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4/"/>
    </mc:Choice>
  </mc:AlternateContent>
  <xr:revisionPtr revIDLastSave="4" documentId="8_{76E39A42-332A-4CC4-BAB1-606AB10F7281}" xr6:coauthVersionLast="47" xr6:coauthVersionMax="47" xr10:uidLastSave="{ECA654E2-AF83-458D-9970-644A4DC8A676}"/>
  <bookViews>
    <workbookView xWindow="1170" yWindow="1170" windowWidth="15375" windowHeight="7875" xr2:uid="{42757009-5FCA-49AE-981B-95F94DA0FB66}"/>
  </bookViews>
  <sheets>
    <sheet name="Overhead Projects" sheetId="1" r:id="rId1"/>
    <sheet name="Sheet2" sheetId="2" r:id="rId2"/>
  </sheets>
  <externalReferences>
    <externalReference r:id="rId3"/>
  </externalReferences>
  <definedNames>
    <definedName name="_xlnm._FilterDatabase" localSheetId="1" hidden="1">Sheet2!$A$2:$P$1097</definedName>
    <definedName name="_xlcn.WorksheetConnection_DataA1F7551" hidden="1">#REF!</definedName>
    <definedName name="EPC_Dropdown">[1]EPC!#REF!</definedName>
    <definedName name="ExternalData_2" localSheetId="0" hidden="1">'Overhead Projects'!$A$4:$BR$2701</definedName>
    <definedName name="RiskWeek">'[1]Risk Score Tracker'!$C$14</definedName>
    <definedName name="RiskWeekPrev">'[1]Risk Score Tracker'!$L$14</definedName>
    <definedName name="RiskWeekThur">'[1]Risk Score Tracker'!$C$24</definedName>
    <definedName name="RiskWeekThurPrev">'[1]Risk Score Tracker'!$L$24</definedName>
    <definedName name="wkStartDate">'[1]Daily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R3" i="1" l="1"/>
  <c r="BQ3" i="1"/>
  <c r="BP3" i="1"/>
  <c r="BO3" i="1"/>
  <c r="BN3" i="1"/>
  <c r="BM3" i="1"/>
  <c r="BL3" i="1"/>
  <c r="BK3" i="1"/>
  <c r="BJ3" i="1"/>
  <c r="BI3" i="1"/>
  <c r="BH3" i="1"/>
  <c r="BG3" i="1"/>
  <c r="BF3" i="1"/>
  <c r="BE3" i="1"/>
  <c r="BD3" i="1"/>
  <c r="BC3" i="1"/>
  <c r="BB3" i="1"/>
  <c r="BA3" i="1"/>
  <c r="AZ3" i="1"/>
  <c r="AY3" i="1"/>
  <c r="AX3" i="1"/>
  <c r="AW3" i="1"/>
  <c r="AV3" i="1"/>
  <c r="AU3" i="1"/>
  <c r="AT3" i="1"/>
  <c r="AS3" i="1"/>
  <c r="AR3" i="1"/>
  <c r="AQ3" i="1"/>
  <c r="AP3" i="1"/>
  <c r="AO3" i="1"/>
  <c r="AN3" i="1"/>
  <c r="AM3" i="1"/>
  <c r="AL3" i="1"/>
  <c r="AK3" i="1"/>
  <c r="AJ3" i="1"/>
  <c r="AI3" i="1"/>
  <c r="AH3" i="1"/>
  <c r="AG3" i="1"/>
  <c r="AF3" i="1"/>
  <c r="AE3" i="1"/>
  <c r="AD3" i="1"/>
  <c r="AC3" i="1"/>
  <c r="AB3" i="1"/>
  <c r="AA3" i="1"/>
  <c r="Z3" i="1"/>
  <c r="Y3" i="1"/>
  <c r="X3" i="1"/>
  <c r="W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6018DC6-E269-4436-AE96-0A45C60ECA00}" keepAlive="1" name="Query - Summary Data Details" description="Connection to the 'Summary Data Details' query in the workbook." type="5" refreshedVersion="8" saveData="1">
    <dbPr connection="Provider=Microsoft.Mashup.OleDb.1;Data Source=$Workbook$;Location=&quot;Summary Data Details&quot;;Extended Properties=&quot;&quot;" command="SELECT * FROM [Summary Data Details]"/>
  </connection>
</connections>
</file>

<file path=xl/sharedStrings.xml><?xml version="1.0" encoding="utf-8"?>
<sst xmlns="http://schemas.openxmlformats.org/spreadsheetml/2006/main" count="47233" uniqueCount="4711">
  <si>
    <t>Order</t>
  </si>
  <si>
    <t>Order Description</t>
  </si>
  <si>
    <t>SAP Status</t>
  </si>
  <si>
    <t>MAT</t>
  </si>
  <si>
    <t>User Status Group</t>
  </si>
  <si>
    <t>Program</t>
  </si>
  <si>
    <t>Sub-Program</t>
  </si>
  <si>
    <t>City</t>
  </si>
  <si>
    <t>County</t>
  </si>
  <si>
    <t>Region</t>
  </si>
  <si>
    <t>Div</t>
  </si>
  <si>
    <t>Latitude</t>
  </si>
  <si>
    <t>Longitude</t>
  </si>
  <si>
    <t>Circuit</t>
  </si>
  <si>
    <t>Circuit Protection Zone</t>
  </si>
  <si>
    <t>Circuit Name</t>
  </si>
  <si>
    <t>HFTD Tier</t>
  </si>
  <si>
    <t>Risk Rank 2021</t>
  </si>
  <si>
    <t>Risk Rank 2022</t>
  </si>
  <si>
    <t>2022 Risk Tranches v3</t>
  </si>
  <si>
    <t>2023 UG Scenario</t>
  </si>
  <si>
    <t>Draft Future Year Planning</t>
  </si>
  <si>
    <t>Planned OH Miles</t>
  </si>
  <si>
    <t>Planned UG Miles</t>
  </si>
  <si>
    <t>Planned Removal Miles</t>
  </si>
  <si>
    <t>Total Miles</t>
  </si>
  <si>
    <t>OH - 2018 Complete</t>
  </si>
  <si>
    <t>UG - 2018 Complete</t>
  </si>
  <si>
    <t>Removal - 2018 Complete</t>
  </si>
  <si>
    <t>2018 Miles Complete</t>
  </si>
  <si>
    <t>OH - 2019 Complete</t>
  </si>
  <si>
    <t>UG - 2019 Complete</t>
  </si>
  <si>
    <t>Removal - 2019 Complete</t>
  </si>
  <si>
    <t>2019 Miles Complete</t>
  </si>
  <si>
    <t>OH - 2020 Complete</t>
  </si>
  <si>
    <t>UG - 2020 Complete</t>
  </si>
  <si>
    <t>Removal - 2020 Complete</t>
  </si>
  <si>
    <t>2020 Miles Complete</t>
  </si>
  <si>
    <t>OH - 2021 Complete</t>
  </si>
  <si>
    <t>UG - 2021 Complete</t>
  </si>
  <si>
    <t>Removal - 2021 Complete</t>
  </si>
  <si>
    <t>2021 Miles Complete</t>
  </si>
  <si>
    <t>OH - 2022 Complete</t>
  </si>
  <si>
    <t>UG - 2022 Complete</t>
  </si>
  <si>
    <t>Removal - 2022 Complete</t>
  </si>
  <si>
    <t>2022 Miles Complete</t>
  </si>
  <si>
    <t>OH - 2023 Complete</t>
  </si>
  <si>
    <t>UG - 2023 Complete</t>
  </si>
  <si>
    <t>Removal - 2023 Complete</t>
  </si>
  <si>
    <t>2023 Miles Complete</t>
  </si>
  <si>
    <t>OH - 2023 Remaining</t>
  </si>
  <si>
    <t>UG - 2023 Remaining</t>
  </si>
  <si>
    <t>Removal - 2023 Remaining</t>
  </si>
  <si>
    <t>2023 Remaining Total Miles</t>
  </si>
  <si>
    <t>OH - 2024 Forecast</t>
  </si>
  <si>
    <t>UG - 2024 Forecast</t>
  </si>
  <si>
    <t>Removal - 2024 Forecast</t>
  </si>
  <si>
    <t>2024 Total Miles</t>
  </si>
  <si>
    <t>OH - 2025 Forecast</t>
  </si>
  <si>
    <t>UG - 2025 Forecast</t>
  </si>
  <si>
    <t>Removal - 2025 Forecast</t>
  </si>
  <si>
    <t>2025 Total Miles</t>
  </si>
  <si>
    <t>OH - 2026 Forecast</t>
  </si>
  <si>
    <t>UG - 2026 Forecast</t>
  </si>
  <si>
    <t>Removal - 2026 Forecast</t>
  </si>
  <si>
    <t>2026 Total Miles</t>
  </si>
  <si>
    <t>OH - 2027 Forecast</t>
  </si>
  <si>
    <t>UG - 2027 Forecast</t>
  </si>
  <si>
    <t>Removal - 2027 Forecast</t>
  </si>
  <si>
    <t>2027 Total Miles</t>
  </si>
  <si>
    <t>PLUCODIXIE-KINDER AVE Z4 GREENVILLE</t>
  </si>
  <si>
    <t>UNSC</t>
  </si>
  <si>
    <t>95F</t>
  </si>
  <si>
    <t>Ready</t>
  </si>
  <si>
    <t>Community Rebuild</t>
  </si>
  <si>
    <t>Fire-Dixie</t>
  </si>
  <si>
    <t>Greenville</t>
  </si>
  <si>
    <t>Plumas</t>
  </si>
  <si>
    <t>Region 2 - North East</t>
  </si>
  <si>
    <t>NV</t>
  </si>
  <si>
    <t>2023</t>
  </si>
  <si>
    <t>PLUCODIXIE-HOT SPRINGS RD Z5 GREENVILLE</t>
  </si>
  <si>
    <t>ESTS</t>
  </si>
  <si>
    <t>Estimating</t>
  </si>
  <si>
    <t>PLUCODIXIE-BUSH ST Z1 GREENVILLE</t>
  </si>
  <si>
    <t>PLUCODIXIE-BIDWELL ST Z2 GREENVILLE</t>
  </si>
  <si>
    <t>PEND</t>
  </si>
  <si>
    <t>Dependency</t>
  </si>
  <si>
    <t>PLUCODIXIE-FORGAY AVE Z3 GREENVILLE</t>
  </si>
  <si>
    <t>PLUCODIXIE-ALTA CAMP Z6 GREENVILLE</t>
  </si>
  <si>
    <t>PLUCODIXIE-HIDEAWAY Z7 GREENVILLE</t>
  </si>
  <si>
    <t>PLUCODIXIE-COMMERCIAL-Z2 GREENVILLE</t>
  </si>
  <si>
    <t>FRRB - MARIPOSA 21019400 TL-4 - REMOVAL</t>
  </si>
  <si>
    <t>FICL</t>
  </si>
  <si>
    <t>08W</t>
  </si>
  <si>
    <t>Construction</t>
  </si>
  <si>
    <t>FRRB</t>
  </si>
  <si>
    <t>Fire-Oak</t>
  </si>
  <si>
    <t>Mariposa</t>
  </si>
  <si>
    <t>Region 5 - Central Valley</t>
  </si>
  <si>
    <t>YO</t>
  </si>
  <si>
    <t>CLSD</t>
  </si>
  <si>
    <t>FRRB - MARIPOSA 21019400 TL-6 - REMOVAL</t>
  </si>
  <si>
    <t>FRRB - MARIPOSA 21019400 TL-5 - REMOVAL</t>
  </si>
  <si>
    <t>FRRB - MARIPOSA 21019400 TL-9 REMOVAL</t>
  </si>
  <si>
    <t>FRRB - SG 1102 TL UG 03 - SECONDARY</t>
  </si>
  <si>
    <t>Fire-River</t>
  </si>
  <si>
    <t>Colfax</t>
  </si>
  <si>
    <t>Placer</t>
  </si>
  <si>
    <t>SI</t>
  </si>
  <si>
    <t>FRRB - BUCKS CREEK 1103CB 56A</t>
  </si>
  <si>
    <t>56A</t>
  </si>
  <si>
    <t>Quincy</t>
  </si>
  <si>
    <t>Misc</t>
  </si>
  <si>
    <t>FRRB - ANTLER 1101 1612</t>
  </si>
  <si>
    <t>DOCC</t>
  </si>
  <si>
    <t>Fire-Salt</t>
  </si>
  <si>
    <t>Lakehead</t>
  </si>
  <si>
    <t>Shasta</t>
  </si>
  <si>
    <t>103271101</t>
  </si>
  <si>
    <t>ANTLER 11011612</t>
  </si>
  <si>
    <t>ANTLER 1101</t>
  </si>
  <si>
    <t>Tier 2 &amp; 3</t>
  </si>
  <si>
    <t>1</t>
  </si>
  <si>
    <t>FRRB - ANTLER 11011612 TL2</t>
  </si>
  <si>
    <t>FRRB - ANTLER 11011612 TL5</t>
  </si>
  <si>
    <t>FRRB - ANTLER 11011612 TL1</t>
  </si>
  <si>
    <t>FRRB - APPLE HILLL 2102 (REMOVAL)</t>
  </si>
  <si>
    <t>Fire-Caldor</t>
  </si>
  <si>
    <t>Somerset</t>
  </si>
  <si>
    <t>El Dorado</t>
  </si>
  <si>
    <t>153662102</t>
  </si>
  <si>
    <t>APPLE HILL 21029722</t>
  </si>
  <si>
    <t>APPLE HILL 2102</t>
  </si>
  <si>
    <t>2</t>
  </si>
  <si>
    <t>FRRB - APPLE HILL 2102 - OH - 1</t>
  </si>
  <si>
    <t>NO-NV-SHASTA CO-07/23/18  CARR FIRE</t>
  </si>
  <si>
    <t>CONS</t>
  </si>
  <si>
    <t>95A</t>
  </si>
  <si>
    <t>Fire-Carr</t>
  </si>
  <si>
    <t>French Gulch</t>
  </si>
  <si>
    <t>Tier 2</t>
  </si>
  <si>
    <t>1B NO-NV-BUTTE-11/08/18 CAMP FIRE</t>
  </si>
  <si>
    <t>Fire-Camp</t>
  </si>
  <si>
    <t>Butte</t>
  </si>
  <si>
    <t>0P 3100 SKYWAY RD PARADISE TUSCAN RIDGE</t>
  </si>
  <si>
    <t>Paradise Rebuild</t>
  </si>
  <si>
    <t>102041103</t>
  </si>
  <si>
    <t>NOTRE DAME 1103</t>
  </si>
  <si>
    <t>NR-NB-NAPA- 8/17/20-LNU COMPLEX FIRE OH</t>
  </si>
  <si>
    <t>POST</t>
  </si>
  <si>
    <t>Fire-LNU</t>
  </si>
  <si>
    <t>Napa</t>
  </si>
  <si>
    <t>Region 1 - North Coast</t>
  </si>
  <si>
    <t>NB</t>
  </si>
  <si>
    <t>SR-CC-SANTA CRUZ-08-16-20 CZU FIRE</t>
  </si>
  <si>
    <t>Fire-CZU</t>
  </si>
  <si>
    <t>Santa Cruz</t>
  </si>
  <si>
    <t>Region 4 - Central Coast</t>
  </si>
  <si>
    <t>CC</t>
  </si>
  <si>
    <t>FINAL_35193585-08-16-20 RIVER/CARMEL/DOL</t>
  </si>
  <si>
    <t>Fire-Carmel</t>
  </si>
  <si>
    <t>Salinas</t>
  </si>
  <si>
    <t>Monterey</t>
  </si>
  <si>
    <t>NO-SA-SOLANO-8/18/20-LNU COMPLEX FIRE OH</t>
  </si>
  <si>
    <t>Solano</t>
  </si>
  <si>
    <t>SA</t>
  </si>
  <si>
    <t>NR-SO-SONOMA 8/17/20-LNU COMPLEX FIRES</t>
  </si>
  <si>
    <t>Sonoma</t>
  </si>
  <si>
    <t>SO</t>
  </si>
  <si>
    <t>Tier 3</t>
  </si>
  <si>
    <t>SO-SJ-SANTA CLARA - 08/18/20 - SCU LIGHT</t>
  </si>
  <si>
    <t>Fire-SCU</t>
  </si>
  <si>
    <t>Santa Clara</t>
  </si>
  <si>
    <t>SJ</t>
  </si>
  <si>
    <t>SR-CC-SANTA CRUZ-08-16-20 CZU COMPLEX</t>
  </si>
  <si>
    <t>95B</t>
  </si>
  <si>
    <t>NO-NV-BUTTE 9/8/20- N. CMPLX FIRE SYS H</t>
  </si>
  <si>
    <t>ADER</t>
  </si>
  <si>
    <t>Fire-North Complex</t>
  </si>
  <si>
    <t>Oroville</t>
  </si>
  <si>
    <t>CV-YO-MADERA - 9/10/20 CREEK FIRE SYS H</t>
  </si>
  <si>
    <t>Fire-Creek</t>
  </si>
  <si>
    <t>Coarsegold</t>
  </si>
  <si>
    <t>Madera</t>
  </si>
  <si>
    <t>CV-FR - CREEK 9/13/20 - CREEK FIRE SYS H</t>
  </si>
  <si>
    <t>Fresno</t>
  </si>
  <si>
    <t>FR</t>
  </si>
  <si>
    <t>NO-NV- SHASTA 9/27/20 ZOGG FIRE SYS HRDN</t>
  </si>
  <si>
    <t>Fire-Zogg</t>
  </si>
  <si>
    <t>NR-SO-SONOMA- 9/28/20- GLASS FIRE SYS H</t>
  </si>
  <si>
    <t>Fire-Glass</t>
  </si>
  <si>
    <t>NO-HB-TRINITY-9/10/20-LOW GAP FIRE SYS H</t>
  </si>
  <si>
    <t>Fire-August</t>
  </si>
  <si>
    <t>Mad River</t>
  </si>
  <si>
    <t>Trinity</t>
  </si>
  <si>
    <t>HB</t>
  </si>
  <si>
    <t>NR-NB-NAPA- 9/27/20- GLASS FIRE SYS HARD</t>
  </si>
  <si>
    <t>NO-NV-BUTTE 9/8/20- NORTH COMPLEX FIRE</t>
  </si>
  <si>
    <t>Berry Creek</t>
  </si>
  <si>
    <t>2022</t>
  </si>
  <si>
    <t>XCZUSCRUZ 185 KNOB HILL DR, BOULDER</t>
  </si>
  <si>
    <t>Boulder Creek</t>
  </si>
  <si>
    <t>82841102</t>
  </si>
  <si>
    <t>Big Basin 110212758</t>
  </si>
  <si>
    <t>Big Basin 1102</t>
  </si>
  <si>
    <t>3</t>
  </si>
  <si>
    <t>2023 - OH</t>
  </si>
  <si>
    <t>FRRB -BIG BASIN 1102 12758 P1S2 CYPRESS</t>
  </si>
  <si>
    <t>BIG BASIN 110212758</t>
  </si>
  <si>
    <t>BIG BASIN 1102</t>
  </si>
  <si>
    <t>Committed</t>
  </si>
  <si>
    <t>FRRB - BIG BASIN 1102 2253 PH1SM2 CHINAG</t>
  </si>
  <si>
    <t>BIG BASIN 11022253</t>
  </si>
  <si>
    <t>FRRB-PT MORETTI 1101 12122 P1S2 640SWANV</t>
  </si>
  <si>
    <t>Davenport</t>
  </si>
  <si>
    <t>Potential</t>
  </si>
  <si>
    <t>2023-Civil</t>
  </si>
  <si>
    <t>FRRB - BIG BASIN 1102 UG3 HWY 236</t>
  </si>
  <si>
    <t>BIG BASIN 11025066</t>
  </si>
  <si>
    <t>0</t>
  </si>
  <si>
    <t>Not Likely</t>
  </si>
  <si>
    <t>2024</t>
  </si>
  <si>
    <t>FRRB - BIG BASIN 1102 UG2 CAMPGROUND</t>
  </si>
  <si>
    <t>FRRB - BIG BASIN 1102 UG4 BBSP PUMPSTN</t>
  </si>
  <si>
    <t>FRRB - BIG BASIN 1102 UG5 LITTLEBASIN CG</t>
  </si>
  <si>
    <t>FRRB - BIG BASIN 1102 OH1 LODGE RD</t>
  </si>
  <si>
    <t>XCZUSCRUZ 20801 LITTLE BASIN RD,BOULDER</t>
  </si>
  <si>
    <t>Big Basin 11025066</t>
  </si>
  <si>
    <t>DAVIDCRUZ  1675 FOXGLOVE, BOULDER CREE</t>
  </si>
  <si>
    <t>XCZUCRUZ  20141 LITTLE BASIN, BOULDER CR</t>
  </si>
  <si>
    <t>CZUSCRUZ 21600 BIG BASIN, BOULDER CRK</t>
  </si>
  <si>
    <t>FRRB - BIG BEND 1102 884340 - B4 SM2</t>
  </si>
  <si>
    <t>103751102</t>
  </si>
  <si>
    <t>BIG BEND 11021972</t>
  </si>
  <si>
    <t>BIG BEND 1102</t>
  </si>
  <si>
    <t>FRRB - BIG BEND 1102 884340 - B4 SM1</t>
  </si>
  <si>
    <t>FRRB - BIG BEND 1102 - LAKE MADRONE PH1</t>
  </si>
  <si>
    <t>FRRB - BIG BEND 1102 - LAKE MADRONE PH2</t>
  </si>
  <si>
    <t>FRRB - BIG BEND 1102 - B6 PH6.2 (M/L-M)</t>
  </si>
  <si>
    <t>FRRB - BIG BEND 1102 - B6 PH6.3 (T/L-1)</t>
  </si>
  <si>
    <t>FRRB - BIG BEND 1102 - B6 PH6.4 (T/L-2)</t>
  </si>
  <si>
    <t>FRRB - BIG BEND 1102 - B6 PH6.5 (T/L-3)</t>
  </si>
  <si>
    <t>FRRB - BIG BEND 1102 - B6 PH6.6 (T/L-4)</t>
  </si>
  <si>
    <t>FRRB - BIG BEND 1102 - B6 PH6.7</t>
  </si>
  <si>
    <t>FRRB - BIG BEND 1102 - B6 PH6.8</t>
  </si>
  <si>
    <t>FRRB - BIG BEND 1102 - B4 PH4.2</t>
  </si>
  <si>
    <t>FRRB - BIG BEND 1102 - B4 PH4.3</t>
  </si>
  <si>
    <t>FRRB - BIG BEND 1102 - B5 PH5.3</t>
  </si>
  <si>
    <t>FRRB - BIG BEND 1102 - LAKE MADRONE PH4</t>
  </si>
  <si>
    <t>FRRB - BIG BEND 1102 - B4 PH4.1</t>
  </si>
  <si>
    <t>FRRB - BIG BEND 1102 - B5 PH5.1 (M/L-S)</t>
  </si>
  <si>
    <t>FRRB - BIG BEND 1102 - B6 PH6.1 (M/L-N)</t>
  </si>
  <si>
    <t>FRRB - BIG BEND 1102 - LAKE MADRONE PH3</t>
  </si>
  <si>
    <t>FRRB - BIG BEND 1102 - B5 PH5.2</t>
  </si>
  <si>
    <t>FRRB - BIG BEND 1102 - B1 PH1.1</t>
  </si>
  <si>
    <t>BIG BEND 1102CB</t>
  </si>
  <si>
    <t>CNCL</t>
  </si>
  <si>
    <t>FRRB - BIG BEND 1102 - B1 PH1.4</t>
  </si>
  <si>
    <t>FRRB - BIG BEND 1102 - B1 PH1.2</t>
  </si>
  <si>
    <t>FRRB - BIG BEND 1102 - B1 PH1.3</t>
  </si>
  <si>
    <t>#CZUSCRUZ  395 BOULDER BROOK DR, BCREEK</t>
  </si>
  <si>
    <t>82841101</t>
  </si>
  <si>
    <t>Big Basin 110110720</t>
  </si>
  <si>
    <t>BIG BASIN 1101</t>
  </si>
  <si>
    <t>FRRB-BIG BASIN 1101 10720 P1S1 705BOULDB</t>
  </si>
  <si>
    <t>BIG BASIN 110110720</t>
  </si>
  <si>
    <t>FRRB-BIG BASIN 1101 UG1 SAN VICENTE</t>
  </si>
  <si>
    <t>BIG BASIN 11015000</t>
  </si>
  <si>
    <t>#CZUSCRUZ 425 SAN VICENTE TERRACE, SCRUZ</t>
  </si>
  <si>
    <t>Big Basin 11015000</t>
  </si>
  <si>
    <t>FRRB - BIG BASIN 1102  UG6 BB VINEYARD</t>
  </si>
  <si>
    <t>BIG BASIN 110296986</t>
  </si>
  <si>
    <t>BUCOCAMPT 11521 AUREOLE WAY OROVILLE*</t>
  </si>
  <si>
    <t>103751101</t>
  </si>
  <si>
    <t>BIG BEND 1101180398</t>
  </si>
  <si>
    <t>BIG BEND 1101</t>
  </si>
  <si>
    <t>BUCOCAMPT 12994 MOHAWK WAY OROVILLE</t>
  </si>
  <si>
    <t>BIG BEND 1101641808</t>
  </si>
  <si>
    <t>FRRB BIG BEND 1102 CB - B1 SM1</t>
  </si>
  <si>
    <t>FRRB - BIG MEADOWS 21012248 UG ML PH2</t>
  </si>
  <si>
    <t>102812101</t>
  </si>
  <si>
    <t>BIG MEADOWS 21012248</t>
  </si>
  <si>
    <t>BIG MEADOWS 2101</t>
  </si>
  <si>
    <t>FRRB - BIG MEADOWS 21012248 UG ML PH3</t>
  </si>
  <si>
    <t>FRRB - BIG MEADOWS 21012248 UG ML PH4.1</t>
  </si>
  <si>
    <t>FRRB -BIG MEADOWS 21012248 REMOVE TL 4.2</t>
  </si>
  <si>
    <t>FRRB BIG MEADOWS 2101 CB PH1</t>
  </si>
  <si>
    <t>FRRB - BIG MEADOWS 21012248 UG ML PH1</t>
  </si>
  <si>
    <t>FRRB-BIG MEADOW2101 UG RND VLY RES PH1.1</t>
  </si>
  <si>
    <t>Chester</t>
  </si>
  <si>
    <t>FRRB- BIG MEADOWS 21012248 REMVE PH1,2,3</t>
  </si>
  <si>
    <t>FRRB -BIG MEADOWS 21012260 UG TL 1.13</t>
  </si>
  <si>
    <t>FRRB - BIG MEADOW 21012260 OH TL PH1.1</t>
  </si>
  <si>
    <t>FRRB - BIG MEADOWS 21012260 UG ML PH1.2</t>
  </si>
  <si>
    <t>BIG MEADOWS 21012260</t>
  </si>
  <si>
    <t>FRRB - BIG MEADOWS 21012260 UG ML PH1.3</t>
  </si>
  <si>
    <t>FRRB -BIG MEADOWS 21012260 REMOVE ML 1.4</t>
  </si>
  <si>
    <t>FRRB -BIG MEADOWS 21012260 REMOVE TL 1.6</t>
  </si>
  <si>
    <t>FRRB -BIG MEADOWS 21012260 UG TL 1.6</t>
  </si>
  <si>
    <t>FRRB -BIG MEADOWS 21012260 REMOVE TL 1.7</t>
  </si>
  <si>
    <t>FRRB -BIG MEADOWS 21012260 UG TL 1.7</t>
  </si>
  <si>
    <t>FRRB -BIG MEADOWS 21012260 REMOVE TL 1.8</t>
  </si>
  <si>
    <t>FRRB -BIG MEADOWS 21012260 UG TL 1.8</t>
  </si>
  <si>
    <t>FRRB -BIG MEADOWS 21012260 REMOVE ML 1.3</t>
  </si>
  <si>
    <t>FRRB -BIG MEADOWS 21012260 REMOVE ML 1.5</t>
  </si>
  <si>
    <t>FRRB-BIG MEADOWS 21012260 REMOVE TL 1.9</t>
  </si>
  <si>
    <t>FRRB -BIG MEADOWS 21012260 UG TL 1.9</t>
  </si>
  <si>
    <t>FRRB-BIG MEADOWS 21012260 REMOVE TL 1.10</t>
  </si>
  <si>
    <t>FRRB BIG MEADOWS 21012260 UG TL1.10&amp;1.11</t>
  </si>
  <si>
    <t>FRRB - BUCKS CREEK 1102CB PH5</t>
  </si>
  <si>
    <t>FRRB-BIG MEADOWS 21012260 REMOVE TL 1.12</t>
  </si>
  <si>
    <t>FRRB-BIG MEADOWS2101 RND VALLY RES PH1.2</t>
  </si>
  <si>
    <t>Twain</t>
  </si>
  <si>
    <t>FRRB -BIG MEADOWS 21012260 UG TL 1.18</t>
  </si>
  <si>
    <t>FRRB -BIG MEADOWS 21012260 OH TL 1.14</t>
  </si>
  <si>
    <t>FRRB -BIG MEADOWS 21012260 UG TL 1.15</t>
  </si>
  <si>
    <t>FRRB -BIG MEADOWS 21012260 UG TL 1.16</t>
  </si>
  <si>
    <t>FRRB -BIG MEADOWS 21012260 UG TL 1.17</t>
  </si>
  <si>
    <t>FRRB -BIG MEADOWS 21012476 OH ML PH1.1</t>
  </si>
  <si>
    <t>BIG MEADOWS 21012476</t>
  </si>
  <si>
    <t>2024 - OH</t>
  </si>
  <si>
    <t>FRRB -BIG MEADOWS 21012476 UG ML PH1.2</t>
  </si>
  <si>
    <t>FRRB -BIG MEADOWS 21012248 UG TL PH1.1</t>
  </si>
  <si>
    <t>FRRB - BIG MEADOWS 21012586 OH TL 1.1</t>
  </si>
  <si>
    <t>BIG MEADOWS 21012586</t>
  </si>
  <si>
    <t>FRRB -BIG MEADOWS 21012586 REMOVE PH1</t>
  </si>
  <si>
    <t>FRRB -BIG MEADOWS 21012586 UG PH1</t>
  </si>
  <si>
    <t>FRRB - BRUNSWICK 1106 UG - 02</t>
  </si>
  <si>
    <t>Grass Valley</t>
  </si>
  <si>
    <t>Nevada</t>
  </si>
  <si>
    <t>152461106</t>
  </si>
  <si>
    <t>BRUNSWICK 11062790</t>
  </si>
  <si>
    <t>BRUNSWICK 1106</t>
  </si>
  <si>
    <t>FRRB - BRUNSWICK 1106 (REMOVAL)</t>
  </si>
  <si>
    <t>FRRB - BRUNSWICK 1106 OH</t>
  </si>
  <si>
    <t>FRRB - BRUNSWICK 1106-TL-OH-06</t>
  </si>
  <si>
    <t>FRRB - BRUNSWICK 1106-TL-OH-07</t>
  </si>
  <si>
    <t>FRRB - BUCKS CREEK 1101 CB PH 2.1</t>
  </si>
  <si>
    <t>Belden</t>
  </si>
  <si>
    <t>102211101</t>
  </si>
  <si>
    <t>BUCKS CREEK 1101CB</t>
  </si>
  <si>
    <t>BUCKS CREEK 1101</t>
  </si>
  <si>
    <t>FRRB - BUCKS CREEK 1101 CB PH 3.1</t>
  </si>
  <si>
    <t>FRRB - BUCKS CREEK 1101 CB PH 1</t>
  </si>
  <si>
    <t>FRRB - BUCKS CREEK 1101 (REMOVALS)</t>
  </si>
  <si>
    <t>102211102</t>
  </si>
  <si>
    <t>BUCOCAMP POLE_BURN - BARDEES BAR RD OROV</t>
  </si>
  <si>
    <t>Paradise</t>
  </si>
  <si>
    <t>BUCOCAMP POLE_BURN  HWY 70 OROVILLE</t>
  </si>
  <si>
    <t>BUCOCAMP POLE BURN -CAMP CRK RD OROVILLE</t>
  </si>
  <si>
    <t>FRRB-BUCKS CREEK 1101CB PH3.2 (SEC ONLY)</t>
  </si>
  <si>
    <t>FRRB - BUCKS CREEK 1102CB PH5 (REMOVE)</t>
  </si>
  <si>
    <t>BUCKS CREEK 1102CB</t>
  </si>
  <si>
    <t>BUCKS CREEK 1102</t>
  </si>
  <si>
    <t>BUCOCAMPT HOG RANCH RD OROVILLE*ILB</t>
  </si>
  <si>
    <t>BUCOCAMPT 4239 SCHWYHART LN OROVILLE</t>
  </si>
  <si>
    <t>BUCOCAMP 13524 HOG RANCH RD ORO  COMP</t>
  </si>
  <si>
    <t>FRRB - BUCKS CREEK 1103CB PH1</t>
  </si>
  <si>
    <t>102211103</t>
  </si>
  <si>
    <t>BUCKS CREEK 1103CB</t>
  </si>
  <si>
    <t>BUCKS CREEK 1103</t>
  </si>
  <si>
    <t>2027 - OH</t>
  </si>
  <si>
    <t>FRRB - BUCKS CREEK 1103 CB PH2</t>
  </si>
  <si>
    <t>BUCOCAMP - CENTERVILLE CNYN TIE LINE RMV</t>
  </si>
  <si>
    <t>Magalia</t>
  </si>
  <si>
    <t>103081105</t>
  </si>
  <si>
    <t>BUTTE 11051243</t>
  </si>
  <si>
    <t>BUTTE 1105</t>
  </si>
  <si>
    <t>BUCOCAMPT 4569 RIM VIEW DR CHICO*</t>
  </si>
  <si>
    <t>Chico</t>
  </si>
  <si>
    <t>BUTTE 1105751990</t>
  </si>
  <si>
    <t>BUCOCAMPT 2459 HONEY RUN RD CHICO</t>
  </si>
  <si>
    <t>BUCOCAMPT 12700 CENTERVILLE RD CHICO</t>
  </si>
  <si>
    <t>BUCOCAMPT 2543 HONEY RUN RD CHICO</t>
  </si>
  <si>
    <t>FRRB - BUCKS CREEK 1102 CB (REMOVAL)</t>
  </si>
  <si>
    <t>FRRB - BUCKS CREEK 1102 CB PH1</t>
  </si>
  <si>
    <t>FRRB - BUCKS CREEK 1102 CB PH2</t>
  </si>
  <si>
    <t>FRRB - BUCKS CREEK 1102 CB PH4</t>
  </si>
  <si>
    <t>FRRB - BUCKS CREEK 1102 CB PH3</t>
  </si>
  <si>
    <t>FRRB - CHESTER 1102 2564</t>
  </si>
  <si>
    <t>103181102</t>
  </si>
  <si>
    <t>CHESTER 11022564</t>
  </si>
  <si>
    <t>CHESTER 1102</t>
  </si>
  <si>
    <t>BUCOCAMP 5000 BLUE BALATON LN PARADISE</t>
  </si>
  <si>
    <t>103091102</t>
  </si>
  <si>
    <t>CLARK ROAD 110247006</t>
  </si>
  <si>
    <t>CLARK ROAD 1102</t>
  </si>
  <si>
    <t>BUCOCAMPT 3681 DION ROAD OROVILLE</t>
  </si>
  <si>
    <t>CLARK ROAD 110290548</t>
  </si>
  <si>
    <t>FRRB - CRESCENT MILLS 21012056 UG ML 1.2</t>
  </si>
  <si>
    <t>103132101</t>
  </si>
  <si>
    <t>CRESCENT MILLS 21012056</t>
  </si>
  <si>
    <t>CRESCENT MILLS 2101</t>
  </si>
  <si>
    <t>FRRB - CRESCENT MILLS 21012056 REMOVE TL</t>
  </si>
  <si>
    <t>FRRB - CRESCENT MILLS 21012056 OH TL 1.1</t>
  </si>
  <si>
    <t>FRRB - CRESCENT MILLS 21012056 OH ML 1.1</t>
  </si>
  <si>
    <t>FRRB-BIG MEADOWS 2101 REMOVE RND VALLY R</t>
  </si>
  <si>
    <t>FRRB - GANSNER 11012424 REMOVE PH1.2</t>
  </si>
  <si>
    <t>FRRB - DUNBAR 1101416</t>
  </si>
  <si>
    <t>Santa Rosa</t>
  </si>
  <si>
    <t>43071101</t>
  </si>
  <si>
    <t>DUNBAR 1101416</t>
  </si>
  <si>
    <t>DUNBAR 1101</t>
  </si>
  <si>
    <t>FRRB - ECHO SUMMIT 1101 - OH -  2</t>
  </si>
  <si>
    <t>South Lake Tahoe</t>
  </si>
  <si>
    <t>158031101</t>
  </si>
  <si>
    <t>ECHO SUMMIT 1101344250</t>
  </si>
  <si>
    <t>ECHO SUMMIT 1101</t>
  </si>
  <si>
    <t>FRRB - ECHO SUMMIT 1101 - OH -  3</t>
  </si>
  <si>
    <t>MAPP</t>
  </si>
  <si>
    <t>Echo Lake</t>
  </si>
  <si>
    <t>FRRB - ECHO SUMMIT 1101 - OH -  4</t>
  </si>
  <si>
    <t>FRRB - ECHO SUMMIT 1101 - UG -  5</t>
  </si>
  <si>
    <t>Twin Bridges</t>
  </si>
  <si>
    <t>FRRB - ECHO SUMMIT 1101 - OH -  6</t>
  </si>
  <si>
    <t>FRRB - ECHO SUMMIT 1101 - OH -  7</t>
  </si>
  <si>
    <t>FRRB - ECHO SUMMIT 1101 - OH -  8</t>
  </si>
  <si>
    <t>FRRB - ECHO SUMMIT 1101 - OH -  9</t>
  </si>
  <si>
    <t>ECHO SUMMIT 1101481660</t>
  </si>
  <si>
    <t>FRRB - ECHO SUMMIT 1101 - UG - 10</t>
  </si>
  <si>
    <t>UNSE</t>
  </si>
  <si>
    <t>2027</t>
  </si>
  <si>
    <t>FRRB - ECHO SUMMIT 1101 - OH - 12</t>
  </si>
  <si>
    <t>FRRB - ECHO SUMMIT 1101 - OH - 11</t>
  </si>
  <si>
    <t>FRRB - ECHO SUMMIT 1101 (REMOVAL)</t>
  </si>
  <si>
    <t>FRRB - ECHO SUMMIT 1101 - OH -  1</t>
  </si>
  <si>
    <t>ECHO SUMMIT 110155262</t>
  </si>
  <si>
    <t>FRRB - EL DORADO PH 2101 - OH - 20</t>
  </si>
  <si>
    <t>152762101</t>
  </si>
  <si>
    <t>EL DORADO PH 210126000</t>
  </si>
  <si>
    <t>EL DORADO PH 2101</t>
  </si>
  <si>
    <t>FRRB - EL DORADO PH 2101 - OH - 13</t>
  </si>
  <si>
    <t>Grizzly Flats</t>
  </si>
  <si>
    <t>FRRB - EL DORADO PH 2101 - OH - 14</t>
  </si>
  <si>
    <t>FRRB - EL DORADO PH 2101 - OH - 18</t>
  </si>
  <si>
    <t>FRRB - EL DORADO PH 2101 - OH - 19</t>
  </si>
  <si>
    <t>FRRB - EL DORADO PH 2101 - UG -  2</t>
  </si>
  <si>
    <t>FRRB - EL DORADO PH 2101 - UG - 25</t>
  </si>
  <si>
    <t>FRRB - EL DORADO PH 2101 - UG - 24</t>
  </si>
  <si>
    <t>FRRB - EL DORADO PH 2101 - UG - 23</t>
  </si>
  <si>
    <t>FRRB - EL DORADO PH 2101 - UG - 22</t>
  </si>
  <si>
    <t>FRRB - EL DORADO PH 2101 - UG - 21</t>
  </si>
  <si>
    <t>FRRB - EL DORADO PH 2101 - UG - 20</t>
  </si>
  <si>
    <t>FRRB - EL DORADO PH 2101 - UG - 19</t>
  </si>
  <si>
    <t>FRRB - EL DORADO PH 2101 - UG - 18</t>
  </si>
  <si>
    <t>FRRB - EL DORADO PH 2101 - UG - 17</t>
  </si>
  <si>
    <t>FRRB - EL DORADO PH 2101 - UG - 16</t>
  </si>
  <si>
    <t>FRRB - EL DORADO PH 2101 - OH - 21</t>
  </si>
  <si>
    <t>FRRB - EL DORADO PH 2101 - OH - 22</t>
  </si>
  <si>
    <t>FRRB - EL DORADO PH 2101 - OH - 23</t>
  </si>
  <si>
    <t>FRRB - EL DORADO PH 2101 - OH - 24</t>
  </si>
  <si>
    <t>FRRB - EL DORADO PH 2101 - UG -  4</t>
  </si>
  <si>
    <t>FRRB - EL DORADO PH 2101 - UG -  5</t>
  </si>
  <si>
    <t>FRRB - EL DORADO PH 2101 - UG -  6</t>
  </si>
  <si>
    <t>FRRB - EL DORADO PH 2101 - UG -  7</t>
  </si>
  <si>
    <t>FRRB - EL DORADO PH 2101 - UG -  8</t>
  </si>
  <si>
    <t>FRRB - EL DORADO PH 2101 - UG -  9</t>
  </si>
  <si>
    <t>FRRB - EL DORADO PH 2101 - UG - 10</t>
  </si>
  <si>
    <t>FRRB - EL DORADO PH 2101 - UG - 11</t>
  </si>
  <si>
    <t>FRRB - EL DORADO PH 2101 - UG - 12</t>
  </si>
  <si>
    <t>FRRB - EL DORADO PH 2101 - UG - 13</t>
  </si>
  <si>
    <t>FRRB - EL DORADO PH 2101 - UG - 14</t>
  </si>
  <si>
    <t>FRRB - EL DORADO PH 2101 - UG - 15</t>
  </si>
  <si>
    <t>FRRB - EL DORADO PH 2101 (REMOVAL)</t>
  </si>
  <si>
    <t>FRRB - EL DORADO PH 2101 - OH - 10</t>
  </si>
  <si>
    <t>FRRB - EL DORADO PH 2101 - OH - 11</t>
  </si>
  <si>
    <t>FRRB - EL DORADO PH 2101 - OH - 12</t>
  </si>
  <si>
    <t>FRRB - EL DORADO PH 2101 - OH -  9</t>
  </si>
  <si>
    <t>FRRB - EL DORADO PH 2101 - OH -  8</t>
  </si>
  <si>
    <t>FRRB - EL DORADO PH 2101 - OH -  7</t>
  </si>
  <si>
    <t>FRRB - EL DORADO PH 2101 - OH -  6</t>
  </si>
  <si>
    <t>FRRB - EL DORADO PH 2101 - OH -  5</t>
  </si>
  <si>
    <t>FRRB - EL DORADO PH 2101 - OH -  4</t>
  </si>
  <si>
    <t>FRRB - EL DORADO PH 2101 - OH -  3</t>
  </si>
  <si>
    <t>FRRB - EL DORADO PH 2101 - OH -  2</t>
  </si>
  <si>
    <t>FRRB - EL DORADO PH 2101 - OH -  1</t>
  </si>
  <si>
    <t>FRRB - EL DORADO PH 2101 - OH - 15</t>
  </si>
  <si>
    <t>Kyburz</t>
  </si>
  <si>
    <t>FRRB - EL DORADO PH 2101 - OH - 16</t>
  </si>
  <si>
    <t>FRRB - EL DORADO PH 2101 - OH - 17</t>
  </si>
  <si>
    <t>FRRB FORESTHILL 110137238 UG TL4</t>
  </si>
  <si>
    <t>Fire-Mosquito</t>
  </si>
  <si>
    <t>Foresthill</t>
  </si>
  <si>
    <t>152181101</t>
  </si>
  <si>
    <t>FORESTHILL 110137238</t>
  </si>
  <si>
    <t>FORESTHILL 1101</t>
  </si>
  <si>
    <t>FRRB FORESTHILL 1101 LR 37238 REMOVE TL1</t>
  </si>
  <si>
    <t>FRRB FORESTHILL 1101 LR 37238 REMOVE TL2</t>
  </si>
  <si>
    <t>FRRB FORESTHILL 1101 LR 37238 REMOVE TL3</t>
  </si>
  <si>
    <t>T2 CARIBOU #2 - 60 KV_;001/001</t>
  </si>
  <si>
    <t>92F</t>
  </si>
  <si>
    <t>103021101</t>
  </si>
  <si>
    <t>GANSNER 11012424</t>
  </si>
  <si>
    <t>GANSNER 1101</t>
  </si>
  <si>
    <t>FRRB - GANSNER 11012424 UG PH1.2</t>
  </si>
  <si>
    <t>FRRB - GANSNER 11012424 UG PH1.1</t>
  </si>
  <si>
    <t>NC-SO-SONOMA 10/23/19 KINCADE FIRE UG CA</t>
  </si>
  <si>
    <t>Fire-Kincade</t>
  </si>
  <si>
    <t>Healdsburg</t>
  </si>
  <si>
    <t>GEYSERVILLE 1102484</t>
  </si>
  <si>
    <t>FRRB - GRAYS FLAT 0401904916 PH1.1</t>
  </si>
  <si>
    <t>102530401</t>
  </si>
  <si>
    <t>GRAYS FLAT 0401CB</t>
  </si>
  <si>
    <t>GRAYS FLAT 0401</t>
  </si>
  <si>
    <t>FRRB - HMB 1103 6012 - PH1 BUTANO</t>
  </si>
  <si>
    <t>Pescadero</t>
  </si>
  <si>
    <t>San Mateo</t>
  </si>
  <si>
    <t>Region 3 - Bay Area</t>
  </si>
  <si>
    <t>PN</t>
  </si>
  <si>
    <t>24101103</t>
  </si>
  <si>
    <t>HALF MOON BAY 11036012</t>
  </si>
  <si>
    <t>HALF MOON BAY 1103</t>
  </si>
  <si>
    <t>FRRB - HMB 1103 SM CO LR6012 PUMP HOUSE</t>
  </si>
  <si>
    <t>FRRB - HMB 1103 655644 PH1.1 SM COUNTY</t>
  </si>
  <si>
    <t>HALF MOON BAY 110369412</t>
  </si>
  <si>
    <t>FRRB - HMB 1103 655644 PH2.1 SC COUNTY</t>
  </si>
  <si>
    <t>FRRB - KANAKA 1101CB - K1 SM1</t>
  </si>
  <si>
    <t>103221101</t>
  </si>
  <si>
    <t>KANAKA 1101CB</t>
  </si>
  <si>
    <t>KANAKA 1101</t>
  </si>
  <si>
    <t>FRRB - KANAKA 1101CB - K4 SM1</t>
  </si>
  <si>
    <t>FRRB - KANAKA 1101CB - K4 SM2</t>
  </si>
  <si>
    <t>FRRB - KANAKA 1101CB - K2 SM1</t>
  </si>
  <si>
    <t>FRRB - KANAKA 1101CB - K2 SM2</t>
  </si>
  <si>
    <t>Feather Falls</t>
  </si>
  <si>
    <t>FRRB - KANAKA 1101 - K5 PH5.2</t>
  </si>
  <si>
    <t>FRRB - KANAKA 1101 - K5 PH5.3</t>
  </si>
  <si>
    <t>FRRB - KANAKA 1101 - K1 PH 1.2</t>
  </si>
  <si>
    <t>FRRB - KANAKA 1101 - K2 PH2.1</t>
  </si>
  <si>
    <t>FRRB - KANAKA 1101 - K3 PH 3</t>
  </si>
  <si>
    <t>FRRB - KANAKA 1101 - K1 PH 1.1</t>
  </si>
  <si>
    <t>FRRB - KANAKA 1101 - K5 PH5.4</t>
  </si>
  <si>
    <t>FRRB - KANAKA 1101 - K2 PH2.2</t>
  </si>
  <si>
    <t>FRRB - KANAKA 1101 - K5 PH5.1</t>
  </si>
  <si>
    <t>FRRB - KANAKA 1101 - K4 PH 4.1</t>
  </si>
  <si>
    <t>FRRB - KANAKA 1101 - K4 PH 4.2</t>
  </si>
  <si>
    <t>FRRB - KANAKA 1101 - K4 PH 4.3</t>
  </si>
  <si>
    <t>FRRB - KANAKA 1101 - K4 PH 4.4</t>
  </si>
  <si>
    <t>FRRB - KANAKA 1101 - K4 PH 4.5</t>
  </si>
  <si>
    <t>FRRB - KANAKA 1101 - K4 PH 4.6</t>
  </si>
  <si>
    <t>FRRB - KANAKA 1101 - K4 PH 4.7</t>
  </si>
  <si>
    <t>FRRB - KANAKA 1101 - K4 PH 4.8</t>
  </si>
  <si>
    <t>FRRB - KANAKA 1101 - K4 PH 4.9</t>
  </si>
  <si>
    <t>FRRB - KANAKA 1101 - K4 PH 4.10</t>
  </si>
  <si>
    <t>FRRB - KANAKA 1101 - K4 PH 4.11</t>
  </si>
  <si>
    <t>FRRB - KANAKA 1101 - K4 PH 4.12</t>
  </si>
  <si>
    <t>FRRB - KANAKA 1101 - K4 PH 4.13</t>
  </si>
  <si>
    <t>FRRB - KANAKA 1101 - K4 PH 4.14</t>
  </si>
  <si>
    <t>FRRB - KANAKA 1101 - K4 PH 4.15</t>
  </si>
  <si>
    <t>FRRB - KANAKA 1101 - K4 PH 4.16</t>
  </si>
  <si>
    <t>FRRB - KANAKA 1101 - K4 PH 4.17</t>
  </si>
  <si>
    <t>FRRB - KANAKA 1101 - K4 PH 4.19</t>
  </si>
  <si>
    <t>FRRB - KANAKA 1101 - K4 PH 4.18</t>
  </si>
  <si>
    <t>FRRB - KANAKA 1101CB - K4 SM4</t>
  </si>
  <si>
    <t>FRRB KANAKA 1101CB - K2 SM3</t>
  </si>
  <si>
    <t>FRRB KANAKA 1101CB - K4 SM5</t>
  </si>
  <si>
    <t>FRRB - MARIPOSA 21019400 TL-12</t>
  </si>
  <si>
    <t>254452101</t>
  </si>
  <si>
    <t>MARIPOSA 210110170</t>
  </si>
  <si>
    <t>MARIPOSA 2101</t>
  </si>
  <si>
    <t>FRRB - MARIPOSA 210110170 TL-10</t>
  </si>
  <si>
    <t>FRRB - MARIPOSA 21019400 TL-4 INSTALL</t>
  </si>
  <si>
    <t>FRRB - MARIPOSA 21019400 ML-2</t>
  </si>
  <si>
    <t>MARIPOSA 210110240</t>
  </si>
  <si>
    <t>FRRB - MARIPOSA 21019400 ML-6</t>
  </si>
  <si>
    <t>FRRB - MARIPOSA 21019400 TL-9 INSTALL</t>
  </si>
  <si>
    <t>MARIPOSA 21019400</t>
  </si>
  <si>
    <t>FRRB - MARIPOSA 21019400 TL-8 INSTALL</t>
  </si>
  <si>
    <t>FRRB - MARIPOSA 21019400 TL-11</t>
  </si>
  <si>
    <t>FRRB - MARIPOSA 2101 - OPEN PM</t>
  </si>
  <si>
    <t>FRRB - MARIPOSA 210110240 ML-1</t>
  </si>
  <si>
    <t>FRRB - MARIPOSA 21019400 ML-4</t>
  </si>
  <si>
    <t>FRRB - MARIPOSA 210110170 ML-5</t>
  </si>
  <si>
    <t>FRRB - MARIPOSA 210110240 TL-1</t>
  </si>
  <si>
    <t>FRRB - MARIPOSA 21019400 TL-2</t>
  </si>
  <si>
    <t>FRRB - MARIPOSA 21019400 TL-3</t>
  </si>
  <si>
    <t>FRRB - MARIPOSA 21029590 TL-1</t>
  </si>
  <si>
    <t>FRRB - MARIPOSA 21019400 TL-5 INSTALL</t>
  </si>
  <si>
    <t>FRRB - MARIPOSA 21019400 TL-6 INSTALL</t>
  </si>
  <si>
    <t>FRRB - MARIPOSA 21019400 TL-7</t>
  </si>
  <si>
    <t>FRRB - MARIPOSA 21019400 TL-8 REMOVAL</t>
  </si>
  <si>
    <t>FRRB - MARIPOSA 21019400 ML-3</t>
  </si>
  <si>
    <t>254452102</t>
  </si>
  <si>
    <t>MARIPOSA 21029590</t>
  </si>
  <si>
    <t>MARIPOSA 2102</t>
  </si>
  <si>
    <t>CWSP- BUCOCAMP - SKYWAY PARADISE TIE PH2</t>
  </si>
  <si>
    <t>NOTRE DAME 1103317782</t>
  </si>
  <si>
    <t>#CZUDOLAN 55459 HWY 1 BIG SUR</t>
  </si>
  <si>
    <t>Fire-Dolan</t>
  </si>
  <si>
    <t>Big Sur</t>
  </si>
  <si>
    <t>182941102</t>
  </si>
  <si>
    <t>OTTER 110298036</t>
  </si>
  <si>
    <t>OTTER 1102</t>
  </si>
  <si>
    <t>BUCOCAMPT 456 GREEN OAKS DR PARADISE</t>
  </si>
  <si>
    <t>102831104</t>
  </si>
  <si>
    <t>PARADISE 11042488</t>
  </si>
  <si>
    <t>PARADISE 1104</t>
  </si>
  <si>
    <t>BUCOCAMPT 5021 RUSSEL DR PARADISE*</t>
  </si>
  <si>
    <t>PARADISE 1104283794</t>
  </si>
  <si>
    <t>BUCOCAMP - 5275 SKYWAY PARADISE</t>
  </si>
  <si>
    <t>BUCOCAMPT 5428 PRINCETON WY PARADISE</t>
  </si>
  <si>
    <t>BUCOCAMP - 874 BUSCHMANN RD PARADISE</t>
  </si>
  <si>
    <t>PARADISE 110439216</t>
  </si>
  <si>
    <t>BUCOCAMPT 5601 CAMPUS DR PARADISE</t>
  </si>
  <si>
    <t>BUCOCAMPT 485 LEISURE LANE PARADISE</t>
  </si>
  <si>
    <t>PARADISE 1104409622</t>
  </si>
  <si>
    <t>BUCOCAMPT 5548 KEMLYN LN PARADISE</t>
  </si>
  <si>
    <t>BUCOCAMPT 686 MARVIN DR PARADISE*</t>
  </si>
  <si>
    <t>BUCOCAMPT 5594 SIERRA PARK DR PARADISE</t>
  </si>
  <si>
    <t>BUCOCAMPT 627 SCOTT DR PARADISE*</t>
  </si>
  <si>
    <t>BUCOCAMPT 5050 EDEN RD PARADISE</t>
  </si>
  <si>
    <t>BUCOCAMPT 546 HILLCREST DR PARADISE*ILB</t>
  </si>
  <si>
    <t>BUCOCAMP - 5250 FOSTER RD PARADISE</t>
  </si>
  <si>
    <t>BUCOCAMP 628 MORRIS LANE PARADISE</t>
  </si>
  <si>
    <t>BUCOCAMP - 5220 FOSTER RD PARADISE</t>
  </si>
  <si>
    <t>BUCOCAMP - REBUILD CHAPARRAL DR PARADISE</t>
  </si>
  <si>
    <t>PARADISE 110443008</t>
  </si>
  <si>
    <t>BUCOCAMPT 2903 NEAL RD PARADISE</t>
  </si>
  <si>
    <t>BUCOCAMPT 5548 NEWLAND RD PARADISE*</t>
  </si>
  <si>
    <t>PARADISE 1104457900</t>
  </si>
  <si>
    <t>BUCOCAMPT 5721 BONNIE LN PARADISE*ILB</t>
  </si>
  <si>
    <t>HFRA</t>
  </si>
  <si>
    <t>BUCOCAMPT 5732 PACHECO LN PARADISE*</t>
  </si>
  <si>
    <t>BUCOCAMPT 5765 DEANNA WAY PARADISE</t>
  </si>
  <si>
    <t>BUCOCAMPT 1486 MAGADON RD PARADISE*</t>
  </si>
  <si>
    <t>BUCOCAMPT 1608 HEMLOCK LN PARADISE*</t>
  </si>
  <si>
    <t>BUCOCAMPT 5771 BONNIE LN PARADISE*ILB</t>
  </si>
  <si>
    <t>BUCOCAMPT 5784 HOMESTEAD PL PARADISE*ILB</t>
  </si>
  <si>
    <t>BUCOCAMP 5389 NEWLAND ROAD PARADISE</t>
  </si>
  <si>
    <t>BUCOCAMPT 5210 PARKWAY DR PARADISE</t>
  </si>
  <si>
    <t>BUCOCAMPT 5200 HEATHROW RD PARADISE</t>
  </si>
  <si>
    <t>BUCOCAMPT 5150 CIRCLE LN PARADISE*ILB</t>
  </si>
  <si>
    <t>BUCOCAMPT 1643 ALEXIS LN PARADISE</t>
  </si>
  <si>
    <t>BUCOCAMPT 5577 NEWLAND RD PARADISE</t>
  </si>
  <si>
    <t>BUCOCAMPT 1409 JESSIE LN PARADISE*ILB</t>
  </si>
  <si>
    <t>BUCOCAMPT 1651 LIGHTLY LN PARADISE*ILB</t>
  </si>
  <si>
    <t>BUCOCAMP -5295 S LIBBY RD PARADISE</t>
  </si>
  <si>
    <t>BUCOCAMP - 5250 CALIFORNIA WAY PARADISE</t>
  </si>
  <si>
    <t>BUCOCAMPT 5615 NEWLAND RD PARADISE*ILB</t>
  </si>
  <si>
    <t>BUCOCAMP 5708 ROUND TREE DR PARADISE</t>
  </si>
  <si>
    <t>BUCOCAMP 1445 KELLER LANE PARADISE</t>
  </si>
  <si>
    <t>BUCOCAMP 1426 W DOTTIE LANE PARADISE</t>
  </si>
  <si>
    <t>BUCOCAMPT 1411 RAMADA LN PARADISE</t>
  </si>
  <si>
    <t>BUCOCAMP 5706 PARADISE AVE PARADISE</t>
  </si>
  <si>
    <t>BUCOCAMPT 1361 PEACEFUL OAKS LN PARADISE</t>
  </si>
  <si>
    <t>BUCOCAMP 5150 S LIBBY RD PARADISE</t>
  </si>
  <si>
    <t>BUCOCAMP - 5541 VISTA WAY PARADISE</t>
  </si>
  <si>
    <t>PARADISE 110453544</t>
  </si>
  <si>
    <t>BUCOCAMP 1895 MARYWOOD DR PARADISE</t>
  </si>
  <si>
    <t>PARADISE 1104954322</t>
  </si>
  <si>
    <t>BUCOCAMPT 5036 EDGEWOOD LN PARADISE</t>
  </si>
  <si>
    <t>PARADISE 1104961990</t>
  </si>
  <si>
    <t>BUCOCAMP 5720 ACADEMY DR PARADISE</t>
  </si>
  <si>
    <t>PARADISE 1104CB</t>
  </si>
  <si>
    <t>Non-HFTD</t>
  </si>
  <si>
    <t>BUCOCAMP - 820 COLLEGE HILL RD PARADISE</t>
  </si>
  <si>
    <t>BUCOCAMPT 13832 TULSA CT MAGALIA</t>
  </si>
  <si>
    <t>102831105</t>
  </si>
  <si>
    <t>PARADISE 1105121988</t>
  </si>
  <si>
    <t>PARADISE 1105</t>
  </si>
  <si>
    <t>BUCOCAMPT 6562 MILTON DR MAGALIA</t>
  </si>
  <si>
    <t>BUCOCAMPT 6381 CALVIN DR MAGALIA*ILB</t>
  </si>
  <si>
    <t>BUCOCAMPT 6486 SHAW CIRCLE MAGALIA*</t>
  </si>
  <si>
    <t>BUCOCAMPT 13869 TULSA CT MAGALIA*ILB</t>
  </si>
  <si>
    <t>BUCOCAMPT 14786 COUTOLENC RD MAGALIA*</t>
  </si>
  <si>
    <t>PARADISE 11052214</t>
  </si>
  <si>
    <t>BUCOCAMPT 7070 PENTZ RD PARADISE</t>
  </si>
  <si>
    <t>BUCOCAMPT 1524 FOREST CIR PARADISE*</t>
  </si>
  <si>
    <t>BUCOCAMPT  1600 CARSON LN PARADISE*</t>
  </si>
  <si>
    <t>BUCOCAMPT 1398 FOREST SERVICE RD PARADIS</t>
  </si>
  <si>
    <t>BUCOCAMP - 1658 HUCKA LN PARADISE</t>
  </si>
  <si>
    <t>BUCOCAMPT 1736 PINEY RIDGE DR PARADISE</t>
  </si>
  <si>
    <t>BUCOCAMPT 1428 JUNIPER LN PARADISE</t>
  </si>
  <si>
    <t>BUCOCAMP 13764 CANYON RD MAGALIA</t>
  </si>
  <si>
    <t>BUCOCAMP - 13797 SUGAR PINE DR MAGALIA</t>
  </si>
  <si>
    <t>BUCOCAMP-COMCAST-FOREST SERVICE RD PARAD</t>
  </si>
  <si>
    <t>BUCOCAMPT 13949 ANDOVER DR MAGALIA*ILB</t>
  </si>
  <si>
    <t>PARADISE 1105829194</t>
  </si>
  <si>
    <t>BUCOCAMPT 1308 DEODARA WAY PARADISE*</t>
  </si>
  <si>
    <t>PARADISE 110599226</t>
  </si>
  <si>
    <t>BUCOCAMPT 1290  LUCKY LADY LN PARADISE</t>
  </si>
  <si>
    <t>PARADISE 1105CB</t>
  </si>
  <si>
    <t>BUCOCAMPT 6359 OAK WAY PARADISE</t>
  </si>
  <si>
    <t>BUCOCAMPT 6285 OAK WAY PARADISE</t>
  </si>
  <si>
    <t>BUCOCAMPT 840 CENTRAL PARK DR PRDSE*ILB</t>
  </si>
  <si>
    <t>BUCOCAMP - 6168 TWIN LN PARADISE</t>
  </si>
  <si>
    <t>BUCOCAMP - 6265 AZALEA LN PARADISE</t>
  </si>
  <si>
    <t>BUCOCAMP - 785 SECLUDED LN PARADIS*COMP*</t>
  </si>
  <si>
    <t>102831106</t>
  </si>
  <si>
    <t>PARADISE 11061212</t>
  </si>
  <si>
    <t>PARADISE 1106</t>
  </si>
  <si>
    <t>BUCOCAMP - 675 SUNSET DR PARADISE</t>
  </si>
  <si>
    <t>BUCOCAMP-6160 FORTY OAKS LN PARADISE</t>
  </si>
  <si>
    <t>BUCOCAMP - 6097 LAUREL DR PARADISE</t>
  </si>
  <si>
    <t>BUCOCAMPT 6709 CHAPMAN LN PARADISE</t>
  </si>
  <si>
    <t>PARADISE 11042206</t>
  </si>
  <si>
    <t>BUCOCAMPT 1692 YOUNG AVE PARADISE*ILB</t>
  </si>
  <si>
    <t>BUCOCAMPT 1652 KINGS ROW PARADISE*ILB</t>
  </si>
  <si>
    <t>BUCOCAMPT 1420 PINE CRK WY PARADISE*ILB</t>
  </si>
  <si>
    <t>BUCOCAMPT 6904 DEAN PL PARADISE*ILB</t>
  </si>
  <si>
    <t>BUCOCAMPT 1710 RYAN RD PARADISE*</t>
  </si>
  <si>
    <t>BUCOCAMPT 1659 NELSON LN PARADISE*ILB</t>
  </si>
  <si>
    <t>BUCOCAMPT 6114 N LIBBY RD PARADISE</t>
  </si>
  <si>
    <t>BUCOCAMPT  6050 MAXWOOD DR PARADISE*ILB</t>
  </si>
  <si>
    <t>BUCOCAMP 1793 EL TORO CT PARADISE</t>
  </si>
  <si>
    <t>BUCOCAMP - 6650 PENTZ RD PARADISE</t>
  </si>
  <si>
    <t>BUCOCAMP - 1797 STARK LN PARADISE</t>
  </si>
  <si>
    <t>BUCOCAMP 1700 SONOMA CT PARADISE</t>
  </si>
  <si>
    <t>BUCOCAMP -6250 MOUNTAIN VIEW DR PARADISE</t>
  </si>
  <si>
    <t>BUCOCAMPT 643 CIRCLEWOOD DR PARADISE</t>
  </si>
  <si>
    <t>BUCOCAMPT 528 BARBARA WAY PARADISE*</t>
  </si>
  <si>
    <t>102831103</t>
  </si>
  <si>
    <t>PARADISE 1103143744</t>
  </si>
  <si>
    <t>PARADISE 1103</t>
  </si>
  <si>
    <t>BUCOCAMP 6037 SHADOW MTN LN PARADIS</t>
  </si>
  <si>
    <t>PARADISE 11032534</t>
  </si>
  <si>
    <t>BUCOCAMPT 1056 FAIRVIEW DR PARADISE</t>
  </si>
  <si>
    <t>PARADISE 1103CB</t>
  </si>
  <si>
    <t>BUCOCAMPT 1068 MAPLE PARK DR PARADISE</t>
  </si>
  <si>
    <t>BUCOCAMPT 766 WILLOW ST PARADISE*</t>
  </si>
  <si>
    <t>BUCOCAMP - 732 WILLOW ST PARADISE</t>
  </si>
  <si>
    <t>BUCOCAMPT 678 MEMORIAL WAY PARADISE</t>
  </si>
  <si>
    <t>BUCOCAMP -7057 MOLOKAI DR PARADISE</t>
  </si>
  <si>
    <t>PARADISE 110636042</t>
  </si>
  <si>
    <t>BUCOCAMPT  1412 ANDREA LN PARADISE*</t>
  </si>
  <si>
    <t>BUCOCAMPT 1395 SALISBURY LN PARADISE</t>
  </si>
  <si>
    <t>BUCOCAMPT 6466 LONE CEDAR LN PARADISE</t>
  </si>
  <si>
    <t>PARADISE 1106CB</t>
  </si>
  <si>
    <t>BUCOCAMPT 6419 DORA LEE LN PARADISE*</t>
  </si>
  <si>
    <t>BUCOCAMP - 6452 RIX LN PARADISE</t>
  </si>
  <si>
    <t>FRRB PLACERVILLE 21061104 UG TL5</t>
  </si>
  <si>
    <t>Georgetown</t>
  </si>
  <si>
    <t>153082106</t>
  </si>
  <si>
    <t>PLACERVILLE 21061104</t>
  </si>
  <si>
    <t>PLACERVILLE 2106</t>
  </si>
  <si>
    <t>#CZUSCRUZ 2151 PINE FLAT RD, SCRUZ</t>
  </si>
  <si>
    <t>Felton</t>
  </si>
  <si>
    <t>82931101</t>
  </si>
  <si>
    <t>Point Moretti 110110726</t>
  </si>
  <si>
    <t>POINT MORETTI 1101</t>
  </si>
  <si>
    <t>XCZUSCRUZ 380 SWANTON RD, DAVENPORT</t>
  </si>
  <si>
    <t>POINT MORETTI 110112122</t>
  </si>
  <si>
    <t>FRRB - PT MORETTI 1101 12122 PH1 SM4</t>
  </si>
  <si>
    <t>FRRB -PT MORETTI 1101 12122 P1S3 460SWAN</t>
  </si>
  <si>
    <t>CZUSCRUZ 230 SWANTON RD, DAVENPORT</t>
  </si>
  <si>
    <t>Point Moretti 110135874</t>
  </si>
  <si>
    <t>XPOLE_BURN_REPL - 890 ROBLES DR. SANTA C</t>
  </si>
  <si>
    <t>Point Moretti 110136516</t>
  </si>
  <si>
    <t>XCZUSCRUZ 161 ROBLES DR, SANTA CRUZ</t>
  </si>
  <si>
    <t>POINT MORETTI 110136516</t>
  </si>
  <si>
    <t>FRRB - PT MORETTI 1101 P1S2 310SWAN</t>
  </si>
  <si>
    <t>POINT MORETTI 1101415734</t>
  </si>
  <si>
    <t>CWSP PT. MORETTI FROM 5043 TO 5955</t>
  </si>
  <si>
    <t>POINT MORETTI 11015076</t>
  </si>
  <si>
    <t>FRRB - FORK FIRE REBUILD - TL-1</t>
  </si>
  <si>
    <t>Fire-Fork</t>
  </si>
  <si>
    <t>North Fork</t>
  </si>
  <si>
    <t>252521103</t>
  </si>
  <si>
    <t>SAN JOAQUIN #2 1103CB</t>
  </si>
  <si>
    <t>SAN JOAQUIN #2 1103</t>
  </si>
  <si>
    <t>FRRB - SHADY GLEN 1101 &amp; 1102 (REMOVAL)</t>
  </si>
  <si>
    <t>152431101</t>
  </si>
  <si>
    <t>SHADY GLEN 11012768</t>
  </si>
  <si>
    <t>SHADY GLEN 1101</t>
  </si>
  <si>
    <t>FRRB - SG 1101 TL OH 02 05 12</t>
  </si>
  <si>
    <t>FRRB - SG 1101 TL UG 08 09</t>
  </si>
  <si>
    <t>FRRB - SG 1101 TL OH 01</t>
  </si>
  <si>
    <t>FRRB - SG 1101 TL UG 06</t>
  </si>
  <si>
    <t>FRRB - SG 1101 TL UG 10</t>
  </si>
  <si>
    <t>SHADY GLEN 110132726</t>
  </si>
  <si>
    <t>FRRB - SG 1102 TL UG 03</t>
  </si>
  <si>
    <t>SHADY GLEN 110248894</t>
  </si>
  <si>
    <t>FRRB - SG 1102 TL UG 04</t>
  </si>
  <si>
    <t>FRRB - SPANISH CREEK (REMOVAL)</t>
  </si>
  <si>
    <t>Crescent Mills</t>
  </si>
  <si>
    <t>103104401</t>
  </si>
  <si>
    <t>SPANISH CREEK 4401CB</t>
  </si>
  <si>
    <t>SPANISH CREEK 4401</t>
  </si>
  <si>
    <t>FRRB - SPANISH CREEK UG ML PH1.1</t>
  </si>
  <si>
    <t>FRRB - SPANISH CREEK UG TL PH1.2</t>
  </si>
  <si>
    <t>FRRB - STILLWATER 1101_OH_RMVL_3</t>
  </si>
  <si>
    <t>Fire-Fawn</t>
  </si>
  <si>
    <t>Redding</t>
  </si>
  <si>
    <t>103561101</t>
  </si>
  <si>
    <t>STILLWATER 110148950</t>
  </si>
  <si>
    <t>STILLWATER 1101</t>
  </si>
  <si>
    <t>FRRB - STILLWATER 1101_OH_RMVL_2</t>
  </si>
  <si>
    <t>FRRB - STILLWATER 1101_OH_FH_TPL_6</t>
  </si>
  <si>
    <t>REMG 368-STILLWATER 1101,OLD OREGON TRAI</t>
  </si>
  <si>
    <t>2026</t>
  </si>
  <si>
    <t>FRRB - STILLWATER 1102_OH_RMVL_1</t>
  </si>
  <si>
    <t>103561102</t>
  </si>
  <si>
    <t>STILLWATER 1102CB</t>
  </si>
  <si>
    <t>STILLWATER 1102</t>
  </si>
  <si>
    <t>FRRB - STILLWATER 1102_OH_FH_TPL_1</t>
  </si>
  <si>
    <t>FRRB - STILLWATER 1102_OH_FH_TPL_2</t>
  </si>
  <si>
    <t>FRRB - STILLWATER 1102_OH_FH_TPL_3</t>
  </si>
  <si>
    <t>FRRB - STILLWATER 1102_OH_FH_TPL_4</t>
  </si>
  <si>
    <t>FRRB - STILLWATER 1102_OH_FH_TPL_5</t>
  </si>
  <si>
    <t>FRRB - WYANDOTTE 1103 - W5 SM5</t>
  </si>
  <si>
    <t>102911103</t>
  </si>
  <si>
    <t>WYANDOTTE 11031508</t>
  </si>
  <si>
    <t>WYANDOTTE 1103</t>
  </si>
  <si>
    <t>FRRB - WYANDOTTE 1103 - W5 PH 5.5</t>
  </si>
  <si>
    <t>FRRB - WYANDOTTE 1103 - HWY 162</t>
  </si>
  <si>
    <t>FRRB - WYANDOTTE 11031941 - W2 SM1</t>
  </si>
  <si>
    <t>WYANDOTTE 11031941</t>
  </si>
  <si>
    <t>FRRB - WYANDOTTE 11031941 - W2 SM2</t>
  </si>
  <si>
    <t>FRRB - WYANDOTTE 11031974 - W4 SM1</t>
  </si>
  <si>
    <t>WYANDOTTE 11031974</t>
  </si>
  <si>
    <t>FRRB - WYANDOTTE 11031947 - W1 SM3</t>
  </si>
  <si>
    <t>FRRB - WYANDOTTE 11031974 - W3 SM5</t>
  </si>
  <si>
    <t>FRRB - WYANDOTTE 1103 - BALD ROCK ZONE 6</t>
  </si>
  <si>
    <t>FRRB - WYANDOTTE 1103 BALD ROCK ZONE 1&amp;2</t>
  </si>
  <si>
    <t>FRRB - WYANDOTTE 1103 - W2 PH 2.6</t>
  </si>
  <si>
    <t>FRRB - WYANDOTTE 1103 - W2 PH 2.7</t>
  </si>
  <si>
    <t>FRRB - WYANDOTTE 1103 - W2 PH 2.8</t>
  </si>
  <si>
    <t>FRRB - WYANDOTTE 1103 - W1 PH 1.2</t>
  </si>
  <si>
    <t>FRRB - WYANDOTTE 1103 - W1 PH 1.3</t>
  </si>
  <si>
    <t>FRRB - WYANDOTTE 1103 - W2 PH 2.1</t>
  </si>
  <si>
    <t>FRRB - WYANDOTTE 1103 - W1 PH 1.1</t>
  </si>
  <si>
    <t>FRRB - WYANDOTTE 1103 - W1 PH 1.4</t>
  </si>
  <si>
    <t>FRRB - WYANDOTTE 1103 - W1 PH 1.5</t>
  </si>
  <si>
    <t>FRRB - WYANDOTTE 1103 - W1 PH 1.6</t>
  </si>
  <si>
    <t>FRRB - WYANDOTTE 1103 - W1 PH 1.7</t>
  </si>
  <si>
    <t>FRRB - WYANDOTTE 1103 - W1 PH 1.8</t>
  </si>
  <si>
    <t>FRRB - WYANDOTTE 1103 - W1 PH 1.9</t>
  </si>
  <si>
    <t>FRRB - WYANDOTTE 1103 - W1 PH1.10</t>
  </si>
  <si>
    <t>FRRB - WYANDOTTE 1103 - W1 PH1.11</t>
  </si>
  <si>
    <t>FRRB - WYANDOTTE 1103 - W1 PH1.12</t>
  </si>
  <si>
    <t>FRRB - WYANDOTTE 1103 - W1 PH1.13</t>
  </si>
  <si>
    <t>FRRB - WYANDOTTE 1103 - W1 PH1.14</t>
  </si>
  <si>
    <t>FRRB - WYANDOTTE 1103 - W2 PH 2.2</t>
  </si>
  <si>
    <t>FRRB - WYANDOTTE 1103 - W2 PH 2.3</t>
  </si>
  <si>
    <t>FRRB - WYANDOTTE 1103 - W2 PH 2.4</t>
  </si>
  <si>
    <t>FRRB - WYANDOTTE 1103 - W2 PH 2.5</t>
  </si>
  <si>
    <t>FRRB - WYANDOTTE 1103 - W2 PH 2.9</t>
  </si>
  <si>
    <t>FRRB - WYANDOTTE 1103 - W2 PH2.10</t>
  </si>
  <si>
    <t>FRRB - WYANDOTTE 1103 - W2 PH2.11</t>
  </si>
  <si>
    <t>FRRB - WYANDOTTE 1103 - W2 PH2.12</t>
  </si>
  <si>
    <t>FRRB - WYANDOTTE 1103 - W2 PH2.13</t>
  </si>
  <si>
    <t>FRRB - WYANDOTTE 11031974 - W3 SM4</t>
  </si>
  <si>
    <t>FRRB - WYANDOTTE 1103 - W2 PH2.14</t>
  </si>
  <si>
    <t>FRRB - WYANDOTTE 11031974 - W1 SM1</t>
  </si>
  <si>
    <t>FRRB - WYANDOTTE 11031974 - W1 SM2</t>
  </si>
  <si>
    <t>FRRB - WYANDOTTE 11031974 - W3 SM3</t>
  </si>
  <si>
    <t>FRRB - WYANDOTTE 1103 W5 PH5.2 FUTURE SM</t>
  </si>
  <si>
    <t>WYANDOTTE 11031976</t>
  </si>
  <si>
    <t>FRRB - WYANDOTTE 1103 W5 PH5.3 FUTURE SM</t>
  </si>
  <si>
    <t>FRRB - WYANDOTTE 1103 W5 PH5.4 SM</t>
  </si>
  <si>
    <t>FRRB - WYANDOTTE 1103 - W3 PH 3.8</t>
  </si>
  <si>
    <t>FRRB - WYANDOTTE 1103 - W3 PH 3.2</t>
  </si>
  <si>
    <t>FRRB - WYANDOTTE 1103 - W3 PH 3.3</t>
  </si>
  <si>
    <t>FRRB - WYANDOTTE 1103 - W3 PH 3.4</t>
  </si>
  <si>
    <t>FRRB - WYANDOTTE 1103 - W3 PH 3.5</t>
  </si>
  <si>
    <t>FRRB - WYANDOTTE 1103 - W3 PH 3.6</t>
  </si>
  <si>
    <t>FRRB - WYANDOTTE 1103 - W4 PH 4.3</t>
  </si>
  <si>
    <t>FRRB - WYANDOTTE 1103 - W4 PH 4.4</t>
  </si>
  <si>
    <t>FRRB - WYANDOTTE 1103 - W4 PH 4.5</t>
  </si>
  <si>
    <t>FRRB - WYANDOTTE 1103 - W4 PH 4.6</t>
  </si>
  <si>
    <t>FRRB - WYANDOTTE 1103 - W4 PH 4.7</t>
  </si>
  <si>
    <t>FRRB - WYANDOTTE 1103 - W4 PH4.11</t>
  </si>
  <si>
    <t>FRRB - WYANDOTTE 1103 W7 PH7.3 FUTURE SM</t>
  </si>
  <si>
    <t>FRRB - WYANDOTTE 1103 - W3 PH 3.1</t>
  </si>
  <si>
    <t>FRRB - WYANDOTTE 1103 - W4 PH 4.1</t>
  </si>
  <si>
    <t>FRRB - WYANDOTTE 1103 W5 PH5.1 SM</t>
  </si>
  <si>
    <t>FRRB - WYANDOTTE 1103 - W4 PH 4.2</t>
  </si>
  <si>
    <t>FRRB - WYANDOTTE 1103 W7 PH7.1 FUTURE SM</t>
  </si>
  <si>
    <t>FRRB - WYANDOTTE 1103 - W3 PH3.10</t>
  </si>
  <si>
    <t>FRRB - WYANDOTTE 1103 - W3 PH 3.9</t>
  </si>
  <si>
    <t>FRRB - WYANDOTTE 1103 - W4 PH 4.8</t>
  </si>
  <si>
    <t>FRRB - WYANDOTTE 1103 W7 SM1</t>
  </si>
  <si>
    <t>FRRB - WYANDOTTE 1103 - W4 PH 4.9</t>
  </si>
  <si>
    <t>FRRB - WYANDOTTE 1103 - W4 PH4.10</t>
  </si>
  <si>
    <t>FRRB - WYANDOTTE 1103 W7 PH7.2 FUTURE SM</t>
  </si>
  <si>
    <t>FRRB - WYANDOTTE 1103 - BALD ROCK ZONE 3</t>
  </si>
  <si>
    <t>FRRB - WYANDOTTE 1103 - BALD ROCK ZONE 7</t>
  </si>
  <si>
    <t>FRRB WYANDOTTE 1103 1974 - W2 SM3</t>
  </si>
  <si>
    <t>WYANDOTTE 1103640652</t>
  </si>
  <si>
    <t>FRRB - WILLOW CREEK 1103 (REMOVAL)</t>
  </si>
  <si>
    <t>Fire-Monument</t>
  </si>
  <si>
    <t>Burnt Ranch</t>
  </si>
  <si>
    <t>192171103</t>
  </si>
  <si>
    <t>WILLOW CREEK 11032936</t>
  </si>
  <si>
    <t>WILLOW CREEK 1103</t>
  </si>
  <si>
    <t>FRRB - WILLOW CREEK 11032936 UG ML1</t>
  </si>
  <si>
    <t>FRRB - WILLOW CREEK 11032936 ML2OHBRIDGE</t>
  </si>
  <si>
    <t>FRRB - WILLOW CREEK 11032936 UG ML4</t>
  </si>
  <si>
    <t>FRRB - WILLOW CREEK 11032936 UG ML5</t>
  </si>
  <si>
    <t>FRRB - WILLOW CREEK 11032936 UG ML6</t>
  </si>
  <si>
    <t>FRRB - WILLOW CREEK 11032936 UG TL1</t>
  </si>
  <si>
    <t>FRRB - WILLOW CREEK 11032936 UG TL2</t>
  </si>
  <si>
    <t>FRRB - WILLOW CREEK 11032936 UG TL3</t>
  </si>
  <si>
    <t>FRRB - WILLOW CREEK 11032936 UG ML3</t>
  </si>
  <si>
    <t>FRRB - WILLOW CREEK 11032936 - UG TL4</t>
  </si>
  <si>
    <t>8/31-DRSTS-COND_IDLE_REMV-2 W/O 3516 HAR</t>
  </si>
  <si>
    <t>2AF</t>
  </si>
  <si>
    <t>IF</t>
  </si>
  <si>
    <t>Primary Cond</t>
  </si>
  <si>
    <t>Platina</t>
  </si>
  <si>
    <t>103611101</t>
  </si>
  <si>
    <t>WILDWOOD 11011576</t>
  </si>
  <si>
    <t>WILDWOOD 1101</t>
  </si>
  <si>
    <t>REMV IDLE 4 LOCS HEARST POST OFC RD</t>
  </si>
  <si>
    <t>Willits</t>
  </si>
  <si>
    <t>Mendocino</t>
  </si>
  <si>
    <t>42661103</t>
  </si>
  <si>
    <t>WILLITS 11032500</t>
  </si>
  <si>
    <t>WILLITS 1103</t>
  </si>
  <si>
    <t>12/31-ST-CON_IDL_RMV-2 S/O TX-WHEEL BARR</t>
  </si>
  <si>
    <t>WILLITS 11032506</t>
  </si>
  <si>
    <t>REMV IDLE 2 LOCS 33500 SHIMMINS RIDGE</t>
  </si>
  <si>
    <t>WILLITS 110337506</t>
  </si>
  <si>
    <t>T2-COND_IDLE_REMV-1625 HILL TOP RD*PAR</t>
  </si>
  <si>
    <t>WILLITS 1103968</t>
  </si>
  <si>
    <t>STS-COND_IDLE_REMV-LCO 2961 DENNY RD</t>
  </si>
  <si>
    <t>Salyer</t>
  </si>
  <si>
    <t>WILLOW CREEK 11035012</t>
  </si>
  <si>
    <t>FT~COND_IDLE_REMV-580 RALSTON LN</t>
  </si>
  <si>
    <t>Newcastle</t>
  </si>
  <si>
    <t>152271102</t>
  </si>
  <si>
    <t>WISE 11022234</t>
  </si>
  <si>
    <t>WISE 1102</t>
  </si>
  <si>
    <t>DR~STS-COND_IDLE_REMV-410 STAR HILL RD</t>
  </si>
  <si>
    <t>Redwood City</t>
  </si>
  <si>
    <t>24251101</t>
  </si>
  <si>
    <t>WOODSIDE 11018972</t>
  </si>
  <si>
    <t>WOODSIDE 1101</t>
  </si>
  <si>
    <t>STS-POLE_IDLE_REMV-CROPLEY LN @ RR TRACK</t>
  </si>
  <si>
    <t>042661104</t>
  </si>
  <si>
    <t>WILLITS 11044650</t>
  </si>
  <si>
    <t>WILLITS 1104</t>
  </si>
  <si>
    <t>REMV IDLE 3 LOCS-16211 RIDGEVIEW RIDGE</t>
  </si>
  <si>
    <t>42661104</t>
  </si>
  <si>
    <t>WILLITS 1104934</t>
  </si>
  <si>
    <t>ANCH_SOIL_ADJU-2701 BLACKHAWK RI*DIV</t>
  </si>
  <si>
    <t>STS-OFAC_IDLE_REMV-C/O BRANNON MTN RD/BR</t>
  </si>
  <si>
    <t>Willow Creek</t>
  </si>
  <si>
    <t>Humboldt</t>
  </si>
  <si>
    <t>192171101</t>
  </si>
  <si>
    <t>WILLOW CREEK 11014904</t>
  </si>
  <si>
    <t>WILLOW CREEK 1101</t>
  </si>
  <si>
    <t>STS-COND_IDLE_REMV-2N/O 3W/O 1S/O A/F LO</t>
  </si>
  <si>
    <t>T2-COND_IDLE_REMV-END OFSOUTH FORKTAP*MJ</t>
  </si>
  <si>
    <t>WILLOW CREEK 11033090</t>
  </si>
  <si>
    <t>COND_IDLE_REMV-1403 FORBESTOWN ROAD</t>
  </si>
  <si>
    <t>102911107</t>
  </si>
  <si>
    <t>WYANDOTTE 11071510</t>
  </si>
  <si>
    <t>WYANDOTTE 1107</t>
  </si>
  <si>
    <t>DR~STS-COND_IDLE_REMV-1120 NATUREWOOD DR</t>
  </si>
  <si>
    <t>152491102</t>
  </si>
  <si>
    <t>WEIMAR 11022038</t>
  </si>
  <si>
    <t>WEIMAR 1102</t>
  </si>
  <si>
    <t>STS-POLE_IDLE_REMV - 17013 BAKER RILEY R</t>
  </si>
  <si>
    <t>Mokelumne Hill</t>
  </si>
  <si>
    <t>Calaveras</t>
  </si>
  <si>
    <t>ST</t>
  </si>
  <si>
    <t>163201102</t>
  </si>
  <si>
    <t>WEST POINT 11024788</t>
  </si>
  <si>
    <t>WEST POINT 1102</t>
  </si>
  <si>
    <t>STS-POLE_IDLE_REMV - #2S ON LINE @ 17255</t>
  </si>
  <si>
    <t>STS-POLE_IDLE_REMV-17425 BAKER RILEY</t>
  </si>
  <si>
    <t>Mountain Ranch</t>
  </si>
  <si>
    <t>FT-POLE_IDLE_REMV - NE/O ENTR. 5756 RAI</t>
  </si>
  <si>
    <t>STS-COND_IDLE_REMV - 1142 RAILROAD FLAT</t>
  </si>
  <si>
    <t>WEST POINT 11024790</t>
  </si>
  <si>
    <t>T2/T3-X STS-COND_IDLE_REMV-#1W ON LINE @</t>
  </si>
  <si>
    <t>STS-COND_IDLE_REMV - #2N ON LINE @ R/O 1</t>
  </si>
  <si>
    <t>STS-OFAC_IDLE_REMV-#6S ON LINE @ 2345 RI</t>
  </si>
  <si>
    <t>WEST POINT 110293116</t>
  </si>
  <si>
    <t>STS-POLE_IDLE_REMV - #1E 15986 HWY 26GLE</t>
  </si>
  <si>
    <t>Glencoe</t>
  </si>
  <si>
    <t>STS-OFAC_IDLE_DEEN - 6 N/O 2 W/O R/O 930</t>
  </si>
  <si>
    <t>Lincoln</t>
  </si>
  <si>
    <t>152811105</t>
  </si>
  <si>
    <t>WHEATLAND 1105248490</t>
  </si>
  <si>
    <t>WHEATLAND 1105</t>
  </si>
  <si>
    <t>FT-COND_IDLE_REMV-13080 FERN RD EAST</t>
  </si>
  <si>
    <t>Whitmore</t>
  </si>
  <si>
    <t>103601101</t>
  </si>
  <si>
    <t>WHITMORE 11011594</t>
  </si>
  <si>
    <t>WHITMORE 1101</t>
  </si>
  <si>
    <t>T2/T3-STS-COND_IDLE_REMV-14461 S LINE RD</t>
  </si>
  <si>
    <t>Oak Run</t>
  </si>
  <si>
    <t>WHITMORE 11011598</t>
  </si>
  <si>
    <t>DR-COND_IDLE_REMV-14820 FERN RD</t>
  </si>
  <si>
    <t>FT-OFAC_IDLE_REMV - 4E/O 30146 OAK RUN</t>
  </si>
  <si>
    <t>DR~STS-POLE_IDLE_REM-1S/O 10W/O 30520 MO</t>
  </si>
  <si>
    <t>WHITMORE 110145262</t>
  </si>
  <si>
    <t>8/31-FT~STS-OFAC_IDLE_REMV-2S/O 1E/O C/O</t>
  </si>
  <si>
    <t>DR-OFAC_IDLE_REMV - 28758 WHITMORE RD R</t>
  </si>
  <si>
    <t>DR-COND_IDLE_REMV-30759 WHITMORE</t>
  </si>
  <si>
    <t>WHITMORE 1101CB</t>
  </si>
  <si>
    <t>DR-OFAC_IDLE_REMV-3 POLES NW/O &amp; 5 POLE</t>
  </si>
  <si>
    <t>Tehama</t>
  </si>
  <si>
    <t>WILDWOOD 11011454</t>
  </si>
  <si>
    <t>DR -COND_IDLE_REMV-R/O 544 FIRCREST DR</t>
  </si>
  <si>
    <t>Ukiah</t>
  </si>
  <si>
    <t>42771113</t>
  </si>
  <si>
    <t>UKIAH 1113548420</t>
  </si>
  <si>
    <t>UKIAH 1113</t>
  </si>
  <si>
    <t>6/30-STS-POLE_IDLE_REMV-#1S/O 3000GUIDIV</t>
  </si>
  <si>
    <t>42771114</t>
  </si>
  <si>
    <t>UKIAH 11143606</t>
  </si>
  <si>
    <t>UKIAH 1114</t>
  </si>
  <si>
    <t>DR COND_IDLE_REMV-UKIAH POLICE SHOOTING</t>
  </si>
  <si>
    <t>42771115</t>
  </si>
  <si>
    <t>UKIAH 11151216</t>
  </si>
  <si>
    <t>UKIAH 1115</t>
  </si>
  <si>
    <t>8/31-FT-COND_IDLE_REMV-6612 GIBSON CANYO</t>
  </si>
  <si>
    <t>Vacaville</t>
  </si>
  <si>
    <t>63601111</t>
  </si>
  <si>
    <t>VACAVILLE 1111CB</t>
  </si>
  <si>
    <t>VACAVILLE 1111</t>
  </si>
  <si>
    <t>STS-COND_IDLE_REMV-5282 MINES RD</t>
  </si>
  <si>
    <t>Livermore</t>
  </si>
  <si>
    <t>Alameda</t>
  </si>
  <si>
    <t>MI</t>
  </si>
  <si>
    <t>13751102</t>
  </si>
  <si>
    <t>VASCO 1102MR176</t>
  </si>
  <si>
    <t>VASCO 1102</t>
  </si>
  <si>
    <t>STS-COND_IDLE_REMV-10185MENDENHALLRDLI</t>
  </si>
  <si>
    <t>FT~STS-COND_IDLE_REMV - 125000 MENDENHAL</t>
  </si>
  <si>
    <t>STS-COND_IDLE_REMV-HWY 68</t>
  </si>
  <si>
    <t>Pebble Beach</t>
  </si>
  <si>
    <t>182852202</t>
  </si>
  <si>
    <t>VIEJO 2202CB</t>
  </si>
  <si>
    <t>VIEJO 2202</t>
  </si>
  <si>
    <t>STS-COND_IDLE_REMV - PLEASANTS VALLEY RD</t>
  </si>
  <si>
    <t>063601108</t>
  </si>
  <si>
    <t>VACAVILLE 11088762</t>
  </si>
  <si>
    <t>VACAVILLE 1108</t>
  </si>
  <si>
    <t>FT-OFAC_IDLE_REMV - #7 ON LINE S/O CO#5</t>
  </si>
  <si>
    <t>Manton</t>
  </si>
  <si>
    <t>102541101</t>
  </si>
  <si>
    <t>VOLTA 110180454</t>
  </si>
  <si>
    <t>VOLTA 1101</t>
  </si>
  <si>
    <t>STS-COND_IDLE_REMV-1W/O 14508 WONDERLAND</t>
  </si>
  <si>
    <t>2BF</t>
  </si>
  <si>
    <t>STILLWATER 11011320</t>
  </si>
  <si>
    <t>STS-OFAC_IDLE_REMV_4N/O 3E/O 1S/O C/</t>
  </si>
  <si>
    <t>8/31 REMV IDLE 4 LOCS OLD WITTER SP*RA</t>
  </si>
  <si>
    <t>Upper Lake</t>
  </si>
  <si>
    <t>Lake</t>
  </si>
  <si>
    <t>42871101</t>
  </si>
  <si>
    <t>UPPER LAKE 1101412</t>
  </si>
  <si>
    <t>UPPER LAKE 1101</t>
  </si>
  <si>
    <t>STS-COND_IDLE_REMV-BRUSH CREEL LANE</t>
  </si>
  <si>
    <t>Shingletown</t>
  </si>
  <si>
    <t>102541102</t>
  </si>
  <si>
    <t>VOLTA 11021502</t>
  </si>
  <si>
    <t>VOLTA 1102</t>
  </si>
  <si>
    <t>STS-COND_IDLE_REMV-7660 PONDEROSA WAY</t>
  </si>
  <si>
    <t>VOLTA 11021646</t>
  </si>
  <si>
    <t>STS-OFAC_IDLE_REMV-34039 HIGHWAY 44</t>
  </si>
  <si>
    <t>VOLTA 110293418</t>
  </si>
  <si>
    <t>DR~STS-COND_IDLE_REMV-22735 CANYON WY</t>
  </si>
  <si>
    <t>152491101</t>
  </si>
  <si>
    <t>WEIMAR 11012058</t>
  </si>
  <si>
    <t>WEIMAR 1101</t>
  </si>
  <si>
    <t>DR~STS-COND_IDLE_REMV-1540 DOG BAR RD</t>
  </si>
  <si>
    <t>DR~STS-COND_IDLE_REMV-2000 PONDEROSA WY</t>
  </si>
  <si>
    <t>WEIMAR 11012084</t>
  </si>
  <si>
    <t>STS-POLE_IDLE_REMV-S/O 21604 DONNER P</t>
  </si>
  <si>
    <t>Soda Springs</t>
  </si>
  <si>
    <t>152591101</t>
  </si>
  <si>
    <t>SUMMIT 110148632</t>
  </si>
  <si>
    <t>SUMMIT 1101</t>
  </si>
  <si>
    <t>XSTS-POLE_IDLE_REMV-102 MT HAMILTON RD Q</t>
  </si>
  <si>
    <t>Mount Hamilton</t>
  </si>
  <si>
    <t>83392110</t>
  </si>
  <si>
    <t>SWIFT 2110XR254</t>
  </si>
  <si>
    <t>SWIFT 2110</t>
  </si>
  <si>
    <t>DR~STS-OFAC_IDLE_REMV-LE CLAIRE RD</t>
  </si>
  <si>
    <t>STILLWATER 1101CB</t>
  </si>
  <si>
    <t>FT~STS-OFAC_IDLE_REMV-22249 ELK TRAIL</t>
  </si>
  <si>
    <t>STILLWATER 11021466</t>
  </si>
  <si>
    <t xml:space="preserve">                  EMV-1 SW/O 22319 ELK</t>
  </si>
  <si>
    <t>DRSTS-COND_IDLE_REMV-DRY CREEK RD (JONES</t>
  </si>
  <si>
    <t>STILLWATER 11021644</t>
  </si>
  <si>
    <t>DR-STS-POLE_IDLE_REMV-624 BPONDEROSATOEO</t>
  </si>
  <si>
    <t>102971111</t>
  </si>
  <si>
    <t>SYCAMORE CREEK 11112014</t>
  </si>
  <si>
    <t>SYCAMORE CREEK 1111</t>
  </si>
  <si>
    <t>STS-COND_IDLE_REMV-1/10M N/O 5008 HIGH V</t>
  </si>
  <si>
    <t>Lebec</t>
  </si>
  <si>
    <t>Kern</t>
  </si>
  <si>
    <t>KE</t>
  </si>
  <si>
    <t>252931102</t>
  </si>
  <si>
    <t>TEJON 11023751</t>
  </si>
  <si>
    <t>TEJON 1102</t>
  </si>
  <si>
    <t>STS-COND_IDLE_REMV-8/10MI N/O BEAR TRAP</t>
  </si>
  <si>
    <t>TEJON 11023760</t>
  </si>
  <si>
    <t>CNC-COND_IDLE_REMV-36017 TOYON DR/SOUTH</t>
  </si>
  <si>
    <t>TEJON 1102732836</t>
  </si>
  <si>
    <t>STS-COND_IDLE_REMV-2/10MI W/O LEBEC RD N</t>
  </si>
  <si>
    <t>8/31-STS-COND_IDLE_REMV-4237 DIGIER RD.</t>
  </si>
  <si>
    <t>STS-COND_IDLE_REMV-3750 SUNRISE RIDGE</t>
  </si>
  <si>
    <t>Templeton</t>
  </si>
  <si>
    <t>San Luis Obispo</t>
  </si>
  <si>
    <t>LP</t>
  </si>
  <si>
    <t>183052110</t>
  </si>
  <si>
    <t>TEMPLETON 2110901690</t>
  </si>
  <si>
    <t>TEMPLETON 2110</t>
  </si>
  <si>
    <t>TRAN_IDLE_REMV-CHIMNEY ROCK RD</t>
  </si>
  <si>
    <t>Paso Robles</t>
  </si>
  <si>
    <t>TEMPLETON 2110N30</t>
  </si>
  <si>
    <t>+TRAN_IDLE_REMV-KLAU MINE RD</t>
  </si>
  <si>
    <t>TEMPLETON 2110R90</t>
  </si>
  <si>
    <t>STS-REM IDLE 12KV-110 PARKHILL,S.MARGAR</t>
  </si>
  <si>
    <t>Santa Margarita</t>
  </si>
  <si>
    <t>183052113</t>
  </si>
  <si>
    <t>TEMPLETON 2113A12</t>
  </si>
  <si>
    <t>TEMPLETON 2113</t>
  </si>
  <si>
    <t>8/31-STS-POLE_IDLE_REMV - 2/P/S/O 5/P/W/</t>
  </si>
  <si>
    <t>TEMPLETON 2113A70</t>
  </si>
  <si>
    <t>STS-COND_IDLE_REMV-3/P/N/3/P/E/O ROCKY C</t>
  </si>
  <si>
    <t>Creston</t>
  </si>
  <si>
    <t>TEMPLETON 2113R82</t>
  </si>
  <si>
    <t>B1-STS-TREE_TREC_INPL - END OF DIRT ROAD</t>
  </si>
  <si>
    <t>Norden</t>
  </si>
  <si>
    <t>152291102</t>
  </si>
  <si>
    <t>TAMARACK 1102482896</t>
  </si>
  <si>
    <t>TAMARACK 1102</t>
  </si>
  <si>
    <t>HHZ</t>
  </si>
  <si>
    <t>STS-COND_IDLE_REMV-20230 LYONS BALD MTN</t>
  </si>
  <si>
    <t>Sonora</t>
  </si>
  <si>
    <t>Tuolumne</t>
  </si>
  <si>
    <t>163240401</t>
  </si>
  <si>
    <t>TAR FLAT 0401CB</t>
  </si>
  <si>
    <t>TAR FLAT 0401</t>
  </si>
  <si>
    <t>OCLH STS-COND_IDLE_RMV-1 PLE S/OF D89103</t>
  </si>
  <si>
    <t>Squaw Valley</t>
  </si>
  <si>
    <t>252941107</t>
  </si>
  <si>
    <t>TIVY VALLEY 1107584840</t>
  </si>
  <si>
    <t>TIVY VALLEY 1107</t>
  </si>
  <si>
    <t>DR STS-COND_IDLE_REMV-BOWMANLAKERD(SEE N</t>
  </si>
  <si>
    <t>Alta</t>
  </si>
  <si>
    <t>152251101</t>
  </si>
  <si>
    <t>SPAULDING 1101578852</t>
  </si>
  <si>
    <t>SPAULDING 1101</t>
  </si>
  <si>
    <t>X-STS-TRAN_IDLE_REMV-A/O 30445 CHUALAR</t>
  </si>
  <si>
    <t>182201104</t>
  </si>
  <si>
    <t>SPENCE 1104965598</t>
  </si>
  <si>
    <t>SPENCE 1104</t>
  </si>
  <si>
    <t>STS-COND_IDLE_REMV-29040 SNOWHITE RD</t>
  </si>
  <si>
    <t>Long Barn</t>
  </si>
  <si>
    <t>162831702</t>
  </si>
  <si>
    <t>SPRING GAP 17029690</t>
  </si>
  <si>
    <t>SPRING GAP 1702</t>
  </si>
  <si>
    <t>STS-COND_IDLE_REMV - 1504 PINE DR ARNOLD</t>
  </si>
  <si>
    <t>Arnold</t>
  </si>
  <si>
    <t>162821702</t>
  </si>
  <si>
    <t>STANISLAUS 170237278</t>
  </si>
  <si>
    <t>STANISLAUS 1702</t>
  </si>
  <si>
    <t>DR-OFAC_IDLE_REMV-745 HWY 174</t>
  </si>
  <si>
    <t>152431102</t>
  </si>
  <si>
    <t>SHADY GLEN 1102CB</t>
  </si>
  <si>
    <t>SHADY GLEN 1102</t>
  </si>
  <si>
    <t>+FT-D_IDLE_REMV-2805 SPRING MOUNTAIN</t>
  </si>
  <si>
    <t>Saint Helena</t>
  </si>
  <si>
    <t>043432105</t>
  </si>
  <si>
    <t>SILVERADO 2105658898</t>
  </si>
  <si>
    <t>SILVERADO 2105</t>
  </si>
  <si>
    <t>STS-OFAC_IDLE_REMV-WENTWORTH SPRINGS</t>
  </si>
  <si>
    <t>+STS-COND_IDLE_REMV-S OF 7100 FOXEN CYN</t>
  </si>
  <si>
    <t>Santa Maria</t>
  </si>
  <si>
    <t>Santa Barbara</t>
  </si>
  <si>
    <t>182811102</t>
  </si>
  <si>
    <t>SISQUOC 1102M54</t>
  </si>
  <si>
    <t>SISQUOC 1102</t>
  </si>
  <si>
    <t>STS-POLE_IDLE_REMV-3/P/E/5/P/N/O ENT. 34</t>
  </si>
  <si>
    <t>Soledad</t>
  </si>
  <si>
    <t>182052102</t>
  </si>
  <si>
    <t>SOLEDAD 2102955138</t>
  </si>
  <si>
    <t>SOLEDAD 2102</t>
  </si>
  <si>
    <t>STS-OFAC_IDLE_REMV-SS/O 74267 CROSS COUN</t>
  </si>
  <si>
    <t>San Miguel</t>
  </si>
  <si>
    <t>182661106</t>
  </si>
  <si>
    <t>SAN MIGUEL 1106428314</t>
  </si>
  <si>
    <t>SAN MIGUEL 1106</t>
  </si>
  <si>
    <t>REMV IDLE LINE: 6477 HAPPY CYN, S.YNEZ</t>
  </si>
  <si>
    <t>Santa Ynez</t>
  </si>
  <si>
    <t>182721104</t>
  </si>
  <si>
    <t>SANTA YNEZ 1104Y66</t>
  </si>
  <si>
    <t>SANTA YNEZ 1104</t>
  </si>
  <si>
    <t>STS-POLE_IDLE_REMV-23600 STATE HWY 9</t>
  </si>
  <si>
    <t>DCNL</t>
  </si>
  <si>
    <t>Saratoga</t>
  </si>
  <si>
    <t>DA</t>
  </si>
  <si>
    <t>83371107</t>
  </si>
  <si>
    <t>SARATOGA 1107167792</t>
  </si>
  <si>
    <t>SARATOGA 1107</t>
  </si>
  <si>
    <t>STS-COND_IDLE_REMV-15808 SANBORN RD/4PE/</t>
  </si>
  <si>
    <t>SARATOGA 1107413816</t>
  </si>
  <si>
    <t>STS-COND_IDLE_REMV-15878-15998 WILDCAT R</t>
  </si>
  <si>
    <t>SARATOGA 1107LC12</t>
  </si>
  <si>
    <t>STS-COND_IDLE_REMV-23736 SKY HARBOUR RD</t>
  </si>
  <si>
    <t>Clovis</t>
  </si>
  <si>
    <t>252062111</t>
  </si>
  <si>
    <t>SHEPHERD 2111327814</t>
  </si>
  <si>
    <t>SHEPHERD 2111</t>
  </si>
  <si>
    <t>STS-COND_IDLE_REMV-ON N/S MILLERTON RD 1</t>
  </si>
  <si>
    <t>SHEPHERD 2111707358</t>
  </si>
  <si>
    <t>STS-POLE_IDLE_REMV-END OF CALDERWOOD RD</t>
  </si>
  <si>
    <t>Shingle Springs</t>
  </si>
  <si>
    <t>153652105</t>
  </si>
  <si>
    <t>SHINGLE SPRINGS 2105CB</t>
  </si>
  <si>
    <t>SHINGLE SPRINGS 2105</t>
  </si>
  <si>
    <t>STS-POLE_IDLE_REMV-4/S/O 1/N/O 4511 BROO</t>
  </si>
  <si>
    <t>153652108</t>
  </si>
  <si>
    <t>SHINGLE SPRINGS 210851476</t>
  </si>
  <si>
    <t>SHINGLE SPRINGS 2108</t>
  </si>
  <si>
    <t>STS-OFAC_IDLE_DEEN - #2W T-PL#11/11 N/O</t>
  </si>
  <si>
    <t>SHINGLE SPRINGS 2108CB</t>
  </si>
  <si>
    <t>STS-FT- COND_IDLE_REMV-PALMER DR</t>
  </si>
  <si>
    <t>DR-COND_IDLE_REMV-5260 GRANITE CREEK RD</t>
  </si>
  <si>
    <t>Placerville</t>
  </si>
  <si>
    <t>153652109</t>
  </si>
  <si>
    <t>SHINGLE SPRINGS 210911092</t>
  </si>
  <si>
    <t>SHINGLE SPRINGS 2109</t>
  </si>
  <si>
    <t>FT~STS-COND_IDLE_REMV-5670 BASSI RD</t>
  </si>
  <si>
    <t>Lotus</t>
  </si>
  <si>
    <t>STS-POLE_DECA_REPL - 1S/O R/O 2421 PINEO</t>
  </si>
  <si>
    <t>Rescue</t>
  </si>
  <si>
    <t>SHINGLE SPRINGS 21092679</t>
  </si>
  <si>
    <t>DR-STS-COND_IDLE_REMV78TOYONDRIVE</t>
  </si>
  <si>
    <t>Fairfax</t>
  </si>
  <si>
    <t>Marin</t>
  </si>
  <si>
    <t>42011108</t>
  </si>
  <si>
    <t>SAN RAFAEL 1108516</t>
  </si>
  <si>
    <t>SAN RAFAEL 1108</t>
  </si>
  <si>
    <t>STS-COND_IDLE_REMV - 9711 DUBLIN CANYON</t>
  </si>
  <si>
    <t>Castro Valley</t>
  </si>
  <si>
    <t>14232107</t>
  </si>
  <si>
    <t>SAN RAMON 2107MR284</t>
  </si>
  <si>
    <t>SAN RAMON 2107</t>
  </si>
  <si>
    <t>STS-TRAN_CORR_REPL - 45886 CHUCKWAGON RD</t>
  </si>
  <si>
    <t>2AA</t>
  </si>
  <si>
    <t>254601103</t>
  </si>
  <si>
    <t>SAND CREEK 110345190</t>
  </si>
  <si>
    <t>SAND CREEK 1103</t>
  </si>
  <si>
    <t>STS-POLE_IDLE_REMV - A/F 45771 BUTTERNUT</t>
  </si>
  <si>
    <t>8/31- STS-COND_IDLE_REMV-46565 DRY CREEK</t>
  </si>
  <si>
    <t>Woodlake</t>
  </si>
  <si>
    <t>Tulare</t>
  </si>
  <si>
    <t>SAND CREEK 11037110</t>
  </si>
  <si>
    <t>8/31-STS-COND_IDLE_REMV - 49250 STAGECOA</t>
  </si>
  <si>
    <t>Badger</t>
  </si>
  <si>
    <t>STS-POLE_IDLE_REMV - NEGRO CK RD/RD 152</t>
  </si>
  <si>
    <t>Orange Cove</t>
  </si>
  <si>
    <t>SAND CREEK 1103CB</t>
  </si>
  <si>
    <t>+8/31-STS-COND_IDLE_REMV - 11011 BOBCAT</t>
  </si>
  <si>
    <t>Arroyo Grande</t>
  </si>
  <si>
    <t>182671108</t>
  </si>
  <si>
    <t>SANTA MARIA 1108M80</t>
  </si>
  <si>
    <t>SANTA MARIA 1108</t>
  </si>
  <si>
    <t>T3-COND_IDLE_REMV-2042 HIDDEN VALL*OCLH</t>
  </si>
  <si>
    <t>42151104</t>
  </si>
  <si>
    <t>SANTA ROSA A 1104991788</t>
  </si>
  <si>
    <t>SANTA ROSA A 1104</t>
  </si>
  <si>
    <t>STS-OFAC_IDLE_DEEN - R/O STORE 835 LOTUS</t>
  </si>
  <si>
    <t>SHINGLE SPRINGS 210981390</t>
  </si>
  <si>
    <t>B3-DR~STS-OFAC_IDLE_REMV-7330 AMOLOC LN</t>
  </si>
  <si>
    <t>SHINGLE SPRINGS 210985766</t>
  </si>
  <si>
    <t>FT~STS-COND_IDLE_REMV-1S/O 1W/O 3881 WEL</t>
  </si>
  <si>
    <t>SHINGLE SPRINGS 2109CB</t>
  </si>
  <si>
    <t>COND_IDLE_REMV-2607 CHILES POPE VALL</t>
  </si>
  <si>
    <t>43432102</t>
  </si>
  <si>
    <t>SILVERADO 210234959</t>
  </si>
  <si>
    <t>SILVERADO 2102</t>
  </si>
  <si>
    <t>FT STS-POLE_IDLEREMV-NE/C/O CAMBALL CRK</t>
  </si>
  <si>
    <t>DR-COND_IDLE_REMV-2135 S AUBURN ST</t>
  </si>
  <si>
    <t>SHADY GLEN 110151696</t>
  </si>
  <si>
    <t>DR-STS-IDLE_REMV - 13N/O 10E/O R/O 175</t>
  </si>
  <si>
    <t>SHADY GLEN 11022232</t>
  </si>
  <si>
    <t>CCM POLE_IDLE+_REMV-2E/O 8S/O 4890 CHILE</t>
  </si>
  <si>
    <t>43432104</t>
  </si>
  <si>
    <t>SILVERADO 2104806</t>
  </si>
  <si>
    <t>SILVERADO 2104</t>
  </si>
  <si>
    <t>+STS-OFAC_IDLE_REMV-1W/O R/O 5385 EDNA</t>
  </si>
  <si>
    <t>182631103</t>
  </si>
  <si>
    <t>SAN LUIS OBISPO 1103V82</t>
  </si>
  <si>
    <t>SAN LUIS OBISPO 1103</t>
  </si>
  <si>
    <t>+STS-TRAN_IDLE_REMV - 6996 MONTE DR-2/P/</t>
  </si>
  <si>
    <t>182631107</t>
  </si>
  <si>
    <t>SAN LUIS OBISPO 1107V02</t>
  </si>
  <si>
    <t>SAN LUIS OBISPO 1107</t>
  </si>
  <si>
    <t>STS-OFAC_IDLE_REMV-322 HAMES HOLLOW RD</t>
  </si>
  <si>
    <t>Aptos</t>
  </si>
  <si>
    <t>83692104</t>
  </si>
  <si>
    <t>ROY ROY 210412596</t>
  </si>
  <si>
    <t>ROY ROY 2104</t>
  </si>
  <si>
    <t>STS-COND_IDLE_REMV - 695 ORCHARD AVE SON</t>
  </si>
  <si>
    <t>163761703</t>
  </si>
  <si>
    <t>RACETRACK 1703CB</t>
  </si>
  <si>
    <t>RACETRACK 1703</t>
  </si>
  <si>
    <t>STS-FT-COND_IDLE_REMV-</t>
  </si>
  <si>
    <t>Red Bluff</t>
  </si>
  <si>
    <t>103541101</t>
  </si>
  <si>
    <t>RED BLUFF 11011556</t>
  </si>
  <si>
    <t>RED BLUFF 1101</t>
  </si>
  <si>
    <t>FT-OFAC_IDLE_REMV-22830 BEND FERRY ROAD</t>
  </si>
  <si>
    <t>103541104</t>
  </si>
  <si>
    <t>Red Bluff 11041630</t>
  </si>
  <si>
    <t>RED BLUFF 1104</t>
  </si>
  <si>
    <t>STS-POLE_IDLE_REMV-1135 WATERTROUGH RD</t>
  </si>
  <si>
    <t>Clearlake Oaks</t>
  </si>
  <si>
    <t>43191101</t>
  </si>
  <si>
    <t>Redbud 1101323962</t>
  </si>
  <si>
    <t>Redbud 1101</t>
  </si>
  <si>
    <t>8/31-HOLD REMV IDLE FAC -LONGVALLEY *KS</t>
  </si>
  <si>
    <t>REDBUD 1101708166</t>
  </si>
  <si>
    <t>REDBUD 1101</t>
  </si>
  <si>
    <t>7/9-STS-COND_IDLE_REMV-CRN ELM DR</t>
  </si>
  <si>
    <t>Clearlake</t>
  </si>
  <si>
    <t>43191102</t>
  </si>
  <si>
    <t>REDBUD 1102CB</t>
  </si>
  <si>
    <t>REDBUD 1102</t>
  </si>
  <si>
    <t>STS-COND_IDLE_REMV - 17059 VAN ARSDALE R</t>
  </si>
  <si>
    <t>Potter Valley</t>
  </si>
  <si>
    <t>42281105</t>
  </si>
  <si>
    <t>POTTER VALLEY P H 110576498</t>
  </si>
  <si>
    <t>POTTER VALLEY PH 1105</t>
  </si>
  <si>
    <t>STS-COND_IDLE_REMV - 1/P/S/O/587 AVOCADO</t>
  </si>
  <si>
    <t>Watsonville</t>
  </si>
  <si>
    <t>ROB ROY 210410298</t>
  </si>
  <si>
    <t>ROB ROY 2104</t>
  </si>
  <si>
    <t>X*FT-OFAC_IDLE_REMV-OLD ADOBE RD 13 POLE</t>
  </si>
  <si>
    <t>ROB ROY 210410714</t>
  </si>
  <si>
    <t>STS-OFAC_IDLE_REMV - MM 10.34 SO GRANITE</t>
  </si>
  <si>
    <t>Bakersfield</t>
  </si>
  <si>
    <t>253642103</t>
  </si>
  <si>
    <t>Poso Mountain 2103CB</t>
  </si>
  <si>
    <t>Poso Mountain 2103</t>
  </si>
  <si>
    <t>8/31-STS-COND_IDLE_REMV-4E/O RD MTN MICR</t>
  </si>
  <si>
    <t>253642104</t>
  </si>
  <si>
    <t>POSO MOUNTAIN 210448268</t>
  </si>
  <si>
    <t>POSO MOUNTAIN 2104</t>
  </si>
  <si>
    <t>DR-TRAN_IDLE_REMV - 2210 SODA CANYON RD</t>
  </si>
  <si>
    <t>43291105</t>
  </si>
  <si>
    <t>PUEBLO 1105637242</t>
  </si>
  <si>
    <t>PUEBLO 1105</t>
  </si>
  <si>
    <t>+8/31-STS-COND_IDLE_REMV-3940 ADELAID</t>
  </si>
  <si>
    <t>182611104</t>
  </si>
  <si>
    <t>PASO ROBLES 1104R56</t>
  </si>
  <si>
    <t>PASO ROBLES 1104</t>
  </si>
  <si>
    <t>STS-COND_IDLE_REMV-10048 ROCK CREEK RD</t>
  </si>
  <si>
    <t>PLACERVILLE 2106935216</t>
  </si>
  <si>
    <t>FT STS-POLE_IDLE_REMV-1S\O2W\O 227</t>
  </si>
  <si>
    <t>10/31-ST-POLE_IDLE_REMV-43451 EUREKA HIL</t>
  </si>
  <si>
    <t>Point Arena</t>
  </si>
  <si>
    <t>43381101</t>
  </si>
  <si>
    <t>POINT ARENA 11013702</t>
  </si>
  <si>
    <t>POINT ARENA 1101</t>
  </si>
  <si>
    <t>8/31- STS-COND_IDLE_REMV-OBYRNES FERRY R</t>
  </si>
  <si>
    <t>Copperopolis</t>
  </si>
  <si>
    <t>163781704</t>
  </si>
  <si>
    <t>PEORIA 1704CB</t>
  </si>
  <si>
    <t>PEORIA 1704</t>
  </si>
  <si>
    <t>STS-COND_IDLE_REMV-17715 HARVARD MINE RD</t>
  </si>
  <si>
    <t>Jamestown</t>
  </si>
  <si>
    <t>163781705</t>
  </si>
  <si>
    <t>PEORIA 170510580</t>
  </si>
  <si>
    <t>PEORIA 1705</t>
  </si>
  <si>
    <t>T2/T3-STS-COND_IDLE_REMV-17195 HWY 108</t>
  </si>
  <si>
    <t>DRSTS-POLE_IDLE_REMV-1SO 6410 JOHNSTOWN</t>
  </si>
  <si>
    <t>Garden Valley</t>
  </si>
  <si>
    <t>PLACERVILLE 21067522</t>
  </si>
  <si>
    <t>STS-POLE_IDLE_REMV + 1701 MT VEEDER RD</t>
  </si>
  <si>
    <t>43292103</t>
  </si>
  <si>
    <t>Pueblo 2103678</t>
  </si>
  <si>
    <t>PUEBLO 2103</t>
  </si>
  <si>
    <t>STS-COND_IDLE_REMV-8100 PLEASANTS VALLEY</t>
  </si>
  <si>
    <t>63681102</t>
  </si>
  <si>
    <t>PUTAH CREEK 110267858</t>
  </si>
  <si>
    <t>PUTAH CREEK 1102</t>
  </si>
  <si>
    <t>STS-TRAN_IDLE_REMV - 4558 PAUL SWEET RDS</t>
  </si>
  <si>
    <t>083252105</t>
  </si>
  <si>
    <t>PAUL SWEET 2105CB</t>
  </si>
  <si>
    <t>PAUL SWEET 2105</t>
  </si>
  <si>
    <t>DR-COND_IDLE_REMV-3205 CLOVER VALLEY RD</t>
  </si>
  <si>
    <t>Loomis</t>
  </si>
  <si>
    <t>152561106</t>
  </si>
  <si>
    <t>PENRYN 1106212772</t>
  </si>
  <si>
    <t>PENRYN 1106</t>
  </si>
  <si>
    <t>STS-REMV IDLE FAC 8110 DICK COOK RD</t>
  </si>
  <si>
    <t>Granite Bay</t>
  </si>
  <si>
    <t>152561107</t>
  </si>
  <si>
    <t>PENRYN 11072708</t>
  </si>
  <si>
    <t>PENRYN 1107</t>
  </si>
  <si>
    <t>STS-OFAC_IDLE_REMV - R/O 3200 AUBURN FOL</t>
  </si>
  <si>
    <t>PENRYN 1107346</t>
  </si>
  <si>
    <t>STS-TRAN_IDLE_REMV-LOC #1, RADIAL TAP 4</t>
  </si>
  <si>
    <t>163781701</t>
  </si>
  <si>
    <t>PEORIA 170190090</t>
  </si>
  <si>
    <t>PEORIA 1701</t>
  </si>
  <si>
    <t>STS_COND_IDLE_REMV-R/O 9650 HWY 193</t>
  </si>
  <si>
    <t>PLACERVILLE 210611132</t>
  </si>
  <si>
    <t>+STS-COND_IDLE_REMV-BAYNE RD</t>
  </si>
  <si>
    <t>STS-COND_IDLE_REMV-2931 CLAY ST</t>
  </si>
  <si>
    <t>PLACERVILLE 210619732</t>
  </si>
  <si>
    <t>POLE_IDLE_REMV-NEXT TO BUSCH CR</t>
  </si>
  <si>
    <t>42281104</t>
  </si>
  <si>
    <t>POTTER VALLEY P H 110495878</t>
  </si>
  <si>
    <t>POTTER VALLEY PH 1104</t>
  </si>
  <si>
    <t>STS-POLE_IDLE_REMV-NACIMIENTO LAKE RD/HE</t>
  </si>
  <si>
    <t>182611103</t>
  </si>
  <si>
    <t>PASO ROBLES 1103N50</t>
  </si>
  <si>
    <t>PASO ROBLES 1103</t>
  </si>
  <si>
    <t>IDLE FACILITY-R/O15140 GOLD DUST VOLCANO</t>
  </si>
  <si>
    <t>Kit Carson</t>
  </si>
  <si>
    <t>Amador</t>
  </si>
  <si>
    <t>163751102</t>
  </si>
  <si>
    <t>PINE GROVE 110235576</t>
  </si>
  <si>
    <t>PINE GROVE 1102</t>
  </si>
  <si>
    <t>#TX_IDLE_RMV 4/E/O 3291 AIRPORT</t>
  </si>
  <si>
    <t>153081109</t>
  </si>
  <si>
    <t>PLACERVILLE 1109868678</t>
  </si>
  <si>
    <t>PLACERVILLE 1109</t>
  </si>
  <si>
    <t>POLE_IDLE_REMV - R/O.244 WILTSE W</t>
  </si>
  <si>
    <t>PLACERVILLE 1109CB</t>
  </si>
  <si>
    <t>STS-COND_IDLE_REMV - A/F 1EO 3600 BLACKT</t>
  </si>
  <si>
    <t>153081111</t>
  </si>
  <si>
    <t>PLACERVILLE 1111508410</t>
  </si>
  <si>
    <t>PLACERVILLE 1111</t>
  </si>
  <si>
    <t>STS-COND_IDLE_REMV - AMERICAN WY ON CLAR</t>
  </si>
  <si>
    <t>PARADISE 11042034</t>
  </si>
  <si>
    <t>STS-COND_IDLE_REMV - 5280 FARVIEW CT W/T</t>
  </si>
  <si>
    <t>STS-COND_IDLE_REMV - AT 1580 PRESTON ST</t>
  </si>
  <si>
    <t>Cambria</t>
  </si>
  <si>
    <t>183071101</t>
  </si>
  <si>
    <t>PERRY 1101V74</t>
  </si>
  <si>
    <t>PERRY 1101</t>
  </si>
  <si>
    <t>4/30/18 REMV IF -750 CHILENO VALLEY*OCLH</t>
  </si>
  <si>
    <t>Petaluma</t>
  </si>
  <si>
    <t>42631108</t>
  </si>
  <si>
    <t>PETALUMA C 1108618</t>
  </si>
  <si>
    <t>PETALUMA C 1108</t>
  </si>
  <si>
    <t>DR~T2 REMV IDLE POLE 6 N/O #1 E/0 ENT</t>
  </si>
  <si>
    <t>Yorkville</t>
  </si>
  <si>
    <t>42601101</t>
  </si>
  <si>
    <t>PHILO 11013700</t>
  </si>
  <si>
    <t>PHILO 1101</t>
  </si>
  <si>
    <t>STS-POLE_IDLE_REMV - 5549 GLEN DR#1PNPAR</t>
  </si>
  <si>
    <t>STS-TRAN_IDLE_REMV-2 POLES EAST OF C/O'S</t>
  </si>
  <si>
    <t>103521103</t>
  </si>
  <si>
    <t>OREGON TRAIL 110335002</t>
  </si>
  <si>
    <t>OREGON TRAIL 1103</t>
  </si>
  <si>
    <t>STS-COND_IDLE_REMV - 2N/1W/C/O DRY CREEK</t>
  </si>
  <si>
    <t>+STS-COND_IDLE_REMV-CAT CANYON RD</t>
  </si>
  <si>
    <t>183031101</t>
  </si>
  <si>
    <t>PALMER 1101M84</t>
  </si>
  <si>
    <t>PALMER 1101</t>
  </si>
  <si>
    <t>+STS-COND_IDLE_REMV-CAT CANYON RD.</t>
  </si>
  <si>
    <t>STS-COND_IDLE_REMV-5811 E. WHITLOCK RD</t>
  </si>
  <si>
    <t>MARIPOSA 210110070</t>
  </si>
  <si>
    <t>XSTS-COND_IDLE_REMV-HWY 1 (AREA 3 SPANS</t>
  </si>
  <si>
    <t>Carmel</t>
  </si>
  <si>
    <t>182941101</t>
  </si>
  <si>
    <t>OTTER 1101CB</t>
  </si>
  <si>
    <t>OTTER 1101</t>
  </si>
  <si>
    <t>FT~STS-COND_IDLE_REMV-4506 PANORAMA PNT</t>
  </si>
  <si>
    <t>Anderson</t>
  </si>
  <si>
    <t>103461101</t>
  </si>
  <si>
    <t>PANORAMA 1101CB</t>
  </si>
  <si>
    <t>PANORAMA 1101</t>
  </si>
  <si>
    <t>STS-OFAC_IDLE_REMV- 1NE/O 24099 DERSCH</t>
  </si>
  <si>
    <t>103461102</t>
  </si>
  <si>
    <t>PANORAMA 1102508502</t>
  </si>
  <si>
    <t>PANORAMA 1102</t>
  </si>
  <si>
    <t>STS-POLE_IDLE_REMV - 42781 E OAK LN 1PE</t>
  </si>
  <si>
    <t>Oakhurst</t>
  </si>
  <si>
    <t>254421103</t>
  </si>
  <si>
    <t>OAKHURST 11035480</t>
  </si>
  <si>
    <t>OAKHURST 1103</t>
  </si>
  <si>
    <t>+STS-COND_IDLE_REMV-73580 PLEYTO CEMETAR</t>
  </si>
  <si>
    <t>Bradley</t>
  </si>
  <si>
    <t>182391103</t>
  </si>
  <si>
    <t>OILFIELDS 1103N48</t>
  </si>
  <si>
    <t>OILFIELDS 1103</t>
  </si>
  <si>
    <t>+FT COND IDLE-16375 SIR FRANCIS DRAKE</t>
  </si>
  <si>
    <t>Inverness</t>
  </si>
  <si>
    <t>042291101</t>
  </si>
  <si>
    <t>OLEMA 1101602</t>
  </si>
  <si>
    <t>OLEMA 1101</t>
  </si>
  <si>
    <t>STS-COND_IDLE_REMV-HOUSE 14350 HWY 49 PV</t>
  </si>
  <si>
    <t>Sutter Creek</t>
  </si>
  <si>
    <t>163541101</t>
  </si>
  <si>
    <t>OLETA 110113478</t>
  </si>
  <si>
    <t>OLETA 1101</t>
  </si>
  <si>
    <t>CCM REM IDLE LINE^ 17171 SFD BVD INVERV</t>
  </si>
  <si>
    <t>42291101</t>
  </si>
  <si>
    <t>FT~STS-POLE_IDL_REMV-4 POLES S/O CO#2413</t>
  </si>
  <si>
    <t>103521102</t>
  </si>
  <si>
    <t>OREGON TRAIL 11021584</t>
  </si>
  <si>
    <t>OREGON TRAIL 1102</t>
  </si>
  <si>
    <t>H TAG REMV IDLE SEC/ANCH 11951 BEST LN</t>
  </si>
  <si>
    <t>DR-STS-COND_IDLE_REMV-13481 NIMSHEW RD</t>
  </si>
  <si>
    <t>103031102</t>
  </si>
  <si>
    <t>ORO FINO 11022090</t>
  </si>
  <si>
    <t>ORO FINO 1102</t>
  </si>
  <si>
    <t>DR-COND_IDLE_REMV-11762 MCELROY LN</t>
  </si>
  <si>
    <t>OREGON TRAIL 110249144</t>
  </si>
  <si>
    <t>DR-STS-COND_IDLE_REMV-6 PLS W/O 11554 ON</t>
  </si>
  <si>
    <t>OREGON TRAIL 11031500</t>
  </si>
  <si>
    <t>DR-STS-POLE_IDLE_REMV-1S/O17160KESWICKDA</t>
  </si>
  <si>
    <t>STS-POLE_IDLE_REMV-1N/O 22055 TIFFANY LN</t>
  </si>
  <si>
    <t>Bella Vista</t>
  </si>
  <si>
    <t>DR-STS-POLE_IDLE_REMV-1E/O21623SEVENLAKE</t>
  </si>
  <si>
    <t>FT-OFAC_IDLE_REMV - 1N/O C/O BOYLE RD\O</t>
  </si>
  <si>
    <t>103521104</t>
  </si>
  <si>
    <t>OREGON TRAIL 11041574</t>
  </si>
  <si>
    <t>OREGON TRAIL 1104</t>
  </si>
  <si>
    <t>DR~STS-TRAN_IDLE_REMV-1P N/O 10133 FRAZ</t>
  </si>
  <si>
    <t>OREGON TRAIL 1104CB</t>
  </si>
  <si>
    <t>STS-POLE_DECA_REMV - 44243 ROAD 619AHWAH</t>
  </si>
  <si>
    <t>254421101</t>
  </si>
  <si>
    <t>OAKHURST 110110090</t>
  </si>
  <si>
    <t>OAKHURST 1101</t>
  </si>
  <si>
    <t>DR-COND_IDLE_REMV - 1PWO 11188 TOWNSHIP</t>
  </si>
  <si>
    <t>Browns Valley</t>
  </si>
  <si>
    <t>Yuba</t>
  </si>
  <si>
    <t>153132101</t>
  </si>
  <si>
    <t>NARROWS 21011202</t>
  </si>
  <si>
    <t>NARROWS 2101</t>
  </si>
  <si>
    <t>STS-FT-COND_IDLE_REMV-SCOTT FORBES ROAD</t>
  </si>
  <si>
    <t>NARROWS 2101CB</t>
  </si>
  <si>
    <t>STS-FT-COND_IDLE_REMV-TIMBUCTOO ROAD EAS</t>
  </si>
  <si>
    <t>Smartsville</t>
  </si>
  <si>
    <t>8/31-DR~STS-COND_IDLE_REMV-12486 PLEASAN</t>
  </si>
  <si>
    <t>Penn Valley</t>
  </si>
  <si>
    <t>153132102</t>
  </si>
  <si>
    <t>NARROWS 21022718</t>
  </si>
  <si>
    <t>NARROWS 2102</t>
  </si>
  <si>
    <t>FT-OFAC_IDLE_REMV-1S/O 1W/O 13034 OFF B</t>
  </si>
  <si>
    <t>Nevada City</t>
  </si>
  <si>
    <t>Narrows 210248484</t>
  </si>
  <si>
    <t>POLE_IDLE_REMV-4W/O 19700 MARTINSBURG LN</t>
  </si>
  <si>
    <t>153132105</t>
  </si>
  <si>
    <t>NARROWS 21052748</t>
  </si>
  <si>
    <t>NARROWS 2105</t>
  </si>
  <si>
    <t>FT~STS-COND_IDLE_REMV-SCHMIDT CT</t>
  </si>
  <si>
    <t>NARROWS 210551582</t>
  </si>
  <si>
    <t>STS-COND_IDLE_REMV-A/F 1855 HOGAN DAM RD</t>
  </si>
  <si>
    <t>Valley Springs</t>
  </si>
  <si>
    <t>163231101</t>
  </si>
  <si>
    <t>NORTH BRANCH 1101752104</t>
  </si>
  <si>
    <t>NORTH BRANCH 1101</t>
  </si>
  <si>
    <t>POD T2 REMV IDLE -21335 PINE ST</t>
  </si>
  <si>
    <t>Middletown</t>
  </si>
  <si>
    <t>43141101</t>
  </si>
  <si>
    <t>MIDDLETOWN 1101932140</t>
  </si>
  <si>
    <t>MIDDLETOWN 1101</t>
  </si>
  <si>
    <t>IDLE OH 4004 BONES RD SEBASTOPOL*OCLH</t>
  </si>
  <si>
    <t>Sebastopol</t>
  </si>
  <si>
    <t>42571102</t>
  </si>
  <si>
    <t>MOLINO 110241392</t>
  </si>
  <si>
    <t>MOLINO 1102</t>
  </si>
  <si>
    <t>POD REMV IDLE FAC 4800 MUNIZ RANCH*W</t>
  </si>
  <si>
    <t>Cazadero</t>
  </si>
  <si>
    <t>42811111</t>
  </si>
  <si>
    <t>MONTE RIO 1111292</t>
  </si>
  <si>
    <t>MONTE RIO 1111</t>
  </si>
  <si>
    <t>STS-COND_IDLE_REMV - 19501 OLD CAZ *OCLH</t>
  </si>
  <si>
    <t>Guerneville</t>
  </si>
  <si>
    <t>MONTE RIO 11113891</t>
  </si>
  <si>
    <t>COND_IDLE_REMV-20508 HIGHWAY 116 *OCLH</t>
  </si>
  <si>
    <t>Monte Rio</t>
  </si>
  <si>
    <t>MONTE RIO 1111506</t>
  </si>
  <si>
    <t>ASAP REMV IDLE R/O 17020 ARMSTRON*AE</t>
  </si>
  <si>
    <t>42811113</t>
  </si>
  <si>
    <t>MONTE RIO 1113346</t>
  </si>
  <si>
    <t>MONTE RIO 1113</t>
  </si>
  <si>
    <t>4/26/22 REMV IDLE 16101 NEELEY RD*CA</t>
  </si>
  <si>
    <t>042811113</t>
  </si>
  <si>
    <t>MONTE RIO 11133970</t>
  </si>
  <si>
    <t>DR~--REMV IDLE 5 LOCS  3560 MONTICELLO R</t>
  </si>
  <si>
    <t>43051101</t>
  </si>
  <si>
    <t>MONTICELLO 11014360</t>
  </si>
  <si>
    <t>MONTICELLO 1101</t>
  </si>
  <si>
    <t>STS-COND_IDLE_REMV-2920 HOLLOWAY DR</t>
  </si>
  <si>
    <t>152282101</t>
  </si>
  <si>
    <t>MOUNTAIN QUARRIES 210192474</t>
  </si>
  <si>
    <t>MOUNTAIN QUARRIES 2101</t>
  </si>
  <si>
    <t>+STS-COND_IDLE_REMV-12345 HERITAGE WAY</t>
  </si>
  <si>
    <t>Gilroy</t>
  </si>
  <si>
    <t>83242105</t>
  </si>
  <si>
    <t>MORGAN HILL 2105XR176</t>
  </si>
  <si>
    <t>MORGAN HILL 2105</t>
  </si>
  <si>
    <t>XSTS-POLE_IDLE-REMOV - 6PSE1PSW 6700 CRO</t>
  </si>
  <si>
    <t>Morgan Hill</t>
  </si>
  <si>
    <t>83242111</t>
  </si>
  <si>
    <t>MORGAN HILL 2111XR398</t>
  </si>
  <si>
    <t>MORGAN HILL 2111</t>
  </si>
  <si>
    <t>+STS-COND_IDLE_REMV-R/O 2PE 1PS/O #67 BL</t>
  </si>
  <si>
    <t>Morro Bay</t>
  </si>
  <si>
    <t>183011102</t>
  </si>
  <si>
    <t>MORRO BAY 1102CB</t>
  </si>
  <si>
    <t>MORRO BAY 1102</t>
  </si>
  <si>
    <t>*FT-OFAC_IDLE_REMV - 5000 HWY 49COOL</t>
  </si>
  <si>
    <t>Cool</t>
  </si>
  <si>
    <t>MOUNTAIN QUARRIES 21011102</t>
  </si>
  <si>
    <t>STS-POLE_BROK_REPL - 5040 RESERVIOR RD W</t>
  </si>
  <si>
    <t>07D</t>
  </si>
  <si>
    <t>MOUNTAIN QUARRIES 21011130</t>
  </si>
  <si>
    <t>DR~REMV IDLE FAC 9 POLES 7769 HWY 29</t>
  </si>
  <si>
    <t>Kelseyville</t>
  </si>
  <si>
    <t>43311102</t>
  </si>
  <si>
    <t>KONOCTI 1102965078</t>
  </si>
  <si>
    <t>KONOCTI 1102</t>
  </si>
  <si>
    <t>OFAC_IDLE_REMV - 3031[HSE]WESTFALL RD/1P</t>
  </si>
  <si>
    <t>MARIPOSA 21014410</t>
  </si>
  <si>
    <t>STS-COND_IDLE_REMV-3962 USONA RD</t>
  </si>
  <si>
    <t>MARIPOSA 210237288</t>
  </si>
  <si>
    <t>8/31-STS-COND_IDLE_REMV-5800 ILLILOUETTE</t>
  </si>
  <si>
    <t>STS-COND_IDLE_REMV-#2W ON LINE A/F 916 N</t>
  </si>
  <si>
    <t>Jackson</t>
  </si>
  <si>
    <t>163011102</t>
  </si>
  <si>
    <t>MARTELL 110292172</t>
  </si>
  <si>
    <t>MARTELL 1102</t>
  </si>
  <si>
    <t>STS-COND_IDLE_REMV-2S/O/1SW/O/A/F 1001 S</t>
  </si>
  <si>
    <t>163011103</t>
  </si>
  <si>
    <t>MARTELL 110368192</t>
  </si>
  <si>
    <t>MARTELL 1103</t>
  </si>
  <si>
    <t>DR-FT-COND_IDLE_REMV-RITTER ROAD</t>
  </si>
  <si>
    <t>Fall River Mills</t>
  </si>
  <si>
    <t>103491101</t>
  </si>
  <si>
    <t>MC ARTHUR 11011490</t>
  </si>
  <si>
    <t>MC ARTHUR 1101</t>
  </si>
  <si>
    <t>STS-COND_IDLE_REMV-MCARTHUR RD</t>
  </si>
  <si>
    <t>DR COND_IDLE_REMV-4700 JENKINS RD</t>
  </si>
  <si>
    <t>Redwood Valley</t>
  </si>
  <si>
    <t>42951101</t>
  </si>
  <si>
    <t>MENDOCINO 110148750</t>
  </si>
  <si>
    <t>MENDOCINO 1101</t>
  </si>
  <si>
    <t>DR~STS-COND_IDLE_REMV-R/O 5500  ALPINE R</t>
  </si>
  <si>
    <t>Portola Valley</t>
  </si>
  <si>
    <t>24131102</t>
  </si>
  <si>
    <t>MENLO 11028896</t>
  </si>
  <si>
    <t>MENLO 1102</t>
  </si>
  <si>
    <t>STS-OFAC_IDLE_REMV - #1 E/O 152 LA HONDA</t>
  </si>
  <si>
    <t>La Honda</t>
  </si>
  <si>
    <t>MENLO 1102W80</t>
  </si>
  <si>
    <t>STS-COND_IDLE_REMV-6/P/E OF C/OUTS 38296</t>
  </si>
  <si>
    <t>252811102</t>
  </si>
  <si>
    <t>MERCED FALLS 1102482838</t>
  </si>
  <si>
    <t>MERCED FALLS 1102</t>
  </si>
  <si>
    <t>STS-COND_IDLE_REMV-2290 BANDERILLA DR</t>
  </si>
  <si>
    <t>MERCED FALLS 110285002</t>
  </si>
  <si>
    <t>STS-POLE_IDLE_REMV-MERCED FALLS RD 1/P/S</t>
  </si>
  <si>
    <t>MERCED FALLS 11029470</t>
  </si>
  <si>
    <t>STS-COND_IDLE_REMV-14403 LAS MORAS ST</t>
  </si>
  <si>
    <t>La Grange</t>
  </si>
  <si>
    <t>OCGC-8/31-REMV IDLE 4 LOCS-C/O POLE 1321</t>
  </si>
  <si>
    <t>MIDDLETOWN 11014646</t>
  </si>
  <si>
    <t>STS-COND_IDLE_REMV-21240 SANTA CLARA AVE</t>
  </si>
  <si>
    <t>043141101</t>
  </si>
  <si>
    <t>MIDDLETOWN 1101439572</t>
  </si>
  <si>
    <t>STS-COND_IDLE_REMV-5572 WHITLOCK 1/P/S/O</t>
  </si>
  <si>
    <t>MARIPOSA 2101CB</t>
  </si>
  <si>
    <t>STS-POLE_IDLE_REMV-INDIAN PEAK RD</t>
  </si>
  <si>
    <t>MARIPOSA 21021960</t>
  </si>
  <si>
    <t>OCGCPOLEIDLE_REMV-3LOCS-SOCRATES MINE RD</t>
  </si>
  <si>
    <t>MIDDLETOWN 1101548</t>
  </si>
  <si>
    <t>DR-COND_IDLE_REMV-20095 HWY 175</t>
  </si>
  <si>
    <t>OCGC8/31-REMV IDLE 9LOCS W/O NOYES RANCH</t>
  </si>
  <si>
    <t>Hidden Valley Lake</t>
  </si>
  <si>
    <t>43141103</t>
  </si>
  <si>
    <t>MIDDLETOWN 1103830</t>
  </si>
  <si>
    <t>MIDDLETOWN 1103</t>
  </si>
  <si>
    <t>REMV IDLE 4 LOCS 18424 HARBIN SPGS</t>
  </si>
  <si>
    <t>MIDDLETOWN 1101CB</t>
  </si>
  <si>
    <t>STS-OFAC_IDLE_REMV-21495 DRY CREEK RD*KS</t>
  </si>
  <si>
    <t>8/31-REMV IDLE 2 LOCS-20333 HWY 29[BAR</t>
  </si>
  <si>
    <t>43141102</t>
  </si>
  <si>
    <t>MIDDLETOWN 1102302610</t>
  </si>
  <si>
    <t>MIDDLETOWN 1102</t>
  </si>
  <si>
    <t>STS-OFAC_IDLE_REMV - 7119-7185 CA-140MID</t>
  </si>
  <si>
    <t>Midpines</t>
  </si>
  <si>
    <t>STS-OFAC_IDLE_REMV - BRICEBURG SUBSTATIO</t>
  </si>
  <si>
    <t>STS-POLE_IDLE_REMV-1PW 1PN 1PW 5219 FOUR</t>
  </si>
  <si>
    <t>MARIPOSA 2101309438</t>
  </si>
  <si>
    <t>STS-TRAN_IDLE_REMV - R/O 4821 CRYSTAL AI</t>
  </si>
  <si>
    <t>MARIPOSA 2101752630</t>
  </si>
  <si>
    <t>STS-COND_IDLE_REMV-21578 ALMA CT .</t>
  </si>
  <si>
    <t>Los Gatos</t>
  </si>
  <si>
    <t>82021106</t>
  </si>
  <si>
    <t>LOS GATOS 1106LA42</t>
  </si>
  <si>
    <t>LOS GATOS 1106</t>
  </si>
  <si>
    <t>STS-COND_IDLE_REMV - 20049 BLACK RDLOS G</t>
  </si>
  <si>
    <t>082021106</t>
  </si>
  <si>
    <t>LOS GATOS 1106LB44</t>
  </si>
  <si>
    <t>+STS-COND_IDLE_REMV-BEAR CREEK RD I MI.</t>
  </si>
  <si>
    <t>LOS GATOS 1106LB48</t>
  </si>
  <si>
    <t>STS-FT~COND_IDLE_REMV-BREDCKINRIDGE &amp; TA</t>
  </si>
  <si>
    <t>252771108</t>
  </si>
  <si>
    <t>MAGUNDEN 1108250674</t>
  </si>
  <si>
    <t>MAGUNDEN 1108</t>
  </si>
  <si>
    <t>DR-COND_IDLE_REMV-CO POLE #85883</t>
  </si>
  <si>
    <t>103441102</t>
  </si>
  <si>
    <t>JESSUP 1102158468</t>
  </si>
  <si>
    <t>JESSUP 1102</t>
  </si>
  <si>
    <t>FT~STS-POLE_IDLE_REMV-5138 POPLAR AVE</t>
  </si>
  <si>
    <t>JESSUP 11023105</t>
  </si>
  <si>
    <t>STS-POLE_IDLE_REMV-1E/O 17706 ANDREA WY.</t>
  </si>
  <si>
    <t>Jessup 110276068</t>
  </si>
  <si>
    <t>FT STS-OFAC_IDLE_REMV-BRIGHTPATHLN1ST TA</t>
  </si>
  <si>
    <t>JESSUP 110296554</t>
  </si>
  <si>
    <t>X STS-TRAN_IDLE_REMV-16 POLES FROM E.O.</t>
  </si>
  <si>
    <t>Greenfield</t>
  </si>
  <si>
    <t>182031103</t>
  </si>
  <si>
    <t>KING CITY 11037038</t>
  </si>
  <si>
    <t>KING CITY 1103</t>
  </si>
  <si>
    <t>FT-COND_IDLE_REMV-X/ST FEATHER FALLS SC</t>
  </si>
  <si>
    <t>KANAKA 11011034</t>
  </si>
  <si>
    <t>DR~COND_IDLE_REMV-18929 NEW YORK FLAT</t>
  </si>
  <si>
    <t>Forbestown</t>
  </si>
  <si>
    <t>KANAKA 110165606</t>
  </si>
  <si>
    <t>STS-POLE_IDLE_REMV - 7140 KELSEY CREEK D</t>
  </si>
  <si>
    <t>KONOCTI 110264664</t>
  </si>
  <si>
    <t>STS-POLE_IDLE_REMV - 11635 N SEIGLER MID</t>
  </si>
  <si>
    <t>KONOCTI 110275382</t>
  </si>
  <si>
    <t>POLE_IDL_REMV++13N/O 4W/O 2400 LUCA</t>
  </si>
  <si>
    <t>San Rafael</t>
  </si>
  <si>
    <t>42991105</t>
  </si>
  <si>
    <t>LAS GALLINAS A 1105532</t>
  </si>
  <si>
    <t>LAS GALLINAS A 1105</t>
  </si>
  <si>
    <t>STS-POLE_DECA_REPL - 6999 ARROYO RDLIVER</t>
  </si>
  <si>
    <t>14402108</t>
  </si>
  <si>
    <t>LAS POSITAS 2108MR182</t>
  </si>
  <si>
    <t>LAS POSITAS 2108</t>
  </si>
  <si>
    <t>STS-COND_IDLE_REMV-5535 ARROYO RD</t>
  </si>
  <si>
    <t xml:space="preserve">                  V-4533 ARROYO RD./2PSE</t>
  </si>
  <si>
    <t>REMV IDLE 4 LOCS 48600 VALLEY DR LAY</t>
  </si>
  <si>
    <t>Laytonville</t>
  </si>
  <si>
    <t>42681101</t>
  </si>
  <si>
    <t>LAYTONVILLE 1101402</t>
  </si>
  <si>
    <t>LAYTONVILLE 1101</t>
  </si>
  <si>
    <t>REMV IDLE-3 LOCS-44170 LAKEVIEW AVE</t>
  </si>
  <si>
    <t>42681102</t>
  </si>
  <si>
    <t>LAYTONVILLE 110264908</t>
  </si>
  <si>
    <t>LAYTONVILLE 1102</t>
  </si>
  <si>
    <t>STS-COND_IDLE_REMV-2E\O 2N\O A\F ENTRANC</t>
  </si>
  <si>
    <t>Branscomb</t>
  </si>
  <si>
    <t>LAYTONVILLE 1102682</t>
  </si>
  <si>
    <t>STS-COND_IDLE_REMV-2538 LAYTON DOS RIOS</t>
  </si>
  <si>
    <t>Dos Rios</t>
  </si>
  <si>
    <t>LAYTONVILLE 1102CB</t>
  </si>
  <si>
    <t>DR STS-OFAC_IDLE_REMV -2PS3PE OF 465 OA</t>
  </si>
  <si>
    <t>153701101</t>
  </si>
  <si>
    <t>LINCOLN 11012310</t>
  </si>
  <si>
    <t>LINCOLN 1101</t>
  </si>
  <si>
    <t>FT~POLE_IDLE_REMV - 95648LINCOLN95648</t>
  </si>
  <si>
    <t>153701104</t>
  </si>
  <si>
    <t>LINCOLN 11042070</t>
  </si>
  <si>
    <t>LINCOLN 1104</t>
  </si>
  <si>
    <t>STS-POLE_IDLE_REMV-4335 GARDEN BAR RD CO</t>
  </si>
  <si>
    <t>REM OH FAC -408 MILL RD. FEATHER FA</t>
  </si>
  <si>
    <t>T2/T3-XSTS-COND_IDLE_REMV - 13052 CIENEG</t>
  </si>
  <si>
    <t>Hollister</t>
  </si>
  <si>
    <t>San Benito</t>
  </si>
  <si>
    <t>182492105</t>
  </si>
  <si>
    <t>HOLLISTER 21054048</t>
  </si>
  <si>
    <t>HOLLISTER 2105</t>
  </si>
  <si>
    <t>12/31/18-T2-PLE_IDL_REM-1E/O 16N/O C/O P</t>
  </si>
  <si>
    <t>Orleans</t>
  </si>
  <si>
    <t>192401101</t>
  </si>
  <si>
    <t>HOOPA 11013290</t>
  </si>
  <si>
    <t>HOOPA 1101</t>
  </si>
  <si>
    <t>STS-POLE_IDLE_REMV-HWY 169 MP 29.32</t>
  </si>
  <si>
    <t>Hoopa</t>
  </si>
  <si>
    <t>HOOPA 110137202</t>
  </si>
  <si>
    <t>STS-COND_IDLE_REMV-16251 HWY 101*JM</t>
  </si>
  <si>
    <t>Hopland</t>
  </si>
  <si>
    <t>42251101</t>
  </si>
  <si>
    <t>HOPLAND 1101768</t>
  </si>
  <si>
    <t>HOPLAND 1101</t>
  </si>
  <si>
    <t>STS-COND_IDLE_REMV-12250 PRATT RANCH RD</t>
  </si>
  <si>
    <t>HOPLAND 1101CB</t>
  </si>
  <si>
    <t>FT-POLE_IDLE_REMV-13116 A/F GAS POINT R</t>
  </si>
  <si>
    <t>Igo</t>
  </si>
  <si>
    <t>103441101</t>
  </si>
  <si>
    <t>JESSUP 110141356</t>
  </si>
  <si>
    <t>JESSUP 1101</t>
  </si>
  <si>
    <t>DR-COND_IDLE_REMV-WINCHESTER DR</t>
  </si>
  <si>
    <t>Meadow Vista</t>
  </si>
  <si>
    <t>152241101</t>
  </si>
  <si>
    <t>HALSEY 11011704</t>
  </si>
  <si>
    <t>HALSEY 1101</t>
  </si>
  <si>
    <t>FT~STS-COND_IDLE_REMV-1405 CLOVERDALE RD</t>
  </si>
  <si>
    <t>FT-POLE_IDLE_REMV-13013 QUARTER HORSE D</t>
  </si>
  <si>
    <t>152691109</t>
  </si>
  <si>
    <t>HIGGINS 110950072</t>
  </si>
  <si>
    <t>HIGGINS 1109</t>
  </si>
  <si>
    <t>0628 IDLE FACIREPL - 1S/O 16823 COLEMAN</t>
  </si>
  <si>
    <t>OFAC_IDLE_REMV - 2 S/O 5 W/O 5245 HWY 49</t>
  </si>
  <si>
    <t>Auburn</t>
  </si>
  <si>
    <t>HIGGINS 1109594</t>
  </si>
  <si>
    <t>DR-COND_IDLE_REMV-14438 MAGNOLIA RD</t>
  </si>
  <si>
    <t>152691110</t>
  </si>
  <si>
    <t>HIGGINS 1110166282</t>
  </si>
  <si>
    <t>HIGGINS 1110</t>
  </si>
  <si>
    <t>DR-COND_IDLE_REMV-4966 CANYON DR</t>
  </si>
  <si>
    <t>Eureka</t>
  </si>
  <si>
    <t>192431108</t>
  </si>
  <si>
    <t>HARRIS 11082062</t>
  </si>
  <si>
    <t>HARRIS 1108</t>
  </si>
  <si>
    <t>DR-COND_IDLE_REMV-1W/O 1S/O 1226 FRE</t>
  </si>
  <si>
    <t>192431109</t>
  </si>
  <si>
    <t>HARRIS 1109355914</t>
  </si>
  <si>
    <t>HARRIS 1109</t>
  </si>
  <si>
    <t>8/31- REMV IDLE 3 LOCS 2951 HENDRICKS RD</t>
  </si>
  <si>
    <t>Lakeport</t>
  </si>
  <si>
    <t>43211101</t>
  </si>
  <si>
    <t>HARTLEY 1101658</t>
  </si>
  <si>
    <t>HARTLEY 1101</t>
  </si>
  <si>
    <t>8/31-REMV IDLE 3 LOCS 2537 DESSIE</t>
  </si>
  <si>
    <t>8/31-REMV IDLE 6 LOCS 13311 HWY 29</t>
  </si>
  <si>
    <t>Lower Lake</t>
  </si>
  <si>
    <t>43361103</t>
  </si>
  <si>
    <t>HIGHLANDS 11031282</t>
  </si>
  <si>
    <t>HIGHLANDS 1103</t>
  </si>
  <si>
    <t>T2-REMV IDLE 7LOCS 18225 MORGAN VLY*KS</t>
  </si>
  <si>
    <t>HIGHLANDS 1103482</t>
  </si>
  <si>
    <t>8/31-REMV IDLE 19824 MORGAN HOLD FOR 10J</t>
  </si>
  <si>
    <t>STS-COND_IDLE_REMV-20144 JERUSALEM GR*KS</t>
  </si>
  <si>
    <t>HIGHLANDS 1103520</t>
  </si>
  <si>
    <t>T2-COND_IDLE_REMV-16853 DAM RD *KS</t>
  </si>
  <si>
    <t>HIGHLANDS 1103568</t>
  </si>
  <si>
    <t>REMV IDLE 6 LOCS 11911 HWY 29 LOWER</t>
  </si>
  <si>
    <t>HIGHLANDS 1103828</t>
  </si>
  <si>
    <t>STS-COND_IDLE_REMV-10095 MILL ST 1PS/1PW</t>
  </si>
  <si>
    <t>HIGHLANDS 1103CB</t>
  </si>
  <si>
    <t>DR POD POLE_IDLE_REMV-18TH AVE.</t>
  </si>
  <si>
    <t>COND_IDLE_REMV-15587 38TH AVE CLK * KS</t>
  </si>
  <si>
    <t>43361104</t>
  </si>
  <si>
    <t>HIGHLANDS 110448262</t>
  </si>
  <si>
    <t>HIGHLANDS 1104</t>
  </si>
  <si>
    <t>COND_IDLE_REMV - C/O LABAR MEADOWS RD AN</t>
  </si>
  <si>
    <t>152031101</t>
  </si>
  <si>
    <t>GRASS VALLEY 11012208</t>
  </si>
  <si>
    <t>GRASS VALLEY 1101</t>
  </si>
  <si>
    <t>0428OFAC_IDLE_REMV 12310 OLD AUBURN 4TA</t>
  </si>
  <si>
    <t>152031103</t>
  </si>
  <si>
    <t>GRASS VALLEY 11032110</t>
  </si>
  <si>
    <t>GRASS VALLEY 1103</t>
  </si>
  <si>
    <t>DR-COND_IDLE_REMV-17480 WOLF MOUNTAIN R</t>
  </si>
  <si>
    <t>GRASS VALLEY 11032180</t>
  </si>
  <si>
    <t>+STS-COND_IDLE_REMV-1\P\N\O\2212 STENNER</t>
  </si>
  <si>
    <t>182581105</t>
  </si>
  <si>
    <t>GOLDTREE 1105CB</t>
  </si>
  <si>
    <t>GOLDTREE 1105</t>
  </si>
  <si>
    <t>REMV IF 3 LOCS-STEWARTS PT SKAGGS *OCLH</t>
  </si>
  <si>
    <t>42891101</t>
  </si>
  <si>
    <t>GEYSERVILLE 110179788</t>
  </si>
  <si>
    <t>GEYSERVILLE 1101</t>
  </si>
  <si>
    <t>T2 REMV IDLE FAC 4 LOCS 3220 PASSALACQUA</t>
  </si>
  <si>
    <t>42891102</t>
  </si>
  <si>
    <t>GEYSERVILLE 1102274</t>
  </si>
  <si>
    <t>GEYSERVILLE 1102</t>
  </si>
  <si>
    <t>OCGC-COND_IDLE_REMV-65709 CEDAR CREEK RD</t>
  </si>
  <si>
    <t>Leggett</t>
  </si>
  <si>
    <t>192221101</t>
  </si>
  <si>
    <t>GARBERVILLE 110135706</t>
  </si>
  <si>
    <t>GARBERVILLE 1101</t>
  </si>
  <si>
    <t>DR POLES_IDLE_REMV-25 POLES E/0 #4269</t>
  </si>
  <si>
    <t>Garberville</t>
  </si>
  <si>
    <t>GARBERVILLE 110139524</t>
  </si>
  <si>
    <t>REMV IDLE 3 LOCS 2615 BRICELAND RD*RMTC</t>
  </si>
  <si>
    <t>Myers Flat</t>
  </si>
  <si>
    <t>192221102</t>
  </si>
  <si>
    <t>GARBERVILLE 11021510</t>
  </si>
  <si>
    <t>GARBERVILLE 1102</t>
  </si>
  <si>
    <t>T2 REMV IDLE -WOLF RANCH/WOLF RD*RMTC</t>
  </si>
  <si>
    <t>GARBERVILLE 11022500</t>
  </si>
  <si>
    <t>STS-COND_BROK_REPL - LANDERGEN RD HONEYD</t>
  </si>
  <si>
    <t>GARBERVILLE 110237054</t>
  </si>
  <si>
    <t>FT STS-TRAN_IDLE_REMV-2W/O6NW/O 7251 WIL</t>
  </si>
  <si>
    <t>COND_IDLE_REMV-11100 BRICELANDRD</t>
  </si>
  <si>
    <t>Piercy</t>
  </si>
  <si>
    <t>GARBERVILLE 11026084</t>
  </si>
  <si>
    <t>DRSTS-POLE_IDLE_REMV-1653 BRICELAND THOR</t>
  </si>
  <si>
    <t>Redway</t>
  </si>
  <si>
    <t>GARBERVILLE 1102CB</t>
  </si>
  <si>
    <t>TRAN_IDLE_REMV-OLD LIGHTHOUSE RD E.O</t>
  </si>
  <si>
    <t>Ferndale</t>
  </si>
  <si>
    <t>192381102</t>
  </si>
  <si>
    <t>EEL RIVER 11024814</t>
  </si>
  <si>
    <t>EEL RIVER 1102</t>
  </si>
  <si>
    <t>STS-COND_IDLE_REMV-5745 GOLD ST</t>
  </si>
  <si>
    <t>FORESTHILL 1101CB</t>
  </si>
  <si>
    <t>T2 REMV IDLE 5 LOCS-31850 AIRPORT RD</t>
  </si>
  <si>
    <t>Fort Bragg</t>
  </si>
  <si>
    <t>42761104</t>
  </si>
  <si>
    <t>FORT BRAGG A 11041316</t>
  </si>
  <si>
    <t>FORT BRAGG A 1104</t>
  </si>
  <si>
    <t>12/31 REMV IDLE 5 PLS 25050 HWY 1 C*OCLH</t>
  </si>
  <si>
    <t>42851121</t>
  </si>
  <si>
    <t>FORT ROSS 1121560</t>
  </si>
  <si>
    <t>FORT ROSS 1121</t>
  </si>
  <si>
    <t>T2 REMV IDLE 3 LOCS-BLUE ROCK RA.RD  KET</t>
  </si>
  <si>
    <t>Zenia</t>
  </si>
  <si>
    <t>192321121</t>
  </si>
  <si>
    <t>FORT SEWARD 11211602</t>
  </si>
  <si>
    <t>FORT SEWARD 1121</t>
  </si>
  <si>
    <t>STS-COND_IDLE_REMV-JUNCTION OF 4TH*LSA6</t>
  </si>
  <si>
    <t>Alderpoint</t>
  </si>
  <si>
    <t>FORT SEWARD 1121CB</t>
  </si>
  <si>
    <t>COND_IDLE_REMV-17351 TRINITY MOUNTAI</t>
  </si>
  <si>
    <t>103381101</t>
  </si>
  <si>
    <t>FRENCH GULCH 11012905</t>
  </si>
  <si>
    <t>FRENCH GULCH 1101</t>
  </si>
  <si>
    <t>COND_IDLE_REMV-16333 TRINITY MOUNTAI</t>
  </si>
  <si>
    <t xml:space="preserve"> POLE_IDLE_REMV-SEWER TREATMENT PLANT</t>
  </si>
  <si>
    <t>103381102</t>
  </si>
  <si>
    <t>FRENCH GULCH 11021462</t>
  </si>
  <si>
    <t>FRENCH GULCH 1102</t>
  </si>
  <si>
    <t>STS-COND_IDLE_REMV-750 OLIVE RANCH RD</t>
  </si>
  <si>
    <t>163451702</t>
  </si>
  <si>
    <t>FROGTOWN 170275252</t>
  </si>
  <si>
    <t>FROGTOWN 1702</t>
  </si>
  <si>
    <t>STS-POLE_IDLE_REMV-BEHIND EEL R. SAWMILL</t>
  </si>
  <si>
    <t>Redcrest</t>
  </si>
  <si>
    <t>192311141</t>
  </si>
  <si>
    <t>FRUITLAND 11418746</t>
  </si>
  <si>
    <t>FRUITLAND 1141</t>
  </si>
  <si>
    <t>OCGC COND_IDLE_REMV-1 POLE N/O 911 LOGAN</t>
  </si>
  <si>
    <t>192311142</t>
  </si>
  <si>
    <t>FRUITLAND 11422006</t>
  </si>
  <si>
    <t>FRUITLAND 1142</t>
  </si>
  <si>
    <t>STS-COND_IDLE_REMV-2 POLES N/O SW 1537</t>
  </si>
  <si>
    <t>FRUITLAND 11426054</t>
  </si>
  <si>
    <t>TRAN_IDLE_REMV-M.P. 4.39 AVE OF THE</t>
  </si>
  <si>
    <t>FRUITLAND 114263170</t>
  </si>
  <si>
    <t>T2-POLE_IDLE_REMV - GIBNEY DR MIRANDA*RM</t>
  </si>
  <si>
    <t>REMOVE IDLE P0LES, 2020 STERLING LN, SLO</t>
  </si>
  <si>
    <t>182951102</t>
  </si>
  <si>
    <t>FOOTHILL 110299432</t>
  </si>
  <si>
    <t>FOOTHILL 1102</t>
  </si>
  <si>
    <t>REMV IDLE TAP-X ST FROM 2997 RD. 30</t>
  </si>
  <si>
    <t>Elk Creek</t>
  </si>
  <si>
    <t>Glenn</t>
  </si>
  <si>
    <t>102781101</t>
  </si>
  <si>
    <t>ELK CREEK 110137334</t>
  </si>
  <si>
    <t>ELK CREEK 1101</t>
  </si>
  <si>
    <t>STS-POLE_IDLE_REMV - 45000 HWY180-1E/1N/</t>
  </si>
  <si>
    <t>Kings Canyon National Pk</t>
  </si>
  <si>
    <t>254061103</t>
  </si>
  <si>
    <t>DUNLAP 11037220</t>
  </si>
  <si>
    <t>DUNLAP 1103</t>
  </si>
  <si>
    <t>STS-POLE_IDLE_REMV - 39850 DUNLOP RD/2PS</t>
  </si>
  <si>
    <t>Miramonte</t>
  </si>
  <si>
    <t>FT-COND_IDLE_REMV-4 W/O R/O 20666 US HW</t>
  </si>
  <si>
    <t>DR-POLE_IDLE_REMV - #3W ON LINE @ R/O 2</t>
  </si>
  <si>
    <t>Pollock Pines</t>
  </si>
  <si>
    <t>152762102</t>
  </si>
  <si>
    <t>EL DORADO PH 21026645</t>
  </si>
  <si>
    <t>EL DORADO PH 2102</t>
  </si>
  <si>
    <t>OCLH STS-OFAC_IDLE_REMV-16275 HWY 88</t>
  </si>
  <si>
    <t>162161101</t>
  </si>
  <si>
    <t>ELECTRA 110136816</t>
  </si>
  <si>
    <t>ELECTRA 1101</t>
  </si>
  <si>
    <t>STS-COND_IDLE_REMV-11411 PINE GROVE TABE</t>
  </si>
  <si>
    <t>Pine Grove</t>
  </si>
  <si>
    <t>ELECTRA 11017104</t>
  </si>
  <si>
    <t>STS-COND_IDLE_REMV-#2E CO#9975 W/O SHIRL</t>
  </si>
  <si>
    <t>ELECTRA 1101CB</t>
  </si>
  <si>
    <t>REMV 4 IDLE POLES 12099 HWY 12 KEN*OCLH</t>
  </si>
  <si>
    <t>Kenwood</t>
  </si>
  <si>
    <t>DUNBAR 110147964</t>
  </si>
  <si>
    <t>3/1/18 REMV IF IRO COURTNEY DR KENW*OCLH</t>
  </si>
  <si>
    <t>DUNBAR 1101CB</t>
  </si>
  <si>
    <t>*8/31STS-COND_IDLE_REMV-1020 BALLARD CYN</t>
  </si>
  <si>
    <t>Solvang</t>
  </si>
  <si>
    <t>183041102</t>
  </si>
  <si>
    <t>BUELLTON 1102Y50</t>
  </si>
  <si>
    <t>BUELLTON 1102</t>
  </si>
  <si>
    <t>STS-REPL POLE 16E/O 2S/O CO 19161 BLA</t>
  </si>
  <si>
    <t>Clayton</t>
  </si>
  <si>
    <t>DI</t>
  </si>
  <si>
    <t>12022213</t>
  </si>
  <si>
    <t>CLAYTON 2213CB</t>
  </si>
  <si>
    <t>CLAYTON 2213</t>
  </si>
  <si>
    <t>8/31-STS-COND_IDLE_REMV-BLACK DIAMOND TR</t>
  </si>
  <si>
    <t>Brentwood</t>
  </si>
  <si>
    <t>Contra Costa</t>
  </si>
  <si>
    <t>DR-POLE_IDLE_REMV-2110 DUPONTE DR</t>
  </si>
  <si>
    <t>Riverside</t>
  </si>
  <si>
    <t>152261107</t>
  </si>
  <si>
    <t>DIAMOND SPRINGS 11071402</t>
  </si>
  <si>
    <t>DIAMOND SPRINGS 1107</t>
  </si>
  <si>
    <t>FT~STS-COND_IDLE_REMV-10139 CLARK RANCH</t>
  </si>
  <si>
    <t>Dobbins</t>
  </si>
  <si>
    <t>153741101</t>
  </si>
  <si>
    <t>DOBBINS 11011264</t>
  </si>
  <si>
    <t>DOBBINS 1101</t>
  </si>
  <si>
    <t>COND_IDLE_REMV-14511 MERRIAM RD</t>
  </si>
  <si>
    <t>8/31-STS-COND_IDLE_REMV-16091 INDIANA RD</t>
  </si>
  <si>
    <t>FT-COND_IDLE_REMV-9775 EVANS WY</t>
  </si>
  <si>
    <t>DOBBINS 11011808</t>
  </si>
  <si>
    <t>DR~STS-POLE_IDLE_REMV-FRENCHTWN DOBBINS</t>
  </si>
  <si>
    <t>DR--COND_IDLE_REMV-2S/O 1E/O 41210 SKYLI</t>
  </si>
  <si>
    <t>152321101</t>
  </si>
  <si>
    <t>DRUM 11011602</t>
  </si>
  <si>
    <t>DRUM 1101</t>
  </si>
  <si>
    <t>STS-POLE_IDLE_REMV - BETWEEN 1860 &amp; 1850</t>
  </si>
  <si>
    <t>152261105</t>
  </si>
  <si>
    <t>DIAMOND SPRINGS 11057722</t>
  </si>
  <si>
    <t>DIAMOND SPRINGS 1105</t>
  </si>
  <si>
    <t>STS-COND_IDLE_REMV-1PS/O 5100 RAMBLING R</t>
  </si>
  <si>
    <t>152261106</t>
  </si>
  <si>
    <t>DIAMOND SPRINGS 110610587</t>
  </si>
  <si>
    <t>DIAMOND SPRINGS 1106</t>
  </si>
  <si>
    <t>FT STS-POLE_IDLE_REMV-95667PLACERVILLE</t>
  </si>
  <si>
    <t>DIAMOND SPRINGS 11062100</t>
  </si>
  <si>
    <t>DR-OFAC_IDLE_REMV-3SE/O 4003 BIG CUT RD</t>
  </si>
  <si>
    <t>DIAMOND SPRINGS 1106930190</t>
  </si>
  <si>
    <t>STS-POLE_DECA_REPL - 4300 SOFAR RD PLACE</t>
  </si>
  <si>
    <t>DR-STS-COND_IDLE_REMV-S/ENDOFSILVERBRIDG</t>
  </si>
  <si>
    <t>Palo Cedro</t>
  </si>
  <si>
    <t>103351104</t>
  </si>
  <si>
    <t>DESCHUTES 11049718</t>
  </si>
  <si>
    <t>DESCHUTES 1104</t>
  </si>
  <si>
    <t>REMV IDLE FAC 7528 DESCHUTES RD</t>
  </si>
  <si>
    <t>STS-COND_IDLE_REMV-1 E/O R/O 5387 SPRING</t>
  </si>
  <si>
    <t>STS-OFAC_IDLE_REMV - 6445 NORTH VALLEY R</t>
  </si>
  <si>
    <t>CRESCENT MILLS 21012562</t>
  </si>
  <si>
    <t>FT-COND_IDLE_REMV-2265 PLEASANT VALLEY</t>
  </si>
  <si>
    <t>North San Juan</t>
  </si>
  <si>
    <t>152471101</t>
  </si>
  <si>
    <t>COLUMBIA HILL 110190730</t>
  </si>
  <si>
    <t>COLUMBIA HILL 1101</t>
  </si>
  <si>
    <t>DR-COND_IDLE_REMV-23406 PURDON RD</t>
  </si>
  <si>
    <t>COLUMBIA HILL 1101CB</t>
  </si>
  <si>
    <t>T2 REMV IDLE 2 LOC FCO 6641*ROK</t>
  </si>
  <si>
    <t>Covelo</t>
  </si>
  <si>
    <t>43061101</t>
  </si>
  <si>
    <t>COVELO 1101516510</t>
  </si>
  <si>
    <t>COVELO 1101</t>
  </si>
  <si>
    <t>STS-POLE_IDLE_REMV-R/O 7652 WARREN RD</t>
  </si>
  <si>
    <t>162991101</t>
  </si>
  <si>
    <t>CORRAL 110112608</t>
  </si>
  <si>
    <t>CORRAL 1101</t>
  </si>
  <si>
    <t>DR~STS-COND_IDLE_REM-2S/O 16490 BLUE OAK</t>
  </si>
  <si>
    <t>Cottonwood</t>
  </si>
  <si>
    <t>102931101</t>
  </si>
  <si>
    <t>COTTONWOOD 11011610</t>
  </si>
  <si>
    <t>COTTONWOOD 1101</t>
  </si>
  <si>
    <t>FT~STS-TRAN_IDLE_REMV-4 SPANS W/O15625</t>
  </si>
  <si>
    <t>DR~STS-POLE_IDLE_REMV-16250 BOWMAN RD</t>
  </si>
  <si>
    <t>DR-STS-POLE_IDLE_REMV-4S/OR/O3235MEADOW</t>
  </si>
  <si>
    <t>102931102</t>
  </si>
  <si>
    <t>COTTONWOOD 11021578</t>
  </si>
  <si>
    <t>COTTONWOOD 1102</t>
  </si>
  <si>
    <t>STS-COND_IDLE_REMV-12655 RATTLESNAKE GUL</t>
  </si>
  <si>
    <t>163351704</t>
  </si>
  <si>
    <t>CURTIS 17048140</t>
  </si>
  <si>
    <t>CURTIS 1704</t>
  </si>
  <si>
    <t>STS-TRAN_IDLE_REMV - 23384 RANCHO CASTAN</t>
  </si>
  <si>
    <t>STS-COND_IDLE_REMV-20599 KINGS CT</t>
  </si>
  <si>
    <t>Soulsbyville</t>
  </si>
  <si>
    <t>163351705</t>
  </si>
  <si>
    <t>CURTIS 17058170</t>
  </si>
  <si>
    <t>CURTIS 1705</t>
  </si>
  <si>
    <t>E~STS-FT~COND_IDLE_REMV-6/P/NW/2/P/E MB</t>
  </si>
  <si>
    <t>Maricopa</t>
  </si>
  <si>
    <t>253142101</t>
  </si>
  <si>
    <t>CUYAMA 21013542</t>
  </si>
  <si>
    <t>CUYAMA 2101</t>
  </si>
  <si>
    <t>FT-COND_IDLE_REMV-28490 OAK RUN RD TO F</t>
  </si>
  <si>
    <t>103351101</t>
  </si>
  <si>
    <t>DESCHUTES 11011580</t>
  </si>
  <si>
    <t>DESCHUTES 1101</t>
  </si>
  <si>
    <t>STS-OFAC_IDLE_REMV - 600' S/O SWEDE CREE</t>
  </si>
  <si>
    <t>8/31- STS-COND_IDLE_REMV - 2SW/O 10640 O</t>
  </si>
  <si>
    <t>DR-OFAC_IDLE_REMV - 9S/O 5E/O 27223 HWY</t>
  </si>
  <si>
    <t>DESCHUTES 11011654</t>
  </si>
  <si>
    <t>DR-POLE_IDLE_REMV-BEHIND 10979 SPARROW</t>
  </si>
  <si>
    <t>DESCHUTES 11041370</t>
  </si>
  <si>
    <t>REMV IDLE 2 LOCS 1E/O 6S/O R/O 12109</t>
  </si>
  <si>
    <t>STS-POLE_IDLE_REMV - 10590 DESCHUTES RD</t>
  </si>
  <si>
    <t>FT~STS-COND_IDLE_REMV-1593 BEALS RD</t>
  </si>
  <si>
    <t>152261103</t>
  </si>
  <si>
    <t>DIAMOND SPRINGS 11039432</t>
  </si>
  <si>
    <t>DIAMOND SPRINGS 1103</t>
  </si>
  <si>
    <t>STS-POLE_IDLE_REMV-CHURCH MINE RD</t>
  </si>
  <si>
    <t>Diamond Springs</t>
  </si>
  <si>
    <t>152261104</t>
  </si>
  <si>
    <t>DIAMOND SPRINGS 1104705100</t>
  </si>
  <si>
    <t>DIAMOND SPRINGS 1104</t>
  </si>
  <si>
    <t>DR-POLE_IDLE_REMV-BEHIND 5530 QUAIL VAL</t>
  </si>
  <si>
    <t>DIAMOND SPRINGS 11052102</t>
  </si>
  <si>
    <t>*FT-OFAC_IDLE_REMV-6301 ECHO LN</t>
  </si>
  <si>
    <t>FT-COND_IDLE_REMV-3201 BUZZARDS ROOST R</t>
  </si>
  <si>
    <t>DR~STS-OFAC_IDLE_REMV - 1/N/O/AT 908 ORE</t>
  </si>
  <si>
    <t>CLARK ROAD 110292622</t>
  </si>
  <si>
    <t>STS-POLE_DECA_REPL - 6/P/N 2200 OLD BASS</t>
  </si>
  <si>
    <t>El Dorado Hills</t>
  </si>
  <si>
    <t>153612104</t>
  </si>
  <si>
    <t>CLARKSVILLE 2104CB</t>
  </si>
  <si>
    <t>CLARKSVILLE 2104</t>
  </si>
  <si>
    <t>STS-OFAC_IDLE_REMV - NO ADRESS SHINGLE S</t>
  </si>
  <si>
    <t>153612105</t>
  </si>
  <si>
    <t>CLARKSVILLE 210575884</t>
  </si>
  <si>
    <t>CLARKSVILLE 2105</t>
  </si>
  <si>
    <t>STS-COND_IDLE_REMV-1N/O 2W/O 10835 WATER</t>
  </si>
  <si>
    <t>Ione</t>
  </si>
  <si>
    <t>163341101</t>
  </si>
  <si>
    <t>CLAY 110113442</t>
  </si>
  <si>
    <t>CLAY 1101</t>
  </si>
  <si>
    <t>STS-COND_IDLE_REMV-41563 LILLEY MOUNTAIN</t>
  </si>
  <si>
    <t>254432104</t>
  </si>
  <si>
    <t>COARSEGOLD 210410400</t>
  </si>
  <si>
    <t>COARSEGOLD 2104</t>
  </si>
  <si>
    <t>DR REMV IDLE 15 LOCS -CLARK DR KELSEY</t>
  </si>
  <si>
    <t>42141101</t>
  </si>
  <si>
    <t>CLEAR LAKE 11011302</t>
  </si>
  <si>
    <t>CLEAR LAKE 1101</t>
  </si>
  <si>
    <t>1/6/19-STS-POLE_IDLE_REMV-7050 BOGGS KEL</t>
  </si>
  <si>
    <t>CLEAR LAKE 1101406</t>
  </si>
  <si>
    <t>STS-OFAC_IDLE_REMV-37775 CHINA CREEK LN</t>
  </si>
  <si>
    <t>254432102</t>
  </si>
  <si>
    <t>COARSEGOLD 210210040</t>
  </si>
  <si>
    <t>COARSEGOLD 2102</t>
  </si>
  <si>
    <t>8/31-FT-COND_IDLE_REMV-W/O 1053 DONKEY L</t>
  </si>
  <si>
    <t>CLARKSVILLE 210413352</t>
  </si>
  <si>
    <t>DR~STS-OFAC_IDLE_REMV 2005 GREEN VALEY R</t>
  </si>
  <si>
    <t>STS-POLE_DECA_REPL - #1E ON LINE @ R/O 2</t>
  </si>
  <si>
    <t>COLUMBIA HILL 110135424</t>
  </si>
  <si>
    <t>DR-COND_IDLE_REMV-14932 MOONSHINE RD</t>
  </si>
  <si>
    <t>Camptonville</t>
  </si>
  <si>
    <t>COLUMBIA HILL 1101764</t>
  </si>
  <si>
    <t>T2/T3-STS-COND_IDLE_REMV-BEHIND USFS OFF</t>
  </si>
  <si>
    <t>103331102</t>
  </si>
  <si>
    <t>CORNING 110253184</t>
  </si>
  <si>
    <t>CORNING 1102</t>
  </si>
  <si>
    <t>STS-TRAN_IDLE_REMV-CHOLAME VALLEY RD</t>
  </si>
  <si>
    <t>182562102</t>
  </si>
  <si>
    <t>CHOLAME 2102796386</t>
  </si>
  <si>
    <t>CHOLAME 2102</t>
  </si>
  <si>
    <t>+STS-POLE_IDLE_REMV - TABLE MTNSAN MIGUE</t>
  </si>
  <si>
    <t>T2/T3 POLE_IDLE_REMV-3411 LAWLEY RD R/O</t>
  </si>
  <si>
    <t>Calistoga</t>
  </si>
  <si>
    <t>42711101</t>
  </si>
  <si>
    <t>CALISTOGA 110189150</t>
  </si>
  <si>
    <t>CALISTOGA 1101</t>
  </si>
  <si>
    <t>STS-COND_IDLE_REMV-SAN SIMEON PEIR PARKI</t>
  </si>
  <si>
    <t>San Simeon</t>
  </si>
  <si>
    <t>182771101</t>
  </si>
  <si>
    <t>CAMBRIA 1101858200</t>
  </si>
  <si>
    <t>CAMBRIA 1101</t>
  </si>
  <si>
    <t>T2 REMV IDLE COND L/S 5429 (5800 R*RMTC</t>
  </si>
  <si>
    <t>Fortuna</t>
  </si>
  <si>
    <t>192291121</t>
  </si>
  <si>
    <t>CARLOTTA 112142896</t>
  </si>
  <si>
    <t>CARLOTTA 1121</t>
  </si>
  <si>
    <t>COND_IDLE_REMV-JUNCTION @ HWY 36 &amp; R</t>
  </si>
  <si>
    <t>Carlotta</t>
  </si>
  <si>
    <t>CARLOTTA 11214914</t>
  </si>
  <si>
    <t>STS-COND_IDLE_REMV-27534 GRANDVIEW</t>
  </si>
  <si>
    <t>Hayward</t>
  </si>
  <si>
    <t>14091102</t>
  </si>
  <si>
    <t>CASTRO VALLEY 1102MR204</t>
  </si>
  <si>
    <t>CASTRO VALLEY 1102</t>
  </si>
  <si>
    <t>STS-POLE_IDLE_REMV - 27218 FAIRVIEW AVE</t>
  </si>
  <si>
    <t>14091111</t>
  </si>
  <si>
    <t>CASTRO VALLEY 1111MR334</t>
  </si>
  <si>
    <t>CASTRO VALLEY 1111</t>
  </si>
  <si>
    <t>DR~STS-COND_IDLE_REMV-INDIAN AVENUE</t>
  </si>
  <si>
    <t>Montgomery Creek</t>
  </si>
  <si>
    <t>103321101</t>
  </si>
  <si>
    <t>CEDAR CREEK 11011664</t>
  </si>
  <si>
    <t>CEDAR CREEK 1101</t>
  </si>
  <si>
    <t>STS-COND_IDLE_REMV - C/O WINDY POINT RD/</t>
  </si>
  <si>
    <t>8/31-DR STSCOND_IDLE_REMV-4881 FRISBY 1S</t>
  </si>
  <si>
    <t>CEDAR CREEK 1101CB</t>
  </si>
  <si>
    <t>STS-COND_IDLE_REMV-LA PORTE RD 1 PL E/O</t>
  </si>
  <si>
    <t>Challenge</t>
  </si>
  <si>
    <t>103201101</t>
  </si>
  <si>
    <t>CHALLENGE 1101CB</t>
  </si>
  <si>
    <t>CHALLENGE 1101</t>
  </si>
  <si>
    <t>STS-COND_IDLE_REMV-11648 LA PORTE ROAD</t>
  </si>
  <si>
    <t>DR-COND_IDLE_REMV-12298 LA PORTE RD</t>
  </si>
  <si>
    <t>STS-COND_IDLE_REMV-17420 NEW YORK HOUSE</t>
  </si>
  <si>
    <t>Brownsville</t>
  </si>
  <si>
    <t>103201102</t>
  </si>
  <si>
    <t>CHALLENGE 11021064</t>
  </si>
  <si>
    <t>CHALLENGE 1102</t>
  </si>
  <si>
    <t>STS-POLE_IDLE_REMV-15122 FRENCHTOWN</t>
  </si>
  <si>
    <t>T2/T3-STS-COND_IDLE_REMV-2/E/O 183</t>
  </si>
  <si>
    <t>T2/T3-STS-COND_IDLE_REMV-15839 FRENCHTOW</t>
  </si>
  <si>
    <t>STS-POLE_IDLE_REMV - SW C/O  SCOUT LN/PE</t>
  </si>
  <si>
    <t>DR TRAN_IDLE_REMV-6450 ELLEDGE RANCH</t>
  </si>
  <si>
    <t>43411101</t>
  </si>
  <si>
    <t>CALPELLA 1101542</t>
  </si>
  <si>
    <t>CALPELLA 1101</t>
  </si>
  <si>
    <t>DR-COND_IDLE_REMV-7253 N STATE ST</t>
  </si>
  <si>
    <t>CALPELLA 1101619542</t>
  </si>
  <si>
    <t>DR-T2 REMV IDLE 4 LOCS 196 COYOTE VALLEY</t>
  </si>
  <si>
    <t>+STS-COND_IDLE_REMV-3780 SANTA ROSA</t>
  </si>
  <si>
    <t>Lompoc</t>
  </si>
  <si>
    <t>183101103</t>
  </si>
  <si>
    <t>CABRILLO 1103Y46</t>
  </si>
  <si>
    <t>CABRILLO 1103</t>
  </si>
  <si>
    <t>STS-COND_IDLE_REMV-214 TABERNACLE DRIVE</t>
  </si>
  <si>
    <t>Scotts Valley</t>
  </si>
  <si>
    <t>83622104</t>
  </si>
  <si>
    <t>CAMP EVERS 21045096</t>
  </si>
  <si>
    <t>CAMP EVERS 2104</t>
  </si>
  <si>
    <t>STS-POLE_DECA_REPL - R/O 235 CROWN DR 1/</t>
  </si>
  <si>
    <t>Ben Lomond</t>
  </si>
  <si>
    <t>83622105</t>
  </si>
  <si>
    <t>Camp Evers 2105</t>
  </si>
  <si>
    <t>X  STS-COND_IDLE_REMV-OLD GIRL SCOUT</t>
  </si>
  <si>
    <t>CAMP EVERS 210510214</t>
  </si>
  <si>
    <t>CAMP EVERS 2105</t>
  </si>
  <si>
    <t>STS-POLE_IDLE_REMV - 4/P/W CORNER OLD MI</t>
  </si>
  <si>
    <t>CAMP EVERS 210510294</t>
  </si>
  <si>
    <t>STS-COND_IDLE_REMV-11259 FRESCO ST</t>
  </si>
  <si>
    <t>STS-OFAC_IDLE_REMV-6645 E. HWY 246</t>
  </si>
  <si>
    <t>183041101</t>
  </si>
  <si>
    <t>BUELLTON 1101Y06</t>
  </si>
  <si>
    <t>BUELLTON 1101</t>
  </si>
  <si>
    <t>STS-COND_IDLE_REMV-JONATA PARK RD</t>
  </si>
  <si>
    <t>Buellton</t>
  </si>
  <si>
    <t>BUELLTON 1101Y26</t>
  </si>
  <si>
    <t>STS-COND_IDLE_REMV-1E/O 11780 E. BENNETT</t>
  </si>
  <si>
    <t>152481106</t>
  </si>
  <si>
    <t>BRUNSWICK 1106CB</t>
  </si>
  <si>
    <t>STS-COND_IDLE_REMV-ACROSS ST FROM 1271 S</t>
  </si>
  <si>
    <t>183101104</t>
  </si>
  <si>
    <t>CABRILLO 1104Y24</t>
  </si>
  <si>
    <t>CABRILLO 1104</t>
  </si>
  <si>
    <t>#+STS-COND_IDLE_REMV-SUDDEN RANCH AT RR</t>
  </si>
  <si>
    <t>STS-POLE_IDLE_REMV-8640 GARDEN LN</t>
  </si>
  <si>
    <t>162211101</t>
  </si>
  <si>
    <t>CALAVERAS CEMENT 110111188</t>
  </si>
  <si>
    <t>CALAVERAS CEMENT 1101</t>
  </si>
  <si>
    <t>OCGC    8/31-STS-COND_IDLE_REMV-A/F 3225</t>
  </si>
  <si>
    <t>San Andreas</t>
  </si>
  <si>
    <t>CALAVERAS CEMENT 110111236</t>
  </si>
  <si>
    <t>STS-COND_IDLE_REMV-3054 CALAVERITAS RD (</t>
  </si>
  <si>
    <t>STS-POLE_IDLE_REMV-OPP 5865 POOLE STATIO</t>
  </si>
  <si>
    <t>STS-TRAN_IDLE_REMV-OLD BULK OIL PLANT 1/</t>
  </si>
  <si>
    <t>STS-COND_IDLE_REMV-9995 HWY 26</t>
  </si>
  <si>
    <t>CALAVERAS CEMENT 11012646</t>
  </si>
  <si>
    <t>STS-COND_IDLE_REMV - 1E\O C\O MONTGOMERY</t>
  </si>
  <si>
    <t>OCGC    STS-COND_IDLE_REMV-9353 SUN RD</t>
  </si>
  <si>
    <t>CALAVERAS CEMENT 11014786</t>
  </si>
  <si>
    <t>STS-OFAC_IDLE_REMV-15961 JESUS MARIA RD</t>
  </si>
  <si>
    <t>CALAVERAS CEMENT 110147968</t>
  </si>
  <si>
    <t>STS-POLE_IDLE_REMV-11700 WHISKEY SLIDE R</t>
  </si>
  <si>
    <t>Amador City</t>
  </si>
  <si>
    <t>STS-COND_IDLE_REMV-#1S ON LINE @ CO#5257</t>
  </si>
  <si>
    <t>STS-POLE_IDLE_REMV-@3E\O 4N\O 4932 DOGTO</t>
  </si>
  <si>
    <t>CALAVERAS CEMENT 1101502</t>
  </si>
  <si>
    <t>STS-COND_IDLE_REMV-#2E #2SW ON LINE @ 75</t>
  </si>
  <si>
    <t>CALAVERAS CEMENT 110180930</t>
  </si>
  <si>
    <t>CCM COND_IDLE_REMV+-3640 HWY 128</t>
  </si>
  <si>
    <t>CALISTOGA 110143924</t>
  </si>
  <si>
    <t>STS-COND_IDLE_REMV-20305  HWY 36</t>
  </si>
  <si>
    <t>192461102</t>
  </si>
  <si>
    <t>BRIDGEVILLE 110237486</t>
  </si>
  <si>
    <t>BRIDGEVILLE 1102</t>
  </si>
  <si>
    <t>DR_POLE_IDLE_REMV-JAYMAR LN &amp; HWY 36*RMT</t>
  </si>
  <si>
    <t>STS-FTCOND_IDLE_REMV-R/O 35386 ALDE*RMTC</t>
  </si>
  <si>
    <t>Blocksburg</t>
  </si>
  <si>
    <t>BRIDGEVILLE 110255612</t>
  </si>
  <si>
    <t>DRCOND_IDLE_REMV-5726 EVERGLADE</t>
  </si>
  <si>
    <t>152921101</t>
  </si>
  <si>
    <t>BROWNS VALLEY 110193870</t>
  </si>
  <si>
    <t>BROWNS VALLEY 1101</t>
  </si>
  <si>
    <t>STS-POLE_IDLE_REMV-44141 LITTLE LAKE RD</t>
  </si>
  <si>
    <t>43081101</t>
  </si>
  <si>
    <t>BIG RIVER 110179628</t>
  </si>
  <si>
    <t>BIG RIVER 1101</t>
  </si>
  <si>
    <t>STS-OFAC_IDLE_DEEN - 1S/O 543 DUTCH FLAT</t>
  </si>
  <si>
    <t>Dutch Flat</t>
  </si>
  <si>
    <t>152301101</t>
  </si>
  <si>
    <t>BONNIE NOOK 1101CB</t>
  </si>
  <si>
    <t>BONNIE NOOK 1101</t>
  </si>
  <si>
    <t>STS-COND_IDLE_REMV - R/O 32660 SECORT AL</t>
  </si>
  <si>
    <t>*8/31STS-COND_IDLE_REMV-7423 HAPPY CANYO</t>
  </si>
  <si>
    <t>STS-COND_IDLE_REMV - YELLOW WOOD RD ON K</t>
  </si>
  <si>
    <t>STS-COND_IDLE_REMV-295 EAST RD</t>
  </si>
  <si>
    <t>BIG BASIN 11015028</t>
  </si>
  <si>
    <t>X    STS-COND_BROK_REPA - NEAR 19145 BIG</t>
  </si>
  <si>
    <t>OLCH STS-COND_IDLE_RMV-41524 ACORN</t>
  </si>
  <si>
    <t>Auberry</t>
  </si>
  <si>
    <t>254151101</t>
  </si>
  <si>
    <t>AUBERRY 1101R2838</t>
  </si>
  <si>
    <t>AUBERRY 1101</t>
  </si>
  <si>
    <t>0611POLE_IDLE_REMV-12398 SHALE RIDGE LN</t>
  </si>
  <si>
    <t>152701108</t>
  </si>
  <si>
    <t>BELL 1108CB</t>
  </si>
  <si>
    <t>BELL 1108</t>
  </si>
  <si>
    <t>REMV IDLE FAC 6 LOCS WO C/O5095</t>
  </si>
  <si>
    <t>42461106</t>
  </si>
  <si>
    <t>BASALT 1106657038</t>
  </si>
  <si>
    <t>BASALT 1106</t>
  </si>
  <si>
    <t>STS-TRAN_IDLE_REMV-LOC #8 8655 HUNTERS V</t>
  </si>
  <si>
    <t>252192101</t>
  </si>
  <si>
    <t>BEAR VALLEY 210110000</t>
  </si>
  <si>
    <t>BEAR VALLEY 2101</t>
  </si>
  <si>
    <t>STS-TRAN_IDLE_REMV-LOC 1-3/P/E &amp; 1/P S/O</t>
  </si>
  <si>
    <t>BEAR VALLEY 21014500</t>
  </si>
  <si>
    <t>STS-POLE_IDLE_REMV-GREELY HILL RD CO#423</t>
  </si>
  <si>
    <t>Coulterville</t>
  </si>
  <si>
    <t>252192105</t>
  </si>
  <si>
    <t>BEAR VALLEY 210521160</t>
  </si>
  <si>
    <t>BEAR VALLEY 2105</t>
  </si>
  <si>
    <t>STS-POLE_IDLE_REMV - NW C/O BUCKMEADOWS</t>
  </si>
  <si>
    <t>BEAR VALLEY 2105454432</t>
  </si>
  <si>
    <t>STS-POLE_IDLE_REMV - 4215 HOLLIS LN FIDD</t>
  </si>
  <si>
    <t>Fiddletown</t>
  </si>
  <si>
    <t>APPLE HILL 210277546</t>
  </si>
  <si>
    <t>DR-COND_IDLE_REMV-CEDERVILLE ROAD ALMOS</t>
  </si>
  <si>
    <t>APPLE HILL 21028372</t>
  </si>
  <si>
    <t>STS-TRAN_IDLE_REMV - 27685 SALES CREEK R</t>
  </si>
  <si>
    <t>AUBERRY 1101R314</t>
  </si>
  <si>
    <t>STS-COND_IDLE_REMV-202 OBERT DRIVE ( MAP</t>
  </si>
  <si>
    <t>Bangor</t>
  </si>
  <si>
    <t>103191101</t>
  </si>
  <si>
    <t>BANGOR 11011804</t>
  </si>
  <si>
    <t>BANGOR 1101</t>
  </si>
  <si>
    <t>FT-COND_IDLE_REMV-6746 OLIVERA LN</t>
  </si>
  <si>
    <t>Marysville</t>
  </si>
  <si>
    <t>BANGOR 11011958</t>
  </si>
  <si>
    <t>FT-COND_IDLE_REMV-LOS VERJELES</t>
  </si>
  <si>
    <t>DR-COND_IDLE_REMV-13716 LOS VERJELES</t>
  </si>
  <si>
    <t>BANGOR 110131502</t>
  </si>
  <si>
    <t>STS-FT-COND_IDLE_REMV-14034 CASCADE WAY</t>
  </si>
  <si>
    <t>BANGOR 11017446</t>
  </si>
  <si>
    <t>DR-COND_IDLE_REMV - 3P/SE OF 12145 D</t>
  </si>
  <si>
    <t>BANGOR 110182350</t>
  </si>
  <si>
    <t>STS-POLE_IDLE_REMV - 10S/O HOUSE 49742 O</t>
  </si>
  <si>
    <t>+STS-COND_IDLE_REMV-11010 FUENTEDS R</t>
  </si>
  <si>
    <t>Atascadero</t>
  </si>
  <si>
    <t>182541101</t>
  </si>
  <si>
    <t>ATASCADERO 1101A02</t>
  </si>
  <si>
    <t>ATASCADERO 1101</t>
  </si>
  <si>
    <t>+STS-COND_IDLE_REMV - 14655 HWY 41 1/P/N</t>
  </si>
  <si>
    <t>182541103</t>
  </si>
  <si>
    <t>ATASCADERO 1103440856</t>
  </si>
  <si>
    <t>ATASCADERO 1103</t>
  </si>
  <si>
    <t>STS-OFAC_IDLE_REMV-4635 LAS PILITAS</t>
  </si>
  <si>
    <t>ATASCADERO 1103A16</t>
  </si>
  <si>
    <t>STS-TRAN_IDLE_REMV - SIERRA NATIONAL FOR</t>
  </si>
  <si>
    <t>AUBERRY 110137536</t>
  </si>
  <si>
    <t>NR4 B3 REMV IDLE FAC 6 LOC 4100 INAGAHEE</t>
  </si>
  <si>
    <t>153661104</t>
  </si>
  <si>
    <t>APPLE HILL 110413512</t>
  </si>
  <si>
    <t>APPLE HILL 1104</t>
  </si>
  <si>
    <t>STS-COND_IDLE_REMV-WEST OF RR BRIDGE LOW</t>
  </si>
  <si>
    <t>ANTLER 11011378</t>
  </si>
  <si>
    <t>NR7 OFAC_IDLE_REMV-LAKEVIEW RD-14LOC</t>
  </si>
  <si>
    <t>FT-COND_IDLE_REMV-5281 EIGHT MILE RD</t>
  </si>
  <si>
    <t>Camino</t>
  </si>
  <si>
    <t>8/31-STS-POLE_IDLE_REMO - 1S/O R/O 5461</t>
  </si>
  <si>
    <t>APPLE HILL 21026552</t>
  </si>
  <si>
    <t>FT-COND_IDLE_REMV-6579 RAILROAD FLAT RD</t>
  </si>
  <si>
    <t>E~STS~COND_IDLE_REMV-2/P/SE/2/P/W M</t>
  </si>
  <si>
    <t>E~FT-COND_IDLE_REMV-44138 HWY 180 1SW</t>
  </si>
  <si>
    <t>STS-OFAC_IDLE_REMV - 22910 GOLF CLUB DR/</t>
  </si>
  <si>
    <t>Twain Harte</t>
  </si>
  <si>
    <t>STS-DR~COND_IDLE_REMV-2660 SMITH LN</t>
  </si>
  <si>
    <t>*FT-REPL POLE:17SW/O C/O 7943 TO KATE H.</t>
  </si>
  <si>
    <t>Sierra</t>
  </si>
  <si>
    <t>152101101</t>
  </si>
  <si>
    <t>ALLEGHANY 1101806</t>
  </si>
  <si>
    <t>ALLEGHANY 1101</t>
  </si>
  <si>
    <t>DRSTS-OFAC_IDLE_REMV-7NE/O 15921 STATE H</t>
  </si>
  <si>
    <t>Downieville</t>
  </si>
  <si>
    <t>FT-COND_IDLE_REMV-879 OLD TOOL BRIDGE R</t>
  </si>
  <si>
    <t>Goodyears Bar</t>
  </si>
  <si>
    <t>FT-COND_IDLE_REMV-D/P R/O 19182 GERMAN</t>
  </si>
  <si>
    <t>152101102</t>
  </si>
  <si>
    <t>ALLEGHANY 1102CB</t>
  </si>
  <si>
    <t>ALLEGHANY 1102</t>
  </si>
  <si>
    <t>STS-OFAC_IDLE_REMV - R/O 4990 S. STAR WA</t>
  </si>
  <si>
    <t>103261101</t>
  </si>
  <si>
    <t>ANDERSON 1101CB</t>
  </si>
  <si>
    <t>ANDERSON 1101</t>
  </si>
  <si>
    <t>STS-POLE_IDLE_REMV -17557 CHALK CRK</t>
  </si>
  <si>
    <t>STS-POLE_IDLE_REMV-#3E SHEEP RANCH RD ON</t>
  </si>
  <si>
    <t>STS-FT-OFAC_IDLE_REMV - 6940 PERKS CT PL</t>
  </si>
  <si>
    <t>STS-FT-COND_IDLE_REMV-5388 MARYSVILLE RO</t>
  </si>
  <si>
    <t>APPR</t>
  </si>
  <si>
    <t>FT COND_IDLE_REMV-12781 FIORI LN</t>
  </si>
  <si>
    <t>INSTALL 3RD PHASE ON ALLEGHANY 1101</t>
  </si>
  <si>
    <t>06I</t>
  </si>
  <si>
    <t>Other</t>
  </si>
  <si>
    <t>Capacity</t>
  </si>
  <si>
    <t>1B BROAD ST NEVADA CITY R20A</t>
  </si>
  <si>
    <t>30A</t>
  </si>
  <si>
    <t>Rule 20A</t>
  </si>
  <si>
    <t>152481103</t>
  </si>
  <si>
    <t>Brunswick 1103CB</t>
  </si>
  <si>
    <t>Brunswick 1103</t>
  </si>
  <si>
    <t>OCGC CALPELLA 1101 OH 12,000' RECONDUCT</t>
  </si>
  <si>
    <t>06H</t>
  </si>
  <si>
    <t>Calpella 1101CB</t>
  </si>
  <si>
    <t>EQUIP ACCESS ISSUE 1025 HIDDEN VALLEY RD</t>
  </si>
  <si>
    <t>2BP</t>
  </si>
  <si>
    <t>Soquel</t>
  </si>
  <si>
    <t>83622103</t>
  </si>
  <si>
    <t>CAMP EVERS 210311046</t>
  </si>
  <si>
    <t>CAMP EVERS 2103</t>
  </si>
  <si>
    <t>DIAMOND SPRINGS 1A-EL DORADO CTY R20A</t>
  </si>
  <si>
    <t>Diamond Springs 1106930190</t>
  </si>
  <si>
    <t>Diamond Springs 1106</t>
  </si>
  <si>
    <t>GREEN VALLEY RD EL DORADO CNTY R20A</t>
  </si>
  <si>
    <t>Diamond Springs 1402</t>
  </si>
  <si>
    <t>Diamond Springs 1107</t>
  </si>
  <si>
    <t>GRIZZLY PEAK BLVD BERKELEY R20A</t>
  </si>
  <si>
    <t>Berkeley</t>
  </si>
  <si>
    <t>EB</t>
  </si>
  <si>
    <t>12501105</t>
  </si>
  <si>
    <t>El Cerrito G 1105BR160</t>
  </si>
  <si>
    <t>El Cerrito G 1105</t>
  </si>
  <si>
    <t>RECOND HWY 20 - FTBRAGG 1102</t>
  </si>
  <si>
    <t>08J</t>
  </si>
  <si>
    <t>Deteriorated Conductor</t>
  </si>
  <si>
    <t>42761102</t>
  </si>
  <si>
    <t>FORT BRAGG A 110231304</t>
  </si>
  <si>
    <t>FORT BRAGG A 1102</t>
  </si>
  <si>
    <t>OCGC-GARBERVILLE 1102 CAPACITY WORK</t>
  </si>
  <si>
    <t>*COMP* 18802 BALD HILL ROAD GRASS VALLEY</t>
  </si>
  <si>
    <t>10I</t>
  </si>
  <si>
    <t>WRO</t>
  </si>
  <si>
    <t>Higgins 110950072</t>
  </si>
  <si>
    <t>Higgins 1109</t>
  </si>
  <si>
    <t>OCGC   EP 2951 HIGHWAY 4 MURPHYS WAGON</t>
  </si>
  <si>
    <t>10Q</t>
  </si>
  <si>
    <t>Frogtown 170275252</t>
  </si>
  <si>
    <t>Frogtown 1702</t>
  </si>
  <si>
    <t>#EP BICKFORD RANCH RD WATER TANK LINCOLN</t>
  </si>
  <si>
    <t>16H</t>
  </si>
  <si>
    <t>New Business</t>
  </si>
  <si>
    <t>Lincoln 1101875554</t>
  </si>
  <si>
    <t>35280505_HWY 299 SHASTA R20A</t>
  </si>
  <si>
    <t>103451101</t>
  </si>
  <si>
    <t>Keswick 11019712</t>
  </si>
  <si>
    <t>Keswick 1101</t>
  </si>
  <si>
    <t>LUCERNE 1103 - DIST LINE WORK</t>
  </si>
  <si>
    <t>Lucerne</t>
  </si>
  <si>
    <t>43351103</t>
  </si>
  <si>
    <t>Lucerne 11031280</t>
  </si>
  <si>
    <t>LUCERNE 1103</t>
  </si>
  <si>
    <t>MIRABEL 1101 - RECONDUCTOR 3,338 FT</t>
  </si>
  <si>
    <t>06E</t>
  </si>
  <si>
    <t>Forestville</t>
  </si>
  <si>
    <t>42091101</t>
  </si>
  <si>
    <t>MIRABEL 1101116</t>
  </si>
  <si>
    <t>MIRABEL 1101</t>
  </si>
  <si>
    <t>OCGC 2021-MSO-REPLAC-WITH-FUS-RECON</t>
  </si>
  <si>
    <t>49H</t>
  </si>
  <si>
    <t>MIRABEL 1101CB</t>
  </si>
  <si>
    <t>EP 11140 CANYON ROAD FORESTVILLE *OCLH</t>
  </si>
  <si>
    <t>10J</t>
  </si>
  <si>
    <t>42091102</t>
  </si>
  <si>
    <t>Mirabel 11021139</t>
  </si>
  <si>
    <t>Mirabel 1102</t>
  </si>
  <si>
    <t>OCGC 14043533 WRO - HWY 175 MIDDLETOWN</t>
  </si>
  <si>
    <t>OCGC R7 EP ED WRO - HWY 29 - KELSEYVILLE</t>
  </si>
  <si>
    <t>10L</t>
  </si>
  <si>
    <t>R20A - FREESTONE SONOMA COUNTY</t>
  </si>
  <si>
    <t>Molino 110266006</t>
  </si>
  <si>
    <t>Molino 1102</t>
  </si>
  <si>
    <t>VALLEY SPRINGS 1102 FEEDER OUTLET</t>
  </si>
  <si>
    <t>06A</t>
  </si>
  <si>
    <t>NORTH BRANCH 1101CB</t>
  </si>
  <si>
    <t>BR-12-5A HWY 191 RELOCATION, PARB</t>
  </si>
  <si>
    <t>10K</t>
  </si>
  <si>
    <t>Paradise 11042034</t>
  </si>
  <si>
    <t>Paradise 1104</t>
  </si>
  <si>
    <t>PEORIA 1705 RECONDUCTORING</t>
  </si>
  <si>
    <t>STS-POLE_BROK_REPL - 4/W/O FUSE 5925 FRO</t>
  </si>
  <si>
    <t>082931101</t>
  </si>
  <si>
    <t>POINT MORETTI 11015104</t>
  </si>
  <si>
    <t>E CAP - SR 1107 &amp; 1110 RECONFIGURE</t>
  </si>
  <si>
    <t>43321103</t>
  </si>
  <si>
    <t>RINCON 1103472</t>
  </si>
  <si>
    <t>RINCON 1103</t>
  </si>
  <si>
    <t>OCGC REDBUD 1101 RECONDUCTOR FOR NB LOAD</t>
  </si>
  <si>
    <t>INST ROSSMOOR 1109 FDR_MORAGA BK5 EMERG</t>
  </si>
  <si>
    <t>Lafayette</t>
  </si>
  <si>
    <t>14161108</t>
  </si>
  <si>
    <t>ROSSMOOR 1108CB</t>
  </si>
  <si>
    <t>ROSSMOOR 1108</t>
  </si>
  <si>
    <t>+STS-COND_BROK_REPL 3 S/O 2 W/O 1 S/O R</t>
  </si>
  <si>
    <t>162821701</t>
  </si>
  <si>
    <t>STANISLAUS 17011812</t>
  </si>
  <si>
    <t>STANISLAUS 1701</t>
  </si>
  <si>
    <t>VOLTA 1101 RPLC T5063 W/ AUTO XFMR</t>
  </si>
  <si>
    <t>48L</t>
  </si>
  <si>
    <t>East Tehama County</t>
  </si>
  <si>
    <t>VOLTA 11011596</t>
  </si>
  <si>
    <t>RECONDUCTOR - USASA - PHASE II - SM1104</t>
  </si>
  <si>
    <t>182661104</t>
  </si>
  <si>
    <t>SAN MIGUEL 1104N60</t>
  </si>
  <si>
    <t>SAN MIGUEL 1104</t>
  </si>
  <si>
    <t>STS-POLE_BROK_REPL - 17 STARWOOD DR REDW</t>
  </si>
  <si>
    <t>WOODSIDE 11018974</t>
  </si>
  <si>
    <t>TW ON WOODSIDE1101 N/O 7573</t>
  </si>
  <si>
    <t>SH</t>
  </si>
  <si>
    <t>Base</t>
  </si>
  <si>
    <t>CWSP - WOODSIDE 1101 FS 775939 PH 1.1</t>
  </si>
  <si>
    <t>PSPS - WYANDOTTE 1110 LR980944 PH1.7</t>
  </si>
  <si>
    <t>102911110</t>
  </si>
  <si>
    <t>WYANDOTTE 1110980944</t>
  </si>
  <si>
    <t>WYANDOTTE 1110</t>
  </si>
  <si>
    <t>PSPS - WYANDOTTE 1110 LR980944 PH1.8</t>
  </si>
  <si>
    <t>PSPS - WYANDOTTE 1110 LR980944 PH1.9</t>
  </si>
  <si>
    <t>PSPS - WYANDOTTE 1110 LR980944 PH1.10</t>
  </si>
  <si>
    <t>ZACA 1101 FOXEN CYN RD, LOS OLIVOS</t>
  </si>
  <si>
    <t>Los Olivos</t>
  </si>
  <si>
    <t>182681101</t>
  </si>
  <si>
    <t>ZACA 1101CB</t>
  </si>
  <si>
    <t>ZACA 1101</t>
  </si>
  <si>
    <t>ZACA 1102 LONG CYN RD, SANTA YNEZ</t>
  </si>
  <si>
    <t>182681102</t>
  </si>
  <si>
    <t>ZACA 1102Y54</t>
  </si>
  <si>
    <t>ZACA 1102</t>
  </si>
  <si>
    <t>CWSP - WILLOW CREEK 11032936</t>
  </si>
  <si>
    <t>CWSP - VOLTA 110149742</t>
  </si>
  <si>
    <t>VOLTA 110149742</t>
  </si>
  <si>
    <t>CWSP - VOLTA 110153118 PH 1.1</t>
  </si>
  <si>
    <t>Paynes Creek</t>
  </si>
  <si>
    <t>VOLTA 110153118</t>
  </si>
  <si>
    <t>CWSP - VOLTA 110153118 PH 1.2</t>
  </si>
  <si>
    <t>CWSP - VOLTA 110153118 PH 1.3</t>
  </si>
  <si>
    <t>CWSP - VOLTA 110153118 PH 1.4</t>
  </si>
  <si>
    <t>2022 - OH</t>
  </si>
  <si>
    <t>CWSP - VOLTA 110153118 PH 1.5</t>
  </si>
  <si>
    <t>CWSP - VOLTA 110153118 PH 1.6</t>
  </si>
  <si>
    <t>CWSP - VOLTA 110153118 PH 1.7</t>
  </si>
  <si>
    <t>CWSP - VOLTA 110153118 PH 1.8</t>
  </si>
  <si>
    <t>CWSP - VOLTA 1102 - LR 1648 -PH1.1</t>
  </si>
  <si>
    <t>CWSP - VOLTA 1102 - LR 1648 - PH1.2</t>
  </si>
  <si>
    <t>CWSP - VOLTA 1102 - LR 1648 - PH1.3</t>
  </si>
  <si>
    <t>CWSP-RECON UPPER LAKE 01 HUNTERS PT RD</t>
  </si>
  <si>
    <t>UPPER LAKE 11016663</t>
  </si>
  <si>
    <t>WEIMAR 1101 - NATURE'S WAY RECONDUCTOR</t>
  </si>
  <si>
    <t>WEIMAR 1101CB</t>
  </si>
  <si>
    <t>CWSP - VOLTA 1102 - LR 1648 -PH 4.1</t>
  </si>
  <si>
    <t>VOLTA 11029742</t>
  </si>
  <si>
    <t>CWSP-VOLTA 1102-LR 1648-PH4.2</t>
  </si>
  <si>
    <t>CWSP-VOLTA 1102-LR 1648-PH4.3</t>
  </si>
  <si>
    <t>CWSP-VOLTA 1102-LR 1648-PH4.4</t>
  </si>
  <si>
    <t>CWSP-VOLTA 1102-LR 1648-PH4.5</t>
  </si>
  <si>
    <t>CWSP - VOLTA 1102 - LR 1648 - PH1.4</t>
  </si>
  <si>
    <t>VOLTA 110253130</t>
  </si>
  <si>
    <t>CWSP-VOLTA 1102-LR 1648-PH2.2</t>
  </si>
  <si>
    <t>CWSP-VOLTA 1102-LR 1648-PH2.3</t>
  </si>
  <si>
    <t>CWSP-VOLTA 1102-LR 1648-PH2.4</t>
  </si>
  <si>
    <t>CWSP-VOLTA 1102-LR 1648-PH2.5</t>
  </si>
  <si>
    <t>CWSP-VOLTA 1102-LR 1648-PH2.6</t>
  </si>
  <si>
    <t>CWSP-VOLTA 1102-LR 1648-PH3.2</t>
  </si>
  <si>
    <t>CWSP-VOLTA 1102-LR 1648-PH3.3</t>
  </si>
  <si>
    <t>CWSP-VOLTA 1102-LR 1648-PH3.4</t>
  </si>
  <si>
    <t>CWSP - VOLTA 1102 LR 1648 PH 2.1</t>
  </si>
  <si>
    <t>CWSP - VOLTA 1102 - LR 1648 -PH 3.1</t>
  </si>
  <si>
    <t>CWSP - VOLTA 1101CB PH 1.4</t>
  </si>
  <si>
    <t>VOLTA 1101CB</t>
  </si>
  <si>
    <t>CWSP - VOLTA 1101CB PH 1.5</t>
  </si>
  <si>
    <t>CWSP - VOLTA 1101CB PH 1.6</t>
  </si>
  <si>
    <t>CWSP - VOLTA 1101CB PH 1.7</t>
  </si>
  <si>
    <t>CWSP - VOLTA 1101CB PH 1.8</t>
  </si>
  <si>
    <t>CWSP - VOLTA 1101CB PH 2.2</t>
  </si>
  <si>
    <t>CWSP - VOLTA 1101CB PH 2.3</t>
  </si>
  <si>
    <t>CWSP - VOLTA 1101CB PH 2.4</t>
  </si>
  <si>
    <t>CWSP - VOLTA 1101CB PH 2.5</t>
  </si>
  <si>
    <t>CWSP - VOLTA 1101CB PH 1.2</t>
  </si>
  <si>
    <t>CWSP - VOLTA 1101CB PH 1.3</t>
  </si>
  <si>
    <t>CWSP - VOLTA 1101CB PH 1.1</t>
  </si>
  <si>
    <t>CWSP - VOLTA 1101CB PH 2.1</t>
  </si>
  <si>
    <t>2020</t>
  </si>
  <si>
    <t>PSPS - VACAVILLE 1111 LR13652 PH 1.2</t>
  </si>
  <si>
    <t>VACAVILLE 111113652</t>
  </si>
  <si>
    <t>PSPS - VACAVILLE 1111 LR13652 PH 1.1</t>
  </si>
  <si>
    <t>PSPS - VACAVILLE 1111 CB PH 1.1</t>
  </si>
  <si>
    <t>PSPS - VACAVILLE 1111 CB PH 1.2</t>
  </si>
  <si>
    <t>PSPS - VACAVILLE 1111 CB PH 1.3</t>
  </si>
  <si>
    <t>PSPS - VACAVILLE 1111 CB PH 1.4</t>
  </si>
  <si>
    <t>PSPS - VACAVILLE 1108 LR38316 PH 1.3</t>
  </si>
  <si>
    <t>63601108</t>
  </si>
  <si>
    <t>VACAVILLE 110838316</t>
  </si>
  <si>
    <t>PSPS - VACAVILLE 1108 LR38316 PH 1.4</t>
  </si>
  <si>
    <t>PSPS - VACAVILLE 1108 LR38316 PH 1.5</t>
  </si>
  <si>
    <t>PSPS - VACAVILLE 1108 LR38316 PH 1.2</t>
  </si>
  <si>
    <t>PSPS - VACAVILLE 1108 LR38316 PH 2.2</t>
  </si>
  <si>
    <t>PSPS - VACAVILLE 1108 LR38316 PH 2.3</t>
  </si>
  <si>
    <t>PSPS - VACAVILLE 1108 LR38316 PH 1.1</t>
  </si>
  <si>
    <t>PSPS - VACAVILLE 1108 LR38316 PH 2.1</t>
  </si>
  <si>
    <t>PSPS - VACAVILLE 1108 LR8762 PH 1.4</t>
  </si>
  <si>
    <t>VACAVILLE 110847860</t>
  </si>
  <si>
    <t>PSPS - VACAVILLE 1108 LR8762 PH 1.1</t>
  </si>
  <si>
    <t>PSPS - VACAVILLE 1108 LR8762 PH 2.0</t>
  </si>
  <si>
    <t>PSPS - VACAVILLE 1108 LR8762 PH 1.2</t>
  </si>
  <si>
    <t>PSPS - VACAVILLE 1108 LR8762 PH 1.3</t>
  </si>
  <si>
    <t>PSPS - VOLTA 11011516 PH 1.2</t>
  </si>
  <si>
    <t>VOLTA 11011516</t>
  </si>
  <si>
    <t>2025 - OH</t>
  </si>
  <si>
    <t>PSPS - VOLTA 11011516 PH 1.3</t>
  </si>
  <si>
    <t>PSPS - VOLTA 11011516 PH 1.4</t>
  </si>
  <si>
    <t>REMG 465 - VOLTA 1101 1.6</t>
  </si>
  <si>
    <t>Remote Grid</t>
  </si>
  <si>
    <t>PSPS - VOLTA 11011516 PH 1.7</t>
  </si>
  <si>
    <t>PSPS - VOLTA 11011516 PH 1.8</t>
  </si>
  <si>
    <t>PSPS - VOLTA 11011516 PH 1.9</t>
  </si>
  <si>
    <t>PSPS - VOLTA 11011516 PH 1.10</t>
  </si>
  <si>
    <t>PSPS - VOLTA 11011516 PH 1.11</t>
  </si>
  <si>
    <t>PSPS - VOLTA 11011516 PH 1.12</t>
  </si>
  <si>
    <t>PSPS - VOLTA 11011516 PH 1.13</t>
  </si>
  <si>
    <t>PSPS - VOLTA 11011516 PH 1.14</t>
  </si>
  <si>
    <t>PSPS - VOLTA 11011516 PH 1.15</t>
  </si>
  <si>
    <t>PSPS - VOLTA 11011516 PH 1.16</t>
  </si>
  <si>
    <t>PSPS - VOLTA 11011516 PH 1.17</t>
  </si>
  <si>
    <t>2026 - OH</t>
  </si>
  <si>
    <t>PSPS - VOLTA 11011516 PH1.1</t>
  </si>
  <si>
    <t>REMG 757 - VOLTA 1101, SHINGLETOWN WILDC</t>
  </si>
  <si>
    <t>VOLTA 11011568</t>
  </si>
  <si>
    <t>2025</t>
  </si>
  <si>
    <t>CWSP - VOLTA 11011568 PH 1.1</t>
  </si>
  <si>
    <t>CWSP - VOLTA 11011568 PH 2.1</t>
  </si>
  <si>
    <t>CWSP - VOLTA 11011568 PH 3.1</t>
  </si>
  <si>
    <t>CWSP - VOLTA 11011568 PH 1.6</t>
  </si>
  <si>
    <t>CWSP - VOLTA 11011568 PH 1.7</t>
  </si>
  <si>
    <t>REMG 760 - VOLTA 1101, WILDCAT</t>
  </si>
  <si>
    <t>REMG 761 - VOLTA 1101, BATTLE CREEK</t>
  </si>
  <si>
    <t>CWSP - VOLTA 11011568 PH 3.3</t>
  </si>
  <si>
    <t>CWSP - VOLTA 11011568 PH 3.4</t>
  </si>
  <si>
    <t>CWSP - VOLTA 11011568 PH 3.5</t>
  </si>
  <si>
    <t>CWSP - VOLTA 11011568 PH 1.2</t>
  </si>
  <si>
    <t>CWSP - VOLTA 11011568 PH 1.3</t>
  </si>
  <si>
    <t>CWSP - VOLTA 11011568 PH 1.4</t>
  </si>
  <si>
    <t>CWSP - VOLTA 11011568 PH 1.5</t>
  </si>
  <si>
    <t>CWSP - VOLTA 11011596 - PH1.2</t>
  </si>
  <si>
    <t>CWSP - VOLTA 11011596 - PH1.3</t>
  </si>
  <si>
    <t>CWSP - VOLTA 11011596 - PH1.4</t>
  </si>
  <si>
    <t>CWSP - VOLTA 11011596 - PH1.5</t>
  </si>
  <si>
    <t>CWSP - VOLTA 11011596 - PH1.6</t>
  </si>
  <si>
    <t>CWSP-VOLTA-11011596-PH1</t>
  </si>
  <si>
    <t>CWSP - UPPER LAKE 1101 LR 75370 PH 1</t>
  </si>
  <si>
    <t>3UG</t>
  </si>
  <si>
    <t>Targeted UG</t>
  </si>
  <si>
    <t>UPPER LAKE 110175370</t>
  </si>
  <si>
    <t>CWSP - UPPER LAKE 1101 LR 75370 PH 2</t>
  </si>
  <si>
    <t>OCGC SH - UPPER LAKE 1101 CB</t>
  </si>
  <si>
    <t>UPPER LAKE 1101CB</t>
  </si>
  <si>
    <t>CWSP - VACA DIXON 1101126774</t>
  </si>
  <si>
    <t>63591101</t>
  </si>
  <si>
    <t>VACA DIXON 1101126774</t>
  </si>
  <si>
    <t>VACA DIXON 1101</t>
  </si>
  <si>
    <t>CWSP - VACA DIXON 110540092 PH 1.1</t>
  </si>
  <si>
    <t>63591105</t>
  </si>
  <si>
    <t>VACA DIXON 110540092</t>
  </si>
  <si>
    <t>VACA DIXON 1105</t>
  </si>
  <si>
    <t>CWSP - VACA DIXON 110540092 PH 1.2</t>
  </si>
  <si>
    <t>CWSP - VACA DIXON 110540092 PH 1.3</t>
  </si>
  <si>
    <t>CWSP - VACA DIXON 110540092 PH 1.4</t>
  </si>
  <si>
    <t>CWSP - VACA DIXON 110540092 PH 1.5</t>
  </si>
  <si>
    <t>CWSP - VACA DIXON 110540092 PH 1.6</t>
  </si>
  <si>
    <t>CWSP - VACA DIXON 110540092 PH 1.7</t>
  </si>
  <si>
    <t>CWSP - VACA DIXON 110540092 PH 1.8</t>
  </si>
  <si>
    <t>CWSP - VACA DIXON 110540092 PH 1.9</t>
  </si>
  <si>
    <t>CWSP - VACA DIXON 110540092 PH 1.10</t>
  </si>
  <si>
    <t>CWSP - VACA DIXON 110540092 PH 1.11</t>
  </si>
  <si>
    <t>CWSP - VACA DIXON 110540092 PH 1.12</t>
  </si>
  <si>
    <t>CWSP - VACA DIXON 1105965390</t>
  </si>
  <si>
    <t>VACA DIXON 1105965390</t>
  </si>
  <si>
    <t>CWSP - VACAVILLE 11046542 PH 1.1</t>
  </si>
  <si>
    <t>63601104</t>
  </si>
  <si>
    <t>VACAVILLE 11046542</t>
  </si>
  <si>
    <t>VACAVILLE 1104</t>
  </si>
  <si>
    <t>CWSP - VACAVILLE 11046542 - PH 2.1</t>
  </si>
  <si>
    <t>CWSP - VACAVILLE 11046542 - PH 2.3</t>
  </si>
  <si>
    <t>CWSP - VACAVILLE 11046542 - PH 2.4</t>
  </si>
  <si>
    <t>CWSP - VACAVILLE 11046542 - PH 2.5</t>
  </si>
  <si>
    <t>CWSP - VACAVILLE 11046542 - PH 2.6</t>
  </si>
  <si>
    <t>CWSP - VACAVILLE 11046542 - PH 2.2</t>
  </si>
  <si>
    <t>CWSP - VACAVILLE 11046542 PH 1.2</t>
  </si>
  <si>
    <t>CWSP - VACAVILLE 11046542 PH 1.3</t>
  </si>
  <si>
    <t>CWSP - VACAVILLE 11046542 PH 1.4</t>
  </si>
  <si>
    <t>CWSP - VACAVILLE 11046542 PH 1.5</t>
  </si>
  <si>
    <t>CWSP - VACAVILLE 11046542 PH 1.6</t>
  </si>
  <si>
    <t>CWSP UPPER LAKE 1101 1276 PH 1.3</t>
  </si>
  <si>
    <t>UPPER LAKE 11011276</t>
  </si>
  <si>
    <t>CWSP UPPER LAKE 1101 1276 PH 1.4</t>
  </si>
  <si>
    <t>CWSP UPPER LAKE 1101 1276 PH 1.5</t>
  </si>
  <si>
    <t>CWSP UPPER LAKE 1101 1276 PH 1.6</t>
  </si>
  <si>
    <t>CWSP UPPER LAKE 1101 1276 PH 1.7</t>
  </si>
  <si>
    <t>CWSP UPPER LAKE 1101 1276 PH 1.8</t>
  </si>
  <si>
    <t>CWSP - UPPER LAKE 1101 1276 PH 2.2</t>
  </si>
  <si>
    <t>CWSP - UPPER LAKE 1101 1276 PH 2.3</t>
  </si>
  <si>
    <t>CWSP - UPPER LAKE 1101 1276 PH 2.4</t>
  </si>
  <si>
    <t>CWSP - UPPER LAKE 1101 1276 PH 2.5</t>
  </si>
  <si>
    <t>CWSP - UPPER LAKE 1101 1276 PH 2.6</t>
  </si>
  <si>
    <t>CWSP - UPPER LAKE 11011276 PH 1</t>
  </si>
  <si>
    <t>CWSP - UPPER LAKE 11011276 PH 2</t>
  </si>
  <si>
    <t>CWSP - UPPER LAKE 1101 1276 PH 2.7</t>
  </si>
  <si>
    <t>042871101</t>
  </si>
  <si>
    <t>CWSP - WILDWOOD 11011454</t>
  </si>
  <si>
    <t>CWSP - WILDWOOD 1101 LR 1454 TEHAMA CO</t>
  </si>
  <si>
    <t>CWSP-WILDWOOD 1101-LR 1454-TEHAMA CO PH2</t>
  </si>
  <si>
    <t>CWSP-WILDWOOD 1101-LR 1454-TEHAMA CO PH3</t>
  </si>
  <si>
    <t>CWSP-WILDWOOD 1101-LR 1454-TEHAMA CO PH4</t>
  </si>
  <si>
    <t>CWSP - WEST POINT 11024788 PH 1</t>
  </si>
  <si>
    <t>CWSP - WEST POINT 11024788 PH 2.1</t>
  </si>
  <si>
    <t>CWSP - WEST POINT 11024788 PH 3.1</t>
  </si>
  <si>
    <t>CWSP - WEST POINT 11024788 PH 4.1</t>
  </si>
  <si>
    <t>CWSP - WEST POINT 11024788 PH5</t>
  </si>
  <si>
    <t>CWSP - WEST POINT 11024788 PH 1.2</t>
  </si>
  <si>
    <t>CWSP - WEST POINT 11024788 PH 1.3</t>
  </si>
  <si>
    <t>CWSP - WEST POINT 11024788 PH 3.2</t>
  </si>
  <si>
    <t>CWSP - WEST POINT 11024788 PH 3.4</t>
  </si>
  <si>
    <t>CWSP - WEST POINT 11024788 PH 2.2</t>
  </si>
  <si>
    <t>CWSP - WEST POINT 11024788 PH 2.3</t>
  </si>
  <si>
    <t>CWSP - WEST POINT 11024788 PH 2.4</t>
  </si>
  <si>
    <t>CWSP - WEST POINT 11024788 PH 4.2</t>
  </si>
  <si>
    <t>CWSP - WEST POINT 11024788 PH 4.3</t>
  </si>
  <si>
    <t>CWSP - WEST POINT 11024788 PH 4.4</t>
  </si>
  <si>
    <t>CWSP - WEST POINT 11024788 PH 4.5</t>
  </si>
  <si>
    <t>CWSP - WEST POINT 11024788 PH 3.3</t>
  </si>
  <si>
    <t>CWSP - WEST POINT 1101 -LR 13444- PH 2.5</t>
  </si>
  <si>
    <t>Volcano</t>
  </si>
  <si>
    <t>163201101</t>
  </si>
  <si>
    <t>WEST POINT 110113444</t>
  </si>
  <si>
    <t>WEST POINT 1101</t>
  </si>
  <si>
    <t>CWSP - WEST POINT 1101 -LR 13444- PH 2.6</t>
  </si>
  <si>
    <t>CWSP - WEST POINT 110113444 PH 2.1</t>
  </si>
  <si>
    <t>Pioneer</t>
  </si>
  <si>
    <t>CWSP - WEST POINT 110113444 PH 2.2</t>
  </si>
  <si>
    <t>CWSP - WEST POINT 110113444 PH 1.2</t>
  </si>
  <si>
    <t>CWSP - WEST POINT 110113444 PH 1.3</t>
  </si>
  <si>
    <t>CWSP - WEST POINT 110113444 PH 1.4</t>
  </si>
  <si>
    <t>CWSP - WEST POINT 110113444</t>
  </si>
  <si>
    <t>CWSP WEST POINT 1101 LR4706 PH1.1</t>
  </si>
  <si>
    <t>WEST POINT 11014706</t>
  </si>
  <si>
    <t>CWSP - WEST POINT 11014706 PH 2.2</t>
  </si>
  <si>
    <t>CWSP - WEST POINT 11014706 PH 2.3</t>
  </si>
  <si>
    <t>CWSP WEST POINT 1101 LR4706 PH1.2</t>
  </si>
  <si>
    <t>CWSP WEST POINT 1101 LR4706 PH1.3</t>
  </si>
  <si>
    <t>CWSP WEST POINT 1101 LR4706 PH1.4</t>
  </si>
  <si>
    <t>CWSP - WEST POINT 11014706 PH 2.1</t>
  </si>
  <si>
    <t>CWSP - WEST POINT 1101 CB &amp; 12256 PH2</t>
  </si>
  <si>
    <t>WEST POINT 1101CB</t>
  </si>
  <si>
    <t>CWSP - WEST POINT 1101 CB &amp; 12256 PH 1.2</t>
  </si>
  <si>
    <t>CWSP - WEST POINT 1101 CB &amp; 12256 PH 1.3</t>
  </si>
  <si>
    <t>CWSP - WEST POINT 1101 CB &amp; 12256 PH 1.4</t>
  </si>
  <si>
    <t>West Point</t>
  </si>
  <si>
    <t>CWSP - WEST POINT 1101 CB &amp; 12256 PH 1.5</t>
  </si>
  <si>
    <t>CWSP - WEST POINT 1101 CB &amp; 12256 PH 1.6</t>
  </si>
  <si>
    <t>CWSP - WEST POINT 1101 CB &amp; 12256 PH 1.7</t>
  </si>
  <si>
    <t>CWSP - WEST POINT 1101 CB &amp; 12256 PH 2.2</t>
  </si>
  <si>
    <t>CWSP - WEST POINT 1101 CB &amp; 12256 PH 2.3</t>
  </si>
  <si>
    <t>CWSP - WEST POINT 1101 CB &amp; 12256 PH 2.4</t>
  </si>
  <si>
    <t>CWSP - WEST POINT 1101 CB &amp; 12256 PH 2.5</t>
  </si>
  <si>
    <t>CWSP - WEST POINT 1101 CB &amp; 12256 PH 1.1</t>
  </si>
  <si>
    <t>CWSP - WEST POINT 11021341 PH1.2</t>
  </si>
  <si>
    <t>WEST POINT 11021341</t>
  </si>
  <si>
    <t>CWSP - WEST POINT 11021341 PH1.3</t>
  </si>
  <si>
    <t>CWSP - WEST POINT 11021341 PH1.4</t>
  </si>
  <si>
    <t>CWSP - WEST POINT 11021341 PH1.5</t>
  </si>
  <si>
    <t>CWSP - WEST POINT 11021341 PH1.6</t>
  </si>
  <si>
    <t>CWSP - WEST POINT 11021341 PH1</t>
  </si>
  <si>
    <t>CWSP - WYANDOTTE 110932586 PH 1.2</t>
  </si>
  <si>
    <t>102911109</t>
  </si>
  <si>
    <t>WYANDOTTE 110932586</t>
  </si>
  <si>
    <t>WYANDOTTE 1109</t>
  </si>
  <si>
    <t>CWSP - WYANDOTTE 110932586 PH 1.1</t>
  </si>
  <si>
    <t>PSPS - WYANDOTTE 1109 - MOORETOWN RANCHE</t>
  </si>
  <si>
    <t>WYANDOTTE 1109702710</t>
  </si>
  <si>
    <t>PSPS - WYANDOTTE 11101954</t>
  </si>
  <si>
    <t>WYANDOTTE 11101954</t>
  </si>
  <si>
    <t>PSPS WYANDOTTE 1110 LR980944 PH1.1</t>
  </si>
  <si>
    <t>PSPS WYANDOTTE 1110 LR980944 PH1.2</t>
  </si>
  <si>
    <t>PSPS WYANDOTTE 1110 LR980944 PH1.3</t>
  </si>
  <si>
    <t>PSPS WYANDOTTE 1110 LR980944 PH1.4</t>
  </si>
  <si>
    <t>REMG 801 - WYANDOTTE 1110, OROVILLE DAM</t>
  </si>
  <si>
    <t>CWSP - STANISLAUS 170237278</t>
  </si>
  <si>
    <t>CWSP - STANISLAUS 17026028</t>
  </si>
  <si>
    <t>STANISLAUS 17026028</t>
  </si>
  <si>
    <t>CWSP - STANISLAUS 17011812 PH 1</t>
  </si>
  <si>
    <t>Murphys</t>
  </si>
  <si>
    <t>CWSP - STANISLAUS 17011812 PH 2</t>
  </si>
  <si>
    <t>CWSP - STANISLAUS 170179826</t>
  </si>
  <si>
    <t>STANISLAUS 170179826</t>
  </si>
  <si>
    <t>(GO BACK) SILVERADO 2105 - DIST.UNDERBU.</t>
  </si>
  <si>
    <t>43432105</t>
  </si>
  <si>
    <t>Siverado 2105167360</t>
  </si>
  <si>
    <t>Siverado 2105</t>
  </si>
  <si>
    <t>PSPS - SNEATH LANE 1107 - LR 48338</t>
  </si>
  <si>
    <t>South San Francisco</t>
  </si>
  <si>
    <t>22721107</t>
  </si>
  <si>
    <t>SNEATH LANE 110748338</t>
  </si>
  <si>
    <t>SNEATH LANE 1107</t>
  </si>
  <si>
    <t>RPL 17,500' 4AR TIER 3 SILVERADO 2105</t>
  </si>
  <si>
    <t>SILVERADO 2105 WIRE DOWN - PH 1</t>
  </si>
  <si>
    <t>SILVERADO 2105 WIRE DOWN - PH 2</t>
  </si>
  <si>
    <t>SILVERADO 2105 WIRE DOWN - PH 4</t>
  </si>
  <si>
    <t>CWSP - SILVERADO 2105900104</t>
  </si>
  <si>
    <t>SILVERADO 2105900104</t>
  </si>
  <si>
    <t>SHADY GLEN 1102 RECONDUCTOR BEYOND 6343</t>
  </si>
  <si>
    <t>CWSP - STANISLAUS 1701 CB PH1.7</t>
  </si>
  <si>
    <t>STANISLAUS 1701CB</t>
  </si>
  <si>
    <t>CWSP - STANISLAUS 1701 CB PH1.6</t>
  </si>
  <si>
    <t>CWSP - STANISLAUS 1701 CB PH1.2</t>
  </si>
  <si>
    <t>CWSP - STANISLAUS 1701 CB PH1.3</t>
  </si>
  <si>
    <t>OCGC   CWSP - STANISLAUS 1701 CB PH1.4</t>
  </si>
  <si>
    <t>CWSP - STANISLAUS 1701 CB PH1.5</t>
  </si>
  <si>
    <t>Mi Wuk Village</t>
  </si>
  <si>
    <t>CWSP - STANISLAUS 1701 CB PH1.1</t>
  </si>
  <si>
    <t>CWSP-STANISLAUS 1702-LR1804&amp;4905-PH 1.1</t>
  </si>
  <si>
    <t>STANISLAUS 17021804</t>
  </si>
  <si>
    <t>CWSP - STANISLAUS 1702 LR1888 PH1.1</t>
  </si>
  <si>
    <t>STANISLAUS 17021888</t>
  </si>
  <si>
    <t>CWSP - STANISLAUS 17021888 PH 3.2</t>
  </si>
  <si>
    <t>CWSP - STANISLAUS 17021888 PH 3.3</t>
  </si>
  <si>
    <t>CWSP - STANISLAUS 17021888 PH 2.2</t>
  </si>
  <si>
    <t>CWSP - STANISLAUS 17021888 PH 3</t>
  </si>
  <si>
    <t>CWSP - STANISLAUS 1702 LR1888 PH1.2</t>
  </si>
  <si>
    <t>CWSP - STANISLAUS 1702 LR1888 PH1.3</t>
  </si>
  <si>
    <t>CWSP - STANISLAUS 1702 LR1888 PH1.4</t>
  </si>
  <si>
    <t>CWSP - STANISLAUS 1702 LR1888 PH 2.1</t>
  </si>
  <si>
    <t>REMG 188 - TIVY VALLEY 1107</t>
  </si>
  <si>
    <t>Sanger</t>
  </si>
  <si>
    <t>TIVY VALLEY 1107869946</t>
  </si>
  <si>
    <t>CWSP - TASSAJARA 2112 - FUSE 18053</t>
  </si>
  <si>
    <t>Danville</t>
  </si>
  <si>
    <t>14662112</t>
  </si>
  <si>
    <t>TASSAJARA 2112D514R</t>
  </si>
  <si>
    <t>TASSAJARA 2112</t>
  </si>
  <si>
    <t>CWSP - TIDEWATER 210614072 PH 1.1</t>
  </si>
  <si>
    <t>Concord</t>
  </si>
  <si>
    <t>14652106</t>
  </si>
  <si>
    <t>TIDEWATER 210614072</t>
  </si>
  <si>
    <t>TIDEWATER 2106</t>
  </si>
  <si>
    <t>CWSP - TIDEWATER 210614072 PH 1.2</t>
  </si>
  <si>
    <t>CWSP - TIDEWATER 210614072 PH 1.3</t>
  </si>
  <si>
    <t>CWSP - TIGER CREEK 201 CB &amp; 320746</t>
  </si>
  <si>
    <t>161380201</t>
  </si>
  <si>
    <t>TIGER CREEK 0201CB</t>
  </si>
  <si>
    <t>TIGER CREEK 0201</t>
  </si>
  <si>
    <t>PSPS - TEJON 1102 LR732836 PH 1.1</t>
  </si>
  <si>
    <t>EPC</t>
  </si>
  <si>
    <t>PSPS - TEJON 1102 LR732836 PH 1.2</t>
  </si>
  <si>
    <t>PSPS - TEJON 1102 LR732836 PH 1.3</t>
  </si>
  <si>
    <t>PSPS - TEJON 1102 LR732836 PH 1.4</t>
  </si>
  <si>
    <t>PSPS - TEJON 1102 LR732836 PH 1.5</t>
  </si>
  <si>
    <t>PSPS - TEJON 1102 LR732836 PH 2.2</t>
  </si>
  <si>
    <t>PSPS - TEJON 1102 LR732836 PH 2.3</t>
  </si>
  <si>
    <t>PSPS - TEJON 1102 LR732836 PH 2.4</t>
  </si>
  <si>
    <t>PSPS - TEJON 1102 LR732836 PH 2.5</t>
  </si>
  <si>
    <t>PSPS - TEJON 1102 LR732836 PH 2.1</t>
  </si>
  <si>
    <t>PSPS - TEJON 1102 LR2455 PH 1.1</t>
  </si>
  <si>
    <t>TEJON 11022455</t>
  </si>
  <si>
    <t>PSPS - TEJON 1102 LR2455 PH 1.2</t>
  </si>
  <si>
    <t>PSPS - TEJON 1102 LR2455 PH 1.3</t>
  </si>
  <si>
    <t>PSPS - TEJON 1102 LR3751 PH 1.2</t>
  </si>
  <si>
    <t>2024-Civil</t>
  </si>
  <si>
    <t>PSPS - TEJON 1102 LR3751 PH 1.3</t>
  </si>
  <si>
    <t>PSPS - TEJON 11023751 PH 2.1</t>
  </si>
  <si>
    <t>PSPS - TEJON 11023751 PH 2.2</t>
  </si>
  <si>
    <t>PSPS - TEJON 11023751 PH 2.3</t>
  </si>
  <si>
    <t>PSPS - TEJON 11023751 PH 2.4</t>
  </si>
  <si>
    <t>PSPS - TEJON 1102 LR3751 PH 1.1</t>
  </si>
  <si>
    <t>CWSP - SYCAMORE CREEK 11112268 PH 3</t>
  </si>
  <si>
    <t>SYCAMORE CREEK 11112268</t>
  </si>
  <si>
    <t>CWSP - SYCAMORE CREEK 11112268 PH 1</t>
  </si>
  <si>
    <t>CWSP - SYCAMORE CREEK 11112268 PH 2</t>
  </si>
  <si>
    <t>CWSP - STANISLAUS 1702 CB</t>
  </si>
  <si>
    <t>STANISLAUS 1702CB</t>
  </si>
  <si>
    <t>CWSP - STANISLAUS 1702 CB PH 1.6</t>
  </si>
  <si>
    <t>CWSP STANISLAUS 1702 CB PH 1.5</t>
  </si>
  <si>
    <t>CWSP STANISLAUS 1702 CB PH 1.2</t>
  </si>
  <si>
    <t>CWSP STANISLAUS 1702 CB PH 1.3</t>
  </si>
  <si>
    <t>REMG 512 - STANISLAUS 1702, FOREBAY</t>
  </si>
  <si>
    <t>REMG 339, SWIFT 2110</t>
  </si>
  <si>
    <t>083392110</t>
  </si>
  <si>
    <t>SWIFT 2110XR332</t>
  </si>
  <si>
    <t>CWSP - SYCAMORE CREEK 11112014 PH 1</t>
  </si>
  <si>
    <t>CWSP - SYCAMORE CREEK 11112014 PH 2</t>
  </si>
  <si>
    <t>CWSP - SYCAMORE CREEK 11112014 PH 3</t>
  </si>
  <si>
    <t>CWSP - SILVERADO 2104646776 PH 1.1</t>
  </si>
  <si>
    <t>Angwin</t>
  </si>
  <si>
    <t>SILVERADO 2104646776</t>
  </si>
  <si>
    <t>PSPS - SILVERADO 2104708</t>
  </si>
  <si>
    <t>SILVERADO 2104708</t>
  </si>
  <si>
    <t>CWSP - SILVERADO 2104- LR722-PH 1A</t>
  </si>
  <si>
    <t>SILVERADO 2104722</t>
  </si>
  <si>
    <t>CWSP - SILVERADO 2104 - LR722 PH 1B</t>
  </si>
  <si>
    <t>Deer Park</t>
  </si>
  <si>
    <t>CWSP - SILVERADO 2104 - LR722 PH 1C</t>
  </si>
  <si>
    <t>CWSP - SILVERADO 2104 - LR722 PH 1D</t>
  </si>
  <si>
    <t>CWSP - SILVERADO 2104 - LR722 PH 1E</t>
  </si>
  <si>
    <t>CWSP - SILVERADO 2104 - LR722 PH 1F</t>
  </si>
  <si>
    <t>CWSP - SILVERADO 2104 - LR722 PH 1G</t>
  </si>
  <si>
    <t>CWSP - SILVERADO 2104 - LR722 PH 1H</t>
  </si>
  <si>
    <t>ECOP - SILVERADO 2104 - H05-LR726</t>
  </si>
  <si>
    <t>SILVERADO 2104726</t>
  </si>
  <si>
    <t>ECOP - SILVERADO 2104 - H05 - LR726 PH 2</t>
  </si>
  <si>
    <t>Pope Valley</t>
  </si>
  <si>
    <t>ECOP - SILVERADO 2104 - H05 - LR726 PH 3</t>
  </si>
  <si>
    <t>ECOP - SILVERADO 2104 - H05 - LR726 PH 4</t>
  </si>
  <si>
    <t>ECOP - SILVERADO 2104 - H05 - LR726 PH 5</t>
  </si>
  <si>
    <t>ECOP - SILVERADO 2104 - H05 - LR726</t>
  </si>
  <si>
    <t>OCGC CWSP: ANGWIN OH TO UG DEMO - PH 2</t>
  </si>
  <si>
    <t>SILVERADO 210478268</t>
  </si>
  <si>
    <t xml:space="preserve"> CWSP-AMGWIN STEEL POLE &amp; TW DEMO PH</t>
  </si>
  <si>
    <t>CWSP - SILVERADO 210478268 PH 2.2</t>
  </si>
  <si>
    <t>CWSP - SILVERADO 210478268 PH 1.2</t>
  </si>
  <si>
    <t>CWSP - SILVERADO 210478268 PH 1.3</t>
  </si>
  <si>
    <t>CWSP - SILVERADO 210478268 PH 1.4</t>
  </si>
  <si>
    <t>CWSP - SILVERADO 210478268 PH 1.5</t>
  </si>
  <si>
    <t>CWSP - SILVERADO 210478268 PH 1.6</t>
  </si>
  <si>
    <t>CWSP - SILVERADO 210478268 PH 2.1</t>
  </si>
  <si>
    <t>CWSP - SILVERADO 210478268 PH 1.1</t>
  </si>
  <si>
    <t>CWSP-SILVERADO 2105 167360&amp;990552 PH1.1</t>
  </si>
  <si>
    <t>SILVERADO 2105167360</t>
  </si>
  <si>
    <t>CWSP-SILVERADO 2105 167360&amp;990552 PH1.2</t>
  </si>
  <si>
    <t>CWSP-SILVERADO 2105 167360&amp;990552 PH1.3</t>
  </si>
  <si>
    <t>CWSP-SILVERADO 2105 167360&amp;990552 PH1.4</t>
  </si>
  <si>
    <t>CWSP-SILVERADO 2105 167360&amp;990552 PH1.5</t>
  </si>
  <si>
    <t>CWSP - SILVERADO 2105658898 PH 1.1</t>
  </si>
  <si>
    <t>CWSP - SILVERADO 2105658898 PH 2.1</t>
  </si>
  <si>
    <t>CWSP - SHADY GLEN 11022232 PH 1</t>
  </si>
  <si>
    <t>CWSP - SHADY GLEN 11022232 PH 2</t>
  </si>
  <si>
    <t>CWSP - SHADY GLEN 11022232 PH 3</t>
  </si>
  <si>
    <t>CWSP - SHADY GLEN 110248894 PH1</t>
  </si>
  <si>
    <t>CWSP - SHADY GLEN 110248894 PH2</t>
  </si>
  <si>
    <t>ECOP - SILVERADO 2102 - H01-LR58626</t>
  </si>
  <si>
    <t>SILVERADO 210258626</t>
  </si>
  <si>
    <t>ECOP - SILVERADO 2102 - H02-LR58626</t>
  </si>
  <si>
    <t>SILVERADO 2104 RECONDUCTOR - PHASE 2</t>
  </si>
  <si>
    <t>SILVERADO 210437632</t>
  </si>
  <si>
    <t>SILVERADO 2104 RECONDUCTOR PROJECT</t>
  </si>
  <si>
    <t>OCGC PIH SILVERADO 2104 - ANGWIN UG_PH 2</t>
  </si>
  <si>
    <t>CWSP - SILVERADO 2104 LR 515946 PH 2.2</t>
  </si>
  <si>
    <t>SILVERADO 2104515946</t>
  </si>
  <si>
    <t>CWSP - SILVERADO 2104 LR 515946 PH 1.2</t>
  </si>
  <si>
    <t>CWSP - SILVERADO 2104 LR 515946 PH 1.3</t>
  </si>
  <si>
    <t>CWSP - SILVERADO 2104 LR 515946 PH 1.4</t>
  </si>
  <si>
    <t>CWSP - SILVERADO 2104 LR 515946 PH 1.1</t>
  </si>
  <si>
    <t>CWSP - SILVERADO 2104 LR 515946 PH 2.1</t>
  </si>
  <si>
    <t>CWSP - SILVERADO 2104 LR 632 PH 1.1</t>
  </si>
  <si>
    <t>SILVERADO 2104632</t>
  </si>
  <si>
    <t>CWSP - SILVERADO 2104 LR 632 PH 2.1</t>
  </si>
  <si>
    <t>CWSP - SILVERADO 2104 LR 632 PH 2.2</t>
  </si>
  <si>
    <t>CWSP - SILVERADO 2104 LR 632 PH 2.3</t>
  </si>
  <si>
    <t>CWSP - SILVERADO 2104 LR 632 PH 2.4</t>
  </si>
  <si>
    <t>CWSP - SILVERADO 2104646776 PH 1.2</t>
  </si>
  <si>
    <t>CWSP - SILVERADO 2104646776 PH 1.3</t>
  </si>
  <si>
    <t>CWSP - SILVERADO 2104 LR 632 PH 1.2</t>
  </si>
  <si>
    <t>CWSP - SILVERADO 2104 LR 632 PH 1.3</t>
  </si>
  <si>
    <t>CWSP - SILVERADO 2104 LR 632 PH 1.4</t>
  </si>
  <si>
    <t>CWSP-SHINGLE SPRINGS 2109-LR 9372-PH1.2</t>
  </si>
  <si>
    <t>SHINGLE SPRINGS 21099372</t>
  </si>
  <si>
    <t>CWSP-SHINGLE SPRINGS 2109-LR 9372-PH1.3</t>
  </si>
  <si>
    <t>CWSP-SHINGLE SPRINGS 2109-LR 9372-PH2.2</t>
  </si>
  <si>
    <t>CWSP-SHINGLE SPRINGS 2109-LR 9372-PH2.3</t>
  </si>
  <si>
    <t>46SP-SHINGLE SPRINGS 2109-LR 9372-PH2.4</t>
  </si>
  <si>
    <t>CWSP-SHINGLE SPRINGS 2109-LR 9372-PH2.5</t>
  </si>
  <si>
    <t>CWSP-SHINGLE SPRINGS 2109-LR 9372-PH1.4</t>
  </si>
  <si>
    <t>CWSP-SHINGLE SPRINGS 2109-LR 9372-PH1.6</t>
  </si>
  <si>
    <t>CWSP-SHINGLE SPRINGS 2109-LR 9372-PH1.5</t>
  </si>
  <si>
    <t>CWSP-SHINGLE SPRINGS 2109-LR 9372-PH2.6</t>
  </si>
  <si>
    <t>CWSP-SHINGLE SPRINGS 2109-LR 9372-PH1.1</t>
  </si>
  <si>
    <t>CWSP-SHINGLE SPRINGS 2109-LR 9372-PH2.1</t>
  </si>
  <si>
    <t>CWSP - SANTA YNEZ 110477098 PH 1.2</t>
  </si>
  <si>
    <t>SANTA YNEZ 110477098</t>
  </si>
  <si>
    <t>CWSP - SANTA YNEZ 110477098 PH 1.3</t>
  </si>
  <si>
    <t>CWSP - SANTA YNEZ 110477098 PH 1.4</t>
  </si>
  <si>
    <t>CWSP - SANTA YNEZ 110477098 PH 1.5</t>
  </si>
  <si>
    <t>CWSP - SANTA YNEZ 110477098 PH 1.6</t>
  </si>
  <si>
    <t>CWSP - SANTA YNEZ 110477098 PH 1.1</t>
  </si>
  <si>
    <t>CWSP - SANTA YNEZ 1104CB</t>
  </si>
  <si>
    <t>SANTA YNEZ 1104CB</t>
  </si>
  <si>
    <t>CWSP -SANTA YNEZ 1104Y04 PH 1.1</t>
  </si>
  <si>
    <t>SANTA YNEZ 1104Y04</t>
  </si>
  <si>
    <t>CWSP - SANTA YNEZ 1104Y04 PH 2.1</t>
  </si>
  <si>
    <t>CWSP - SANTA YNEZ 1104Y04 PH 1.2</t>
  </si>
  <si>
    <t>CWSP - SANTA YNEZ 1104Y04 PH 1.3</t>
  </si>
  <si>
    <t>CWSP - SANTA YNEZ 1104Y04 PH 2.2</t>
  </si>
  <si>
    <t>CWSP - SANTA YNEZ 1104Y04 PH 2.3</t>
  </si>
  <si>
    <t>CWSP - SANTA YNEZ 1104Y66 PH 1.2</t>
  </si>
  <si>
    <t>CWSP - SANTA YNEZ 1104Y66 PH 1.3</t>
  </si>
  <si>
    <t>CWSP - SANTA YNEZ 1104Y66 PH 1.4</t>
  </si>
  <si>
    <t>CWSP - SANTA YNEZ 1104Y66 PH 1.5</t>
  </si>
  <si>
    <t>CWSP - SANTA YNEZ 1104Y66 PH 2.2</t>
  </si>
  <si>
    <t>CWSP - SANTA YNEZ 1104 Y66 PH 2.3</t>
  </si>
  <si>
    <t>CWSP - SANTA YNEZ 1104Y66 PH 1.1</t>
  </si>
  <si>
    <t>CWSP - SANTA YNEZ 1104Y66 PH 2.1</t>
  </si>
  <si>
    <t>CWSP-SHINGLE SPRINGS 2109-LR 9372-PH3.1</t>
  </si>
  <si>
    <t>SHINGLE SPRINGS 210935598</t>
  </si>
  <si>
    <t>CWSP-SHINGLE SPRINGS 2109-LR 9372-P</t>
  </si>
  <si>
    <t>CWSP-SHINGLE SPRINGS 2109-LR 9372-PH3.3</t>
  </si>
  <si>
    <t>CWSP-SHINGLE SPRINGS 2109-LR 9372-PH3.4</t>
  </si>
  <si>
    <t>CWSP-SHINGLE SPRINGS 2109-LR 9372-PH3.5</t>
  </si>
  <si>
    <t>R7 SAN RAFAEL 1107 COND REPLACEMENT</t>
  </si>
  <si>
    <t>Greenbrae</t>
  </si>
  <si>
    <t>42011107</t>
  </si>
  <si>
    <t>SAN RAFAEL 11071166</t>
  </si>
  <si>
    <t>SAN RAFAEL 1107</t>
  </si>
  <si>
    <t>CWSP - SHADY GLEN 110132726 PH 1</t>
  </si>
  <si>
    <t>CWSP - SHADY GLEN 110132726 PH 2</t>
  </si>
  <si>
    <t>CWSP REDBUD 1101 754544 PH 1.1</t>
  </si>
  <si>
    <t>REDBUD 1101754544</t>
  </si>
  <si>
    <t>CWSP REDBUD 1101 754544 PH 1.2</t>
  </si>
  <si>
    <t>PSPS REDBUD 1102 CB PH 1.2</t>
  </si>
  <si>
    <t>PSPS REDBUD 1102 CB PH 1.3</t>
  </si>
  <si>
    <t>PSPS REDBUD 1102 CB PH 1.4</t>
  </si>
  <si>
    <t>PSPS REDBUD 1102 CB PH 1.5</t>
  </si>
  <si>
    <t>PSPS REDBUD 1102 CB PH 1.6</t>
  </si>
  <si>
    <t>RECON 5-SPANS PORTER CRK RD-RINCON 1103</t>
  </si>
  <si>
    <t>RINCON 11035152</t>
  </si>
  <si>
    <t>PSPS - RINCON 1101 1103 SYSTEM HARDENING</t>
  </si>
  <si>
    <t>RINCON 1103CB</t>
  </si>
  <si>
    <t>OCGC - RINCON 1102 1104 SYSTEM HARDENING</t>
  </si>
  <si>
    <t>43321104</t>
  </si>
  <si>
    <t>RINCON 1104CB</t>
  </si>
  <si>
    <t>RINCON 1104</t>
  </si>
  <si>
    <t>RIO DELL STORM REBUILD</t>
  </si>
  <si>
    <t>Storm/Wind</t>
  </si>
  <si>
    <t>192251102</t>
  </si>
  <si>
    <t>Rio Dell 11024230</t>
  </si>
  <si>
    <t>RIO DELL 1102</t>
  </si>
  <si>
    <t>RECONDUCTOR ROB ROY 2104-MCDONALD RD</t>
  </si>
  <si>
    <t>ROB ROY 210410954</t>
  </si>
  <si>
    <t>R7 RECON POTTER VLY 1105 ( VAN ARSDALE)</t>
  </si>
  <si>
    <t>CWSP - REDBUD 1101323962 PH 2.2</t>
  </si>
  <si>
    <t>REDBUD 1101323962</t>
  </si>
  <si>
    <t>CWSP - REDBUD 1101323962 PH 2.3</t>
  </si>
  <si>
    <t>CWSP - REDBUD 1101323962 PH 2.4</t>
  </si>
  <si>
    <t>CWSP - REDBUD 1101323962 PH 2.5</t>
  </si>
  <si>
    <t>CWSP - REDBUD 1101323962 PH 2.6</t>
  </si>
  <si>
    <t>CWSP - REDBUD 1101 LR323962 PH1.2</t>
  </si>
  <si>
    <t>CWSP - REDBUD 1101 LR323962 PH1.3</t>
  </si>
  <si>
    <t>CWSP - REDBUD 1101 LR323962 PH1.4</t>
  </si>
  <si>
    <t>CWSP - REDBUD 1101 LR323962 PH1.5</t>
  </si>
  <si>
    <t>CWSP - REDBUD 1101 LR323962 PH1.1</t>
  </si>
  <si>
    <t>CWSP - REDBUD 1101323962 PH 2.1</t>
  </si>
  <si>
    <t>CWSP - REDBUD 1101 LR454 PH 1.1</t>
  </si>
  <si>
    <t>REDBUD 1101454</t>
  </si>
  <si>
    <t>CWSP - REDBUD 1101 LR454 PH 1.2</t>
  </si>
  <si>
    <t>CWSP - REDBUD 1101 LR454 PH 1.3</t>
  </si>
  <si>
    <t>CWSP REDBUD 1101 708166 PH 1.2</t>
  </si>
  <si>
    <t>CWSP REDBUD 1101 708166 PH 1.3</t>
  </si>
  <si>
    <t>CWSP REDBUD 1101 708166 PH 1.4</t>
  </si>
  <si>
    <t>CWSP REDBUD 1101 708166 PH 1.5</t>
  </si>
  <si>
    <t>CWSP REDBUD 1101 708166 PH 1.6</t>
  </si>
  <si>
    <t>CWSP REDBUD 1101 708166 PH 1.7</t>
  </si>
  <si>
    <t>CWSP REDBUD 1101 708166 PH 1.1</t>
  </si>
  <si>
    <t>CWSP-SALT SPRINGS 2102-LR3142L491-PH 1.4</t>
  </si>
  <si>
    <t>163692102</t>
  </si>
  <si>
    <t>SALT SPRINGS 21023142</t>
  </si>
  <si>
    <t>SALT SPRINGS 2102</t>
  </si>
  <si>
    <t>CWSP - SALT SPRINGS 210297924</t>
  </si>
  <si>
    <t>SALT SPRINGS 210297924</t>
  </si>
  <si>
    <t>OH RECONDUCTR ROB ROY 2105 -S026CC117</t>
  </si>
  <si>
    <t>83692105</t>
  </si>
  <si>
    <t>ROB ROY 210512474</t>
  </si>
  <si>
    <t>ROB ROY 2105</t>
  </si>
  <si>
    <t>OH RECONDUCTOR - ROB ROY 2105 -S027CC118</t>
  </si>
  <si>
    <t>OH RECONDUCTOR - ROB ROY 2105 -S028CC119</t>
  </si>
  <si>
    <t>ROB ROY 210538430</t>
  </si>
  <si>
    <t>CWSP - ROSSMOOR 1102 - OCB</t>
  </si>
  <si>
    <t>Walnut Creek</t>
  </si>
  <si>
    <t>14161102</t>
  </si>
  <si>
    <t>ROSSMOOR 1102457174</t>
  </si>
  <si>
    <t>ROSSMOOR 1102</t>
  </si>
  <si>
    <t>PSPS CWSP - ROSSMOOR 1106 - CB</t>
  </si>
  <si>
    <t>14161106</t>
  </si>
  <si>
    <t>ROSSMOOR 1106CB</t>
  </si>
  <si>
    <t>ROSSMOOR 1106</t>
  </si>
  <si>
    <t>PSPS - ROSSMOOR 1108 CB</t>
  </si>
  <si>
    <t>SLO 1107 RECOD 3884 FT WITH 2CU TW</t>
  </si>
  <si>
    <t>Oceano</t>
  </si>
  <si>
    <t>PUEBLO 1105 RECONDUCTOR W TREE WIRE</t>
  </si>
  <si>
    <t>PUEBLO 1105696</t>
  </si>
  <si>
    <t>ECOP - PUEBLO 2102 - H01-LR792 PH 1.1</t>
  </si>
  <si>
    <t>43292102</t>
  </si>
  <si>
    <t>PUEBLO 2102792</t>
  </si>
  <si>
    <t>PUEBLO 2102</t>
  </si>
  <si>
    <t>ECOP - PUEBLO 2102 - H01-LR792 PH 1.2</t>
  </si>
  <si>
    <t>PUEBLO 2102, DRY CREEK</t>
  </si>
  <si>
    <t>CWSP - POTTER VALLEY PH 1104 95878 PH1.1</t>
  </si>
  <si>
    <t>POTTER VALLEY P H 1104</t>
  </si>
  <si>
    <t>PSPS - PLACERVILLE 2106 MICROGRID PH 1.4</t>
  </si>
  <si>
    <t>Removal</t>
  </si>
  <si>
    <t>CWSP - PLACERVILLE 2106935216 PH 2</t>
  </si>
  <si>
    <t>CWSP - PLACERVILLE 2106935216 PH 3</t>
  </si>
  <si>
    <t>CWSP - PLACERVILLE 2106935216 PH 1</t>
  </si>
  <si>
    <t>CWSP - PUTAH CREEK 1102710384 PH 1.1</t>
  </si>
  <si>
    <t>Winters</t>
  </si>
  <si>
    <t>Yolo</t>
  </si>
  <si>
    <t>PUTAH CREEK 1102710384</t>
  </si>
  <si>
    <t>CWSP - PUTAH CREEK 1102710384 PH 1.2</t>
  </si>
  <si>
    <t>CWSP - PUTAH CREEK 11028352 PH 1.2</t>
  </si>
  <si>
    <t>PUTAH CREEK 11028352</t>
  </si>
  <si>
    <t>CWSP - PUTAH CREEK 11028352 PH 2.2</t>
  </si>
  <si>
    <t>CWSP - PUTAH CREEK 11028352 PH 2.3</t>
  </si>
  <si>
    <t>CWSP - PUTAH CREEK 11028352 PH 1.1</t>
  </si>
  <si>
    <t>CWSP - PUTAH CREEK 1102 8352 PH 2.1</t>
  </si>
  <si>
    <t>CWSP - PUTAH CREEK 110264044 PH 1.1</t>
  </si>
  <si>
    <t>PUTAH CREEK 110264044</t>
  </si>
  <si>
    <t>CWSP - PUTAH CREEK 110264044 PH 2</t>
  </si>
  <si>
    <t>CWSP - PUTAH CREEK 110264044 PH 2.2</t>
  </si>
  <si>
    <t>CWSP - PUTAH CREEK 110267858 PH 1.3</t>
  </si>
  <si>
    <t>CWSP - PUTAH CREEK 110267858 PH 1.6</t>
  </si>
  <si>
    <t>CWSP - PUTAH CREEK 110267858 PH 1.5</t>
  </si>
  <si>
    <t>CWSP - PUTAH CREEK 110267858 PH 1.4</t>
  </si>
  <si>
    <t>CWSP - PUTAH CREEK 110267858 PH 1.2</t>
  </si>
  <si>
    <t>CWSP - PUTAH CREEK 110267858 PH 1</t>
  </si>
  <si>
    <t>CWSP - PUEBLO 2103678 PH 1.1</t>
  </si>
  <si>
    <t>PUEBLO 2103678</t>
  </si>
  <si>
    <t>CWSP - PUEBLO 2103678 PH 4.2</t>
  </si>
  <si>
    <t>CWSP - PUEBLO 2103678 PH 4.3</t>
  </si>
  <si>
    <t>CWSP - PUEBLO 2103678 PH 1.2</t>
  </si>
  <si>
    <t>CWSP - PUEBLO 2103678 PH 1.3</t>
  </si>
  <si>
    <t>CWSP - PUEBLO 2103678 PH 1.4</t>
  </si>
  <si>
    <t>CWSP - PUEBLO 2103678 PH 1.5</t>
  </si>
  <si>
    <t>CWSP - PUEBLO 2103678 PH 1.6</t>
  </si>
  <si>
    <t>CWSP - PUEBLO 2103678 PH 2.2</t>
  </si>
  <si>
    <t>CWSP - PUEBLO 2103678 PH 2.3</t>
  </si>
  <si>
    <t>CWSP - PUEBLO 2103678 PH 2.4</t>
  </si>
  <si>
    <t>CWSP - PUEBLO 2103678 PH 2.5</t>
  </si>
  <si>
    <t>CWSP - PUEBLO 2103678 PH 2.6</t>
  </si>
  <si>
    <t>CWSP - PUEBLO 2103678 PH 3.2</t>
  </si>
  <si>
    <t>CWSP - PUEBLO 2103678 PH 3.3</t>
  </si>
  <si>
    <t>CWSP - PUEBLO 2103678 PH 3.4</t>
  </si>
  <si>
    <t>CWSP - PUEBLO 2103678 PH 3.5</t>
  </si>
  <si>
    <t>CWSP - PUEBLO 2103678 PH 3.6</t>
  </si>
  <si>
    <t>CWSP - PUEBLO 2103678 PH 3.7</t>
  </si>
  <si>
    <t>CWSP - PUEBLO 2103678 PH 3.8</t>
  </si>
  <si>
    <t>CWSP - PUEBLO 2103678 PH 3.9</t>
  </si>
  <si>
    <t>CWSP - PUEBLO 2103678 PH 2.1</t>
  </si>
  <si>
    <t>CWSP - PUEBLO 2103678 PH 3.1</t>
  </si>
  <si>
    <t>CWSP - PUEBLO 2103678 PH 4.1</t>
  </si>
  <si>
    <t>CWSP - PUTAH CREEK 110246012</t>
  </si>
  <si>
    <t>PUTAH CREEK 110246012</t>
  </si>
  <si>
    <t>PSPS - ESKATON VILLAGE - PLACERVILLE 111</t>
  </si>
  <si>
    <t>153081112</t>
  </si>
  <si>
    <t>PLACERVILLE 1112CB</t>
  </si>
  <si>
    <t>PLACERVILLE 1112</t>
  </si>
  <si>
    <t>PSPS - WEST MAIN ST / RESERVOIR ST - PLA</t>
  </si>
  <si>
    <t>CWSP - PINE GROVE 110245292 PH 1.1</t>
  </si>
  <si>
    <t>167351102</t>
  </si>
  <si>
    <t>PINE GROVE 110245292</t>
  </si>
  <si>
    <t>CWSP - PINE GROVE 110245292 PH 1.2</t>
  </si>
  <si>
    <t>CWSP - PINE GROVE 110245292 PH 1.3</t>
  </si>
  <si>
    <t>CWSP - PINE GROVE 110245292 PH 1.4</t>
  </si>
  <si>
    <t>CWSP - PINE GROVE 110245292 PH 1.5</t>
  </si>
  <si>
    <t>CWSP - PINE GROVE 11026080 PH 1</t>
  </si>
  <si>
    <t>167351101</t>
  </si>
  <si>
    <t>PINE GROVE 11026080</t>
  </si>
  <si>
    <t>CWSP - PINE GROVE 11026080 PH 2</t>
  </si>
  <si>
    <t>CWSP - PINE GROVE 11026080 PH 3</t>
  </si>
  <si>
    <t>CWSP - PINE GROVE 11026080 PH 4</t>
  </si>
  <si>
    <t>PSPS PIT NO 3 21011482 PH 2.3</t>
  </si>
  <si>
    <t>103732101</t>
  </si>
  <si>
    <t>PIT NO 3 21011482</t>
  </si>
  <si>
    <t>PIT NO 3 2101</t>
  </si>
  <si>
    <t>PSPS PIT NO 3 2101CB PH 1.3</t>
  </si>
  <si>
    <t>PSPS PIT NO 3 2101CB PH 1.2</t>
  </si>
  <si>
    <t>PSPS PIT NO 3 21011482 PH 1.2</t>
  </si>
  <si>
    <t>PSPS PIT NO 3 21011482 PH 2.2</t>
  </si>
  <si>
    <t>PSPS - PIT NO 3 21011482 PH 1.1</t>
  </si>
  <si>
    <t>PSPS - PIT NO 3 21011482 PH 2.1</t>
  </si>
  <si>
    <t>PSPS - PIT NO 3 2101CB PH 1.1</t>
  </si>
  <si>
    <t>PIT NO 3 2101CB</t>
  </si>
  <si>
    <t>REMG 499 - PIT NO 7 1101</t>
  </si>
  <si>
    <t>103501101</t>
  </si>
  <si>
    <t>PIT NO 7 1101CB</t>
  </si>
  <si>
    <t>PIT NO 7 1101</t>
  </si>
  <si>
    <t>CWSP - PASO ROBLES 1103 LRN50 PH 1.</t>
  </si>
  <si>
    <t>CWSP PASO ROBLES 1103 LRN52 PH1.2</t>
  </si>
  <si>
    <t>PASO ROBLES 1103N52</t>
  </si>
  <si>
    <t>CWSP PASO ROBLES 1103 LRN52 PH1.3</t>
  </si>
  <si>
    <t>+CWSP - PASO ROBLES 1103 LR N52</t>
  </si>
  <si>
    <t>CWSP - PASO ROBLES 1103 LR N54 PH1.1</t>
  </si>
  <si>
    <t>PASO ROBLES 1103N54</t>
  </si>
  <si>
    <t>CWSP - PASO ROBLES 1103 LR N54 PH2</t>
  </si>
  <si>
    <t>CWSP - PASO ROBLES 1103 LRN54 PH1.2</t>
  </si>
  <si>
    <t>+CWSP - PASO ROBLES 1103 LRN54 PH1.3</t>
  </si>
  <si>
    <t>+CWSP - PASO ROBLES 1103 LRN54 PH1.4</t>
  </si>
  <si>
    <t>+CWSP - PASO ROBLES 1103 LRN54 PH2.2</t>
  </si>
  <si>
    <t>+CWSP - PASO ROBLES 1103 LRN54 PH2.3</t>
  </si>
  <si>
    <t>+CWSP - PASO ROBLES 1103 LRN54 PH2.4</t>
  </si>
  <si>
    <t>+CWSP - PASO ROBLES 1103 LRN54 PH2.5</t>
  </si>
  <si>
    <t>CWSP -PASO ROBLES 1103 LRN54 PH2.6</t>
  </si>
  <si>
    <t>CWSP - PASO ROBLES 1103 LRN54 PH2.</t>
  </si>
  <si>
    <t>CWSP - PASO ROBLES 1103 LRN58 PH1.2</t>
  </si>
  <si>
    <t>PASO ROBLES 1103N58</t>
  </si>
  <si>
    <t>CWSP - PASO ROBLES 1103 LR N58</t>
  </si>
  <si>
    <t>El Paso De Robles</t>
  </si>
  <si>
    <t>CWSP - POTTER VALLEY PH 1104 95878 PH1.2</t>
  </si>
  <si>
    <t>CWSP - POTTER VALLEY PH 1104 95878 PH1.3</t>
  </si>
  <si>
    <t>CWSP - POTTER VALLEY PH 1104 95878 PH1.4</t>
  </si>
  <si>
    <t>CWSP - POTTER VALLEY PH 1104 95878 PH1.5</t>
  </si>
  <si>
    <t>CWSP - POTTER VALLEY PH 1104 95878 PH1.6</t>
  </si>
  <si>
    <t>CWSP - POTTER VALLEY PH 1104 95878 PH1.7</t>
  </si>
  <si>
    <t>CWSP - POTTER VALLEY PH 1104 95878 PH1.8</t>
  </si>
  <si>
    <t>CWSP - POTTER VALLEY PH 1104 95878 PH1.9</t>
  </si>
  <si>
    <t>CWSP POTTER VALLEY PH 1105 LR1904 PH1.2</t>
  </si>
  <si>
    <t>POTTER VALLEY P H 11051904</t>
  </si>
  <si>
    <t>POTTER VALLEY P H 1105</t>
  </si>
  <si>
    <t>CWSP POTTER VALLEY PH 1105 LR1904 PH1.3</t>
  </si>
  <si>
    <t>CWSP POTTER VALLEY PH 1105 LR1904 PH1.4</t>
  </si>
  <si>
    <t>CWSP POTTER VALLEY PH 1105 LR1904 PH1.5</t>
  </si>
  <si>
    <t>CWSP POTTER VALLEY PH 1105 LR1904 PH1.6</t>
  </si>
  <si>
    <t>CWSP POTTER VALLEY PH 1105 LR1904 PH1.7</t>
  </si>
  <si>
    <t>CWSP POTTER VALLEY PH 1105 LR1904 PH1.8</t>
  </si>
  <si>
    <t>CWSP POTTER VALLEY PH 1105 LR1904 PH1.9</t>
  </si>
  <si>
    <t>CWSP POTTER VALLEY PH 1105 LR1904 PH2.8</t>
  </si>
  <si>
    <t>CWSP POTTER VALLEY PH 1105 LR1904 PH2.9</t>
  </si>
  <si>
    <t>CWSP POTTER VALLEY PH 1105 LR1904 PH2.2</t>
  </si>
  <si>
    <t>CWSP POTTER VALLEY PH 1105 LR1904 PH2.3</t>
  </si>
  <si>
    <t>CWSP POTTER VALLEY PH 1105 LR1904 PH2.4</t>
  </si>
  <si>
    <t>CWSP POTTER VALLEY PH 1105 LR1904 PH2.5</t>
  </si>
  <si>
    <t>CWSP POTTER VALLEY PH 1105 LR1904 PH2.6</t>
  </si>
  <si>
    <t>CWSP POTTER VALLEY PH 1105 LR1904 PH2.7</t>
  </si>
  <si>
    <t>CWSP POTTER VALLEY PH 1105 LR1904 PH3.2</t>
  </si>
  <si>
    <t>REMG 436 - POTTER VALLEY 1105, CCA-SCP</t>
  </si>
  <si>
    <t>CWSP POTTER VALLEY PH 1105 LR1904 PH3.4</t>
  </si>
  <si>
    <t>CWSP POTTER VALLEY PH 1105 LR1904 PH3.5</t>
  </si>
  <si>
    <t>CWSP POTTER VALLEY PH 1105 LR1904 PH3.6</t>
  </si>
  <si>
    <t>CWSP POTTER VALLEY PH 1105 LR1904 PH3.7</t>
  </si>
  <si>
    <t>CWSP POTTER VALLEY PH 1105 LR1904 PH3.8</t>
  </si>
  <si>
    <t>CWSP POTTER VALLEY PH 1105 LR1904 PH4.2</t>
  </si>
  <si>
    <t>CWSP POTTER VALLEY PH 1105 LR1904 PH4.3</t>
  </si>
  <si>
    <t>CWSP POTTER VALLEY PH 1105 LR1904 PH1</t>
  </si>
  <si>
    <t>CWSP POTTER VALLEY PH 1105 LR1904 PH2</t>
  </si>
  <si>
    <t>CWSP - POTTER VALLEY PH 1105 LR 1904 PH3</t>
  </si>
  <si>
    <t>CWSP - POTTER VALLEY PH 1105 LR 1904 PH4</t>
  </si>
  <si>
    <t>CWSP POTTER VALLEY PH 1105 LR37476 PH1.1</t>
  </si>
  <si>
    <t>POTTER VALLEY P H 110537476</t>
  </si>
  <si>
    <t>CWSP POTTER VALLEY PH 1105 LR37476 PH1.2</t>
  </si>
  <si>
    <t>CWSP POTTER VALLEY PH 1105 LR37476 PH1.3</t>
  </si>
  <si>
    <t>CWSP POTTER VALLEY PH 1105 LR37476 PH1.4</t>
  </si>
  <si>
    <t>OCGCCWSP-POTTER VLLY PH 110564118 PH 1.2</t>
  </si>
  <si>
    <t>POTTER VALLEY P H 110564118</t>
  </si>
  <si>
    <t>CWSP - POTTER VALLEY PH 110564118 PH 1.1</t>
  </si>
  <si>
    <t>PSPS - PLACERVILLE 2106 MICROGRID PH 1.1</t>
  </si>
  <si>
    <t>PSPS - PLACERVILLE 2106 MICROGRID PH 1.2</t>
  </si>
  <si>
    <t>PSPS - PLACERVILLE 2106 MICROGRID PH 1.3</t>
  </si>
  <si>
    <t>REMG 432 - PEORIA 1701, TBD</t>
  </si>
  <si>
    <t>REMG 433 - PEORIA 1701, TBD</t>
  </si>
  <si>
    <t>CWSP - PLACERVILLE 210611132 PH 1.1</t>
  </si>
  <si>
    <t>CWSP - PLACERVILLE 210611132 PH 2.1</t>
  </si>
  <si>
    <t>CWSP PLACERVILLE 2106-11132 PH 3.1</t>
  </si>
  <si>
    <t>CWSP PLACERVILLE 2106-11132 PH 4.1</t>
  </si>
  <si>
    <t>CWSP - PLACERVILLE 210611132 PH 5.1</t>
  </si>
  <si>
    <t>CWSP - PLACERVILLE 210611132 PH 6.1</t>
  </si>
  <si>
    <t>CWSP - PLACERVILLE 210611132 PH 1.2</t>
  </si>
  <si>
    <t>CWSP - PLACERVILLE 210611132 PH 1.3</t>
  </si>
  <si>
    <t>CWSP - PLACERVILLE 210611132 PH 1.4</t>
  </si>
  <si>
    <t>CWSP - PLACERVILLE 210611132 PH 1.5</t>
  </si>
  <si>
    <t>CWSP - PLACERVILLE 210611132 PH 1.6</t>
  </si>
  <si>
    <t>CWSP - PLACERVILLE 210611132 PH 1.7</t>
  </si>
  <si>
    <t>CWSP - PLACERVILLE 210611132 PH 2.2</t>
  </si>
  <si>
    <t>CWSP - PLACERVILLE 210611132 PH 2.3</t>
  </si>
  <si>
    <t>CWSP - PLACERVILLE 210611132 PH 2.4</t>
  </si>
  <si>
    <t>CWSP - PLACERVILLE 210611132 PH 6.2</t>
  </si>
  <si>
    <t>CWSP - PLACERVILLE 210611132 PH 6.3</t>
  </si>
  <si>
    <t>CWSP - PLACERVILLE 210611132 PH 5.3</t>
  </si>
  <si>
    <t>CWSP - PLACERVILLE 210611132 PH 5.4</t>
  </si>
  <si>
    <t>CWSP PLACERVILLE 2106-11132 PH 4.2</t>
  </si>
  <si>
    <t>CWSP PLACERVILLE 2106-11132 PH 4.3</t>
  </si>
  <si>
    <t>CWSP PLACERVILLE 2106-11132 PH 4.4</t>
  </si>
  <si>
    <t>CWSP - PLACERVILLE 210611132 PH 5.2</t>
  </si>
  <si>
    <t>CWSP PLACERVILLE 2106-11132 PH 3.2</t>
  </si>
  <si>
    <t>CWSP PLACERVILLE 2106-11132 PH 3.3</t>
  </si>
  <si>
    <t>CWSP PLACERVILLE 2106-11132 PH 3.4</t>
  </si>
  <si>
    <t>CWSP - PASO ROBLES 1103 LR 2731</t>
  </si>
  <si>
    <t>PASO ROBLES 11032731</t>
  </si>
  <si>
    <t>+CWSP -PASO ROBLES 1103 LR 2731 PH1</t>
  </si>
  <si>
    <t>CWSP - PASO ROBLES 1103 LR59763 PH1.2</t>
  </si>
  <si>
    <t>PASO ROBLES 110359763</t>
  </si>
  <si>
    <t>+CWSP - PASO ROBLES 1103 LR 59763 PH 1.1</t>
  </si>
  <si>
    <t>CWSP - PASO ROBLES 1103N04 PH 1</t>
  </si>
  <si>
    <t>PASO ROBLES 1103N04</t>
  </si>
  <si>
    <t>CWSP - PIKE CITY 11011720</t>
  </si>
  <si>
    <t>152201101</t>
  </si>
  <si>
    <t>PIKE CITY 11011720</t>
  </si>
  <si>
    <t>PIKE CITY 1101</t>
  </si>
  <si>
    <t>CWSP - PIKE CITY 11011730 PH 1</t>
  </si>
  <si>
    <t>PIKE CITY 11011730</t>
  </si>
  <si>
    <t>CWSP - PIKE CITY 11011730 PH 2</t>
  </si>
  <si>
    <t>CWSP - PIKE CITY 1101CB PH 3</t>
  </si>
  <si>
    <t>PIKE CITY 1101CB</t>
  </si>
  <si>
    <t>CWSP - PIKE CITY 1101CB PH 1</t>
  </si>
  <si>
    <t>CWSP - PIKE CITY 1101CB PH 2</t>
  </si>
  <si>
    <t>REMG 130 - PIKE CITY 1102, TAHOE NF</t>
  </si>
  <si>
    <t>152201102</t>
  </si>
  <si>
    <t>PIKE CITY 1102CB</t>
  </si>
  <si>
    <t>PIKE CITY 1102</t>
  </si>
  <si>
    <t>CWSP - PINE GROVE 11013166 PH 2.1</t>
  </si>
  <si>
    <t>PINE GROVE 11013166</t>
  </si>
  <si>
    <t>PINE GROVE 1101</t>
  </si>
  <si>
    <t>CWSP - PINE GROVE 11013166 PH 1.1</t>
  </si>
  <si>
    <t>CWSP - PINE GROVE 11013166 PH 1.2</t>
  </si>
  <si>
    <t>CWSP - PINE GROVE 11013166 PH 2.2</t>
  </si>
  <si>
    <t>CWSP - PINE GROVE 1101CB PH 1.2</t>
  </si>
  <si>
    <t>PINE GROVE 1101CB</t>
  </si>
  <si>
    <t>CWSP - PINE GROVE 1101CB PH 1.3</t>
  </si>
  <si>
    <t>CWSP - PINE GROVE 1101CB</t>
  </si>
  <si>
    <t>CWSP - PINE GROVE 1102 - LR1222 - PH 1.2</t>
  </si>
  <si>
    <t>PINE GROVE 11021222</t>
  </si>
  <si>
    <t>OCGC PINE GROVE 1102 - LR1222 - PH 1.4</t>
  </si>
  <si>
    <t>CWSP - PINE GROVE 1102 - LR1222 - PH 1.5</t>
  </si>
  <si>
    <t>CWSP - PINE GROVE 1102 - LR1222 - PH 1.6</t>
  </si>
  <si>
    <t>OCGC   CWSP - PINE GROVE 1102 - LR1222</t>
  </si>
  <si>
    <t>CWSP - PINE GROVE 1102 - LR1222 - PH 2.4</t>
  </si>
  <si>
    <t>OCGC   PINE GROVE 1102 - LR1222 - PH</t>
  </si>
  <si>
    <t>OCGC   CWSP - PINE GROVE 1102 - LR1222 -</t>
  </si>
  <si>
    <t>CWSP - PINE GROVE 110213438 PH 2.1</t>
  </si>
  <si>
    <t>PINE GROVE 110213438</t>
  </si>
  <si>
    <t>CWSP - PINE GROVE 110213438 PH 1.2</t>
  </si>
  <si>
    <t>CWSP - PINE GROVE 110213438 1.3</t>
  </si>
  <si>
    <t>CWSP - PINE GROVE 110213438 PH 2.2</t>
  </si>
  <si>
    <t>CWSP - PINE GROVE 110213438</t>
  </si>
  <si>
    <t>OCGC CWSP- PINE GROVE 1102 LR9145 PH 1.1</t>
  </si>
  <si>
    <t>PINE GROVE 11023172</t>
  </si>
  <si>
    <t>CWSP ORINDA 401 HIGH SPLICE COUNT</t>
  </si>
  <si>
    <t>Orinda</t>
  </si>
  <si>
    <t>12350402</t>
  </si>
  <si>
    <t>ORINDA 0402402/2 LR</t>
  </si>
  <si>
    <t>ORINDA 0402</t>
  </si>
  <si>
    <t>CWSP - ORO FINO 11012022</t>
  </si>
  <si>
    <t>103031101</t>
  </si>
  <si>
    <t>ORO FINO 11012022</t>
  </si>
  <si>
    <t>ORO FINO 1101</t>
  </si>
  <si>
    <t>CWSP - ORO FINO 11012022 PH 2</t>
  </si>
  <si>
    <t>CWSP - ORO FINO 11012022 PH 3</t>
  </si>
  <si>
    <t>CWSP - ORO FINO 1101CB PH 2</t>
  </si>
  <si>
    <t>ORO FINO 1101CB</t>
  </si>
  <si>
    <t>CWSP - ORO FINO 1101CB PH 3</t>
  </si>
  <si>
    <t>CWSP - ORO FINO 1101CB</t>
  </si>
  <si>
    <t>CWSP - OREGON TRAIL 110335002 PH1.2</t>
  </si>
  <si>
    <t>CWSP - OREGON TRAIL 110335002 PH1.3</t>
  </si>
  <si>
    <t>CWSP - OREGON TRAIL 110335002 PH1.4</t>
  </si>
  <si>
    <t>CWSP - OREGON TRAIL 110335002 PH1.5</t>
  </si>
  <si>
    <t>CWSP - OREGON TRAIL 110335002 PH1.6</t>
  </si>
  <si>
    <t>CWSP - OREGON TRAIL 110335002 PH2.2</t>
  </si>
  <si>
    <t>CWSP - OREGON TRAIL 110335002 PH2.3</t>
  </si>
  <si>
    <t>CWSP - OREGON TRAIL 110335002 PH3.2</t>
  </si>
  <si>
    <t>CWSP - OREGON TRAIL 110335002 PH2.4</t>
  </si>
  <si>
    <t>CWSP - OREGON TRAIL 110335002 PH3.3</t>
  </si>
  <si>
    <t>CWSP - OREGON TRAIL 110335002 PH2.5</t>
  </si>
  <si>
    <t>CWSP - OREGON TRAIL 110335002 PH3.4</t>
  </si>
  <si>
    <t>CWSP - OREGON TRAIL 110335002 PH2.6</t>
  </si>
  <si>
    <t>CWSP - OREGON TRAIL 110335002 PH3.5</t>
  </si>
  <si>
    <t>CWSP - OREGON TRAIL 110335002 PH2.7</t>
  </si>
  <si>
    <t>CWSP - OREGON TRAIL 110335002 PH2.8</t>
  </si>
  <si>
    <t>CWSP - OREGON TRAIL 110335002 PH3.6</t>
  </si>
  <si>
    <t>CWSP - OREGON TRAIL 110335002 PH3.7</t>
  </si>
  <si>
    <t>CWSP - OREGON TRAIL 110335002 PH3.8</t>
  </si>
  <si>
    <t>CWSP - OREGON TRAIL 110335002 PH3.9</t>
  </si>
  <si>
    <t>CWSP - OREGON TRAIL 110335002 PH4.2</t>
  </si>
  <si>
    <t>CWSP - OREGON TRAIL 110335002 PH4.3</t>
  </si>
  <si>
    <t>CWSP - OREGON TRAIL 110335002 PH4.4</t>
  </si>
  <si>
    <t>CWSP - OREGON TRAIL 110335002 PH4.5</t>
  </si>
  <si>
    <t>CWSP - OREGON TRAIL 110335002 PH4.6</t>
  </si>
  <si>
    <t>CWSP - OREGON TRAIL 110335002 PH4.7</t>
  </si>
  <si>
    <t>CWSP - OREGON TRAIL 110335002 PH5.2</t>
  </si>
  <si>
    <t>CWSP - OREGON TRAIL 110335002 PH5.3</t>
  </si>
  <si>
    <t>CWSP - OREGON TRAIL 110335002 PH5.4</t>
  </si>
  <si>
    <t>CWSP - OREGON TRAIL 110335002 PH5.5</t>
  </si>
  <si>
    <t>CWSP - OREGON TRAIL 110335002 PH5.6</t>
  </si>
  <si>
    <t>CWSP - OREGON TRAIL 110335002 PHASE 6.2</t>
  </si>
  <si>
    <t>CWSP - OREGON TRAIL 110335002 PHASE 6.3</t>
  </si>
  <si>
    <t>CWSP - OREGON TRAIL 110335002 PHASE 6.4</t>
  </si>
  <si>
    <t>CWSP - OREGON TRAIL 110335002 PHASE 6.5</t>
  </si>
  <si>
    <t>REMG 508 - ORO FINO 1102, TBD</t>
  </si>
  <si>
    <t>Forest Ranch</t>
  </si>
  <si>
    <t>ORO FINO 110239154</t>
  </si>
  <si>
    <t>REMG 510 - ORO FINO 1102, TBD</t>
  </si>
  <si>
    <t>REMG 36 - ORO FINO 110239154 PH 5</t>
  </si>
  <si>
    <t>CWSP - ORO FINO 110239154 PH1</t>
  </si>
  <si>
    <t>CWSP - ORO FINO 110239154 PH 2</t>
  </si>
  <si>
    <t>CWSP - ORO FINO 110239154 PH3</t>
  </si>
  <si>
    <t>CWSP - ORO FINO 110239154 PH 4</t>
  </si>
  <si>
    <t>REMG 36 - ORO FINO 1102, TBD</t>
  </si>
  <si>
    <t>CWSP - ORO FINO 110239154 PH 6</t>
  </si>
  <si>
    <t>CWSP - ORO FINO 110276008 PH 2</t>
  </si>
  <si>
    <t>ORO FINO 110276008</t>
  </si>
  <si>
    <t>CWSP - ORO FINO 110276008</t>
  </si>
  <si>
    <t>CWSP - ORO FINO 1102CB</t>
  </si>
  <si>
    <t>ORO FINO 1102CB</t>
  </si>
  <si>
    <t>2025-Civil</t>
  </si>
  <si>
    <t>CWSP - ORO FINO 11022090</t>
  </si>
  <si>
    <t>CWSP - ORO FINO 11022090 PH 2</t>
  </si>
  <si>
    <t>CWSP - ORO FINO 11022090 PH 3</t>
  </si>
  <si>
    <t>CWSP - OREGON TRAIL 110335002 PHASE 6.1</t>
  </si>
  <si>
    <t>CWSP - OREGON TRAIL 110335002 PH1.1</t>
  </si>
  <si>
    <t>CWSP - OREGON TRAIL 110335002 PH2.1</t>
  </si>
  <si>
    <t>CWSP - OREGON TRAIL 110335002 PH3.1</t>
  </si>
  <si>
    <t>CWSP - OREGON TRAIL 110335002 PH4.1</t>
  </si>
  <si>
    <t>CWSP - OREGON TRAIL 110335002 PH5.1</t>
  </si>
  <si>
    <t>CWSP - OREGON TRAIL 11021584 PH 1</t>
  </si>
  <si>
    <t>Shasta Lake</t>
  </si>
  <si>
    <t>CWSP - OREGON TRAIL 11021584 PH 2</t>
  </si>
  <si>
    <t>REMG 49 - OLEMA 1101, HOME RANCH PRNS</t>
  </si>
  <si>
    <t>CWSP - OLETA 1101754718 PH 1.2</t>
  </si>
  <si>
    <t>Plymouth</t>
  </si>
  <si>
    <t>OLETA 1101754718</t>
  </si>
  <si>
    <t>CWSP - OLETA 1101754718 PH1.1</t>
  </si>
  <si>
    <t>REMG 665 - OLEMA 1101, MT VISIONS PRNS</t>
  </si>
  <si>
    <t>OLEMA 110150396</t>
  </si>
  <si>
    <t>OCCCR7 OLEMA 1101 REPLACE COND VISION RD</t>
  </si>
  <si>
    <t>CWSP - OAKLAND K 1102 OCB ZONE</t>
  </si>
  <si>
    <t>Oakland</t>
  </si>
  <si>
    <t>12101102</t>
  </si>
  <si>
    <t>OAKLAND K 1102CB</t>
  </si>
  <si>
    <t>OAKLAND K 1102</t>
  </si>
  <si>
    <t>CWSP - PANORAMA 1101 LR885215 PH 1.2</t>
  </si>
  <si>
    <t>PANORAMA 1101885215</t>
  </si>
  <si>
    <t>CWSP - PANORAMA 1101 LR885215 PH 1.1</t>
  </si>
  <si>
    <t>PSPS - PANORAMA 1101 CB PH 1.1</t>
  </si>
  <si>
    <t>PSPS - PANORAMA 1101 CB PH 1.2</t>
  </si>
  <si>
    <t>PSPS-OREGON TRAIL 1103 CB &amp; 35002-PH7</t>
  </si>
  <si>
    <t>OREGON TRAIL 1103CB</t>
  </si>
  <si>
    <t>CWSP - NARROWS 2102CB</t>
  </si>
  <si>
    <t>NARROWS 2102CB</t>
  </si>
  <si>
    <t>OCGC CWSP: X-1104 OH RECOND SKYLINE</t>
  </si>
  <si>
    <t>12541104</t>
  </si>
  <si>
    <t>OAKLAND X 1104CR022</t>
  </si>
  <si>
    <t>OAKLAND X 1104</t>
  </si>
  <si>
    <t>+OCEANO 1102 S HALCYON &amp; PINE RDGE</t>
  </si>
  <si>
    <t>182601102</t>
  </si>
  <si>
    <t>OCEANO 1102V56</t>
  </si>
  <si>
    <t>OCEANO 1102</t>
  </si>
  <si>
    <t>STRM - OAKHURST 1103 - LR 5120 PH 3</t>
  </si>
  <si>
    <t>Fish Camp</t>
  </si>
  <si>
    <t>OAKHURST 11035120</t>
  </si>
  <si>
    <t>STRM - OAKHURST 1103 - LR 5120 PH 2</t>
  </si>
  <si>
    <t>STRM-OAKHURST 1103-LR 5120 PH1</t>
  </si>
  <si>
    <t>REMG 581 - OAKHURST 1101, MIAMI MOUNTAIN</t>
  </si>
  <si>
    <t>Ahwahnee</t>
  </si>
  <si>
    <t>PSPS - OAKHURST 1101 - OAKHURST</t>
  </si>
  <si>
    <t>OAKHURST 1101CB</t>
  </si>
  <si>
    <t>CWSP - NOTRE DAME 1104176446</t>
  </si>
  <si>
    <t>102041104</t>
  </si>
  <si>
    <t>NOTRE DAME 1104176446</t>
  </si>
  <si>
    <t>NOTRE DAME 1104</t>
  </si>
  <si>
    <t>CWSP - NOTRE DAME 11042028 PH 1</t>
  </si>
  <si>
    <t>NOTRE DAME 11042028</t>
  </si>
  <si>
    <t>CWSP - NOTRE DAME 11042028 PH 2</t>
  </si>
  <si>
    <t>CWSP - NOTRE DAME 11042537</t>
  </si>
  <si>
    <t>NOTRE DAME 11042537</t>
  </si>
  <si>
    <t>OCGC-CWSP-ECOP-MIDDLETOWN 1101-OCB-H02</t>
  </si>
  <si>
    <t>RECON 9-SPANS, AUSTIN CREEK RD</t>
  </si>
  <si>
    <t>MONTE RIO 1111969182</t>
  </si>
  <si>
    <t>OCGC - 2018 MONTE RIO 1112 OH TO UG DEMO</t>
  </si>
  <si>
    <t>Occidental</t>
  </si>
  <si>
    <t>42811112</t>
  </si>
  <si>
    <t>MONTE RIO 1112120</t>
  </si>
  <si>
    <t>MONTE RIO 1112</t>
  </si>
  <si>
    <t>CWSP - MORAGA 1101 - LR 108540 PH 1</t>
  </si>
  <si>
    <t>13801101</t>
  </si>
  <si>
    <t>MORAGA 1101108540</t>
  </si>
  <si>
    <t>MORAGA 1101</t>
  </si>
  <si>
    <t>CWSP - MORAGA 1101 - LR 108540 - PH 2</t>
  </si>
  <si>
    <t>CWSP - MORAGA 1101 - LR108540 - PH5</t>
  </si>
  <si>
    <t>CWSP - MORAGA 1102 &amp; 1104 - OCB</t>
  </si>
  <si>
    <t>13801102</t>
  </si>
  <si>
    <t>MORAGA 1102CB</t>
  </si>
  <si>
    <t>MORAGA 1102</t>
  </si>
  <si>
    <t>PSPS CWSP - MORAGA 1103 - CB</t>
  </si>
  <si>
    <t>13801103</t>
  </si>
  <si>
    <t>MORAGA 1103CB</t>
  </si>
  <si>
    <t>MORAGA 1103</t>
  </si>
  <si>
    <t>CWSP - MIRABEL 02/MONTE RIO 13-LR652 PH2</t>
  </si>
  <si>
    <t>MONTE RIO 1113652</t>
  </si>
  <si>
    <t>CWSP - MIRABEL 02/MONTE RIO 13 - LR 652</t>
  </si>
  <si>
    <t>PSPS - MOUNTAIN QUARRIES 2101 - COOL</t>
  </si>
  <si>
    <t>152282102</t>
  </si>
  <si>
    <t>MOUNTAIN QUARRIES 2101CB</t>
  </si>
  <si>
    <t>CWSP - MOUNTAIN QUARRIES 2101 CB PH1</t>
  </si>
  <si>
    <t>CWSP - MOUNTAIN QUARRIES 2101 CB PH2</t>
  </si>
  <si>
    <t>CWSP - MOUNTAIN QUARRIES 2101 CB PH3</t>
  </si>
  <si>
    <t>CWSP - MOUNTAIN QUARRIES 2101 CB PH1.2</t>
  </si>
  <si>
    <t>CWSP - MOUNTAIN QUARRIES 2101 CB PH1.3</t>
  </si>
  <si>
    <t>CWSP - MOUNTAIN QUARRIES 2101 CB PH1.4</t>
  </si>
  <si>
    <t>CWSP - MOUNTAIN QUARRIES 2101 CB PH1.5</t>
  </si>
  <si>
    <t>CWSP - MOUNTAIN QUARRIES 2101 CB PH1.6</t>
  </si>
  <si>
    <t>CWSP - MOUNTAIN QUARRIES 2101 CB PH1.7</t>
  </si>
  <si>
    <t>CWSP MOUNTAIN QUARRIES 2101 CB PH2.2</t>
  </si>
  <si>
    <t>CWSP MOUNTAIN QUARRIES 2101 CB PH2.3</t>
  </si>
  <si>
    <t>CWSP MOUNTAIN QUARRIES 2101 CB PH2.4</t>
  </si>
  <si>
    <t>CWSP MOUNTAIN QUARRIES 2101 CB PH2.5</t>
  </si>
  <si>
    <t>CWSP MOUNTAIN QUARRIES 2101 CB PH2.6</t>
  </si>
  <si>
    <t>CWSP - MOUNTAIN QUARRIES 2101 CB PH1.8</t>
  </si>
  <si>
    <t>CWSP - MOUNTAIN QUARRIES 2101 CB PH3.4</t>
  </si>
  <si>
    <t>CWSP - MOUNTAIN QUARRIES 2101 CB PH3.5</t>
  </si>
  <si>
    <t>CWSP - MOUNTAIN QUARRIES 2101 CB PH3.6</t>
  </si>
  <si>
    <t>CWSP - MOUNTAIN QUARRIES 2101 CB PH3.2</t>
  </si>
  <si>
    <t>CWSP - MOUNTAIN QUARRIES 2101 CB PH3.3</t>
  </si>
  <si>
    <t>CWSP-MOUNTAIN QUARRIES 2101 LR 1350 PH1</t>
  </si>
  <si>
    <t>MOUNTAIN QUARRIES 21011350</t>
  </si>
  <si>
    <t>CWSP-MOUNTAIN QUARRIES 2101 LR 1350 PH2.</t>
  </si>
  <si>
    <t>CWSP MOUNTAIN QUARRIES 2101 LR1350 PH1.2</t>
  </si>
  <si>
    <t>CWSP MOUNTAIN QUARRIES 2101 LR1350 PH1.3</t>
  </si>
  <si>
    <t>CWSP MOUNTAIN QUARRIES 2101 LR1350 PH1.4</t>
  </si>
  <si>
    <t>CWSP MOUNTAIN QUARRIES 2101 LR1350 PH1.5</t>
  </si>
  <si>
    <t>CWSP MOUNTAIN QUARRIES 2101 LR1350 PH1.6</t>
  </si>
  <si>
    <t>CWSP MOUNTAIN QUARRIES 2101 LR1350 PH1.7</t>
  </si>
  <si>
    <t>CWSP MOUNTAIN QUARRIES 2101 LR1350 PH1.8</t>
  </si>
  <si>
    <t>CWSP MOUNTAIN QUARRIES 2101 LR1350 PH1.9</t>
  </si>
  <si>
    <t>CWSP MOUNTAIN QUARRIES 2101 LR1350PH1.10</t>
  </si>
  <si>
    <t>Greenwood</t>
  </si>
  <si>
    <t>CWSP MOUNTAIN QUARRIES 2101 LR1350PH1.11</t>
  </si>
  <si>
    <t>CWSP MOUNTAIN QUARRIES 2101 1350 PH1.12</t>
  </si>
  <si>
    <t>CWSP-MOUNTAIN QUARRIES 2101 LR1350 PH2.2</t>
  </si>
  <si>
    <t>CWSP-MOUNTAIN QUARRIES 2101 LR1350 PH2.3</t>
  </si>
  <si>
    <t>CWSP-MOUNTAIN QUARRIES 2101 LR1350 PH2.4</t>
  </si>
  <si>
    <t>CWSP-MOUNTAIN QUARRIES 2101 LR1350 PH2.5</t>
  </si>
  <si>
    <t>CWSP-MOUNTAIN QUARRIES 2101 LR1350 PH2.6</t>
  </si>
  <si>
    <t>CWSP-MOUNTAIN QUARRIES 2101 LR1350 PH2.7</t>
  </si>
  <si>
    <t>CWSP-MOUNTAIN QUARRIES 2101 LR1350 PH2.8</t>
  </si>
  <si>
    <t>CWSP-MOUNTAIN QUARRIES 2101 LR1350 PH2.9</t>
  </si>
  <si>
    <t>CWSP-MOUNTAIN QUARRIES 21011350 PH2.10</t>
  </si>
  <si>
    <t>CWSP - MOUNTAIN QUARRIES 21016953 PH 1.2</t>
  </si>
  <si>
    <t>MOUNTAIN QUARRIES 21016953</t>
  </si>
  <si>
    <t>CWSP - MOUNTAIN QUARRIES 21016953 PH 1.3</t>
  </si>
  <si>
    <t>CWSP - MOUNTAIN QUARRIES 21016953 PH1.1</t>
  </si>
  <si>
    <t>CWSP-MIWUK 1702-LR 6018-PHASE 1.2</t>
  </si>
  <si>
    <t>163661702</t>
  </si>
  <si>
    <t>MIWUK 1702823548</t>
  </si>
  <si>
    <t>MIWUK 1702</t>
  </si>
  <si>
    <t>CWSP-MIWUK 1702-LR 6018-PHASE 1.3</t>
  </si>
  <si>
    <t>CWSP-MIWUK 1702-LR 6018-PHASE 1.4</t>
  </si>
  <si>
    <t>CWSP-MIWUK 1702-LR 6018-PHASE 1.6</t>
  </si>
  <si>
    <t>CWSP - MIWUK 1702 - OCB - PH 1.2</t>
  </si>
  <si>
    <t>MIWUK 1702CB</t>
  </si>
  <si>
    <t>CWSP - MIWUK 1702 - OCB - PH 1.3</t>
  </si>
  <si>
    <t>CWSP - MIWUK 1702 - OCB - PH 1.4</t>
  </si>
  <si>
    <t>CWSP - MIWUK 1702 - OCB - PH 1.5</t>
  </si>
  <si>
    <t>CWSP - MIWUK 1702 - OCB - PH 1.1</t>
  </si>
  <si>
    <t>CWSP - MIWUK 1702 - LR 8090 - PH 1.1</t>
  </si>
  <si>
    <t>MIWUK 1702S2247</t>
  </si>
  <si>
    <t>RECON THREE SPANS CHERRY RIDGE RD</t>
  </si>
  <si>
    <t>MOLINO 1102178</t>
  </si>
  <si>
    <t>T2/T3-CWSP - MIWUK 1701 OCB - PH 1.1</t>
  </si>
  <si>
    <t>163661701</t>
  </si>
  <si>
    <t>MIWUK 1701CB</t>
  </si>
  <si>
    <t>MIWUK 1701</t>
  </si>
  <si>
    <t>CWSP - MIWUK 1701 OCB PHASE 2.1</t>
  </si>
  <si>
    <t>CWSP-MIWUK 1702-LR 38218-PH 1.3</t>
  </si>
  <si>
    <t>MIWUK 170238218</t>
  </si>
  <si>
    <t>CWSP-MIWUK 1702-LR 38218-PH 1.5</t>
  </si>
  <si>
    <t>CWSP - MIWUK 1701 - LR 8060 - PH 1.2</t>
  </si>
  <si>
    <t>MIWUK 1701953336</t>
  </si>
  <si>
    <t>SP - MIWUK 1701 - LR 8060 - PH 1.3</t>
  </si>
  <si>
    <t>CWSP - MIWUK 1701 - LR 8060 - PH 1.4</t>
  </si>
  <si>
    <t>CWSP - MIWUK 1701 - LR 8060 - PH 1.7</t>
  </si>
  <si>
    <t>CWSP - MIWUK 1701_OCB - PH 1.2</t>
  </si>
  <si>
    <t>CWSP - MIWUK 1701_OCB - PH 1.5</t>
  </si>
  <si>
    <t>CWSP - MIWUK 1701 - OCB - PH 2.2</t>
  </si>
  <si>
    <t>CWSP - MIWUK 1701 - OCB - PH 2.3</t>
  </si>
  <si>
    <t>OCT2019 BRICEBURG FIRE REBUILD</t>
  </si>
  <si>
    <t>CWSP - MARIPOSA 2102CB PH 2</t>
  </si>
  <si>
    <t>MARIPOSA 2102CB</t>
  </si>
  <si>
    <t>CWSP - MARIPOSA 2102CB PH 1</t>
  </si>
  <si>
    <t>OCGC  PSPS - MARTELL 1101 - SUTTER CREEK</t>
  </si>
  <si>
    <t>MARTELL 1101CB</t>
  </si>
  <si>
    <t>MARTELL 1101</t>
  </si>
  <si>
    <t>OCGC PSPS - MARTELL 1101 - SUTTER CREEK</t>
  </si>
  <si>
    <t>MARTELL 1101 RECONDCUTOR 3,700FT</t>
  </si>
  <si>
    <t>163011101</t>
  </si>
  <si>
    <t>CWSP - MARIPOSA 2102440236 PH1.1</t>
  </si>
  <si>
    <t>MARIPOSA 2102440236</t>
  </si>
  <si>
    <t>CWSP - MARIPOSA 2102440236 PH1.2</t>
  </si>
  <si>
    <t>CWSP - MARIPOSA 2102440236 PH1.3</t>
  </si>
  <si>
    <t>CWSP - MARIPOSA 2102440236 PH1.4</t>
  </si>
  <si>
    <t>CWSP - MARIPOSA 210197142 PH 1</t>
  </si>
  <si>
    <t>MARIPOSA 210197142</t>
  </si>
  <si>
    <t>CWSP - MARIPOSA 210197142 PH 3</t>
  </si>
  <si>
    <t>CWSP - MARIPOSA 210197142 PH 2</t>
  </si>
  <si>
    <t>CWSP - MARIPOSA 210197142 PH 1.4</t>
  </si>
  <si>
    <t>CWSP - MARIPOSA 2101 CB</t>
  </si>
  <si>
    <t>CWSP MARIPOSA 2101 CB PH 1.2</t>
  </si>
  <si>
    <t>CWSP - MIDDLETOWN 1101481876</t>
  </si>
  <si>
    <t>MIDDLETOWN 1101481876</t>
  </si>
  <si>
    <t>ECOP-MIDDLETOWN 1101-H16-LR48212 PH1.2</t>
  </si>
  <si>
    <t>MIDDLETOWN 110148212</t>
  </si>
  <si>
    <t>ECOP-MIDDLETOWN 1101-H16-LR48212 PH1.3</t>
  </si>
  <si>
    <t>ECOP-MIDDLETOWN 1101-H16-LR48212 PH1.4</t>
  </si>
  <si>
    <t>ECOP-MIDDLETOWN 1101-H16-LR48212 PH1.5</t>
  </si>
  <si>
    <t>ECOP-MIDDLETOWN 1101-H16-LR48212 PH1.6</t>
  </si>
  <si>
    <t>ECOP-MIDDLETOWN 1101-H16-LR48212 PH2.2</t>
  </si>
  <si>
    <t>ECOP-MIDDLETOWN 1101-H16-LR48212 PH2.3</t>
  </si>
  <si>
    <t>ECOP-MIDDLETOWN 1101-H16-LR48212 PH2.4</t>
  </si>
  <si>
    <t>ECOP-MIDDLETOWN 1101-H16-LR48212 PH2.5</t>
  </si>
  <si>
    <t>ECOP-MIDDLETOWN 1101-H16-LR48212 PH1.7</t>
  </si>
  <si>
    <t>ECOP-MIDDLETOWN 1101-H16-LR48212 PH1.8</t>
  </si>
  <si>
    <t>ECOP - MIDDLETOWN 1101 - H16-LR48212 PH1</t>
  </si>
  <si>
    <t>ECOP-MIDDLETOWN 1101-H16-LR48212 PH2.1</t>
  </si>
  <si>
    <t>ECOP-MIDDLETOWN 1101-H16-LR48212 PH2.6</t>
  </si>
  <si>
    <t>CWSP-MIDDLETOWN 1101-TS 1079</t>
  </si>
  <si>
    <t>ECOP-MIDDLETOWN 1101-H12-LR548-PH1.1</t>
  </si>
  <si>
    <t>ECOP-MIDDLETOWN 1101-H12-LR548-PH.2.1</t>
  </si>
  <si>
    <t>ECOP-MIDDLETOWN 1101-H12-LR548-PH3.1</t>
  </si>
  <si>
    <t>CWSP - MIDDLETOWN 1101118494 PH 1.1</t>
  </si>
  <si>
    <t>MIDDLETOWN 1101118494</t>
  </si>
  <si>
    <t>CWSP - MIDDLETOWN 1101118494 PH 1.2</t>
  </si>
  <si>
    <t>CWSP - MIDDLETOWN 11011314 PH1</t>
  </si>
  <si>
    <t>MIDDLETOWN 11011314</t>
  </si>
  <si>
    <t>CWSP - MIDDLETOWN 1101171414 PH 1.1</t>
  </si>
  <si>
    <t>MIDDLETOWN 1101171414</t>
  </si>
  <si>
    <t>CWSP - MIDDLETOWN 1101433160</t>
  </si>
  <si>
    <t>MIDDLETOWN 1101433160</t>
  </si>
  <si>
    <t>OCGC ECOP-MIDDLETWN1101-H12-LR548-PH2.15</t>
  </si>
  <si>
    <t>OCGCECOP-MIDDLETWN 1101-H12-LR548-PH2.16</t>
  </si>
  <si>
    <t>ECOP-MIDDLETOWN 1101-H12-LR548-PH3.9</t>
  </si>
  <si>
    <t>ECOP-MIDDLETOWN 1101-H12-LR548-PH3.10</t>
  </si>
  <si>
    <t>ECOP-MIDDLETOWN 1101-H12-LR548-PH3.11</t>
  </si>
  <si>
    <t>ECOP-MIDDLETOWN 1101-H12-LR548-PH3.12</t>
  </si>
  <si>
    <t>OCGC-CWSP-ECOP-MIDDLETWN 1101-LR4646-H07</t>
  </si>
  <si>
    <t>OCGC WSP-ECOP-MIDDLETOWN1101-LR 4646-H08</t>
  </si>
  <si>
    <t>SH - MARIPOSA 2102 LR 241564</t>
  </si>
  <si>
    <t>MARIPOSA 2102241564</t>
  </si>
  <si>
    <t>CWSP - MIDDLETOWN 11014646 -PH 2</t>
  </si>
  <si>
    <t>CWSP - MIDDLETOWN 11014646 -PH 3</t>
  </si>
  <si>
    <t>CWSP - MIDDLETOWN 11014646 -PH 4</t>
  </si>
  <si>
    <t>CWSP - MIDDLETOWN 11014646</t>
  </si>
  <si>
    <t>ECOP-MIDDLETOWN 1101-H12-LR548-PH1.2</t>
  </si>
  <si>
    <t>ECOP-MIDDLETOWN 1101-H12-LR548-PH1.3</t>
  </si>
  <si>
    <t>ECOP-MIDDLETOWN 1101-H12-LR548-PH1.4</t>
  </si>
  <si>
    <t>OCGCECOP-MIDDLETOWN 1101-H12-LR548-PH1.5</t>
  </si>
  <si>
    <t>ECOP-MIDDLETOWN 1101-H12-LR548-PH1.6</t>
  </si>
  <si>
    <t>OCGC ECOP-MIDDLETWN 1101-H12-LR548-PH2.2</t>
  </si>
  <si>
    <t>OCGCECOP-MIDDLETOWN 1101-H12-LR548-PH2.3</t>
  </si>
  <si>
    <t>OCGCECOP-MIDDLETOWN 1101-H12-LR548-PH2.4</t>
  </si>
  <si>
    <t>OCGCECOP-MIDDLETOWN 1101-H12-LR548-PH2.5</t>
  </si>
  <si>
    <t>OCGCECOP-MIDDLETOWN 1101-H12-LR548-PH2.6</t>
  </si>
  <si>
    <t>ECOP-MIDDLETOWN 1101-H12-LR548-PH2.7</t>
  </si>
  <si>
    <t>OCGCECOP-MIDDLETOWN 1101-H12-LR548-PH2.8</t>
  </si>
  <si>
    <t>REMG 749-MIDDLETOWN 1101,ANDRESON SPRNGS</t>
  </si>
  <si>
    <t>ECOP-MIDDLETOWN 1101-H12-LR548-PH2.10</t>
  </si>
  <si>
    <t>ECOP-MIDDLETOWN 1101-H12-LR548-PH2.11</t>
  </si>
  <si>
    <t>ECOP-MIDDLETOWN 1101-H12-LR548-PH2.12</t>
  </si>
  <si>
    <t>ECOP-MIDDLETOWN 1101-H12-LR548-PH2.13</t>
  </si>
  <si>
    <t>ECOP-MIDDLETOWN 1101-H12-LR548-PH2.14</t>
  </si>
  <si>
    <t>ECOP-MIDDLETOWN 1101-H12-LR548-PH3.2</t>
  </si>
  <si>
    <t>OCGCECOP-MIDDLETOWN 1101-H12-LR548-PH3.3</t>
  </si>
  <si>
    <t>OCGCECOP-MIDDLETOWN 1101-H12-LR548-PH3.4</t>
  </si>
  <si>
    <t>ECOP-MIDDLETOWN 1101-H12-LR548-PH3.5</t>
  </si>
  <si>
    <t>OCGCECOP-MIDDLETOWN 1101-H12-LR548-PH3.6</t>
  </si>
  <si>
    <t>OCGCECOP-MIDDLETOWN 1101-H12-LR548-PH3.7</t>
  </si>
  <si>
    <t>ECOP-MIDDLETOWN 1101-H12-LR548-PH3.8</t>
  </si>
  <si>
    <t>CWSP - MIDDLETOWN 1101614</t>
  </si>
  <si>
    <t>MIDDLETOWN 1101614</t>
  </si>
  <si>
    <t>CWSP - MIWUK 1701 - LR 8060 - PH 1.1</t>
  </si>
  <si>
    <t>CWSP - MIDDLETOWN 1102 -LR 302610 PH 1.3</t>
  </si>
  <si>
    <t>CWSP - MIDDLETOWN 1102 -LR 302610 PH 1.4</t>
  </si>
  <si>
    <t>OCGCCWSPMIDDLETOWN 1102-LR 302610 PH 1.5</t>
  </si>
  <si>
    <t>OCGC-CWSPMIDDLETOWN 1102-LR 302610 PH1.6</t>
  </si>
  <si>
    <t>OCGCCWSP-MIDDLETWN1102 -LR 302610 PH 1.7</t>
  </si>
  <si>
    <t>OCGCCWSP-MIDDLETOWN 1102-LR 302610PH 1.1</t>
  </si>
  <si>
    <t>CWSP - MIDDLETOWN 1102 -LR 302610 PH 1.2</t>
  </si>
  <si>
    <t>CWSP - MIDDLETOWN 1103 - LR 830 PH2.2</t>
  </si>
  <si>
    <t>CWSP - MIDDLETOWN 1103 - LR 830 PH2.3</t>
  </si>
  <si>
    <t>CWSP - MIDDLETOWN 1103 - LR 830 PH2.4</t>
  </si>
  <si>
    <t>OCGC-CWSP-MIDDLETOWN 1103-LR 830 PH2.5</t>
  </si>
  <si>
    <t>CWSP - MIDDLETOWN 1103 LR 830 PH 1.1</t>
  </si>
  <si>
    <t>CWSP - MIDDLETOWN 1103 - LR 830 PH3.2</t>
  </si>
  <si>
    <t>CWSP - MIDDLETOWN 1103 - LR 830 PH3.3</t>
  </si>
  <si>
    <t>CWSP - MIDDLETOWN 1103 - LR 830 PH3.4</t>
  </si>
  <si>
    <t>CWSP - MIDDLETOWN 1103 LR 830 PH 1.2</t>
  </si>
  <si>
    <t>CWSP - MIDDLETOWN 1103 LR 830 PH 1.3</t>
  </si>
  <si>
    <t>CWSP - MIDDLETOWN 1103 LR 830 PH 1.4</t>
  </si>
  <si>
    <t>CWSP - MIDDLETOWN 1103 LR 830 PH 1.5</t>
  </si>
  <si>
    <t>CWSP - MIDDLETOWN 1103 LR 830 PH 1.6</t>
  </si>
  <si>
    <t>CWSP - MIDDLETOWN 1103 LR 830 PH 1.7</t>
  </si>
  <si>
    <t>CWSP - MIDDLETOWN 1103 LR 830 PH 1.8</t>
  </si>
  <si>
    <t>CWSP - MIDDLETOWN 1103 LR 830 PH 1.9</t>
  </si>
  <si>
    <t>CWSP - MIDDLETOWN 1103 - LR 830 PH2.1</t>
  </si>
  <si>
    <t>CWSP - MIDDLETOWN 1103 - LR 830 PH3.1</t>
  </si>
  <si>
    <t>OCGC SH - MIDDLTOWN 1103 - LR 830 PH4</t>
  </si>
  <si>
    <t>CWSP - MARIPOSA 210110070 PH 1</t>
  </si>
  <si>
    <t>CWSP - LOS OSITOS 21033010 PH 5</t>
  </si>
  <si>
    <t>182082103</t>
  </si>
  <si>
    <t>LOS OSITOS 21033010</t>
  </si>
  <si>
    <t>LOS OSITOS 2103</t>
  </si>
  <si>
    <t>CWSP - LOS OSITOS 21033010 PH 1</t>
  </si>
  <si>
    <t>CWSP - LOS OSITOS 21033010 PH 2</t>
  </si>
  <si>
    <t>CWSP - LOS OSITOS 21033010 PH 3</t>
  </si>
  <si>
    <t>CWSP - LOS OSITOS 21033010 PH 4</t>
  </si>
  <si>
    <t>CWSP - LOS OSITOS 21037014 PH 1</t>
  </si>
  <si>
    <t>Paicines</t>
  </si>
  <si>
    <t>LOS OSITOS 21037014</t>
  </si>
  <si>
    <t>CWSP - LOS OSITOS 21037014 PH 2</t>
  </si>
  <si>
    <t>CWSP - LOS OSITOS 21037014 PH 3</t>
  </si>
  <si>
    <t>CWSP - LOS OSITOS 21037014 PH 4</t>
  </si>
  <si>
    <t>CWSP - LOS OSITOS 21037014 PH 5</t>
  </si>
  <si>
    <t>CWSP - LOS OSITOS 21037062 PH 2</t>
  </si>
  <si>
    <t>LOS OSITOS 21037062</t>
  </si>
  <si>
    <t>CWSP - LOS OSITOS 21037062</t>
  </si>
  <si>
    <t>CWSP - LOS GATOS 1106 - LB44 - PHASE 1.3</t>
  </si>
  <si>
    <t>CWSP - LOS GATOS 1106 - LB44 - PHASE 1.2</t>
  </si>
  <si>
    <t>CWSP - LOS GATOS 1106 - LB44 - PHASE 1.4</t>
  </si>
  <si>
    <t>CWSP - LOS GATOS 1106 - LB44 - PHASE2.4D</t>
  </si>
  <si>
    <t>CWSP - LOS GATOS 1106 - LB44 - PHASE 3.2</t>
  </si>
  <si>
    <t>CWSP - LOS GATOS 1106 - LB44 - PH 2.5E</t>
  </si>
  <si>
    <t>CWSP - LOS GATOS 1106 - LB44 - PH 2.6F</t>
  </si>
  <si>
    <t>CWSP - LOS GATOS 1106 - LB44 - PH 4.2</t>
  </si>
  <si>
    <t>CWSP - LOS GATOS 1106 - LB44 - PH 4.3</t>
  </si>
  <si>
    <t>CWSP - LOS GATOS 1106 - LB44 - PHASE 2.1</t>
  </si>
  <si>
    <t>CWSP - MARIPOSA 2101752630 PH 1.2</t>
  </si>
  <si>
    <t>25442101</t>
  </si>
  <si>
    <t>CWSP - MARIPOSA 2101752630 PH 1.3</t>
  </si>
  <si>
    <t>CWSP - MARIPOSA 2101752630 PH 2.2</t>
  </si>
  <si>
    <t>CWSP - MARIPOSA 2101752630 PH 2.3</t>
  </si>
  <si>
    <t>CWSP - MARIPOSA 2101752630 PH 2.1</t>
  </si>
  <si>
    <t>CWSP - MARIPOSA 2101752630 PH 1.1</t>
  </si>
  <si>
    <t>CWSP-MARIPOSA 2101 LR 309438 PH 1.2</t>
  </si>
  <si>
    <t>CWSP MARIPOSA 2101 LR 309438 PH 1.3</t>
  </si>
  <si>
    <t>CWSP MARIPOSA 2101 LR 35244 PH1.2</t>
  </si>
  <si>
    <t>MARIPOSA 210135244</t>
  </si>
  <si>
    <t>CWSP MARIPOSA 2101 LR 35244 PH1.3</t>
  </si>
  <si>
    <t>CWSP MARIPOSA 2101 LR 35244 PH 2.2</t>
  </si>
  <si>
    <t>CWSP MARIPOSA 2101 LR 35244 PH 2.3</t>
  </si>
  <si>
    <t>CWSP MARIPOSA 2101 LR 35244 PH 2.4</t>
  </si>
  <si>
    <t>CWSP - MARIPOSA 2101 LR 35244 PH1</t>
  </si>
  <si>
    <t>CWSP - MARIPOSA 2101 LR 35244 PH2</t>
  </si>
  <si>
    <t>REMG 531 - MARIPOSA 2101,SLAUGHTER HOUSE</t>
  </si>
  <si>
    <t>CWSP - MARIPOSA 2101 LR 309438 PH1.1</t>
  </si>
  <si>
    <t>CWSP MARIPOSA 210110240 PH 2.1</t>
  </si>
  <si>
    <t>CWSP MARIPOSA 210110240 PH 1.1</t>
  </si>
  <si>
    <t>CWSP MARIPOSA 210110240 PH 2.2</t>
  </si>
  <si>
    <t>CWSP MARIPOSA 210110240 PH 2.3</t>
  </si>
  <si>
    <t>CWSP MARIPOSA 210110240 PH 1.2</t>
  </si>
  <si>
    <t>CWSP MARIPOSA 210110240 PH 1.3</t>
  </si>
  <si>
    <t>CWSP MARIPOSA 210110240 PH 1.4</t>
  </si>
  <si>
    <t>CWSP - KONOCTI 1102 LR 965078 PH1</t>
  </si>
  <si>
    <t>43311101</t>
  </si>
  <si>
    <t>OCGC CWSP - KONOCTI 1102 LR 965078 PH2</t>
  </si>
  <si>
    <t>OCGC CWSP - KONOCTI 1102 LR 965078 PH3</t>
  </si>
  <si>
    <t>CWSP - KIRKER 2104442850 PH 1.1</t>
  </si>
  <si>
    <t>Pittsburg</t>
  </si>
  <si>
    <t>14452104</t>
  </si>
  <si>
    <t>KIRKER 2104442850</t>
  </si>
  <si>
    <t>KIRKER 2104</t>
  </si>
  <si>
    <t>CWSP - KIRKER 2104442850 PH 1.2</t>
  </si>
  <si>
    <t>2028 - OH</t>
  </si>
  <si>
    <t>CWSP-KONOCTI 1102-LR 532 PH 1</t>
  </si>
  <si>
    <t>KONOCTI 1102532</t>
  </si>
  <si>
    <t>CWSP-KONOCTI 1102-LR 532 PH 3</t>
  </si>
  <si>
    <t>OCGC CWSP-KONOCTI 1102-LR 532 PH 5</t>
  </si>
  <si>
    <t>OCGC KONOCTI - 1102 - LR 532 PH 6 (OH)</t>
  </si>
  <si>
    <t>OCGC CWSP-KONOCTI 1102-LR 532 PH 7</t>
  </si>
  <si>
    <t>OCGC CWSP-KONOCTI 1102-LR 532 PH 10</t>
  </si>
  <si>
    <t>PSPS - JESSUP 1103 LR348657 PH 1.1</t>
  </si>
  <si>
    <t>103441103</t>
  </si>
  <si>
    <t>JESSUP 1103348657</t>
  </si>
  <si>
    <t>JESSUP 1103</t>
  </si>
  <si>
    <t>PSPS - JESSUP 1103 LR348657 PH 1.2</t>
  </si>
  <si>
    <t>PSPS - JESSUP 1103 LR348657 PH 1.3</t>
  </si>
  <si>
    <t>PSPS - JESSUP 1103 LR348657 PH 1.4</t>
  </si>
  <si>
    <t>CWSP - KESWICK 1101 LR 1586 PH 1.1</t>
  </si>
  <si>
    <t>KESWICK 11011586</t>
  </si>
  <si>
    <t>KESWICK 1101</t>
  </si>
  <si>
    <t>CWSP - KESWICK 1101 LR 1586 PH 1.2</t>
  </si>
  <si>
    <t>CWSP - KESWICK 1101 LR 1586 PH 1.3</t>
  </si>
  <si>
    <t>CWSP - KESWICK 1101 LR 1586 PH 1.4</t>
  </si>
  <si>
    <t>CWSP - KESWICK 1101 LR 1586 PH 1.5</t>
  </si>
  <si>
    <t>CWSP - KESWICK 1101 LR 1586 PH 1.6</t>
  </si>
  <si>
    <t>REMG 840 - KESWICK 1101, BRANDY CRK BEAC</t>
  </si>
  <si>
    <t>KESWICK 11011588</t>
  </si>
  <si>
    <t>REMG 841 - KESWICK 1101, WSKYTWN ENV SCH</t>
  </si>
  <si>
    <t>REMG 292 - KESWICK 1101, WHISKEYTOWN DAM</t>
  </si>
  <si>
    <t>CWSP LINCOLN 1104 LR2070 PH 2.1</t>
  </si>
  <si>
    <t>CWSP LINCOLN 1104 LR2070 PH 2.2</t>
  </si>
  <si>
    <t>CWSP LINCOLN 1104 LR2070 PH 2.3</t>
  </si>
  <si>
    <t>CWSP - LINCOLN 1104 LR2070 PH 1.2</t>
  </si>
  <si>
    <t>CWSP - LINCOLN 1104 LR2070 PH 1.3</t>
  </si>
  <si>
    <t>CWSP - LINCOLN 1104 LR2070 PH 1.4</t>
  </si>
  <si>
    <t>CWSP - LINCOLN 1104 LR2070 PH 1.1</t>
  </si>
  <si>
    <t>REMG 152 - LAYTONVILLE 1101, TBD</t>
  </si>
  <si>
    <t>042681101</t>
  </si>
  <si>
    <t>LAYTONVILLE 1101518</t>
  </si>
  <si>
    <t>ECOP - LAS GALLINAS A 1105 PH 2</t>
  </si>
  <si>
    <t>LAS GALLINAS A 110599904</t>
  </si>
  <si>
    <t>ECOP - LAS GALLINAS A 1105 - H01-LR99904</t>
  </si>
  <si>
    <t>Nicasio</t>
  </si>
  <si>
    <t>CWSP - LINCOLN 1104 LR997576 PH 1.2</t>
  </si>
  <si>
    <t>Sheridan</t>
  </si>
  <si>
    <t>LINCOLN 1104997576</t>
  </si>
  <si>
    <t>CWSP - LINCOLN 1104 LR997576 PH 1.3</t>
  </si>
  <si>
    <t>CWSP - LINCOLN 1104 LR997576 PH 1.4</t>
  </si>
  <si>
    <t>CWSP - LINCOLN 1104 LR997576 PH 1.5</t>
  </si>
  <si>
    <t>CWSP - LINCOLN 1104 LR997576 PH 1.6</t>
  </si>
  <si>
    <t>CWSP - LINCOLN 1104 LR997576 PH 1.1</t>
  </si>
  <si>
    <t>CWSP - LOS COCHES 1101625902</t>
  </si>
  <si>
    <t>182151101</t>
  </si>
  <si>
    <t>LOS COCHES 1101625902</t>
  </si>
  <si>
    <t>LOS COCHES 1101</t>
  </si>
  <si>
    <t>CWSP LINCOLN 1104 51756 &amp; 275986 PH 1.2</t>
  </si>
  <si>
    <t>LINCOLN 1104275986</t>
  </si>
  <si>
    <t>CWSP LINCOLN 1104 51756 &amp; 275986 PH 1.3</t>
  </si>
  <si>
    <t>CWSP LINCOLN 1104 51756 &amp; 275986 PH 1.1</t>
  </si>
  <si>
    <t>CWSP - LINCOLN 1104 LR685276 PH 1.1</t>
  </si>
  <si>
    <t>LINCOLN 1104685276</t>
  </si>
  <si>
    <t>CWSP - LINCOLN 1104 LR685276 PH 1.2</t>
  </si>
  <si>
    <t>CWSP - LINCOLN 1104 LR685276 PH 1.3</t>
  </si>
  <si>
    <t>CWSP - LINCOLN 1104 LR685276 PH 1.4</t>
  </si>
  <si>
    <t>CWSP - LINCOLN 1104 LR685276 PH 1.5</t>
  </si>
  <si>
    <t>HALSEY 1101 - S039NO112 HIGH SPLICE 08J</t>
  </si>
  <si>
    <t>HALSEY 110176178</t>
  </si>
  <si>
    <t>HIGGINS 1110 RECONDUCTOR</t>
  </si>
  <si>
    <t>HIGGINS 11102408</t>
  </si>
  <si>
    <t>CWSP - HARTLEY 1101 LR 698</t>
  </si>
  <si>
    <t>HARTLEY 1101698</t>
  </si>
  <si>
    <t>CWSP HARTLEY 1101 LR698 PH 1.2</t>
  </si>
  <si>
    <t>CWSP HARTLEY 1101 LR698 PH 1.3</t>
  </si>
  <si>
    <t>CWSP HARTLEY 1101 LR698 PH 1.4</t>
  </si>
  <si>
    <t>CWSP HARTLEY 1101 LR698 PH 1.5</t>
  </si>
  <si>
    <t>CWSP HARTLEY 1101 LR698 PH 1.6</t>
  </si>
  <si>
    <t>CWSP HARTLEY 1101 LR789752 PH 1.1</t>
  </si>
  <si>
    <t>HARTLEY 1101980662</t>
  </si>
  <si>
    <t>CWSP HARTLEY 1101 LR789752 PH 1.2</t>
  </si>
  <si>
    <t>CWSP HARTLEY 1101 LR789752 PH 1.3</t>
  </si>
  <si>
    <t>CWSP HARTLEY 1101 LR789752 PH 1.4</t>
  </si>
  <si>
    <t>CWSP HARTLEY 1101 LR789752 PH 1.5</t>
  </si>
  <si>
    <t>CWSP HARTLEY 1101 LR789752 PH 1.6</t>
  </si>
  <si>
    <t>CWSP  HARTLEY 1101 LR336932 1.1</t>
  </si>
  <si>
    <t>HARTLEY 11011306</t>
  </si>
  <si>
    <t>CWSP  HARTLEY 1101 LR336932 1.2</t>
  </si>
  <si>
    <t>CWSP  HARTLEY 1101 LR336932 1.3</t>
  </si>
  <si>
    <t>CWSP  HARTLEY 1101 LR336932 1.4</t>
  </si>
  <si>
    <t>CWSP  HARTLEY 1101 LR336932 1.5</t>
  </si>
  <si>
    <t>CWSP  HARTLEY 1101 LR336932 1.6</t>
  </si>
  <si>
    <t>CWSP  HARTLEY 1101 LR336932 1.7</t>
  </si>
  <si>
    <t>CWSP  HARTLEY 1101 LR336932 1.8</t>
  </si>
  <si>
    <t>CWSP  HARTLEY 1101 LR336932 1.9</t>
  </si>
  <si>
    <t>CWSP HARTLEY 1101 LR336932 1.10</t>
  </si>
  <si>
    <t>PSPS - HIGHLANDS 1104CB PH 1.1</t>
  </si>
  <si>
    <t>HIGHLANDS 1104CB</t>
  </si>
  <si>
    <t>PSPS HIGHLANDS 1104 CB PH 1.2</t>
  </si>
  <si>
    <t>CWSP - HIGHLANDS 1102 LR 623120</t>
  </si>
  <si>
    <t>43361102</t>
  </si>
  <si>
    <t>HIGHLANDS 1102623120</t>
  </si>
  <si>
    <t>HIGHLANDS 1102</t>
  </si>
  <si>
    <t>CWSP - HIGHLANDS 1102 LR623120 PH1.2</t>
  </si>
  <si>
    <t>CWSP - HIGHLANDS 1102 LR623120 PH1.3</t>
  </si>
  <si>
    <t>CWSP - HIGHLANDS 1102 LR623120 PH1.4</t>
  </si>
  <si>
    <t>CWSP - HIGHLANDS 1102 LR623120 PH1.5</t>
  </si>
  <si>
    <t>CWSP - HIGHLANDS 1102628 PH 1.2</t>
  </si>
  <si>
    <t>HIGHLANDS 1102628</t>
  </si>
  <si>
    <t>CWSP - HIGHLANDS 1102628 PH 1.3</t>
  </si>
  <si>
    <t>REMG 706 - HIGHLANDS 1102, INDIAN CREEK</t>
  </si>
  <si>
    <t>REMG 205 - HIGHLANDS 1102, OASIS</t>
  </si>
  <si>
    <t>Remote Grid-Buyout</t>
  </si>
  <si>
    <t>REMG 728 - HIGHLANDS 1102, BUCKSKIN WAY</t>
  </si>
  <si>
    <t>CWSP - HIGHLANDS 1102628 PH 1.7</t>
  </si>
  <si>
    <t>OCGC: CWSP-HIGHLANDS 1102628 PH 1.8</t>
  </si>
  <si>
    <t>CWSP - HIGHLANDS 1102628 PH 1.9</t>
  </si>
  <si>
    <t>REMG 729 - HIGHLANDS 1102, WATERTROUGH</t>
  </si>
  <si>
    <t>CWSP - HIGHLANDS 1102628 PH 1.11</t>
  </si>
  <si>
    <t>OCGC-CWSP - HIGHLANDS 1102628 PH 1.12</t>
  </si>
  <si>
    <t>OCGC-CWSP-HIGHLANDS 1102628 PH 1.13</t>
  </si>
  <si>
    <t>CWSP - HIGHLANDS 1102628 PH 1.1</t>
  </si>
  <si>
    <t>CWSP - JESSUP 1102 LR1550 PH 1.2</t>
  </si>
  <si>
    <t>JESSUP 11021550</t>
  </si>
  <si>
    <t>CWSP - JESSUP 1102 LR1550 PH 1.3</t>
  </si>
  <si>
    <t>CWSP - JESSUP 1102 LR1550 PH 1.4</t>
  </si>
  <si>
    <t>CWSP - JESSUP 1102 LR1550 PH 1.5</t>
  </si>
  <si>
    <t>CWSP - JESSUP 1102 LR1550 PH 2.2</t>
  </si>
  <si>
    <t>CWSP - JESSUP 1102 LR1550 PH 2.3</t>
  </si>
  <si>
    <t>CWSP - JESSUP 1102 LR1550 PH 2.4</t>
  </si>
  <si>
    <t>CWSP - JESSUP 1102 LR1550 PH 2.5</t>
  </si>
  <si>
    <t>CWSP - JESSUP 1102 LR1550 PH 3.2</t>
  </si>
  <si>
    <t>CWSP - JESSUP 1102 LR1550 PH 3.3</t>
  </si>
  <si>
    <t>CWSP - JESSUP 1102 LR1550 PH 3.4</t>
  </si>
  <si>
    <t>CWSP - JESSUP 1102 LR1550 PH 2.1</t>
  </si>
  <si>
    <t>CWSP - JESSUP 1102 LR1550 PH 3.1</t>
  </si>
  <si>
    <t>CWSP - JESSUP 1102 LR1550 PH 1.1</t>
  </si>
  <si>
    <t>CWSP - HORSESHOE 1101416226</t>
  </si>
  <si>
    <t>152571101</t>
  </si>
  <si>
    <t>HORSESHOE 1101416226</t>
  </si>
  <si>
    <t>HORSESHOE 1101</t>
  </si>
  <si>
    <t>CWSP - HORSESHOE 1101 LR50140 PH 1.1</t>
  </si>
  <si>
    <t>HORSESHOE 110150140</t>
  </si>
  <si>
    <t>CWSP - HORSESHOE 1101 LR50140 PH 1.2</t>
  </si>
  <si>
    <t>CWSP - HORSESHOE 1101 LR50140 PH 1.3</t>
  </si>
  <si>
    <t>CWSP - HORSESHOE 1101 LR50140 PH 1.4</t>
  </si>
  <si>
    <t>CWSP INDIAN FLAT 1104 CB &amp; 4440 PH 1</t>
  </si>
  <si>
    <t>El Portal</t>
  </si>
  <si>
    <t>252691104</t>
  </si>
  <si>
    <t>INDIAN FLAT 1104CB</t>
  </si>
  <si>
    <t>INDIAN FLAT 1104</t>
  </si>
  <si>
    <t>REMG 618 - INDIAN FLAT 1104, TBD</t>
  </si>
  <si>
    <t>PSPS - JAMESON 1102 LR65516 1.2</t>
  </si>
  <si>
    <t>Fairfield</t>
  </si>
  <si>
    <t>63801102</t>
  </si>
  <si>
    <t>JAMESON 110265516</t>
  </si>
  <si>
    <t>JAMESON 1102</t>
  </si>
  <si>
    <t>PSPS - JAMESON 1102 LR65516 1.3</t>
  </si>
  <si>
    <t>PSPS - JAMESON 1102 LR65516 1.4</t>
  </si>
  <si>
    <t>PSPS - JAMESON 1102 LR65516 1.5</t>
  </si>
  <si>
    <t>PSPS - JAMESON 1102 LR65516 1.6</t>
  </si>
  <si>
    <t>PSPS - JAMESON 1102 LR65516 1.7</t>
  </si>
  <si>
    <t>PSPS - JAMESON 1102 LR65516 1.8</t>
  </si>
  <si>
    <t>PSPS - JAMESON 1102 LR65516 1.9</t>
  </si>
  <si>
    <t>PSPS - JAMESON 1102 LR65516 1.1</t>
  </si>
  <si>
    <t>CWSP - JAMESON 1102865502</t>
  </si>
  <si>
    <t>JAMESON 1102865502</t>
  </si>
  <si>
    <t>PSPS - JAMESON 1105371694</t>
  </si>
  <si>
    <t>63801105</t>
  </si>
  <si>
    <t>JAMESON 1105371694</t>
  </si>
  <si>
    <t>JAMESON 1105</t>
  </si>
  <si>
    <t>PSPS - JAMESON 1105 LR466348 PH 1.1</t>
  </si>
  <si>
    <t>JAMESON 1105466348</t>
  </si>
  <si>
    <t>PSPS - JAMESON 1105 LR466348 PH 2.1</t>
  </si>
  <si>
    <t>PSPS - JAMESON 1105 LR466348 PH 1.2</t>
  </si>
  <si>
    <t>PSPS - JAMESON 1105 LR466348 PH 1.3</t>
  </si>
  <si>
    <t>PSPS - JAMESON 1105 LR466348 PH 1.4</t>
  </si>
  <si>
    <t>PSPS - JAMESON 1105 LR466348 PH 1.5</t>
  </si>
  <si>
    <t>PSPS - JAMESON 1105 LR466348 PH 1.6</t>
  </si>
  <si>
    <t>PSPS - JAMESON 1105 LR466348 PH 2.2</t>
  </si>
  <si>
    <t>PSPS - JAMESON 1105 LR466348 PH 2.3</t>
  </si>
  <si>
    <t>PSPS - JAMESON 1105 LR466348 PH 1.7</t>
  </si>
  <si>
    <t>PSPS - JAMESON 1105913400</t>
  </si>
  <si>
    <t>JAMESON 1105913400</t>
  </si>
  <si>
    <t>CWSP - JAMESON 1105 LR9472 PH 1.1</t>
  </si>
  <si>
    <t>JAMESON 11059472</t>
  </si>
  <si>
    <t>CWSP - JAMESON 1105 LR9472 PH 1.2</t>
  </si>
  <si>
    <t>CWSP - JAMESON 1105 LR9472 PH 1.3</t>
  </si>
  <si>
    <t>CWSP - JAMESON 1105 LR9472 PH 1.4</t>
  </si>
  <si>
    <t>CWSP - GEYSERVILLE - 1101482</t>
  </si>
  <si>
    <t>Geyserville</t>
  </si>
  <si>
    <t>GEYSERVILLE 1101482</t>
  </si>
  <si>
    <t>RPL OH WIRE ON GABILN 1101 17-0077248</t>
  </si>
  <si>
    <t>182331101</t>
  </si>
  <si>
    <t>GABILAN 1101989608</t>
  </si>
  <si>
    <t>GABILAN 1101</t>
  </si>
  <si>
    <t>PSPS-SLO PH 1.2, JOHNSON AVE AREA - SLO</t>
  </si>
  <si>
    <t>PSPS-SLO 1101 PH 1.1,JOHNSON AVE, SLO</t>
  </si>
  <si>
    <t>CWSP - GRAYS FLAT 401 FUSE 3079 ZONE</t>
  </si>
  <si>
    <t>ROB ROY 2104 CO11865 REPLACE OH LINE</t>
  </si>
  <si>
    <t>83192101</t>
  </si>
  <si>
    <t>GREEN VALLEY 210111054</t>
  </si>
  <si>
    <t>GREEN VALLEY 2101</t>
  </si>
  <si>
    <t>CWSP HALF MOON BAY 1101 LS CO4063</t>
  </si>
  <si>
    <t>Half Moon Bay</t>
  </si>
  <si>
    <t>24101101</t>
  </si>
  <si>
    <t>HALF MOON BAY 11018902</t>
  </si>
  <si>
    <t>HALF MOON BAY 1101</t>
  </si>
  <si>
    <t>PSPS - FROGTOWN 1702 - CB</t>
  </si>
  <si>
    <t>Angels Camp</t>
  </si>
  <si>
    <t>FROGTOWN 1702CB</t>
  </si>
  <si>
    <t>FRUITLAND 1142 INS TREE WIRE LR 6064</t>
  </si>
  <si>
    <t>FRUITLAND 11426064</t>
  </si>
  <si>
    <t>2018 OH COND RPLC: FRUITLAND 42 C/O 7449</t>
  </si>
  <si>
    <t>ECOP - FULTON 1107 - H02-LR604 PH 1.3</t>
  </si>
  <si>
    <t>42561107</t>
  </si>
  <si>
    <t>FULTON 1107604</t>
  </si>
  <si>
    <t>FULTON 1107</t>
  </si>
  <si>
    <t>ECOP - FULTON 1107 - H02-LR604 PH 1.4</t>
  </si>
  <si>
    <t>ECOP - FULTON 1107 - H02-LR604 PH 1.5</t>
  </si>
  <si>
    <t>OCGC COP - FULTON 1107 - H02-LR604 PH1.1</t>
  </si>
  <si>
    <t>REMG 44-FULTON 1107, PEPPERWOOD PRESERVE</t>
  </si>
  <si>
    <t>OCGC FULTON 1107-OH TO UG MARK W SPG</t>
  </si>
  <si>
    <t>FULTON 1107214</t>
  </si>
  <si>
    <t>REMG 823 - FRENCHGULCH 1102,SHASTA BALLY</t>
  </si>
  <si>
    <t>FRENCH GULCH 11022902</t>
  </si>
  <si>
    <t>FROGTOWN 1701 RECOND 1153FTTO 1/0ACSR TW</t>
  </si>
  <si>
    <t>163451701</t>
  </si>
  <si>
    <t>FROGTOWN 170113412</t>
  </si>
  <si>
    <t>FROGTOWN 1701</t>
  </si>
  <si>
    <t>FROGTOWN 1701 TIER 2 RECOND - FUSE L2969</t>
  </si>
  <si>
    <t>FROGTOWN 17011623</t>
  </si>
  <si>
    <t>OCGC   PSPS - FROGTOWN 1702 - LR 36870</t>
  </si>
  <si>
    <t>FROGTOWN 170236870</t>
  </si>
  <si>
    <t>RECON-6 SPANS CAMP ONE TEN MILE FT BRAGG</t>
  </si>
  <si>
    <t>42761101</t>
  </si>
  <si>
    <t>FORT BRAGG A 11013113</t>
  </si>
  <si>
    <t>FORT BRAGG A 1101</t>
  </si>
  <si>
    <t>CWSP-OH COND RPLC: EEL RIVER 1102 FU1907</t>
  </si>
  <si>
    <t>CWSP-OH COND RPLC: EEL RIVER 1102 FU1909</t>
  </si>
  <si>
    <t>EEL RIVER 1102530</t>
  </si>
  <si>
    <t>REMG 831 - FORESTHILL 1101</t>
  </si>
  <si>
    <t>CWSP - ELECTRA 1101L1697 PH 1.1</t>
  </si>
  <si>
    <t>ELECTRA 1101L1697</t>
  </si>
  <si>
    <t>CWSP - ELECTRA 1101L1697 PH 1.2</t>
  </si>
  <si>
    <t>CWSP - ELECTRA 1101L1697 PH 1.3</t>
  </si>
  <si>
    <t>CWSP - ELECTRA 1101L1697 PH 1.4</t>
  </si>
  <si>
    <t>CWSP - ELECTRA 1101L1697 PH 1.5</t>
  </si>
  <si>
    <t>CWSP - ELECTRA 1101 LR7104 PH 1.2</t>
  </si>
  <si>
    <t>CWSP - ELECTRA 1101 LR7104 PH 1.3</t>
  </si>
  <si>
    <t>CWSP - ELECTRA 11017104 PH 2.2</t>
  </si>
  <si>
    <t>CWSP - ELECTRA 1101 LR7104 PH 1.1</t>
  </si>
  <si>
    <t>CWSP - ELECTRA 11017104 PH2</t>
  </si>
  <si>
    <t>CWSP_0780_EL DORADO 21026645 1.2</t>
  </si>
  <si>
    <t>CWSP_0780_EL DORADO 21026645 1.1</t>
  </si>
  <si>
    <t>CWSP - EL DORADO 2102CB PH 1.2</t>
  </si>
  <si>
    <t>EL DORADO PH 2102CB</t>
  </si>
  <si>
    <t>CWSP - EL DORADO 2102CB PH 1.3</t>
  </si>
  <si>
    <t>CWSP - EL DORADO 2102CB PH 1.1</t>
  </si>
  <si>
    <t>CWSP ELK CREEK 1101 LR93504 PH 1.1</t>
  </si>
  <si>
    <t>ELK CREEK 110193504</t>
  </si>
  <si>
    <t>CWSP ELK CREEK 1101 LR93504 PH 1.2</t>
  </si>
  <si>
    <t>OCGC CWSP - FITCH MOUNTAIN 1113 LR 24918</t>
  </si>
  <si>
    <t>42751113</t>
  </si>
  <si>
    <t>FITCH MOUNTAIN 111324918</t>
  </si>
  <si>
    <t>FITCH MOUNTAIN 1113</t>
  </si>
  <si>
    <t>OCGC - FITCH MOUNTAIN 1113 LR 6751</t>
  </si>
  <si>
    <t>FITCH MOUNTAIN 11136751</t>
  </si>
  <si>
    <t>CWSP FLINT 1101 750 PH 1.2</t>
  </si>
  <si>
    <t>152531101</t>
  </si>
  <si>
    <t>FLINT 1101750</t>
  </si>
  <si>
    <t>FLINT 1101</t>
  </si>
  <si>
    <t>CWSP FLINT 1101 750 PH 1.3</t>
  </si>
  <si>
    <t>CWSP FLINT 1101 750 PH1.4</t>
  </si>
  <si>
    <t>No Units</t>
  </si>
  <si>
    <t>CWSP - FLINT 1101750 PH 1.1</t>
  </si>
  <si>
    <t>PSPS - FLINT1101 CB &amp; 40666 PH1.1</t>
  </si>
  <si>
    <t>FLINT 1101958726</t>
  </si>
  <si>
    <t>PSPS - FLINT1101 CB &amp; 40666 PH1.2</t>
  </si>
  <si>
    <t>CWSP ELK CREEK 1101 LR2002 PH 2.2</t>
  </si>
  <si>
    <t>Willows</t>
  </si>
  <si>
    <t>ELK CREEK 11012002</t>
  </si>
  <si>
    <t>REMG 255 - ELK CREEK 1101, BRAVO</t>
  </si>
  <si>
    <t>CWSP ELK CREEK 1101 LR2002 PH 2.4</t>
  </si>
  <si>
    <t>CWSP ELK CREEK 1101 LR2002 PH 2.5</t>
  </si>
  <si>
    <t>CWSP ELK CREEK 1101 LR2002 PH 2.6</t>
  </si>
  <si>
    <t>CWSP ELK CREEK 1101 LR2002 PH 1.2</t>
  </si>
  <si>
    <t>PSPS - ELK CREEK 1101 2022 PH1.3</t>
  </si>
  <si>
    <t>CWSP ELK CREEK 1101 LR2002 PH 1.1</t>
  </si>
  <si>
    <t>CWSP ELK CREEK 1101 LR2002 PH 2.1</t>
  </si>
  <si>
    <t>REMG 670 - ELK CREEK 1101, VALLEY VIEW</t>
  </si>
  <si>
    <t>ELK CREEK 11012106</t>
  </si>
  <si>
    <t>CWSP - FORESTHILL 1101 1802 PH 1.1</t>
  </si>
  <si>
    <t>FORESTHILL 11011802</t>
  </si>
  <si>
    <t>CWSP - FORESTHILL 11011802 PH 3.2</t>
  </si>
  <si>
    <t>CWSP - FORESTHILL 11011802 PH 3.3</t>
  </si>
  <si>
    <t>CWSP - FORESTHILL 1101 1802 PH 1.2</t>
  </si>
  <si>
    <t>CWSP - FORESTHILL 1101 1802 PH 2.2</t>
  </si>
  <si>
    <t>CWSP - FORESTHILL 1101 1802 PH 2.3</t>
  </si>
  <si>
    <t>CWSP - FORESTHILL 1101 1802 PH 2.1</t>
  </si>
  <si>
    <t>CWSP - FORESTHILL 11011802 PH 3.1</t>
  </si>
  <si>
    <t>CWSP - FORESTHILL 110137238 PH 1</t>
  </si>
  <si>
    <t>CWSP - FORESTHILL 110137238 PH 2 - REMG</t>
  </si>
  <si>
    <t>CWSP - FORESTHILL 110150486 PH 2</t>
  </si>
  <si>
    <t>FORESTHILL 110150486</t>
  </si>
  <si>
    <t>CWSP - FORESTHILL 110150486 - PH 1.2</t>
  </si>
  <si>
    <t>CWSP - FORESTHILL 110150486 - PH 1.3</t>
  </si>
  <si>
    <t>CWSP - FORESTHILL 110150486 - PH 1.4</t>
  </si>
  <si>
    <t>CWSP - FORESTHILL 110150486 - PH 1.5</t>
  </si>
  <si>
    <t>CWSP - FORESTHILL 110150486 - PH 1.1</t>
  </si>
  <si>
    <t>CWSP EL DORADO PH 2101-19612 PH 1.2</t>
  </si>
  <si>
    <t>EL DORADO PH 210119612</t>
  </si>
  <si>
    <t>CWSP EL DORADO PH 2101-19612 PH 2.2</t>
  </si>
  <si>
    <t>CWSP EL DORADO PH 2101-19612 PH 2.3</t>
  </si>
  <si>
    <t>CWSP EL DORADO PH 2101-19612 PH 1.1</t>
  </si>
  <si>
    <t>CWSP EL DORADO PH 2101-19612 PH 2.1</t>
  </si>
  <si>
    <t>CWSP - EL DORADO 2101 - 19752 - PH 1.1</t>
  </si>
  <si>
    <t>EL DORADO PH 210119752</t>
  </si>
  <si>
    <t>CWSP - EL DORADO 2101 - 19752 - PH 2.1</t>
  </si>
  <si>
    <t>CWSP - EL DORADO 2101 - 19752 - PH 3.1</t>
  </si>
  <si>
    <t>CWSP - EL DORADO 2101 - 19752 - PH 4.1</t>
  </si>
  <si>
    <t>CWSP-EL DORADO 2101-19752- PHASE 1.2</t>
  </si>
  <si>
    <t>CWSP - EL DORADO 2101- 19752 - PH 1.3</t>
  </si>
  <si>
    <t>CWSP-EL DORADO 2101-19752- PHASE 1.4</t>
  </si>
  <si>
    <t>CWSP-EL DORADO 2101-19752- PHASE 1.5</t>
  </si>
  <si>
    <t>CWSP - EL DORADO 2101 - 19752 -PHASE 2.2</t>
  </si>
  <si>
    <t>EL DORADO ph 210119752</t>
  </si>
  <si>
    <t>CWSP - EL DORADO 2101 - 19752 -PHASE 2.3</t>
  </si>
  <si>
    <t>CWSP - EL DORADO 2101 - 19752 -PHASE 2.4</t>
  </si>
  <si>
    <t>CWSP - EL DORADO 2101 - 19752 -PHASE 2.5</t>
  </si>
  <si>
    <t>CWSP - EL DORADO 2101 - 19752 -PHASE 3.2</t>
  </si>
  <si>
    <t>CWSP - EL DORADO 2101 - 19752 -PHASE 3.3</t>
  </si>
  <si>
    <t>CWSP - EL DORADO 2101 - 19752 -PHASE 3.4</t>
  </si>
  <si>
    <t>CWSP - EL DORADO 2101 - 19752 -PHASE 3.5</t>
  </si>
  <si>
    <t>CWSP - EL DORADO 2101 - 19752 -PHASE 3.6</t>
  </si>
  <si>
    <t>CWSP - EL DORADO 2101 - 19752 -PHASE 4.2</t>
  </si>
  <si>
    <t>CWSP - EL DORADO 2101 - 19752 -PHASE 4.3</t>
  </si>
  <si>
    <t>CWSP - EL DORADO 2101 - 19752 -PHASE 4.4</t>
  </si>
  <si>
    <t>PSPS - DUNBAR 1101 - OAKMONT PH 2</t>
  </si>
  <si>
    <t>PSPS - DUNBAR 1101 - OAKMONT PH 3</t>
  </si>
  <si>
    <t>PSPS - DUNBAR 1101 - OAKMONT</t>
  </si>
  <si>
    <t>R7 DUNBAR 1102 RECOND OH BEYOND CO 1285</t>
  </si>
  <si>
    <t>43071102</t>
  </si>
  <si>
    <t>DUNBAR 1102694641</t>
  </si>
  <si>
    <t>DUNBAR 1102</t>
  </si>
  <si>
    <t>PSPS - DUNBAR 1101 440 PH 1.1</t>
  </si>
  <si>
    <t>Glen Ellen</t>
  </si>
  <si>
    <t>DUNBAR 1103534</t>
  </si>
  <si>
    <t>PSPS - DUNBAR 1101 440 PH 1.2</t>
  </si>
  <si>
    <t>PSPS - DUNBAR 1101 440 PH 1.3</t>
  </si>
  <si>
    <t>PSPS - DUNBAR 1101 440 PH 1.4</t>
  </si>
  <si>
    <t>REMG TBD - DUNBAR 1101, 440 PH 1.5</t>
  </si>
  <si>
    <t>REMG 631 - DUNLAP 1102, UC BERKELEY WHIT</t>
  </si>
  <si>
    <t>254061102</t>
  </si>
  <si>
    <t>DUNLAP 1102778286</t>
  </si>
  <si>
    <t>DUNLAP 1102</t>
  </si>
  <si>
    <t>CWSP-OH COND RPLC: EEL RIVER 1102 FU1913</t>
  </si>
  <si>
    <t>OCGC  2300 FT - NUNS CANYON -DUNBAR 1101</t>
  </si>
  <si>
    <t>ECOP-DIAMOND SPRINGS 1107-H02-LR1402-PH2</t>
  </si>
  <si>
    <t>PSPS - CLAYTON 2215 - CB</t>
  </si>
  <si>
    <t>12022215</t>
  </si>
  <si>
    <t>CLAYTON 2215184604</t>
  </si>
  <si>
    <t>CLAYTON 2215</t>
  </si>
  <si>
    <t>ECOP - DIAMOND SPRINGS 1107 - H01-LR1402</t>
  </si>
  <si>
    <t>ECOP - DIAMOND SPRINGS 1107 - H02-LR1402</t>
  </si>
  <si>
    <t>CWSP - DESCHUTES 11049718 PH1.1</t>
  </si>
  <si>
    <t>CWSP - DESCHUTES 11049718 PH2.1</t>
  </si>
  <si>
    <t>CWSP EL DORADO PH 2101-63464 PH 1.2</t>
  </si>
  <si>
    <t>EL DORADO PH 210163464</t>
  </si>
  <si>
    <t>CWSP EL DORADO PH 2101-63464 PH 1.3</t>
  </si>
  <si>
    <t>CWSP EL DORADO PH 2101-63464 PH 2.2</t>
  </si>
  <si>
    <t>CWSP EL DORADO PH 2101-63464 PH 2.1</t>
  </si>
  <si>
    <t>CWSP EL DORADO PH 2101-63464 PH 1.1</t>
  </si>
  <si>
    <t>CWSP - EL DORADO PH 21016852 PH 2.1</t>
  </si>
  <si>
    <t>EL DORADO PH 21016852</t>
  </si>
  <si>
    <t>CWSP - EL DORADO PH 21016852 PH 3.1</t>
  </si>
  <si>
    <t>CWSP - EL DORADO PH 21016852 PH 4.1</t>
  </si>
  <si>
    <t>CWSP - EL DORADO PH 21016852 PH 1.2</t>
  </si>
  <si>
    <t>CWSP - EL DORADO PH 21016852 PH 2.2</t>
  </si>
  <si>
    <t>CWSP - EL DORADO PH 21016852 PH 2.3</t>
  </si>
  <si>
    <t>CWSP - EL DORADO PH 21016852 PH 2.4</t>
  </si>
  <si>
    <t>CWSP - EL DORADO PH 21016852 PH 2.5</t>
  </si>
  <si>
    <t>CWSP - EL DORADO PH 21016852 PH 3.2</t>
  </si>
  <si>
    <t>CWSP - EL DORADO PH 21016852 PH 3.3</t>
  </si>
  <si>
    <t>CWSP - EL DORADO PH 21016852 PH 4.2</t>
  </si>
  <si>
    <t>CWSP - EL DORADO PH 21016852 PH 4.3</t>
  </si>
  <si>
    <t>CWSP - EL DORADO PH 21016852 PH 1.1</t>
  </si>
  <si>
    <t>CWSP - EL DORADO 2101 - OCBZONE - PH 1.2</t>
  </si>
  <si>
    <t>EL DORADO PH 2101CB</t>
  </si>
  <si>
    <t>CWSP - EL DORADO 2101 - OCBZONE - PH 1.3</t>
  </si>
  <si>
    <t>CWSP - EL DORADO 2101 - OCBZONE - PH 1.4</t>
  </si>
  <si>
    <t>CWSP - EL DORADO 2101 - OCBZONE - PH 1.5</t>
  </si>
  <si>
    <t>CWSP - EL DORADO 2101 - OCBZONE - PH 1.6</t>
  </si>
  <si>
    <t>CWSP- EL DORADO 2101 OCB ZONE PHASE 1</t>
  </si>
  <si>
    <t>CWSP EL DORADO PH 2101-668674 PH 2.2</t>
  </si>
  <si>
    <t>CWSP EL DORADO PH 2101-668674 PH 2.3</t>
  </si>
  <si>
    <t>CWSP EL DORADO PH 2101-668674 PH 1</t>
  </si>
  <si>
    <t>CWSP EL DORADO PH 2101-668674 PH 2.1</t>
  </si>
  <si>
    <t>CWSP - EL DORADO 210219542 PH 2.1</t>
  </si>
  <si>
    <t>EL DORADO PH 210219542</t>
  </si>
  <si>
    <t>CWSP - EL DORADO 210219542 PH 1.1</t>
  </si>
  <si>
    <t>CWSP - EL DORADO 210219542 PH 1.2</t>
  </si>
  <si>
    <t>CWSP - EL DORADO 210219542 PH 1.3</t>
  </si>
  <si>
    <t>CWSP - EL DORADO 210219542 PH 1.4</t>
  </si>
  <si>
    <t>CWSP - EL DORADO 210219542 PH 2.2</t>
  </si>
  <si>
    <t>CWSP - EL DORADO 2102 - LR19562 - PH 1.1</t>
  </si>
  <si>
    <t>EL DORADO PH 210219562</t>
  </si>
  <si>
    <t>CWSP - EL DORADO 2102 - LR19562 - PH 1.2</t>
  </si>
  <si>
    <t>CWSP - EL DORADO 2102 - LR19562 - PH 1.3</t>
  </si>
  <si>
    <t>CWSP - EL DORADO 2102 - LR19562 - PH 1.4</t>
  </si>
  <si>
    <t>CWSP - EL DORADO 2102 - LR19562 - PH 1.5</t>
  </si>
  <si>
    <t>CWSP - EL DORADO 2102 - LR19562 - PH 1.6</t>
  </si>
  <si>
    <t>CWSP - EL DORADO 2102 - LR19562 - PH 1.7</t>
  </si>
  <si>
    <t>CWSP - EL DORADO 2102 - LR19562 - PH 1.0</t>
  </si>
  <si>
    <t>PSPS - CALISTOGA 1102 - W/O NAPA RIVER</t>
  </si>
  <si>
    <t>42711102</t>
  </si>
  <si>
    <t>CALISTOGA 1102184814</t>
  </si>
  <si>
    <t>CALISTOGA 1102</t>
  </si>
  <si>
    <t>PSPS CLARK ROAD 1102 LR514690 PH 1.2</t>
  </si>
  <si>
    <t>CLARK ROAD 11022070</t>
  </si>
  <si>
    <t>REMG 794 - CLARK ROAD 1102</t>
  </si>
  <si>
    <t>PSPS CLARK ROAD 1102 LR514690 PH 1.1</t>
  </si>
  <si>
    <t>PSPS - CLARK ROAD 1102 LR514690 PH 1.4</t>
  </si>
  <si>
    <t>PSPS CLARK ROAD 1102 LR514690 PH 2.1</t>
  </si>
  <si>
    <t>CLARK ROAD 11022094</t>
  </si>
  <si>
    <t>PSPS CLARK ROAD 1102 LR514690 PH 2.2</t>
  </si>
  <si>
    <t>PSPS CLARK ROAD 1102 LR514690 PH 2.3</t>
  </si>
  <si>
    <t>PSPS CLARK ROAD 1102 LR47006 PH 1.2</t>
  </si>
  <si>
    <t>PSPS CLARK ROAD 1102 LR47006 PH 1.1</t>
  </si>
  <si>
    <t>REMG 17 - CHALLENGE 1102, PONDEROSA WAY</t>
  </si>
  <si>
    <t>CHALLENGE 11025462</t>
  </si>
  <si>
    <t xml:space="preserve"> LP RECONDUCTOR, CABRILLO 1104 S006CC102</t>
  </si>
  <si>
    <t>CABRILLO 1104Y22</t>
  </si>
  <si>
    <t>CWSP - CAMP EVERS 2106 - 5020 - PHASE 2</t>
  </si>
  <si>
    <t>83622106</t>
  </si>
  <si>
    <t>CAMP EVERS 21065020</t>
  </si>
  <si>
    <t>CAMP EVERS 2106</t>
  </si>
  <si>
    <t>CWSP - CAMP EVERS 2106 - LR5020 PH 2.2</t>
  </si>
  <si>
    <t>CWSP - CAMP EVERS 2106 - LR5020 - PH 2.3</t>
  </si>
  <si>
    <t>CWSP - CAMP EVERS 2106 - LR5020 - PH 2.4</t>
  </si>
  <si>
    <t>CWSP - CAMP EVERS 2106 - LR5020 - PH 2.5</t>
  </si>
  <si>
    <t>XCWSP - CAMP EVERS 2106 - LR5020 -PH 2.6</t>
  </si>
  <si>
    <t>CWSP - CALISTOGA 110143924 PH 1.2</t>
  </si>
  <si>
    <t>CWSP - CALISTOGA 110143924 PH 1.1</t>
  </si>
  <si>
    <t>CWSP - CALISTOGA 110143924 PH 2</t>
  </si>
  <si>
    <t>2019 CALISTOGA 1101 HIGH SPLICE COUNT</t>
  </si>
  <si>
    <t>CALISTOGA 1101734</t>
  </si>
  <si>
    <t>OCGC  2018 CALISTOGA 1101 LEVEL 2 DEMO</t>
  </si>
  <si>
    <t>CALISTOGA 1101736</t>
  </si>
  <si>
    <t>CALISTOGA 1101 HIGH SPLICE COUNT</t>
  </si>
  <si>
    <t>PSPS - BRUNSWICK 1110 - MORGAN RANCH DR</t>
  </si>
  <si>
    <t>152481110</t>
  </si>
  <si>
    <t>BRUNSWICK 1110CB</t>
  </si>
  <si>
    <t>BRUNSWICK 1110</t>
  </si>
  <si>
    <t>REMG 24 - BIG BEND 1101, RIM RD</t>
  </si>
  <si>
    <t>CWSP - BUELLTON 1102 CB PH 1.1</t>
  </si>
  <si>
    <t>BUELLTON 1102CB</t>
  </si>
  <si>
    <t>CWSP - BUELLTON 1102 CB PH 1.2</t>
  </si>
  <si>
    <t>CWSP - BUELLTON 1102 CB PH 1.3</t>
  </si>
  <si>
    <t>Goleta</t>
  </si>
  <si>
    <t>CWSP - BUELLTON 1102 CB PH 1.4</t>
  </si>
  <si>
    <t>CWSP - BUELLTON 1102 Y50 PH 1.2</t>
  </si>
  <si>
    <t>CWSP - BUELLTON 1102 Y50 PH 1.3</t>
  </si>
  <si>
    <t>CWSP - BUELLTON 1102 Y50 PH 1.4</t>
  </si>
  <si>
    <t>CWSP - BUELLTON 1102 Y50 PH 1.5</t>
  </si>
  <si>
    <t>CWSP - BUELLTON 1102 Y50 PH 1.6</t>
  </si>
  <si>
    <t>CWSP - BUELLTON 1102 Y50 PH 1.1</t>
  </si>
  <si>
    <t>REMG 429 - BUCKS CREEK 1102, RED HILL</t>
  </si>
  <si>
    <t>CWSP - BUCKS CREEK 1102CB - TOBIN</t>
  </si>
  <si>
    <t>CWSP - BUCKS CREEK 1102 CB PH1.2</t>
  </si>
  <si>
    <t>CWSP - BUCKS CREEK 1102 CB PH2.2</t>
  </si>
  <si>
    <t>CWSP - BUCKS CREEK 1102 CB PH2.3</t>
  </si>
  <si>
    <t>CWSP - BUCKS CREEK 1102 CB PH1.1</t>
  </si>
  <si>
    <t>CWSP - BUCKS CREEK 1102 CB PH2.1</t>
  </si>
  <si>
    <t>CWSP - BUCKS CREEK 1102CB - ROCK CREST</t>
  </si>
  <si>
    <t>CWSP - BUCKS CREEK 1102CB - RODGERS FLAT</t>
  </si>
  <si>
    <t>CWSP - BUCKS CREEK 1102CB - BELDEN</t>
  </si>
  <si>
    <t>PSPS - CORNING 1102 LR53184 PH 1.17</t>
  </si>
  <si>
    <t>Corning</t>
  </si>
  <si>
    <t>PSPS - CORNING 1102 LR53184 PH 1.5</t>
  </si>
  <si>
    <t>PSPS - CORNING 1102 LR53184 PH 1.6</t>
  </si>
  <si>
    <t>PSPS - CORNING 1102 LR53184 PH 1.7</t>
  </si>
  <si>
    <t>PSPS - CORNING 1102 LR53184 PH 1.8</t>
  </si>
  <si>
    <t>PSPS - CORNING 1102 LR53184 PH 1.9</t>
  </si>
  <si>
    <t>PSPS - CORNING 1102 LR53184 PH 1.10</t>
  </si>
  <si>
    <t>PSPS - CORNING 1102 LR53184 PH 1.11</t>
  </si>
  <si>
    <t>PSPS - CORNING 1102 LR53184 PH 1.12</t>
  </si>
  <si>
    <t>REMG 818 - CORNING 1102 PH 1.13</t>
  </si>
  <si>
    <t>REMG 797 - CORNING 1102 PH 1.14</t>
  </si>
  <si>
    <t>PSPS - CORNING 1102 LR53184 PH 1.15</t>
  </si>
  <si>
    <t>REMG 301 - CORNING 1102, NEWVILLE</t>
  </si>
  <si>
    <t>PSPS - CORNING 1102 LR53184 PH 1.2</t>
  </si>
  <si>
    <t>PSPS - CORNING 1102 LR53184 PH 1.3</t>
  </si>
  <si>
    <t>REMG 817 - CORNING 1102 PH 1.4</t>
  </si>
  <si>
    <t>PSPS - CORNING 1102 LR53184 PH 1.1</t>
  </si>
  <si>
    <t>PSPS - CORNING 1102 LR915324 PH 1.1</t>
  </si>
  <si>
    <t>CORNING 1102915324</t>
  </si>
  <si>
    <t>PSPS - CORNING 1102 LR915324 PH 1.2</t>
  </si>
  <si>
    <t>CLARKSVILLE 2104 RECONDUCTOR -PH 3 Y2018</t>
  </si>
  <si>
    <t>PSPS - CLARKSVILLE 2104 - CB UG</t>
  </si>
  <si>
    <t>CWSP - COARSEGOLD 210410030 PH 1.2</t>
  </si>
  <si>
    <t>COARSEGOLD 210410030</t>
  </si>
  <si>
    <t>CWSP - COARSEGOLD 210410030 PH 1.3</t>
  </si>
  <si>
    <t>CWSP - COARSEGOLD 210410030 PH 1.4</t>
  </si>
  <si>
    <t>CWSP - COARSEGOLD 210410030 PH 1.5</t>
  </si>
  <si>
    <t>CWSP - COARSEGOLD 210410030 - PH1.1</t>
  </si>
  <si>
    <t>CWSP - COARSEGOLD 2104CB PH 1.2</t>
  </si>
  <si>
    <t>COARSEGOLD 210410335</t>
  </si>
  <si>
    <t>CWSP - COARSEGOLD 2104CB PH 1.3</t>
  </si>
  <si>
    <t>CWSP - COARSEGOLD 2104CB PH 1.4</t>
  </si>
  <si>
    <t>CWSP - COARSEGOLD 21045310 PH 1.1</t>
  </si>
  <si>
    <t>COARSEGOLD 21045310</t>
  </si>
  <si>
    <t>CWSP - COARSEGOLD 21045310 PH 2.1</t>
  </si>
  <si>
    <t>CWSP - COARSEGOLD 21045310 PH 3.1</t>
  </si>
  <si>
    <t>CWSP - COARSEGOLD 21045310 PH 1.2</t>
  </si>
  <si>
    <t>CWSP - COARSEGOLD 21045310 PH 1.3</t>
  </si>
  <si>
    <t>CWSP - COARSEGOLD 21045310 PH 3.2</t>
  </si>
  <si>
    <t>CWSP - COARSEGOLD 21045310 PH 3.3</t>
  </si>
  <si>
    <t>CWSP - COARSEGOLD 21045310 PH 2.2</t>
  </si>
  <si>
    <t>CWSP - COARSEGOLD 21045310 PH 2.3</t>
  </si>
  <si>
    <t>CWSP - COARSEGOLD 2104570682 PH 1</t>
  </si>
  <si>
    <t>COARSEGOLD 2104570682</t>
  </si>
  <si>
    <t>CWSP - COARSEGOLD 21046210 PH 1.1</t>
  </si>
  <si>
    <t>COARSEGOLD 21046210</t>
  </si>
  <si>
    <t>CWSP - COARSEGOLD 21046210 PH 1.2</t>
  </si>
  <si>
    <t>CWSP - COARSEGOLD 21046210 PH 1.3</t>
  </si>
  <si>
    <t>REMG 755 - COARSEGOLD 2104, MELVIN</t>
  </si>
  <si>
    <t>CWSP - COARSEGOLD 2104CB PH 1.1</t>
  </si>
  <si>
    <t>COARSEGOLD 2104CB</t>
  </si>
  <si>
    <t>CWSP-COLUMBIA HILL 1101-LR 2212 PH2</t>
  </si>
  <si>
    <t>COLUMBIA HILL 11012212</t>
  </si>
  <si>
    <t>CWSP-COLUMBIA HILL 1101-LR 2212 PH3</t>
  </si>
  <si>
    <t>CWSP-COLUMBIA HILL 1101-LR 2212 PH4</t>
  </si>
  <si>
    <t>CWSP-COLUMBIA HILL 1101-LR 2212 PH5</t>
  </si>
  <si>
    <t>CWSP-COLUMBIA HILL 1101-LR 2212 PH1</t>
  </si>
  <si>
    <t>CWSP - CLAYTON 2212614950</t>
  </si>
  <si>
    <t>12022212</t>
  </si>
  <si>
    <t>CLAYTON 2212614950</t>
  </si>
  <si>
    <t>CLAYTON 2212</t>
  </si>
  <si>
    <t>CWSP - CLAYTON 2212681608 PH 1.1</t>
  </si>
  <si>
    <t>CLAYTON 2212681608</t>
  </si>
  <si>
    <t>CWSP - CLAYTON 2212 LR 96224 PH1.1</t>
  </si>
  <si>
    <t>CLAYTON 221296224</t>
  </si>
  <si>
    <t>ECOP - CLAYTON 2212 - H01-LR2951 PH2</t>
  </si>
  <si>
    <t>ECOP - CLAYTON 2212 - H01-LR2951</t>
  </si>
  <si>
    <t>PSPS CLARK ROAD 1102 CB PH 1.2</t>
  </si>
  <si>
    <t>CLARK ROAD 1102CB</t>
  </si>
  <si>
    <t>PSPS CLARK ROAD 1102 CB PH 1.1</t>
  </si>
  <si>
    <t>PSPS  CLARK ROAD 1102 LR81296 PH 1.1</t>
  </si>
  <si>
    <t>CLARK ROAD 110281296</t>
  </si>
  <si>
    <t>PSPS  CLARK ROAD 1102 LR81296 PH 1.2</t>
  </si>
  <si>
    <t>PSPS  CLARK ROAD 1102 LR81296 PH 1.3</t>
  </si>
  <si>
    <t>PSPS  CLARK ROAD 1102 LR81296 PH 1.4</t>
  </si>
  <si>
    <t>DIAMOND SPRINGS 1105 - LR 2102</t>
  </si>
  <si>
    <t>CWSP - DESCHUTES 11041582 PH1.2</t>
  </si>
  <si>
    <t>DESCHUTES 11041582</t>
  </si>
  <si>
    <t>CWSP - DESCHUTES 11041582</t>
  </si>
  <si>
    <t>CWSP - DESCHUTES 110449024 PH1.1</t>
  </si>
  <si>
    <t>DESCHUTES 110449024</t>
  </si>
  <si>
    <t>CWSP - DESCHUTES 110449024 PH 2.1</t>
  </si>
  <si>
    <t>CWSP - DESCHUTES 110449024 PH 1.2</t>
  </si>
  <si>
    <t>CWSP - DESCHUTES 1104499024 PH 2.2</t>
  </si>
  <si>
    <t>CWSP - DESCHUTES 11049718 PH1.2</t>
  </si>
  <si>
    <t>CWSP - DESCHUTES 11049718 PH 2.2</t>
  </si>
  <si>
    <t>CWSP - DESCHUTES 11049718 PH 2.3</t>
  </si>
  <si>
    <t>CWSP - DESCHUTES 11049718 PH 2.4</t>
  </si>
  <si>
    <t>CWSP - DESCHUTES 11049718 PH 2.5</t>
  </si>
  <si>
    <t>CWSP - DESCHUTES 11041370 PH 2.1</t>
  </si>
  <si>
    <t>CWSP - DESCHUTES 11041370 PH1.1</t>
  </si>
  <si>
    <t>CWSP - DESCHUTES 11041370 PH 2.2</t>
  </si>
  <si>
    <t>CWSP - DESCHUTES 11041370 PH 2.3</t>
  </si>
  <si>
    <t>CWSP - DESCHUTES 11041370 PH 1.2</t>
  </si>
  <si>
    <t>CWSP - DESCHUTES 11041370 PH 1.3</t>
  </si>
  <si>
    <t>PSPS COTTONWOOD 1102 LR544790 PH 1.2</t>
  </si>
  <si>
    <t>COTTONWOOD 1102544790</t>
  </si>
  <si>
    <t>PSPS COTTONWOOD 1102 LR544790 PH 2.2</t>
  </si>
  <si>
    <t>PSPS - COTTONWOOD 1102544790 PH 1.1</t>
  </si>
  <si>
    <t>PSPS - COTTONWOOD 1102544790 PH 2.1</t>
  </si>
  <si>
    <t>PSPS - COTTONWOOD 11029026 PH2.1</t>
  </si>
  <si>
    <t>COTTONWOOD 11029026</t>
  </si>
  <si>
    <t>PSPS - COTTONWOOD 11029026 PH3.1</t>
  </si>
  <si>
    <t>PSPS - COTTONWOOD 11029026 PH1.1</t>
  </si>
  <si>
    <t>PSPS COTTONWOOD 1102 LR9026 PH 1.2</t>
  </si>
  <si>
    <t>PSPS COTTONWOOD 1102 LR9026 PH 2.2</t>
  </si>
  <si>
    <t>PSPS COTTONWOOD 1102 LR9026 PH 2.3</t>
  </si>
  <si>
    <t>PSPS COTTONWOOD 1102 LR9026 PH 3.2</t>
  </si>
  <si>
    <t>REMG 299 - CORNING 1102, TURRI ELLIS</t>
  </si>
  <si>
    <t>REMG 300 - CORNING 1102, TURRI MAIN</t>
  </si>
  <si>
    <t>CURTIS 1701 CB PH 1.1</t>
  </si>
  <si>
    <t>163351701</t>
  </si>
  <si>
    <t>CURTIS 1701CB</t>
  </si>
  <si>
    <t>CURTIS 1701</t>
  </si>
  <si>
    <t>PSPS - CURTIS 1701 CB PH 1.2</t>
  </si>
  <si>
    <t>PSPS - CURTIS 1701 CB PH 1.3</t>
  </si>
  <si>
    <t>CWSP-BRUNSWICK 1105 LR-1030 ZONE</t>
  </si>
  <si>
    <t>152481105</t>
  </si>
  <si>
    <t>BRUNSWICK 11051030</t>
  </si>
  <si>
    <t>BRUNSWICK 1105</t>
  </si>
  <si>
    <t>CWSP-BRUNSWICK 1105 LR-32536 ZONE # PH 1</t>
  </si>
  <si>
    <t>BRUNSWICK 110532536</t>
  </si>
  <si>
    <t>CWSP - BRUNSWICK 11062104 PH 2.1</t>
  </si>
  <si>
    <t>BRUNSWICK 11062104</t>
  </si>
  <si>
    <t>CWSP - BRUNSWICK 11062104 PH1.1</t>
  </si>
  <si>
    <t>CWSP - BRUNSWICK 11062104 PH 1.2</t>
  </si>
  <si>
    <t>CWSP - BRUNSWICK 11062104 PH 1.3</t>
  </si>
  <si>
    <t>CWSP - BRUNSWICK 11062104 PH2.2</t>
  </si>
  <si>
    <t>CWSP-BRUNSWICK 1103 LR50070 ZONE-PH 3.2</t>
  </si>
  <si>
    <t>BRUNSWICK 110350070</t>
  </si>
  <si>
    <t>BRUNSWICK 1103</t>
  </si>
  <si>
    <t>CWSP-BRUNSWICK 1103 LR50070 ZONE-PH 3.3</t>
  </si>
  <si>
    <t>CWSP-BRUNSWICK 1103 LR50070 ZONE-PH 3.4</t>
  </si>
  <si>
    <t>CWSP-BRUNSWICK 1103 LR50070 ZONE-PH 3.5</t>
  </si>
  <si>
    <t>CWSP-BRUNSWICK 1103 LR50070 ZONE-PH 2.2</t>
  </si>
  <si>
    <t>CWSP-BRUNSWICK 1103 LR50070 ZONE-PH 2.3</t>
  </si>
  <si>
    <t>CWSP-BRUNSWICK 1103 LR50070 ZONE-PH 2.4</t>
  </si>
  <si>
    <t>CWSP-BRUNSWICK 1103 LR50070 ZONE-PH 2.5</t>
  </si>
  <si>
    <t>CWSP-BRUNSWICK 1103 LR50070 ZONE-PH 1.2</t>
  </si>
  <si>
    <t>CWSP-BRUNSWICK 1103 LR50070 ZONE-PH 1.3</t>
  </si>
  <si>
    <t>CWSP-BRUNSWICK 1103 LR50070 ZONE-PH 1.4</t>
  </si>
  <si>
    <t>CWSP-BRUNSWICK 1103 LR50070 ZONE-PH 1.5</t>
  </si>
  <si>
    <t>CWSP-BRUNSWICK 1103 LR50070 ZONE-PH 3.6</t>
  </si>
  <si>
    <t>CWSP-BRUNSWICK 1103 LR50070 ZONE-PH 1.1</t>
  </si>
  <si>
    <t>CWSP-BRUNSWICK 1103 LR50070 ZONE-PH 2.1</t>
  </si>
  <si>
    <t>CWSP-BRUNSWICK 1103 LR50070 ZONE-PH3</t>
  </si>
  <si>
    <t>CWSP - BRUNSWICK 11021010</t>
  </si>
  <si>
    <t>152481102</t>
  </si>
  <si>
    <t>BRUNSWICK 11021010</t>
  </si>
  <si>
    <t>BRUNSWICK 1102</t>
  </si>
  <si>
    <t>CWSP - BRUNSWICK 11021010 PH 2</t>
  </si>
  <si>
    <t>CWSP - BRUNSWICK 11021010 PH 3</t>
  </si>
  <si>
    <t>CWSP - BRUNSWICK 11021010 PH 4</t>
  </si>
  <si>
    <t>CWSP - BRUNSWICK 11021010 PH 5</t>
  </si>
  <si>
    <t>CWSP - BRUNSWICK 11021010 PH 6</t>
  </si>
  <si>
    <t>CWSP - BRUNSWICK 11021010 PH 7</t>
  </si>
  <si>
    <t>CWSP-BRUNSWICK-1103-LR2200 HARDENING PH2</t>
  </si>
  <si>
    <t>BRUNSWICK 11032200</t>
  </si>
  <si>
    <t>CWSP BRUNSWICK 1106-51484 PH 1.2</t>
  </si>
  <si>
    <t>BRUNSWICK 110651484</t>
  </si>
  <si>
    <t>CWSP BRUNSWICK 1106-51484 PH 1.3</t>
  </si>
  <si>
    <t>CWSP BRUNSWICK 1106-51484 PH 1.4</t>
  </si>
  <si>
    <t>CWSP BRUNSWICK 1106-51484 PH 1.5</t>
  </si>
  <si>
    <t>CWSP - BRUNSWICK 110651484 PH 2.2</t>
  </si>
  <si>
    <t>CWSP - BRUNSWICK 110651484 PH 2.3</t>
  </si>
  <si>
    <t>CWSP - BRUNSWICK 110651484 PH 2.4</t>
  </si>
  <si>
    <t>CWSP - BRUNSWICK 110651484 PH 2.5</t>
  </si>
  <si>
    <t>CWSP BRUNSWICK 1106-51484 PH 3.2</t>
  </si>
  <si>
    <t>CWSP BRUNSWICK 1106-51484 PH 3.3</t>
  </si>
  <si>
    <t>CWSP BRUNSWICK 1106-51484 PH 3.4</t>
  </si>
  <si>
    <t>CWSP BRUNSWICK 1106-51484 PH 1.1</t>
  </si>
  <si>
    <t>CWSP - BRUNSWICK 110651484 PH 2</t>
  </si>
  <si>
    <t>CWSP BRUNSWICK 1106-51484 PH 3.1</t>
  </si>
  <si>
    <t>CWSP - BRUNSWICK 110651486 PH 2.1</t>
  </si>
  <si>
    <t>BRUNSWICK 110651486</t>
  </si>
  <si>
    <t>CWSP - BRUNSWICK 110651486 PH 3.1</t>
  </si>
  <si>
    <t>CWSP - BRUNSWICK 110651486 PH 4.1</t>
  </si>
  <si>
    <t>CWSP - BRUNSWICK 110651486 PH 5.1</t>
  </si>
  <si>
    <t>CWSP - BRUNSWICK 110651486 PH 6.1</t>
  </si>
  <si>
    <t>CWSP - BRUNSWICK 110651486 PH 7.1</t>
  </si>
  <si>
    <t>CWSP - BRUNSWICK 110651486 PH 8</t>
  </si>
  <si>
    <t>CWSP - BRUNSWICK 110651486 PH 1.1</t>
  </si>
  <si>
    <t>CWSP - BRUNSWICK 110651486 PH 2.4</t>
  </si>
  <si>
    <t>CWSP - BRUNSWICK 110651486 PH 5.2</t>
  </si>
  <si>
    <t>CWSP - BRUNSWICK 110651486 PH 5.3</t>
  </si>
  <si>
    <t>CWSP - BRUNSWICK 110651486 PH 5.4</t>
  </si>
  <si>
    <t>CWSP - BRUNSWICK 110651486 PH 6.2</t>
  </si>
  <si>
    <t>CWSP - BRUNSWICK 110651486 PH 6.3</t>
  </si>
  <si>
    <t>CWSP - BRUNSWICK 110651486 PH 6.4</t>
  </si>
  <si>
    <t>CWSP - BRUNSWICK 110651486 - 13993 SEVEN</t>
  </si>
  <si>
    <t>CWSP - BRUNSWICK 110651486 PH 1.2</t>
  </si>
  <si>
    <t>CWSP - BRUNSWICK 110651486 PH 1.3</t>
  </si>
  <si>
    <t>CWSP - BRUNSWICK 110651486 PH 2.2</t>
  </si>
  <si>
    <t>CWSP - BRUNSWICK 110651486 PH 2.3</t>
  </si>
  <si>
    <t>CWSP - BRUNSWICK 110651486 PH 3.2</t>
  </si>
  <si>
    <t>CWSP - BRUNSWICK 110651486 PH 3.3</t>
  </si>
  <si>
    <t>CWSP - BRUNSWICK 110651486 PH 4.2</t>
  </si>
  <si>
    <t>CWSP - BRUNSWICK 110651486 PH 7.2</t>
  </si>
  <si>
    <t>CWSP - BRUNSWICK 110651486 PH 7.3</t>
  </si>
  <si>
    <t>PSPS - BANGOR 1101 CB - MICROGRID</t>
  </si>
  <si>
    <t>BANGOR 1101CB</t>
  </si>
  <si>
    <t>R2 2019 AUBERRY 1101 RECONDUCTOR</t>
  </si>
  <si>
    <t>Tollhouse</t>
  </si>
  <si>
    <t>AUBERRY 1101R2578</t>
  </si>
  <si>
    <t>APPLE HILL 2102 HIGH SPLICE AREA</t>
  </si>
  <si>
    <t>APPLE HILL 2102186912</t>
  </si>
  <si>
    <t>CWSP - APPLE HILL 2102836878 PH 1.1</t>
  </si>
  <si>
    <t>APPLE HILL 2102836878</t>
  </si>
  <si>
    <t>CWSP - APPLE HILL 2102836878 PH 2.1</t>
  </si>
  <si>
    <t>CWSP - APPLE HILL 2102836878 PH 3.1</t>
  </si>
  <si>
    <t>CWSP - APPLE HILL 2102836878 PH 4.1</t>
  </si>
  <si>
    <t>CWSP - APPLE HILL 2102836878 PH 5.1</t>
  </si>
  <si>
    <t>CWSP - APPLE HILL 2102836878 PH 6.1</t>
  </si>
  <si>
    <t>CWSP - APPLE HILL 2102836878 PH 7.1</t>
  </si>
  <si>
    <t>CWSP - APPLE HILL 2102836878 PH 5.5</t>
  </si>
  <si>
    <t>CWSP - APPLE HILL 2102836878 PH 3.2</t>
  </si>
  <si>
    <t>CWSP - APPLE HILL 2102836878 PH 3.3</t>
  </si>
  <si>
    <t>CWSP - APPLE HILL 2102836878 PH 1.2</t>
  </si>
  <si>
    <t>CWSP - APPLE HILL 2102836878 PH 1.3</t>
  </si>
  <si>
    <t>CWSP - APPLE HILL 2102836878 PH 1.4</t>
  </si>
  <si>
    <t>CWSP - APPLE HILL 2102836878 PH 2.2</t>
  </si>
  <si>
    <t>CWSP - APPLE HILL 2102836878 PH 2.3</t>
  </si>
  <si>
    <t>CWSP - APPLE HILL 2102836878 PH 6.2</t>
  </si>
  <si>
    <t>CWSP - APPLE HILL 2102836878 PH 6.3</t>
  </si>
  <si>
    <t>CWSP - APPLE HILL 2102836878 PH 6.4</t>
  </si>
  <si>
    <t>CWSP - APPLE HILL 2102836878 PH 7.2</t>
  </si>
  <si>
    <t>CWSP - APPLE HILL 2102836878 PH 7.3</t>
  </si>
  <si>
    <t>CWSP - APPLE HILL 2102836878 PH 5.2</t>
  </si>
  <si>
    <t>CWSP - APPLE HILL 2102836878 PH 5.3</t>
  </si>
  <si>
    <t>CWSP - APPLE HILL 2102836878 PH 5.4</t>
  </si>
  <si>
    <t>CWSP - APPLE HILL 2102836878 PH 4.2</t>
  </si>
  <si>
    <t>CWSP - APPLE HILL 2102836878 PH 4.3</t>
  </si>
  <si>
    <t>CWSP - APPLE HILL 2102836878 PH 4.4</t>
  </si>
  <si>
    <t>CWSP - BELL 1108 LR2202 PH 2.2</t>
  </si>
  <si>
    <t>BELL 11082202</t>
  </si>
  <si>
    <t>CWSP - BELL 1108 LR2202 PH 2.3</t>
  </si>
  <si>
    <t>CWSP - BELL 1108 LR2202 PH 2.4</t>
  </si>
  <si>
    <t>CWSP - BELL 1108 LR2202 PH 2.5</t>
  </si>
  <si>
    <t>CWSP - BELL 1108 LR2202 PH 2.6</t>
  </si>
  <si>
    <t>CWSP - BELL 1108 LR2202 PH 2.7</t>
  </si>
  <si>
    <t>CWSP - BELL 1108 LR2202 PH 3.2</t>
  </si>
  <si>
    <t>CWSP - BELL 1108 LR2202 PH 3.3</t>
  </si>
  <si>
    <t>CWSP - BELL 1108 LR2202 PH 3.4</t>
  </si>
  <si>
    <t>CWSP - BELL 1108 LR2202 PH 3.5</t>
  </si>
  <si>
    <t>CWSP - BELL 1108 LR2202 PH 3.6</t>
  </si>
  <si>
    <t>CWSP - BELL 1108 LR2202 PH 1.2</t>
  </si>
  <si>
    <t>CWSP - BELL 1108 LR2202 PH 1.3</t>
  </si>
  <si>
    <t>CWSP - BELL 1108 LR2202 PH 1.4</t>
  </si>
  <si>
    <t>CWSP - BELL 1108 LR2202 PH 1.5</t>
  </si>
  <si>
    <t>CWSP - BELL 1108 LR2202 PH 1.1</t>
  </si>
  <si>
    <t>CWSP - BELL 1108 LR2202 PH 2.1</t>
  </si>
  <si>
    <t>CWSP - BELL 1108 LR2202 PH 3.1</t>
  </si>
  <si>
    <t>R2RPL OH WIRE ON B LOMND 0401 17-0095503</t>
  </si>
  <si>
    <t>83040401</t>
  </si>
  <si>
    <t>BEN LOMOND 04015206</t>
  </si>
  <si>
    <t>BEN LOMOND 0401</t>
  </si>
  <si>
    <t>CWSP - BIG BASIN 1101 - 10296 - PH 1.1</t>
  </si>
  <si>
    <t>BIG BASIN 110110296</t>
  </si>
  <si>
    <t>CWSP - BIG BASIN 1101 - 10296 - PH 1.2</t>
  </si>
  <si>
    <t>CWSP - BIG BASIN 1101 - 10296 - PH 1.3</t>
  </si>
  <si>
    <t>CWSP AUBERRY 1101 LR R2839 PH 1</t>
  </si>
  <si>
    <t>AUBERRY 1101R2839</t>
  </si>
  <si>
    <t>CWSP AUBERRY 1101 LR R2839 PH 2</t>
  </si>
  <si>
    <t>CWSP AUBERRY 1101 R2839 PH 2.2</t>
  </si>
  <si>
    <t>CWSP AUBERRY 1101 R2839 PH 1.2</t>
  </si>
  <si>
    <t>CWSP AUBERRY 1101 R2839 PH 1.3</t>
  </si>
  <si>
    <t>CWSP AUBERRY 1101 R2839 PH 1.4</t>
  </si>
  <si>
    <t>BIG BEND 1102  - BLOOMER HILL 08W PHS 2</t>
  </si>
  <si>
    <t>REMG 851 - BONNIE NOOK 1102, TBD</t>
  </si>
  <si>
    <t>CWSP - BONNIE NOOK 1101CB PH 1.2</t>
  </si>
  <si>
    <t>CWSP - BONNIE NOOK 1101CB PH 2.2</t>
  </si>
  <si>
    <t>CWSP - BONNIE NOOK 1101CB PH 2.3</t>
  </si>
  <si>
    <t>CWSP - BONNIE NOOK 1101CB PH 2.1</t>
  </si>
  <si>
    <t>CWSP - BONNIE NOOK 1101CB PH 1.1</t>
  </si>
  <si>
    <t>CWSP - BONNIE NOOK 1102CB &amp; 1103CB PH1.1</t>
  </si>
  <si>
    <t>152301102</t>
  </si>
  <si>
    <t>BONNIE NOOK 1102CB</t>
  </si>
  <si>
    <t>BONNIE NOOK 1102</t>
  </si>
  <si>
    <t>CWSP - BONNIE NOOK 1102CB PH 2.1</t>
  </si>
  <si>
    <t>CWSP - BONNIE NOOK 1102CB PH 3.1</t>
  </si>
  <si>
    <t>CWSP - BONNIE NOOK 1102CB PH 4.1</t>
  </si>
  <si>
    <t>CWSP - BONNIE NOOK 1102CB PH 2.2</t>
  </si>
  <si>
    <t>CWSP - BONNIE NOOK 1102CB PH 2.3</t>
  </si>
  <si>
    <t>CWSP - BONNIE NOOK 1102CB PH 2.4</t>
  </si>
  <si>
    <t>CWSP - BONNIE NOOK 1102CB PH 3.2</t>
  </si>
  <si>
    <t>CWSP - BONNIE NOOK 1102CB PH 3.3</t>
  </si>
  <si>
    <t>CWSP - BONNIE NOOK 1102CB PH 3.4</t>
  </si>
  <si>
    <t>CWSP - BONNIE NOOK 1102CB PH 3.5</t>
  </si>
  <si>
    <t>CWSP - BONNIE NOOK 1102CB PH 3.6</t>
  </si>
  <si>
    <t>CWSP - BONNIE NOOK 1102CB PH 3.7</t>
  </si>
  <si>
    <t>CWSP - BONNIE NOOK 1102CB PH 3.8</t>
  </si>
  <si>
    <t>CWSP - BONNIE NOOK 1102CB PH 4.2</t>
  </si>
  <si>
    <t>CWSP - BONNIE NOOK 1102CB PH 4.3</t>
  </si>
  <si>
    <t>CWSP - BONNIE NOOK 1102CB PH 4.4</t>
  </si>
  <si>
    <t>Gold Run</t>
  </si>
  <si>
    <t>CWSP - BONNIE NOOK 1102CB PH 1.2</t>
  </si>
  <si>
    <t>CWSP BIG MEADOWS 2101 2510 PH1.1</t>
  </si>
  <si>
    <t>BIG MEADOWS 21012510</t>
  </si>
  <si>
    <t>CWSP BIG MEADOWS 2101 2510 PH1.2</t>
  </si>
  <si>
    <t>Canyon Dam</t>
  </si>
  <si>
    <t>CWSP BIG MEADOWS 2101 2510 PH1.3</t>
  </si>
  <si>
    <t>CWSP BIG MEADOWS 2101 2510 PH1.4</t>
  </si>
  <si>
    <t>DIAM.SPRINGS1105-LR 2102-TLINE SUBORDER</t>
  </si>
  <si>
    <t>CWSP - PUTAH CREEK TLINE POLE REPLACE</t>
  </si>
  <si>
    <t>T-Line</t>
  </si>
  <si>
    <t>DIAMOND SPRINGS 1105 LR 2102 TLINE SOUTH</t>
  </si>
  <si>
    <t>Plymouth                                Amador</t>
  </si>
  <si>
    <t>RAISE T-LINE H-FRAME DONNELS-MI WUK 18/2</t>
  </si>
  <si>
    <t>REMG 205 - HIGHLANDS 1102, OASIS - Land Purchase</t>
  </si>
  <si>
    <t>OCGC N SIX SPANS FRATI LN</t>
  </si>
  <si>
    <t>OCGCELIAIBLITY -K1103, REPL #4ACSR W</t>
  </si>
  <si>
    <t>12101103</t>
  </si>
  <si>
    <t>OAKLAND K 1103</t>
  </si>
  <si>
    <t>HMB1101 REPLACE OH LINE SKYLINE BLVD</t>
  </si>
  <si>
    <t>2017 GRIZZLY PEAK REPL #6 CU-UWF</t>
  </si>
  <si>
    <t>OCGCABILITY 2017 D1112/K1101 UWF</t>
  </si>
  <si>
    <t>12041112</t>
  </si>
  <si>
    <t>OAKLAND D 1112</t>
  </si>
  <si>
    <t>MVWF THROCKMORTON LANE  ALTO 1124</t>
  </si>
  <si>
    <t>Mill Valley</t>
  </si>
  <si>
    <t>42031124</t>
  </si>
  <si>
    <t>ALTO 1124</t>
  </si>
  <si>
    <t>MVWF 206 REED ST, COUNTY, ALTO 1125</t>
  </si>
  <si>
    <t>42031125</t>
  </si>
  <si>
    <t>ALTO 1125</t>
  </si>
  <si>
    <t>MVWF 388 SUMMIT AVE, CITY, ALTO 1124</t>
  </si>
  <si>
    <t>MVWF BROOKLINE AVE, COUNTY, ALTO 1125</t>
  </si>
  <si>
    <t>109 HELENS LN,CITY/CNTY,ALTO</t>
  </si>
  <si>
    <t>MVWF SEQUOIA VLY RD CTY/CNTY AL1125/1124</t>
  </si>
  <si>
    <t>X WDN 15-0073161 CE2103-OLD GRAHM HL R</t>
  </si>
  <si>
    <t>ESA BOULEVARD ORNE AVE, LARKSPUR GB 1103</t>
  </si>
  <si>
    <t>Larkspur</t>
  </si>
  <si>
    <t>43091103</t>
  </si>
  <si>
    <t>GREENBRAE 1103</t>
  </si>
  <si>
    <t>MVWF PANORAMIC HWY, COUNTY, ALTO 1125</t>
  </si>
  <si>
    <t>-RELIAIBLITY 2017 - UWF K1104/X1105/6</t>
  </si>
  <si>
    <t>12101104</t>
  </si>
  <si>
    <t>OAKLAND K 1104</t>
  </si>
  <si>
    <t xml:space="preserve"> WY1105 - RECOND  3000 FT OF 4AR W 2ARTW</t>
  </si>
  <si>
    <t>102911105</t>
  </si>
  <si>
    <t>WYANDOTTE 1105</t>
  </si>
  <si>
    <t>R2ROB ROY 2104 HIGH SPLICE CABLE REPLACE</t>
  </si>
  <si>
    <t>R7 RECONDUCTOR WILSON RD- RINCON 1103</t>
  </si>
  <si>
    <t>OCGC DUCTOR MAYS CANYON-MIRABEL 1101</t>
  </si>
  <si>
    <t>*R4 EL DORADO PH 2102 HIGH SPLICE AREA</t>
  </si>
  <si>
    <t>FORESTHILL 1102 - SPRING GARDEN RD 08W</t>
  </si>
  <si>
    <t>152181102</t>
  </si>
  <si>
    <t>FORESTHILL 1102</t>
  </si>
  <si>
    <t>RELIAIBLITY RICHMOND-REPL #6 CU-UWF_PH2</t>
  </si>
  <si>
    <t>Richmond</t>
  </si>
  <si>
    <t>12061103</t>
  </si>
  <si>
    <t>BERKELEY F 1103</t>
  </si>
  <si>
    <t>CWSP - ALLEGHANY 1102CB SIERRA PH 1</t>
  </si>
  <si>
    <t>Alleghany</t>
  </si>
  <si>
    <t>CWSP - ALLEGHANY 1102CB SIERRA PH 2</t>
  </si>
  <si>
    <t>CWSP - ALLEGHANY 1102CB NEVADA PH 3</t>
  </si>
  <si>
    <t>CWSP - ALLEGHANY 1102CB NEVADA PH 4</t>
  </si>
  <si>
    <t>CWSP - ALLEGHANY 1102CB NEVADA PH 5</t>
  </si>
  <si>
    <t>MVWF VIEWPOINT RD TENNVLY CNTY ALTO 1125</t>
  </si>
  <si>
    <t>ALTO 11251256</t>
  </si>
  <si>
    <t>CWSP ANDERSON 1103 LR1600 PH2.1</t>
  </si>
  <si>
    <t>103261103</t>
  </si>
  <si>
    <t>ANDERSON 11031600</t>
  </si>
  <si>
    <t>ANDERSON 1103</t>
  </si>
  <si>
    <t>CWSP ANDERSON 1103 LR1600 PH1</t>
  </si>
  <si>
    <t>CWSP ANDERSON 1103 LR1600 PH2.2</t>
  </si>
  <si>
    <t>CWSP ANDERSON 1103 LR1600 PH2.3</t>
  </si>
  <si>
    <t>CWSP ANDERSON 1103 LR1600 PH2.4</t>
  </si>
  <si>
    <t>CWSP ANDERSON 1103 LR226050 PH 1.2</t>
  </si>
  <si>
    <t>ANDERSON 1103226050</t>
  </si>
  <si>
    <t>CWSP ANDERSON 1103 LR226050 PH 1.3</t>
  </si>
  <si>
    <t>CWSP ANDERSON 1103 LR226050 PH 1.4</t>
  </si>
  <si>
    <t>CWSP ANDERSON 1103 LR226050 PH 1.5</t>
  </si>
  <si>
    <t>CWSP ANDERSON 1103 LR226050 PH 1.1</t>
  </si>
  <si>
    <t>PSPS - CURTIS 1701 CB PH 1.4</t>
  </si>
  <si>
    <t>CWSP - APPLE HILL 21026552 PH 1.1</t>
  </si>
  <si>
    <t>CWSP - APPLE HILL 21026552 PH 2.1</t>
  </si>
  <si>
    <t>CWSP - APPLE HILL 21027502 PH 1.2</t>
  </si>
  <si>
    <t>APPLE HILL 21027502</t>
  </si>
  <si>
    <t>CWSP - APPLE HILL 21027502 PH 1.3</t>
  </si>
  <si>
    <t>CWSP - APPLE HILL 21027502 PH 2.2</t>
  </si>
  <si>
    <t>CWSP - APPLE HILL 21027502 PH 2.3</t>
  </si>
  <si>
    <t>CWSP - APPLE HILL 21027502 PH 3.2</t>
  </si>
  <si>
    <t>CWSP - APPLE HILL 21027502 PH 3.3</t>
  </si>
  <si>
    <t>CWSP - APPLE HILL 21027502 PH 2.1</t>
  </si>
  <si>
    <t>CWSP - APPLE HILL 21027502 PH 3.1</t>
  </si>
  <si>
    <t>CWSP - APPLE HILL 21027502 PH 1.1</t>
  </si>
  <si>
    <t>CWSP APPLE HILL 1104-13512 PH 4.2</t>
  </si>
  <si>
    <t>CWSP APPLE HILL 1104-13512 PH 4.3</t>
  </si>
  <si>
    <t>CWSP APPLE HILL 1104-13512 PH 3.2</t>
  </si>
  <si>
    <t>CWSP APPLE HILL 1104-13512 PH 3.3</t>
  </si>
  <si>
    <t>CWSP APPLE HILL 1104-13512 PH 3.4</t>
  </si>
  <si>
    <t>CWSP APPLE HILL 1104-13512 PH 1.2</t>
  </si>
  <si>
    <t>CWSP APPLE HILL 1104-13512 PH 1.3</t>
  </si>
  <si>
    <t>CWSP APPLE HILL 1104-13512 PH 1.4</t>
  </si>
  <si>
    <t>CWSP APPLE HILL 1104-13512 PH 1.5</t>
  </si>
  <si>
    <t>CWSP APPLE HILL 1104-13512 PH 2.2</t>
  </si>
  <si>
    <t>REMG - APPLE HILL 110413512 RG904</t>
  </si>
  <si>
    <t>CWSP - APPLE HILL 1104CB PH 1.1</t>
  </si>
  <si>
    <t>APPLE HILL 1104CB</t>
  </si>
  <si>
    <t>CWSP - ANTLER 11011384 PH 2</t>
  </si>
  <si>
    <t>ANTLER 11011384</t>
  </si>
  <si>
    <t>CWSP - ANTLER 11011384 PH 1</t>
  </si>
  <si>
    <t>CWSP - ANTLER 11011520 PH1.1</t>
  </si>
  <si>
    <t>ANTLER 11011520</t>
  </si>
  <si>
    <t>CWSP - ANTLER 11011520 PH 1.2</t>
  </si>
  <si>
    <t>CWSP - ANTLER 11011520 PH 1.3</t>
  </si>
  <si>
    <t>CWSP - ANTLER 11011520 PH 1.4</t>
  </si>
  <si>
    <t>REMG - ANTLER 11011520 PH 1.5 RG424</t>
  </si>
  <si>
    <t>CWSP - ANTLER 11011520 PH 1.6</t>
  </si>
  <si>
    <t>CWSP APPLE HILL 1104-13512 PH 1.1</t>
  </si>
  <si>
    <t>CWSP APPLE HILL 1104-13512 PH 2.1</t>
  </si>
  <si>
    <t>CWSP APPLE HILL 1104-13512 PH 3.1</t>
  </si>
  <si>
    <t>CWSP APPLE HILL 1104-13512 PH 4.1</t>
  </si>
  <si>
    <t>CWSP - ANTLER 1101CB</t>
  </si>
  <si>
    <t>ANTLER 1101CB</t>
  </si>
  <si>
    <t>APPLE HILL 1104 - S049NO119 HIGH SPLICE</t>
  </si>
  <si>
    <t>APPLE HILL 110412842</t>
  </si>
  <si>
    <t>APPLE HILL 1104 RECONDUCTOR</t>
  </si>
  <si>
    <t>CWSP AUBERRY 1101 LR 49122 PH 1.2</t>
  </si>
  <si>
    <t>AUBERRY 110149122</t>
  </si>
  <si>
    <t>CWSP AUBERRY 1101 LR 49122</t>
  </si>
  <si>
    <t>CWSP AUBERRY 1101 CB PH 1</t>
  </si>
  <si>
    <t>AUBERRY 1101CB</t>
  </si>
  <si>
    <t>CWSP AUBERRY 1101 CB PH 2.1</t>
  </si>
  <si>
    <t>CWSP AUBERRY 1101 CB PH 1.2</t>
  </si>
  <si>
    <t>CWSP AUBERRY 1101 CB PH 1.3</t>
  </si>
  <si>
    <t>CWSP AUBERRY 1101 CB PH 1.4</t>
  </si>
  <si>
    <t>CWSP AUBERRY 1101 CB PH 2.2</t>
  </si>
  <si>
    <t>CWSP AUBERRY 1101 CB PH 2.3</t>
  </si>
  <si>
    <t>CWSP AUBERRY 1101 CB PH 2.4</t>
  </si>
  <si>
    <t>CWSP AUBERRY 1101 R2578 PH 2.2</t>
  </si>
  <si>
    <t>CWSP AUBERRY 1101 R2578 PH 2.3</t>
  </si>
  <si>
    <t>CWSP AUBERRY 1101 R2578 PH 2.4</t>
  </si>
  <si>
    <t>CWSP AUBERRY 1101 R2578 PH 3.2</t>
  </si>
  <si>
    <t>CWSP AUBERRY 1101 R2578 PH 3.3</t>
  </si>
  <si>
    <t>CWSP AUBERRY 1101 R2578 PH 3.4</t>
  </si>
  <si>
    <t>CWSP - AUBERRY 1101R2578 PH4.2</t>
  </si>
  <si>
    <t>CWSP AUBERRY 1101 R2578 PH 4.3</t>
  </si>
  <si>
    <t>CWSP - AUBERRY 1101R2578 PH4.4</t>
  </si>
  <si>
    <t>CWSP AUBERRY 1101 R2578 PH 5.2</t>
  </si>
  <si>
    <t>CWSP AUBERRY 1101 R2578 PH 5.3</t>
  </si>
  <si>
    <t>CWSP AUBERRY 1101 R2578 PH 5.4</t>
  </si>
  <si>
    <t>CWSP AUBERRY 1101 R2578 PH 1.2</t>
  </si>
  <si>
    <t>254151102</t>
  </si>
  <si>
    <t>CWSP AUBERRY 1101 R2578 PH 1.3</t>
  </si>
  <si>
    <t>254151103</t>
  </si>
  <si>
    <t>CWSP AUBERRY 1101 R2578 PH 1.4</t>
  </si>
  <si>
    <t>254151104</t>
  </si>
  <si>
    <t>2023 - Remove</t>
  </si>
  <si>
    <t>CWSP AUBERRY 1101 R2578 PH 1.5</t>
  </si>
  <si>
    <t>254151105</t>
  </si>
  <si>
    <t>CWSP AUBERRY 1101 LR R2578 PH 1</t>
  </si>
  <si>
    <t>CWSP AUBERRY 1101 LR R2578 PH 2</t>
  </si>
  <si>
    <t>CWSP AUBERRY 1101 LR R2578 PH 3</t>
  </si>
  <si>
    <t>CWSP - AUBERRY 1101 LR R2578 PH4</t>
  </si>
  <si>
    <t>CWSP AUBERRY 1101 LR R2578 PH 5</t>
  </si>
  <si>
    <t>ECOP DS1105 &amp; O1102 SW 10931</t>
  </si>
  <si>
    <t>CALISTOGA 1101 - BENNETT LN RECONDUCTOR</t>
  </si>
  <si>
    <t>CWSP - WOODSIDE 1101 FS 775939 PH 1.2</t>
  </si>
  <si>
    <t>2018 Complete</t>
  </si>
  <si>
    <t>2019 Complete</t>
  </si>
  <si>
    <t>2020 Complete</t>
  </si>
  <si>
    <t>2021 Complete</t>
  </si>
  <si>
    <t>2022 Complete</t>
  </si>
  <si>
    <t>2023 Complete</t>
  </si>
  <si>
    <t>2023 Remaining</t>
  </si>
  <si>
    <t>2024 Forecast</t>
  </si>
  <si>
    <t>2025 Forecast</t>
  </si>
  <si>
    <t>2026 Forecast</t>
  </si>
  <si>
    <t>Big Bend 1101</t>
  </si>
  <si>
    <t>Monticello 1101</t>
  </si>
  <si>
    <t>Big Basin 1101, Big Basin 1102</t>
  </si>
  <si>
    <t>182371111</t>
  </si>
  <si>
    <t>Laureles 1111</t>
  </si>
  <si>
    <t>Vacaville 1108</t>
  </si>
  <si>
    <t>Fitch Mountain 1113</t>
  </si>
  <si>
    <t>Swift 2110</t>
  </si>
  <si>
    <t>Big Bend 1102</t>
  </si>
  <si>
    <t>252531103</t>
  </si>
  <si>
    <t>San Joaquin 1103</t>
  </si>
  <si>
    <t>Auberry 1101</t>
  </si>
  <si>
    <t>103401101</t>
  </si>
  <si>
    <t>Girvan 1101</t>
  </si>
  <si>
    <t>Dunbar 1101, Rincon 1101, Rincon 1103</t>
  </si>
  <si>
    <t>192411101</t>
  </si>
  <si>
    <t>Low Gap 1101</t>
  </si>
  <si>
    <t>Silverado 2102, Silverado 2104, Silverado 2105, Calistoga 1101, Calistoga 1102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</si>
</sst>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_);_(* \(#,##0.0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theme="8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2" fontId="0" fillId="0" borderId="4" xfId="0" applyNumberFormat="1" applyBorder="1" applyAlignment="1">
      <alignment horizontal="center"/>
    </xf>
    <xf numFmtId="2" fontId="0" fillId="3" borderId="4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1" applyFont="1"/>
    <xf numFmtId="164" fontId="0" fillId="0" borderId="0" xfId="1" applyNumberFormat="1" applyFont="1"/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/>
    <xf numFmtId="43" fontId="0" fillId="0" borderId="6" xfId="1" applyFont="1" applyFill="1" applyBorder="1"/>
    <xf numFmtId="164" fontId="0" fillId="0" borderId="6" xfId="1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(* #,##0.000_);_(* \(#,##0.0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1ty\AppData\Local\Microsoft\Windows\INetCache\Content.Outlook\25NUMGZL\2023%20System%20Hardening%20Daily%20Summary%20(Updated%2005-05-23).xlsx" TargetMode="External"/><Relationship Id="rId1" Type="http://schemas.openxmlformats.org/officeDocument/2006/relationships/externalLinkPath" Target="file:///C:\Users\m1ty\AppData\Local\Microsoft\Windows\INetCache\Content.Outlook\25NUMGZL\2023%20System%20Hardening%20Daily%20Summary%20(Updated%2005-05-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urce Data"/>
      <sheetName val="Daily Summary"/>
      <sheetName val="10K UG - Daily Summary"/>
      <sheetName val="2023 Program View"/>
      <sheetName val="Project Details"/>
      <sheetName val="Electric Resource Type Targets"/>
      <sheetName val="Northern Counties UG Commitment"/>
      <sheetName val="LTIP"/>
      <sheetName val="Risk Score Tracker"/>
      <sheetName val="Top 5% Risk Segments"/>
      <sheetName val="Region"/>
      <sheetName val="County"/>
      <sheetName val="City"/>
      <sheetName val="SH - Cons Forecast"/>
      <sheetName val="SH - UG Cons Forecast"/>
      <sheetName val="Historic Data"/>
      <sheetName val="Unit Cost Helper"/>
      <sheetName val="Previous Day"/>
      <sheetName val="EPC"/>
      <sheetName val="Federal Monitor"/>
      <sheetName val="MLUG"/>
      <sheetName val="Short_U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4">
          <cell r="C14">
            <v>45050</v>
          </cell>
          <cell r="L14">
            <v>45043</v>
          </cell>
        </row>
        <row r="24">
          <cell r="C24">
            <v>45051</v>
          </cell>
          <cell r="L24">
            <v>45050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adjustColumnWidth="0" connectionId="1" xr16:uid="{0DC6E720-F006-4EFD-B685-859EA88B9B7B}" autoFormatId="16" applyNumberFormats="0" applyBorderFormats="0" applyFontFormats="0" applyPatternFormats="0" applyAlignmentFormats="0" applyWidthHeightFormats="0">
  <queryTableRefresh nextId="334">
    <queryTableFields count="70">
      <queryTableField id="1" name="Order" tableColumnId="1"/>
      <queryTableField id="2" name="Order Description" tableColumnId="2"/>
      <queryTableField id="265" name="SAP Status" tableColumnId="46"/>
      <queryTableField id="266" name="MAT" tableColumnId="47"/>
      <queryTableField id="185" name="User Status Group" tableColumnId="15"/>
      <queryTableField id="161" name="Program" tableColumnId="3"/>
      <queryTableField id="162" name="Sub-Program" tableColumnId="4"/>
      <queryTableField id="163" name="City" tableColumnId="5"/>
      <queryTableField id="164" name="County" tableColumnId="6"/>
      <queryTableField id="165" name="Region" tableColumnId="7"/>
      <queryTableField id="166" name="Div" tableColumnId="8"/>
      <queryTableField id="167" name="Latitude" tableColumnId="9"/>
      <queryTableField id="168" name="Longitude" tableColumnId="10"/>
      <queryTableField id="309" name="Circuit" tableColumnId="76"/>
      <queryTableField id="231" name="Circuit Protection Zone" tableColumnId="40"/>
      <queryTableField id="232" name="Circuit Name" tableColumnId="41"/>
      <queryTableField id="233" name="HFTD Tier" tableColumnId="42"/>
      <queryTableField id="234" name="Risk Rank 2021" tableColumnId="43"/>
      <queryTableField id="235" name="Risk Rank 2022" tableColumnId="44"/>
      <queryTableField id="236" name="2022 Risk Tranches v3" tableColumnId="45"/>
      <queryTableField id="277" name="2023 UG Scenario" tableColumnId="64"/>
      <queryTableField id="278" name="Draft Future Year Planning" tableColumnId="65"/>
      <queryTableField id="320" name="Planned OH Miles" tableColumnId="81"/>
      <queryTableField id="321" name="Planned UG Miles" tableColumnId="82"/>
      <queryTableField id="322" name="Planned Removal Miles" tableColumnId="83"/>
      <queryTableField id="323" name="Total Miles" tableColumnId="84"/>
      <queryTableField id="187" name="OH - 2018 Complete" tableColumnId="16"/>
      <queryTableField id="188" name="UG - 2018 Complete" tableColumnId="17"/>
      <queryTableField id="189" name="Removal - 2018 Complete" tableColumnId="18"/>
      <queryTableField id="190" name="2018 Miles Complete" tableColumnId="19"/>
      <queryTableField id="191" name="OH - 2019 Complete" tableColumnId="20"/>
      <queryTableField id="192" name="UG - 2019 Complete" tableColumnId="21"/>
      <queryTableField id="193" name="Removal - 2019 Complete" tableColumnId="22"/>
      <queryTableField id="194" name="2019 Miles Complete" tableColumnId="23"/>
      <queryTableField id="195" name="OH - 2020 Complete" tableColumnId="24"/>
      <queryTableField id="196" name="UG - 2020 Complete" tableColumnId="25"/>
      <queryTableField id="197" name="Removal - 2020 Complete" tableColumnId="26"/>
      <queryTableField id="198" name="2020 Miles Complete" tableColumnId="27"/>
      <queryTableField id="199" name="OH - 2021 Complete" tableColumnId="28"/>
      <queryTableField id="200" name="UG - 2021 Complete" tableColumnId="29"/>
      <queryTableField id="201" name="Removal - 2021 Complete" tableColumnId="30"/>
      <queryTableField id="202" name="2021 Miles Complete" tableColumnId="31"/>
      <queryTableField id="203" name="OH - 2022 Complete" tableColumnId="32"/>
      <queryTableField id="204" name="UG - 2022 Complete" tableColumnId="33"/>
      <queryTableField id="205" name="Removal - 2022 Complete" tableColumnId="34"/>
      <queryTableField id="206" name="2022 Miles Complete" tableColumnId="35"/>
      <queryTableField id="246" name="OH - 2023 Complete" tableColumnId="49"/>
      <queryTableField id="247" name="UG - 2023 Complete" tableColumnId="50"/>
      <queryTableField id="248" name="Removal - 2023 Complete" tableColumnId="51"/>
      <queryTableField id="249" name="2023 Miles Complete" tableColumnId="52"/>
      <queryTableField id="250" name="OH - 2023 Remaining" tableColumnId="53"/>
      <queryTableField id="251" name="UG - 2023 Remaining" tableColumnId="54"/>
      <queryTableField id="252" name="Removal - 2023 Remaining" tableColumnId="55"/>
      <queryTableField id="253" name="2023 Remaining Total Miles" tableColumnId="56"/>
      <queryTableField id="122" name="OH - 2024 Forecast" tableColumnId="94"/>
      <queryTableField id="123" name="UG - 2024 Forecast" tableColumnId="95"/>
      <queryTableField id="124" name="Removal - 2024 Forecast" tableColumnId="96"/>
      <queryTableField id="125" name="2024 Total Miles" tableColumnId="97"/>
      <queryTableField id="227" name="OH - 2025 Forecast" tableColumnId="36"/>
      <queryTableField id="228" name="UG - 2025 Forecast" tableColumnId="37"/>
      <queryTableField id="229" name="Removal - 2025 Forecast" tableColumnId="38"/>
      <queryTableField id="230" name="2025 Total Miles" tableColumnId="39"/>
      <queryTableField id="269" name="OH - 2026 Forecast" tableColumnId="48"/>
      <queryTableField id="270" name="UG - 2026 Forecast" tableColumnId="57"/>
      <queryTableField id="271" name="Removal - 2026 Forecast" tableColumnId="58"/>
      <queryTableField id="272" name="2026 Total Miles" tableColumnId="59"/>
      <queryTableField id="273" name="OH - 2027 Forecast" tableColumnId="60"/>
      <queryTableField id="274" name="UG - 2027 Forecast" tableColumnId="61"/>
      <queryTableField id="275" name="Removal - 2027 Forecast" tableColumnId="62"/>
      <queryTableField id="276" name="2027 Total Miles" tableColumnId="6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886B059-5D19-4D8B-B370-9BDD5488C83B}" name="Summary_Data_Details_2" displayName="Summary_Data_Details_2" ref="A4:BR2701" tableType="queryTable" totalsRowShown="0" headerRowDxfId="63">
  <autoFilter ref="A4:BR2701" xr:uid="{2AA45A39-F146-4D0E-AFCC-C97CBC6143AB}"/>
  <tableColumns count="70">
    <tableColumn id="1" xr3:uid="{955D2021-489A-4C9E-BEFE-541112BA6AE2}" uniqueName="1" name="Order" queryTableFieldId="1" dataDxfId="62"/>
    <tableColumn id="2" xr3:uid="{52AD682E-5CE6-4178-9ECE-10B28130B767}" uniqueName="2" name="Order Description" queryTableFieldId="2"/>
    <tableColumn id="46" xr3:uid="{13511C2B-BF34-44AD-A55A-1462CC62C54D}" uniqueName="46" name="SAP Status" queryTableFieldId="265" dataDxfId="61" dataCellStyle="Comma"/>
    <tableColumn id="47" xr3:uid="{BC1ECAE9-D4A1-4912-BF9E-2B64708B396B}" uniqueName="47" name="MAT" queryTableFieldId="266" dataDxfId="60" dataCellStyle="Comma"/>
    <tableColumn id="15" xr3:uid="{0BC0C635-46ED-4A30-94D9-2D23DF9278EB}" uniqueName="15" name="User Status Group" queryTableFieldId="185" dataDxfId="59" dataCellStyle="Comma"/>
    <tableColumn id="3" xr3:uid="{8759499B-1605-4BB5-899F-978A2C8D4533}" uniqueName="3" name="Program" queryTableFieldId="161"/>
    <tableColumn id="4" xr3:uid="{E2AAA4AF-FB5A-446F-9D10-0601E33877FA}" uniqueName="4" name="Sub-Program" queryTableFieldId="162"/>
    <tableColumn id="5" xr3:uid="{6DCBCF95-1247-4C99-9CB5-38813D569834}" uniqueName="5" name="City" queryTableFieldId="163" dataDxfId="58"/>
    <tableColumn id="6" xr3:uid="{0172047C-5230-45B0-8075-FAE6A059D549}" uniqueName="6" name="County" queryTableFieldId="164" dataDxfId="57"/>
    <tableColumn id="7" xr3:uid="{1A1F419F-AC37-4329-9C3E-B5901F10EB12}" uniqueName="7" name="Region" queryTableFieldId="165"/>
    <tableColumn id="8" xr3:uid="{F4905C43-EABA-4999-8A4D-839B430DC6B0}" uniqueName="8" name="Div" queryTableFieldId="166"/>
    <tableColumn id="9" xr3:uid="{B07067A6-1119-422C-9039-50C65B43A6E7}" uniqueName="9" name="Latitude" queryTableFieldId="167"/>
    <tableColumn id="10" xr3:uid="{CD3D90B3-6AB0-4927-926E-87B49DDDE460}" uniqueName="10" name="Longitude" queryTableFieldId="168"/>
    <tableColumn id="76" xr3:uid="{90923871-95BA-4A9B-99E3-628B0614D1D9}" uniqueName="76" name="Circuit" queryTableFieldId="309" dataDxfId="56" dataCellStyle="Comma"/>
    <tableColumn id="40" xr3:uid="{5B460123-6573-4229-99C4-1CDD8E7AE09F}" uniqueName="40" name="Circuit Protection Zone" queryTableFieldId="231" dataDxfId="55" dataCellStyle="Comma"/>
    <tableColumn id="41" xr3:uid="{2BB36843-F0A5-424C-A505-210A2A057645}" uniqueName="41" name="Circuit Name" queryTableFieldId="232" dataDxfId="54" dataCellStyle="Comma"/>
    <tableColumn id="42" xr3:uid="{E85B8843-5F04-465A-8DAE-D1643F92C70C}" uniqueName="42" name="HFTD Tier" queryTableFieldId="233" dataDxfId="53" dataCellStyle="Comma"/>
    <tableColumn id="43" xr3:uid="{D9205889-4307-4AF5-B499-4B46D4981000}" uniqueName="43" name="Risk Rank 2021" queryTableFieldId="234" dataDxfId="52" dataCellStyle="Comma"/>
    <tableColumn id="44" xr3:uid="{F471ED3B-99BB-4877-835F-C75A9B53AA03}" uniqueName="44" name="Risk Rank 2022" queryTableFieldId="235" dataDxfId="51" dataCellStyle="Comma"/>
    <tableColumn id="45" xr3:uid="{F004E257-14B7-4262-85E5-34BD6B308FB6}" uniqueName="45" name="2022 Risk Tranches v3" queryTableFieldId="236" dataDxfId="50" dataCellStyle="Comma"/>
    <tableColumn id="64" xr3:uid="{42E2E43E-F4B2-493B-8FCD-72A714499FA8}" uniqueName="64" name="2023 UG Scenario" queryTableFieldId="277" dataDxfId="49" dataCellStyle="Comma"/>
    <tableColumn id="65" xr3:uid="{70E064F6-C37E-43D3-B57D-559632D9133C}" uniqueName="65" name="Draft Future Year Planning" queryTableFieldId="278" dataDxfId="48" dataCellStyle="Comma"/>
    <tableColumn id="81" xr3:uid="{C5F3A5FE-7756-4DDF-8934-1B846764C16E}" uniqueName="81" name="Planned OH Miles" queryTableFieldId="320" dataDxfId="47" dataCellStyle="Comma"/>
    <tableColumn id="82" xr3:uid="{4CD75635-E684-49FA-A5E7-2AC44A4A6147}" uniqueName="82" name="Planned UG Miles" queryTableFieldId="321" dataDxfId="46" dataCellStyle="Comma"/>
    <tableColumn id="83" xr3:uid="{50A5BF3D-9A5A-4AC3-9C81-FC8D180961A7}" uniqueName="83" name="Planned Removal Miles" queryTableFieldId="322" dataDxfId="45" dataCellStyle="Comma"/>
    <tableColumn id="84" xr3:uid="{5D257E6A-C96C-49E4-88A2-7CCAA501851D}" uniqueName="84" name="Total Miles" queryTableFieldId="323" dataDxfId="44" dataCellStyle="Comma"/>
    <tableColumn id="16" xr3:uid="{88A68A9E-15F0-4785-99D5-0960FB71FCCF}" uniqueName="16" name="OH - 2018 Complete" queryTableFieldId="187" dataDxfId="43" dataCellStyle="Comma"/>
    <tableColumn id="17" xr3:uid="{CAE68972-B5FA-4363-A9F2-DA34A7592724}" uniqueName="17" name="UG - 2018 Complete" queryTableFieldId="188" dataDxfId="42" dataCellStyle="Comma"/>
    <tableColumn id="18" xr3:uid="{081DED4D-8808-498E-BE4B-B46F51140F8B}" uniqueName="18" name="Removal - 2018 Complete" queryTableFieldId="189" dataDxfId="41" dataCellStyle="Comma"/>
    <tableColumn id="19" xr3:uid="{C350337B-32AB-4197-9012-AE036F783402}" uniqueName="19" name="2018 Miles Complete" queryTableFieldId="190" dataDxfId="40" dataCellStyle="Comma"/>
    <tableColumn id="20" xr3:uid="{3918F372-0825-4675-B2C3-8ED3C3D7C6A1}" uniqueName="20" name="OH - 2019 Complete" queryTableFieldId="191" dataDxfId="39" dataCellStyle="Comma"/>
    <tableColumn id="21" xr3:uid="{F0565BC8-66A2-4A8F-A714-C75CF53FBB75}" uniqueName="21" name="UG - 2019 Complete" queryTableFieldId="192" dataDxfId="38" dataCellStyle="Comma"/>
    <tableColumn id="22" xr3:uid="{C4BE6F98-825E-4DCC-94FA-ECEBE3E10613}" uniqueName="22" name="Removal - 2019 Complete" queryTableFieldId="193" dataDxfId="37" dataCellStyle="Comma"/>
    <tableColumn id="23" xr3:uid="{62AAB349-871F-4B02-ACAB-C75B1609E51A}" uniqueName="23" name="2019 Miles Complete" queryTableFieldId="194" dataDxfId="36" dataCellStyle="Comma"/>
    <tableColumn id="24" xr3:uid="{663105B2-01A7-45DA-8B92-0D95E0F3768F}" uniqueName="24" name="OH - 2020 Complete" queryTableFieldId="195" dataDxfId="35" dataCellStyle="Comma"/>
    <tableColumn id="25" xr3:uid="{F1DA610F-3F5A-4E58-9D32-5ED859E40D91}" uniqueName="25" name="UG - 2020 Complete" queryTableFieldId="196" dataDxfId="34" dataCellStyle="Comma"/>
    <tableColumn id="26" xr3:uid="{9F08C629-DCF7-4CBB-881B-630EE9369FC0}" uniqueName="26" name="Removal - 2020 Complete" queryTableFieldId="197" dataDxfId="33" dataCellStyle="Comma"/>
    <tableColumn id="27" xr3:uid="{3B2EE1B0-304D-41BC-A60C-AAD3DA2DA695}" uniqueName="27" name="2020 Miles Complete" queryTableFieldId="198" dataDxfId="32" dataCellStyle="Comma"/>
    <tableColumn id="28" xr3:uid="{B373EB56-7D99-48B2-A6D0-243D1B798265}" uniqueName="28" name="OH - 2021 Complete" queryTableFieldId="199" dataDxfId="31" dataCellStyle="Comma"/>
    <tableColumn id="29" xr3:uid="{AF471B47-571C-4B1D-9B38-4706D38C8AE9}" uniqueName="29" name="UG - 2021 Complete" queryTableFieldId="200" dataDxfId="30" dataCellStyle="Comma"/>
    <tableColumn id="30" xr3:uid="{CF1A409E-01E9-4B10-A46A-FF4D4440D4EC}" uniqueName="30" name="Removal - 2021 Complete" queryTableFieldId="201" dataDxfId="29" dataCellStyle="Comma"/>
    <tableColumn id="31" xr3:uid="{3716F0D2-28F5-40DD-9E7D-72C993AC3240}" uniqueName="31" name="2021 Miles Complete" queryTableFieldId="202" dataDxfId="28" dataCellStyle="Comma"/>
    <tableColumn id="32" xr3:uid="{16D9214D-B989-4FA5-AA02-B026EE5DDC28}" uniqueName="32" name="OH - 2022 Complete" queryTableFieldId="203" dataDxfId="27" dataCellStyle="Comma"/>
    <tableColumn id="33" xr3:uid="{05F3F61D-079F-4B86-AE39-111ED127E34D}" uniqueName="33" name="UG - 2022 Complete" queryTableFieldId="204" dataDxfId="26" dataCellStyle="Comma"/>
    <tableColumn id="34" xr3:uid="{5F497A00-9FF8-4BEC-A6AE-E29A02458E08}" uniqueName="34" name="Removal - 2022 Complete" queryTableFieldId="205" dataDxfId="25" dataCellStyle="Comma"/>
    <tableColumn id="35" xr3:uid="{577D946F-6EFE-4F01-BF11-FA486CDC2B12}" uniqueName="35" name="2022 Miles Complete" queryTableFieldId="206" dataDxfId="24" dataCellStyle="Comma"/>
    <tableColumn id="49" xr3:uid="{1BFE76E6-3675-4E09-82B2-A7D5CB6ADC7A}" uniqueName="49" name="OH - 2023 Complete" queryTableFieldId="246" dataDxfId="23" dataCellStyle="Comma"/>
    <tableColumn id="50" xr3:uid="{E0BFA302-456D-4319-A708-1AF36B7F5020}" uniqueName="50" name="UG - 2023 Complete" queryTableFieldId="247" dataDxfId="22" dataCellStyle="Comma"/>
    <tableColumn id="51" xr3:uid="{FEC7A3B3-20AA-4A7D-915D-A1E6CA01856E}" uniqueName="51" name="Removal - 2023 Complete" queryTableFieldId="248" dataDxfId="21" dataCellStyle="Comma"/>
    <tableColumn id="52" xr3:uid="{CCF70ABE-D8D2-43E1-9AAE-3F121B534A89}" uniqueName="52" name="2023 Miles Complete" queryTableFieldId="249" dataDxfId="20" dataCellStyle="Comma"/>
    <tableColumn id="53" xr3:uid="{6DC3A21F-EE8E-413F-89D2-99DCF7B91726}" uniqueName="53" name="OH - 2023 Remaining" queryTableFieldId="250" dataDxfId="19" dataCellStyle="Comma"/>
    <tableColumn id="54" xr3:uid="{C8EA2DED-D466-4204-8A13-65B96D4A09AA}" uniqueName="54" name="UG - 2023 Remaining" queryTableFieldId="251" dataDxfId="18" dataCellStyle="Comma"/>
    <tableColumn id="55" xr3:uid="{B04984D9-962F-4B9F-9011-D2FB42C90741}" uniqueName="55" name="Removal - 2023 Remaining" queryTableFieldId="252" dataDxfId="17" dataCellStyle="Comma"/>
    <tableColumn id="56" xr3:uid="{B77DB689-5DC4-4B66-9B46-7AE7DAC0E77F}" uniqueName="56" name="2023 Remaining Total Miles" queryTableFieldId="253" dataDxfId="16" dataCellStyle="Comma"/>
    <tableColumn id="94" xr3:uid="{A1D4C678-5F81-4CD8-8412-4B4788F89B80}" uniqueName="94" name="OH - 2024 Forecast" queryTableFieldId="122" dataDxfId="15" dataCellStyle="Comma"/>
    <tableColumn id="95" xr3:uid="{C08227C5-BEC4-41DA-9B48-4ABF0E126D1C}" uniqueName="95" name="UG - 2024 Forecast" queryTableFieldId="123" dataDxfId="14" dataCellStyle="Comma"/>
    <tableColumn id="96" xr3:uid="{DC9E817F-1C64-41B3-9366-1AD39BDC0D69}" uniqueName="96" name="Removal - 2024 Forecast" queryTableFieldId="124" dataDxfId="13" dataCellStyle="Comma"/>
    <tableColumn id="97" xr3:uid="{ABDFC398-060C-436D-94D6-7126D64D6157}" uniqueName="97" name="2024 Total Miles" queryTableFieldId="125" dataDxfId="12" dataCellStyle="Comma"/>
    <tableColumn id="36" xr3:uid="{E9AC1847-163F-4C2F-9845-65334F29D503}" uniqueName="36" name="OH - 2025 Forecast" queryTableFieldId="227" dataDxfId="11" dataCellStyle="Comma"/>
    <tableColumn id="37" xr3:uid="{7F824075-A3B7-4F95-98F7-2A0D21ACC9F2}" uniqueName="37" name="UG - 2025 Forecast" queryTableFieldId="228" dataDxfId="10" dataCellStyle="Comma"/>
    <tableColumn id="38" xr3:uid="{5FBE9C6A-DE38-4139-AFD0-F8CB5F9BA2AD}" uniqueName="38" name="Removal - 2025 Forecast" queryTableFieldId="229" dataDxfId="9" dataCellStyle="Comma"/>
    <tableColumn id="39" xr3:uid="{3560514E-D473-4B48-B023-06012FC83F22}" uniqueName="39" name="2025 Total Miles" queryTableFieldId="230" dataDxfId="8" dataCellStyle="Comma"/>
    <tableColumn id="48" xr3:uid="{7F2E8E1D-A770-47C3-9369-A106A2D635BF}" uniqueName="48" name="OH - 2026 Forecast" queryTableFieldId="269" dataDxfId="7" dataCellStyle="Comma"/>
    <tableColumn id="57" xr3:uid="{4B62B6F9-CF9C-4C51-821D-F4DAB595EB17}" uniqueName="57" name="UG - 2026 Forecast" queryTableFieldId="270" dataDxfId="6" dataCellStyle="Comma"/>
    <tableColumn id="58" xr3:uid="{9C79D52B-E358-47B0-998F-DAD0B168D13D}" uniqueName="58" name="Removal - 2026 Forecast" queryTableFieldId="271" dataDxfId="5" dataCellStyle="Comma"/>
    <tableColumn id="59" xr3:uid="{C5459596-4D30-4578-AC6F-54167C06B410}" uniqueName="59" name="2026 Total Miles" queryTableFieldId="272" dataDxfId="4" dataCellStyle="Comma"/>
    <tableColumn id="60" xr3:uid="{F89FE9DC-98EE-4D49-B184-B2F32548DD1D}" uniqueName="60" name="OH - 2027 Forecast" queryTableFieldId="273" dataDxfId="3" dataCellStyle="Comma"/>
    <tableColumn id="61" xr3:uid="{4C92D0FE-2357-4D34-9531-3981A0463887}" uniqueName="61" name="UG - 2027 Forecast" queryTableFieldId="274" dataDxfId="2" dataCellStyle="Comma"/>
    <tableColumn id="62" xr3:uid="{F9BD5161-4DEE-46EC-B131-25B04B0A9BF8}" uniqueName="62" name="Removal - 2027 Forecast" queryTableFieldId="275" dataDxfId="1" dataCellStyle="Comma"/>
    <tableColumn id="63" xr3:uid="{12B332BE-CA01-4EB8-BBB2-2FCDAF316012}" uniqueName="63" name="2027 Total Miles" queryTableFieldId="276" dataDxfId="0" dataCellStyle="Comma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3AFA-BD22-4ECF-9C70-E334F3F8A162}">
  <sheetPr>
    <tabColor rgb="FFCCCCFF"/>
  </sheetPr>
  <dimension ref="A2:BR2701"/>
  <sheetViews>
    <sheetView tabSelected="1" zoomScale="90" zoomScaleNormal="90" workbookViewId="0">
      <selection activeCell="J2" sqref="J2"/>
    </sheetView>
  </sheetViews>
  <sheetFormatPr defaultRowHeight="15" outlineLevelCol="1" x14ac:dyDescent="0.25"/>
  <cols>
    <col min="1" max="1" width="11.28515625" customWidth="1"/>
    <col min="2" max="2" width="42.85546875" customWidth="1"/>
    <col min="3" max="3" width="12.28515625" customWidth="1"/>
    <col min="4" max="4" width="11.5703125" customWidth="1"/>
    <col min="5" max="5" width="15" customWidth="1"/>
    <col min="6" max="6" width="19.140625" customWidth="1"/>
    <col min="7" max="7" width="17.28515625" customWidth="1"/>
    <col min="8" max="8" width="18.5703125" customWidth="1"/>
    <col min="9" max="9" width="15.7109375" customWidth="1"/>
    <col min="10" max="10" width="23.7109375" customWidth="1"/>
    <col min="11" max="11" width="7.7109375" customWidth="1"/>
    <col min="12" max="12" width="16" customWidth="1"/>
    <col min="13" max="13" width="14.85546875" customWidth="1"/>
    <col min="14" max="14" width="17" hidden="1" customWidth="1" outlineLevel="1"/>
    <col min="15" max="15" width="22.7109375" hidden="1" customWidth="1" outlineLevel="1"/>
    <col min="16" max="16" width="18.85546875" hidden="1" customWidth="1" outlineLevel="1"/>
    <col min="17" max="17" width="12.42578125" hidden="1" customWidth="1" outlineLevel="1"/>
    <col min="18" max="18" width="12.140625" hidden="1" customWidth="1" outlineLevel="1"/>
    <col min="19" max="19" width="12.42578125" hidden="1" customWidth="1" outlineLevel="1"/>
    <col min="20" max="22" width="14.140625" hidden="1" customWidth="1" outlineLevel="1"/>
    <col min="23" max="23" width="14.140625" customWidth="1" collapsed="1"/>
    <col min="24" max="24" width="16.7109375" customWidth="1"/>
    <col min="25" max="25" width="16.140625" customWidth="1"/>
    <col min="26" max="26" width="16.5703125" customWidth="1"/>
    <col min="27" max="52" width="16" customWidth="1"/>
    <col min="53" max="53" width="14.7109375" customWidth="1"/>
    <col min="54" max="56" width="16" customWidth="1"/>
    <col min="57" max="71" width="14.85546875" customWidth="1"/>
  </cols>
  <sheetData>
    <row r="2" spans="1:70" x14ac:dyDescent="0.25">
      <c r="AA2" s="16">
        <v>2018</v>
      </c>
      <c r="AB2" s="17"/>
      <c r="AC2" s="17"/>
      <c r="AD2" s="18"/>
      <c r="AE2" s="16">
        <v>2019</v>
      </c>
      <c r="AF2" s="17"/>
      <c r="AG2" s="17"/>
      <c r="AH2" s="18"/>
      <c r="AI2" s="16">
        <v>2020</v>
      </c>
      <c r="AJ2" s="17"/>
      <c r="AK2" s="17"/>
      <c r="AL2" s="18"/>
      <c r="AM2" s="16">
        <v>2021</v>
      </c>
      <c r="AN2" s="17"/>
      <c r="AO2" s="17"/>
      <c r="AP2" s="18"/>
      <c r="AQ2" s="16">
        <v>2022</v>
      </c>
      <c r="AR2" s="17"/>
      <c r="AS2" s="17"/>
      <c r="AT2" s="18"/>
      <c r="AU2" s="16">
        <v>2023</v>
      </c>
      <c r="AV2" s="17"/>
      <c r="AW2" s="17"/>
      <c r="AX2" s="18"/>
      <c r="AY2" s="16">
        <v>2023</v>
      </c>
      <c r="AZ2" s="17"/>
      <c r="BA2" s="17"/>
      <c r="BB2" s="18"/>
      <c r="BC2" s="16">
        <v>2024</v>
      </c>
      <c r="BD2" s="17"/>
      <c r="BE2" s="17"/>
      <c r="BF2" s="18"/>
      <c r="BG2" s="16">
        <v>2025</v>
      </c>
      <c r="BH2" s="17"/>
      <c r="BI2" s="17"/>
      <c r="BJ2" s="18"/>
      <c r="BK2" s="16">
        <v>2026</v>
      </c>
      <c r="BL2" s="17"/>
      <c r="BM2" s="17"/>
      <c r="BN2" s="18"/>
      <c r="BO2" s="16">
        <v>2027</v>
      </c>
      <c r="BP2" s="17"/>
      <c r="BQ2" s="17"/>
      <c r="BR2" s="18"/>
    </row>
    <row r="3" spans="1:70" x14ac:dyDescent="0.25">
      <c r="W3" s="1">
        <f>SUBTOTAL(9, Summary_Data_Details_2[Planned OH Miles])</f>
        <v>1438.1084006060585</v>
      </c>
      <c r="X3" s="1">
        <f>SUBTOTAL(9, Summary_Data_Details_2[Planned UG Miles])</f>
        <v>2612.4360984848504</v>
      </c>
      <c r="Y3" s="1">
        <f>SUBTOTAL(9, Summary_Data_Details_2[Planned Removal Miles])</f>
        <v>204.00027845723946</v>
      </c>
      <c r="Z3" s="1">
        <f>SUBTOTAL(9, Summary_Data_Details_2[Total Miles])</f>
        <v>4254.5447775481507</v>
      </c>
      <c r="AA3" s="1">
        <f>SUBTOTAL(9,Summary_Data_Details_2[OH - 2018 Complete])</f>
        <v>15.772916666666671</v>
      </c>
      <c r="AB3" s="1">
        <f>SUBTOTAL(9,Summary_Data_Details_2[UG - 2018 Complete])</f>
        <v>0</v>
      </c>
      <c r="AC3" s="1">
        <f>SUBTOTAL(9,Summary_Data_Details_2[Removal - 2018 Complete])</f>
        <v>0</v>
      </c>
      <c r="AD3" s="2">
        <f>SUBTOTAL(9,Summary_Data_Details_2[2018 Miles Complete])</f>
        <v>15.772916666666671</v>
      </c>
      <c r="AE3" s="1">
        <f>SUBTOTAL(9,Summary_Data_Details_2[OH - 2019 Complete])</f>
        <v>145.00113636363633</v>
      </c>
      <c r="AF3" s="1">
        <f>SUBTOTAL(9,Summary_Data_Details_2[UG - 2019 Complete])</f>
        <v>6.7642803030303034</v>
      </c>
      <c r="AG3" s="1">
        <f>SUBTOTAL(9,Summary_Data_Details_2[Removal - 2019 Complete])</f>
        <v>19.235831487542505</v>
      </c>
      <c r="AH3" s="2">
        <f>SUBTOTAL(9,Summary_Data_Details_2[2019 Miles Complete])</f>
        <v>171.00124815420904</v>
      </c>
      <c r="AI3" s="1">
        <f>SUBTOTAL(9,Summary_Data_Details_2[OH - 2020 Complete])</f>
        <v>334.50401515151509</v>
      </c>
      <c r="AJ3" s="1">
        <f>SUBTOTAL(9,Summary_Data_Details_2[UG - 2020 Complete])</f>
        <v>5.2672348484848488</v>
      </c>
      <c r="AK3" s="1">
        <f>SUBTOTAL(9,Summary_Data_Details_2[Removal - 2020 Complete])</f>
        <v>3.2223484848484838</v>
      </c>
      <c r="AL3" s="2">
        <f>SUBTOTAL(9,Summary_Data_Details_2[2020 Miles Complete])</f>
        <v>342.99359848484823</v>
      </c>
      <c r="AM3" s="1">
        <f>SUBTOTAL(9,Summary_Data_Details_2[OH - 2021 Complete])</f>
        <v>146.82765151515156</v>
      </c>
      <c r="AN3" s="1">
        <f>SUBTOTAL(9,Summary_Data_Details_2[UG - 2021 Complete])</f>
        <v>40.357575757575759</v>
      </c>
      <c r="AO3" s="1">
        <f>SUBTOTAL(9,Summary_Data_Details_2[Removal - 2021 Complete])</f>
        <v>22.643750000000004</v>
      </c>
      <c r="AP3" s="2">
        <f>SUBTOTAL(9,Summary_Data_Details_2[2021 Miles Complete])</f>
        <v>209.82897727272712</v>
      </c>
      <c r="AQ3" s="1">
        <f>SUBTOTAL(9,Summary_Data_Details_2[OH - 2022 Complete])</f>
        <v>335.22121212121192</v>
      </c>
      <c r="AR3" s="1">
        <f>SUBTOTAL(9,Summary_Data_Details_2[UG - 2022 Complete])</f>
        <v>118.99299242424242</v>
      </c>
      <c r="AS3" s="1">
        <f>SUBTOTAL(9,Summary_Data_Details_2[Removal - 2022 Complete])</f>
        <v>28.792424242424239</v>
      </c>
      <c r="AT3" s="2">
        <f>SUBTOTAL(9,Summary_Data_Details_2[2022 Miles Complete])</f>
        <v>483.00662878787887</v>
      </c>
      <c r="AU3" s="1">
        <f>SUBTOTAL(9,Summary_Data_Details_2[OH - 2023 Complete])</f>
        <v>25.375568181818181</v>
      </c>
      <c r="AV3" s="1">
        <f>SUBTOTAL(9,Summary_Data_Details_2[UG - 2023 Complete])</f>
        <v>8.4666666666666668</v>
      </c>
      <c r="AW3" s="1">
        <f>SUBTOTAL(9,Summary_Data_Details_2[Removal - 2023 Complete])</f>
        <v>4.5874999999999995</v>
      </c>
      <c r="AX3" s="2">
        <f>SUBTOTAL(9,Summary_Data_Details_2[2023 Miles Complete])</f>
        <v>38.429734848484856</v>
      </c>
      <c r="AY3" s="1">
        <f>SUBTOTAL(9,Summary_Data_Details_2[OH - 2023 Remaining])</f>
        <v>111.33880303030305</v>
      </c>
      <c r="AZ3" s="1">
        <f>SUBTOTAL(9,Summary_Data_Details_2[UG - 2023 Remaining])</f>
        <v>530.93684848484838</v>
      </c>
      <c r="BA3" s="1">
        <f>SUBTOTAL(9,Summary_Data_Details_2[Removal - 2023 Remaining])</f>
        <v>29.6495</v>
      </c>
      <c r="BB3" s="2">
        <f>SUBTOTAL(9,Summary_Data_Details_2[2023 Remaining Total Miles])</f>
        <v>671.9251515151517</v>
      </c>
      <c r="BC3" s="1">
        <f>SUBTOTAL(9,Summary_Data_Details_2[OH - 2024 Forecast])</f>
        <v>165.9945833333334</v>
      </c>
      <c r="BD3" s="1">
        <f>SUBTOTAL(9,Summary_Data_Details_2[UG - 2024 Forecast])</f>
        <v>446.74217424242448</v>
      </c>
      <c r="BE3" s="1">
        <f>SUBTOTAL(9,Summary_Data_Details_2[Removal - 2024 Forecast])</f>
        <v>65.468689393939414</v>
      </c>
      <c r="BF3" s="2">
        <f>SUBTOTAL(9,Summary_Data_Details_2[2024 Total Miles])</f>
        <v>678.20544696969762</v>
      </c>
      <c r="BG3" s="1">
        <f>SUBTOTAL(9,Summary_Data_Details_2[OH - 2025 Forecast])</f>
        <v>158.06625757575756</v>
      </c>
      <c r="BH3" s="1">
        <f>SUBTOTAL(9,Summary_Data_Details_2[UG - 2025 Forecast])</f>
        <v>515.29525757575777</v>
      </c>
      <c r="BI3" s="1">
        <f>SUBTOTAL(9,Summary_Data_Details_2[Removal - 2025 Forecast])</f>
        <v>26.007045454545459</v>
      </c>
      <c r="BJ3" s="2">
        <f>SUBTOTAL(9,Summary_Data_Details_2[2025 Total Miles])</f>
        <v>699.36856060606044</v>
      </c>
      <c r="BK3" s="1">
        <f>SUBTOTAL(9,Summary_Data_Details_2[OH - 2026 Forecast])</f>
        <v>4.0915757575757578E-2</v>
      </c>
      <c r="BL3" s="1">
        <f>SUBTOTAL(9,Summary_Data_Details_2[UG - 2026 Forecast])</f>
        <v>938.58143939393938</v>
      </c>
      <c r="BM3" s="1">
        <f>SUBTOTAL(9,Summary_Data_Details_2[Removal - 2026 Forecast])</f>
        <v>4.1030378787878785</v>
      </c>
      <c r="BN3" s="2">
        <f>SUBTOTAL(9,Summary_Data_Details_2[2026 Total Miles])</f>
        <v>942.72539303030294</v>
      </c>
      <c r="BO3" s="1">
        <f>SUBTOTAL(9,Summary_Data_Details_2[OH - 2027 Forecast])</f>
        <v>0</v>
      </c>
      <c r="BP3" s="1">
        <f>SUBTOTAL(9,Summary_Data_Details_2[UG - 2027 Forecast])</f>
        <v>0</v>
      </c>
      <c r="BQ3" s="1">
        <f>SUBTOTAL(9,Summary_Data_Details_2[Removal - 2027 Forecast])</f>
        <v>0</v>
      </c>
      <c r="BR3" s="2">
        <f>SUBTOTAL(9,Summary_Data_Details_2[2027 Total Miles])</f>
        <v>0</v>
      </c>
    </row>
    <row r="4" spans="1:70" ht="30" customHeight="1" x14ac:dyDescent="0.25">
      <c r="A4" s="3" t="s">
        <v>0</v>
      </c>
      <c r="B4" s="3" t="s">
        <v>1</v>
      </c>
      <c r="C4" s="4" t="s">
        <v>2</v>
      </c>
      <c r="D4" s="4" t="s">
        <v>3</v>
      </c>
      <c r="E4" s="4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4" t="s">
        <v>24</v>
      </c>
      <c r="Z4" s="4" t="s">
        <v>25</v>
      </c>
      <c r="AA4" s="4" t="s">
        <v>26</v>
      </c>
      <c r="AB4" s="4" t="s">
        <v>27</v>
      </c>
      <c r="AC4" s="4" t="s">
        <v>28</v>
      </c>
      <c r="AD4" s="5" t="s">
        <v>29</v>
      </c>
      <c r="AE4" s="4" t="s">
        <v>30</v>
      </c>
      <c r="AF4" s="4" t="s">
        <v>31</v>
      </c>
      <c r="AG4" s="4" t="s">
        <v>32</v>
      </c>
      <c r="AH4" s="5" t="s">
        <v>33</v>
      </c>
      <c r="AI4" s="4" t="s">
        <v>34</v>
      </c>
      <c r="AJ4" s="4" t="s">
        <v>35</v>
      </c>
      <c r="AK4" s="4" t="s">
        <v>36</v>
      </c>
      <c r="AL4" s="5" t="s">
        <v>37</v>
      </c>
      <c r="AM4" s="4" t="s">
        <v>38</v>
      </c>
      <c r="AN4" s="4" t="s">
        <v>39</v>
      </c>
      <c r="AO4" s="4" t="s">
        <v>40</v>
      </c>
      <c r="AP4" s="5" t="s">
        <v>41</v>
      </c>
      <c r="AQ4" s="4" t="s">
        <v>42</v>
      </c>
      <c r="AR4" s="4" t="s">
        <v>43</v>
      </c>
      <c r="AS4" s="4" t="s">
        <v>44</v>
      </c>
      <c r="AT4" s="5" t="s">
        <v>45</v>
      </c>
      <c r="AU4" s="4" t="s">
        <v>46</v>
      </c>
      <c r="AV4" s="4" t="s">
        <v>47</v>
      </c>
      <c r="AW4" s="4" t="s">
        <v>48</v>
      </c>
      <c r="AX4" s="5" t="s">
        <v>49</v>
      </c>
      <c r="AY4" s="4" t="s">
        <v>50</v>
      </c>
      <c r="AZ4" s="4" t="s">
        <v>51</v>
      </c>
      <c r="BA4" s="4" t="s">
        <v>52</v>
      </c>
      <c r="BB4" s="5" t="s">
        <v>53</v>
      </c>
      <c r="BC4" s="4" t="s">
        <v>54</v>
      </c>
      <c r="BD4" s="4" t="s">
        <v>55</v>
      </c>
      <c r="BE4" s="4" t="s">
        <v>56</v>
      </c>
      <c r="BF4" s="5" t="s">
        <v>57</v>
      </c>
      <c r="BG4" s="4" t="s">
        <v>58</v>
      </c>
      <c r="BH4" s="4" t="s">
        <v>59</v>
      </c>
      <c r="BI4" s="4" t="s">
        <v>60</v>
      </c>
      <c r="BJ4" s="5" t="s">
        <v>61</v>
      </c>
      <c r="BK4" s="4" t="s">
        <v>62</v>
      </c>
      <c r="BL4" s="4" t="s">
        <v>63</v>
      </c>
      <c r="BM4" s="4" t="s">
        <v>64</v>
      </c>
      <c r="BN4" s="5" t="s">
        <v>65</v>
      </c>
      <c r="BO4" s="4" t="s">
        <v>66</v>
      </c>
      <c r="BP4" s="4" t="s">
        <v>67</v>
      </c>
      <c r="BQ4" s="4" t="s">
        <v>68</v>
      </c>
      <c r="BR4" s="5" t="s">
        <v>69</v>
      </c>
    </row>
    <row r="5" spans="1:70" x14ac:dyDescent="0.25">
      <c r="A5" s="6">
        <v>35316200</v>
      </c>
      <c r="B5" t="s">
        <v>70</v>
      </c>
      <c r="C5" s="7" t="s">
        <v>71</v>
      </c>
      <c r="D5" s="7" t="s">
        <v>72</v>
      </c>
      <c r="E5" s="7" t="s">
        <v>73</v>
      </c>
      <c r="F5" t="s">
        <v>74</v>
      </c>
      <c r="G5" t="s">
        <v>75</v>
      </c>
      <c r="H5" t="s">
        <v>76</v>
      </c>
      <c r="I5" t="s">
        <v>77</v>
      </c>
      <c r="J5" t="s">
        <v>78</v>
      </c>
      <c r="K5" t="s">
        <v>79</v>
      </c>
      <c r="L5">
        <v>40.141259002600002</v>
      </c>
      <c r="M5">
        <v>-120.9569911558</v>
      </c>
      <c r="N5" s="7"/>
      <c r="O5" s="7"/>
      <c r="P5" s="7"/>
      <c r="Q5" s="7"/>
      <c r="R5" s="7"/>
      <c r="S5" s="7"/>
      <c r="T5" s="7"/>
      <c r="U5" s="7"/>
      <c r="V5" s="7" t="s">
        <v>80</v>
      </c>
      <c r="W5" s="8">
        <v>0</v>
      </c>
      <c r="X5" s="8">
        <v>1.0416666666666667</v>
      </c>
      <c r="Y5" s="8">
        <v>0</v>
      </c>
      <c r="Z5" s="8">
        <v>1.0416666666666667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1.0416666666666667</v>
      </c>
      <c r="BA5" s="7">
        <v>0</v>
      </c>
      <c r="BB5" s="7">
        <v>1.0416666666666667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</row>
    <row r="6" spans="1:70" x14ac:dyDescent="0.25">
      <c r="A6" s="6">
        <v>35316201</v>
      </c>
      <c r="B6" t="s">
        <v>81</v>
      </c>
      <c r="C6" s="7" t="s">
        <v>82</v>
      </c>
      <c r="D6" s="7" t="s">
        <v>72</v>
      </c>
      <c r="E6" s="7" t="s">
        <v>83</v>
      </c>
      <c r="F6" t="s">
        <v>74</v>
      </c>
      <c r="G6" t="s">
        <v>75</v>
      </c>
      <c r="H6" t="s">
        <v>76</v>
      </c>
      <c r="I6" t="s">
        <v>77</v>
      </c>
      <c r="J6" t="s">
        <v>78</v>
      </c>
      <c r="K6" t="s">
        <v>79</v>
      </c>
      <c r="L6">
        <v>40.139741385100002</v>
      </c>
      <c r="M6">
        <v>-120.9389049087</v>
      </c>
      <c r="N6" s="7"/>
      <c r="O6" s="7"/>
      <c r="P6" s="7"/>
      <c r="Q6" s="7"/>
      <c r="R6" s="7"/>
      <c r="S6" s="7"/>
      <c r="T6" s="7"/>
      <c r="U6" s="7"/>
      <c r="V6" s="7" t="s">
        <v>80</v>
      </c>
      <c r="W6" s="8">
        <v>0</v>
      </c>
      <c r="X6" s="8">
        <v>0.68314393939393936</v>
      </c>
      <c r="Y6" s="8">
        <v>0</v>
      </c>
      <c r="Z6" s="8">
        <v>0.68314393939393936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0.68314393939393936</v>
      </c>
      <c r="BA6" s="7">
        <v>0</v>
      </c>
      <c r="BB6" s="7">
        <v>0.68314393939393936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</row>
    <row r="7" spans="1:70" x14ac:dyDescent="0.25">
      <c r="A7" s="6">
        <v>35313249</v>
      </c>
      <c r="B7" t="s">
        <v>84</v>
      </c>
      <c r="C7" s="7" t="s">
        <v>71</v>
      </c>
      <c r="D7" s="7" t="s">
        <v>72</v>
      </c>
      <c r="E7" s="7" t="s">
        <v>73</v>
      </c>
      <c r="F7" t="s">
        <v>74</v>
      </c>
      <c r="G7" t="s">
        <v>75</v>
      </c>
      <c r="H7" t="s">
        <v>76</v>
      </c>
      <c r="I7" t="s">
        <v>77</v>
      </c>
      <c r="J7" t="s">
        <v>78</v>
      </c>
      <c r="K7" t="s">
        <v>79</v>
      </c>
      <c r="L7">
        <v>40.141545909400001</v>
      </c>
      <c r="M7">
        <v>-120.9482922063</v>
      </c>
      <c r="N7" s="7"/>
      <c r="O7" s="7"/>
      <c r="P7" s="7"/>
      <c r="Q7" s="7"/>
      <c r="R7" s="7"/>
      <c r="S7" s="7"/>
      <c r="T7" s="7"/>
      <c r="U7" s="7"/>
      <c r="V7" s="7" t="s">
        <v>80</v>
      </c>
      <c r="W7" s="8">
        <v>0</v>
      </c>
      <c r="X7" s="8">
        <v>1.2871212121212121</v>
      </c>
      <c r="Y7" s="8">
        <v>0</v>
      </c>
      <c r="Z7" s="8">
        <v>1.2871212121212121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</row>
    <row r="8" spans="1:70" x14ac:dyDescent="0.25">
      <c r="A8" s="6">
        <v>35316018</v>
      </c>
      <c r="B8" t="s">
        <v>85</v>
      </c>
      <c r="C8" s="7" t="s">
        <v>86</v>
      </c>
      <c r="D8" s="7" t="s">
        <v>72</v>
      </c>
      <c r="E8" s="7" t="s">
        <v>87</v>
      </c>
      <c r="F8" t="s">
        <v>74</v>
      </c>
      <c r="G8" t="s">
        <v>75</v>
      </c>
      <c r="H8" t="s">
        <v>76</v>
      </c>
      <c r="I8" t="s">
        <v>77</v>
      </c>
      <c r="J8" t="s">
        <v>78</v>
      </c>
      <c r="K8" t="s">
        <v>79</v>
      </c>
      <c r="L8">
        <v>40.140725671200002</v>
      </c>
      <c r="M8">
        <v>-120.95129429249999</v>
      </c>
      <c r="N8" s="7"/>
      <c r="O8" s="7"/>
      <c r="P8" s="7"/>
      <c r="Q8" s="7"/>
      <c r="R8" s="7"/>
      <c r="S8" s="7"/>
      <c r="T8" s="7"/>
      <c r="U8" s="7"/>
      <c r="V8" s="7" t="s">
        <v>80</v>
      </c>
      <c r="W8" s="8">
        <v>0</v>
      </c>
      <c r="X8" s="8">
        <v>0.71969696969696972</v>
      </c>
      <c r="Y8" s="8">
        <v>0</v>
      </c>
      <c r="Z8" s="8">
        <v>0.71969696969696972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0.71969696969696972</v>
      </c>
      <c r="BA8" s="7">
        <v>0</v>
      </c>
      <c r="BB8" s="7">
        <v>0.71969696969696972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</row>
    <row r="9" spans="1:70" x14ac:dyDescent="0.25">
      <c r="A9" s="6">
        <v>35316019</v>
      </c>
      <c r="B9" t="s">
        <v>88</v>
      </c>
      <c r="C9" s="7" t="s">
        <v>82</v>
      </c>
      <c r="D9" s="7" t="s">
        <v>72</v>
      </c>
      <c r="E9" s="7" t="s">
        <v>83</v>
      </c>
      <c r="F9" t="s">
        <v>74</v>
      </c>
      <c r="G9" t="s">
        <v>75</v>
      </c>
      <c r="H9" t="s">
        <v>76</v>
      </c>
      <c r="I9" t="s">
        <v>77</v>
      </c>
      <c r="J9" t="s">
        <v>78</v>
      </c>
      <c r="K9" t="s">
        <v>79</v>
      </c>
      <c r="L9">
        <v>40.143533171599998</v>
      </c>
      <c r="M9">
        <v>-120.9581154392</v>
      </c>
      <c r="N9" s="7"/>
      <c r="O9" s="7"/>
      <c r="P9" s="7"/>
      <c r="Q9" s="7"/>
      <c r="R9" s="7"/>
      <c r="S9" s="7"/>
      <c r="T9" s="7"/>
      <c r="U9" s="7"/>
      <c r="V9" s="7" t="s">
        <v>80</v>
      </c>
      <c r="W9" s="8">
        <v>0</v>
      </c>
      <c r="X9" s="8">
        <v>1.0170454545454546</v>
      </c>
      <c r="Y9" s="8">
        <v>0</v>
      </c>
      <c r="Z9" s="8">
        <v>1.0170454545454546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1.0170454545454546</v>
      </c>
      <c r="BA9" s="7">
        <v>0</v>
      </c>
      <c r="BB9" s="7">
        <v>1.0170454545454546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</row>
    <row r="10" spans="1:70" x14ac:dyDescent="0.25">
      <c r="A10" s="6">
        <v>35350519</v>
      </c>
      <c r="B10" t="s">
        <v>89</v>
      </c>
      <c r="C10" s="7" t="s">
        <v>82</v>
      </c>
      <c r="D10" s="7" t="s">
        <v>72</v>
      </c>
      <c r="E10" s="7" t="s">
        <v>83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  <c r="K10" t="s">
        <v>79</v>
      </c>
      <c r="L10">
        <v>40.141545909400001</v>
      </c>
      <c r="M10">
        <v>-120.9482922063</v>
      </c>
      <c r="N10" s="7"/>
      <c r="O10" s="7"/>
      <c r="P10" s="7"/>
      <c r="Q10" s="7"/>
      <c r="R10" s="7"/>
      <c r="S10" s="7"/>
      <c r="T10" s="7"/>
      <c r="U10" s="7"/>
      <c r="V10" s="7" t="s">
        <v>80</v>
      </c>
      <c r="W10" s="8">
        <v>0</v>
      </c>
      <c r="X10" s="8">
        <v>0.47348484848484851</v>
      </c>
      <c r="Y10" s="8">
        <v>0</v>
      </c>
      <c r="Z10" s="8">
        <v>0.47348484848484851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0.47348484848484851</v>
      </c>
      <c r="BA10" s="7">
        <v>0</v>
      </c>
      <c r="BB10" s="7">
        <v>0.47348484848484851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</row>
    <row r="11" spans="1:70" x14ac:dyDescent="0.25">
      <c r="A11" s="6">
        <v>35350582</v>
      </c>
      <c r="B11" t="s">
        <v>90</v>
      </c>
      <c r="C11" s="7" t="s">
        <v>86</v>
      </c>
      <c r="D11" s="7" t="s">
        <v>72</v>
      </c>
      <c r="E11" s="7" t="s">
        <v>87</v>
      </c>
      <c r="F11" t="s">
        <v>74</v>
      </c>
      <c r="G11" t="s">
        <v>75</v>
      </c>
      <c r="H11" t="s">
        <v>76</v>
      </c>
      <c r="I11" t="s">
        <v>77</v>
      </c>
      <c r="J11" t="s">
        <v>78</v>
      </c>
      <c r="K11" t="s">
        <v>79</v>
      </c>
      <c r="L11">
        <v>40.141545909400001</v>
      </c>
      <c r="M11">
        <v>-120.9482922063</v>
      </c>
      <c r="N11" s="7"/>
      <c r="O11" s="7"/>
      <c r="P11" s="7"/>
      <c r="Q11" s="7"/>
      <c r="R11" s="7"/>
      <c r="S11" s="7"/>
      <c r="T11" s="7"/>
      <c r="U11" s="7"/>
      <c r="V11" s="7" t="s">
        <v>80</v>
      </c>
      <c r="W11" s="8">
        <v>0</v>
      </c>
      <c r="X11" s="8">
        <v>0.37878787878787878</v>
      </c>
      <c r="Y11" s="8">
        <v>0</v>
      </c>
      <c r="Z11" s="8">
        <v>0.37878787878787878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0.37878787878787878</v>
      </c>
      <c r="BA11" s="7">
        <v>0</v>
      </c>
      <c r="BB11" s="7">
        <v>0.37878787878787878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</row>
    <row r="12" spans="1:70" x14ac:dyDescent="0.25">
      <c r="A12" s="6">
        <v>35378609</v>
      </c>
      <c r="B12" t="s">
        <v>91</v>
      </c>
      <c r="C12" s="7" t="s">
        <v>86</v>
      </c>
      <c r="D12" s="7" t="s">
        <v>72</v>
      </c>
      <c r="E12" s="7" t="s">
        <v>87</v>
      </c>
      <c r="F12" t="s">
        <v>74</v>
      </c>
      <c r="G12" t="s">
        <v>75</v>
      </c>
      <c r="H12" t="s">
        <v>76</v>
      </c>
      <c r="I12" t="s">
        <v>77</v>
      </c>
      <c r="J12" t="s">
        <v>78</v>
      </c>
      <c r="K12" t="s">
        <v>79</v>
      </c>
      <c r="L12">
        <v>40.140725671200002</v>
      </c>
      <c r="M12">
        <v>-120.95129429249999</v>
      </c>
      <c r="N12" s="7"/>
      <c r="O12" s="7"/>
      <c r="P12" s="7"/>
      <c r="Q12" s="7"/>
      <c r="R12" s="7"/>
      <c r="S12" s="7"/>
      <c r="T12" s="7"/>
      <c r="U12" s="7"/>
      <c r="V12" s="7" t="s">
        <v>80</v>
      </c>
      <c r="W12" s="8">
        <v>0</v>
      </c>
      <c r="X12" s="8">
        <v>0.7</v>
      </c>
      <c r="Y12" s="8">
        <v>0</v>
      </c>
      <c r="Z12" s="8">
        <v>0.7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0.7</v>
      </c>
      <c r="BA12" s="7">
        <v>0</v>
      </c>
      <c r="BB12" s="7">
        <v>0.7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</row>
    <row r="13" spans="1:70" x14ac:dyDescent="0.25">
      <c r="A13" s="6">
        <v>35374104</v>
      </c>
      <c r="B13" t="s">
        <v>92</v>
      </c>
      <c r="C13" s="7" t="s">
        <v>93</v>
      </c>
      <c r="D13" s="7" t="s">
        <v>94</v>
      </c>
      <c r="E13" s="7" t="s">
        <v>95</v>
      </c>
      <c r="F13" t="s">
        <v>96</v>
      </c>
      <c r="G13" t="s">
        <v>97</v>
      </c>
      <c r="H13" t="s">
        <v>98</v>
      </c>
      <c r="I13" t="s">
        <v>98</v>
      </c>
      <c r="J13" t="s">
        <v>99</v>
      </c>
      <c r="K13" t="s">
        <v>100</v>
      </c>
      <c r="L13">
        <v>37.501572468900001</v>
      </c>
      <c r="M13">
        <v>-119.881470592</v>
      </c>
      <c r="N13" s="7"/>
      <c r="O13" s="7"/>
      <c r="P13" s="7"/>
      <c r="Q13" s="7"/>
      <c r="R13" s="7"/>
      <c r="S13" s="7"/>
      <c r="T13" s="7"/>
      <c r="U13" s="7"/>
      <c r="V13" s="7" t="s">
        <v>101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</row>
    <row r="14" spans="1:70" x14ac:dyDescent="0.25">
      <c r="A14" s="6">
        <v>35374119</v>
      </c>
      <c r="B14" t="s">
        <v>102</v>
      </c>
      <c r="C14" s="7" t="s">
        <v>93</v>
      </c>
      <c r="D14" s="7" t="s">
        <v>94</v>
      </c>
      <c r="E14" s="7" t="s">
        <v>95</v>
      </c>
      <c r="F14" t="s">
        <v>96</v>
      </c>
      <c r="G14" t="s">
        <v>97</v>
      </c>
      <c r="H14" t="s">
        <v>98</v>
      </c>
      <c r="I14" t="s">
        <v>98</v>
      </c>
      <c r="J14" t="s">
        <v>99</v>
      </c>
      <c r="K14" t="s">
        <v>100</v>
      </c>
      <c r="L14">
        <v>37.536348956499999</v>
      </c>
      <c r="M14">
        <v>-119.83299309340001</v>
      </c>
      <c r="N14" s="7"/>
      <c r="O14" s="7"/>
      <c r="P14" s="7"/>
      <c r="Q14" s="7"/>
      <c r="R14" s="7"/>
      <c r="S14" s="7"/>
      <c r="T14" s="7"/>
      <c r="U14" s="7"/>
      <c r="V14" s="7" t="s">
        <v>101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</row>
    <row r="15" spans="1:70" x14ac:dyDescent="0.25">
      <c r="A15" s="6">
        <v>35374176</v>
      </c>
      <c r="B15" t="s">
        <v>103</v>
      </c>
      <c r="C15" s="7" t="s">
        <v>93</v>
      </c>
      <c r="D15" s="7" t="s">
        <v>94</v>
      </c>
      <c r="E15" s="7" t="s">
        <v>95</v>
      </c>
      <c r="F15" t="s">
        <v>96</v>
      </c>
      <c r="G15" t="s">
        <v>97</v>
      </c>
      <c r="H15" t="s">
        <v>98</v>
      </c>
      <c r="I15" t="s">
        <v>98</v>
      </c>
      <c r="J15" t="s">
        <v>99</v>
      </c>
      <c r="K15" t="s">
        <v>100</v>
      </c>
      <c r="L15">
        <v>37.508288970199999</v>
      </c>
      <c r="M15">
        <v>-119.8772534007</v>
      </c>
      <c r="N15" s="7"/>
      <c r="O15" s="7"/>
      <c r="P15" s="7"/>
      <c r="Q15" s="7"/>
      <c r="R15" s="7"/>
      <c r="S15" s="7"/>
      <c r="T15" s="7"/>
      <c r="U15" s="7"/>
      <c r="V15" s="7" t="s">
        <v>101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</row>
    <row r="16" spans="1:70" x14ac:dyDescent="0.25">
      <c r="A16" s="6">
        <v>35375295</v>
      </c>
      <c r="B16" t="s">
        <v>104</v>
      </c>
      <c r="C16" s="7" t="s">
        <v>93</v>
      </c>
      <c r="D16" s="7" t="s">
        <v>94</v>
      </c>
      <c r="E16" s="7" t="s">
        <v>95</v>
      </c>
      <c r="F16" t="s">
        <v>96</v>
      </c>
      <c r="G16" t="s">
        <v>97</v>
      </c>
      <c r="H16" t="s">
        <v>98</v>
      </c>
      <c r="I16" t="s">
        <v>98</v>
      </c>
      <c r="J16" t="s">
        <v>99</v>
      </c>
      <c r="K16" t="s">
        <v>100</v>
      </c>
      <c r="L16">
        <v>37.526845274599999</v>
      </c>
      <c r="M16">
        <v>-119.9039673882</v>
      </c>
      <c r="N16" s="7"/>
      <c r="O16" s="7"/>
      <c r="P16" s="7"/>
      <c r="Q16" s="7"/>
      <c r="R16" s="7"/>
      <c r="S16" s="7"/>
      <c r="T16" s="7"/>
      <c r="U16" s="7"/>
      <c r="V16" s="7" t="s">
        <v>101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</row>
    <row r="17" spans="1:70" x14ac:dyDescent="0.25">
      <c r="A17" s="6">
        <v>35372327</v>
      </c>
      <c r="B17" t="s">
        <v>105</v>
      </c>
      <c r="C17" s="7" t="s">
        <v>93</v>
      </c>
      <c r="D17" s="7" t="s">
        <v>94</v>
      </c>
      <c r="E17" s="7" t="s">
        <v>95</v>
      </c>
      <c r="F17" t="s">
        <v>96</v>
      </c>
      <c r="G17" t="s">
        <v>106</v>
      </c>
      <c r="H17" t="s">
        <v>107</v>
      </c>
      <c r="I17" t="s">
        <v>108</v>
      </c>
      <c r="J17" t="s">
        <v>78</v>
      </c>
      <c r="K17" t="s">
        <v>109</v>
      </c>
      <c r="L17">
        <v>39.122950000700001</v>
      </c>
      <c r="M17">
        <v>-120.96182000020001</v>
      </c>
      <c r="N17" s="7"/>
      <c r="O17" s="7"/>
      <c r="P17" s="7"/>
      <c r="Q17" s="7"/>
      <c r="R17" s="7"/>
      <c r="S17" s="7"/>
      <c r="T17" s="7"/>
      <c r="U17" s="7"/>
      <c r="V17" s="7" t="s">
        <v>101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</row>
    <row r="18" spans="1:70" x14ac:dyDescent="0.25">
      <c r="A18" s="6">
        <v>35401998</v>
      </c>
      <c r="B18" t="s">
        <v>110</v>
      </c>
      <c r="C18" s="7" t="s">
        <v>82</v>
      </c>
      <c r="D18" s="7" t="s">
        <v>111</v>
      </c>
      <c r="E18" s="7" t="s">
        <v>83</v>
      </c>
      <c r="F18" t="s">
        <v>96</v>
      </c>
      <c r="G18" t="s">
        <v>75</v>
      </c>
      <c r="H18" t="s">
        <v>112</v>
      </c>
      <c r="I18" t="s">
        <v>77</v>
      </c>
      <c r="J18" t="s">
        <v>78</v>
      </c>
      <c r="K18" t="s">
        <v>79</v>
      </c>
      <c r="L18">
        <v>39.895517030599997</v>
      </c>
      <c r="M18">
        <v>-121.28016112260001</v>
      </c>
      <c r="N18" s="7"/>
      <c r="O18" s="7"/>
      <c r="P18" s="7"/>
      <c r="Q18" s="7"/>
      <c r="R18" s="7"/>
      <c r="S18" s="7"/>
      <c r="T18" s="7"/>
      <c r="U18" s="7"/>
      <c r="V18" s="7" t="s">
        <v>113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</row>
    <row r="19" spans="1:70" x14ac:dyDescent="0.25">
      <c r="A19" s="6">
        <v>35264250</v>
      </c>
      <c r="B19" t="s">
        <v>114</v>
      </c>
      <c r="C19" s="7" t="s">
        <v>115</v>
      </c>
      <c r="D19" s="7" t="s">
        <v>94</v>
      </c>
      <c r="E19" s="7" t="s">
        <v>95</v>
      </c>
      <c r="F19" t="s">
        <v>96</v>
      </c>
      <c r="G19" t="s">
        <v>116</v>
      </c>
      <c r="H19" t="s">
        <v>117</v>
      </c>
      <c r="I19" t="s">
        <v>118</v>
      </c>
      <c r="J19" t="s">
        <v>78</v>
      </c>
      <c r="K19" t="s">
        <v>79</v>
      </c>
      <c r="L19">
        <v>40.891549881499998</v>
      </c>
      <c r="M19">
        <v>-122.3763686066</v>
      </c>
      <c r="N19" s="7" t="s">
        <v>119</v>
      </c>
      <c r="O19" s="7" t="s">
        <v>120</v>
      </c>
      <c r="P19" s="7" t="s">
        <v>121</v>
      </c>
      <c r="Q19" s="7" t="s">
        <v>122</v>
      </c>
      <c r="R19" s="7">
        <v>1791</v>
      </c>
      <c r="S19" s="7">
        <v>210</v>
      </c>
      <c r="T19" s="7" t="s">
        <v>123</v>
      </c>
      <c r="U19" s="7"/>
      <c r="V19" s="7" t="s">
        <v>101</v>
      </c>
      <c r="W19" s="8">
        <v>0.15473484848484848</v>
      </c>
      <c r="X19" s="8">
        <v>0</v>
      </c>
      <c r="Y19" s="8">
        <v>0</v>
      </c>
      <c r="Z19" s="8">
        <v>0.15473484848484848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0.1547348484848485</v>
      </c>
      <c r="AN19" s="8">
        <v>0</v>
      </c>
      <c r="AO19" s="8">
        <v>0</v>
      </c>
      <c r="AP19" s="8">
        <v>0.1547348484848485</v>
      </c>
      <c r="AQ19" s="8">
        <v>0</v>
      </c>
      <c r="AR19" s="8">
        <v>0</v>
      </c>
      <c r="AS19" s="8">
        <v>0</v>
      </c>
      <c r="AT19" s="8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8">
        <v>0</v>
      </c>
      <c r="BK19" s="8">
        <v>0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</row>
    <row r="20" spans="1:70" x14ac:dyDescent="0.25">
      <c r="A20" s="6">
        <v>35270705</v>
      </c>
      <c r="B20" t="s">
        <v>124</v>
      </c>
      <c r="C20" s="7" t="s">
        <v>115</v>
      </c>
      <c r="D20" s="7" t="s">
        <v>94</v>
      </c>
      <c r="E20" s="7" t="s">
        <v>95</v>
      </c>
      <c r="F20" t="s">
        <v>96</v>
      </c>
      <c r="G20" t="s">
        <v>116</v>
      </c>
      <c r="H20" t="s">
        <v>117</v>
      </c>
      <c r="I20" t="s">
        <v>118</v>
      </c>
      <c r="J20" t="s">
        <v>78</v>
      </c>
      <c r="K20" t="s">
        <v>79</v>
      </c>
      <c r="L20">
        <v>40.874338818799998</v>
      </c>
      <c r="M20">
        <v>-122.35750095509999</v>
      </c>
      <c r="N20" s="7" t="s">
        <v>119</v>
      </c>
      <c r="O20" s="7" t="s">
        <v>120</v>
      </c>
      <c r="P20" s="7" t="s">
        <v>121</v>
      </c>
      <c r="Q20" s="7" t="s">
        <v>122</v>
      </c>
      <c r="R20" s="7">
        <v>1791</v>
      </c>
      <c r="S20" s="7">
        <v>143</v>
      </c>
      <c r="T20" s="7" t="s">
        <v>123</v>
      </c>
      <c r="U20" s="7"/>
      <c r="V20" s="7" t="s">
        <v>101</v>
      </c>
      <c r="W20" s="8">
        <v>0</v>
      </c>
      <c r="X20" s="8">
        <v>0.79393939393939394</v>
      </c>
      <c r="Y20" s="8">
        <v>0</v>
      </c>
      <c r="Z20" s="8">
        <v>0.79393939393939394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0.79393939393939394</v>
      </c>
      <c r="AO20" s="8">
        <v>0</v>
      </c>
      <c r="AP20" s="8">
        <v>0.79393939393939394</v>
      </c>
      <c r="AQ20" s="8">
        <v>0</v>
      </c>
      <c r="AR20" s="8">
        <v>0</v>
      </c>
      <c r="AS20" s="8">
        <v>0</v>
      </c>
      <c r="AT20" s="8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</row>
    <row r="21" spans="1:70" x14ac:dyDescent="0.25">
      <c r="A21" s="6">
        <v>35270706</v>
      </c>
      <c r="B21" t="s">
        <v>125</v>
      </c>
      <c r="C21" s="7" t="s">
        <v>93</v>
      </c>
      <c r="D21" s="7" t="s">
        <v>94</v>
      </c>
      <c r="E21" s="7" t="s">
        <v>95</v>
      </c>
      <c r="F21" t="s">
        <v>96</v>
      </c>
      <c r="G21" t="s">
        <v>116</v>
      </c>
      <c r="H21" t="s">
        <v>117</v>
      </c>
      <c r="I21" t="s">
        <v>118</v>
      </c>
      <c r="J21" t="s">
        <v>78</v>
      </c>
      <c r="K21" t="s">
        <v>79</v>
      </c>
      <c r="L21">
        <v>40.8719620185</v>
      </c>
      <c r="M21">
        <v>-122.3592147577</v>
      </c>
      <c r="N21" s="7" t="s">
        <v>119</v>
      </c>
      <c r="O21" s="7" t="s">
        <v>120</v>
      </c>
      <c r="P21" s="7" t="s">
        <v>121</v>
      </c>
      <c r="Q21" s="7" t="s">
        <v>122</v>
      </c>
      <c r="R21" s="7">
        <v>1791</v>
      </c>
      <c r="S21" s="7">
        <v>143</v>
      </c>
      <c r="T21" s="7" t="s">
        <v>123</v>
      </c>
      <c r="U21" s="7"/>
      <c r="V21" s="7" t="s">
        <v>101</v>
      </c>
      <c r="W21" s="8">
        <v>0.10416666666666667</v>
      </c>
      <c r="X21" s="8">
        <v>0.87102272727272723</v>
      </c>
      <c r="Y21" s="8">
        <v>0</v>
      </c>
      <c r="Z21" s="8">
        <v>0.97518939393939397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0.10416666666666666</v>
      </c>
      <c r="AN21" s="8">
        <v>0.87102272727272723</v>
      </c>
      <c r="AO21" s="8">
        <v>0</v>
      </c>
      <c r="AP21" s="8">
        <v>0.97518939393939386</v>
      </c>
      <c r="AQ21" s="8">
        <v>0</v>
      </c>
      <c r="AR21" s="8">
        <v>0</v>
      </c>
      <c r="AS21" s="8">
        <v>0</v>
      </c>
      <c r="AT21" s="8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</row>
    <row r="22" spans="1:70" x14ac:dyDescent="0.25">
      <c r="A22" s="6">
        <v>35270755</v>
      </c>
      <c r="B22" t="s">
        <v>126</v>
      </c>
      <c r="C22" s="7" t="s">
        <v>115</v>
      </c>
      <c r="D22" s="7" t="s">
        <v>94</v>
      </c>
      <c r="E22" s="7" t="s">
        <v>95</v>
      </c>
      <c r="F22" t="s">
        <v>96</v>
      </c>
      <c r="G22" t="s">
        <v>116</v>
      </c>
      <c r="H22" t="s">
        <v>117</v>
      </c>
      <c r="I22" t="s">
        <v>118</v>
      </c>
      <c r="J22" t="s">
        <v>78</v>
      </c>
      <c r="K22" t="s">
        <v>79</v>
      </c>
      <c r="L22">
        <v>40.8776236215</v>
      </c>
      <c r="M22">
        <v>-122.3622690747</v>
      </c>
      <c r="N22" s="7" t="s">
        <v>119</v>
      </c>
      <c r="O22" s="7" t="s">
        <v>120</v>
      </c>
      <c r="P22" s="7" t="s">
        <v>121</v>
      </c>
      <c r="Q22" s="7" t="s">
        <v>122</v>
      </c>
      <c r="R22" s="7">
        <v>1791</v>
      </c>
      <c r="S22" s="7">
        <v>143</v>
      </c>
      <c r="T22" s="7" t="s">
        <v>123</v>
      </c>
      <c r="U22" s="7"/>
      <c r="V22" s="7" t="s">
        <v>101</v>
      </c>
      <c r="W22" s="8">
        <v>0</v>
      </c>
      <c r="X22" s="8">
        <v>0.74867424242424241</v>
      </c>
      <c r="Y22" s="8">
        <v>0</v>
      </c>
      <c r="Z22" s="8">
        <v>0.74867424242424241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0.74867424242424252</v>
      </c>
      <c r="AO22" s="8">
        <v>0</v>
      </c>
      <c r="AP22" s="8">
        <v>0.74867424242424252</v>
      </c>
      <c r="AQ22" s="8">
        <v>0</v>
      </c>
      <c r="AR22" s="8">
        <v>0</v>
      </c>
      <c r="AS22" s="8">
        <v>0</v>
      </c>
      <c r="AT22" s="8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</row>
    <row r="23" spans="1:70" x14ac:dyDescent="0.25">
      <c r="A23" s="6">
        <v>35284826</v>
      </c>
      <c r="B23" t="s">
        <v>127</v>
      </c>
      <c r="C23" s="7" t="s">
        <v>115</v>
      </c>
      <c r="D23" s="7" t="s">
        <v>94</v>
      </c>
      <c r="E23" s="7" t="s">
        <v>95</v>
      </c>
      <c r="F23" t="s">
        <v>96</v>
      </c>
      <c r="G23" t="s">
        <v>128</v>
      </c>
      <c r="H23" t="s">
        <v>129</v>
      </c>
      <c r="I23" t="s">
        <v>130</v>
      </c>
      <c r="J23" t="s">
        <v>78</v>
      </c>
      <c r="K23" t="s">
        <v>109</v>
      </c>
      <c r="L23">
        <v>38.6537794284</v>
      </c>
      <c r="M23">
        <v>-120.621472123</v>
      </c>
      <c r="N23" s="7" t="s">
        <v>131</v>
      </c>
      <c r="O23" s="7" t="s">
        <v>132</v>
      </c>
      <c r="P23" s="7" t="s">
        <v>133</v>
      </c>
      <c r="Q23" s="7" t="s">
        <v>122</v>
      </c>
      <c r="R23" s="7">
        <v>1131</v>
      </c>
      <c r="S23" s="7">
        <v>145</v>
      </c>
      <c r="T23" s="7" t="s">
        <v>134</v>
      </c>
      <c r="U23" s="7"/>
      <c r="V23" s="7" t="s">
        <v>101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</row>
    <row r="24" spans="1:70" x14ac:dyDescent="0.25">
      <c r="A24" s="6">
        <v>35284827</v>
      </c>
      <c r="B24" t="s">
        <v>135</v>
      </c>
      <c r="C24" s="7" t="s">
        <v>93</v>
      </c>
      <c r="D24" s="7" t="s">
        <v>94</v>
      </c>
      <c r="E24" s="7" t="s">
        <v>95</v>
      </c>
      <c r="F24" t="s">
        <v>96</v>
      </c>
      <c r="G24" t="s">
        <v>128</v>
      </c>
      <c r="H24" t="s">
        <v>129</v>
      </c>
      <c r="I24" t="s">
        <v>130</v>
      </c>
      <c r="J24" t="s">
        <v>78</v>
      </c>
      <c r="K24" t="s">
        <v>109</v>
      </c>
      <c r="L24">
        <v>38.6537794284</v>
      </c>
      <c r="M24">
        <v>-120.621472123</v>
      </c>
      <c r="N24" s="7" t="s">
        <v>131</v>
      </c>
      <c r="O24" s="7" t="s">
        <v>132</v>
      </c>
      <c r="P24" s="7" t="s">
        <v>133</v>
      </c>
      <c r="Q24" s="7" t="s">
        <v>122</v>
      </c>
      <c r="R24" s="7">
        <v>1131</v>
      </c>
      <c r="S24" s="7">
        <v>145</v>
      </c>
      <c r="T24" s="7" t="s">
        <v>134</v>
      </c>
      <c r="U24" s="7"/>
      <c r="V24" s="7" t="s">
        <v>101</v>
      </c>
      <c r="W24" s="8">
        <v>1.2553030303030304</v>
      </c>
      <c r="X24" s="8">
        <v>0</v>
      </c>
      <c r="Y24" s="8">
        <v>8.7121212121212127E-2</v>
      </c>
      <c r="Z24" s="8">
        <v>1.3424242424242425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1.2553030303030301</v>
      </c>
      <c r="AN24" s="8">
        <v>0</v>
      </c>
      <c r="AO24" s="8">
        <v>8.7121212121212127E-2</v>
      </c>
      <c r="AP24" s="8">
        <v>1.3424242424242423</v>
      </c>
      <c r="AQ24" s="8">
        <v>0</v>
      </c>
      <c r="AR24" s="8">
        <v>0</v>
      </c>
      <c r="AS24" s="8">
        <v>0</v>
      </c>
      <c r="AT24" s="8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</row>
    <row r="25" spans="1:70" x14ac:dyDescent="0.25">
      <c r="A25" s="6">
        <v>31401029</v>
      </c>
      <c r="B25" t="s">
        <v>136</v>
      </c>
      <c r="C25" s="7" t="s">
        <v>137</v>
      </c>
      <c r="D25" s="7" t="s">
        <v>138</v>
      </c>
      <c r="E25" s="7" t="s">
        <v>95</v>
      </c>
      <c r="F25" t="s">
        <v>96</v>
      </c>
      <c r="G25" t="s">
        <v>139</v>
      </c>
      <c r="H25" t="s">
        <v>140</v>
      </c>
      <c r="I25" t="s">
        <v>118</v>
      </c>
      <c r="J25" t="s">
        <v>78</v>
      </c>
      <c r="K25" t="s">
        <v>79</v>
      </c>
      <c r="L25">
        <v>40.686572912400003</v>
      </c>
      <c r="M25">
        <v>-122.64118508670001</v>
      </c>
      <c r="N25" s="7"/>
      <c r="O25" s="7"/>
      <c r="P25" s="7"/>
      <c r="Q25" s="7" t="s">
        <v>141</v>
      </c>
      <c r="R25" s="7"/>
      <c r="S25" s="7"/>
      <c r="T25" s="7"/>
      <c r="U25" s="7"/>
      <c r="V25" s="7" t="s">
        <v>113</v>
      </c>
      <c r="W25" s="8">
        <v>0</v>
      </c>
      <c r="X25" s="8">
        <v>0</v>
      </c>
      <c r="Y25" s="8">
        <v>3.1039943663303786</v>
      </c>
      <c r="Z25" s="8">
        <v>3.1039943663303786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3.1039943663303786</v>
      </c>
      <c r="AH25" s="8">
        <v>3.1039943663303786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I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</row>
    <row r="26" spans="1:70" x14ac:dyDescent="0.25">
      <c r="A26" s="6">
        <v>31415330</v>
      </c>
      <c r="B26" t="s">
        <v>142</v>
      </c>
      <c r="C26" s="7" t="s">
        <v>82</v>
      </c>
      <c r="D26" s="7" t="s">
        <v>138</v>
      </c>
      <c r="E26" s="7" t="s">
        <v>83</v>
      </c>
      <c r="F26" t="s">
        <v>96</v>
      </c>
      <c r="G26" t="s">
        <v>143</v>
      </c>
      <c r="I26" t="s">
        <v>144</v>
      </c>
      <c r="J26" t="s">
        <v>78</v>
      </c>
      <c r="K26" t="s">
        <v>79</v>
      </c>
      <c r="L26">
        <v>0</v>
      </c>
      <c r="M26">
        <v>0</v>
      </c>
      <c r="N26" s="7"/>
      <c r="O26" s="7"/>
      <c r="P26" s="7"/>
      <c r="Q26" s="7" t="s">
        <v>122</v>
      </c>
      <c r="R26" s="7"/>
      <c r="S26" s="7"/>
      <c r="T26" s="7"/>
      <c r="U26" s="7"/>
      <c r="V26" s="7" t="s">
        <v>113</v>
      </c>
      <c r="W26" s="8">
        <v>4.6128787878787882</v>
      </c>
      <c r="X26" s="8">
        <v>0</v>
      </c>
      <c r="Y26" s="8">
        <v>0</v>
      </c>
      <c r="Z26" s="8">
        <v>4.6128787878787882</v>
      </c>
      <c r="AA26" s="8">
        <v>0</v>
      </c>
      <c r="AB26" s="8">
        <v>0</v>
      </c>
      <c r="AC26" s="8">
        <v>0</v>
      </c>
      <c r="AD26" s="8">
        <v>0</v>
      </c>
      <c r="AE26" s="8">
        <v>4.6128787878787874</v>
      </c>
      <c r="AF26" s="8">
        <v>0</v>
      </c>
      <c r="AG26" s="8">
        <v>0</v>
      </c>
      <c r="AH26" s="8">
        <v>4.6128787878787874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</row>
    <row r="27" spans="1:70" x14ac:dyDescent="0.25">
      <c r="A27" s="6">
        <v>31434881</v>
      </c>
      <c r="B27" t="s">
        <v>145</v>
      </c>
      <c r="C27" s="7" t="s">
        <v>115</v>
      </c>
      <c r="D27" s="7" t="s">
        <v>94</v>
      </c>
      <c r="E27" s="7" t="s">
        <v>95</v>
      </c>
      <c r="F27" t="s">
        <v>96</v>
      </c>
      <c r="G27" t="s">
        <v>146</v>
      </c>
      <c r="I27" t="s">
        <v>144</v>
      </c>
      <c r="J27" t="s">
        <v>78</v>
      </c>
      <c r="K27" t="s">
        <v>79</v>
      </c>
      <c r="L27">
        <v>0</v>
      </c>
      <c r="M27">
        <v>0</v>
      </c>
      <c r="N27" s="7" t="s">
        <v>147</v>
      </c>
      <c r="O27" s="7"/>
      <c r="P27" s="7" t="s">
        <v>148</v>
      </c>
      <c r="Q27" s="7" t="s">
        <v>141</v>
      </c>
      <c r="R27" s="7"/>
      <c r="S27" s="7"/>
      <c r="T27" s="7"/>
      <c r="U27" s="7"/>
      <c r="V27" s="7" t="s">
        <v>101</v>
      </c>
      <c r="W27" s="8">
        <v>0</v>
      </c>
      <c r="X27" s="8">
        <v>3.3589015151515151</v>
      </c>
      <c r="Y27" s="8">
        <v>0</v>
      </c>
      <c r="Z27" s="8">
        <v>3.3589015151515151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3.3589015151515151</v>
      </c>
      <c r="AG27" s="8">
        <v>0</v>
      </c>
      <c r="AH27" s="8">
        <v>3.3589015151515151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</row>
    <row r="28" spans="1:70" x14ac:dyDescent="0.25">
      <c r="A28" s="6">
        <v>31511571</v>
      </c>
      <c r="B28" t="s">
        <v>149</v>
      </c>
      <c r="C28" s="7" t="s">
        <v>150</v>
      </c>
      <c r="D28" s="7" t="s">
        <v>138</v>
      </c>
      <c r="E28" s="7" t="s">
        <v>95</v>
      </c>
      <c r="F28" t="s">
        <v>96</v>
      </c>
      <c r="G28" t="s">
        <v>151</v>
      </c>
      <c r="I28" t="s">
        <v>152</v>
      </c>
      <c r="J28" t="s">
        <v>153</v>
      </c>
      <c r="K28" t="s">
        <v>154</v>
      </c>
      <c r="L28">
        <v>0</v>
      </c>
      <c r="M28">
        <v>0</v>
      </c>
      <c r="N28" s="7"/>
      <c r="O28" s="7"/>
      <c r="P28" s="7"/>
      <c r="Q28" s="7" t="s">
        <v>122</v>
      </c>
      <c r="R28" s="7"/>
      <c r="S28" s="7"/>
      <c r="T28" s="7"/>
      <c r="U28" s="7"/>
      <c r="V28" s="7" t="s">
        <v>101</v>
      </c>
      <c r="W28" s="8">
        <v>27.294128787878787</v>
      </c>
      <c r="X28" s="8">
        <v>0</v>
      </c>
      <c r="Y28" s="8">
        <v>0</v>
      </c>
      <c r="Z28" s="8">
        <v>27.294128787878787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27.294128787878787</v>
      </c>
      <c r="AJ28" s="8">
        <v>0</v>
      </c>
      <c r="AK28" s="8">
        <v>0</v>
      </c>
      <c r="AL28" s="8">
        <v>27.294128787878787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</row>
    <row r="29" spans="1:70" x14ac:dyDescent="0.25">
      <c r="A29" s="6">
        <v>35193574</v>
      </c>
      <c r="B29" t="s">
        <v>155</v>
      </c>
      <c r="C29" s="7" t="s">
        <v>93</v>
      </c>
      <c r="D29" s="7" t="s">
        <v>138</v>
      </c>
      <c r="E29" s="7" t="s">
        <v>95</v>
      </c>
      <c r="F29" t="s">
        <v>96</v>
      </c>
      <c r="G29" t="s">
        <v>156</v>
      </c>
      <c r="H29" t="s">
        <v>157</v>
      </c>
      <c r="I29" t="s">
        <v>157</v>
      </c>
      <c r="J29" t="s">
        <v>158</v>
      </c>
      <c r="K29" t="s">
        <v>159</v>
      </c>
      <c r="L29">
        <v>36.974695816100002</v>
      </c>
      <c r="M29">
        <v>-122.030931599</v>
      </c>
      <c r="N29" s="7"/>
      <c r="O29" s="7"/>
      <c r="P29" s="7"/>
      <c r="Q29" s="7" t="s">
        <v>122</v>
      </c>
      <c r="R29" s="7"/>
      <c r="S29" s="7"/>
      <c r="T29" s="7"/>
      <c r="U29" s="7"/>
      <c r="V29" s="7" t="s">
        <v>101</v>
      </c>
      <c r="W29" s="8">
        <v>10.044886363636364</v>
      </c>
      <c r="X29" s="8">
        <v>0</v>
      </c>
      <c r="Y29" s="8">
        <v>0</v>
      </c>
      <c r="Z29" s="8">
        <v>10.044886363636364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10.044886363636364</v>
      </c>
      <c r="AJ29" s="8">
        <v>0</v>
      </c>
      <c r="AK29" s="8">
        <v>0</v>
      </c>
      <c r="AL29" s="8">
        <v>10.044886363636364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</row>
    <row r="30" spans="1:70" x14ac:dyDescent="0.25">
      <c r="A30" s="6">
        <v>35193585</v>
      </c>
      <c r="B30" t="s">
        <v>160</v>
      </c>
      <c r="C30" s="7" t="s">
        <v>115</v>
      </c>
      <c r="D30" s="7" t="s">
        <v>138</v>
      </c>
      <c r="E30" s="7" t="s">
        <v>95</v>
      </c>
      <c r="F30" t="s">
        <v>96</v>
      </c>
      <c r="G30" t="s">
        <v>161</v>
      </c>
      <c r="H30" t="s">
        <v>162</v>
      </c>
      <c r="I30" t="s">
        <v>163</v>
      </c>
      <c r="J30" t="s">
        <v>158</v>
      </c>
      <c r="K30" t="s">
        <v>159</v>
      </c>
      <c r="L30">
        <v>36.562633032999997</v>
      </c>
      <c r="M30">
        <v>-121.56185826620001</v>
      </c>
      <c r="N30" s="7"/>
      <c r="O30" s="7"/>
      <c r="P30" s="7"/>
      <c r="Q30" s="7" t="s">
        <v>141</v>
      </c>
      <c r="R30" s="7"/>
      <c r="S30" s="7"/>
      <c r="T30" s="7"/>
      <c r="U30" s="7"/>
      <c r="V30" s="7" t="s">
        <v>101</v>
      </c>
      <c r="W30" s="8">
        <v>0.94034090909090906</v>
      </c>
      <c r="X30" s="8">
        <v>0</v>
      </c>
      <c r="Y30" s="8">
        <v>0</v>
      </c>
      <c r="Z30" s="8">
        <v>0.94034090909090906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0.94034090909090906</v>
      </c>
      <c r="AJ30" s="8">
        <v>0</v>
      </c>
      <c r="AK30" s="8">
        <v>0</v>
      </c>
      <c r="AL30" s="8">
        <v>0.94034090909090906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</row>
    <row r="31" spans="1:70" x14ac:dyDescent="0.25">
      <c r="A31" s="6">
        <v>35193614</v>
      </c>
      <c r="B31" t="s">
        <v>164</v>
      </c>
      <c r="C31" s="7" t="s">
        <v>93</v>
      </c>
      <c r="D31" s="7" t="s">
        <v>138</v>
      </c>
      <c r="E31" s="7" t="s">
        <v>95</v>
      </c>
      <c r="F31" t="s">
        <v>96</v>
      </c>
      <c r="G31" t="s">
        <v>151</v>
      </c>
      <c r="I31" t="s">
        <v>165</v>
      </c>
      <c r="J31" t="s">
        <v>78</v>
      </c>
      <c r="K31" t="s">
        <v>166</v>
      </c>
      <c r="L31">
        <v>0</v>
      </c>
      <c r="M31">
        <v>0</v>
      </c>
      <c r="N31" s="7"/>
      <c r="O31" s="7"/>
      <c r="P31" s="7"/>
      <c r="Q31" s="7" t="s">
        <v>141</v>
      </c>
      <c r="R31" s="7"/>
      <c r="S31" s="7"/>
      <c r="T31" s="7"/>
      <c r="U31" s="7"/>
      <c r="V31" s="7" t="s">
        <v>101</v>
      </c>
      <c r="W31" s="8">
        <v>13.068560606060606</v>
      </c>
      <c r="X31" s="8">
        <v>0</v>
      </c>
      <c r="Y31" s="8">
        <v>0</v>
      </c>
      <c r="Z31" s="8">
        <v>13.068560606060606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13.068560606060606</v>
      </c>
      <c r="AJ31" s="8">
        <v>0</v>
      </c>
      <c r="AK31" s="8">
        <v>0</v>
      </c>
      <c r="AL31" s="8">
        <v>13.068560606060606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</row>
    <row r="32" spans="1:70" x14ac:dyDescent="0.25">
      <c r="A32" s="6">
        <v>35193618</v>
      </c>
      <c r="B32" t="s">
        <v>167</v>
      </c>
      <c r="C32" s="7" t="s">
        <v>115</v>
      </c>
      <c r="D32" s="7" t="s">
        <v>138</v>
      </c>
      <c r="E32" s="7" t="s">
        <v>95</v>
      </c>
      <c r="F32" t="s">
        <v>96</v>
      </c>
      <c r="G32" t="s">
        <v>151</v>
      </c>
      <c r="I32" t="s">
        <v>168</v>
      </c>
      <c r="J32" t="s">
        <v>153</v>
      </c>
      <c r="K32" t="s">
        <v>169</v>
      </c>
      <c r="L32">
        <v>0</v>
      </c>
      <c r="M32">
        <v>0</v>
      </c>
      <c r="N32" s="7"/>
      <c r="O32" s="7"/>
      <c r="P32" s="7"/>
      <c r="Q32" s="7" t="s">
        <v>170</v>
      </c>
      <c r="R32" s="7"/>
      <c r="S32" s="7"/>
      <c r="T32" s="7"/>
      <c r="U32" s="7"/>
      <c r="V32" s="7" t="s">
        <v>101</v>
      </c>
      <c r="W32" s="8">
        <v>13.857765151515151</v>
      </c>
      <c r="X32" s="8">
        <v>0</v>
      </c>
      <c r="Y32" s="8">
        <v>0</v>
      </c>
      <c r="Z32" s="8">
        <v>13.857765151515151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13.857765151515151</v>
      </c>
      <c r="AJ32" s="8">
        <v>0</v>
      </c>
      <c r="AK32" s="8">
        <v>0</v>
      </c>
      <c r="AL32" s="8">
        <v>13.857765151515151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</row>
    <row r="33" spans="1:70" x14ac:dyDescent="0.25">
      <c r="A33" s="6">
        <v>35194291</v>
      </c>
      <c r="B33" t="s">
        <v>171</v>
      </c>
      <c r="C33" s="7" t="s">
        <v>86</v>
      </c>
      <c r="D33" s="7" t="s">
        <v>138</v>
      </c>
      <c r="E33" s="7" t="s">
        <v>87</v>
      </c>
      <c r="F33" t="s">
        <v>96</v>
      </c>
      <c r="G33" t="s">
        <v>172</v>
      </c>
      <c r="I33" t="s">
        <v>173</v>
      </c>
      <c r="J33" t="s">
        <v>158</v>
      </c>
      <c r="K33" t="s">
        <v>174</v>
      </c>
      <c r="L33">
        <v>0</v>
      </c>
      <c r="M33">
        <v>0</v>
      </c>
      <c r="N33" s="7"/>
      <c r="O33" s="7"/>
      <c r="P33" s="7"/>
      <c r="Q33" s="7" t="s">
        <v>141</v>
      </c>
      <c r="R33" s="7"/>
      <c r="S33" s="7"/>
      <c r="T33" s="7"/>
      <c r="U33" s="7"/>
      <c r="V33" s="7" t="s">
        <v>113</v>
      </c>
      <c r="W33" s="8">
        <v>7.7659090909090907</v>
      </c>
      <c r="X33" s="8">
        <v>0</v>
      </c>
      <c r="Y33" s="8">
        <v>0</v>
      </c>
      <c r="Z33" s="8">
        <v>7.7659090909090907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7.7659090909090907</v>
      </c>
      <c r="AJ33" s="8">
        <v>0</v>
      </c>
      <c r="AK33" s="8">
        <v>0</v>
      </c>
      <c r="AL33" s="8">
        <v>7.7659090909090907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</row>
    <row r="34" spans="1:70" x14ac:dyDescent="0.25">
      <c r="A34" s="6">
        <v>35194522</v>
      </c>
      <c r="B34" t="s">
        <v>175</v>
      </c>
      <c r="C34" s="7" t="s">
        <v>137</v>
      </c>
      <c r="D34" s="7" t="s">
        <v>176</v>
      </c>
      <c r="E34" s="7" t="s">
        <v>95</v>
      </c>
      <c r="F34" t="s">
        <v>96</v>
      </c>
      <c r="G34" t="s">
        <v>156</v>
      </c>
      <c r="I34" t="s">
        <v>157</v>
      </c>
      <c r="J34" t="s">
        <v>158</v>
      </c>
      <c r="K34" t="s">
        <v>159</v>
      </c>
      <c r="L34">
        <v>37.176702502825997</v>
      </c>
      <c r="M34">
        <v>-122.15531861272</v>
      </c>
      <c r="N34" s="7"/>
      <c r="O34" s="7"/>
      <c r="P34" s="7"/>
      <c r="Q34" s="7" t="s">
        <v>170</v>
      </c>
      <c r="R34" s="7"/>
      <c r="S34" s="7"/>
      <c r="T34" s="7"/>
      <c r="U34" s="7"/>
      <c r="V34" s="7" t="s">
        <v>113</v>
      </c>
      <c r="W34" s="8">
        <v>0</v>
      </c>
      <c r="X34" s="8">
        <v>0.50738636363636369</v>
      </c>
      <c r="Y34" s="8">
        <v>0</v>
      </c>
      <c r="Z34" s="8">
        <v>0.50738636363636369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0.50738636363636369</v>
      </c>
      <c r="AK34" s="8">
        <v>0</v>
      </c>
      <c r="AL34" s="8">
        <v>0.50738636363636369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</row>
    <row r="35" spans="1:70" x14ac:dyDescent="0.25">
      <c r="A35" s="6">
        <v>35199565</v>
      </c>
      <c r="B35" t="s">
        <v>177</v>
      </c>
      <c r="C35" s="7" t="s">
        <v>178</v>
      </c>
      <c r="D35" s="7" t="s">
        <v>138</v>
      </c>
      <c r="E35" s="7" t="s">
        <v>83</v>
      </c>
      <c r="F35" t="s">
        <v>96</v>
      </c>
      <c r="G35" t="s">
        <v>179</v>
      </c>
      <c r="H35" t="s">
        <v>180</v>
      </c>
      <c r="I35" t="s">
        <v>144</v>
      </c>
      <c r="J35" t="s">
        <v>78</v>
      </c>
      <c r="K35" t="s">
        <v>79</v>
      </c>
      <c r="L35">
        <v>39.543946024699999</v>
      </c>
      <c r="M35">
        <v>-121.4322995965</v>
      </c>
      <c r="N35" s="7"/>
      <c r="O35" s="7"/>
      <c r="P35" s="7"/>
      <c r="Q35" s="7" t="s">
        <v>141</v>
      </c>
      <c r="R35" s="7">
        <v>1288</v>
      </c>
      <c r="S35" s="7"/>
      <c r="T35" s="7"/>
      <c r="U35" s="7"/>
      <c r="V35" s="7" t="s">
        <v>113</v>
      </c>
      <c r="W35" s="8">
        <v>28.895265151515151</v>
      </c>
      <c r="X35" s="8">
        <v>0</v>
      </c>
      <c r="Y35" s="8">
        <v>0</v>
      </c>
      <c r="Z35" s="8">
        <v>28.895265151515151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26.750757575757575</v>
      </c>
      <c r="AJ35" s="8">
        <v>0</v>
      </c>
      <c r="AK35" s="8">
        <v>0</v>
      </c>
      <c r="AL35" s="8">
        <v>26.750757575757575</v>
      </c>
      <c r="AM35" s="8">
        <v>2.1445075757575758</v>
      </c>
      <c r="AN35" s="8">
        <v>0</v>
      </c>
      <c r="AO35" s="8">
        <v>0</v>
      </c>
      <c r="AP35" s="8">
        <v>2.1445075757575758</v>
      </c>
      <c r="AQ35" s="8">
        <v>0</v>
      </c>
      <c r="AR35" s="8">
        <v>0</v>
      </c>
      <c r="AS35" s="8">
        <v>0</v>
      </c>
      <c r="AT35" s="8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</row>
    <row r="36" spans="1:70" x14ac:dyDescent="0.25">
      <c r="A36" s="6">
        <v>35199649</v>
      </c>
      <c r="B36" t="s">
        <v>181</v>
      </c>
      <c r="C36" s="7" t="s">
        <v>93</v>
      </c>
      <c r="D36" s="7" t="s">
        <v>138</v>
      </c>
      <c r="E36" s="7" t="s">
        <v>95</v>
      </c>
      <c r="F36" t="s">
        <v>96</v>
      </c>
      <c r="G36" t="s">
        <v>182</v>
      </c>
      <c r="H36" t="s">
        <v>183</v>
      </c>
      <c r="I36" t="s">
        <v>184</v>
      </c>
      <c r="J36" t="s">
        <v>99</v>
      </c>
      <c r="K36" t="s">
        <v>100</v>
      </c>
      <c r="L36">
        <v>37.102482039000002</v>
      </c>
      <c r="M36">
        <v>-119.7906689479</v>
      </c>
      <c r="N36" s="7"/>
      <c r="O36" s="7"/>
      <c r="P36" s="7"/>
      <c r="Q36" s="7" t="s">
        <v>141</v>
      </c>
      <c r="R36" s="7"/>
      <c r="S36" s="7"/>
      <c r="T36" s="7"/>
      <c r="U36" s="7"/>
      <c r="V36" s="7" t="s">
        <v>101</v>
      </c>
      <c r="W36" s="8">
        <v>0.9579545454545455</v>
      </c>
      <c r="X36" s="8">
        <v>0</v>
      </c>
      <c r="Y36" s="8">
        <v>0</v>
      </c>
      <c r="Z36" s="8">
        <v>0.9579545454545455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0.9579545454545455</v>
      </c>
      <c r="AJ36" s="8">
        <v>0</v>
      </c>
      <c r="AK36" s="8">
        <v>0</v>
      </c>
      <c r="AL36" s="8">
        <v>0.9579545454545455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</row>
    <row r="37" spans="1:70" x14ac:dyDescent="0.25">
      <c r="A37" s="6">
        <v>35199922</v>
      </c>
      <c r="B37" t="s">
        <v>185</v>
      </c>
      <c r="C37" s="7" t="s">
        <v>137</v>
      </c>
      <c r="D37" s="7" t="s">
        <v>138</v>
      </c>
      <c r="E37" s="7" t="s">
        <v>95</v>
      </c>
      <c r="F37" t="s">
        <v>96</v>
      </c>
      <c r="G37" t="s">
        <v>182</v>
      </c>
      <c r="I37" t="s">
        <v>186</v>
      </c>
      <c r="J37" t="s">
        <v>99</v>
      </c>
      <c r="K37" t="s">
        <v>187</v>
      </c>
      <c r="L37">
        <v>37.044087137799998</v>
      </c>
      <c r="M37">
        <v>-119.36662759950001</v>
      </c>
      <c r="N37" s="7"/>
      <c r="O37" s="7"/>
      <c r="P37" s="7"/>
      <c r="Q37" s="7" t="s">
        <v>170</v>
      </c>
      <c r="R37" s="7"/>
      <c r="S37" s="7"/>
      <c r="T37" s="7"/>
      <c r="U37" s="7"/>
      <c r="V37" s="7" t="s">
        <v>113</v>
      </c>
      <c r="W37" s="8">
        <v>17.26003787878788</v>
      </c>
      <c r="X37" s="8">
        <v>0.37196969696969695</v>
      </c>
      <c r="Y37" s="8">
        <v>0</v>
      </c>
      <c r="Z37" s="8">
        <v>17.632007575757576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17.26003787878788</v>
      </c>
      <c r="AJ37" s="8">
        <v>0.37196969696969695</v>
      </c>
      <c r="AK37" s="8">
        <v>0</v>
      </c>
      <c r="AL37" s="8">
        <v>17.632007575757576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</row>
    <row r="38" spans="1:70" x14ac:dyDescent="0.25">
      <c r="A38" s="6">
        <v>35200051</v>
      </c>
      <c r="B38" t="s">
        <v>177</v>
      </c>
      <c r="C38" s="7" t="s">
        <v>115</v>
      </c>
      <c r="D38" s="7" t="s">
        <v>176</v>
      </c>
      <c r="E38" s="7" t="s">
        <v>95</v>
      </c>
      <c r="F38" t="s">
        <v>96</v>
      </c>
      <c r="G38" t="s">
        <v>179</v>
      </c>
      <c r="H38" t="s">
        <v>180</v>
      </c>
      <c r="I38" t="s">
        <v>144</v>
      </c>
      <c r="J38" t="s">
        <v>78</v>
      </c>
      <c r="K38" t="s">
        <v>79</v>
      </c>
      <c r="L38">
        <v>39.5752242959</v>
      </c>
      <c r="M38">
        <v>-121.30534141850001</v>
      </c>
      <c r="N38" s="7"/>
      <c r="O38" s="7"/>
      <c r="P38" s="7"/>
      <c r="Q38" s="7" t="s">
        <v>122</v>
      </c>
      <c r="R38" s="7">
        <v>1288</v>
      </c>
      <c r="S38" s="7"/>
      <c r="T38" s="7"/>
      <c r="U38" s="7"/>
      <c r="V38" s="7" t="s">
        <v>101</v>
      </c>
      <c r="W38" s="8">
        <v>0</v>
      </c>
      <c r="X38" s="8">
        <v>1.4746212121212121</v>
      </c>
      <c r="Y38" s="8">
        <v>0</v>
      </c>
      <c r="Z38" s="8">
        <v>1.4746212121212121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1.4746212121212121</v>
      </c>
      <c r="AK38" s="8">
        <v>0</v>
      </c>
      <c r="AL38" s="8">
        <v>1.4746212121212121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</row>
    <row r="39" spans="1:70" x14ac:dyDescent="0.25">
      <c r="A39" s="6">
        <v>35204191</v>
      </c>
      <c r="B39" t="s">
        <v>188</v>
      </c>
      <c r="C39" s="7" t="s">
        <v>82</v>
      </c>
      <c r="D39" s="7" t="s">
        <v>138</v>
      </c>
      <c r="E39" s="7" t="s">
        <v>83</v>
      </c>
      <c r="F39" t="s">
        <v>96</v>
      </c>
      <c r="G39" t="s">
        <v>189</v>
      </c>
      <c r="I39" t="s">
        <v>118</v>
      </c>
      <c r="J39" t="s">
        <v>78</v>
      </c>
      <c r="K39" t="s">
        <v>79</v>
      </c>
      <c r="L39">
        <v>0</v>
      </c>
      <c r="M39">
        <v>0</v>
      </c>
      <c r="N39" s="7"/>
      <c r="O39" s="7"/>
      <c r="P39" s="7"/>
      <c r="Q39" s="7" t="s">
        <v>141</v>
      </c>
      <c r="R39" s="7"/>
      <c r="S39" s="7"/>
      <c r="T39" s="7"/>
      <c r="U39" s="7"/>
      <c r="V39" s="7" t="s">
        <v>113</v>
      </c>
      <c r="W39" s="8">
        <v>11.026704545454546</v>
      </c>
      <c r="X39" s="8">
        <v>0</v>
      </c>
      <c r="Y39" s="8">
        <v>0</v>
      </c>
      <c r="Z39" s="8">
        <v>11.026704545454546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11.026704545454546</v>
      </c>
      <c r="AJ39" s="8">
        <v>0</v>
      </c>
      <c r="AK39" s="8">
        <v>0</v>
      </c>
      <c r="AL39" s="8">
        <v>11.026704545454546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</row>
    <row r="40" spans="1:70" x14ac:dyDescent="0.25">
      <c r="A40" s="6">
        <v>35204225</v>
      </c>
      <c r="B40" t="s">
        <v>190</v>
      </c>
      <c r="C40" s="7" t="s">
        <v>137</v>
      </c>
      <c r="D40" s="7" t="s">
        <v>138</v>
      </c>
      <c r="E40" s="7" t="s">
        <v>95</v>
      </c>
      <c r="F40" t="s">
        <v>96</v>
      </c>
      <c r="G40" t="s">
        <v>191</v>
      </c>
      <c r="I40" t="s">
        <v>168</v>
      </c>
      <c r="J40" t="s">
        <v>153</v>
      </c>
      <c r="K40" t="s">
        <v>169</v>
      </c>
      <c r="L40">
        <v>0</v>
      </c>
      <c r="M40">
        <v>0</v>
      </c>
      <c r="N40" s="7"/>
      <c r="O40" s="7"/>
      <c r="P40" s="7"/>
      <c r="Q40" s="7" t="s">
        <v>170</v>
      </c>
      <c r="R40" s="7"/>
      <c r="S40" s="7"/>
      <c r="T40" s="7"/>
      <c r="U40" s="7"/>
      <c r="V40" s="7" t="s">
        <v>113</v>
      </c>
      <c r="W40" s="8">
        <v>33.437878787878788</v>
      </c>
      <c r="X40" s="8">
        <v>0</v>
      </c>
      <c r="Y40" s="8">
        <v>0</v>
      </c>
      <c r="Z40" s="8">
        <v>33.437878787878788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33.437878787878788</v>
      </c>
      <c r="AJ40" s="8">
        <v>0</v>
      </c>
      <c r="AK40" s="8">
        <v>0</v>
      </c>
      <c r="AL40" s="8">
        <v>33.437878787878788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</row>
    <row r="41" spans="1:70" x14ac:dyDescent="0.25">
      <c r="A41" s="6">
        <v>35204298</v>
      </c>
      <c r="B41" t="s">
        <v>192</v>
      </c>
      <c r="C41" s="7" t="s">
        <v>137</v>
      </c>
      <c r="D41" s="7" t="s">
        <v>138</v>
      </c>
      <c r="E41" s="7" t="s">
        <v>95</v>
      </c>
      <c r="F41" t="s">
        <v>96</v>
      </c>
      <c r="G41" t="s">
        <v>193</v>
      </c>
      <c r="H41" t="s">
        <v>194</v>
      </c>
      <c r="I41" t="s">
        <v>195</v>
      </c>
      <c r="J41" t="s">
        <v>153</v>
      </c>
      <c r="K41" t="s">
        <v>196</v>
      </c>
      <c r="L41">
        <v>0</v>
      </c>
      <c r="M41">
        <v>0</v>
      </c>
      <c r="N41" s="7"/>
      <c r="O41" s="7"/>
      <c r="P41" s="7"/>
      <c r="Q41" s="7" t="s">
        <v>141</v>
      </c>
      <c r="R41" s="7"/>
      <c r="S41" s="7"/>
      <c r="T41" s="7"/>
      <c r="U41" s="7"/>
      <c r="V41" s="7" t="s">
        <v>113</v>
      </c>
      <c r="W41" s="8">
        <v>2.500757575757576</v>
      </c>
      <c r="X41" s="8">
        <v>0</v>
      </c>
      <c r="Y41" s="8">
        <v>0</v>
      </c>
      <c r="Z41" s="8">
        <v>2.500757575757576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2.500757575757576</v>
      </c>
      <c r="AJ41" s="8">
        <v>0</v>
      </c>
      <c r="AK41" s="8">
        <v>0</v>
      </c>
      <c r="AL41" s="8">
        <v>2.500757575757576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</row>
    <row r="42" spans="1:70" x14ac:dyDescent="0.25">
      <c r="A42" s="6">
        <v>35204446</v>
      </c>
      <c r="B42" t="s">
        <v>197</v>
      </c>
      <c r="C42" s="7" t="s">
        <v>82</v>
      </c>
      <c r="D42" s="7" t="s">
        <v>138</v>
      </c>
      <c r="E42" s="7" t="s">
        <v>83</v>
      </c>
      <c r="F42" t="s">
        <v>96</v>
      </c>
      <c r="G42" t="s">
        <v>191</v>
      </c>
      <c r="I42" t="s">
        <v>152</v>
      </c>
      <c r="J42" t="s">
        <v>153</v>
      </c>
      <c r="K42" t="s">
        <v>154</v>
      </c>
      <c r="L42">
        <v>0</v>
      </c>
      <c r="M42">
        <v>0</v>
      </c>
      <c r="N42" s="7"/>
      <c r="O42" s="7"/>
      <c r="P42" s="7"/>
      <c r="Q42" s="7" t="s">
        <v>122</v>
      </c>
      <c r="R42" s="7"/>
      <c r="S42" s="7"/>
      <c r="T42" s="7"/>
      <c r="U42" s="7"/>
      <c r="V42" s="7" t="s">
        <v>113</v>
      </c>
      <c r="W42" s="8">
        <v>20.252462121212123</v>
      </c>
      <c r="X42" s="8">
        <v>0</v>
      </c>
      <c r="Y42" s="8">
        <v>0</v>
      </c>
      <c r="Z42" s="8">
        <v>20.252462121212123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20.252462121212123</v>
      </c>
      <c r="AJ42" s="8">
        <v>0</v>
      </c>
      <c r="AK42" s="8">
        <v>0</v>
      </c>
      <c r="AL42" s="8">
        <v>20.252462121212123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</row>
    <row r="43" spans="1:70" x14ac:dyDescent="0.25">
      <c r="A43" s="6">
        <v>35199234</v>
      </c>
      <c r="B43" t="s">
        <v>198</v>
      </c>
      <c r="C43" s="7" t="s">
        <v>82</v>
      </c>
      <c r="D43" s="7" t="s">
        <v>138</v>
      </c>
      <c r="E43" s="7" t="s">
        <v>83</v>
      </c>
      <c r="F43" t="s">
        <v>96</v>
      </c>
      <c r="G43" t="s">
        <v>179</v>
      </c>
      <c r="H43" t="s">
        <v>199</v>
      </c>
      <c r="I43" t="s">
        <v>144</v>
      </c>
      <c r="J43" t="s">
        <v>78</v>
      </c>
      <c r="K43" t="s">
        <v>79</v>
      </c>
      <c r="L43">
        <v>39.642231114200001</v>
      </c>
      <c r="M43">
        <v>-121.42331230960001</v>
      </c>
      <c r="N43" s="7"/>
      <c r="O43" s="7"/>
      <c r="P43" s="7"/>
      <c r="Q43" s="7" t="s">
        <v>122</v>
      </c>
      <c r="R43" s="7"/>
      <c r="S43" s="7"/>
      <c r="T43" s="7"/>
      <c r="U43" s="7"/>
      <c r="V43" s="7" t="s">
        <v>200</v>
      </c>
      <c r="W43" s="8">
        <v>0</v>
      </c>
      <c r="X43" s="8">
        <v>0</v>
      </c>
      <c r="Y43" s="8">
        <v>1.9848484848484849</v>
      </c>
      <c r="Z43" s="8">
        <v>1.9848484848484849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1.9848484848484846</v>
      </c>
      <c r="AT43" s="8">
        <v>1.9848484848484846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</row>
    <row r="44" spans="1:70" x14ac:dyDescent="0.25">
      <c r="A44" s="6">
        <v>35250987</v>
      </c>
      <c r="B44" t="s">
        <v>201</v>
      </c>
      <c r="C44" s="7" t="s">
        <v>71</v>
      </c>
      <c r="D44" s="7" t="s">
        <v>72</v>
      </c>
      <c r="E44" s="7" t="s">
        <v>73</v>
      </c>
      <c r="F44" t="s">
        <v>96</v>
      </c>
      <c r="G44" t="s">
        <v>156</v>
      </c>
      <c r="H44" t="s">
        <v>202</v>
      </c>
      <c r="I44" t="s">
        <v>157</v>
      </c>
      <c r="J44" t="s">
        <v>158</v>
      </c>
      <c r="K44" t="s">
        <v>159</v>
      </c>
      <c r="L44">
        <v>37.137601244899997</v>
      </c>
      <c r="M44">
        <v>-122.1453135396</v>
      </c>
      <c r="N44" s="7" t="s">
        <v>203</v>
      </c>
      <c r="O44" s="7" t="s">
        <v>204</v>
      </c>
      <c r="P44" s="7" t="s">
        <v>205</v>
      </c>
      <c r="Q44" s="7" t="s">
        <v>170</v>
      </c>
      <c r="R44" s="7">
        <v>2358</v>
      </c>
      <c r="S44" s="7">
        <v>897</v>
      </c>
      <c r="T44" s="7" t="s">
        <v>206</v>
      </c>
      <c r="U44" s="7"/>
      <c r="V44" s="7" t="s">
        <v>207</v>
      </c>
      <c r="W44" s="8">
        <v>8.8257575757575757E-2</v>
      </c>
      <c r="X44" s="8">
        <v>0</v>
      </c>
      <c r="Y44" s="8">
        <v>0</v>
      </c>
      <c r="Z44" s="8">
        <v>8.8257575757575757E-2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7">
        <v>0</v>
      </c>
      <c r="AV44" s="7">
        <v>0</v>
      </c>
      <c r="AW44" s="7">
        <v>0</v>
      </c>
      <c r="AX44" s="7">
        <v>0</v>
      </c>
      <c r="AY44" s="7">
        <v>8.8257575757575757E-2</v>
      </c>
      <c r="AZ44" s="7">
        <v>0</v>
      </c>
      <c r="BA44" s="7">
        <v>0</v>
      </c>
      <c r="BB44" s="7">
        <v>8.8257575757575757E-2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</row>
    <row r="45" spans="1:70" x14ac:dyDescent="0.25">
      <c r="A45" s="6">
        <v>35334541</v>
      </c>
      <c r="B45" t="s">
        <v>208</v>
      </c>
      <c r="C45" s="7" t="s">
        <v>137</v>
      </c>
      <c r="D45" s="7" t="s">
        <v>94</v>
      </c>
      <c r="E45" s="7" t="s">
        <v>95</v>
      </c>
      <c r="F45" t="s">
        <v>96</v>
      </c>
      <c r="G45" t="s">
        <v>156</v>
      </c>
      <c r="H45" t="s">
        <v>202</v>
      </c>
      <c r="I45" t="s">
        <v>157</v>
      </c>
      <c r="J45" t="s">
        <v>158</v>
      </c>
      <c r="K45" t="s">
        <v>159</v>
      </c>
      <c r="L45">
        <v>37.144334849000003</v>
      </c>
      <c r="M45">
        <v>-122.15793384139999</v>
      </c>
      <c r="N45" s="7" t="s">
        <v>203</v>
      </c>
      <c r="O45" s="7" t="s">
        <v>209</v>
      </c>
      <c r="P45" s="7" t="s">
        <v>210</v>
      </c>
      <c r="Q45" s="7" t="s">
        <v>170</v>
      </c>
      <c r="R45" s="7">
        <v>2358</v>
      </c>
      <c r="S45" s="7">
        <v>897</v>
      </c>
      <c r="T45" s="7" t="s">
        <v>206</v>
      </c>
      <c r="U45" s="7" t="s">
        <v>211</v>
      </c>
      <c r="V45" s="7" t="s">
        <v>80</v>
      </c>
      <c r="W45" s="8">
        <v>0</v>
      </c>
      <c r="X45" s="8">
        <v>0.13257575757575757</v>
      </c>
      <c r="Y45" s="8">
        <v>0</v>
      </c>
      <c r="Z45" s="8">
        <v>0.13257575757575757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0.13257575757575757</v>
      </c>
      <c r="BA45" s="7">
        <v>0</v>
      </c>
      <c r="BB45" s="7">
        <v>0.13257575757575757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</row>
    <row r="46" spans="1:70" x14ac:dyDescent="0.25">
      <c r="A46" s="6">
        <v>35334406</v>
      </c>
      <c r="B46" t="s">
        <v>212</v>
      </c>
      <c r="C46" s="7" t="s">
        <v>115</v>
      </c>
      <c r="D46" s="7" t="s">
        <v>94</v>
      </c>
      <c r="E46" s="7" t="s">
        <v>95</v>
      </c>
      <c r="F46" t="s">
        <v>96</v>
      </c>
      <c r="G46" t="s">
        <v>156</v>
      </c>
      <c r="H46" t="s">
        <v>202</v>
      </c>
      <c r="I46" t="s">
        <v>157</v>
      </c>
      <c r="J46" t="s">
        <v>158</v>
      </c>
      <c r="K46" t="s">
        <v>159</v>
      </c>
      <c r="L46">
        <v>37.174009649600002</v>
      </c>
      <c r="M46">
        <v>-122.1693925</v>
      </c>
      <c r="N46" s="7" t="s">
        <v>203</v>
      </c>
      <c r="O46" s="7" t="s">
        <v>213</v>
      </c>
      <c r="P46" s="7" t="s">
        <v>210</v>
      </c>
      <c r="Q46" s="7" t="s">
        <v>170</v>
      </c>
      <c r="R46" s="7">
        <v>2246</v>
      </c>
      <c r="S46" s="7">
        <v>936</v>
      </c>
      <c r="T46" s="7" t="s">
        <v>206</v>
      </c>
      <c r="U46" s="7"/>
      <c r="V46" s="7" t="s">
        <v>200</v>
      </c>
      <c r="W46" s="8">
        <v>4.1477272727272731E-2</v>
      </c>
      <c r="X46" s="8">
        <v>0.44318181818181818</v>
      </c>
      <c r="Y46" s="8">
        <v>0</v>
      </c>
      <c r="Z46" s="8">
        <v>0.48465909090909093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4.1477272727272731E-2</v>
      </c>
      <c r="AR46" s="8">
        <v>0.44318181818181812</v>
      </c>
      <c r="AS46" s="8">
        <v>0</v>
      </c>
      <c r="AT46" s="8">
        <v>0.48465909090909087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</row>
    <row r="47" spans="1:70" x14ac:dyDescent="0.25">
      <c r="A47" s="6">
        <v>35318074</v>
      </c>
      <c r="B47" t="s">
        <v>214</v>
      </c>
      <c r="C47" s="7" t="s">
        <v>86</v>
      </c>
      <c r="D47" s="7" t="s">
        <v>94</v>
      </c>
      <c r="E47" s="7" t="s">
        <v>87</v>
      </c>
      <c r="F47" t="s">
        <v>96</v>
      </c>
      <c r="G47" t="s">
        <v>156</v>
      </c>
      <c r="H47" t="s">
        <v>215</v>
      </c>
      <c r="I47" t="s">
        <v>157</v>
      </c>
      <c r="J47" t="s">
        <v>158</v>
      </c>
      <c r="K47" t="s">
        <v>159</v>
      </c>
      <c r="L47">
        <v>37.072016282900002</v>
      </c>
      <c r="M47">
        <v>-122.2297957376</v>
      </c>
      <c r="N47" s="7" t="s">
        <v>203</v>
      </c>
      <c r="O47" s="7" t="s">
        <v>213</v>
      </c>
      <c r="P47" s="7" t="s">
        <v>210</v>
      </c>
      <c r="Q47" s="7" t="s">
        <v>141</v>
      </c>
      <c r="R47" s="7">
        <v>2246</v>
      </c>
      <c r="S47" s="7">
        <v>936</v>
      </c>
      <c r="T47" s="7" t="s">
        <v>206</v>
      </c>
      <c r="U47" s="7" t="s">
        <v>216</v>
      </c>
      <c r="V47" s="7" t="s">
        <v>217</v>
      </c>
      <c r="W47" s="8">
        <v>0</v>
      </c>
      <c r="X47" s="8">
        <v>0.3</v>
      </c>
      <c r="Y47" s="8">
        <v>0</v>
      </c>
      <c r="Z47" s="8">
        <v>0.3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0.3</v>
      </c>
      <c r="BA47" s="7">
        <v>0</v>
      </c>
      <c r="BB47" s="7">
        <v>0.3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</row>
    <row r="48" spans="1:70" x14ac:dyDescent="0.25">
      <c r="A48" s="6">
        <v>35342335</v>
      </c>
      <c r="B48" t="s">
        <v>218</v>
      </c>
      <c r="C48" s="7" t="s">
        <v>82</v>
      </c>
      <c r="D48" s="7" t="s">
        <v>94</v>
      </c>
      <c r="E48" s="7" t="s">
        <v>83</v>
      </c>
      <c r="F48" t="s">
        <v>96</v>
      </c>
      <c r="G48" t="s">
        <v>156</v>
      </c>
      <c r="H48" t="s">
        <v>202</v>
      </c>
      <c r="I48" t="s">
        <v>157</v>
      </c>
      <c r="J48" t="s">
        <v>158</v>
      </c>
      <c r="K48" t="s">
        <v>159</v>
      </c>
      <c r="L48">
        <v>37.167220055900003</v>
      </c>
      <c r="M48">
        <v>-122.2130771926</v>
      </c>
      <c r="N48" s="7" t="s">
        <v>203</v>
      </c>
      <c r="O48" s="7" t="s">
        <v>219</v>
      </c>
      <c r="P48" s="7" t="s">
        <v>210</v>
      </c>
      <c r="Q48" s="7" t="s">
        <v>170</v>
      </c>
      <c r="R48" s="7">
        <v>2359</v>
      </c>
      <c r="S48" s="7">
        <v>1314</v>
      </c>
      <c r="T48" s="7" t="s">
        <v>220</v>
      </c>
      <c r="U48" s="7" t="s">
        <v>221</v>
      </c>
      <c r="V48" s="7" t="s">
        <v>222</v>
      </c>
      <c r="W48" s="8">
        <v>0</v>
      </c>
      <c r="X48" s="8">
        <v>1.5299242424242425</v>
      </c>
      <c r="Y48" s="8">
        <v>0</v>
      </c>
      <c r="Z48" s="8">
        <v>1.5299242424242425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1.5299242424242425</v>
      </c>
      <c r="BA48" s="7">
        <v>0</v>
      </c>
      <c r="BB48" s="7">
        <v>1.5299242424242425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</row>
    <row r="49" spans="1:70" x14ac:dyDescent="0.25">
      <c r="A49" s="6">
        <v>35342336</v>
      </c>
      <c r="B49" t="s">
        <v>223</v>
      </c>
      <c r="C49" s="7" t="s">
        <v>86</v>
      </c>
      <c r="D49" s="7" t="s">
        <v>94</v>
      </c>
      <c r="E49" s="7" t="s">
        <v>87</v>
      </c>
      <c r="F49" t="s">
        <v>96</v>
      </c>
      <c r="G49" t="s">
        <v>156</v>
      </c>
      <c r="H49" t="s">
        <v>202</v>
      </c>
      <c r="I49" t="s">
        <v>157</v>
      </c>
      <c r="J49" t="s">
        <v>158</v>
      </c>
      <c r="K49" t="s">
        <v>159</v>
      </c>
      <c r="L49">
        <v>37.1699010544</v>
      </c>
      <c r="M49">
        <v>-122.2026080956</v>
      </c>
      <c r="N49" s="7" t="s">
        <v>203</v>
      </c>
      <c r="O49" s="7" t="s">
        <v>219</v>
      </c>
      <c r="P49" s="7" t="s">
        <v>210</v>
      </c>
      <c r="Q49" s="7" t="s">
        <v>170</v>
      </c>
      <c r="R49" s="7">
        <v>2359</v>
      </c>
      <c r="S49" s="7">
        <v>1314</v>
      </c>
      <c r="T49" s="7" t="s">
        <v>220</v>
      </c>
      <c r="U49" s="7" t="s">
        <v>221</v>
      </c>
      <c r="V49" s="7" t="s">
        <v>217</v>
      </c>
      <c r="W49" s="8">
        <v>0</v>
      </c>
      <c r="X49" s="8">
        <v>2.9763257575757578</v>
      </c>
      <c r="Y49" s="8">
        <v>0</v>
      </c>
      <c r="Z49" s="8">
        <v>2.9763257575757578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8">
        <v>0</v>
      </c>
      <c r="BD49" s="8">
        <v>2.9763257575757578</v>
      </c>
      <c r="BE49" s="8">
        <v>0</v>
      </c>
      <c r="BF49" s="8">
        <v>2.9763257575757578</v>
      </c>
      <c r="BG49" s="8">
        <v>0</v>
      </c>
      <c r="BH49" s="8">
        <v>0</v>
      </c>
      <c r="BI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</row>
    <row r="50" spans="1:70" x14ac:dyDescent="0.25">
      <c r="A50" s="6">
        <v>35342337</v>
      </c>
      <c r="B50" t="s">
        <v>224</v>
      </c>
      <c r="C50" s="7" t="s">
        <v>82</v>
      </c>
      <c r="D50" s="7" t="s">
        <v>94</v>
      </c>
      <c r="E50" s="7" t="s">
        <v>83</v>
      </c>
      <c r="F50" t="s">
        <v>96</v>
      </c>
      <c r="G50" t="s">
        <v>156</v>
      </c>
      <c r="H50" t="s">
        <v>202</v>
      </c>
      <c r="I50" t="s">
        <v>157</v>
      </c>
      <c r="J50" t="s">
        <v>158</v>
      </c>
      <c r="K50" t="s">
        <v>159</v>
      </c>
      <c r="L50">
        <v>37.165670762600001</v>
      </c>
      <c r="M50">
        <v>-122.2230645013</v>
      </c>
      <c r="N50" s="7" t="s">
        <v>203</v>
      </c>
      <c r="O50" s="7" t="s">
        <v>219</v>
      </c>
      <c r="P50" s="7" t="s">
        <v>210</v>
      </c>
      <c r="Q50" s="7" t="s">
        <v>170</v>
      </c>
      <c r="R50" s="7">
        <v>2359</v>
      </c>
      <c r="S50" s="7">
        <v>1314</v>
      </c>
      <c r="T50" s="7" t="s">
        <v>220</v>
      </c>
      <c r="U50" s="7" t="s">
        <v>221</v>
      </c>
      <c r="V50" s="7" t="s">
        <v>222</v>
      </c>
      <c r="W50" s="8">
        <v>0</v>
      </c>
      <c r="X50" s="8">
        <v>0.52007575757575752</v>
      </c>
      <c r="Y50" s="8">
        <v>0</v>
      </c>
      <c r="Z50" s="8">
        <v>0.52007575757575752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8">
        <v>0</v>
      </c>
      <c r="BD50" s="8">
        <v>0.52007575757575752</v>
      </c>
      <c r="BE50" s="8">
        <v>0</v>
      </c>
      <c r="BF50" s="8">
        <v>0.52007575757575752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</row>
    <row r="51" spans="1:70" x14ac:dyDescent="0.25">
      <c r="A51" s="6">
        <v>35342338</v>
      </c>
      <c r="B51" t="s">
        <v>225</v>
      </c>
      <c r="C51" s="7" t="s">
        <v>86</v>
      </c>
      <c r="D51" s="7" t="s">
        <v>94</v>
      </c>
      <c r="E51" s="7" t="s">
        <v>87</v>
      </c>
      <c r="F51" t="s">
        <v>96</v>
      </c>
      <c r="G51" t="s">
        <v>156</v>
      </c>
      <c r="H51" t="s">
        <v>202</v>
      </c>
      <c r="I51" t="s">
        <v>157</v>
      </c>
      <c r="J51" t="s">
        <v>158</v>
      </c>
      <c r="K51" t="s">
        <v>159</v>
      </c>
      <c r="L51">
        <v>37.162875806400002</v>
      </c>
      <c r="M51">
        <v>-122.1902808853</v>
      </c>
      <c r="N51" s="7" t="s">
        <v>203</v>
      </c>
      <c r="O51" s="7" t="s">
        <v>219</v>
      </c>
      <c r="P51" s="7" t="s">
        <v>210</v>
      </c>
      <c r="Q51" s="7" t="s">
        <v>170</v>
      </c>
      <c r="R51" s="7">
        <v>2359</v>
      </c>
      <c r="S51" s="7">
        <v>1314</v>
      </c>
      <c r="T51" s="7" t="s">
        <v>220</v>
      </c>
      <c r="U51" s="7" t="s">
        <v>221</v>
      </c>
      <c r="V51" s="7" t="s">
        <v>217</v>
      </c>
      <c r="W51" s="8">
        <v>0</v>
      </c>
      <c r="X51" s="8">
        <v>1.4348484848484848</v>
      </c>
      <c r="Y51" s="8">
        <v>0</v>
      </c>
      <c r="Z51" s="8">
        <v>1.4348484848484848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1.4348484848484848</v>
      </c>
      <c r="BA51" s="7">
        <v>0</v>
      </c>
      <c r="BB51" s="7">
        <v>1.4348484848484848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</row>
    <row r="52" spans="1:70" x14ac:dyDescent="0.25">
      <c r="A52" s="6">
        <v>35342460</v>
      </c>
      <c r="B52" t="s">
        <v>226</v>
      </c>
      <c r="C52" s="7" t="s">
        <v>86</v>
      </c>
      <c r="D52" s="7" t="s">
        <v>94</v>
      </c>
      <c r="E52" s="7" t="s">
        <v>87</v>
      </c>
      <c r="F52" t="s">
        <v>96</v>
      </c>
      <c r="G52" t="s">
        <v>156</v>
      </c>
      <c r="H52" t="s">
        <v>202</v>
      </c>
      <c r="I52" t="s">
        <v>157</v>
      </c>
      <c r="J52" t="s">
        <v>158</v>
      </c>
      <c r="K52" t="s">
        <v>159</v>
      </c>
      <c r="L52">
        <v>37.174123651000002</v>
      </c>
      <c r="M52">
        <v>-122.1812299242</v>
      </c>
      <c r="N52" s="7" t="s">
        <v>203</v>
      </c>
      <c r="O52" s="7" t="s">
        <v>219</v>
      </c>
      <c r="P52" s="7" t="s">
        <v>210</v>
      </c>
      <c r="Q52" s="7" t="s">
        <v>170</v>
      </c>
      <c r="R52" s="7">
        <v>2359</v>
      </c>
      <c r="S52" s="7">
        <v>1314</v>
      </c>
      <c r="T52" s="7" t="s">
        <v>220</v>
      </c>
      <c r="U52" s="7"/>
      <c r="V52" s="7" t="s">
        <v>207</v>
      </c>
      <c r="W52" s="8">
        <v>0.59128787878787881</v>
      </c>
      <c r="X52" s="8">
        <v>0</v>
      </c>
      <c r="Y52" s="8">
        <v>0</v>
      </c>
      <c r="Z52" s="8">
        <v>0.59128787878787881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0.59128787878787881</v>
      </c>
      <c r="AZ52" s="7">
        <v>0</v>
      </c>
      <c r="BA52" s="7">
        <v>0</v>
      </c>
      <c r="BB52" s="7">
        <v>0.59128787878787881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</row>
    <row r="53" spans="1:70" x14ac:dyDescent="0.25">
      <c r="A53" s="6">
        <v>35263364</v>
      </c>
      <c r="B53" t="s">
        <v>227</v>
      </c>
      <c r="C53" s="7" t="s">
        <v>93</v>
      </c>
      <c r="D53" s="7" t="s">
        <v>72</v>
      </c>
      <c r="E53" s="7" t="s">
        <v>95</v>
      </c>
      <c r="F53" t="s">
        <v>96</v>
      </c>
      <c r="G53" t="s">
        <v>156</v>
      </c>
      <c r="H53" t="s">
        <v>202</v>
      </c>
      <c r="I53" t="s">
        <v>157</v>
      </c>
      <c r="J53" t="s">
        <v>158</v>
      </c>
      <c r="K53" t="s">
        <v>159</v>
      </c>
      <c r="L53">
        <v>37.163611050500002</v>
      </c>
      <c r="M53">
        <v>-122.1863525091</v>
      </c>
      <c r="N53" s="7" t="s">
        <v>203</v>
      </c>
      <c r="O53" s="7" t="s">
        <v>228</v>
      </c>
      <c r="P53" s="7" t="s">
        <v>210</v>
      </c>
      <c r="Q53" s="7" t="s">
        <v>170</v>
      </c>
      <c r="R53" s="7">
        <v>2359</v>
      </c>
      <c r="S53" s="7">
        <v>1314</v>
      </c>
      <c r="T53" s="7" t="s">
        <v>220</v>
      </c>
      <c r="U53" s="7"/>
      <c r="V53" s="7" t="s">
        <v>200</v>
      </c>
      <c r="W53" s="8">
        <v>0.38787878787878788</v>
      </c>
      <c r="X53" s="8">
        <v>0</v>
      </c>
      <c r="Y53" s="8">
        <v>0</v>
      </c>
      <c r="Z53" s="8">
        <v>0.38787878787878788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0.38787878787878788</v>
      </c>
      <c r="AR53" s="8">
        <v>0</v>
      </c>
      <c r="AS53" s="8">
        <v>0</v>
      </c>
      <c r="AT53" s="8">
        <v>0.38787878787878788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</row>
    <row r="54" spans="1:70" x14ac:dyDescent="0.25">
      <c r="A54" s="6">
        <v>35239462</v>
      </c>
      <c r="B54" t="s">
        <v>229</v>
      </c>
      <c r="C54" s="7" t="s">
        <v>93</v>
      </c>
      <c r="D54" s="7" t="s">
        <v>72</v>
      </c>
      <c r="E54" s="7" t="s">
        <v>95</v>
      </c>
      <c r="F54" t="s">
        <v>96</v>
      </c>
      <c r="G54" t="s">
        <v>156</v>
      </c>
      <c r="H54" t="s">
        <v>202</v>
      </c>
      <c r="I54" t="s">
        <v>157</v>
      </c>
      <c r="J54" t="s">
        <v>158</v>
      </c>
      <c r="K54" t="s">
        <v>159</v>
      </c>
      <c r="L54">
        <v>37.179685453600001</v>
      </c>
      <c r="M54">
        <v>-122.1837008178</v>
      </c>
      <c r="N54" s="7" t="s">
        <v>203</v>
      </c>
      <c r="O54" s="7" t="s">
        <v>228</v>
      </c>
      <c r="P54" s="7" t="s">
        <v>210</v>
      </c>
      <c r="Q54" s="7" t="s">
        <v>170</v>
      </c>
      <c r="R54" s="7">
        <v>2359</v>
      </c>
      <c r="S54" s="7">
        <v>1314</v>
      </c>
      <c r="T54" s="7" t="s">
        <v>220</v>
      </c>
      <c r="U54" s="7"/>
      <c r="V54" s="7" t="s">
        <v>200</v>
      </c>
      <c r="W54" s="8">
        <v>0.2878787878787879</v>
      </c>
      <c r="X54" s="8">
        <v>0</v>
      </c>
      <c r="Y54" s="8">
        <v>0</v>
      </c>
      <c r="Z54" s="8">
        <v>0.2878787878787879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0.22878787878787882</v>
      </c>
      <c r="AN54" s="8">
        <v>0</v>
      </c>
      <c r="AO54" s="8">
        <v>0</v>
      </c>
      <c r="AP54" s="8">
        <v>0.22878787878787882</v>
      </c>
      <c r="AQ54" s="8">
        <v>5.909090909090909E-2</v>
      </c>
      <c r="AR54" s="8">
        <v>0</v>
      </c>
      <c r="AS54" s="8">
        <v>0</v>
      </c>
      <c r="AT54" s="8">
        <v>5.909090909090909E-2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I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</row>
    <row r="55" spans="1:70" x14ac:dyDescent="0.25">
      <c r="A55" s="6">
        <v>35242673</v>
      </c>
      <c r="B55" t="s">
        <v>230</v>
      </c>
      <c r="C55" s="7" t="s">
        <v>93</v>
      </c>
      <c r="D55" s="7" t="s">
        <v>72</v>
      </c>
      <c r="E55" s="7" t="s">
        <v>95</v>
      </c>
      <c r="F55" t="s">
        <v>96</v>
      </c>
      <c r="G55" t="s">
        <v>156</v>
      </c>
      <c r="H55" t="s">
        <v>202</v>
      </c>
      <c r="I55" t="s">
        <v>157</v>
      </c>
      <c r="J55" t="s">
        <v>158</v>
      </c>
      <c r="K55" t="s">
        <v>159</v>
      </c>
      <c r="L55">
        <v>37.1700531615</v>
      </c>
      <c r="M55">
        <v>-122.18909352599999</v>
      </c>
      <c r="N55" s="7" t="s">
        <v>203</v>
      </c>
      <c r="O55" s="7" t="s">
        <v>219</v>
      </c>
      <c r="P55" s="7" t="s">
        <v>210</v>
      </c>
      <c r="Q55" s="7" t="s">
        <v>170</v>
      </c>
      <c r="R55" s="7">
        <v>2359</v>
      </c>
      <c r="S55" s="7">
        <v>1314</v>
      </c>
      <c r="T55" s="7" t="s">
        <v>220</v>
      </c>
      <c r="U55" s="7"/>
      <c r="V55" s="7" t="s">
        <v>101</v>
      </c>
      <c r="W55" s="8">
        <v>6.7234848484848481E-2</v>
      </c>
      <c r="X55" s="8">
        <v>0</v>
      </c>
      <c r="Y55" s="8">
        <v>0</v>
      </c>
      <c r="Z55" s="8">
        <v>6.7234848484848481E-2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6.7234848484848481E-2</v>
      </c>
      <c r="AN55" s="8">
        <v>0</v>
      </c>
      <c r="AO55" s="8">
        <v>0</v>
      </c>
      <c r="AP55" s="8">
        <v>6.7234848484848481E-2</v>
      </c>
      <c r="AQ55" s="8">
        <v>0</v>
      </c>
      <c r="AR55" s="8">
        <v>0</v>
      </c>
      <c r="AS55" s="8">
        <v>0</v>
      </c>
      <c r="AT55" s="8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</row>
    <row r="56" spans="1:70" x14ac:dyDescent="0.25">
      <c r="A56" s="6">
        <v>35222036</v>
      </c>
      <c r="B56" t="s">
        <v>231</v>
      </c>
      <c r="C56" s="7" t="s">
        <v>71</v>
      </c>
      <c r="D56" s="7" t="s">
        <v>72</v>
      </c>
      <c r="E56" s="7" t="s">
        <v>73</v>
      </c>
      <c r="F56" t="s">
        <v>96</v>
      </c>
      <c r="G56" t="s">
        <v>156</v>
      </c>
      <c r="H56" t="s">
        <v>202</v>
      </c>
      <c r="I56" t="s">
        <v>157</v>
      </c>
      <c r="J56" t="s">
        <v>158</v>
      </c>
      <c r="K56" t="s">
        <v>159</v>
      </c>
      <c r="L56">
        <v>37.1676427636</v>
      </c>
      <c r="M56">
        <v>-122.2000336195</v>
      </c>
      <c r="N56" s="7" t="s">
        <v>203</v>
      </c>
      <c r="O56" s="7" t="s">
        <v>228</v>
      </c>
      <c r="P56" s="7" t="s">
        <v>205</v>
      </c>
      <c r="Q56" s="7" t="s">
        <v>170</v>
      </c>
      <c r="R56" s="7">
        <v>2359</v>
      </c>
      <c r="S56" s="7">
        <v>1314</v>
      </c>
      <c r="T56" s="7" t="s">
        <v>220</v>
      </c>
      <c r="U56" s="7"/>
      <c r="V56" s="7" t="s">
        <v>207</v>
      </c>
      <c r="W56" s="8">
        <v>0.50454545454545452</v>
      </c>
      <c r="X56" s="8">
        <v>0</v>
      </c>
      <c r="Y56" s="8">
        <v>0</v>
      </c>
      <c r="Z56" s="8">
        <v>0.50454545454545452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0</v>
      </c>
      <c r="AP56" s="8">
        <v>0</v>
      </c>
      <c r="AQ56" s="8">
        <v>0</v>
      </c>
      <c r="AR56" s="8">
        <v>0</v>
      </c>
      <c r="AS56" s="8">
        <v>0</v>
      </c>
      <c r="AT56" s="8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0.50454545454545452</v>
      </c>
      <c r="AZ56" s="7">
        <v>0</v>
      </c>
      <c r="BA56" s="7">
        <v>0</v>
      </c>
      <c r="BB56" s="7">
        <v>0.50454545454545452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</row>
    <row r="57" spans="1:70" x14ac:dyDescent="0.25">
      <c r="A57" s="6">
        <v>35350039</v>
      </c>
      <c r="B57" t="s">
        <v>232</v>
      </c>
      <c r="C57" s="7" t="s">
        <v>93</v>
      </c>
      <c r="D57" s="7" t="s">
        <v>94</v>
      </c>
      <c r="E57" s="7" t="s">
        <v>95</v>
      </c>
      <c r="F57" t="s">
        <v>96</v>
      </c>
      <c r="G57" t="s">
        <v>179</v>
      </c>
      <c r="H57" t="s">
        <v>199</v>
      </c>
      <c r="I57" t="s">
        <v>144</v>
      </c>
      <c r="J57" t="s">
        <v>78</v>
      </c>
      <c r="K57" t="s">
        <v>79</v>
      </c>
      <c r="L57">
        <v>39.662610458300001</v>
      </c>
      <c r="M57">
        <v>-121.4005890742</v>
      </c>
      <c r="N57" s="7" t="s">
        <v>233</v>
      </c>
      <c r="O57" s="7" t="s">
        <v>234</v>
      </c>
      <c r="P57" s="7" t="s">
        <v>235</v>
      </c>
      <c r="Q57" s="7" t="s">
        <v>170</v>
      </c>
      <c r="R57" s="7">
        <v>1288</v>
      </c>
      <c r="S57" s="7">
        <v>267</v>
      </c>
      <c r="T57" s="7" t="s">
        <v>123</v>
      </c>
      <c r="U57" s="7" t="s">
        <v>211</v>
      </c>
      <c r="V57" s="7" t="s">
        <v>80</v>
      </c>
      <c r="W57" s="8">
        <v>0</v>
      </c>
      <c r="X57" s="8">
        <v>9.6212121212121207E-2</v>
      </c>
      <c r="Y57" s="8">
        <v>0</v>
      </c>
      <c r="Z57" s="8">
        <v>9.6212121212121207E-2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0</v>
      </c>
      <c r="AP57" s="8">
        <v>0</v>
      </c>
      <c r="AQ57" s="8">
        <v>0</v>
      </c>
      <c r="AR57" s="8">
        <v>0</v>
      </c>
      <c r="AS57" s="8">
        <v>0</v>
      </c>
      <c r="AT57" s="8">
        <v>0</v>
      </c>
      <c r="AU57" s="7">
        <v>0</v>
      </c>
      <c r="AV57" s="7">
        <v>9.6212121212121207E-2</v>
      </c>
      <c r="AW57" s="7">
        <v>0</v>
      </c>
      <c r="AX57" s="7">
        <v>9.6212121212121207E-2</v>
      </c>
      <c r="AY57" s="7">
        <v>0</v>
      </c>
      <c r="AZ57" s="7">
        <v>0</v>
      </c>
      <c r="BA57" s="7">
        <v>0</v>
      </c>
      <c r="BB57" s="7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</row>
    <row r="58" spans="1:70" x14ac:dyDescent="0.25">
      <c r="A58" s="6">
        <v>35311924</v>
      </c>
      <c r="B58" t="s">
        <v>236</v>
      </c>
      <c r="C58" s="7" t="s">
        <v>93</v>
      </c>
      <c r="D58" s="7" t="s">
        <v>94</v>
      </c>
      <c r="E58" s="7" t="s">
        <v>95</v>
      </c>
      <c r="F58" t="s">
        <v>96</v>
      </c>
      <c r="G58" t="s">
        <v>179</v>
      </c>
      <c r="H58" t="s">
        <v>199</v>
      </c>
      <c r="I58" t="s">
        <v>144</v>
      </c>
      <c r="J58" t="s">
        <v>78</v>
      </c>
      <c r="K58" t="s">
        <v>79</v>
      </c>
      <c r="L58">
        <v>39.674686895599997</v>
      </c>
      <c r="M58">
        <v>-121.3797909699</v>
      </c>
      <c r="N58" s="7" t="s">
        <v>233</v>
      </c>
      <c r="O58" s="7" t="s">
        <v>234</v>
      </c>
      <c r="P58" s="7" t="s">
        <v>235</v>
      </c>
      <c r="Q58" s="7" t="s">
        <v>170</v>
      </c>
      <c r="R58" s="7">
        <v>1288</v>
      </c>
      <c r="S58" s="7">
        <v>0</v>
      </c>
      <c r="T58" s="7" t="s">
        <v>220</v>
      </c>
      <c r="U58" s="7"/>
      <c r="V58" s="7" t="s">
        <v>200</v>
      </c>
      <c r="W58" s="8">
        <v>0</v>
      </c>
      <c r="X58" s="8">
        <v>7.9924242424242425E-2</v>
      </c>
      <c r="Y58" s="8">
        <v>0</v>
      </c>
      <c r="Z58" s="8">
        <v>7.9924242424242425E-2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0</v>
      </c>
      <c r="AP58" s="8">
        <v>0</v>
      </c>
      <c r="AQ58" s="8">
        <v>0</v>
      </c>
      <c r="AR58" s="8">
        <v>7.9924242424242425E-2</v>
      </c>
      <c r="AS58" s="8">
        <v>0</v>
      </c>
      <c r="AT58" s="8">
        <v>7.9924242424242425E-2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</row>
    <row r="59" spans="1:70" x14ac:dyDescent="0.25">
      <c r="A59" s="6">
        <v>35223343</v>
      </c>
      <c r="B59" t="s">
        <v>237</v>
      </c>
      <c r="C59" s="7" t="s">
        <v>115</v>
      </c>
      <c r="D59" s="7" t="s">
        <v>94</v>
      </c>
      <c r="E59" s="7" t="s">
        <v>95</v>
      </c>
      <c r="F59" t="s">
        <v>96</v>
      </c>
      <c r="G59" t="s">
        <v>179</v>
      </c>
      <c r="H59" t="s">
        <v>199</v>
      </c>
      <c r="I59" t="s">
        <v>144</v>
      </c>
      <c r="J59" t="s">
        <v>78</v>
      </c>
      <c r="K59" t="s">
        <v>79</v>
      </c>
      <c r="L59">
        <v>39.644356273500001</v>
      </c>
      <c r="M59">
        <v>-121.43137543109999</v>
      </c>
      <c r="N59" s="7" t="s">
        <v>233</v>
      </c>
      <c r="O59" s="7" t="s">
        <v>234</v>
      </c>
      <c r="P59" s="7" t="s">
        <v>235</v>
      </c>
      <c r="Q59" s="7" t="s">
        <v>170</v>
      </c>
      <c r="R59" s="7">
        <v>1288</v>
      </c>
      <c r="S59" s="7">
        <v>0</v>
      </c>
      <c r="T59" s="7" t="s">
        <v>220</v>
      </c>
      <c r="U59" s="7"/>
      <c r="V59" s="7" t="s">
        <v>101</v>
      </c>
      <c r="W59" s="8">
        <v>9.46969696969697E-3</v>
      </c>
      <c r="X59" s="8">
        <v>0.95473484848484846</v>
      </c>
      <c r="Y59" s="8">
        <v>0</v>
      </c>
      <c r="Z59" s="8">
        <v>0.96420454545454548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9.46969696969697E-3</v>
      </c>
      <c r="AN59" s="8">
        <v>0.95473484848484846</v>
      </c>
      <c r="AO59" s="8">
        <v>0</v>
      </c>
      <c r="AP59" s="8">
        <v>0.96420454545454548</v>
      </c>
      <c r="AQ59" s="8">
        <v>0</v>
      </c>
      <c r="AR59" s="8">
        <v>0</v>
      </c>
      <c r="AS59" s="8">
        <v>0</v>
      </c>
      <c r="AT59" s="8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</row>
    <row r="60" spans="1:70" x14ac:dyDescent="0.25">
      <c r="A60" s="6">
        <v>35225821</v>
      </c>
      <c r="B60" t="s">
        <v>238</v>
      </c>
      <c r="C60" s="7" t="s">
        <v>115</v>
      </c>
      <c r="D60" s="7" t="s">
        <v>94</v>
      </c>
      <c r="E60" s="7" t="s">
        <v>95</v>
      </c>
      <c r="F60" t="s">
        <v>96</v>
      </c>
      <c r="G60" t="s">
        <v>179</v>
      </c>
      <c r="H60" t="s">
        <v>199</v>
      </c>
      <c r="I60" t="s">
        <v>144</v>
      </c>
      <c r="J60" t="s">
        <v>78</v>
      </c>
      <c r="K60" t="s">
        <v>79</v>
      </c>
      <c r="L60">
        <v>39.644356273500001</v>
      </c>
      <c r="M60">
        <v>-121.43137543109999</v>
      </c>
      <c r="N60" s="7" t="s">
        <v>233</v>
      </c>
      <c r="O60" s="7" t="s">
        <v>234</v>
      </c>
      <c r="P60" s="7" t="s">
        <v>235</v>
      </c>
      <c r="Q60" s="7" t="s">
        <v>170</v>
      </c>
      <c r="R60" s="7">
        <v>1288</v>
      </c>
      <c r="S60" s="7">
        <v>0</v>
      </c>
      <c r="T60" s="7" t="s">
        <v>220</v>
      </c>
      <c r="U60" s="7"/>
      <c r="V60" s="7" t="s">
        <v>200</v>
      </c>
      <c r="W60" s="8">
        <v>0</v>
      </c>
      <c r="X60" s="8">
        <v>1.1314393939393939</v>
      </c>
      <c r="Y60" s="8">
        <v>0</v>
      </c>
      <c r="Z60" s="8">
        <v>1.1314393939393939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1.0251893939393941</v>
      </c>
      <c r="AO60" s="8">
        <v>0</v>
      </c>
      <c r="AP60" s="8">
        <v>1.0251893939393941</v>
      </c>
      <c r="AQ60" s="8">
        <v>0</v>
      </c>
      <c r="AR60" s="8">
        <v>0.10625</v>
      </c>
      <c r="AS60" s="8">
        <v>0</v>
      </c>
      <c r="AT60" s="8">
        <v>0.10625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</row>
    <row r="61" spans="1:70" x14ac:dyDescent="0.25">
      <c r="A61" s="6">
        <v>35242421</v>
      </c>
      <c r="B61" t="s">
        <v>239</v>
      </c>
      <c r="C61" s="7" t="s">
        <v>115</v>
      </c>
      <c r="D61" s="7" t="s">
        <v>94</v>
      </c>
      <c r="E61" s="7" t="s">
        <v>95</v>
      </c>
      <c r="F61" t="s">
        <v>96</v>
      </c>
      <c r="G61" t="s">
        <v>179</v>
      </c>
      <c r="H61" t="s">
        <v>199</v>
      </c>
      <c r="I61" t="s">
        <v>144</v>
      </c>
      <c r="J61" t="s">
        <v>78</v>
      </c>
      <c r="K61" t="s">
        <v>79</v>
      </c>
      <c r="L61">
        <v>39.644356273500001</v>
      </c>
      <c r="M61">
        <v>-121.43137543109999</v>
      </c>
      <c r="N61" s="7" t="s">
        <v>233</v>
      </c>
      <c r="O61" s="7" t="s">
        <v>234</v>
      </c>
      <c r="P61" s="7" t="s">
        <v>235</v>
      </c>
      <c r="Q61" s="7" t="s">
        <v>170</v>
      </c>
      <c r="R61" s="7">
        <v>1288</v>
      </c>
      <c r="S61" s="7">
        <v>0</v>
      </c>
      <c r="T61" s="7" t="s">
        <v>220</v>
      </c>
      <c r="U61" s="7"/>
      <c r="V61" s="7" t="s">
        <v>101</v>
      </c>
      <c r="W61" s="8">
        <v>0</v>
      </c>
      <c r="X61" s="8">
        <v>1.2674242424242423</v>
      </c>
      <c r="Y61" s="8">
        <v>0</v>
      </c>
      <c r="Z61" s="8">
        <v>1.2674242424242423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1.2674242424242426</v>
      </c>
      <c r="AO61" s="8">
        <v>0</v>
      </c>
      <c r="AP61" s="8">
        <v>1.2674242424242426</v>
      </c>
      <c r="AQ61" s="8">
        <v>0</v>
      </c>
      <c r="AR61" s="8">
        <v>0</v>
      </c>
      <c r="AS61" s="8">
        <v>0</v>
      </c>
      <c r="AT61" s="8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</row>
    <row r="62" spans="1:70" x14ac:dyDescent="0.25">
      <c r="A62" s="6">
        <v>35242422</v>
      </c>
      <c r="B62" t="s">
        <v>240</v>
      </c>
      <c r="C62" s="7" t="s">
        <v>115</v>
      </c>
      <c r="D62" s="7" t="s">
        <v>94</v>
      </c>
      <c r="E62" s="7" t="s">
        <v>95</v>
      </c>
      <c r="F62" t="s">
        <v>96</v>
      </c>
      <c r="G62" t="s">
        <v>179</v>
      </c>
      <c r="H62" t="s">
        <v>199</v>
      </c>
      <c r="I62" t="s">
        <v>144</v>
      </c>
      <c r="J62" t="s">
        <v>78</v>
      </c>
      <c r="K62" t="s">
        <v>79</v>
      </c>
      <c r="L62">
        <v>39.644356273500001</v>
      </c>
      <c r="M62">
        <v>-121.43137543109999</v>
      </c>
      <c r="N62" s="7" t="s">
        <v>233</v>
      </c>
      <c r="O62" s="7" t="s">
        <v>234</v>
      </c>
      <c r="P62" s="7" t="s">
        <v>235</v>
      </c>
      <c r="Q62" s="7" t="s">
        <v>170</v>
      </c>
      <c r="R62" s="7">
        <v>1288</v>
      </c>
      <c r="S62" s="7">
        <v>0</v>
      </c>
      <c r="T62" s="7" t="s">
        <v>220</v>
      </c>
      <c r="U62" s="7"/>
      <c r="V62" s="7" t="s">
        <v>200</v>
      </c>
      <c r="W62" s="8">
        <v>0</v>
      </c>
      <c r="X62" s="8">
        <v>0.85397727272727275</v>
      </c>
      <c r="Y62" s="8">
        <v>0</v>
      </c>
      <c r="Z62" s="8">
        <v>0.85397727272727275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0</v>
      </c>
      <c r="AP62" s="8">
        <v>0</v>
      </c>
      <c r="AQ62" s="8">
        <v>0</v>
      </c>
      <c r="AR62" s="8">
        <v>0.85397727272727264</v>
      </c>
      <c r="AS62" s="8">
        <v>0</v>
      </c>
      <c r="AT62" s="8">
        <v>0.85397727272727264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</row>
    <row r="63" spans="1:70" x14ac:dyDescent="0.25">
      <c r="A63" s="6">
        <v>35242423</v>
      </c>
      <c r="B63" t="s">
        <v>241</v>
      </c>
      <c r="C63" s="7" t="s">
        <v>115</v>
      </c>
      <c r="D63" s="7" t="s">
        <v>94</v>
      </c>
      <c r="E63" s="7" t="s">
        <v>95</v>
      </c>
      <c r="F63" t="s">
        <v>96</v>
      </c>
      <c r="G63" t="s">
        <v>179</v>
      </c>
      <c r="H63" t="s">
        <v>199</v>
      </c>
      <c r="I63" t="s">
        <v>144</v>
      </c>
      <c r="J63" t="s">
        <v>78</v>
      </c>
      <c r="K63" t="s">
        <v>79</v>
      </c>
      <c r="L63">
        <v>39.644356273500001</v>
      </c>
      <c r="M63">
        <v>-121.43137543109999</v>
      </c>
      <c r="N63" s="7" t="s">
        <v>233</v>
      </c>
      <c r="O63" s="7" t="s">
        <v>234</v>
      </c>
      <c r="P63" s="7" t="s">
        <v>235</v>
      </c>
      <c r="Q63" s="7" t="s">
        <v>170</v>
      </c>
      <c r="R63" s="7">
        <v>1288</v>
      </c>
      <c r="S63" s="7">
        <v>0</v>
      </c>
      <c r="T63" s="7" t="s">
        <v>220</v>
      </c>
      <c r="U63" s="7"/>
      <c r="V63" s="7" t="s">
        <v>200</v>
      </c>
      <c r="W63" s="8">
        <v>0</v>
      </c>
      <c r="X63" s="8">
        <v>0.88958333333333328</v>
      </c>
      <c r="Y63" s="8">
        <v>0</v>
      </c>
      <c r="Z63" s="8">
        <v>0.88958333333333328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0</v>
      </c>
      <c r="AP63" s="8">
        <v>0</v>
      </c>
      <c r="AQ63" s="8">
        <v>0</v>
      </c>
      <c r="AR63" s="8">
        <v>0.88958333333333339</v>
      </c>
      <c r="AS63" s="8">
        <v>0</v>
      </c>
      <c r="AT63" s="8">
        <v>0.88958333333333339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8">
        <v>0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</row>
    <row r="64" spans="1:70" x14ac:dyDescent="0.25">
      <c r="A64" s="6">
        <v>35242424</v>
      </c>
      <c r="B64" t="s">
        <v>242</v>
      </c>
      <c r="C64" s="7" t="s">
        <v>115</v>
      </c>
      <c r="D64" s="7" t="s">
        <v>94</v>
      </c>
      <c r="E64" s="7" t="s">
        <v>95</v>
      </c>
      <c r="F64" t="s">
        <v>96</v>
      </c>
      <c r="G64" t="s">
        <v>179</v>
      </c>
      <c r="H64" t="s">
        <v>199</v>
      </c>
      <c r="I64" t="s">
        <v>144</v>
      </c>
      <c r="J64" t="s">
        <v>78</v>
      </c>
      <c r="K64" t="s">
        <v>79</v>
      </c>
      <c r="L64">
        <v>39.644356273500001</v>
      </c>
      <c r="M64">
        <v>-121.43137543109999</v>
      </c>
      <c r="N64" s="7" t="s">
        <v>233</v>
      </c>
      <c r="O64" s="7" t="s">
        <v>234</v>
      </c>
      <c r="P64" s="7" t="s">
        <v>235</v>
      </c>
      <c r="Q64" s="7" t="s">
        <v>170</v>
      </c>
      <c r="R64" s="7">
        <v>1288</v>
      </c>
      <c r="S64" s="7">
        <v>0</v>
      </c>
      <c r="T64" s="7" t="s">
        <v>220</v>
      </c>
      <c r="U64" s="7"/>
      <c r="V64" s="7" t="s">
        <v>200</v>
      </c>
      <c r="W64" s="8">
        <v>0</v>
      </c>
      <c r="X64" s="8">
        <v>0.69943181818181821</v>
      </c>
      <c r="Y64" s="8">
        <v>0</v>
      </c>
      <c r="Z64" s="8">
        <v>0.69943181818181821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0.69943181818181821</v>
      </c>
      <c r="AS64" s="8">
        <v>0</v>
      </c>
      <c r="AT64" s="8">
        <v>0.69943181818181821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</row>
    <row r="65" spans="1:70" x14ac:dyDescent="0.25">
      <c r="A65" s="6">
        <v>35242425</v>
      </c>
      <c r="B65" t="s">
        <v>243</v>
      </c>
      <c r="C65" s="7" t="s">
        <v>115</v>
      </c>
      <c r="D65" s="7" t="s">
        <v>94</v>
      </c>
      <c r="E65" s="7" t="s">
        <v>95</v>
      </c>
      <c r="F65" t="s">
        <v>96</v>
      </c>
      <c r="G65" t="s">
        <v>179</v>
      </c>
      <c r="H65" t="s">
        <v>199</v>
      </c>
      <c r="I65" t="s">
        <v>144</v>
      </c>
      <c r="J65" t="s">
        <v>78</v>
      </c>
      <c r="K65" t="s">
        <v>79</v>
      </c>
      <c r="L65">
        <v>39.644356273500001</v>
      </c>
      <c r="M65">
        <v>-121.43137543109999</v>
      </c>
      <c r="N65" s="7" t="s">
        <v>233</v>
      </c>
      <c r="O65" s="7" t="s">
        <v>234</v>
      </c>
      <c r="P65" s="7" t="s">
        <v>235</v>
      </c>
      <c r="Q65" s="7" t="s">
        <v>170</v>
      </c>
      <c r="R65" s="7">
        <v>1288</v>
      </c>
      <c r="S65" s="7">
        <v>0</v>
      </c>
      <c r="T65" s="7" t="s">
        <v>220</v>
      </c>
      <c r="U65" s="7"/>
      <c r="V65" s="7" t="s">
        <v>200</v>
      </c>
      <c r="W65" s="8">
        <v>0</v>
      </c>
      <c r="X65" s="8">
        <v>0.66155303030303025</v>
      </c>
      <c r="Y65" s="8">
        <v>0</v>
      </c>
      <c r="Z65" s="8">
        <v>0.66155303030303025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0</v>
      </c>
      <c r="AP65" s="8">
        <v>0</v>
      </c>
      <c r="AQ65" s="8">
        <v>0</v>
      </c>
      <c r="AR65" s="8">
        <v>0.66155303030303014</v>
      </c>
      <c r="AS65" s="8">
        <v>0</v>
      </c>
      <c r="AT65" s="8">
        <v>0.66155303030303014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</row>
    <row r="66" spans="1:70" x14ac:dyDescent="0.25">
      <c r="A66" s="6">
        <v>35242426</v>
      </c>
      <c r="B66" t="s">
        <v>244</v>
      </c>
      <c r="C66" s="7" t="s">
        <v>115</v>
      </c>
      <c r="D66" s="7" t="s">
        <v>94</v>
      </c>
      <c r="E66" s="7" t="s">
        <v>95</v>
      </c>
      <c r="F66" t="s">
        <v>96</v>
      </c>
      <c r="G66" t="s">
        <v>179</v>
      </c>
      <c r="H66" t="s">
        <v>199</v>
      </c>
      <c r="I66" t="s">
        <v>144</v>
      </c>
      <c r="J66" t="s">
        <v>78</v>
      </c>
      <c r="K66" t="s">
        <v>79</v>
      </c>
      <c r="L66">
        <v>39.644356273500001</v>
      </c>
      <c r="M66">
        <v>-121.43137543109999</v>
      </c>
      <c r="N66" s="7" t="s">
        <v>233</v>
      </c>
      <c r="O66" s="7" t="s">
        <v>234</v>
      </c>
      <c r="P66" s="7" t="s">
        <v>235</v>
      </c>
      <c r="Q66" s="7" t="s">
        <v>170</v>
      </c>
      <c r="R66" s="7">
        <v>1288</v>
      </c>
      <c r="S66" s="7">
        <v>0</v>
      </c>
      <c r="T66" s="7" t="s">
        <v>220</v>
      </c>
      <c r="U66" s="7"/>
      <c r="V66" s="7" t="s">
        <v>200</v>
      </c>
      <c r="W66" s="8">
        <v>0</v>
      </c>
      <c r="X66" s="8">
        <v>0.58863636363636362</v>
      </c>
      <c r="Y66" s="8">
        <v>0</v>
      </c>
      <c r="Z66" s="8">
        <v>0.58863636363636362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0</v>
      </c>
      <c r="AP66" s="8">
        <v>0</v>
      </c>
      <c r="AQ66" s="8">
        <v>0</v>
      </c>
      <c r="AR66" s="8">
        <v>0.58863636363636374</v>
      </c>
      <c r="AS66" s="8">
        <v>0</v>
      </c>
      <c r="AT66" s="8">
        <v>0.58863636363636374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</row>
    <row r="67" spans="1:70" x14ac:dyDescent="0.25">
      <c r="A67" s="6">
        <v>35242427</v>
      </c>
      <c r="B67" t="s">
        <v>245</v>
      </c>
      <c r="C67" s="7" t="s">
        <v>115</v>
      </c>
      <c r="D67" s="7" t="s">
        <v>94</v>
      </c>
      <c r="E67" s="7" t="s">
        <v>95</v>
      </c>
      <c r="F67" t="s">
        <v>96</v>
      </c>
      <c r="G67" t="s">
        <v>179</v>
      </c>
      <c r="H67" t="s">
        <v>199</v>
      </c>
      <c r="I67" t="s">
        <v>144</v>
      </c>
      <c r="J67" t="s">
        <v>78</v>
      </c>
      <c r="K67" t="s">
        <v>79</v>
      </c>
      <c r="L67">
        <v>39.644356273500001</v>
      </c>
      <c r="M67">
        <v>-121.43137543109999</v>
      </c>
      <c r="N67" s="7" t="s">
        <v>233</v>
      </c>
      <c r="O67" s="7" t="s">
        <v>234</v>
      </c>
      <c r="P67" s="7" t="s">
        <v>235</v>
      </c>
      <c r="Q67" s="7" t="s">
        <v>170</v>
      </c>
      <c r="R67" s="7">
        <v>1288</v>
      </c>
      <c r="S67" s="7">
        <v>0</v>
      </c>
      <c r="T67" s="7" t="s">
        <v>220</v>
      </c>
      <c r="U67" s="7"/>
      <c r="V67" s="7" t="s">
        <v>200</v>
      </c>
      <c r="W67" s="8">
        <v>0</v>
      </c>
      <c r="X67" s="8">
        <v>0.82821969696969699</v>
      </c>
      <c r="Y67" s="8">
        <v>0</v>
      </c>
      <c r="Z67" s="8">
        <v>0.82821969696969699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0</v>
      </c>
      <c r="AP67" s="8">
        <v>0</v>
      </c>
      <c r="AQ67" s="8">
        <v>0</v>
      </c>
      <c r="AR67" s="8">
        <v>0.82821969696969711</v>
      </c>
      <c r="AS67" s="8">
        <v>0</v>
      </c>
      <c r="AT67" s="8">
        <v>0.82821969696969711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</row>
    <row r="68" spans="1:70" x14ac:dyDescent="0.25">
      <c r="A68" s="6">
        <v>35242428</v>
      </c>
      <c r="B68" t="s">
        <v>246</v>
      </c>
      <c r="C68" s="7" t="s">
        <v>101</v>
      </c>
      <c r="D68" s="7" t="s">
        <v>94</v>
      </c>
      <c r="E68" s="7" t="s">
        <v>95</v>
      </c>
      <c r="F68" t="s">
        <v>96</v>
      </c>
      <c r="G68" t="s">
        <v>179</v>
      </c>
      <c r="H68" t="s">
        <v>199</v>
      </c>
      <c r="I68" t="s">
        <v>144</v>
      </c>
      <c r="J68" t="s">
        <v>78</v>
      </c>
      <c r="K68" t="s">
        <v>79</v>
      </c>
      <c r="L68">
        <v>39.644356273500001</v>
      </c>
      <c r="M68">
        <v>-121.43137543109999</v>
      </c>
      <c r="N68" s="7" t="s">
        <v>233</v>
      </c>
      <c r="O68" s="7" t="s">
        <v>234</v>
      </c>
      <c r="P68" s="7" t="s">
        <v>235</v>
      </c>
      <c r="Q68" s="7" t="s">
        <v>170</v>
      </c>
      <c r="R68" s="7">
        <v>1288</v>
      </c>
      <c r="S68" s="7">
        <v>0</v>
      </c>
      <c r="T68" s="7" t="s">
        <v>220</v>
      </c>
      <c r="U68" s="7"/>
      <c r="V68" s="7" t="s">
        <v>200</v>
      </c>
      <c r="W68" s="8">
        <v>0</v>
      </c>
      <c r="X68" s="8">
        <v>0.73598484848484846</v>
      </c>
      <c r="Y68" s="8">
        <v>0</v>
      </c>
      <c r="Z68" s="8">
        <v>0.73598484848484846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0</v>
      </c>
      <c r="AP68" s="8">
        <v>0</v>
      </c>
      <c r="AQ68" s="8">
        <v>0</v>
      </c>
      <c r="AR68" s="8">
        <v>0.73598484848484858</v>
      </c>
      <c r="AS68" s="8">
        <v>0</v>
      </c>
      <c r="AT68" s="8">
        <v>0.73598484848484858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</row>
    <row r="69" spans="1:70" x14ac:dyDescent="0.25">
      <c r="A69" s="6">
        <v>35242429</v>
      </c>
      <c r="B69" t="s">
        <v>247</v>
      </c>
      <c r="C69" s="7" t="s">
        <v>93</v>
      </c>
      <c r="D69" s="7" t="s">
        <v>94</v>
      </c>
      <c r="E69" s="7" t="s">
        <v>95</v>
      </c>
      <c r="F69" t="s">
        <v>96</v>
      </c>
      <c r="G69" t="s">
        <v>179</v>
      </c>
      <c r="H69" t="s">
        <v>199</v>
      </c>
      <c r="I69" t="s">
        <v>144</v>
      </c>
      <c r="J69" t="s">
        <v>78</v>
      </c>
      <c r="K69" t="s">
        <v>79</v>
      </c>
      <c r="L69">
        <v>39.644356273500001</v>
      </c>
      <c r="M69">
        <v>-121.43137543109999</v>
      </c>
      <c r="N69" s="7" t="s">
        <v>233</v>
      </c>
      <c r="O69" s="7" t="s">
        <v>234</v>
      </c>
      <c r="P69" s="7" t="s">
        <v>235</v>
      </c>
      <c r="Q69" s="7" t="s">
        <v>170</v>
      </c>
      <c r="R69" s="7">
        <v>1288</v>
      </c>
      <c r="S69" s="7">
        <v>0</v>
      </c>
      <c r="T69" s="7" t="s">
        <v>220</v>
      </c>
      <c r="U69" s="7"/>
      <c r="V69" s="7" t="s">
        <v>200</v>
      </c>
      <c r="W69" s="8">
        <v>0</v>
      </c>
      <c r="X69" s="8">
        <v>0.59791666666666665</v>
      </c>
      <c r="Y69" s="8">
        <v>0</v>
      </c>
      <c r="Z69" s="8">
        <v>0.59791666666666665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0</v>
      </c>
      <c r="AR69" s="8">
        <v>0.59791666666666665</v>
      </c>
      <c r="AS69" s="8">
        <v>0</v>
      </c>
      <c r="AT69" s="8">
        <v>0.59791666666666665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</row>
    <row r="70" spans="1:70" x14ac:dyDescent="0.25">
      <c r="A70" s="6">
        <v>35236983</v>
      </c>
      <c r="B70" t="s">
        <v>248</v>
      </c>
      <c r="C70" s="7" t="s">
        <v>115</v>
      </c>
      <c r="D70" s="7" t="s">
        <v>94</v>
      </c>
      <c r="E70" s="7" t="s">
        <v>95</v>
      </c>
      <c r="F70" t="s">
        <v>96</v>
      </c>
      <c r="G70" t="s">
        <v>179</v>
      </c>
      <c r="H70" t="s">
        <v>180</v>
      </c>
      <c r="I70" t="s">
        <v>144</v>
      </c>
      <c r="J70" t="s">
        <v>78</v>
      </c>
      <c r="K70" t="s">
        <v>79</v>
      </c>
      <c r="L70">
        <v>39.677151589099999</v>
      </c>
      <c r="M70">
        <v>-121.49171553399999</v>
      </c>
      <c r="N70" s="7" t="s">
        <v>233</v>
      </c>
      <c r="O70" s="7" t="s">
        <v>234</v>
      </c>
      <c r="P70" s="7" t="s">
        <v>235</v>
      </c>
      <c r="Q70" s="7" t="s">
        <v>170</v>
      </c>
      <c r="R70" s="7">
        <v>1288</v>
      </c>
      <c r="S70" s="7">
        <v>0</v>
      </c>
      <c r="T70" s="7" t="s">
        <v>220</v>
      </c>
      <c r="U70" s="7"/>
      <c r="V70" s="7" t="s">
        <v>200</v>
      </c>
      <c r="W70" s="8">
        <v>0</v>
      </c>
      <c r="X70" s="8">
        <v>0.31988636363636364</v>
      </c>
      <c r="Y70" s="8">
        <v>0</v>
      </c>
      <c r="Z70" s="8">
        <v>0.31988636363636364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0</v>
      </c>
      <c r="AP70" s="8">
        <v>0</v>
      </c>
      <c r="AQ70" s="8">
        <v>0</v>
      </c>
      <c r="AR70" s="8">
        <v>0.31988636363636364</v>
      </c>
      <c r="AS70" s="8">
        <v>0</v>
      </c>
      <c r="AT70" s="8">
        <v>0.31988636363636364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</row>
    <row r="71" spans="1:70" x14ac:dyDescent="0.25">
      <c r="A71" s="6">
        <v>35235676</v>
      </c>
      <c r="B71" t="s">
        <v>249</v>
      </c>
      <c r="C71" s="7" t="s">
        <v>115</v>
      </c>
      <c r="D71" s="7" t="s">
        <v>94</v>
      </c>
      <c r="E71" s="7" t="s">
        <v>95</v>
      </c>
      <c r="F71" t="s">
        <v>96</v>
      </c>
      <c r="G71" t="s">
        <v>179</v>
      </c>
      <c r="H71" t="s">
        <v>199</v>
      </c>
      <c r="I71" t="s">
        <v>144</v>
      </c>
      <c r="J71" t="s">
        <v>78</v>
      </c>
      <c r="K71" t="s">
        <v>79</v>
      </c>
      <c r="L71">
        <v>39.655177446300002</v>
      </c>
      <c r="M71">
        <v>-121.4593255133</v>
      </c>
      <c r="N71" s="7" t="s">
        <v>233</v>
      </c>
      <c r="O71" s="7" t="s">
        <v>234</v>
      </c>
      <c r="P71" s="7" t="s">
        <v>235</v>
      </c>
      <c r="Q71" s="7" t="s">
        <v>170</v>
      </c>
      <c r="R71" s="7">
        <v>1288</v>
      </c>
      <c r="S71" s="7">
        <v>0</v>
      </c>
      <c r="T71" s="7" t="s">
        <v>220</v>
      </c>
      <c r="U71" s="7"/>
      <c r="V71" s="7" t="s">
        <v>200</v>
      </c>
      <c r="W71" s="8">
        <v>0</v>
      </c>
      <c r="X71" s="8">
        <v>2.6393939393939392</v>
      </c>
      <c r="Y71" s="8">
        <v>0</v>
      </c>
      <c r="Z71" s="8">
        <v>2.6393939393939392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0.11231060606060606</v>
      </c>
      <c r="AO71" s="8">
        <v>0</v>
      </c>
      <c r="AP71" s="8">
        <v>0.11231060606060606</v>
      </c>
      <c r="AQ71" s="8">
        <v>0</v>
      </c>
      <c r="AR71" s="8">
        <v>2.527083333333334</v>
      </c>
      <c r="AS71" s="8">
        <v>0</v>
      </c>
      <c r="AT71" s="8">
        <v>2.527083333333334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</row>
    <row r="72" spans="1:70" x14ac:dyDescent="0.25">
      <c r="A72" s="6">
        <v>35235677</v>
      </c>
      <c r="B72" t="s">
        <v>250</v>
      </c>
      <c r="C72" s="7" t="s">
        <v>93</v>
      </c>
      <c r="D72" s="7" t="s">
        <v>94</v>
      </c>
      <c r="E72" s="7" t="s">
        <v>95</v>
      </c>
      <c r="F72" t="s">
        <v>96</v>
      </c>
      <c r="G72" t="s">
        <v>179</v>
      </c>
      <c r="H72" t="s">
        <v>199</v>
      </c>
      <c r="I72" t="s">
        <v>144</v>
      </c>
      <c r="J72" t="s">
        <v>78</v>
      </c>
      <c r="K72" t="s">
        <v>79</v>
      </c>
      <c r="L72">
        <v>39.655177446300002</v>
      </c>
      <c r="M72">
        <v>-121.4593255133</v>
      </c>
      <c r="N72" s="7" t="s">
        <v>233</v>
      </c>
      <c r="O72" s="7" t="s">
        <v>234</v>
      </c>
      <c r="P72" s="7" t="s">
        <v>235</v>
      </c>
      <c r="Q72" s="7" t="s">
        <v>170</v>
      </c>
      <c r="R72" s="7">
        <v>1288</v>
      </c>
      <c r="S72" s="7">
        <v>0</v>
      </c>
      <c r="T72" s="7" t="s">
        <v>220</v>
      </c>
      <c r="U72" s="7"/>
      <c r="V72" s="7" t="s">
        <v>101</v>
      </c>
      <c r="W72" s="8">
        <v>0</v>
      </c>
      <c r="X72" s="8">
        <v>5.4140151515151516</v>
      </c>
      <c r="Y72" s="8">
        <v>0</v>
      </c>
      <c r="Z72" s="8">
        <v>5.4140151515151516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5.4140151515151524</v>
      </c>
      <c r="AO72" s="8">
        <v>0</v>
      </c>
      <c r="AP72" s="8">
        <v>5.4140151515151524</v>
      </c>
      <c r="AQ72" s="8">
        <v>0</v>
      </c>
      <c r="AR72" s="8">
        <v>0</v>
      </c>
      <c r="AS72" s="8">
        <v>0</v>
      </c>
      <c r="AT72" s="8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</row>
    <row r="73" spans="1:70" x14ac:dyDescent="0.25">
      <c r="A73" s="6">
        <v>35235678</v>
      </c>
      <c r="B73" t="s">
        <v>251</v>
      </c>
      <c r="C73" s="7" t="s">
        <v>115</v>
      </c>
      <c r="D73" s="7" t="s">
        <v>94</v>
      </c>
      <c r="E73" s="7" t="s">
        <v>95</v>
      </c>
      <c r="F73" t="s">
        <v>96</v>
      </c>
      <c r="G73" t="s">
        <v>179</v>
      </c>
      <c r="H73" t="s">
        <v>199</v>
      </c>
      <c r="I73" t="s">
        <v>144</v>
      </c>
      <c r="J73" t="s">
        <v>78</v>
      </c>
      <c r="K73" t="s">
        <v>79</v>
      </c>
      <c r="L73">
        <v>39.655177446300002</v>
      </c>
      <c r="M73">
        <v>-121.4593255133</v>
      </c>
      <c r="N73" s="7" t="s">
        <v>233</v>
      </c>
      <c r="O73" s="7" t="s">
        <v>234</v>
      </c>
      <c r="P73" s="7" t="s">
        <v>235</v>
      </c>
      <c r="Q73" s="7" t="s">
        <v>170</v>
      </c>
      <c r="R73" s="7">
        <v>1288</v>
      </c>
      <c r="S73" s="7">
        <v>0</v>
      </c>
      <c r="T73" s="7" t="s">
        <v>220</v>
      </c>
      <c r="U73" s="7"/>
      <c r="V73" s="7" t="s">
        <v>101</v>
      </c>
      <c r="W73" s="8">
        <v>0</v>
      </c>
      <c r="X73" s="8">
        <v>1.2422348484848484</v>
      </c>
      <c r="Y73" s="8">
        <v>0</v>
      </c>
      <c r="Z73" s="8">
        <v>1.2422348484848484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1.2422348484848484</v>
      </c>
      <c r="AO73" s="8">
        <v>0</v>
      </c>
      <c r="AP73" s="8">
        <v>1.2422348484848484</v>
      </c>
      <c r="AQ73" s="8">
        <v>0</v>
      </c>
      <c r="AR73" s="8">
        <v>0</v>
      </c>
      <c r="AS73" s="8">
        <v>0</v>
      </c>
      <c r="AT73" s="8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8">
        <v>0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</row>
    <row r="74" spans="1:70" x14ac:dyDescent="0.25">
      <c r="A74" s="6">
        <v>35235679</v>
      </c>
      <c r="B74" t="s">
        <v>252</v>
      </c>
      <c r="C74" s="7" t="s">
        <v>115</v>
      </c>
      <c r="D74" s="7" t="s">
        <v>94</v>
      </c>
      <c r="E74" s="7" t="s">
        <v>95</v>
      </c>
      <c r="F74" t="s">
        <v>96</v>
      </c>
      <c r="G74" t="s">
        <v>179</v>
      </c>
      <c r="H74" t="s">
        <v>199</v>
      </c>
      <c r="I74" t="s">
        <v>144</v>
      </c>
      <c r="J74" t="s">
        <v>78</v>
      </c>
      <c r="K74" t="s">
        <v>79</v>
      </c>
      <c r="L74">
        <v>39.655177446300002</v>
      </c>
      <c r="M74">
        <v>-121.4593255133</v>
      </c>
      <c r="N74" s="7" t="s">
        <v>233</v>
      </c>
      <c r="O74" s="7" t="s">
        <v>234</v>
      </c>
      <c r="P74" s="7" t="s">
        <v>235</v>
      </c>
      <c r="Q74" s="7" t="s">
        <v>170</v>
      </c>
      <c r="R74" s="7">
        <v>1288</v>
      </c>
      <c r="S74" s="7">
        <v>0</v>
      </c>
      <c r="T74" s="7" t="s">
        <v>220</v>
      </c>
      <c r="U74" s="7"/>
      <c r="V74" s="7" t="s">
        <v>200</v>
      </c>
      <c r="W74" s="8">
        <v>0</v>
      </c>
      <c r="X74" s="8">
        <v>0.72784090909090904</v>
      </c>
      <c r="Y74" s="8">
        <v>0</v>
      </c>
      <c r="Z74" s="8">
        <v>0.72784090909090904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0</v>
      </c>
      <c r="AP74" s="8">
        <v>0</v>
      </c>
      <c r="AQ74" s="8">
        <v>0</v>
      </c>
      <c r="AR74" s="8">
        <v>0.72784090909090904</v>
      </c>
      <c r="AS74" s="8">
        <v>0</v>
      </c>
      <c r="AT74" s="8">
        <v>0.72784090909090904</v>
      </c>
      <c r="AU74" s="7">
        <v>0</v>
      </c>
      <c r="AV74" s="7">
        <v>0</v>
      </c>
      <c r="AW74" s="7">
        <v>0</v>
      </c>
      <c r="AX74" s="7">
        <v>0</v>
      </c>
      <c r="AY74" s="7">
        <v>0</v>
      </c>
      <c r="AZ74" s="7">
        <v>0</v>
      </c>
      <c r="BA74" s="7">
        <v>0</v>
      </c>
      <c r="BB74" s="7">
        <v>0</v>
      </c>
      <c r="BC74" s="8">
        <v>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</row>
    <row r="75" spans="1:70" x14ac:dyDescent="0.25">
      <c r="A75" s="6">
        <v>35235139</v>
      </c>
      <c r="B75" t="s">
        <v>253</v>
      </c>
      <c r="C75" s="7" t="s">
        <v>115</v>
      </c>
      <c r="D75" s="7" t="s">
        <v>94</v>
      </c>
      <c r="E75" s="7" t="s">
        <v>95</v>
      </c>
      <c r="F75" t="s">
        <v>96</v>
      </c>
      <c r="G75" t="s">
        <v>179</v>
      </c>
      <c r="H75" t="s">
        <v>199</v>
      </c>
      <c r="I75" t="s">
        <v>144</v>
      </c>
      <c r="J75" t="s">
        <v>78</v>
      </c>
      <c r="K75" t="s">
        <v>79</v>
      </c>
      <c r="L75">
        <v>39.664450000000002</v>
      </c>
      <c r="M75">
        <v>-121.43162</v>
      </c>
      <c r="N75" s="7" t="s">
        <v>233</v>
      </c>
      <c r="O75" s="7" t="s">
        <v>234</v>
      </c>
      <c r="P75" s="7" t="s">
        <v>235</v>
      </c>
      <c r="Q75" s="7" t="s">
        <v>170</v>
      </c>
      <c r="R75" s="7">
        <v>1288</v>
      </c>
      <c r="S75" s="7">
        <v>0</v>
      </c>
      <c r="T75" s="7" t="s">
        <v>220</v>
      </c>
      <c r="U75" s="7"/>
      <c r="V75" s="7" t="s">
        <v>200</v>
      </c>
      <c r="W75" s="8">
        <v>0</v>
      </c>
      <c r="X75" s="8">
        <v>1.5297348484848485</v>
      </c>
      <c r="Y75" s="8">
        <v>0</v>
      </c>
      <c r="Z75" s="8">
        <v>1.5297348484848485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1.2007575757575757</v>
      </c>
      <c r="AO75" s="8">
        <v>0</v>
      </c>
      <c r="AP75" s="8">
        <v>1.2007575757575757</v>
      </c>
      <c r="AQ75" s="8">
        <v>0</v>
      </c>
      <c r="AR75" s="8">
        <v>0.32897727272727273</v>
      </c>
      <c r="AS75" s="8">
        <v>0</v>
      </c>
      <c r="AT75" s="8">
        <v>0.32897727272727273</v>
      </c>
      <c r="AU75" s="7">
        <v>0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0</v>
      </c>
    </row>
    <row r="76" spans="1:70" x14ac:dyDescent="0.25">
      <c r="A76" s="6">
        <v>35233166</v>
      </c>
      <c r="B76" t="s">
        <v>254</v>
      </c>
      <c r="C76" s="7" t="s">
        <v>115</v>
      </c>
      <c r="D76" s="7" t="s">
        <v>94</v>
      </c>
      <c r="E76" s="7" t="s">
        <v>95</v>
      </c>
      <c r="F76" t="s">
        <v>96</v>
      </c>
      <c r="G76" t="s">
        <v>179</v>
      </c>
      <c r="H76" t="s">
        <v>199</v>
      </c>
      <c r="I76" t="s">
        <v>144</v>
      </c>
      <c r="J76" t="s">
        <v>78</v>
      </c>
      <c r="K76" t="s">
        <v>79</v>
      </c>
      <c r="L76">
        <v>39.644356273500001</v>
      </c>
      <c r="M76">
        <v>-121.43137543109999</v>
      </c>
      <c r="N76" s="7" t="s">
        <v>233</v>
      </c>
      <c r="O76" s="7" t="s">
        <v>234</v>
      </c>
      <c r="P76" s="7" t="s">
        <v>235</v>
      </c>
      <c r="Q76" s="7" t="s">
        <v>170</v>
      </c>
      <c r="R76" s="7">
        <v>1288</v>
      </c>
      <c r="S76" s="7">
        <v>0</v>
      </c>
      <c r="T76" s="7" t="s">
        <v>220</v>
      </c>
      <c r="U76" s="7"/>
      <c r="V76" s="7" t="s">
        <v>200</v>
      </c>
      <c r="W76" s="8">
        <v>0</v>
      </c>
      <c r="X76" s="8">
        <v>0.88541666666666663</v>
      </c>
      <c r="Y76" s="8">
        <v>0</v>
      </c>
      <c r="Z76" s="8">
        <v>0.88541666666666663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0</v>
      </c>
      <c r="AP76" s="8">
        <v>0</v>
      </c>
      <c r="AQ76" s="8">
        <v>0</v>
      </c>
      <c r="AR76" s="8">
        <v>0.88541666666666674</v>
      </c>
      <c r="AS76" s="8">
        <v>0</v>
      </c>
      <c r="AT76" s="8">
        <v>0.88541666666666674</v>
      </c>
      <c r="AU76" s="7">
        <v>0</v>
      </c>
      <c r="AV76" s="7">
        <v>0</v>
      </c>
      <c r="AW76" s="7">
        <v>0</v>
      </c>
      <c r="AX76" s="7">
        <v>0</v>
      </c>
      <c r="AY76" s="7">
        <v>0</v>
      </c>
      <c r="AZ76" s="7">
        <v>0</v>
      </c>
      <c r="BA76" s="7">
        <v>0</v>
      </c>
      <c r="BB76" s="7">
        <v>0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</row>
    <row r="77" spans="1:70" x14ac:dyDescent="0.25">
      <c r="A77" s="6">
        <v>35235674</v>
      </c>
      <c r="B77" t="s">
        <v>255</v>
      </c>
      <c r="C77" s="7" t="s">
        <v>86</v>
      </c>
      <c r="D77" s="7" t="s">
        <v>94</v>
      </c>
      <c r="E77" s="7" t="s">
        <v>87</v>
      </c>
      <c r="F77" t="s">
        <v>96</v>
      </c>
      <c r="G77" t="s">
        <v>179</v>
      </c>
      <c r="H77" t="s">
        <v>199</v>
      </c>
      <c r="I77" t="s">
        <v>144</v>
      </c>
      <c r="J77" t="s">
        <v>78</v>
      </c>
      <c r="K77" t="s">
        <v>79</v>
      </c>
      <c r="L77">
        <v>39.655177446300002</v>
      </c>
      <c r="M77">
        <v>-121.4593255133</v>
      </c>
      <c r="N77" s="7" t="s">
        <v>233</v>
      </c>
      <c r="O77" s="7" t="s">
        <v>256</v>
      </c>
      <c r="P77" s="7" t="s">
        <v>235</v>
      </c>
      <c r="Q77" s="7" t="s">
        <v>170</v>
      </c>
      <c r="R77" s="7">
        <v>865</v>
      </c>
      <c r="S77" s="7">
        <v>187</v>
      </c>
      <c r="T77" s="7" t="s">
        <v>123</v>
      </c>
      <c r="U77" s="7"/>
      <c r="V77" s="7" t="s">
        <v>257</v>
      </c>
      <c r="W77" s="8">
        <v>0.11079545454545454</v>
      </c>
      <c r="X77" s="8">
        <v>0</v>
      </c>
      <c r="Y77" s="8">
        <v>0</v>
      </c>
      <c r="Z77" s="8">
        <v>0.11079545454545454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7">
        <v>0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0.11079545454545454</v>
      </c>
      <c r="BH77" s="8">
        <v>0</v>
      </c>
      <c r="BI77" s="8">
        <v>0</v>
      </c>
      <c r="BJ77" s="8">
        <v>0.11079545454545454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</row>
    <row r="78" spans="1:70" x14ac:dyDescent="0.25">
      <c r="A78" s="6">
        <v>35242420</v>
      </c>
      <c r="B78" t="s">
        <v>258</v>
      </c>
      <c r="C78" s="7" t="s">
        <v>101</v>
      </c>
      <c r="D78" s="7" t="s">
        <v>94</v>
      </c>
      <c r="E78" s="7" t="s">
        <v>95</v>
      </c>
      <c r="F78" t="s">
        <v>96</v>
      </c>
      <c r="G78" t="s">
        <v>179</v>
      </c>
      <c r="H78" t="s">
        <v>199</v>
      </c>
      <c r="I78" t="s">
        <v>144</v>
      </c>
      <c r="J78" t="s">
        <v>78</v>
      </c>
      <c r="K78" t="s">
        <v>79</v>
      </c>
      <c r="L78">
        <v>39.655177446300002</v>
      </c>
      <c r="M78">
        <v>-121.4593255133</v>
      </c>
      <c r="N78" s="7" t="s">
        <v>233</v>
      </c>
      <c r="O78" s="7" t="s">
        <v>256</v>
      </c>
      <c r="P78" s="7" t="s">
        <v>235</v>
      </c>
      <c r="Q78" s="7" t="s">
        <v>170</v>
      </c>
      <c r="R78" s="7">
        <v>865</v>
      </c>
      <c r="S78" s="7">
        <v>187</v>
      </c>
      <c r="T78" s="7" t="s">
        <v>123</v>
      </c>
      <c r="U78" s="7"/>
      <c r="V78" s="7" t="s">
        <v>101</v>
      </c>
      <c r="W78" s="8">
        <v>9.4696969696969696E-2</v>
      </c>
      <c r="X78" s="8">
        <v>0</v>
      </c>
      <c r="Y78" s="8">
        <v>0</v>
      </c>
      <c r="Z78" s="8">
        <v>9.4696969696969696E-2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9.4696969696969696E-2</v>
      </c>
      <c r="AN78" s="8">
        <v>0</v>
      </c>
      <c r="AO78" s="8">
        <v>0</v>
      </c>
      <c r="AP78" s="8">
        <v>9.4696969696969696E-2</v>
      </c>
      <c r="AQ78" s="8">
        <v>0</v>
      </c>
      <c r="AR78" s="8">
        <v>0</v>
      </c>
      <c r="AS78" s="8">
        <v>0</v>
      </c>
      <c r="AT78" s="8">
        <v>0</v>
      </c>
      <c r="AU78" s="7">
        <v>0</v>
      </c>
      <c r="AV78" s="7">
        <v>0</v>
      </c>
      <c r="AW78" s="7">
        <v>0</v>
      </c>
      <c r="AX78" s="7">
        <v>0</v>
      </c>
      <c r="AY78" s="7">
        <v>0</v>
      </c>
      <c r="AZ78" s="7">
        <v>0</v>
      </c>
      <c r="BA78" s="7">
        <v>0</v>
      </c>
      <c r="BB78" s="7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I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</row>
    <row r="79" spans="1:70" x14ac:dyDescent="0.25">
      <c r="A79" s="6">
        <v>35241078</v>
      </c>
      <c r="B79" t="s">
        <v>259</v>
      </c>
      <c r="C79" s="7" t="s">
        <v>93</v>
      </c>
      <c r="D79" s="7" t="s">
        <v>94</v>
      </c>
      <c r="E79" s="7" t="s">
        <v>95</v>
      </c>
      <c r="F79" t="s">
        <v>96</v>
      </c>
      <c r="G79" t="s">
        <v>179</v>
      </c>
      <c r="H79" t="s">
        <v>199</v>
      </c>
      <c r="I79" t="s">
        <v>144</v>
      </c>
      <c r="J79" t="s">
        <v>78</v>
      </c>
      <c r="K79" t="s">
        <v>79</v>
      </c>
      <c r="L79">
        <v>39.655177446300002</v>
      </c>
      <c r="M79">
        <v>-121.4593255133</v>
      </c>
      <c r="N79" s="7" t="s">
        <v>233</v>
      </c>
      <c r="O79" s="7" t="s">
        <v>256</v>
      </c>
      <c r="P79" s="7" t="s">
        <v>235</v>
      </c>
      <c r="Q79" s="7" t="s">
        <v>170</v>
      </c>
      <c r="R79" s="7">
        <v>865</v>
      </c>
      <c r="S79" s="7">
        <v>187</v>
      </c>
      <c r="T79" s="7" t="s">
        <v>123</v>
      </c>
      <c r="U79" s="7"/>
      <c r="V79" s="7" t="s">
        <v>101</v>
      </c>
      <c r="W79" s="8">
        <v>0.18257575757575759</v>
      </c>
      <c r="X79" s="8">
        <v>0</v>
      </c>
      <c r="Y79" s="8">
        <v>0</v>
      </c>
      <c r="Z79" s="8">
        <v>0.18257575757575759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0.18257575757575756</v>
      </c>
      <c r="AN79" s="8">
        <v>0</v>
      </c>
      <c r="AO79" s="8">
        <v>0</v>
      </c>
      <c r="AP79" s="8">
        <v>0.18257575757575756</v>
      </c>
      <c r="AQ79" s="8">
        <v>0</v>
      </c>
      <c r="AR79" s="8">
        <v>0</v>
      </c>
      <c r="AS79" s="8">
        <v>0</v>
      </c>
      <c r="AT79" s="8">
        <v>0</v>
      </c>
      <c r="AU79" s="7">
        <v>0</v>
      </c>
      <c r="AV79" s="7">
        <v>0</v>
      </c>
      <c r="AW79" s="7">
        <v>0</v>
      </c>
      <c r="AX79" s="7">
        <v>0</v>
      </c>
      <c r="AY79" s="7">
        <v>0</v>
      </c>
      <c r="AZ79" s="7">
        <v>0</v>
      </c>
      <c r="BA79" s="7">
        <v>0</v>
      </c>
      <c r="BB79" s="7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0</v>
      </c>
    </row>
    <row r="80" spans="1:70" x14ac:dyDescent="0.25">
      <c r="A80" s="6">
        <v>35241079</v>
      </c>
      <c r="B80" t="s">
        <v>260</v>
      </c>
      <c r="C80" s="7" t="s">
        <v>93</v>
      </c>
      <c r="D80" s="7" t="s">
        <v>94</v>
      </c>
      <c r="E80" s="7" t="s">
        <v>95</v>
      </c>
      <c r="F80" t="s">
        <v>96</v>
      </c>
      <c r="G80" t="s">
        <v>179</v>
      </c>
      <c r="H80" t="s">
        <v>199</v>
      </c>
      <c r="I80" t="s">
        <v>144</v>
      </c>
      <c r="J80" t="s">
        <v>78</v>
      </c>
      <c r="K80" t="s">
        <v>79</v>
      </c>
      <c r="L80">
        <v>39.655177446300002</v>
      </c>
      <c r="M80">
        <v>-121.4593255133</v>
      </c>
      <c r="N80" s="7" t="s">
        <v>233</v>
      </c>
      <c r="O80" s="7" t="s">
        <v>256</v>
      </c>
      <c r="P80" s="7" t="s">
        <v>235</v>
      </c>
      <c r="Q80" s="7" t="s">
        <v>170</v>
      </c>
      <c r="R80" s="7">
        <v>865</v>
      </c>
      <c r="S80" s="7">
        <v>187</v>
      </c>
      <c r="T80" s="7" t="s">
        <v>123</v>
      </c>
      <c r="U80" s="7"/>
      <c r="V80" s="7" t="s">
        <v>101</v>
      </c>
      <c r="W80" s="8">
        <v>7.4621212121212116E-2</v>
      </c>
      <c r="X80" s="8">
        <v>0</v>
      </c>
      <c r="Y80" s="8">
        <v>0</v>
      </c>
      <c r="Z80" s="8">
        <v>7.4621212121212116E-2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7.4621212121212116E-2</v>
      </c>
      <c r="AN80" s="8">
        <v>0</v>
      </c>
      <c r="AO80" s="8">
        <v>0</v>
      </c>
      <c r="AP80" s="8">
        <v>7.4621212121212116E-2</v>
      </c>
      <c r="AQ80" s="8">
        <v>0</v>
      </c>
      <c r="AR80" s="8">
        <v>0</v>
      </c>
      <c r="AS80" s="8">
        <v>0</v>
      </c>
      <c r="AT80" s="8">
        <v>0</v>
      </c>
      <c r="AU80" s="7">
        <v>0</v>
      </c>
      <c r="AV80" s="7">
        <v>0</v>
      </c>
      <c r="AW80" s="7">
        <v>0</v>
      </c>
      <c r="AX80" s="7">
        <v>0</v>
      </c>
      <c r="AY80" s="7">
        <v>0</v>
      </c>
      <c r="AZ80" s="7">
        <v>0</v>
      </c>
      <c r="BA80" s="7">
        <v>0</v>
      </c>
      <c r="BB80" s="7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</row>
    <row r="81" spans="1:70" x14ac:dyDescent="0.25">
      <c r="A81" s="6">
        <v>35239464</v>
      </c>
      <c r="B81" t="s">
        <v>261</v>
      </c>
      <c r="C81" s="7" t="s">
        <v>137</v>
      </c>
      <c r="D81" s="7" t="s">
        <v>72</v>
      </c>
      <c r="E81" s="7" t="s">
        <v>95</v>
      </c>
      <c r="F81" t="s">
        <v>96</v>
      </c>
      <c r="G81" t="s">
        <v>156</v>
      </c>
      <c r="H81" t="s">
        <v>202</v>
      </c>
      <c r="I81" t="s">
        <v>157</v>
      </c>
      <c r="J81" t="s">
        <v>158</v>
      </c>
      <c r="K81" t="s">
        <v>159</v>
      </c>
      <c r="L81">
        <v>37.129673305700003</v>
      </c>
      <c r="M81">
        <v>-122.1377927489</v>
      </c>
      <c r="N81" s="7" t="s">
        <v>262</v>
      </c>
      <c r="O81" s="7" t="s">
        <v>263</v>
      </c>
      <c r="P81" s="7" t="s">
        <v>264</v>
      </c>
      <c r="Q81" s="7" t="s">
        <v>170</v>
      </c>
      <c r="R81" s="7">
        <v>2435</v>
      </c>
      <c r="S81" s="7">
        <v>1105</v>
      </c>
      <c r="T81" s="7" t="s">
        <v>220</v>
      </c>
      <c r="U81" s="7"/>
      <c r="V81" s="7" t="s">
        <v>200</v>
      </c>
      <c r="W81" s="8">
        <v>7.0265151515151517E-2</v>
      </c>
      <c r="X81" s="8">
        <v>0</v>
      </c>
      <c r="Y81" s="8">
        <v>0</v>
      </c>
      <c r="Z81" s="8">
        <v>7.0265151515151517E-2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7.0265151515151517E-2</v>
      </c>
      <c r="AR81" s="8">
        <v>0</v>
      </c>
      <c r="AS81" s="8">
        <v>0</v>
      </c>
      <c r="AT81" s="8">
        <v>7.0265151515151517E-2</v>
      </c>
      <c r="AU81" s="7">
        <v>0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</row>
    <row r="82" spans="1:70" x14ac:dyDescent="0.25">
      <c r="A82" s="6">
        <v>35318072</v>
      </c>
      <c r="B82" t="s">
        <v>265</v>
      </c>
      <c r="C82" s="7" t="s">
        <v>137</v>
      </c>
      <c r="D82" s="7" t="s">
        <v>94</v>
      </c>
      <c r="E82" s="7" t="s">
        <v>95</v>
      </c>
      <c r="F82" t="s">
        <v>96</v>
      </c>
      <c r="G82" t="s">
        <v>156</v>
      </c>
      <c r="H82" t="s">
        <v>202</v>
      </c>
      <c r="I82" t="s">
        <v>157</v>
      </c>
      <c r="J82" t="s">
        <v>158</v>
      </c>
      <c r="K82" t="s">
        <v>159</v>
      </c>
      <c r="L82">
        <v>37.129134669700001</v>
      </c>
      <c r="M82">
        <v>-122.1377600444</v>
      </c>
      <c r="N82" s="7" t="s">
        <v>203</v>
      </c>
      <c r="O82" s="7" t="s">
        <v>266</v>
      </c>
      <c r="P82" s="7" t="s">
        <v>264</v>
      </c>
      <c r="Q82" s="7" t="s">
        <v>170</v>
      </c>
      <c r="R82" s="7">
        <v>2435</v>
      </c>
      <c r="S82" s="7">
        <v>1105</v>
      </c>
      <c r="T82" s="7" t="s">
        <v>220</v>
      </c>
      <c r="U82" s="7" t="s">
        <v>211</v>
      </c>
      <c r="V82" s="7" t="s">
        <v>80</v>
      </c>
      <c r="W82" s="8">
        <v>1.3825757575757576E-2</v>
      </c>
      <c r="X82" s="8">
        <v>0.1803030303030303</v>
      </c>
      <c r="Y82" s="8">
        <v>0</v>
      </c>
      <c r="Z82" s="8">
        <v>0.19412878787878787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0</v>
      </c>
      <c r="AP82" s="8">
        <v>0</v>
      </c>
      <c r="AQ82" s="8">
        <v>0</v>
      </c>
      <c r="AR82" s="8">
        <v>0</v>
      </c>
      <c r="AS82" s="8">
        <v>0</v>
      </c>
      <c r="AT82" s="8">
        <v>0</v>
      </c>
      <c r="AU82" s="7">
        <v>0</v>
      </c>
      <c r="AV82" s="7">
        <v>0</v>
      </c>
      <c r="AW82" s="7">
        <v>0</v>
      </c>
      <c r="AX82" s="7">
        <v>0</v>
      </c>
      <c r="AY82" s="7">
        <v>1.3825757575757576E-2</v>
      </c>
      <c r="AZ82" s="7">
        <v>0.1803030303030303</v>
      </c>
      <c r="BA82" s="7">
        <v>0</v>
      </c>
      <c r="BB82" s="7">
        <v>0.19412878787878787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</row>
    <row r="83" spans="1:70" x14ac:dyDescent="0.25">
      <c r="A83" s="6">
        <v>35342333</v>
      </c>
      <c r="B83" t="s">
        <v>267</v>
      </c>
      <c r="C83" s="7" t="s">
        <v>86</v>
      </c>
      <c r="D83" s="7" t="s">
        <v>94</v>
      </c>
      <c r="E83" s="7" t="s">
        <v>87</v>
      </c>
      <c r="F83" t="s">
        <v>96</v>
      </c>
      <c r="G83" t="s">
        <v>156</v>
      </c>
      <c r="H83" t="s">
        <v>157</v>
      </c>
      <c r="I83" t="s">
        <v>157</v>
      </c>
      <c r="J83" t="s">
        <v>158</v>
      </c>
      <c r="K83" t="s">
        <v>159</v>
      </c>
      <c r="L83">
        <v>37.099221863499999</v>
      </c>
      <c r="M83">
        <v>-122.1434572493</v>
      </c>
      <c r="N83" s="7" t="s">
        <v>262</v>
      </c>
      <c r="O83" s="7" t="s">
        <v>268</v>
      </c>
      <c r="P83" s="7" t="s">
        <v>264</v>
      </c>
      <c r="Q83" s="7" t="s">
        <v>170</v>
      </c>
      <c r="R83" s="7">
        <v>2579</v>
      </c>
      <c r="S83" s="7">
        <v>1120</v>
      </c>
      <c r="T83" s="7" t="s">
        <v>220</v>
      </c>
      <c r="U83" s="7" t="s">
        <v>211</v>
      </c>
      <c r="V83" s="7" t="s">
        <v>80</v>
      </c>
      <c r="W83" s="8">
        <v>0</v>
      </c>
      <c r="X83" s="8">
        <v>0.38977272727272727</v>
      </c>
      <c r="Y83" s="8">
        <v>0</v>
      </c>
      <c r="Z83" s="8">
        <v>0.38977272727272727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0</v>
      </c>
      <c r="AP83" s="8">
        <v>0</v>
      </c>
      <c r="AQ83" s="8">
        <v>0</v>
      </c>
      <c r="AR83" s="8">
        <v>0</v>
      </c>
      <c r="AS83" s="8">
        <v>0</v>
      </c>
      <c r="AT83" s="8">
        <v>0</v>
      </c>
      <c r="AU83" s="7">
        <v>0</v>
      </c>
      <c r="AV83" s="7">
        <v>0</v>
      </c>
      <c r="AW83" s="7">
        <v>0</v>
      </c>
      <c r="AX83" s="7">
        <v>0</v>
      </c>
      <c r="AY83" s="7">
        <v>0</v>
      </c>
      <c r="AZ83" s="7">
        <v>0.38977272727272727</v>
      </c>
      <c r="BA83" s="7">
        <v>0</v>
      </c>
      <c r="BB83" s="7">
        <v>0.38977272727272727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</row>
    <row r="84" spans="1:70" x14ac:dyDescent="0.25">
      <c r="A84" s="6">
        <v>35237593</v>
      </c>
      <c r="B84" t="s">
        <v>269</v>
      </c>
      <c r="C84" s="7" t="s">
        <v>137</v>
      </c>
      <c r="D84" s="7" t="s">
        <v>72</v>
      </c>
      <c r="E84" s="7" t="s">
        <v>95</v>
      </c>
      <c r="F84" t="s">
        <v>96</v>
      </c>
      <c r="G84" t="s">
        <v>156</v>
      </c>
      <c r="H84" t="s">
        <v>157</v>
      </c>
      <c r="I84" t="s">
        <v>157</v>
      </c>
      <c r="J84" t="s">
        <v>158</v>
      </c>
      <c r="K84" t="s">
        <v>159</v>
      </c>
      <c r="L84">
        <v>37.101117462200001</v>
      </c>
      <c r="M84">
        <v>-122.1426044323</v>
      </c>
      <c r="N84" s="7" t="s">
        <v>262</v>
      </c>
      <c r="O84" s="7" t="s">
        <v>270</v>
      </c>
      <c r="P84" s="7" t="s">
        <v>264</v>
      </c>
      <c r="Q84" s="7" t="s">
        <v>170</v>
      </c>
      <c r="R84" s="7">
        <v>2579</v>
      </c>
      <c r="S84" s="7">
        <v>1120</v>
      </c>
      <c r="T84" s="7" t="s">
        <v>220</v>
      </c>
      <c r="U84" s="7"/>
      <c r="V84" s="7" t="s">
        <v>207</v>
      </c>
      <c r="W84" s="8">
        <v>2.7462121212121212E-2</v>
      </c>
      <c r="X84" s="8">
        <v>0</v>
      </c>
      <c r="Y84" s="8">
        <v>0</v>
      </c>
      <c r="Z84" s="8">
        <v>2.7462121212121212E-2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0</v>
      </c>
      <c r="AP84" s="8">
        <v>0</v>
      </c>
      <c r="AQ84" s="8">
        <v>0</v>
      </c>
      <c r="AR84" s="8">
        <v>0</v>
      </c>
      <c r="AS84" s="8">
        <v>0</v>
      </c>
      <c r="AT84" s="8">
        <v>0</v>
      </c>
      <c r="AU84" s="7">
        <v>0</v>
      </c>
      <c r="AV84" s="7">
        <v>0</v>
      </c>
      <c r="AW84" s="7">
        <v>0</v>
      </c>
      <c r="AX84" s="7">
        <v>0</v>
      </c>
      <c r="AY84" s="7">
        <v>2.7462121212121212E-2</v>
      </c>
      <c r="AZ84" s="7">
        <v>0</v>
      </c>
      <c r="BA84" s="7">
        <v>0</v>
      </c>
      <c r="BB84" s="7">
        <v>2.7462121212121212E-2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0</v>
      </c>
      <c r="BI84" s="8">
        <v>0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</row>
    <row r="85" spans="1:70" x14ac:dyDescent="0.25">
      <c r="A85" s="6">
        <v>35342339</v>
      </c>
      <c r="B85" t="s">
        <v>271</v>
      </c>
      <c r="C85" s="7" t="s">
        <v>86</v>
      </c>
      <c r="D85" s="7" t="s">
        <v>94</v>
      </c>
      <c r="E85" s="7" t="s">
        <v>87</v>
      </c>
      <c r="F85" t="s">
        <v>96</v>
      </c>
      <c r="G85" t="s">
        <v>156</v>
      </c>
      <c r="H85" t="s">
        <v>202</v>
      </c>
      <c r="I85" t="s">
        <v>157</v>
      </c>
      <c r="J85" t="s">
        <v>158</v>
      </c>
      <c r="K85" t="s">
        <v>159</v>
      </c>
      <c r="L85">
        <v>37.183674048</v>
      </c>
      <c r="M85">
        <v>-122.1598275059</v>
      </c>
      <c r="N85" s="7" t="s">
        <v>203</v>
      </c>
      <c r="O85" s="7" t="s">
        <v>272</v>
      </c>
      <c r="P85" s="7" t="s">
        <v>210</v>
      </c>
      <c r="Q85" s="7" t="s">
        <v>170</v>
      </c>
      <c r="R85" s="7">
        <v>2070</v>
      </c>
      <c r="S85" s="7">
        <v>1413</v>
      </c>
      <c r="T85" s="7" t="s">
        <v>220</v>
      </c>
      <c r="U85" s="7" t="s">
        <v>211</v>
      </c>
      <c r="V85" s="7" t="s">
        <v>80</v>
      </c>
      <c r="W85" s="8">
        <v>0</v>
      </c>
      <c r="X85" s="8">
        <v>0.14488636363636365</v>
      </c>
      <c r="Y85" s="8">
        <v>0</v>
      </c>
      <c r="Z85" s="8">
        <v>0.14488636363636365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0</v>
      </c>
      <c r="AP85" s="8">
        <v>0</v>
      </c>
      <c r="AQ85" s="8">
        <v>0</v>
      </c>
      <c r="AR85" s="8">
        <v>0</v>
      </c>
      <c r="AS85" s="8">
        <v>0</v>
      </c>
      <c r="AT85" s="8">
        <v>0</v>
      </c>
      <c r="AU85" s="7">
        <v>0</v>
      </c>
      <c r="AV85" s="7">
        <v>0</v>
      </c>
      <c r="AW85" s="7">
        <v>0</v>
      </c>
      <c r="AX85" s="7">
        <v>0</v>
      </c>
      <c r="AY85" s="7">
        <v>0</v>
      </c>
      <c r="AZ85" s="7">
        <v>0.14488636363636365</v>
      </c>
      <c r="BA85" s="7">
        <v>0</v>
      </c>
      <c r="BB85" s="7">
        <v>0.14488636363636365</v>
      </c>
      <c r="BC85" s="8">
        <v>0</v>
      </c>
      <c r="BD85" s="8">
        <v>0</v>
      </c>
      <c r="BE85" s="8">
        <v>0</v>
      </c>
      <c r="BF85" s="8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</row>
    <row r="86" spans="1:70" x14ac:dyDescent="0.25">
      <c r="A86" s="6">
        <v>35110725</v>
      </c>
      <c r="B86" t="s">
        <v>273</v>
      </c>
      <c r="C86" s="7" t="s">
        <v>93</v>
      </c>
      <c r="D86" s="7" t="s">
        <v>72</v>
      </c>
      <c r="E86" s="7" t="s">
        <v>95</v>
      </c>
      <c r="F86" t="s">
        <v>96</v>
      </c>
      <c r="G86" t="s">
        <v>146</v>
      </c>
      <c r="H86" t="s">
        <v>180</v>
      </c>
      <c r="I86" t="s">
        <v>144</v>
      </c>
      <c r="J86" t="s">
        <v>78</v>
      </c>
      <c r="K86" t="s">
        <v>79</v>
      </c>
      <c r="L86">
        <v>39.725585802300003</v>
      </c>
      <c r="M86">
        <v>-121.5109942978</v>
      </c>
      <c r="N86" s="7" t="s">
        <v>274</v>
      </c>
      <c r="O86" s="7" t="s">
        <v>275</v>
      </c>
      <c r="P86" s="7" t="s">
        <v>276</v>
      </c>
      <c r="Q86" s="7" t="s">
        <v>170</v>
      </c>
      <c r="R86" s="7">
        <v>1246</v>
      </c>
      <c r="S86" s="7"/>
      <c r="T86" s="7"/>
      <c r="U86" s="7"/>
      <c r="V86" s="7" t="s">
        <v>101</v>
      </c>
      <c r="W86" s="8">
        <v>5.3219696969696972E-2</v>
      </c>
      <c r="X86" s="8">
        <v>0</v>
      </c>
      <c r="Y86" s="8">
        <v>0</v>
      </c>
      <c r="Z86" s="8">
        <v>5.3219696969696972E-2</v>
      </c>
      <c r="AA86" s="8">
        <v>0</v>
      </c>
      <c r="AB86" s="8">
        <v>0</v>
      </c>
      <c r="AC86" s="8">
        <v>0</v>
      </c>
      <c r="AD86" s="8">
        <v>0</v>
      </c>
      <c r="AE86" s="8">
        <v>5.3219696969696972E-2</v>
      </c>
      <c r="AF86" s="8">
        <v>0</v>
      </c>
      <c r="AG86" s="8">
        <v>0</v>
      </c>
      <c r="AH86" s="8">
        <v>5.3219696969696972E-2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0</v>
      </c>
      <c r="AP86" s="8">
        <v>0</v>
      </c>
      <c r="AQ86" s="8">
        <v>0</v>
      </c>
      <c r="AR86" s="8">
        <v>0</v>
      </c>
      <c r="AS86" s="8">
        <v>0</v>
      </c>
      <c r="AT86" s="8">
        <v>0</v>
      </c>
      <c r="AU86" s="7">
        <v>0</v>
      </c>
      <c r="AV86" s="7">
        <v>0</v>
      </c>
      <c r="AW86" s="7">
        <v>0</v>
      </c>
      <c r="AX86" s="7">
        <v>0</v>
      </c>
      <c r="AY86" s="7">
        <v>0</v>
      </c>
      <c r="AZ86" s="7">
        <v>0</v>
      </c>
      <c r="BA86" s="7">
        <v>0</v>
      </c>
      <c r="BB86" s="7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</row>
    <row r="87" spans="1:70" x14ac:dyDescent="0.25">
      <c r="A87" s="6">
        <v>35110916</v>
      </c>
      <c r="B87" t="s">
        <v>277</v>
      </c>
      <c r="C87" s="7" t="s">
        <v>115</v>
      </c>
      <c r="D87" s="7" t="s">
        <v>72</v>
      </c>
      <c r="E87" s="7" t="s">
        <v>95</v>
      </c>
      <c r="F87" t="s">
        <v>96</v>
      </c>
      <c r="G87" t="s">
        <v>146</v>
      </c>
      <c r="H87" t="s">
        <v>180</v>
      </c>
      <c r="I87" t="s">
        <v>144</v>
      </c>
      <c r="J87" t="s">
        <v>78</v>
      </c>
      <c r="K87" t="s">
        <v>79</v>
      </c>
      <c r="L87">
        <v>39.7735940333</v>
      </c>
      <c r="M87">
        <v>-121.500600543</v>
      </c>
      <c r="N87" s="7" t="s">
        <v>274</v>
      </c>
      <c r="O87" s="7" t="s">
        <v>278</v>
      </c>
      <c r="P87" s="7" t="s">
        <v>276</v>
      </c>
      <c r="Q87" s="7" t="s">
        <v>170</v>
      </c>
      <c r="R87" s="7">
        <v>1608</v>
      </c>
      <c r="S87" s="7"/>
      <c r="T87" s="7"/>
      <c r="U87" s="7"/>
      <c r="V87" s="7" t="s">
        <v>101</v>
      </c>
      <c r="W87" s="8">
        <v>9.5265151515151511E-2</v>
      </c>
      <c r="X87" s="8">
        <v>0</v>
      </c>
      <c r="Y87" s="8">
        <v>0</v>
      </c>
      <c r="Z87" s="8">
        <v>9.5265151515151511E-2</v>
      </c>
      <c r="AA87" s="8">
        <v>0</v>
      </c>
      <c r="AB87" s="8">
        <v>0</v>
      </c>
      <c r="AC87" s="8">
        <v>0</v>
      </c>
      <c r="AD87" s="8">
        <v>0</v>
      </c>
      <c r="AE87" s="8">
        <v>9.5265151515151511E-2</v>
      </c>
      <c r="AF87" s="8">
        <v>0</v>
      </c>
      <c r="AG87" s="8">
        <v>0</v>
      </c>
      <c r="AH87" s="8">
        <v>9.5265151515151511E-2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U87" s="7">
        <v>0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I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</row>
    <row r="88" spans="1:70" x14ac:dyDescent="0.25">
      <c r="A88" s="6">
        <v>35368118</v>
      </c>
      <c r="B88" t="s">
        <v>279</v>
      </c>
      <c r="C88" s="7" t="s">
        <v>71</v>
      </c>
      <c r="D88" s="7" t="s">
        <v>94</v>
      </c>
      <c r="E88" s="7" t="s">
        <v>73</v>
      </c>
      <c r="F88" t="s">
        <v>96</v>
      </c>
      <c r="G88" t="s">
        <v>179</v>
      </c>
      <c r="H88" t="s">
        <v>199</v>
      </c>
      <c r="I88" t="s">
        <v>144</v>
      </c>
      <c r="J88" t="s">
        <v>78</v>
      </c>
      <c r="K88" t="s">
        <v>79</v>
      </c>
      <c r="L88">
        <v>39.634672049000002</v>
      </c>
      <c r="M88">
        <v>-121.4543041603</v>
      </c>
      <c r="N88" s="7" t="s">
        <v>233</v>
      </c>
      <c r="O88" s="7" t="s">
        <v>256</v>
      </c>
      <c r="P88" s="7" t="s">
        <v>235</v>
      </c>
      <c r="Q88" s="7" t="s">
        <v>170</v>
      </c>
      <c r="R88" s="7">
        <v>865</v>
      </c>
      <c r="S88" s="7">
        <v>187</v>
      </c>
      <c r="T88" s="7" t="s">
        <v>123</v>
      </c>
      <c r="U88" s="7"/>
      <c r="V88" s="7" t="s">
        <v>207</v>
      </c>
      <c r="W88" s="8">
        <v>3.0303030303030304E-2</v>
      </c>
      <c r="X88" s="8">
        <v>0</v>
      </c>
      <c r="Y88" s="8">
        <v>0</v>
      </c>
      <c r="Z88" s="8">
        <v>3.0303030303030304E-2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0</v>
      </c>
      <c r="AP88" s="8">
        <v>0</v>
      </c>
      <c r="AQ88" s="8">
        <v>0</v>
      </c>
      <c r="AR88" s="8">
        <v>0</v>
      </c>
      <c r="AS88" s="8">
        <v>0</v>
      </c>
      <c r="AT88" s="8">
        <v>0</v>
      </c>
      <c r="AU88" s="7">
        <v>3.0303030303030304E-2</v>
      </c>
      <c r="AV88" s="7">
        <v>0</v>
      </c>
      <c r="AW88" s="7">
        <v>0</v>
      </c>
      <c r="AX88" s="7">
        <v>3.0303030303030304E-2</v>
      </c>
      <c r="AY88" s="7">
        <v>0</v>
      </c>
      <c r="AZ88" s="7">
        <v>0</v>
      </c>
      <c r="BA88" s="7">
        <v>0</v>
      </c>
      <c r="BB88" s="7">
        <v>0</v>
      </c>
      <c r="BC88" s="8">
        <v>0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</row>
    <row r="89" spans="1:70" x14ac:dyDescent="0.25">
      <c r="A89" s="6">
        <v>35292754</v>
      </c>
      <c r="B89" t="s">
        <v>280</v>
      </c>
      <c r="C89" s="7" t="s">
        <v>137</v>
      </c>
      <c r="D89" s="7" t="s">
        <v>94</v>
      </c>
      <c r="E89" s="7" t="s">
        <v>95</v>
      </c>
      <c r="F89" t="s">
        <v>96</v>
      </c>
      <c r="G89" t="s">
        <v>75</v>
      </c>
      <c r="H89" t="s">
        <v>76</v>
      </c>
      <c r="I89" t="s">
        <v>77</v>
      </c>
      <c r="J89" t="s">
        <v>78</v>
      </c>
      <c r="K89" t="s">
        <v>79</v>
      </c>
      <c r="L89">
        <v>40.158079999999998</v>
      </c>
      <c r="M89">
        <v>-121.08103</v>
      </c>
      <c r="N89" s="7" t="s">
        <v>281</v>
      </c>
      <c r="O89" s="7" t="s">
        <v>282</v>
      </c>
      <c r="P89" s="7" t="s">
        <v>283</v>
      </c>
      <c r="Q89" s="7" t="s">
        <v>141</v>
      </c>
      <c r="R89" s="7">
        <v>916</v>
      </c>
      <c r="S89" s="7">
        <v>575</v>
      </c>
      <c r="T89" s="7" t="s">
        <v>206</v>
      </c>
      <c r="U89" s="7" t="s">
        <v>211</v>
      </c>
      <c r="V89" s="7" t="s">
        <v>80</v>
      </c>
      <c r="W89" s="8">
        <v>0</v>
      </c>
      <c r="X89" s="8">
        <v>4.0852272727272725</v>
      </c>
      <c r="Y89" s="8">
        <v>0</v>
      </c>
      <c r="Z89" s="8">
        <v>4.0852272727272725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0</v>
      </c>
      <c r="AP89" s="8">
        <v>0</v>
      </c>
      <c r="AQ89" s="8">
        <v>0</v>
      </c>
      <c r="AR89" s="8">
        <v>0</v>
      </c>
      <c r="AS89" s="8">
        <v>0</v>
      </c>
      <c r="AT89" s="8">
        <v>0</v>
      </c>
      <c r="AU89" s="7">
        <v>0</v>
      </c>
      <c r="AV89" s="7">
        <v>0</v>
      </c>
      <c r="AW89" s="7">
        <v>0</v>
      </c>
      <c r="AX89" s="7">
        <v>0</v>
      </c>
      <c r="AY89" s="7">
        <v>0</v>
      </c>
      <c r="AZ89" s="7">
        <v>4.0852272727272725</v>
      </c>
      <c r="BA89" s="7">
        <v>0</v>
      </c>
      <c r="BB89" s="7">
        <v>4.0852272727272725</v>
      </c>
      <c r="BC89" s="8">
        <v>0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</row>
    <row r="90" spans="1:70" x14ac:dyDescent="0.25">
      <c r="A90" s="6">
        <v>35292755</v>
      </c>
      <c r="B90" t="s">
        <v>284</v>
      </c>
      <c r="C90" s="7" t="s">
        <v>137</v>
      </c>
      <c r="D90" s="7" t="s">
        <v>94</v>
      </c>
      <c r="E90" s="7" t="s">
        <v>95</v>
      </c>
      <c r="F90" t="s">
        <v>96</v>
      </c>
      <c r="G90" t="s">
        <v>75</v>
      </c>
      <c r="H90" t="s">
        <v>76</v>
      </c>
      <c r="I90" t="s">
        <v>77</v>
      </c>
      <c r="J90" t="s">
        <v>78</v>
      </c>
      <c r="K90" t="s">
        <v>79</v>
      </c>
      <c r="L90">
        <v>40.158079999999998</v>
      </c>
      <c r="M90">
        <v>-121.08103</v>
      </c>
      <c r="N90" s="7" t="s">
        <v>281</v>
      </c>
      <c r="O90" s="7" t="s">
        <v>282</v>
      </c>
      <c r="P90" s="7" t="s">
        <v>283</v>
      </c>
      <c r="Q90" s="7" t="s">
        <v>141</v>
      </c>
      <c r="R90" s="7">
        <v>916</v>
      </c>
      <c r="S90" s="7">
        <v>575</v>
      </c>
      <c r="T90" s="7" t="s">
        <v>206</v>
      </c>
      <c r="U90" s="7" t="s">
        <v>211</v>
      </c>
      <c r="V90" s="7" t="s">
        <v>80</v>
      </c>
      <c r="W90" s="8">
        <v>0</v>
      </c>
      <c r="X90" s="8">
        <v>2.6481060606060605</v>
      </c>
      <c r="Y90" s="8">
        <v>0</v>
      </c>
      <c r="Z90" s="8">
        <v>2.6481060606060605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8">
        <v>0</v>
      </c>
      <c r="AO90" s="8">
        <v>0</v>
      </c>
      <c r="AP90" s="8">
        <v>0</v>
      </c>
      <c r="AQ90" s="8">
        <v>0</v>
      </c>
      <c r="AR90" s="8">
        <v>0</v>
      </c>
      <c r="AS90" s="8">
        <v>0</v>
      </c>
      <c r="AT90" s="8">
        <v>0</v>
      </c>
      <c r="AU90" s="7">
        <v>0</v>
      </c>
      <c r="AV90" s="7">
        <v>0</v>
      </c>
      <c r="AW90" s="7">
        <v>0</v>
      </c>
      <c r="AX90" s="7">
        <v>0</v>
      </c>
      <c r="AY90" s="7">
        <v>0</v>
      </c>
      <c r="AZ90" s="7">
        <v>2.6481060606060605</v>
      </c>
      <c r="BA90" s="7">
        <v>0</v>
      </c>
      <c r="BB90" s="7">
        <v>2.6481060606060605</v>
      </c>
      <c r="BC90" s="8">
        <v>0</v>
      </c>
      <c r="BD90" s="8">
        <v>0</v>
      </c>
      <c r="BE90" s="8">
        <v>0</v>
      </c>
      <c r="BF90" s="8">
        <v>0</v>
      </c>
      <c r="BG90" s="8">
        <v>0</v>
      </c>
      <c r="BH90" s="8">
        <v>0</v>
      </c>
      <c r="BI90" s="8">
        <v>0</v>
      </c>
      <c r="BJ90" s="8">
        <v>0</v>
      </c>
      <c r="BK90" s="8">
        <v>0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0</v>
      </c>
      <c r="BR90" s="8">
        <v>0</v>
      </c>
    </row>
    <row r="91" spans="1:70" x14ac:dyDescent="0.25">
      <c r="A91" s="6">
        <v>35292756</v>
      </c>
      <c r="B91" t="s">
        <v>285</v>
      </c>
      <c r="C91" s="7" t="s">
        <v>137</v>
      </c>
      <c r="D91" s="7" t="s">
        <v>94</v>
      </c>
      <c r="E91" s="7" t="s">
        <v>95</v>
      </c>
      <c r="F91" t="s">
        <v>96</v>
      </c>
      <c r="G91" t="s">
        <v>75</v>
      </c>
      <c r="H91" t="s">
        <v>76</v>
      </c>
      <c r="I91" t="s">
        <v>77</v>
      </c>
      <c r="J91" t="s">
        <v>78</v>
      </c>
      <c r="K91" t="s">
        <v>79</v>
      </c>
      <c r="L91">
        <v>40.158079999999998</v>
      </c>
      <c r="M91">
        <v>-121.08103</v>
      </c>
      <c r="N91" s="7" t="s">
        <v>281</v>
      </c>
      <c r="O91" s="7" t="s">
        <v>282</v>
      </c>
      <c r="P91" s="7" t="s">
        <v>283</v>
      </c>
      <c r="Q91" s="7" t="s">
        <v>141</v>
      </c>
      <c r="R91" s="7">
        <v>916</v>
      </c>
      <c r="S91" s="7">
        <v>575</v>
      </c>
      <c r="T91" s="7" t="s">
        <v>206</v>
      </c>
      <c r="U91" s="7" t="s">
        <v>211</v>
      </c>
      <c r="V91" s="7" t="s">
        <v>80</v>
      </c>
      <c r="W91" s="8">
        <v>0</v>
      </c>
      <c r="X91" s="8">
        <v>1.2301136363636365</v>
      </c>
      <c r="Y91" s="8">
        <v>0</v>
      </c>
      <c r="Z91" s="8">
        <v>1.2301136363636365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0</v>
      </c>
      <c r="AP91" s="8">
        <v>0</v>
      </c>
      <c r="AQ91" s="8">
        <v>0</v>
      </c>
      <c r="AR91" s="8">
        <v>0</v>
      </c>
      <c r="AS91" s="8">
        <v>0</v>
      </c>
      <c r="AT91" s="8">
        <v>0</v>
      </c>
      <c r="AU91" s="7">
        <v>0</v>
      </c>
      <c r="AV91" s="7">
        <v>0</v>
      </c>
      <c r="AW91" s="7">
        <v>0</v>
      </c>
      <c r="AX91" s="7">
        <v>0</v>
      </c>
      <c r="AY91" s="7">
        <v>0</v>
      </c>
      <c r="AZ91" s="7">
        <v>1.2301136363636365</v>
      </c>
      <c r="BA91" s="7">
        <v>0</v>
      </c>
      <c r="BB91" s="7">
        <v>1.2301136363636365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</row>
    <row r="92" spans="1:70" x14ac:dyDescent="0.25">
      <c r="A92" s="6">
        <v>35292757</v>
      </c>
      <c r="B92" t="s">
        <v>286</v>
      </c>
      <c r="C92" s="7" t="s">
        <v>93</v>
      </c>
      <c r="D92" s="7" t="s">
        <v>94</v>
      </c>
      <c r="E92" s="7" t="s">
        <v>95</v>
      </c>
      <c r="F92" t="s">
        <v>96</v>
      </c>
      <c r="G92" t="s">
        <v>75</v>
      </c>
      <c r="H92" t="s">
        <v>76</v>
      </c>
      <c r="I92" t="s">
        <v>77</v>
      </c>
      <c r="J92" t="s">
        <v>78</v>
      </c>
      <c r="K92" t="s">
        <v>79</v>
      </c>
      <c r="L92">
        <v>40.158079999999998</v>
      </c>
      <c r="M92">
        <v>-121.08103</v>
      </c>
      <c r="N92" s="7" t="s">
        <v>281</v>
      </c>
      <c r="O92" s="7" t="s">
        <v>282</v>
      </c>
      <c r="P92" s="7" t="s">
        <v>283</v>
      </c>
      <c r="Q92" s="7" t="s">
        <v>141</v>
      </c>
      <c r="R92" s="7">
        <v>916</v>
      </c>
      <c r="S92" s="7">
        <v>575</v>
      </c>
      <c r="T92" s="7" t="s">
        <v>206</v>
      </c>
      <c r="U92" s="7"/>
      <c r="V92" s="7" t="s">
        <v>101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0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U92" s="7">
        <v>0</v>
      </c>
      <c r="AV92" s="7">
        <v>0</v>
      </c>
      <c r="AW92" s="7">
        <v>0</v>
      </c>
      <c r="AX92" s="7">
        <v>0</v>
      </c>
      <c r="AY92" s="7">
        <v>0</v>
      </c>
      <c r="AZ92" s="7">
        <v>0</v>
      </c>
      <c r="BA92" s="7">
        <v>0</v>
      </c>
      <c r="BB92" s="7">
        <v>0</v>
      </c>
      <c r="BC92" s="8">
        <v>0</v>
      </c>
      <c r="BD92" s="8">
        <v>0</v>
      </c>
      <c r="BE92" s="8">
        <v>0</v>
      </c>
      <c r="BF92" s="8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0</v>
      </c>
      <c r="BQ92" s="8">
        <v>0</v>
      </c>
      <c r="BR92" s="8">
        <v>0</v>
      </c>
    </row>
    <row r="93" spans="1:70" x14ac:dyDescent="0.25">
      <c r="A93" s="6">
        <v>35292758</v>
      </c>
      <c r="B93" t="s">
        <v>287</v>
      </c>
      <c r="C93" s="7" t="s">
        <v>71</v>
      </c>
      <c r="D93" s="7" t="s">
        <v>94</v>
      </c>
      <c r="E93" s="7" t="s">
        <v>73</v>
      </c>
      <c r="F93" t="s">
        <v>96</v>
      </c>
      <c r="G93" t="s">
        <v>75</v>
      </c>
      <c r="H93" t="s">
        <v>76</v>
      </c>
      <c r="I93" t="s">
        <v>77</v>
      </c>
      <c r="J93" t="s">
        <v>78</v>
      </c>
      <c r="K93" t="s">
        <v>79</v>
      </c>
      <c r="L93">
        <v>40.158079999999998</v>
      </c>
      <c r="M93">
        <v>-121.08103</v>
      </c>
      <c r="N93" s="7" t="s">
        <v>281</v>
      </c>
      <c r="O93" s="7" t="s">
        <v>282</v>
      </c>
      <c r="P93" s="7" t="s">
        <v>283</v>
      </c>
      <c r="Q93" s="7" t="s">
        <v>141</v>
      </c>
      <c r="R93" s="7">
        <v>916</v>
      </c>
      <c r="S93" s="7">
        <v>575</v>
      </c>
      <c r="T93" s="7" t="s">
        <v>206</v>
      </c>
      <c r="U93" s="7"/>
      <c r="V93" s="7" t="s">
        <v>207</v>
      </c>
      <c r="W93" s="8">
        <v>0.15</v>
      </c>
      <c r="X93" s="8">
        <v>0</v>
      </c>
      <c r="Y93" s="8">
        <v>0</v>
      </c>
      <c r="Z93" s="8">
        <v>0.15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0</v>
      </c>
      <c r="AP93" s="8">
        <v>0</v>
      </c>
      <c r="AQ93" s="8">
        <v>0</v>
      </c>
      <c r="AR93" s="8">
        <v>0</v>
      </c>
      <c r="AS93" s="8">
        <v>0</v>
      </c>
      <c r="AT93" s="8">
        <v>0</v>
      </c>
      <c r="AU93" s="7">
        <v>0</v>
      </c>
      <c r="AV93" s="7">
        <v>0</v>
      </c>
      <c r="AW93" s="7">
        <v>0</v>
      </c>
      <c r="AX93" s="7">
        <v>0</v>
      </c>
      <c r="AY93" s="7">
        <v>0.15</v>
      </c>
      <c r="AZ93" s="7">
        <v>0</v>
      </c>
      <c r="BA93" s="7">
        <v>0</v>
      </c>
      <c r="BB93" s="7">
        <v>0.15</v>
      </c>
      <c r="BC93" s="8">
        <v>0</v>
      </c>
      <c r="BD93" s="8">
        <v>0</v>
      </c>
      <c r="BE93" s="8">
        <v>0</v>
      </c>
      <c r="BF93" s="8">
        <v>0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0</v>
      </c>
      <c r="BM93" s="8">
        <v>0</v>
      </c>
      <c r="BN93" s="8">
        <v>0</v>
      </c>
      <c r="BO93" s="8">
        <v>0</v>
      </c>
      <c r="BP93" s="8">
        <v>0</v>
      </c>
      <c r="BQ93" s="8">
        <v>0</v>
      </c>
      <c r="BR93" s="8">
        <v>0</v>
      </c>
    </row>
    <row r="94" spans="1:70" x14ac:dyDescent="0.25">
      <c r="A94" s="6">
        <v>35290540</v>
      </c>
      <c r="B94" t="s">
        <v>288</v>
      </c>
      <c r="C94" s="7" t="s">
        <v>137</v>
      </c>
      <c r="D94" s="7" t="s">
        <v>94</v>
      </c>
      <c r="E94" s="7" t="s">
        <v>95</v>
      </c>
      <c r="F94" t="s">
        <v>96</v>
      </c>
      <c r="G94" t="s">
        <v>75</v>
      </c>
      <c r="H94" t="s">
        <v>76</v>
      </c>
      <c r="I94" t="s">
        <v>77</v>
      </c>
      <c r="J94" t="s">
        <v>78</v>
      </c>
      <c r="K94" t="s">
        <v>79</v>
      </c>
      <c r="L94">
        <v>40.158079999999998</v>
      </c>
      <c r="M94">
        <v>-121.08103</v>
      </c>
      <c r="N94" s="7" t="s">
        <v>281</v>
      </c>
      <c r="O94" s="7" t="s">
        <v>282</v>
      </c>
      <c r="P94" s="7" t="s">
        <v>283</v>
      </c>
      <c r="Q94" s="7" t="s">
        <v>141</v>
      </c>
      <c r="R94" s="7">
        <v>916</v>
      </c>
      <c r="S94" s="7">
        <v>575</v>
      </c>
      <c r="T94" s="7" t="s">
        <v>206</v>
      </c>
      <c r="U94" s="7" t="s">
        <v>211</v>
      </c>
      <c r="V94" s="7" t="s">
        <v>80</v>
      </c>
      <c r="W94" s="8">
        <v>5.568181818181818E-2</v>
      </c>
      <c r="X94" s="8">
        <v>1.2857954545454546</v>
      </c>
      <c r="Y94" s="8">
        <v>9.4696969696969696E-2</v>
      </c>
      <c r="Z94" s="8">
        <v>1.4361742424242425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0</v>
      </c>
      <c r="AP94" s="8">
        <v>0</v>
      </c>
      <c r="AQ94" s="8">
        <v>0</v>
      </c>
      <c r="AR94" s="8">
        <v>0</v>
      </c>
      <c r="AS94" s="8">
        <v>0</v>
      </c>
      <c r="AT94" s="8">
        <v>0</v>
      </c>
      <c r="AU94" s="7">
        <v>0</v>
      </c>
      <c r="AV94" s="7">
        <v>0</v>
      </c>
      <c r="AW94" s="7">
        <v>0</v>
      </c>
      <c r="AX94" s="7">
        <v>0</v>
      </c>
      <c r="AY94" s="7">
        <v>5.568181818181818E-2</v>
      </c>
      <c r="AZ94" s="7">
        <v>1.2857954545454546</v>
      </c>
      <c r="BA94" s="7">
        <v>9.4696969696969696E-2</v>
      </c>
      <c r="BB94" s="7">
        <v>1.4361742424242425</v>
      </c>
      <c r="BC94" s="8">
        <v>0</v>
      </c>
      <c r="BD94" s="8">
        <v>0</v>
      </c>
      <c r="BE94" s="8">
        <v>0</v>
      </c>
      <c r="BF94" s="8">
        <v>0</v>
      </c>
      <c r="BG94" s="8">
        <v>0</v>
      </c>
      <c r="BH94" s="8">
        <v>0</v>
      </c>
      <c r="BI94" s="8">
        <v>0</v>
      </c>
      <c r="BJ94" s="8">
        <v>0</v>
      </c>
      <c r="BK94" s="8">
        <v>0</v>
      </c>
      <c r="BL94" s="8">
        <v>0</v>
      </c>
      <c r="BM94" s="8">
        <v>0</v>
      </c>
      <c r="BN94" s="8">
        <v>0</v>
      </c>
      <c r="BO94" s="8">
        <v>0</v>
      </c>
      <c r="BP94" s="8">
        <v>0</v>
      </c>
      <c r="BQ94" s="8">
        <v>0</v>
      </c>
      <c r="BR94" s="8">
        <v>0</v>
      </c>
    </row>
    <row r="95" spans="1:70" x14ac:dyDescent="0.25">
      <c r="A95" s="6">
        <v>35279985</v>
      </c>
      <c r="B95" t="s">
        <v>289</v>
      </c>
      <c r="C95" s="7" t="s">
        <v>137</v>
      </c>
      <c r="D95" s="7" t="s">
        <v>94</v>
      </c>
      <c r="E95" s="7" t="s">
        <v>95</v>
      </c>
      <c r="F95" t="s">
        <v>96</v>
      </c>
      <c r="G95" t="s">
        <v>75</v>
      </c>
      <c r="H95" t="s">
        <v>290</v>
      </c>
      <c r="I95" t="s">
        <v>77</v>
      </c>
      <c r="J95" t="s">
        <v>78</v>
      </c>
      <c r="K95" t="s">
        <v>79</v>
      </c>
      <c r="L95">
        <v>40.292679999999997</v>
      </c>
      <c r="M95">
        <v>-121.24287</v>
      </c>
      <c r="N95" s="7" t="s">
        <v>281</v>
      </c>
      <c r="O95" s="7" t="s">
        <v>282</v>
      </c>
      <c r="P95" s="7" t="s">
        <v>283</v>
      </c>
      <c r="Q95" s="7" t="s">
        <v>141</v>
      </c>
      <c r="R95" s="7">
        <v>916</v>
      </c>
      <c r="S95" s="7">
        <v>2135</v>
      </c>
      <c r="T95" s="7" t="s">
        <v>220</v>
      </c>
      <c r="U95" s="7" t="s">
        <v>211</v>
      </c>
      <c r="V95" s="7" t="s">
        <v>80</v>
      </c>
      <c r="W95" s="8">
        <v>0</v>
      </c>
      <c r="X95" s="8">
        <v>2.7988636363636363</v>
      </c>
      <c r="Y95" s="8">
        <v>0</v>
      </c>
      <c r="Z95" s="8">
        <v>2.7988636363636363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0</v>
      </c>
      <c r="AP95" s="8">
        <v>0</v>
      </c>
      <c r="AQ95" s="8">
        <v>0</v>
      </c>
      <c r="AR95" s="8">
        <v>0</v>
      </c>
      <c r="AS95" s="8">
        <v>0</v>
      </c>
      <c r="AT95" s="8">
        <v>0</v>
      </c>
      <c r="AU95" s="7">
        <v>0</v>
      </c>
      <c r="AV95" s="7">
        <v>0</v>
      </c>
      <c r="AW95" s="7">
        <v>0</v>
      </c>
      <c r="AX95" s="7">
        <v>0</v>
      </c>
      <c r="AY95" s="7">
        <v>0</v>
      </c>
      <c r="AZ95" s="7">
        <v>2.7988636363636363</v>
      </c>
      <c r="BA95" s="7">
        <v>0</v>
      </c>
      <c r="BB95" s="7">
        <v>2.7988636363636363</v>
      </c>
      <c r="BC95" s="8">
        <v>0</v>
      </c>
      <c r="BD95" s="8">
        <v>0</v>
      </c>
      <c r="BE95" s="8">
        <v>0</v>
      </c>
      <c r="BF95" s="8">
        <v>0</v>
      </c>
      <c r="BG95" s="8">
        <v>0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0</v>
      </c>
      <c r="BP95" s="8">
        <v>0</v>
      </c>
      <c r="BQ95" s="8">
        <v>0</v>
      </c>
      <c r="BR95" s="8">
        <v>0</v>
      </c>
    </row>
    <row r="96" spans="1:70" x14ac:dyDescent="0.25">
      <c r="A96" s="6">
        <v>35280492</v>
      </c>
      <c r="B96" t="s">
        <v>291</v>
      </c>
      <c r="C96" s="7" t="s">
        <v>93</v>
      </c>
      <c r="D96" s="7" t="s">
        <v>94</v>
      </c>
      <c r="E96" s="7" t="s">
        <v>95</v>
      </c>
      <c r="F96" t="s">
        <v>96</v>
      </c>
      <c r="G96" t="s">
        <v>75</v>
      </c>
      <c r="H96" t="s">
        <v>76</v>
      </c>
      <c r="I96" t="s">
        <v>77</v>
      </c>
      <c r="J96" t="s">
        <v>78</v>
      </c>
      <c r="K96" t="s">
        <v>79</v>
      </c>
      <c r="L96">
        <v>40.158079999999998</v>
      </c>
      <c r="M96">
        <v>-121.08103</v>
      </c>
      <c r="N96" s="7" t="s">
        <v>281</v>
      </c>
      <c r="O96" s="7" t="s">
        <v>282</v>
      </c>
      <c r="P96" s="7" t="s">
        <v>283</v>
      </c>
      <c r="Q96" s="7" t="s">
        <v>141</v>
      </c>
      <c r="R96" s="7">
        <v>916</v>
      </c>
      <c r="S96" s="7">
        <v>575</v>
      </c>
      <c r="T96" s="7" t="s">
        <v>206</v>
      </c>
      <c r="U96" s="7"/>
      <c r="V96" s="7" t="s">
        <v>101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0</v>
      </c>
      <c r="AP96" s="8">
        <v>0</v>
      </c>
      <c r="AQ96" s="8">
        <v>0</v>
      </c>
      <c r="AR96" s="8">
        <v>0</v>
      </c>
      <c r="AS96" s="8">
        <v>0</v>
      </c>
      <c r="AT96" s="8">
        <v>0</v>
      </c>
      <c r="AU96" s="7">
        <v>0</v>
      </c>
      <c r="AV96" s="7">
        <v>0</v>
      </c>
      <c r="AW96" s="7">
        <v>0</v>
      </c>
      <c r="AX96" s="7">
        <v>0</v>
      </c>
      <c r="AY96" s="7">
        <v>0</v>
      </c>
      <c r="AZ96" s="7">
        <v>0</v>
      </c>
      <c r="BA96" s="7">
        <v>0</v>
      </c>
      <c r="BB96" s="7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0</v>
      </c>
      <c r="BR96" s="8">
        <v>0</v>
      </c>
    </row>
    <row r="97" spans="1:70" x14ac:dyDescent="0.25">
      <c r="A97" s="6">
        <v>35280493</v>
      </c>
      <c r="B97" t="s">
        <v>292</v>
      </c>
      <c r="C97" s="7" t="s">
        <v>137</v>
      </c>
      <c r="D97" s="7" t="s">
        <v>94</v>
      </c>
      <c r="E97" s="7" t="s">
        <v>95</v>
      </c>
      <c r="F97" t="s">
        <v>96</v>
      </c>
      <c r="G97" t="s">
        <v>75</v>
      </c>
      <c r="H97" t="s">
        <v>76</v>
      </c>
      <c r="I97" t="s">
        <v>77</v>
      </c>
      <c r="J97" t="s">
        <v>78</v>
      </c>
      <c r="K97" t="s">
        <v>79</v>
      </c>
      <c r="L97">
        <v>40.158079999999998</v>
      </c>
      <c r="M97">
        <v>-121.08103</v>
      </c>
      <c r="N97" s="7" t="s">
        <v>281</v>
      </c>
      <c r="O97" s="7" t="s">
        <v>282</v>
      </c>
      <c r="P97" s="7" t="s">
        <v>283</v>
      </c>
      <c r="Q97" s="7" t="s">
        <v>141</v>
      </c>
      <c r="R97" s="7">
        <v>916</v>
      </c>
      <c r="S97" s="7">
        <v>2135</v>
      </c>
      <c r="T97" s="7" t="s">
        <v>220</v>
      </c>
      <c r="U97" s="7" t="s">
        <v>211</v>
      </c>
      <c r="V97" s="7" t="s">
        <v>80</v>
      </c>
      <c r="W97" s="8">
        <v>0</v>
      </c>
      <c r="X97" s="8">
        <v>0.44810606060606062</v>
      </c>
      <c r="Y97" s="8">
        <v>0</v>
      </c>
      <c r="Z97" s="8">
        <v>0.44810606060606062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0</v>
      </c>
      <c r="AP97" s="8">
        <v>0</v>
      </c>
      <c r="AQ97" s="8">
        <v>0</v>
      </c>
      <c r="AR97" s="8">
        <v>0</v>
      </c>
      <c r="AS97" s="8">
        <v>0</v>
      </c>
      <c r="AT97" s="8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0.44810606060606062</v>
      </c>
      <c r="BA97" s="7">
        <v>0</v>
      </c>
      <c r="BB97" s="7">
        <v>0.44810606060606062</v>
      </c>
      <c r="BC97" s="8">
        <v>0</v>
      </c>
      <c r="BD97" s="8">
        <v>0</v>
      </c>
      <c r="BE97" s="8">
        <v>0</v>
      </c>
      <c r="BF97" s="8">
        <v>0</v>
      </c>
      <c r="BG97" s="8">
        <v>0</v>
      </c>
      <c r="BH97" s="8">
        <v>0</v>
      </c>
      <c r="BI97" s="8">
        <v>0</v>
      </c>
      <c r="BJ97" s="8">
        <v>0</v>
      </c>
      <c r="BK97" s="8">
        <v>0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</row>
    <row r="98" spans="1:70" x14ac:dyDescent="0.25">
      <c r="A98" s="6">
        <v>35280495</v>
      </c>
      <c r="B98" t="s">
        <v>293</v>
      </c>
      <c r="C98" s="7" t="s">
        <v>93</v>
      </c>
      <c r="D98" s="7" t="s">
        <v>94</v>
      </c>
      <c r="E98" s="7" t="s">
        <v>95</v>
      </c>
      <c r="F98" t="s">
        <v>96</v>
      </c>
      <c r="G98" t="s">
        <v>75</v>
      </c>
      <c r="H98" t="s">
        <v>76</v>
      </c>
      <c r="I98" t="s">
        <v>77</v>
      </c>
      <c r="J98" t="s">
        <v>78</v>
      </c>
      <c r="K98" t="s">
        <v>79</v>
      </c>
      <c r="L98">
        <v>40.158079999999998</v>
      </c>
      <c r="M98">
        <v>-121.08103</v>
      </c>
      <c r="N98" s="7" t="s">
        <v>281</v>
      </c>
      <c r="O98" s="7" t="s">
        <v>282</v>
      </c>
      <c r="P98" s="7" t="s">
        <v>283</v>
      </c>
      <c r="Q98" s="7" t="s">
        <v>141</v>
      </c>
      <c r="R98" s="7">
        <v>916</v>
      </c>
      <c r="S98" s="7">
        <v>575</v>
      </c>
      <c r="T98" s="7" t="s">
        <v>206</v>
      </c>
      <c r="U98" s="7"/>
      <c r="V98" s="7" t="s">
        <v>200</v>
      </c>
      <c r="W98" s="8">
        <v>0.52121212121212124</v>
      </c>
      <c r="X98" s="8">
        <v>0</v>
      </c>
      <c r="Y98" s="8">
        <v>0</v>
      </c>
      <c r="Z98" s="8">
        <v>0.52121212121212124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0</v>
      </c>
      <c r="AP98" s="8">
        <v>0</v>
      </c>
      <c r="AQ98" s="8">
        <v>0.52121212121212124</v>
      </c>
      <c r="AR98" s="8">
        <v>0</v>
      </c>
      <c r="AS98" s="8">
        <v>0</v>
      </c>
      <c r="AT98" s="8">
        <v>0.52121212121212124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</row>
    <row r="99" spans="1:70" x14ac:dyDescent="0.25">
      <c r="A99" s="6">
        <v>35290542</v>
      </c>
      <c r="B99" t="s">
        <v>294</v>
      </c>
      <c r="C99" s="7" t="s">
        <v>137</v>
      </c>
      <c r="D99" s="7" t="s">
        <v>94</v>
      </c>
      <c r="E99" s="7" t="s">
        <v>95</v>
      </c>
      <c r="F99" t="s">
        <v>96</v>
      </c>
      <c r="G99" t="s">
        <v>75</v>
      </c>
      <c r="H99" t="s">
        <v>76</v>
      </c>
      <c r="I99" t="s">
        <v>77</v>
      </c>
      <c r="J99" t="s">
        <v>78</v>
      </c>
      <c r="K99" t="s">
        <v>79</v>
      </c>
      <c r="L99">
        <v>40.158079999999998</v>
      </c>
      <c r="M99">
        <v>-121.08103</v>
      </c>
      <c r="N99" s="7" t="s">
        <v>281</v>
      </c>
      <c r="O99" s="7" t="s">
        <v>295</v>
      </c>
      <c r="P99" s="7" t="s">
        <v>283</v>
      </c>
      <c r="Q99" s="7" t="s">
        <v>141</v>
      </c>
      <c r="R99" s="7">
        <v>995</v>
      </c>
      <c r="S99" s="7">
        <v>2135</v>
      </c>
      <c r="T99" s="7" t="s">
        <v>220</v>
      </c>
      <c r="U99" s="7" t="s">
        <v>211</v>
      </c>
      <c r="V99" s="7" t="s">
        <v>80</v>
      </c>
      <c r="W99" s="8">
        <v>0</v>
      </c>
      <c r="X99" s="8">
        <v>1.2954545454545454</v>
      </c>
      <c r="Y99" s="8">
        <v>0</v>
      </c>
      <c r="Z99" s="8">
        <v>1.2954545454545454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0</v>
      </c>
      <c r="AP99" s="8">
        <v>0</v>
      </c>
      <c r="AQ99" s="8">
        <v>0</v>
      </c>
      <c r="AR99" s="8">
        <v>0</v>
      </c>
      <c r="AS99" s="8">
        <v>0</v>
      </c>
      <c r="AT99" s="8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1.2954545454545454</v>
      </c>
      <c r="BA99" s="7">
        <v>0</v>
      </c>
      <c r="BB99" s="7">
        <v>1.2954545454545454</v>
      </c>
      <c r="BC99" s="8">
        <v>0</v>
      </c>
      <c r="BD99" s="8">
        <v>0</v>
      </c>
      <c r="BE99" s="8">
        <v>0</v>
      </c>
      <c r="BF99" s="8">
        <v>0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</row>
    <row r="100" spans="1:70" x14ac:dyDescent="0.25">
      <c r="A100" s="6">
        <v>35290544</v>
      </c>
      <c r="B100" t="s">
        <v>296</v>
      </c>
      <c r="C100" s="7" t="s">
        <v>137</v>
      </c>
      <c r="D100" s="7" t="s">
        <v>94</v>
      </c>
      <c r="E100" s="7" t="s">
        <v>95</v>
      </c>
      <c r="F100" t="s">
        <v>96</v>
      </c>
      <c r="G100" t="s">
        <v>75</v>
      </c>
      <c r="H100" t="s">
        <v>76</v>
      </c>
      <c r="I100" t="s">
        <v>77</v>
      </c>
      <c r="J100" t="s">
        <v>78</v>
      </c>
      <c r="K100" t="s">
        <v>79</v>
      </c>
      <c r="L100">
        <v>40.158079999999998</v>
      </c>
      <c r="M100">
        <v>-121.08103</v>
      </c>
      <c r="N100" s="7" t="s">
        <v>281</v>
      </c>
      <c r="O100" s="7" t="s">
        <v>295</v>
      </c>
      <c r="P100" s="7" t="s">
        <v>283</v>
      </c>
      <c r="Q100" s="7" t="s">
        <v>141</v>
      </c>
      <c r="R100" s="7">
        <v>995</v>
      </c>
      <c r="S100" s="7">
        <v>2135</v>
      </c>
      <c r="T100" s="7" t="s">
        <v>220</v>
      </c>
      <c r="U100" s="7" t="s">
        <v>211</v>
      </c>
      <c r="V100" s="7" t="s">
        <v>80</v>
      </c>
      <c r="W100" s="8">
        <v>0</v>
      </c>
      <c r="X100" s="8">
        <v>2.0723484848484848</v>
      </c>
      <c r="Y100" s="8">
        <v>0</v>
      </c>
      <c r="Z100" s="8">
        <v>2.0723484848484848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0</v>
      </c>
      <c r="AP100" s="8">
        <v>0</v>
      </c>
      <c r="AQ100" s="8">
        <v>0</v>
      </c>
      <c r="AR100" s="8">
        <v>0</v>
      </c>
      <c r="AS100" s="8">
        <v>0</v>
      </c>
      <c r="AT100" s="8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2.0723484848484848</v>
      </c>
      <c r="BA100" s="7">
        <v>0</v>
      </c>
      <c r="BB100" s="7">
        <v>2.0723484848484848</v>
      </c>
      <c r="BC100" s="8">
        <v>0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0</v>
      </c>
      <c r="BR100" s="8">
        <v>0</v>
      </c>
    </row>
    <row r="101" spans="1:70" x14ac:dyDescent="0.25">
      <c r="A101" s="6">
        <v>35290545</v>
      </c>
      <c r="B101" t="s">
        <v>297</v>
      </c>
      <c r="C101" s="7" t="s">
        <v>86</v>
      </c>
      <c r="D101" s="7" t="s">
        <v>94</v>
      </c>
      <c r="E101" s="7" t="s">
        <v>87</v>
      </c>
      <c r="F101" t="s">
        <v>96</v>
      </c>
      <c r="G101" t="s">
        <v>75</v>
      </c>
      <c r="H101" t="s">
        <v>76</v>
      </c>
      <c r="I101" t="s">
        <v>77</v>
      </c>
      <c r="J101" t="s">
        <v>78</v>
      </c>
      <c r="K101" t="s">
        <v>79</v>
      </c>
      <c r="L101">
        <v>40.158079999999998</v>
      </c>
      <c r="M101">
        <v>-121.08103</v>
      </c>
      <c r="N101" s="7" t="s">
        <v>281</v>
      </c>
      <c r="O101" s="7" t="s">
        <v>295</v>
      </c>
      <c r="P101" s="7" t="s">
        <v>283</v>
      </c>
      <c r="Q101" s="7" t="s">
        <v>141</v>
      </c>
      <c r="R101" s="7">
        <v>995</v>
      </c>
      <c r="S101" s="7">
        <v>2135</v>
      </c>
      <c r="T101" s="7" t="s">
        <v>220</v>
      </c>
      <c r="U101" s="7"/>
      <c r="V101" s="7" t="s">
        <v>80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0</v>
      </c>
      <c r="AP101" s="8">
        <v>0</v>
      </c>
      <c r="AQ101" s="8">
        <v>0</v>
      </c>
      <c r="AR101" s="8">
        <v>0</v>
      </c>
      <c r="AS101" s="8">
        <v>0</v>
      </c>
      <c r="AT101" s="8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8">
        <v>0</v>
      </c>
      <c r="BD101" s="8">
        <v>0</v>
      </c>
      <c r="BE101" s="8">
        <v>0</v>
      </c>
      <c r="BF101" s="8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</row>
    <row r="102" spans="1:70" x14ac:dyDescent="0.25">
      <c r="A102" s="6">
        <v>35290943</v>
      </c>
      <c r="B102" t="s">
        <v>298</v>
      </c>
      <c r="C102" s="7" t="s">
        <v>93</v>
      </c>
      <c r="D102" s="7" t="s">
        <v>94</v>
      </c>
      <c r="E102" s="7" t="s">
        <v>95</v>
      </c>
      <c r="F102" t="s">
        <v>96</v>
      </c>
      <c r="G102" t="s">
        <v>75</v>
      </c>
      <c r="H102" t="s">
        <v>76</v>
      </c>
      <c r="I102" t="s">
        <v>77</v>
      </c>
      <c r="J102" t="s">
        <v>78</v>
      </c>
      <c r="K102" t="s">
        <v>79</v>
      </c>
      <c r="L102">
        <v>40.158079999999998</v>
      </c>
      <c r="M102">
        <v>-121.08103</v>
      </c>
      <c r="N102" s="7" t="s">
        <v>281</v>
      </c>
      <c r="O102" s="7" t="s">
        <v>295</v>
      </c>
      <c r="P102" s="7" t="s">
        <v>283</v>
      </c>
      <c r="Q102" s="7" t="s">
        <v>141</v>
      </c>
      <c r="R102" s="7">
        <v>995</v>
      </c>
      <c r="S102" s="7">
        <v>2135</v>
      </c>
      <c r="T102" s="7" t="s">
        <v>220</v>
      </c>
      <c r="U102" s="7"/>
      <c r="V102" s="7" t="s">
        <v>101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8">
        <v>0</v>
      </c>
      <c r="BD102" s="8">
        <v>0</v>
      </c>
      <c r="BE102" s="8">
        <v>0</v>
      </c>
      <c r="BF102" s="8">
        <v>0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</row>
    <row r="103" spans="1:70" x14ac:dyDescent="0.25">
      <c r="A103" s="6">
        <v>35290944</v>
      </c>
      <c r="B103" t="s">
        <v>299</v>
      </c>
      <c r="C103" s="7" t="s">
        <v>137</v>
      </c>
      <c r="D103" s="7" t="s">
        <v>94</v>
      </c>
      <c r="E103" s="7" t="s">
        <v>95</v>
      </c>
      <c r="F103" t="s">
        <v>96</v>
      </c>
      <c r="G103" t="s">
        <v>75</v>
      </c>
      <c r="H103" t="s">
        <v>76</v>
      </c>
      <c r="I103" t="s">
        <v>77</v>
      </c>
      <c r="J103" t="s">
        <v>78</v>
      </c>
      <c r="K103" t="s">
        <v>79</v>
      </c>
      <c r="L103">
        <v>40.158079999999998</v>
      </c>
      <c r="M103">
        <v>-121.08103</v>
      </c>
      <c r="N103" s="7" t="s">
        <v>281</v>
      </c>
      <c r="O103" s="7" t="s">
        <v>295</v>
      </c>
      <c r="P103" s="7" t="s">
        <v>283</v>
      </c>
      <c r="Q103" s="7" t="s">
        <v>141</v>
      </c>
      <c r="R103" s="7">
        <v>995</v>
      </c>
      <c r="S103" s="7">
        <v>2135</v>
      </c>
      <c r="T103" s="7" t="s">
        <v>220</v>
      </c>
      <c r="U103" s="7" t="s">
        <v>211</v>
      </c>
      <c r="V103" s="7" t="s">
        <v>80</v>
      </c>
      <c r="W103" s="8">
        <v>0</v>
      </c>
      <c r="X103" s="8">
        <v>0.48787878787878786</v>
      </c>
      <c r="Y103" s="8">
        <v>0</v>
      </c>
      <c r="Z103" s="8">
        <v>0.48787878787878786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0</v>
      </c>
      <c r="AP103" s="8">
        <v>0</v>
      </c>
      <c r="AQ103" s="8">
        <v>0</v>
      </c>
      <c r="AR103" s="8">
        <v>0</v>
      </c>
      <c r="AS103" s="8">
        <v>0</v>
      </c>
      <c r="AT103" s="8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0.48787878787878786</v>
      </c>
      <c r="BA103" s="7">
        <v>0</v>
      </c>
      <c r="BB103" s="7">
        <v>0.48787878787878786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</row>
    <row r="104" spans="1:70" x14ac:dyDescent="0.25">
      <c r="A104" s="6">
        <v>35290945</v>
      </c>
      <c r="B104" t="s">
        <v>300</v>
      </c>
      <c r="C104" s="7" t="s">
        <v>93</v>
      </c>
      <c r="D104" s="7" t="s">
        <v>94</v>
      </c>
      <c r="E104" s="7" t="s">
        <v>95</v>
      </c>
      <c r="F104" t="s">
        <v>96</v>
      </c>
      <c r="G104" t="s">
        <v>75</v>
      </c>
      <c r="H104" t="s">
        <v>76</v>
      </c>
      <c r="I104" t="s">
        <v>77</v>
      </c>
      <c r="J104" t="s">
        <v>78</v>
      </c>
      <c r="K104" t="s">
        <v>79</v>
      </c>
      <c r="L104">
        <v>40.158079999999998</v>
      </c>
      <c r="M104">
        <v>-121.08103</v>
      </c>
      <c r="N104" s="7" t="s">
        <v>281</v>
      </c>
      <c r="O104" s="7" t="s">
        <v>295</v>
      </c>
      <c r="P104" s="7" t="s">
        <v>283</v>
      </c>
      <c r="Q104" s="7" t="s">
        <v>141</v>
      </c>
      <c r="R104" s="7">
        <v>995</v>
      </c>
      <c r="S104" s="7">
        <v>2135</v>
      </c>
      <c r="T104" s="7" t="s">
        <v>220</v>
      </c>
      <c r="U104" s="7"/>
      <c r="V104" s="7" t="s">
        <v>101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0</v>
      </c>
      <c r="AP104" s="8">
        <v>0</v>
      </c>
      <c r="AQ104" s="8">
        <v>0</v>
      </c>
      <c r="AR104" s="8">
        <v>0</v>
      </c>
      <c r="AS104" s="8">
        <v>0</v>
      </c>
      <c r="AT104" s="8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8">
        <v>0</v>
      </c>
    </row>
    <row r="105" spans="1:70" x14ac:dyDescent="0.25">
      <c r="A105" s="6">
        <v>35290946</v>
      </c>
      <c r="B105" t="s">
        <v>301</v>
      </c>
      <c r="C105" s="7" t="s">
        <v>93</v>
      </c>
      <c r="D105" s="7" t="s">
        <v>94</v>
      </c>
      <c r="E105" s="7" t="s">
        <v>95</v>
      </c>
      <c r="F105" t="s">
        <v>96</v>
      </c>
      <c r="G105" t="s">
        <v>75</v>
      </c>
      <c r="H105" t="s">
        <v>76</v>
      </c>
      <c r="I105" t="s">
        <v>77</v>
      </c>
      <c r="J105" t="s">
        <v>78</v>
      </c>
      <c r="K105" t="s">
        <v>79</v>
      </c>
      <c r="L105">
        <v>40.158079999999998</v>
      </c>
      <c r="M105">
        <v>-121.08103</v>
      </c>
      <c r="N105" s="7" t="s">
        <v>281</v>
      </c>
      <c r="O105" s="7" t="s">
        <v>295</v>
      </c>
      <c r="P105" s="7" t="s">
        <v>283</v>
      </c>
      <c r="Q105" s="7" t="s">
        <v>141</v>
      </c>
      <c r="R105" s="7">
        <v>995</v>
      </c>
      <c r="S105" s="7">
        <v>2135</v>
      </c>
      <c r="T105" s="7" t="s">
        <v>220</v>
      </c>
      <c r="U105" s="7"/>
      <c r="V105" s="7" t="s">
        <v>200</v>
      </c>
      <c r="W105" s="8">
        <v>0</v>
      </c>
      <c r="X105" s="8">
        <v>0.19924242424242425</v>
      </c>
      <c r="Y105" s="8">
        <v>0</v>
      </c>
      <c r="Z105" s="8">
        <v>0.19924242424242425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0</v>
      </c>
      <c r="AP105" s="8">
        <v>0</v>
      </c>
      <c r="AQ105" s="8">
        <v>0</v>
      </c>
      <c r="AR105" s="8">
        <v>0.19924242424242422</v>
      </c>
      <c r="AS105" s="8">
        <v>0</v>
      </c>
      <c r="AT105" s="8">
        <v>0.19924242424242422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8">
        <v>0</v>
      </c>
      <c r="BD105" s="8">
        <v>0</v>
      </c>
      <c r="BE105" s="8">
        <v>0</v>
      </c>
      <c r="BF105" s="8">
        <v>0</v>
      </c>
      <c r="BG105" s="8">
        <v>0</v>
      </c>
      <c r="BH105" s="8">
        <v>0</v>
      </c>
      <c r="BI105" s="8">
        <v>0</v>
      </c>
      <c r="BJ105" s="8">
        <v>0</v>
      </c>
      <c r="BK105" s="8">
        <v>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0</v>
      </c>
      <c r="BR105" s="8">
        <v>0</v>
      </c>
    </row>
    <row r="106" spans="1:70" x14ac:dyDescent="0.25">
      <c r="A106" s="6">
        <v>35290947</v>
      </c>
      <c r="B106" t="s">
        <v>302</v>
      </c>
      <c r="C106" s="7" t="s">
        <v>93</v>
      </c>
      <c r="D106" s="7" t="s">
        <v>94</v>
      </c>
      <c r="E106" s="7" t="s">
        <v>95</v>
      </c>
      <c r="F106" t="s">
        <v>96</v>
      </c>
      <c r="G106" t="s">
        <v>75</v>
      </c>
      <c r="H106" t="s">
        <v>76</v>
      </c>
      <c r="I106" t="s">
        <v>77</v>
      </c>
      <c r="J106" t="s">
        <v>78</v>
      </c>
      <c r="K106" t="s">
        <v>79</v>
      </c>
      <c r="L106">
        <v>40.158079999999998</v>
      </c>
      <c r="M106">
        <v>-121.08103</v>
      </c>
      <c r="N106" s="7" t="s">
        <v>281</v>
      </c>
      <c r="O106" s="7" t="s">
        <v>295</v>
      </c>
      <c r="P106" s="7" t="s">
        <v>283</v>
      </c>
      <c r="Q106" s="7" t="s">
        <v>141</v>
      </c>
      <c r="R106" s="7">
        <v>995</v>
      </c>
      <c r="S106" s="7">
        <v>2135</v>
      </c>
      <c r="T106" s="7" t="s">
        <v>220</v>
      </c>
      <c r="U106" s="7"/>
      <c r="V106" s="7" t="s">
        <v>101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8">
        <v>0</v>
      </c>
      <c r="AO106" s="8">
        <v>0</v>
      </c>
      <c r="AP106" s="8">
        <v>0</v>
      </c>
      <c r="AQ106" s="8">
        <v>0</v>
      </c>
      <c r="AR106" s="8">
        <v>0</v>
      </c>
      <c r="AS106" s="8">
        <v>0</v>
      </c>
      <c r="AT106" s="8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8">
        <v>0</v>
      </c>
      <c r="BD106" s="8">
        <v>0</v>
      </c>
      <c r="BE106" s="8">
        <v>0</v>
      </c>
      <c r="BF106" s="8">
        <v>0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0</v>
      </c>
      <c r="BR106" s="8">
        <v>0</v>
      </c>
    </row>
    <row r="107" spans="1:70" x14ac:dyDescent="0.25">
      <c r="A107" s="6">
        <v>35290948</v>
      </c>
      <c r="B107" t="s">
        <v>303</v>
      </c>
      <c r="C107" s="7" t="s">
        <v>93</v>
      </c>
      <c r="D107" s="7" t="s">
        <v>94</v>
      </c>
      <c r="E107" s="7" t="s">
        <v>95</v>
      </c>
      <c r="F107" t="s">
        <v>96</v>
      </c>
      <c r="G107" t="s">
        <v>75</v>
      </c>
      <c r="H107" t="s">
        <v>76</v>
      </c>
      <c r="I107" t="s">
        <v>77</v>
      </c>
      <c r="J107" t="s">
        <v>78</v>
      </c>
      <c r="K107" t="s">
        <v>79</v>
      </c>
      <c r="L107">
        <v>40.158079999999998</v>
      </c>
      <c r="M107">
        <v>-121.08103</v>
      </c>
      <c r="N107" s="7" t="s">
        <v>281</v>
      </c>
      <c r="O107" s="7" t="s">
        <v>295</v>
      </c>
      <c r="P107" s="7" t="s">
        <v>283</v>
      </c>
      <c r="Q107" s="7" t="s">
        <v>141</v>
      </c>
      <c r="R107" s="7">
        <v>995</v>
      </c>
      <c r="S107" s="7">
        <v>2135</v>
      </c>
      <c r="T107" s="7" t="s">
        <v>220</v>
      </c>
      <c r="U107" s="7"/>
      <c r="V107" s="7" t="s">
        <v>200</v>
      </c>
      <c r="W107" s="8">
        <v>0</v>
      </c>
      <c r="X107" s="8">
        <v>0.10965909090909091</v>
      </c>
      <c r="Y107" s="8">
        <v>0</v>
      </c>
      <c r="Z107" s="8">
        <v>0.10965909090909091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0</v>
      </c>
      <c r="AP107" s="8">
        <v>0</v>
      </c>
      <c r="AQ107" s="8">
        <v>0</v>
      </c>
      <c r="AR107" s="8">
        <v>0.10965909090909091</v>
      </c>
      <c r="AS107" s="8">
        <v>0</v>
      </c>
      <c r="AT107" s="8">
        <v>0.10965909090909091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8">
        <v>0</v>
      </c>
      <c r="BD107" s="8">
        <v>0</v>
      </c>
      <c r="BE107" s="8">
        <v>0</v>
      </c>
      <c r="BF107" s="8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0</v>
      </c>
      <c r="BR107" s="8">
        <v>0</v>
      </c>
    </row>
    <row r="108" spans="1:70" x14ac:dyDescent="0.25">
      <c r="A108" s="6">
        <v>35290518</v>
      </c>
      <c r="B108" t="s">
        <v>304</v>
      </c>
      <c r="C108" s="7" t="s">
        <v>93</v>
      </c>
      <c r="D108" s="7" t="s">
        <v>94</v>
      </c>
      <c r="E108" s="7" t="s">
        <v>95</v>
      </c>
      <c r="F108" t="s">
        <v>96</v>
      </c>
      <c r="G108" t="s">
        <v>75</v>
      </c>
      <c r="H108" t="s">
        <v>76</v>
      </c>
      <c r="I108" t="s">
        <v>77</v>
      </c>
      <c r="J108" t="s">
        <v>78</v>
      </c>
      <c r="K108" t="s">
        <v>79</v>
      </c>
      <c r="L108">
        <v>40.158079999999998</v>
      </c>
      <c r="M108">
        <v>-121.08103</v>
      </c>
      <c r="N108" s="7" t="s">
        <v>281</v>
      </c>
      <c r="O108" s="7" t="s">
        <v>295</v>
      </c>
      <c r="P108" s="7" t="s">
        <v>283</v>
      </c>
      <c r="Q108" s="7" t="s">
        <v>141</v>
      </c>
      <c r="R108" s="7">
        <v>995</v>
      </c>
      <c r="S108" s="7">
        <v>2135</v>
      </c>
      <c r="T108" s="7" t="s">
        <v>220</v>
      </c>
      <c r="U108" s="7"/>
      <c r="V108" s="7" t="s">
        <v>101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0</v>
      </c>
      <c r="AP108" s="8">
        <v>0</v>
      </c>
      <c r="AQ108" s="8">
        <v>0</v>
      </c>
      <c r="AR108" s="8">
        <v>0</v>
      </c>
      <c r="AS108" s="8">
        <v>0</v>
      </c>
      <c r="AT108" s="8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8">
        <v>0</v>
      </c>
      <c r="BD108" s="8">
        <v>0</v>
      </c>
      <c r="BE108" s="8">
        <v>0</v>
      </c>
      <c r="BF108" s="8">
        <v>0</v>
      </c>
      <c r="BG108" s="8">
        <v>0</v>
      </c>
      <c r="BH108" s="8">
        <v>0</v>
      </c>
      <c r="BI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0</v>
      </c>
      <c r="BR108" s="8">
        <v>0</v>
      </c>
    </row>
    <row r="109" spans="1:70" x14ac:dyDescent="0.25">
      <c r="A109" s="6">
        <v>35290519</v>
      </c>
      <c r="B109" t="s">
        <v>305</v>
      </c>
      <c r="C109" s="7" t="s">
        <v>93</v>
      </c>
      <c r="D109" s="7" t="s">
        <v>94</v>
      </c>
      <c r="E109" s="7" t="s">
        <v>95</v>
      </c>
      <c r="F109" t="s">
        <v>96</v>
      </c>
      <c r="G109" t="s">
        <v>75</v>
      </c>
      <c r="H109" t="s">
        <v>76</v>
      </c>
      <c r="I109" t="s">
        <v>77</v>
      </c>
      <c r="J109" t="s">
        <v>78</v>
      </c>
      <c r="K109" t="s">
        <v>79</v>
      </c>
      <c r="L109">
        <v>40.158079999999998</v>
      </c>
      <c r="M109">
        <v>-121.08103</v>
      </c>
      <c r="N109" s="7" t="s">
        <v>281</v>
      </c>
      <c r="O109" s="7" t="s">
        <v>295</v>
      </c>
      <c r="P109" s="7" t="s">
        <v>283</v>
      </c>
      <c r="Q109" s="7" t="s">
        <v>141</v>
      </c>
      <c r="R109" s="7">
        <v>995</v>
      </c>
      <c r="S109" s="7">
        <v>2135</v>
      </c>
      <c r="T109" s="7" t="s">
        <v>220</v>
      </c>
      <c r="U109" s="7"/>
      <c r="V109" s="7" t="s">
        <v>101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0</v>
      </c>
      <c r="AP109" s="8">
        <v>0</v>
      </c>
      <c r="AQ109" s="8">
        <v>0</v>
      </c>
      <c r="AR109" s="8">
        <v>0</v>
      </c>
      <c r="AS109" s="8">
        <v>0</v>
      </c>
      <c r="AT109" s="8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I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</row>
    <row r="110" spans="1:70" x14ac:dyDescent="0.25">
      <c r="A110" s="6">
        <v>35292759</v>
      </c>
      <c r="B110" t="s">
        <v>306</v>
      </c>
      <c r="C110" s="7" t="s">
        <v>93</v>
      </c>
      <c r="D110" s="7" t="s">
        <v>94</v>
      </c>
      <c r="E110" s="7" t="s">
        <v>95</v>
      </c>
      <c r="F110" t="s">
        <v>96</v>
      </c>
      <c r="G110" t="s">
        <v>75</v>
      </c>
      <c r="H110" t="s">
        <v>76</v>
      </c>
      <c r="I110" t="s">
        <v>77</v>
      </c>
      <c r="J110" t="s">
        <v>78</v>
      </c>
      <c r="K110" t="s">
        <v>79</v>
      </c>
      <c r="L110">
        <v>40.158079999999998</v>
      </c>
      <c r="M110">
        <v>-121.08103</v>
      </c>
      <c r="N110" s="7" t="s">
        <v>281</v>
      </c>
      <c r="O110" s="7" t="s">
        <v>295</v>
      </c>
      <c r="P110" s="7" t="s">
        <v>283</v>
      </c>
      <c r="Q110" s="7" t="s">
        <v>141</v>
      </c>
      <c r="R110" s="7">
        <v>995</v>
      </c>
      <c r="S110" s="7">
        <v>2135</v>
      </c>
      <c r="T110" s="7" t="s">
        <v>220</v>
      </c>
      <c r="U110" s="7"/>
      <c r="V110" s="7" t="s">
        <v>101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8">
        <v>0</v>
      </c>
      <c r="AO110" s="8">
        <v>0</v>
      </c>
      <c r="AP110" s="8">
        <v>0</v>
      </c>
      <c r="AQ110" s="8">
        <v>0</v>
      </c>
      <c r="AR110" s="8">
        <v>0</v>
      </c>
      <c r="AS110" s="8">
        <v>0</v>
      </c>
      <c r="AT110" s="8">
        <v>0</v>
      </c>
      <c r="AU110" s="7">
        <v>0</v>
      </c>
      <c r="AV110" s="7">
        <v>0</v>
      </c>
      <c r="AW110" s="7">
        <v>0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8">
        <v>0</v>
      </c>
      <c r="BD110" s="8">
        <v>0</v>
      </c>
      <c r="BE110" s="8">
        <v>0</v>
      </c>
      <c r="BF110" s="8">
        <v>0</v>
      </c>
      <c r="BG110" s="8">
        <v>0</v>
      </c>
      <c r="BH110" s="8">
        <v>0</v>
      </c>
      <c r="BI110" s="8">
        <v>0</v>
      </c>
      <c r="BJ110" s="8">
        <v>0</v>
      </c>
      <c r="BK110" s="8">
        <v>0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0</v>
      </c>
      <c r="BR110" s="8">
        <v>0</v>
      </c>
    </row>
    <row r="111" spans="1:70" x14ac:dyDescent="0.25">
      <c r="A111" s="6">
        <v>35292780</v>
      </c>
      <c r="B111" t="s">
        <v>307</v>
      </c>
      <c r="C111" s="7" t="s">
        <v>71</v>
      </c>
      <c r="D111" s="7" t="s">
        <v>94</v>
      </c>
      <c r="E111" s="7" t="s">
        <v>73</v>
      </c>
      <c r="F111" t="s">
        <v>96</v>
      </c>
      <c r="G111" t="s">
        <v>75</v>
      </c>
      <c r="H111" t="s">
        <v>76</v>
      </c>
      <c r="I111" t="s">
        <v>77</v>
      </c>
      <c r="J111" t="s">
        <v>78</v>
      </c>
      <c r="K111" t="s">
        <v>79</v>
      </c>
      <c r="L111">
        <v>40.158079999999998</v>
      </c>
      <c r="M111">
        <v>-121.08103</v>
      </c>
      <c r="N111" s="7" t="s">
        <v>281</v>
      </c>
      <c r="O111" s="7" t="s">
        <v>295</v>
      </c>
      <c r="P111" s="7" t="s">
        <v>283</v>
      </c>
      <c r="Q111" s="7" t="s">
        <v>141</v>
      </c>
      <c r="R111" s="7">
        <v>995</v>
      </c>
      <c r="S111" s="7">
        <v>2135</v>
      </c>
      <c r="T111" s="7" t="s">
        <v>220</v>
      </c>
      <c r="U111" s="7" t="s">
        <v>211</v>
      </c>
      <c r="V111" s="7" t="s">
        <v>80</v>
      </c>
      <c r="W111" s="8">
        <v>0</v>
      </c>
      <c r="X111" s="8">
        <v>0.24318181818181819</v>
      </c>
      <c r="Y111" s="8">
        <v>0</v>
      </c>
      <c r="Z111" s="8">
        <v>0.24318181818181819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0</v>
      </c>
      <c r="AP111" s="8">
        <v>0</v>
      </c>
      <c r="AQ111" s="8">
        <v>0</v>
      </c>
      <c r="AR111" s="8">
        <v>0</v>
      </c>
      <c r="AS111" s="8">
        <v>0</v>
      </c>
      <c r="AT111" s="8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0.24318181818181819</v>
      </c>
      <c r="BA111" s="7">
        <v>0</v>
      </c>
      <c r="BB111" s="7">
        <v>0.24318181818181819</v>
      </c>
      <c r="BC111" s="8">
        <v>0</v>
      </c>
      <c r="BD111" s="8">
        <v>0</v>
      </c>
      <c r="BE111" s="8">
        <v>0</v>
      </c>
      <c r="BF111" s="8">
        <v>0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0</v>
      </c>
      <c r="BR111" s="8">
        <v>0</v>
      </c>
    </row>
    <row r="112" spans="1:70" x14ac:dyDescent="0.25">
      <c r="A112" s="6">
        <v>35292781</v>
      </c>
      <c r="B112" t="s">
        <v>308</v>
      </c>
      <c r="C112" s="7" t="s">
        <v>115</v>
      </c>
      <c r="D112" s="7" t="s">
        <v>94</v>
      </c>
      <c r="E112" s="7" t="s">
        <v>95</v>
      </c>
      <c r="F112" t="s">
        <v>96</v>
      </c>
      <c r="G112" t="s">
        <v>75</v>
      </c>
      <c r="H112" t="s">
        <v>76</v>
      </c>
      <c r="I112" t="s">
        <v>77</v>
      </c>
      <c r="J112" t="s">
        <v>78</v>
      </c>
      <c r="K112" t="s">
        <v>79</v>
      </c>
      <c r="L112">
        <v>40.158079999999998</v>
      </c>
      <c r="M112">
        <v>-121.08103</v>
      </c>
      <c r="N112" s="7" t="s">
        <v>281</v>
      </c>
      <c r="O112" s="7" t="s">
        <v>295</v>
      </c>
      <c r="P112" s="7" t="s">
        <v>283</v>
      </c>
      <c r="Q112" s="7" t="s">
        <v>141</v>
      </c>
      <c r="R112" s="7">
        <v>995</v>
      </c>
      <c r="S112" s="7">
        <v>2135</v>
      </c>
      <c r="T112" s="7" t="s">
        <v>220</v>
      </c>
      <c r="U112" s="7"/>
      <c r="V112" s="7" t="s">
        <v>101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0</v>
      </c>
      <c r="AQ112" s="8">
        <v>0</v>
      </c>
      <c r="AR112" s="8">
        <v>0</v>
      </c>
      <c r="AS112" s="8">
        <v>0</v>
      </c>
      <c r="AT112" s="8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8">
        <v>0</v>
      </c>
      <c r="BD112" s="8">
        <v>0</v>
      </c>
      <c r="BE112" s="8">
        <v>0</v>
      </c>
      <c r="BF112" s="8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0</v>
      </c>
      <c r="BR112" s="8">
        <v>0</v>
      </c>
    </row>
    <row r="113" spans="1:70" x14ac:dyDescent="0.25">
      <c r="A113" s="6">
        <v>35292782</v>
      </c>
      <c r="B113" t="s">
        <v>309</v>
      </c>
      <c r="C113" s="7" t="s">
        <v>115</v>
      </c>
      <c r="D113" s="7" t="s">
        <v>94</v>
      </c>
      <c r="E113" s="7" t="s">
        <v>95</v>
      </c>
      <c r="F113" t="s">
        <v>96</v>
      </c>
      <c r="G113" t="s">
        <v>75</v>
      </c>
      <c r="H113" t="s">
        <v>76</v>
      </c>
      <c r="I113" t="s">
        <v>77</v>
      </c>
      <c r="J113" t="s">
        <v>78</v>
      </c>
      <c r="K113" t="s">
        <v>79</v>
      </c>
      <c r="L113">
        <v>40.158079999999998</v>
      </c>
      <c r="M113">
        <v>-121.08103</v>
      </c>
      <c r="N113" s="7" t="s">
        <v>281</v>
      </c>
      <c r="O113" s="7" t="s">
        <v>295</v>
      </c>
      <c r="P113" s="7" t="s">
        <v>283</v>
      </c>
      <c r="Q113" s="7" t="s">
        <v>141</v>
      </c>
      <c r="R113" s="7">
        <v>995</v>
      </c>
      <c r="S113" s="7">
        <v>2135</v>
      </c>
      <c r="T113" s="7" t="s">
        <v>220</v>
      </c>
      <c r="U113" s="7"/>
      <c r="V113" s="7" t="s">
        <v>200</v>
      </c>
      <c r="W113" s="8">
        <v>7.7462121212121218E-2</v>
      </c>
      <c r="X113" s="8">
        <v>0.11287878787878788</v>
      </c>
      <c r="Y113" s="8">
        <v>0</v>
      </c>
      <c r="Z113" s="8">
        <v>0.19034090909090909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0</v>
      </c>
      <c r="AP113" s="8">
        <v>0</v>
      </c>
      <c r="AQ113" s="8">
        <v>7.7462121212121204E-2</v>
      </c>
      <c r="AR113" s="8">
        <v>0.11287878787878787</v>
      </c>
      <c r="AS113" s="8">
        <v>0</v>
      </c>
      <c r="AT113" s="8">
        <v>0.19034090909090906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8">
        <v>0</v>
      </c>
      <c r="BD113" s="8">
        <v>0</v>
      </c>
      <c r="BE113" s="8">
        <v>0</v>
      </c>
      <c r="BF113" s="8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0</v>
      </c>
      <c r="BR113" s="8">
        <v>0</v>
      </c>
    </row>
    <row r="114" spans="1:70" x14ac:dyDescent="0.25">
      <c r="A114" s="6">
        <v>35292784</v>
      </c>
      <c r="B114" t="s">
        <v>310</v>
      </c>
      <c r="C114" s="7" t="s">
        <v>86</v>
      </c>
      <c r="D114" s="7" t="s">
        <v>94</v>
      </c>
      <c r="E114" s="7" t="s">
        <v>87</v>
      </c>
      <c r="F114" t="s">
        <v>96</v>
      </c>
      <c r="G114" t="s">
        <v>75</v>
      </c>
      <c r="H114" t="s">
        <v>76</v>
      </c>
      <c r="I114" t="s">
        <v>77</v>
      </c>
      <c r="J114" t="s">
        <v>78</v>
      </c>
      <c r="K114" t="s">
        <v>79</v>
      </c>
      <c r="L114">
        <v>40.158079999999998</v>
      </c>
      <c r="M114">
        <v>-121.08103</v>
      </c>
      <c r="N114" s="7" t="s">
        <v>281</v>
      </c>
      <c r="O114" s="7" t="s">
        <v>295</v>
      </c>
      <c r="P114" s="7" t="s">
        <v>283</v>
      </c>
      <c r="Q114" s="7" t="s">
        <v>141</v>
      </c>
      <c r="R114" s="7">
        <v>995</v>
      </c>
      <c r="S114" s="7">
        <v>2135</v>
      </c>
      <c r="T114" s="7" t="s">
        <v>220</v>
      </c>
      <c r="U114" s="7" t="s">
        <v>221</v>
      </c>
      <c r="V114" s="7" t="s">
        <v>80</v>
      </c>
      <c r="W114" s="8">
        <v>0</v>
      </c>
      <c r="X114" s="8">
        <v>3.144318181818182</v>
      </c>
      <c r="Y114" s="8">
        <v>0</v>
      </c>
      <c r="Z114" s="8">
        <v>3.144318181818182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3.144318181818182</v>
      </c>
      <c r="BA114" s="7">
        <v>0</v>
      </c>
      <c r="BB114" s="7">
        <v>3.144318181818182</v>
      </c>
      <c r="BC114" s="8">
        <v>0</v>
      </c>
      <c r="BD114" s="8">
        <v>0</v>
      </c>
      <c r="BE114" s="8">
        <v>0</v>
      </c>
      <c r="BF114" s="8">
        <v>0</v>
      </c>
      <c r="BG114" s="8">
        <v>0</v>
      </c>
      <c r="BH114" s="8">
        <v>0</v>
      </c>
      <c r="BI114" s="8">
        <v>0</v>
      </c>
      <c r="BJ114" s="8">
        <v>0</v>
      </c>
      <c r="BK114" s="8">
        <v>0</v>
      </c>
      <c r="BL114" s="8">
        <v>0</v>
      </c>
      <c r="BM114" s="8">
        <v>0</v>
      </c>
      <c r="BN114" s="8">
        <v>0</v>
      </c>
      <c r="BO114" s="8">
        <v>0</v>
      </c>
      <c r="BP114" s="8">
        <v>0</v>
      </c>
      <c r="BQ114" s="8">
        <v>0</v>
      </c>
      <c r="BR114" s="8">
        <v>0</v>
      </c>
    </row>
    <row r="115" spans="1:70" x14ac:dyDescent="0.25">
      <c r="A115" s="6">
        <v>35292785</v>
      </c>
      <c r="B115" t="s">
        <v>311</v>
      </c>
      <c r="C115" s="7" t="s">
        <v>93</v>
      </c>
      <c r="D115" s="7" t="s">
        <v>94</v>
      </c>
      <c r="E115" s="7" t="s">
        <v>95</v>
      </c>
      <c r="F115" t="s">
        <v>96</v>
      </c>
      <c r="G115" t="s">
        <v>75</v>
      </c>
      <c r="H115" t="s">
        <v>76</v>
      </c>
      <c r="I115" t="s">
        <v>77</v>
      </c>
      <c r="J115" t="s">
        <v>78</v>
      </c>
      <c r="K115" t="s">
        <v>79</v>
      </c>
      <c r="L115">
        <v>40.158079999999998</v>
      </c>
      <c r="M115">
        <v>-121.08103</v>
      </c>
      <c r="N115" s="7" t="s">
        <v>281</v>
      </c>
      <c r="O115" s="7" t="s">
        <v>295</v>
      </c>
      <c r="P115" s="7" t="s">
        <v>283</v>
      </c>
      <c r="Q115" s="7" t="s">
        <v>141</v>
      </c>
      <c r="R115" s="7">
        <v>995</v>
      </c>
      <c r="S115" s="7">
        <v>2135</v>
      </c>
      <c r="T115" s="7" t="s">
        <v>220</v>
      </c>
      <c r="U115" s="7"/>
      <c r="V115" s="7" t="s">
        <v>101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0</v>
      </c>
      <c r="AP115" s="8">
        <v>0</v>
      </c>
      <c r="AQ115" s="8">
        <v>0</v>
      </c>
      <c r="AR115" s="8">
        <v>0</v>
      </c>
      <c r="AS115" s="8">
        <v>0</v>
      </c>
      <c r="AT115" s="8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8">
        <v>0</v>
      </c>
      <c r="BD115" s="8">
        <v>0</v>
      </c>
      <c r="BE115" s="8">
        <v>0</v>
      </c>
      <c r="BF115" s="8">
        <v>0</v>
      </c>
      <c r="BG115" s="8">
        <v>0</v>
      </c>
      <c r="BH115" s="8">
        <v>0</v>
      </c>
      <c r="BI115" s="8">
        <v>0</v>
      </c>
      <c r="BJ115" s="8">
        <v>0</v>
      </c>
      <c r="BK115" s="8">
        <v>0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0</v>
      </c>
      <c r="BR115" s="8">
        <v>0</v>
      </c>
    </row>
    <row r="116" spans="1:70" x14ac:dyDescent="0.25">
      <c r="A116" s="6">
        <v>35407303</v>
      </c>
      <c r="B116" t="s">
        <v>312</v>
      </c>
      <c r="C116" s="7" t="s">
        <v>86</v>
      </c>
      <c r="D116" s="7" t="s">
        <v>94</v>
      </c>
      <c r="E116" s="7" t="s">
        <v>87</v>
      </c>
      <c r="F116" t="s">
        <v>96</v>
      </c>
      <c r="G116" t="s">
        <v>75</v>
      </c>
      <c r="H116" t="s">
        <v>313</v>
      </c>
      <c r="I116" t="s">
        <v>77</v>
      </c>
      <c r="J116" t="s">
        <v>78</v>
      </c>
      <c r="K116" t="s">
        <v>79</v>
      </c>
      <c r="L116">
        <v>40.113736043000003</v>
      </c>
      <c r="M116">
        <v>-120.9705481404</v>
      </c>
      <c r="N116" s="7" t="s">
        <v>281</v>
      </c>
      <c r="O116" s="7" t="s">
        <v>295</v>
      </c>
      <c r="P116" s="7" t="s">
        <v>283</v>
      </c>
      <c r="Q116" s="7" t="s">
        <v>141</v>
      </c>
      <c r="R116" s="7">
        <v>995</v>
      </c>
      <c r="S116" s="7">
        <v>2135</v>
      </c>
      <c r="T116" s="7" t="s">
        <v>220</v>
      </c>
      <c r="U116" s="7"/>
      <c r="V116" s="7" t="s">
        <v>222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0</v>
      </c>
      <c r="AP116" s="8">
        <v>0</v>
      </c>
      <c r="AQ116" s="8">
        <v>0</v>
      </c>
      <c r="AR116" s="8">
        <v>0</v>
      </c>
      <c r="AS116" s="8">
        <v>0</v>
      </c>
      <c r="AT116" s="8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8">
        <v>0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</row>
    <row r="117" spans="1:70" x14ac:dyDescent="0.25">
      <c r="A117" s="6">
        <v>35404061</v>
      </c>
      <c r="B117" t="s">
        <v>314</v>
      </c>
      <c r="C117" s="7" t="s">
        <v>82</v>
      </c>
      <c r="D117" s="7" t="s">
        <v>94</v>
      </c>
      <c r="E117" s="7" t="s">
        <v>83</v>
      </c>
      <c r="F117" t="s">
        <v>96</v>
      </c>
      <c r="G117" t="s">
        <v>75</v>
      </c>
      <c r="H117" t="s">
        <v>76</v>
      </c>
      <c r="I117" t="s">
        <v>77</v>
      </c>
      <c r="J117" t="s">
        <v>78</v>
      </c>
      <c r="K117" t="s">
        <v>79</v>
      </c>
      <c r="L117">
        <v>40.1354419269</v>
      </c>
      <c r="M117">
        <v>-120.94702425680001</v>
      </c>
      <c r="N117" s="7" t="s">
        <v>281</v>
      </c>
      <c r="O117" s="7" t="s">
        <v>295</v>
      </c>
      <c r="P117" s="7" t="s">
        <v>283</v>
      </c>
      <c r="Q117" s="7" t="s">
        <v>141</v>
      </c>
      <c r="R117" s="7">
        <v>995</v>
      </c>
      <c r="S117" s="7">
        <v>2135</v>
      </c>
      <c r="T117" s="7" t="s">
        <v>220</v>
      </c>
      <c r="U117" s="7"/>
      <c r="V117" s="7" t="s">
        <v>80</v>
      </c>
      <c r="W117" s="8">
        <v>0</v>
      </c>
      <c r="X117" s="8">
        <v>0.1</v>
      </c>
      <c r="Y117" s="8">
        <v>0</v>
      </c>
      <c r="Z117" s="8">
        <v>0.1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0</v>
      </c>
      <c r="AP117" s="8">
        <v>0</v>
      </c>
      <c r="AQ117" s="8">
        <v>0</v>
      </c>
      <c r="AR117" s="8">
        <v>0</v>
      </c>
      <c r="AS117" s="8">
        <v>0</v>
      </c>
      <c r="AT117" s="8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0.1</v>
      </c>
      <c r="BA117" s="7">
        <v>0</v>
      </c>
      <c r="BB117" s="7">
        <v>0.1</v>
      </c>
      <c r="BC117" s="8">
        <v>0</v>
      </c>
      <c r="BD117" s="8">
        <v>0</v>
      </c>
      <c r="BE117" s="8">
        <v>0</v>
      </c>
      <c r="BF117" s="8">
        <v>0</v>
      </c>
      <c r="BG117" s="8">
        <v>0</v>
      </c>
      <c r="BH117" s="8">
        <v>0</v>
      </c>
      <c r="BI117" s="8">
        <v>0</v>
      </c>
      <c r="BJ117" s="8">
        <v>0</v>
      </c>
      <c r="BK117" s="8">
        <v>0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0</v>
      </c>
      <c r="BR117" s="8">
        <v>0</v>
      </c>
    </row>
    <row r="118" spans="1:70" x14ac:dyDescent="0.25">
      <c r="A118" s="6">
        <v>35398090</v>
      </c>
      <c r="B118" t="s">
        <v>315</v>
      </c>
      <c r="C118" s="7" t="s">
        <v>137</v>
      </c>
      <c r="D118" s="7" t="s">
        <v>94</v>
      </c>
      <c r="E118" s="7" t="s">
        <v>95</v>
      </c>
      <c r="F118" t="s">
        <v>96</v>
      </c>
      <c r="G118" t="s">
        <v>75</v>
      </c>
      <c r="H118" t="s">
        <v>76</v>
      </c>
      <c r="I118" t="s">
        <v>77</v>
      </c>
      <c r="J118" t="s">
        <v>78</v>
      </c>
      <c r="K118" t="s">
        <v>79</v>
      </c>
      <c r="L118">
        <v>40.135641036400003</v>
      </c>
      <c r="M118">
        <v>-120.9468316296</v>
      </c>
      <c r="N118" s="7" t="s">
        <v>281</v>
      </c>
      <c r="O118" s="7" t="s">
        <v>295</v>
      </c>
      <c r="P118" s="7" t="s">
        <v>283</v>
      </c>
      <c r="Q118" s="7" t="s">
        <v>141</v>
      </c>
      <c r="R118" s="7">
        <v>995</v>
      </c>
      <c r="S118" s="7">
        <v>2135</v>
      </c>
      <c r="T118" s="7" t="s">
        <v>220</v>
      </c>
      <c r="U118" s="7"/>
      <c r="V118" s="7" t="s">
        <v>207</v>
      </c>
      <c r="W118" s="8">
        <v>0.46041666666666664</v>
      </c>
      <c r="X118" s="8">
        <v>0</v>
      </c>
      <c r="Y118" s="8">
        <v>0</v>
      </c>
      <c r="Z118" s="8">
        <v>0.46041666666666664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8">
        <v>0</v>
      </c>
      <c r="AO118" s="8">
        <v>0</v>
      </c>
      <c r="AP118" s="8">
        <v>0</v>
      </c>
      <c r="AQ118" s="8">
        <v>0</v>
      </c>
      <c r="AR118" s="8">
        <v>0</v>
      </c>
      <c r="AS118" s="8">
        <v>0</v>
      </c>
      <c r="AT118" s="8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0.46041666666666664</v>
      </c>
      <c r="AZ118" s="7">
        <v>0</v>
      </c>
      <c r="BA118" s="7">
        <v>0</v>
      </c>
      <c r="BB118" s="7">
        <v>0.46041666666666664</v>
      </c>
      <c r="BC118" s="8">
        <v>0</v>
      </c>
      <c r="BD118" s="8">
        <v>0</v>
      </c>
      <c r="BE118" s="8">
        <v>0</v>
      </c>
      <c r="BF118" s="8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0</v>
      </c>
      <c r="BR118" s="8">
        <v>0</v>
      </c>
    </row>
    <row r="119" spans="1:70" x14ac:dyDescent="0.25">
      <c r="A119" s="6">
        <v>35398091</v>
      </c>
      <c r="B119" t="s">
        <v>316</v>
      </c>
      <c r="C119" s="7" t="s">
        <v>82</v>
      </c>
      <c r="D119" s="7" t="s">
        <v>94</v>
      </c>
      <c r="E119" s="7" t="s">
        <v>83</v>
      </c>
      <c r="F119" t="s">
        <v>96</v>
      </c>
      <c r="G119" t="s">
        <v>75</v>
      </c>
      <c r="H119" t="s">
        <v>76</v>
      </c>
      <c r="I119" t="s">
        <v>77</v>
      </c>
      <c r="J119" t="s">
        <v>78</v>
      </c>
      <c r="K119" t="s">
        <v>79</v>
      </c>
      <c r="L119">
        <v>40.135641036400003</v>
      </c>
      <c r="M119">
        <v>-120.9468316296</v>
      </c>
      <c r="N119" s="7" t="s">
        <v>281</v>
      </c>
      <c r="O119" s="7" t="s">
        <v>295</v>
      </c>
      <c r="P119" s="7" t="s">
        <v>283</v>
      </c>
      <c r="Q119" s="7" t="s">
        <v>141</v>
      </c>
      <c r="R119" s="7">
        <v>995</v>
      </c>
      <c r="S119" s="7">
        <v>2135</v>
      </c>
      <c r="T119" s="7" t="s">
        <v>220</v>
      </c>
      <c r="U119" s="7" t="s">
        <v>216</v>
      </c>
      <c r="V119" s="7" t="s">
        <v>222</v>
      </c>
      <c r="W119" s="8">
        <v>0</v>
      </c>
      <c r="X119" s="8">
        <v>0.11363636363636363</v>
      </c>
      <c r="Y119" s="8">
        <v>0</v>
      </c>
      <c r="Z119" s="8">
        <v>0.11363636363636363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0</v>
      </c>
      <c r="AP119" s="8">
        <v>0</v>
      </c>
      <c r="AQ119" s="8">
        <v>0</v>
      </c>
      <c r="AR119" s="8">
        <v>0</v>
      </c>
      <c r="AS119" s="8">
        <v>0</v>
      </c>
      <c r="AT119" s="8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0.11363636363636363</v>
      </c>
      <c r="BA119" s="7">
        <v>0</v>
      </c>
      <c r="BB119" s="7">
        <v>0.11363636363636363</v>
      </c>
      <c r="BC119" s="8">
        <v>0</v>
      </c>
      <c r="BD119" s="8">
        <v>0</v>
      </c>
      <c r="BE119" s="8">
        <v>0</v>
      </c>
      <c r="BF119" s="8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0</v>
      </c>
      <c r="BR119" s="8">
        <v>0</v>
      </c>
    </row>
    <row r="120" spans="1:70" x14ac:dyDescent="0.25">
      <c r="A120" s="6">
        <v>35398092</v>
      </c>
      <c r="B120" t="s">
        <v>317</v>
      </c>
      <c r="C120" s="7" t="s">
        <v>82</v>
      </c>
      <c r="D120" s="7" t="s">
        <v>94</v>
      </c>
      <c r="E120" s="7" t="s">
        <v>83</v>
      </c>
      <c r="F120" t="s">
        <v>96</v>
      </c>
      <c r="G120" t="s">
        <v>75</v>
      </c>
      <c r="H120" t="s">
        <v>76</v>
      </c>
      <c r="I120" t="s">
        <v>77</v>
      </c>
      <c r="J120" t="s">
        <v>78</v>
      </c>
      <c r="K120" t="s">
        <v>79</v>
      </c>
      <c r="L120">
        <v>40.135641036400003</v>
      </c>
      <c r="M120">
        <v>-120.9468316296</v>
      </c>
      <c r="N120" s="7" t="s">
        <v>281</v>
      </c>
      <c r="O120" s="7" t="s">
        <v>295</v>
      </c>
      <c r="P120" s="7" t="s">
        <v>283</v>
      </c>
      <c r="Q120" s="7" t="s">
        <v>141</v>
      </c>
      <c r="R120" s="7">
        <v>995</v>
      </c>
      <c r="S120" s="7">
        <v>2135</v>
      </c>
      <c r="T120" s="7" t="s">
        <v>220</v>
      </c>
      <c r="U120" s="7" t="s">
        <v>216</v>
      </c>
      <c r="V120" s="7" t="s">
        <v>222</v>
      </c>
      <c r="W120" s="8">
        <v>0</v>
      </c>
      <c r="X120" s="8">
        <v>0.11363636363636363</v>
      </c>
      <c r="Y120" s="8">
        <v>0</v>
      </c>
      <c r="Z120" s="8">
        <v>0.11363636363636363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0</v>
      </c>
      <c r="AP120" s="8">
        <v>0</v>
      </c>
      <c r="AQ120" s="8">
        <v>0</v>
      </c>
      <c r="AR120" s="8">
        <v>0</v>
      </c>
      <c r="AS120" s="8">
        <v>0</v>
      </c>
      <c r="AT120" s="8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0.11363636363636363</v>
      </c>
      <c r="BA120" s="7">
        <v>0</v>
      </c>
      <c r="BB120" s="7">
        <v>0.11363636363636363</v>
      </c>
      <c r="BC120" s="8">
        <v>0</v>
      </c>
      <c r="BD120" s="8">
        <v>0</v>
      </c>
      <c r="BE120" s="8">
        <v>0</v>
      </c>
      <c r="BF120" s="8">
        <v>0</v>
      </c>
      <c r="BG120" s="8">
        <v>0</v>
      </c>
      <c r="BH120" s="8">
        <v>0</v>
      </c>
      <c r="BI120" s="8">
        <v>0</v>
      </c>
      <c r="BJ120" s="8">
        <v>0</v>
      </c>
      <c r="BK120" s="8">
        <v>0</v>
      </c>
      <c r="BL120" s="8">
        <v>0</v>
      </c>
      <c r="BM120" s="8">
        <v>0</v>
      </c>
      <c r="BN120" s="8">
        <v>0</v>
      </c>
      <c r="BO120" s="8">
        <v>0</v>
      </c>
      <c r="BP120" s="8">
        <v>0</v>
      </c>
      <c r="BQ120" s="8">
        <v>0</v>
      </c>
      <c r="BR120" s="8">
        <v>0</v>
      </c>
    </row>
    <row r="121" spans="1:70" x14ac:dyDescent="0.25">
      <c r="A121" s="6">
        <v>35398093</v>
      </c>
      <c r="B121" t="s">
        <v>318</v>
      </c>
      <c r="C121" s="7" t="s">
        <v>82</v>
      </c>
      <c r="D121" s="7" t="s">
        <v>94</v>
      </c>
      <c r="E121" s="7" t="s">
        <v>83</v>
      </c>
      <c r="F121" t="s">
        <v>96</v>
      </c>
      <c r="G121" t="s">
        <v>75</v>
      </c>
      <c r="H121" t="s">
        <v>76</v>
      </c>
      <c r="I121" t="s">
        <v>77</v>
      </c>
      <c r="J121" t="s">
        <v>78</v>
      </c>
      <c r="K121" t="s">
        <v>79</v>
      </c>
      <c r="L121">
        <v>40.135641036400003</v>
      </c>
      <c r="M121">
        <v>-120.9468316296</v>
      </c>
      <c r="N121" s="7" t="s">
        <v>281</v>
      </c>
      <c r="O121" s="7" t="s">
        <v>295</v>
      </c>
      <c r="P121" s="7" t="s">
        <v>283</v>
      </c>
      <c r="Q121" s="7" t="s">
        <v>141</v>
      </c>
      <c r="R121" s="7">
        <v>995</v>
      </c>
      <c r="S121" s="7">
        <v>2135</v>
      </c>
      <c r="T121" s="7" t="s">
        <v>220</v>
      </c>
      <c r="U121" s="7"/>
      <c r="V121" s="7" t="s">
        <v>80</v>
      </c>
      <c r="W121" s="8">
        <v>0</v>
      </c>
      <c r="X121" s="8">
        <v>0.14015151515151514</v>
      </c>
      <c r="Y121" s="8">
        <v>0</v>
      </c>
      <c r="Z121" s="8">
        <v>0.14015151515151514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0.14015151515151514</v>
      </c>
      <c r="BA121" s="7">
        <v>0</v>
      </c>
      <c r="BB121" s="7">
        <v>0.14015151515151514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0</v>
      </c>
      <c r="BP121" s="8">
        <v>0</v>
      </c>
      <c r="BQ121" s="8">
        <v>0</v>
      </c>
      <c r="BR121" s="8">
        <v>0</v>
      </c>
    </row>
    <row r="122" spans="1:70" x14ac:dyDescent="0.25">
      <c r="A122" s="6">
        <v>35292787</v>
      </c>
      <c r="B122" t="s">
        <v>319</v>
      </c>
      <c r="C122" s="7" t="s">
        <v>82</v>
      </c>
      <c r="D122" s="7" t="s">
        <v>94</v>
      </c>
      <c r="E122" s="7" t="s">
        <v>83</v>
      </c>
      <c r="F122" t="s">
        <v>96</v>
      </c>
      <c r="G122" t="s">
        <v>75</v>
      </c>
      <c r="H122" t="s">
        <v>76</v>
      </c>
      <c r="I122" t="s">
        <v>77</v>
      </c>
      <c r="J122" t="s">
        <v>78</v>
      </c>
      <c r="K122" t="s">
        <v>79</v>
      </c>
      <c r="L122">
        <v>40.158079999999998</v>
      </c>
      <c r="M122">
        <v>-121.08103</v>
      </c>
      <c r="N122" s="7" t="s">
        <v>281</v>
      </c>
      <c r="O122" s="7" t="s">
        <v>320</v>
      </c>
      <c r="P122" s="7" t="s">
        <v>283</v>
      </c>
      <c r="Q122" s="7" t="s">
        <v>141</v>
      </c>
      <c r="R122" s="7">
        <v>2342</v>
      </c>
      <c r="S122" s="7">
        <v>1533</v>
      </c>
      <c r="T122" s="7" t="s">
        <v>220</v>
      </c>
      <c r="U122" s="7"/>
      <c r="V122" s="7" t="s">
        <v>321</v>
      </c>
      <c r="W122" s="8">
        <v>0.16003787878787878</v>
      </c>
      <c r="X122" s="8">
        <v>0</v>
      </c>
      <c r="Y122" s="8">
        <v>0</v>
      </c>
      <c r="Z122" s="8">
        <v>0.16003787878787878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0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8">
        <v>0.16003787878787878</v>
      </c>
      <c r="BD122" s="8">
        <v>0</v>
      </c>
      <c r="BE122" s="8">
        <v>0</v>
      </c>
      <c r="BF122" s="8">
        <v>0.16003787878787878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0</v>
      </c>
      <c r="BR122" s="8">
        <v>0</v>
      </c>
    </row>
    <row r="123" spans="1:70" x14ac:dyDescent="0.25">
      <c r="A123" s="6">
        <v>35292788</v>
      </c>
      <c r="B123" t="s">
        <v>322</v>
      </c>
      <c r="C123" s="7" t="s">
        <v>82</v>
      </c>
      <c r="D123" s="7" t="s">
        <v>94</v>
      </c>
      <c r="E123" s="7" t="s">
        <v>83</v>
      </c>
      <c r="F123" t="s">
        <v>96</v>
      </c>
      <c r="G123" t="s">
        <v>75</v>
      </c>
      <c r="H123" t="s">
        <v>76</v>
      </c>
      <c r="I123" t="s">
        <v>77</v>
      </c>
      <c r="J123" t="s">
        <v>78</v>
      </c>
      <c r="K123" t="s">
        <v>79</v>
      </c>
      <c r="L123">
        <v>40.158079999999998</v>
      </c>
      <c r="M123">
        <v>-121.08103</v>
      </c>
      <c r="N123" s="7" t="s">
        <v>281</v>
      </c>
      <c r="O123" s="7" t="s">
        <v>320</v>
      </c>
      <c r="P123" s="7" t="s">
        <v>283</v>
      </c>
      <c r="Q123" s="7" t="s">
        <v>141</v>
      </c>
      <c r="R123" s="7">
        <v>2342</v>
      </c>
      <c r="S123" s="7">
        <v>1533</v>
      </c>
      <c r="T123" s="7" t="s">
        <v>220</v>
      </c>
      <c r="U123" s="7" t="s">
        <v>211</v>
      </c>
      <c r="V123" s="7" t="s">
        <v>222</v>
      </c>
      <c r="W123" s="8">
        <v>0</v>
      </c>
      <c r="X123" s="8">
        <v>1.1000000000000001</v>
      </c>
      <c r="Y123" s="8">
        <v>0</v>
      </c>
      <c r="Z123" s="8">
        <v>1.1000000000000001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0</v>
      </c>
      <c r="AP123" s="8">
        <v>0</v>
      </c>
      <c r="AQ123" s="8">
        <v>0</v>
      </c>
      <c r="AR123" s="8">
        <v>0</v>
      </c>
      <c r="AS123" s="8">
        <v>0</v>
      </c>
      <c r="AT123" s="8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8">
        <v>0</v>
      </c>
      <c r="BD123" s="8">
        <v>1.1000000000000001</v>
      </c>
      <c r="BE123" s="8">
        <v>0</v>
      </c>
      <c r="BF123" s="8">
        <v>1.1000000000000001</v>
      </c>
      <c r="BG123" s="8">
        <v>0</v>
      </c>
      <c r="BH123" s="8">
        <v>0</v>
      </c>
      <c r="BI123" s="8">
        <v>0</v>
      </c>
      <c r="BJ123" s="8">
        <v>0</v>
      </c>
      <c r="BK123" s="8">
        <v>0</v>
      </c>
      <c r="BL123" s="8">
        <v>0</v>
      </c>
      <c r="BM123" s="8">
        <v>0</v>
      </c>
      <c r="BN123" s="8">
        <v>0</v>
      </c>
      <c r="BO123" s="8">
        <v>0</v>
      </c>
      <c r="BP123" s="8">
        <v>0</v>
      </c>
      <c r="BQ123" s="8">
        <v>0</v>
      </c>
      <c r="BR123" s="8">
        <v>0</v>
      </c>
    </row>
    <row r="124" spans="1:70" x14ac:dyDescent="0.25">
      <c r="A124" s="6">
        <v>35292789</v>
      </c>
      <c r="B124" t="s">
        <v>323</v>
      </c>
      <c r="C124" s="7" t="s">
        <v>137</v>
      </c>
      <c r="D124" s="7" t="s">
        <v>94</v>
      </c>
      <c r="E124" s="7" t="s">
        <v>95</v>
      </c>
      <c r="F124" t="s">
        <v>96</v>
      </c>
      <c r="G124" t="s">
        <v>75</v>
      </c>
      <c r="H124" t="s">
        <v>76</v>
      </c>
      <c r="I124" t="s">
        <v>77</v>
      </c>
      <c r="J124" t="s">
        <v>78</v>
      </c>
      <c r="K124" t="s">
        <v>79</v>
      </c>
      <c r="L124">
        <v>40.158079999999998</v>
      </c>
      <c r="M124">
        <v>-121.08103</v>
      </c>
      <c r="N124" s="7" t="s">
        <v>281</v>
      </c>
      <c r="O124" s="7" t="s">
        <v>320</v>
      </c>
      <c r="P124" s="7" t="s">
        <v>283</v>
      </c>
      <c r="Q124" s="7" t="s">
        <v>141</v>
      </c>
      <c r="R124" s="7">
        <v>2342</v>
      </c>
      <c r="S124" s="7">
        <v>1533</v>
      </c>
      <c r="T124" s="7" t="s">
        <v>220</v>
      </c>
      <c r="U124" s="7" t="s">
        <v>211</v>
      </c>
      <c r="V124" s="7" t="s">
        <v>80</v>
      </c>
      <c r="W124" s="8">
        <v>0</v>
      </c>
      <c r="X124" s="8">
        <v>0.22613636363636364</v>
      </c>
      <c r="Y124" s="8">
        <v>0</v>
      </c>
      <c r="Z124" s="8">
        <v>0.22613636363636364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U124" s="7">
        <v>0</v>
      </c>
      <c r="AV124" s="7">
        <v>0</v>
      </c>
      <c r="AW124" s="7">
        <v>0</v>
      </c>
      <c r="AX124" s="7">
        <v>0</v>
      </c>
      <c r="AY124" s="7">
        <v>0</v>
      </c>
      <c r="AZ124" s="7">
        <v>0.22613636363636364</v>
      </c>
      <c r="BA124" s="7">
        <v>0</v>
      </c>
      <c r="BB124" s="7">
        <v>0.22613636363636364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0</v>
      </c>
      <c r="BR124" s="8">
        <v>0</v>
      </c>
    </row>
    <row r="125" spans="1:70" x14ac:dyDescent="0.25">
      <c r="A125" s="6">
        <v>35290541</v>
      </c>
      <c r="B125" t="s">
        <v>324</v>
      </c>
      <c r="C125" s="7" t="s">
        <v>101</v>
      </c>
      <c r="D125" s="7" t="s">
        <v>94</v>
      </c>
      <c r="E125" s="7" t="s">
        <v>95</v>
      </c>
      <c r="F125" t="s">
        <v>96</v>
      </c>
      <c r="G125" t="s">
        <v>75</v>
      </c>
      <c r="H125" t="s">
        <v>76</v>
      </c>
      <c r="I125" t="s">
        <v>77</v>
      </c>
      <c r="J125" t="s">
        <v>78</v>
      </c>
      <c r="K125" t="s">
        <v>79</v>
      </c>
      <c r="L125">
        <v>40.158079999999998</v>
      </c>
      <c r="M125">
        <v>-121.08103</v>
      </c>
      <c r="N125" s="7" t="s">
        <v>281</v>
      </c>
      <c r="O125" s="7" t="s">
        <v>325</v>
      </c>
      <c r="P125" s="7" t="s">
        <v>283</v>
      </c>
      <c r="Q125" s="7" t="s">
        <v>141</v>
      </c>
      <c r="R125" s="7">
        <v>1285</v>
      </c>
      <c r="S125" s="7">
        <v>2987</v>
      </c>
      <c r="T125" s="7" t="s">
        <v>220</v>
      </c>
      <c r="U125" s="7"/>
      <c r="V125" s="7" t="s">
        <v>101</v>
      </c>
      <c r="W125" s="8">
        <v>0.34223484848484848</v>
      </c>
      <c r="X125" s="8">
        <v>0</v>
      </c>
      <c r="Y125" s="8">
        <v>0</v>
      </c>
      <c r="Z125" s="8">
        <v>0.34223484848484848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0.34223484848484848</v>
      </c>
      <c r="AN125" s="8">
        <v>0</v>
      </c>
      <c r="AO125" s="8">
        <v>0</v>
      </c>
      <c r="AP125" s="8">
        <v>0.34223484848484848</v>
      </c>
      <c r="AQ125" s="8">
        <v>0</v>
      </c>
      <c r="AR125" s="8">
        <v>0</v>
      </c>
      <c r="AS125" s="8">
        <v>0</v>
      </c>
      <c r="AT125" s="8">
        <v>0</v>
      </c>
      <c r="AU125" s="7">
        <v>0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8">
        <v>0</v>
      </c>
      <c r="BD125" s="8">
        <v>0</v>
      </c>
      <c r="BE125" s="8">
        <v>0</v>
      </c>
      <c r="BF125" s="8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0</v>
      </c>
    </row>
    <row r="126" spans="1:70" x14ac:dyDescent="0.25">
      <c r="A126" s="6">
        <v>35292790</v>
      </c>
      <c r="B126" t="s">
        <v>326</v>
      </c>
      <c r="C126" s="7" t="s">
        <v>93</v>
      </c>
      <c r="D126" s="7" t="s">
        <v>94</v>
      </c>
      <c r="E126" s="7" t="s">
        <v>95</v>
      </c>
      <c r="F126" t="s">
        <v>96</v>
      </c>
      <c r="G126" t="s">
        <v>75</v>
      </c>
      <c r="H126" t="s">
        <v>76</v>
      </c>
      <c r="I126" t="s">
        <v>77</v>
      </c>
      <c r="J126" t="s">
        <v>78</v>
      </c>
      <c r="K126" t="s">
        <v>79</v>
      </c>
      <c r="L126">
        <v>40.161456922900001</v>
      </c>
      <c r="M126">
        <v>-120.9317392322</v>
      </c>
      <c r="N126" s="7" t="s">
        <v>281</v>
      </c>
      <c r="O126" s="7" t="s">
        <v>325</v>
      </c>
      <c r="P126" s="7" t="s">
        <v>283</v>
      </c>
      <c r="Q126" s="7" t="s">
        <v>141</v>
      </c>
      <c r="R126" s="7">
        <v>1285</v>
      </c>
      <c r="S126" s="7">
        <v>2987</v>
      </c>
      <c r="T126" s="7" t="s">
        <v>220</v>
      </c>
      <c r="U126" s="7"/>
      <c r="V126" s="7" t="s">
        <v>101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0</v>
      </c>
      <c r="AP126" s="8">
        <v>0</v>
      </c>
      <c r="AQ126" s="8">
        <v>0</v>
      </c>
      <c r="AR126" s="8">
        <v>0</v>
      </c>
      <c r="AS126" s="8">
        <v>0</v>
      </c>
      <c r="AT126" s="8">
        <v>0</v>
      </c>
      <c r="AU126" s="7">
        <v>0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8">
        <v>0</v>
      </c>
      <c r="BD126" s="8">
        <v>0</v>
      </c>
      <c r="BE126" s="8">
        <v>0</v>
      </c>
      <c r="BF126" s="8">
        <v>0</v>
      </c>
      <c r="BG126" s="8">
        <v>0</v>
      </c>
      <c r="BH126" s="8">
        <v>0</v>
      </c>
      <c r="BI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0</v>
      </c>
      <c r="BO126" s="8">
        <v>0</v>
      </c>
      <c r="BP126" s="8">
        <v>0</v>
      </c>
      <c r="BQ126" s="8">
        <v>0</v>
      </c>
      <c r="BR126" s="8">
        <v>0</v>
      </c>
    </row>
    <row r="127" spans="1:70" x14ac:dyDescent="0.25">
      <c r="A127" s="6">
        <v>35292791</v>
      </c>
      <c r="B127" t="s">
        <v>327</v>
      </c>
      <c r="C127" s="7" t="s">
        <v>137</v>
      </c>
      <c r="D127" s="7" t="s">
        <v>94</v>
      </c>
      <c r="E127" s="7" t="s">
        <v>95</v>
      </c>
      <c r="F127" t="s">
        <v>96</v>
      </c>
      <c r="G127" t="s">
        <v>75</v>
      </c>
      <c r="H127" t="s">
        <v>76</v>
      </c>
      <c r="I127" t="s">
        <v>77</v>
      </c>
      <c r="J127" t="s">
        <v>78</v>
      </c>
      <c r="K127" t="s">
        <v>79</v>
      </c>
      <c r="L127">
        <v>40.158079999999998</v>
      </c>
      <c r="M127">
        <v>-121.08103</v>
      </c>
      <c r="N127" s="7" t="s">
        <v>281</v>
      </c>
      <c r="O127" s="7" t="s">
        <v>325</v>
      </c>
      <c r="P127" s="7" t="s">
        <v>283</v>
      </c>
      <c r="Q127" s="7" t="s">
        <v>141</v>
      </c>
      <c r="R127" s="7">
        <v>1285</v>
      </c>
      <c r="S127" s="7">
        <v>2987</v>
      </c>
      <c r="T127" s="7" t="s">
        <v>220</v>
      </c>
      <c r="U127" s="7" t="s">
        <v>211</v>
      </c>
      <c r="V127" s="7" t="s">
        <v>80</v>
      </c>
      <c r="W127" s="8">
        <v>0</v>
      </c>
      <c r="X127" s="8">
        <v>0.11931818181818182</v>
      </c>
      <c r="Y127" s="8">
        <v>0</v>
      </c>
      <c r="Z127" s="8">
        <v>0.11931818181818182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0</v>
      </c>
      <c r="AP127" s="8">
        <v>0</v>
      </c>
      <c r="AQ127" s="8">
        <v>0</v>
      </c>
      <c r="AR127" s="8">
        <v>0</v>
      </c>
      <c r="AS127" s="8">
        <v>0</v>
      </c>
      <c r="AT127" s="8">
        <v>0</v>
      </c>
      <c r="AU127" s="7">
        <v>0</v>
      </c>
      <c r="AV127" s="7">
        <v>0</v>
      </c>
      <c r="AW127" s="7">
        <v>0</v>
      </c>
      <c r="AX127" s="7">
        <v>0</v>
      </c>
      <c r="AY127" s="7">
        <v>0</v>
      </c>
      <c r="AZ127" s="7">
        <v>0.11931818181818182</v>
      </c>
      <c r="BA127" s="7">
        <v>0</v>
      </c>
      <c r="BB127" s="7">
        <v>0.11931818181818182</v>
      </c>
      <c r="BC127" s="8">
        <v>0</v>
      </c>
      <c r="BD127" s="8">
        <v>0</v>
      </c>
      <c r="BE127" s="8">
        <v>0</v>
      </c>
      <c r="BF127" s="8">
        <v>0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0</v>
      </c>
      <c r="BM127" s="8">
        <v>0</v>
      </c>
      <c r="BN127" s="8">
        <v>0</v>
      </c>
      <c r="BO127" s="8">
        <v>0</v>
      </c>
      <c r="BP127" s="8">
        <v>0</v>
      </c>
      <c r="BQ127" s="8">
        <v>0</v>
      </c>
      <c r="BR127" s="8">
        <v>0</v>
      </c>
    </row>
    <row r="128" spans="1:70" x14ac:dyDescent="0.25">
      <c r="A128" s="6">
        <v>35279512</v>
      </c>
      <c r="B128" t="s">
        <v>328</v>
      </c>
      <c r="C128" s="7" t="s">
        <v>115</v>
      </c>
      <c r="D128" s="7" t="s">
        <v>94</v>
      </c>
      <c r="E128" s="7" t="s">
        <v>95</v>
      </c>
      <c r="F128" t="s">
        <v>96</v>
      </c>
      <c r="G128" t="s">
        <v>106</v>
      </c>
      <c r="H128" t="s">
        <v>329</v>
      </c>
      <c r="I128" t="s">
        <v>330</v>
      </c>
      <c r="J128" t="s">
        <v>78</v>
      </c>
      <c r="K128" t="s">
        <v>109</v>
      </c>
      <c r="L128">
        <v>39.117409119900003</v>
      </c>
      <c r="M128">
        <v>-120.99178057429999</v>
      </c>
      <c r="N128" s="7" t="s">
        <v>331</v>
      </c>
      <c r="O128" s="7" t="s">
        <v>332</v>
      </c>
      <c r="P128" s="7" t="s">
        <v>333</v>
      </c>
      <c r="Q128" s="7" t="s">
        <v>170</v>
      </c>
      <c r="R128" s="7">
        <v>715</v>
      </c>
      <c r="S128" s="7">
        <v>378</v>
      </c>
      <c r="T128" s="7" t="s">
        <v>134</v>
      </c>
      <c r="U128" s="7"/>
      <c r="V128" s="7" t="s">
        <v>200</v>
      </c>
      <c r="W128" s="8">
        <v>0</v>
      </c>
      <c r="X128" s="8">
        <v>0.17708333333333334</v>
      </c>
      <c r="Y128" s="8">
        <v>0</v>
      </c>
      <c r="Z128" s="8">
        <v>0.17708333333333334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0</v>
      </c>
      <c r="AO128" s="8">
        <v>0</v>
      </c>
      <c r="AP128" s="8">
        <v>0</v>
      </c>
      <c r="AQ128" s="8">
        <v>0</v>
      </c>
      <c r="AR128" s="8">
        <v>0.17708333333333334</v>
      </c>
      <c r="AS128" s="8">
        <v>0</v>
      </c>
      <c r="AT128" s="8">
        <v>0.17708333333333334</v>
      </c>
      <c r="AU128" s="7">
        <v>0</v>
      </c>
      <c r="AV128" s="7">
        <v>0</v>
      </c>
      <c r="AW128" s="7">
        <v>0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8">
        <v>0</v>
      </c>
      <c r="BD128" s="8">
        <v>0</v>
      </c>
      <c r="BE128" s="8">
        <v>0</v>
      </c>
      <c r="BF128" s="8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8">
        <v>0</v>
      </c>
    </row>
    <row r="129" spans="1:70" x14ac:dyDescent="0.25">
      <c r="A129" s="6">
        <v>35279603</v>
      </c>
      <c r="B129" t="s">
        <v>334</v>
      </c>
      <c r="C129" s="7" t="s">
        <v>71</v>
      </c>
      <c r="D129" s="7" t="s">
        <v>94</v>
      </c>
      <c r="E129" s="7" t="s">
        <v>73</v>
      </c>
      <c r="F129" t="s">
        <v>96</v>
      </c>
      <c r="G129" t="s">
        <v>106</v>
      </c>
      <c r="H129" t="s">
        <v>329</v>
      </c>
      <c r="I129" t="s">
        <v>330</v>
      </c>
      <c r="J129" t="s">
        <v>78</v>
      </c>
      <c r="K129" t="s">
        <v>109</v>
      </c>
      <c r="L129">
        <v>39.146129999999999</v>
      </c>
      <c r="M129">
        <v>-120.97369</v>
      </c>
      <c r="N129" s="7" t="s">
        <v>331</v>
      </c>
      <c r="O129" s="7" t="s">
        <v>332</v>
      </c>
      <c r="P129" s="7" t="s">
        <v>333</v>
      </c>
      <c r="Q129" s="7" t="s">
        <v>170</v>
      </c>
      <c r="R129" s="7">
        <v>715</v>
      </c>
      <c r="S129" s="7">
        <v>378</v>
      </c>
      <c r="T129" s="7" t="s">
        <v>134</v>
      </c>
      <c r="U129" s="7"/>
      <c r="V129" s="7" t="s">
        <v>200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0</v>
      </c>
      <c r="AP129" s="8">
        <v>0</v>
      </c>
      <c r="AQ129" s="8">
        <v>0</v>
      </c>
      <c r="AR129" s="8">
        <v>0</v>
      </c>
      <c r="AS129" s="8">
        <v>0</v>
      </c>
      <c r="AT129" s="8">
        <v>0</v>
      </c>
      <c r="AU129" s="7">
        <v>0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8">
        <v>0</v>
      </c>
      <c r="BD129" s="8">
        <v>0</v>
      </c>
      <c r="BE129" s="8">
        <v>0</v>
      </c>
      <c r="BF129" s="8">
        <v>0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0</v>
      </c>
      <c r="BN129" s="8">
        <v>0</v>
      </c>
      <c r="BO129" s="8">
        <v>0</v>
      </c>
      <c r="BP129" s="8">
        <v>0</v>
      </c>
      <c r="BQ129" s="8">
        <v>0</v>
      </c>
      <c r="BR129" s="8">
        <v>0</v>
      </c>
    </row>
    <row r="130" spans="1:70" x14ac:dyDescent="0.25">
      <c r="A130" s="6">
        <v>35279604</v>
      </c>
      <c r="B130" t="s">
        <v>335</v>
      </c>
      <c r="C130" s="7" t="s">
        <v>115</v>
      </c>
      <c r="D130" s="7" t="s">
        <v>94</v>
      </c>
      <c r="E130" s="7" t="s">
        <v>95</v>
      </c>
      <c r="F130" t="s">
        <v>96</v>
      </c>
      <c r="G130" t="s">
        <v>106</v>
      </c>
      <c r="H130" t="s">
        <v>329</v>
      </c>
      <c r="I130" t="s">
        <v>330</v>
      </c>
      <c r="J130" t="s">
        <v>78</v>
      </c>
      <c r="K130" t="s">
        <v>109</v>
      </c>
      <c r="L130">
        <v>39.146129999999999</v>
      </c>
      <c r="M130">
        <v>-120.97369</v>
      </c>
      <c r="N130" s="7" t="s">
        <v>331</v>
      </c>
      <c r="O130" s="7" t="s">
        <v>332</v>
      </c>
      <c r="P130" s="7" t="s">
        <v>333</v>
      </c>
      <c r="Q130" s="7" t="s">
        <v>170</v>
      </c>
      <c r="R130" s="7">
        <v>715</v>
      </c>
      <c r="S130" s="7">
        <v>378</v>
      </c>
      <c r="T130" s="7" t="s">
        <v>134</v>
      </c>
      <c r="U130" s="7"/>
      <c r="V130" s="7" t="s">
        <v>200</v>
      </c>
      <c r="W130" s="8">
        <v>1.5454545454545454</v>
      </c>
      <c r="X130" s="8">
        <v>0</v>
      </c>
      <c r="Y130" s="8">
        <v>0</v>
      </c>
      <c r="Z130" s="8">
        <v>1.5454545454545454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1.3104166666666666</v>
      </c>
      <c r="AN130" s="8">
        <v>0</v>
      </c>
      <c r="AO130" s="8">
        <v>0</v>
      </c>
      <c r="AP130" s="8">
        <v>1.3104166666666666</v>
      </c>
      <c r="AQ130" s="8">
        <v>0.2350378787878788</v>
      </c>
      <c r="AR130" s="8">
        <v>0</v>
      </c>
      <c r="AS130" s="8">
        <v>0</v>
      </c>
      <c r="AT130" s="8">
        <v>0.2350378787878788</v>
      </c>
      <c r="AU130" s="7">
        <v>0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8">
        <v>0</v>
      </c>
      <c r="BD130" s="8">
        <v>0</v>
      </c>
      <c r="BE130" s="8">
        <v>0</v>
      </c>
      <c r="BF130" s="8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0</v>
      </c>
      <c r="BL130" s="8">
        <v>0</v>
      </c>
      <c r="BM130" s="8">
        <v>0</v>
      </c>
      <c r="BN130" s="8">
        <v>0</v>
      </c>
      <c r="BO130" s="8">
        <v>0</v>
      </c>
      <c r="BP130" s="8">
        <v>0</v>
      </c>
      <c r="BQ130" s="8">
        <v>0</v>
      </c>
      <c r="BR130" s="8">
        <v>0</v>
      </c>
    </row>
    <row r="131" spans="1:70" x14ac:dyDescent="0.25">
      <c r="A131" s="6">
        <v>35279605</v>
      </c>
      <c r="B131" t="s">
        <v>336</v>
      </c>
      <c r="C131" s="7" t="s">
        <v>101</v>
      </c>
      <c r="D131" s="7" t="s">
        <v>94</v>
      </c>
      <c r="E131" s="7" t="s">
        <v>95</v>
      </c>
      <c r="F131" t="s">
        <v>96</v>
      </c>
      <c r="G131" t="s">
        <v>106</v>
      </c>
      <c r="H131" t="s">
        <v>329</v>
      </c>
      <c r="I131" t="s">
        <v>330</v>
      </c>
      <c r="J131" t="s">
        <v>78</v>
      </c>
      <c r="K131" t="s">
        <v>109</v>
      </c>
      <c r="L131">
        <v>39.146129999999999</v>
      </c>
      <c r="M131">
        <v>-120.97369</v>
      </c>
      <c r="N131" s="7" t="s">
        <v>331</v>
      </c>
      <c r="O131" s="7" t="s">
        <v>332</v>
      </c>
      <c r="P131" s="7" t="s">
        <v>333</v>
      </c>
      <c r="Q131" s="7" t="s">
        <v>170</v>
      </c>
      <c r="R131" s="7">
        <v>715</v>
      </c>
      <c r="S131" s="7">
        <v>378</v>
      </c>
      <c r="T131" s="7" t="s">
        <v>134</v>
      </c>
      <c r="U131" s="7"/>
      <c r="V131" s="7" t="s">
        <v>101</v>
      </c>
      <c r="W131" s="8">
        <v>0.72878787878787876</v>
      </c>
      <c r="X131" s="8">
        <v>0</v>
      </c>
      <c r="Y131" s="8">
        <v>0</v>
      </c>
      <c r="Z131" s="8">
        <v>0.72878787878787876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0.72878787878787898</v>
      </c>
      <c r="AN131" s="8">
        <v>0</v>
      </c>
      <c r="AO131" s="8">
        <v>0</v>
      </c>
      <c r="AP131" s="8">
        <v>0.72878787878787898</v>
      </c>
      <c r="AQ131" s="8">
        <v>0</v>
      </c>
      <c r="AR131" s="8">
        <v>0</v>
      </c>
      <c r="AS131" s="8">
        <v>0</v>
      </c>
      <c r="AT131" s="8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8">
        <v>0</v>
      </c>
      <c r="BD131" s="8">
        <v>0</v>
      </c>
      <c r="BE131" s="8">
        <v>0</v>
      </c>
      <c r="BF131" s="8">
        <v>0</v>
      </c>
      <c r="BG131" s="8">
        <v>0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0</v>
      </c>
    </row>
    <row r="132" spans="1:70" x14ac:dyDescent="0.25">
      <c r="A132" s="6">
        <v>35286199</v>
      </c>
      <c r="B132" t="s">
        <v>337</v>
      </c>
      <c r="C132" s="7" t="s">
        <v>101</v>
      </c>
      <c r="D132" s="7" t="s">
        <v>94</v>
      </c>
      <c r="E132" s="7" t="s">
        <v>95</v>
      </c>
      <c r="F132" t="s">
        <v>96</v>
      </c>
      <c r="G132" t="s">
        <v>106</v>
      </c>
      <c r="H132" t="s">
        <v>329</v>
      </c>
      <c r="I132" t="s">
        <v>330</v>
      </c>
      <c r="J132" t="s">
        <v>78</v>
      </c>
      <c r="K132" t="s">
        <v>109</v>
      </c>
      <c r="L132">
        <v>39.146129999999999</v>
      </c>
      <c r="M132">
        <v>-120.97369</v>
      </c>
      <c r="N132" s="7" t="s">
        <v>331</v>
      </c>
      <c r="O132" s="7" t="s">
        <v>332</v>
      </c>
      <c r="P132" s="7" t="s">
        <v>333</v>
      </c>
      <c r="Q132" s="7" t="s">
        <v>170</v>
      </c>
      <c r="R132" s="7">
        <v>715</v>
      </c>
      <c r="S132" s="7">
        <v>378</v>
      </c>
      <c r="T132" s="7" t="s">
        <v>134</v>
      </c>
      <c r="U132" s="7"/>
      <c r="V132" s="7" t="s">
        <v>101</v>
      </c>
      <c r="W132" s="8">
        <v>0.29166666666666669</v>
      </c>
      <c r="X132" s="8">
        <v>0</v>
      </c>
      <c r="Y132" s="8">
        <v>0</v>
      </c>
      <c r="Z132" s="8">
        <v>0.29166666666666669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0.29166666666666663</v>
      </c>
      <c r="AN132" s="8">
        <v>0</v>
      </c>
      <c r="AO132" s="8">
        <v>0</v>
      </c>
      <c r="AP132" s="8">
        <v>0.29166666666666663</v>
      </c>
      <c r="AQ132" s="8">
        <v>0</v>
      </c>
      <c r="AR132" s="8">
        <v>0</v>
      </c>
      <c r="AS132" s="8">
        <v>0</v>
      </c>
      <c r="AT132" s="8">
        <v>0</v>
      </c>
      <c r="AU132" s="7">
        <v>0</v>
      </c>
      <c r="AV132" s="7">
        <v>0</v>
      </c>
      <c r="AW132" s="7">
        <v>0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8">
        <v>0</v>
      </c>
      <c r="BD132" s="8">
        <v>0</v>
      </c>
      <c r="BE132" s="8">
        <v>0</v>
      </c>
      <c r="BF132" s="8">
        <v>0</v>
      </c>
      <c r="BG132" s="8">
        <v>0</v>
      </c>
      <c r="BH132" s="8">
        <v>0</v>
      </c>
      <c r="BI132" s="8">
        <v>0</v>
      </c>
      <c r="BJ132" s="8">
        <v>0</v>
      </c>
      <c r="BK132" s="8">
        <v>0</v>
      </c>
      <c r="BL132" s="8">
        <v>0</v>
      </c>
      <c r="BM132" s="8">
        <v>0</v>
      </c>
      <c r="BN132" s="8">
        <v>0</v>
      </c>
      <c r="BO132" s="8">
        <v>0</v>
      </c>
      <c r="BP132" s="8">
        <v>0</v>
      </c>
      <c r="BQ132" s="8">
        <v>0</v>
      </c>
      <c r="BR132" s="8">
        <v>0</v>
      </c>
    </row>
    <row r="133" spans="1:70" x14ac:dyDescent="0.25">
      <c r="A133" s="6">
        <v>35224712</v>
      </c>
      <c r="B133" t="s">
        <v>338</v>
      </c>
      <c r="C133" s="7" t="s">
        <v>137</v>
      </c>
      <c r="D133" s="7" t="s">
        <v>94</v>
      </c>
      <c r="E133" s="7" t="s">
        <v>95</v>
      </c>
      <c r="F133" t="s">
        <v>96</v>
      </c>
      <c r="G133" t="s">
        <v>75</v>
      </c>
      <c r="H133" t="s">
        <v>339</v>
      </c>
      <c r="I133" t="s">
        <v>77</v>
      </c>
      <c r="J133" t="s">
        <v>78</v>
      </c>
      <c r="K133" t="s">
        <v>79</v>
      </c>
      <c r="L133">
        <v>39.9100686942</v>
      </c>
      <c r="M133">
        <v>-121.3297021331</v>
      </c>
      <c r="N133" s="7" t="s">
        <v>340</v>
      </c>
      <c r="O133" s="7" t="s">
        <v>341</v>
      </c>
      <c r="P133" s="7" t="s">
        <v>342</v>
      </c>
      <c r="Q133" s="7" t="s">
        <v>122</v>
      </c>
      <c r="R133" s="7">
        <v>11</v>
      </c>
      <c r="S133" s="7">
        <v>21</v>
      </c>
      <c r="T133" s="7" t="s">
        <v>220</v>
      </c>
      <c r="U133" s="7" t="s">
        <v>211</v>
      </c>
      <c r="V133" s="7" t="s">
        <v>80</v>
      </c>
      <c r="W133" s="8">
        <v>0</v>
      </c>
      <c r="X133" s="8">
        <v>2.0761363636363637</v>
      </c>
      <c r="Y133" s="8">
        <v>0</v>
      </c>
      <c r="Z133" s="8">
        <v>2.0761363636363637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8">
        <v>0</v>
      </c>
      <c r="AO133" s="8">
        <v>0</v>
      </c>
      <c r="AP133" s="8">
        <v>0</v>
      </c>
      <c r="AQ133" s="8">
        <v>0</v>
      </c>
      <c r="AR133" s="8">
        <v>0</v>
      </c>
      <c r="AS133" s="8">
        <v>0</v>
      </c>
      <c r="AT133" s="8">
        <v>0</v>
      </c>
      <c r="AU133" s="7">
        <v>0</v>
      </c>
      <c r="AV133" s="7">
        <v>0</v>
      </c>
      <c r="AW133" s="7">
        <v>0</v>
      </c>
      <c r="AX133" s="7">
        <v>0</v>
      </c>
      <c r="AY133" s="7">
        <v>0</v>
      </c>
      <c r="AZ133" s="7">
        <v>2.0761363636363637</v>
      </c>
      <c r="BA133" s="7">
        <v>0</v>
      </c>
      <c r="BB133" s="7">
        <v>2.0761363636363637</v>
      </c>
      <c r="BC133" s="8">
        <v>0</v>
      </c>
      <c r="BD133" s="8">
        <v>0</v>
      </c>
      <c r="BE133" s="8">
        <v>0</v>
      </c>
      <c r="BF133" s="8">
        <v>0</v>
      </c>
      <c r="BG133" s="8">
        <v>0</v>
      </c>
      <c r="BH133" s="8">
        <v>0</v>
      </c>
      <c r="BI133" s="8">
        <v>0</v>
      </c>
      <c r="BJ133" s="8">
        <v>0</v>
      </c>
      <c r="BK133" s="8">
        <v>0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8">
        <v>0</v>
      </c>
    </row>
    <row r="134" spans="1:70" x14ac:dyDescent="0.25">
      <c r="A134" s="6">
        <v>35224713</v>
      </c>
      <c r="B134" t="s">
        <v>343</v>
      </c>
      <c r="C134" s="7" t="s">
        <v>137</v>
      </c>
      <c r="D134" s="7" t="s">
        <v>94</v>
      </c>
      <c r="E134" s="7" t="s">
        <v>95</v>
      </c>
      <c r="F134" t="s">
        <v>96</v>
      </c>
      <c r="G134" t="s">
        <v>75</v>
      </c>
      <c r="H134" t="s">
        <v>339</v>
      </c>
      <c r="I134" t="s">
        <v>77</v>
      </c>
      <c r="J134" t="s">
        <v>78</v>
      </c>
      <c r="K134" t="s">
        <v>79</v>
      </c>
      <c r="L134">
        <v>39.9007164557</v>
      </c>
      <c r="M134">
        <v>-121.3594076975</v>
      </c>
      <c r="N134" s="7" t="s">
        <v>340</v>
      </c>
      <c r="O134" s="7" t="s">
        <v>341</v>
      </c>
      <c r="P134" s="7" t="s">
        <v>342</v>
      </c>
      <c r="Q134" s="7" t="s">
        <v>122</v>
      </c>
      <c r="R134" s="7">
        <v>11</v>
      </c>
      <c r="S134" s="7">
        <v>21</v>
      </c>
      <c r="T134" s="7" t="s">
        <v>220</v>
      </c>
      <c r="U134" s="7" t="s">
        <v>211</v>
      </c>
      <c r="V134" s="7" t="s">
        <v>80</v>
      </c>
      <c r="W134" s="8">
        <v>0</v>
      </c>
      <c r="X134" s="8">
        <v>1.8094696969696971</v>
      </c>
      <c r="Y134" s="8">
        <v>0</v>
      </c>
      <c r="Z134" s="8">
        <v>1.8094696969696971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0</v>
      </c>
      <c r="AP134" s="8">
        <v>0</v>
      </c>
      <c r="AQ134" s="8">
        <v>0</v>
      </c>
      <c r="AR134" s="8">
        <v>0</v>
      </c>
      <c r="AS134" s="8">
        <v>0</v>
      </c>
      <c r="AT134" s="8">
        <v>0</v>
      </c>
      <c r="AU134" s="7">
        <v>0</v>
      </c>
      <c r="AV134" s="7">
        <v>0</v>
      </c>
      <c r="AW134" s="7">
        <v>0</v>
      </c>
      <c r="AX134" s="7">
        <v>0</v>
      </c>
      <c r="AY134" s="7">
        <v>0</v>
      </c>
      <c r="AZ134" s="7">
        <v>1.8094696969696971</v>
      </c>
      <c r="BA134" s="7">
        <v>0</v>
      </c>
      <c r="BB134" s="7">
        <v>1.8094696969696971</v>
      </c>
      <c r="BC134" s="8">
        <v>0</v>
      </c>
      <c r="BD134" s="8">
        <v>0</v>
      </c>
      <c r="BE134" s="8">
        <v>0</v>
      </c>
      <c r="BF134" s="8">
        <v>0</v>
      </c>
      <c r="BG134" s="8">
        <v>0</v>
      </c>
      <c r="BH134" s="8">
        <v>0</v>
      </c>
      <c r="BI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0</v>
      </c>
      <c r="BR134" s="8">
        <v>0</v>
      </c>
    </row>
    <row r="135" spans="1:70" x14ac:dyDescent="0.25">
      <c r="A135" s="6">
        <v>35217268</v>
      </c>
      <c r="B135" t="s">
        <v>344</v>
      </c>
      <c r="C135" s="7" t="s">
        <v>178</v>
      </c>
      <c r="D135" s="7" t="s">
        <v>94</v>
      </c>
      <c r="E135" s="7" t="s">
        <v>83</v>
      </c>
      <c r="F135" t="s">
        <v>96</v>
      </c>
      <c r="G135" t="s">
        <v>75</v>
      </c>
      <c r="H135" t="s">
        <v>339</v>
      </c>
      <c r="I135" t="s">
        <v>77</v>
      </c>
      <c r="J135" t="s">
        <v>78</v>
      </c>
      <c r="K135" t="s">
        <v>79</v>
      </c>
      <c r="L135">
        <v>39.910736011399997</v>
      </c>
      <c r="M135">
        <v>-121.327511917</v>
      </c>
      <c r="N135" s="7" t="s">
        <v>340</v>
      </c>
      <c r="O135" s="7" t="s">
        <v>341</v>
      </c>
      <c r="P135" s="7" t="s">
        <v>342</v>
      </c>
      <c r="Q135" s="7" t="s">
        <v>122</v>
      </c>
      <c r="R135" s="7">
        <v>11</v>
      </c>
      <c r="S135" s="7">
        <v>21</v>
      </c>
      <c r="T135" s="7" t="s">
        <v>220</v>
      </c>
      <c r="U135" s="7"/>
      <c r="V135" s="7" t="s">
        <v>207</v>
      </c>
      <c r="W135" s="8">
        <v>0.05</v>
      </c>
      <c r="X135" s="8">
        <v>0</v>
      </c>
      <c r="Y135" s="8">
        <v>0</v>
      </c>
      <c r="Z135" s="8">
        <v>0.05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0</v>
      </c>
      <c r="AR135" s="8">
        <v>0</v>
      </c>
      <c r="AS135" s="8">
        <v>0</v>
      </c>
      <c r="AT135" s="8">
        <v>0</v>
      </c>
      <c r="AU135" s="7">
        <v>0</v>
      </c>
      <c r="AV135" s="7">
        <v>0</v>
      </c>
      <c r="AW135" s="7">
        <v>0</v>
      </c>
      <c r="AX135" s="7">
        <v>0</v>
      </c>
      <c r="AY135" s="7">
        <v>0.05</v>
      </c>
      <c r="AZ135" s="7">
        <v>0</v>
      </c>
      <c r="BA135" s="7">
        <v>0</v>
      </c>
      <c r="BB135" s="7">
        <v>0.05</v>
      </c>
      <c r="BC135" s="8">
        <v>0</v>
      </c>
      <c r="BD135" s="8">
        <v>0</v>
      </c>
      <c r="BE135" s="8">
        <v>0</v>
      </c>
      <c r="BF135" s="8">
        <v>0</v>
      </c>
      <c r="BG135" s="8">
        <v>0</v>
      </c>
      <c r="BH135" s="8">
        <v>0</v>
      </c>
      <c r="BI135" s="8">
        <v>0</v>
      </c>
      <c r="BJ135" s="8">
        <v>0</v>
      </c>
      <c r="BK135" s="8">
        <v>0</v>
      </c>
      <c r="BL135" s="8">
        <v>0</v>
      </c>
      <c r="BM135" s="8">
        <v>0</v>
      </c>
      <c r="BN135" s="8">
        <v>0</v>
      </c>
      <c r="BO135" s="8">
        <v>0</v>
      </c>
      <c r="BP135" s="8">
        <v>0</v>
      </c>
      <c r="BQ135" s="8">
        <v>0</v>
      </c>
      <c r="BR135" s="8">
        <v>0</v>
      </c>
    </row>
    <row r="136" spans="1:70" x14ac:dyDescent="0.25">
      <c r="A136" s="6">
        <v>35277195</v>
      </c>
      <c r="B136" t="s">
        <v>345</v>
      </c>
      <c r="C136" s="7" t="s">
        <v>137</v>
      </c>
      <c r="D136" s="7" t="s">
        <v>94</v>
      </c>
      <c r="E136" s="7" t="s">
        <v>95</v>
      </c>
      <c r="F136" t="s">
        <v>96</v>
      </c>
      <c r="G136" t="s">
        <v>75</v>
      </c>
      <c r="H136" t="s">
        <v>339</v>
      </c>
      <c r="I136" t="s">
        <v>77</v>
      </c>
      <c r="J136" t="s">
        <v>78</v>
      </c>
      <c r="K136" t="s">
        <v>79</v>
      </c>
      <c r="L136">
        <v>39.865589999999997</v>
      </c>
      <c r="M136">
        <v>-121.38189</v>
      </c>
      <c r="N136" s="7" t="s">
        <v>346</v>
      </c>
      <c r="O136" s="7" t="s">
        <v>341</v>
      </c>
      <c r="P136" s="7" t="s">
        <v>342</v>
      </c>
      <c r="Q136" s="7" t="s">
        <v>122</v>
      </c>
      <c r="R136" s="7">
        <v>11</v>
      </c>
      <c r="S136" s="7">
        <v>21</v>
      </c>
      <c r="T136" s="7" t="s">
        <v>220</v>
      </c>
      <c r="U136" s="7"/>
      <c r="V136" s="7" t="s">
        <v>200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0</v>
      </c>
      <c r="AP136" s="8">
        <v>0</v>
      </c>
      <c r="AQ136" s="8">
        <v>0</v>
      </c>
      <c r="AR136" s="8">
        <v>0</v>
      </c>
      <c r="AS136" s="8">
        <v>0</v>
      </c>
      <c r="AT136" s="8">
        <v>0</v>
      </c>
      <c r="AU136" s="7">
        <v>0</v>
      </c>
      <c r="AV136" s="7">
        <v>0</v>
      </c>
      <c r="AW136" s="7">
        <v>0</v>
      </c>
      <c r="AX136" s="7">
        <v>0</v>
      </c>
      <c r="AY136" s="7">
        <v>0</v>
      </c>
      <c r="AZ136" s="7">
        <v>0</v>
      </c>
      <c r="BA136" s="7">
        <v>0</v>
      </c>
      <c r="BB136" s="7">
        <v>0</v>
      </c>
      <c r="BC136" s="8">
        <v>0</v>
      </c>
      <c r="BD136" s="8">
        <v>0</v>
      </c>
      <c r="BE136" s="8">
        <v>0</v>
      </c>
      <c r="BF136" s="8">
        <v>0</v>
      </c>
      <c r="BG136" s="8">
        <v>0</v>
      </c>
      <c r="BH136" s="8">
        <v>0</v>
      </c>
      <c r="BI136" s="8">
        <v>0</v>
      </c>
      <c r="BJ136" s="8">
        <v>0</v>
      </c>
      <c r="BK136" s="8">
        <v>0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0</v>
      </c>
    </row>
    <row r="137" spans="1:70" x14ac:dyDescent="0.25">
      <c r="A137" s="6">
        <v>35101036</v>
      </c>
      <c r="B137" t="s">
        <v>347</v>
      </c>
      <c r="C137" s="7" t="s">
        <v>71</v>
      </c>
      <c r="D137" s="7" t="s">
        <v>72</v>
      </c>
      <c r="E137" s="7" t="s">
        <v>73</v>
      </c>
      <c r="F137" t="s">
        <v>96</v>
      </c>
      <c r="G137" t="s">
        <v>146</v>
      </c>
      <c r="H137" t="s">
        <v>180</v>
      </c>
      <c r="I137" t="s">
        <v>144</v>
      </c>
      <c r="J137" t="s">
        <v>78</v>
      </c>
      <c r="K137" t="s">
        <v>79</v>
      </c>
      <c r="L137">
        <v>39.737804823499999</v>
      </c>
      <c r="M137">
        <v>-121.47711068309999</v>
      </c>
      <c r="N137" s="7" t="s">
        <v>340</v>
      </c>
      <c r="O137" s="7" t="s">
        <v>341</v>
      </c>
      <c r="P137" s="7" t="s">
        <v>342</v>
      </c>
      <c r="Q137" s="7" t="s">
        <v>170</v>
      </c>
      <c r="R137" s="7">
        <v>11</v>
      </c>
      <c r="S137" s="7"/>
      <c r="T137" s="7"/>
      <c r="U137" s="7"/>
      <c r="V137" s="7" t="s">
        <v>348</v>
      </c>
      <c r="W137" s="8">
        <v>4.1068181818181815</v>
      </c>
      <c r="X137" s="8">
        <v>0</v>
      </c>
      <c r="Y137" s="8">
        <v>0</v>
      </c>
      <c r="Z137" s="8">
        <v>4.1068181818181815</v>
      </c>
      <c r="AA137" s="8">
        <v>0</v>
      </c>
      <c r="AB137" s="8">
        <v>0</v>
      </c>
      <c r="AC137" s="8">
        <v>0</v>
      </c>
      <c r="AD137" s="8">
        <v>0</v>
      </c>
      <c r="AE137" s="8">
        <v>4.1068181818181806</v>
      </c>
      <c r="AF137" s="8">
        <v>0</v>
      </c>
      <c r="AG137" s="8">
        <v>0</v>
      </c>
      <c r="AH137" s="8">
        <v>4.1068181818181806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U137" s="7">
        <v>0</v>
      </c>
      <c r="AV137" s="7">
        <v>0</v>
      </c>
      <c r="AW137" s="7">
        <v>0</v>
      </c>
      <c r="AX137" s="7">
        <v>0</v>
      </c>
      <c r="AY137" s="7">
        <v>0</v>
      </c>
      <c r="AZ137" s="7">
        <v>0</v>
      </c>
      <c r="BA137" s="7">
        <v>0</v>
      </c>
      <c r="BB137" s="7">
        <v>0</v>
      </c>
      <c r="BC137" s="8">
        <v>0</v>
      </c>
      <c r="BD137" s="8">
        <v>0</v>
      </c>
      <c r="BE137" s="8">
        <v>0</v>
      </c>
      <c r="BF137" s="8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8">
        <v>0</v>
      </c>
    </row>
    <row r="138" spans="1:70" x14ac:dyDescent="0.25">
      <c r="A138" s="6">
        <v>35101860</v>
      </c>
      <c r="B138" t="s">
        <v>349</v>
      </c>
      <c r="C138" s="7" t="s">
        <v>93</v>
      </c>
      <c r="D138" s="7" t="s">
        <v>72</v>
      </c>
      <c r="E138" s="7" t="s">
        <v>95</v>
      </c>
      <c r="F138" t="s">
        <v>96</v>
      </c>
      <c r="G138" t="s">
        <v>146</v>
      </c>
      <c r="H138" t="s">
        <v>180</v>
      </c>
      <c r="I138" t="s">
        <v>144</v>
      </c>
      <c r="J138" t="s">
        <v>78</v>
      </c>
      <c r="K138" t="s">
        <v>79</v>
      </c>
      <c r="L138">
        <v>39.783859470899998</v>
      </c>
      <c r="M138">
        <v>-121.4494108697</v>
      </c>
      <c r="N138" s="7" t="s">
        <v>340</v>
      </c>
      <c r="O138" s="7" t="s">
        <v>341</v>
      </c>
      <c r="P138" s="7" t="s">
        <v>342</v>
      </c>
      <c r="Q138" s="7" t="s">
        <v>122</v>
      </c>
      <c r="R138" s="7">
        <v>11</v>
      </c>
      <c r="S138" s="7"/>
      <c r="T138" s="7"/>
      <c r="U138" s="7"/>
      <c r="V138" s="7" t="s">
        <v>348</v>
      </c>
      <c r="W138" s="8">
        <v>4.7458333333333336</v>
      </c>
      <c r="X138" s="8">
        <v>0</v>
      </c>
      <c r="Y138" s="8">
        <v>0</v>
      </c>
      <c r="Z138" s="8">
        <v>4.7458333333333336</v>
      </c>
      <c r="AA138" s="8">
        <v>0</v>
      </c>
      <c r="AB138" s="8">
        <v>0</v>
      </c>
      <c r="AC138" s="8">
        <v>0</v>
      </c>
      <c r="AD138" s="8">
        <v>0</v>
      </c>
      <c r="AE138" s="8">
        <v>4.7458333333333327</v>
      </c>
      <c r="AF138" s="8">
        <v>0</v>
      </c>
      <c r="AG138" s="8">
        <v>0</v>
      </c>
      <c r="AH138" s="8">
        <v>4.7458333333333327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8">
        <v>0</v>
      </c>
      <c r="AO138" s="8">
        <v>0</v>
      </c>
      <c r="AP138" s="8">
        <v>0</v>
      </c>
      <c r="AQ138" s="8">
        <v>0</v>
      </c>
      <c r="AR138" s="8">
        <v>0</v>
      </c>
      <c r="AS138" s="8">
        <v>0</v>
      </c>
      <c r="AT138" s="8">
        <v>0</v>
      </c>
      <c r="AU138" s="7">
        <v>0</v>
      </c>
      <c r="AV138" s="7">
        <v>0</v>
      </c>
      <c r="AW138" s="7">
        <v>0</v>
      </c>
      <c r="AX138" s="7">
        <v>0</v>
      </c>
      <c r="AY138" s="7">
        <v>0</v>
      </c>
      <c r="AZ138" s="7">
        <v>0</v>
      </c>
      <c r="BA138" s="7">
        <v>0</v>
      </c>
      <c r="BB138" s="7">
        <v>0</v>
      </c>
      <c r="BC138" s="8">
        <v>0</v>
      </c>
      <c r="BD138" s="8">
        <v>0</v>
      </c>
      <c r="BE138" s="8">
        <v>0</v>
      </c>
      <c r="BF138" s="8">
        <v>0</v>
      </c>
      <c r="BG138" s="8">
        <v>0</v>
      </c>
      <c r="BH138" s="8">
        <v>0</v>
      </c>
      <c r="BI138" s="8">
        <v>0</v>
      </c>
      <c r="BJ138" s="8">
        <v>0</v>
      </c>
      <c r="BK138" s="8">
        <v>0</v>
      </c>
      <c r="BL138" s="8">
        <v>0</v>
      </c>
      <c r="BM138" s="8">
        <v>0</v>
      </c>
      <c r="BN138" s="8">
        <v>0</v>
      </c>
      <c r="BO138" s="8">
        <v>0</v>
      </c>
      <c r="BP138" s="8">
        <v>0</v>
      </c>
      <c r="BQ138" s="8">
        <v>0</v>
      </c>
      <c r="BR138" s="8">
        <v>0</v>
      </c>
    </row>
    <row r="139" spans="1:70" x14ac:dyDescent="0.25">
      <c r="A139" s="6">
        <v>35101861</v>
      </c>
      <c r="B139" t="s">
        <v>350</v>
      </c>
      <c r="C139" s="7" t="s">
        <v>71</v>
      </c>
      <c r="D139" s="7" t="s">
        <v>72</v>
      </c>
      <c r="E139" s="7" t="s">
        <v>73</v>
      </c>
      <c r="F139" t="s">
        <v>96</v>
      </c>
      <c r="G139" t="s">
        <v>146</v>
      </c>
      <c r="H139" t="s">
        <v>339</v>
      </c>
      <c r="I139" t="s">
        <v>77</v>
      </c>
      <c r="J139" t="s">
        <v>78</v>
      </c>
      <c r="K139" t="s">
        <v>79</v>
      </c>
      <c r="L139">
        <v>39.874112967899997</v>
      </c>
      <c r="M139">
        <v>-121.3787870665</v>
      </c>
      <c r="N139" s="7" t="s">
        <v>340</v>
      </c>
      <c r="O139" s="7" t="s">
        <v>341</v>
      </c>
      <c r="P139" s="7" t="s">
        <v>342</v>
      </c>
      <c r="Q139" s="7" t="s">
        <v>141</v>
      </c>
      <c r="R139" s="7">
        <v>11</v>
      </c>
      <c r="S139" s="7"/>
      <c r="T139" s="7"/>
      <c r="U139" s="7"/>
      <c r="V139" s="7" t="s">
        <v>348</v>
      </c>
      <c r="W139" s="8">
        <v>4.2202651515151519</v>
      </c>
      <c r="X139" s="8">
        <v>0</v>
      </c>
      <c r="Y139" s="8">
        <v>0</v>
      </c>
      <c r="Z139" s="8">
        <v>4.2202651515151519</v>
      </c>
      <c r="AA139" s="8">
        <v>0</v>
      </c>
      <c r="AB139" s="8">
        <v>0</v>
      </c>
      <c r="AC139" s="8">
        <v>0</v>
      </c>
      <c r="AD139" s="8">
        <v>0</v>
      </c>
      <c r="AE139" s="8">
        <v>4.2202651515151528</v>
      </c>
      <c r="AF139" s="8">
        <v>0</v>
      </c>
      <c r="AG139" s="8">
        <v>0</v>
      </c>
      <c r="AH139" s="8">
        <v>4.2202651515151528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8">
        <v>0</v>
      </c>
      <c r="AO139" s="8">
        <v>0</v>
      </c>
      <c r="AP139" s="8">
        <v>0</v>
      </c>
      <c r="AQ139" s="8">
        <v>0</v>
      </c>
      <c r="AR139" s="8">
        <v>0</v>
      </c>
      <c r="AS139" s="8">
        <v>0</v>
      </c>
      <c r="AT139" s="8">
        <v>0</v>
      </c>
      <c r="AU139" s="7">
        <v>0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8">
        <v>0</v>
      </c>
      <c r="BD139" s="8">
        <v>0</v>
      </c>
      <c r="BE139" s="8">
        <v>0</v>
      </c>
      <c r="BF139" s="8">
        <v>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8">
        <v>0</v>
      </c>
    </row>
    <row r="140" spans="1:70" x14ac:dyDescent="0.25">
      <c r="A140" s="6">
        <v>35333472</v>
      </c>
      <c r="B140" t="s">
        <v>351</v>
      </c>
      <c r="C140" s="7" t="s">
        <v>86</v>
      </c>
      <c r="D140" s="7" t="s">
        <v>94</v>
      </c>
      <c r="E140" s="7" t="s">
        <v>87</v>
      </c>
      <c r="F140" t="s">
        <v>96</v>
      </c>
      <c r="G140" t="s">
        <v>75</v>
      </c>
      <c r="H140" t="s">
        <v>339</v>
      </c>
      <c r="I140" t="s">
        <v>77</v>
      </c>
      <c r="J140" t="s">
        <v>78</v>
      </c>
      <c r="K140" t="s">
        <v>79</v>
      </c>
      <c r="L140">
        <v>39.897695534100002</v>
      </c>
      <c r="M140">
        <v>-121.3621063903</v>
      </c>
      <c r="N140" s="7" t="s">
        <v>340</v>
      </c>
      <c r="O140" s="7" t="s">
        <v>341</v>
      </c>
      <c r="P140" s="7" t="s">
        <v>342</v>
      </c>
      <c r="Q140" s="7" t="s">
        <v>122</v>
      </c>
      <c r="R140" s="7">
        <v>11</v>
      </c>
      <c r="S140" s="7">
        <v>21</v>
      </c>
      <c r="T140" s="7" t="s">
        <v>220</v>
      </c>
      <c r="U140" s="7"/>
      <c r="V140" s="7" t="s">
        <v>80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8">
        <v>0</v>
      </c>
      <c r="AO140" s="8">
        <v>0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</v>
      </c>
      <c r="BB140" s="7">
        <v>0</v>
      </c>
      <c r="BC140" s="8">
        <v>0</v>
      </c>
      <c r="BD140" s="8">
        <v>0</v>
      </c>
      <c r="BE140" s="8">
        <v>0</v>
      </c>
      <c r="BF140" s="8">
        <v>0</v>
      </c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</row>
    <row r="141" spans="1:70" x14ac:dyDescent="0.25">
      <c r="A141" s="6">
        <v>35297232</v>
      </c>
      <c r="B141" t="s">
        <v>352</v>
      </c>
      <c r="C141" s="7" t="s">
        <v>93</v>
      </c>
      <c r="D141" s="7" t="s">
        <v>94</v>
      </c>
      <c r="E141" s="7" t="s">
        <v>95</v>
      </c>
      <c r="F141" t="s">
        <v>96</v>
      </c>
      <c r="G141" t="s">
        <v>75</v>
      </c>
      <c r="H141" t="s">
        <v>313</v>
      </c>
      <c r="I141" t="s">
        <v>77</v>
      </c>
      <c r="J141" t="s">
        <v>78</v>
      </c>
      <c r="K141" t="s">
        <v>79</v>
      </c>
      <c r="L141">
        <v>40.013890909200001</v>
      </c>
      <c r="M141">
        <v>-121.2231703994</v>
      </c>
      <c r="N141" s="7" t="s">
        <v>346</v>
      </c>
      <c r="O141" s="7" t="s">
        <v>353</v>
      </c>
      <c r="P141" s="7" t="s">
        <v>354</v>
      </c>
      <c r="Q141" s="7" t="s">
        <v>122</v>
      </c>
      <c r="R141" s="7">
        <v>378</v>
      </c>
      <c r="S141" s="7">
        <v>45</v>
      </c>
      <c r="T141" s="7" t="s">
        <v>123</v>
      </c>
      <c r="U141" s="7"/>
      <c r="V141" s="7" t="s">
        <v>101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0</v>
      </c>
      <c r="AO141" s="8">
        <v>0</v>
      </c>
      <c r="AP141" s="8">
        <v>0</v>
      </c>
      <c r="AQ141" s="8">
        <v>0</v>
      </c>
      <c r="AR141" s="8">
        <v>0</v>
      </c>
      <c r="AS141" s="8">
        <v>0</v>
      </c>
      <c r="AT141" s="8">
        <v>0</v>
      </c>
      <c r="AU141" s="7">
        <v>0</v>
      </c>
      <c r="AV141" s="7">
        <v>0</v>
      </c>
      <c r="AW141" s="7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0</v>
      </c>
      <c r="BC141" s="8">
        <v>0</v>
      </c>
      <c r="BD141" s="8">
        <v>0</v>
      </c>
      <c r="BE141" s="8">
        <v>0</v>
      </c>
      <c r="BF141" s="8">
        <v>0</v>
      </c>
      <c r="BG141" s="8">
        <v>0</v>
      </c>
      <c r="BH141" s="8">
        <v>0</v>
      </c>
      <c r="BI141" s="8">
        <v>0</v>
      </c>
      <c r="BJ141" s="8">
        <v>0</v>
      </c>
      <c r="BK141" s="8">
        <v>0</v>
      </c>
      <c r="BL141" s="8">
        <v>0</v>
      </c>
      <c r="BM141" s="8">
        <v>0</v>
      </c>
      <c r="BN141" s="8">
        <v>0</v>
      </c>
      <c r="BO141" s="8">
        <v>0</v>
      </c>
      <c r="BP141" s="8">
        <v>0</v>
      </c>
      <c r="BQ141" s="8">
        <v>0</v>
      </c>
      <c r="BR141" s="8">
        <v>0</v>
      </c>
    </row>
    <row r="142" spans="1:70" x14ac:dyDescent="0.25">
      <c r="A142" s="6">
        <v>35123202</v>
      </c>
      <c r="B142" t="s">
        <v>355</v>
      </c>
      <c r="C142" s="7" t="s">
        <v>93</v>
      </c>
      <c r="D142" s="7" t="s">
        <v>72</v>
      </c>
      <c r="E142" s="7" t="s">
        <v>95</v>
      </c>
      <c r="F142" t="s">
        <v>96</v>
      </c>
      <c r="G142" t="s">
        <v>146</v>
      </c>
      <c r="H142" t="s">
        <v>180</v>
      </c>
      <c r="I142" t="s">
        <v>144</v>
      </c>
      <c r="J142" t="s">
        <v>78</v>
      </c>
      <c r="K142" t="s">
        <v>79</v>
      </c>
      <c r="L142">
        <v>39.787157954999998</v>
      </c>
      <c r="M142">
        <v>-121.53075445410001</v>
      </c>
      <c r="N142" s="7" t="s">
        <v>274</v>
      </c>
      <c r="O142" s="7" t="s">
        <v>278</v>
      </c>
      <c r="P142" s="7" t="s">
        <v>276</v>
      </c>
      <c r="Q142" s="7" t="s">
        <v>141</v>
      </c>
      <c r="R142" s="7">
        <v>1608</v>
      </c>
      <c r="S142" s="7"/>
      <c r="T142" s="7"/>
      <c r="U142" s="7"/>
      <c r="V142" s="7" t="s">
        <v>101</v>
      </c>
      <c r="W142" s="8">
        <v>0.16742424242424242</v>
      </c>
      <c r="X142" s="8">
        <v>0</v>
      </c>
      <c r="Y142" s="8">
        <v>0</v>
      </c>
      <c r="Z142" s="8">
        <v>0.16742424242424242</v>
      </c>
      <c r="AA142" s="8">
        <v>0</v>
      </c>
      <c r="AB142" s="8">
        <v>0</v>
      </c>
      <c r="AC142" s="8">
        <v>0</v>
      </c>
      <c r="AD142" s="8">
        <v>0</v>
      </c>
      <c r="AE142" s="8">
        <v>0.16742424242424242</v>
      </c>
      <c r="AF142" s="8">
        <v>0</v>
      </c>
      <c r="AG142" s="8">
        <v>0</v>
      </c>
      <c r="AH142" s="8">
        <v>0.16742424242424242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8">
        <v>0</v>
      </c>
      <c r="AO142" s="8">
        <v>0</v>
      </c>
      <c r="AP142" s="8">
        <v>0</v>
      </c>
      <c r="AQ142" s="8">
        <v>0</v>
      </c>
      <c r="AR142" s="8">
        <v>0</v>
      </c>
      <c r="AS142" s="8">
        <v>0</v>
      </c>
      <c r="AT142" s="8">
        <v>0</v>
      </c>
      <c r="AU142" s="7">
        <v>0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A142" s="7">
        <v>0</v>
      </c>
      <c r="BB142" s="7">
        <v>0</v>
      </c>
      <c r="BC142" s="8">
        <v>0</v>
      </c>
      <c r="BD142" s="8">
        <v>0</v>
      </c>
      <c r="BE142" s="8">
        <v>0</v>
      </c>
      <c r="BF142" s="8">
        <v>0</v>
      </c>
      <c r="BG142" s="8">
        <v>0</v>
      </c>
      <c r="BH142" s="8">
        <v>0</v>
      </c>
      <c r="BI142" s="8">
        <v>0</v>
      </c>
      <c r="BJ142" s="8">
        <v>0</v>
      </c>
      <c r="BK142" s="8">
        <v>0</v>
      </c>
      <c r="BL142" s="8">
        <v>0</v>
      </c>
      <c r="BM142" s="8">
        <v>0</v>
      </c>
      <c r="BN142" s="8">
        <v>0</v>
      </c>
      <c r="BO142" s="8">
        <v>0</v>
      </c>
      <c r="BP142" s="8">
        <v>0</v>
      </c>
      <c r="BQ142" s="8">
        <v>0</v>
      </c>
      <c r="BR142" s="8">
        <v>0</v>
      </c>
    </row>
    <row r="143" spans="1:70" x14ac:dyDescent="0.25">
      <c r="A143" s="6">
        <v>35117219</v>
      </c>
      <c r="B143" t="s">
        <v>356</v>
      </c>
      <c r="C143" s="7" t="s">
        <v>115</v>
      </c>
      <c r="D143" s="7" t="s">
        <v>72</v>
      </c>
      <c r="E143" s="7" t="s">
        <v>95</v>
      </c>
      <c r="F143" t="s">
        <v>96</v>
      </c>
      <c r="G143" t="s">
        <v>146</v>
      </c>
      <c r="H143" t="s">
        <v>180</v>
      </c>
      <c r="I143" t="s">
        <v>144</v>
      </c>
      <c r="J143" t="s">
        <v>78</v>
      </c>
      <c r="K143" t="s">
        <v>79</v>
      </c>
      <c r="L143">
        <v>39.790840824900002</v>
      </c>
      <c r="M143">
        <v>-121.4980971714</v>
      </c>
      <c r="N143" s="7" t="s">
        <v>274</v>
      </c>
      <c r="O143" s="7" t="s">
        <v>278</v>
      </c>
      <c r="P143" s="7" t="s">
        <v>276</v>
      </c>
      <c r="Q143" s="7" t="s">
        <v>141</v>
      </c>
      <c r="R143" s="7">
        <v>1608</v>
      </c>
      <c r="S143" s="7"/>
      <c r="T143" s="7"/>
      <c r="U143" s="7"/>
      <c r="V143" s="7" t="s">
        <v>101</v>
      </c>
      <c r="W143" s="8">
        <v>8.7689393939393942E-2</v>
      </c>
      <c r="X143" s="8">
        <v>0</v>
      </c>
      <c r="Y143" s="8">
        <v>0</v>
      </c>
      <c r="Z143" s="8">
        <v>8.7689393939393942E-2</v>
      </c>
      <c r="AA143" s="8">
        <v>0</v>
      </c>
      <c r="AB143" s="8">
        <v>0</v>
      </c>
      <c r="AC143" s="8">
        <v>0</v>
      </c>
      <c r="AD143" s="8">
        <v>0</v>
      </c>
      <c r="AE143" s="8">
        <v>8.7689393939393942E-2</v>
      </c>
      <c r="AF143" s="8">
        <v>0</v>
      </c>
      <c r="AG143" s="8">
        <v>0</v>
      </c>
      <c r="AH143" s="8">
        <v>8.7689393939393942E-2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0</v>
      </c>
      <c r="AP143" s="8">
        <v>0</v>
      </c>
      <c r="AQ143" s="8">
        <v>0</v>
      </c>
      <c r="AR143" s="8">
        <v>0</v>
      </c>
      <c r="AS143" s="8">
        <v>0</v>
      </c>
      <c r="AT143" s="8">
        <v>0</v>
      </c>
      <c r="AU143" s="7">
        <v>0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8">
        <v>0</v>
      </c>
      <c r="BD143" s="8">
        <v>0</v>
      </c>
      <c r="BE143" s="8">
        <v>0</v>
      </c>
      <c r="BF143" s="8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0</v>
      </c>
      <c r="BR143" s="8">
        <v>0</v>
      </c>
    </row>
    <row r="144" spans="1:70" x14ac:dyDescent="0.25">
      <c r="A144" s="6">
        <v>35087693</v>
      </c>
      <c r="B144" t="s">
        <v>357</v>
      </c>
      <c r="C144" s="7" t="s">
        <v>93</v>
      </c>
      <c r="D144" s="7" t="s">
        <v>72</v>
      </c>
      <c r="E144" s="7" t="s">
        <v>95</v>
      </c>
      <c r="F144" t="s">
        <v>96</v>
      </c>
      <c r="G144" t="s">
        <v>146</v>
      </c>
      <c r="H144" t="s">
        <v>180</v>
      </c>
      <c r="I144" t="s">
        <v>144</v>
      </c>
      <c r="J144" t="s">
        <v>78</v>
      </c>
      <c r="K144" t="s">
        <v>79</v>
      </c>
      <c r="L144">
        <v>39.788156791900001</v>
      </c>
      <c r="M144">
        <v>-121.5302199936</v>
      </c>
      <c r="N144" s="7" t="s">
        <v>274</v>
      </c>
      <c r="O144" s="7" t="s">
        <v>278</v>
      </c>
      <c r="P144" s="7" t="s">
        <v>276</v>
      </c>
      <c r="Q144" s="7" t="s">
        <v>141</v>
      </c>
      <c r="R144" s="7">
        <v>1608</v>
      </c>
      <c r="S144" s="7"/>
      <c r="T144" s="7"/>
      <c r="U144" s="7"/>
      <c r="V144" s="7" t="s">
        <v>101</v>
      </c>
      <c r="W144" s="8">
        <v>0.12613636363636363</v>
      </c>
      <c r="X144" s="8">
        <v>0</v>
      </c>
      <c r="Y144" s="8">
        <v>0</v>
      </c>
      <c r="Z144" s="8">
        <v>0.12613636363636363</v>
      </c>
      <c r="AA144" s="8">
        <v>0</v>
      </c>
      <c r="AB144" s="8">
        <v>0</v>
      </c>
      <c r="AC144" s="8">
        <v>0</v>
      </c>
      <c r="AD144" s="8">
        <v>0</v>
      </c>
      <c r="AE144" s="8">
        <v>0.12613636363636363</v>
      </c>
      <c r="AF144" s="8">
        <v>0</v>
      </c>
      <c r="AG144" s="8">
        <v>0</v>
      </c>
      <c r="AH144" s="8">
        <v>0.12613636363636363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8">
        <v>0</v>
      </c>
      <c r="AO144" s="8">
        <v>0</v>
      </c>
      <c r="AP144" s="8">
        <v>0</v>
      </c>
      <c r="AQ144" s="8">
        <v>0</v>
      </c>
      <c r="AR144" s="8">
        <v>0</v>
      </c>
      <c r="AS144" s="8">
        <v>0</v>
      </c>
      <c r="AT144" s="8">
        <v>0</v>
      </c>
      <c r="AU144" s="7">
        <v>0</v>
      </c>
      <c r="AV144" s="7">
        <v>0</v>
      </c>
      <c r="AW144" s="7">
        <v>0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8">
        <v>0</v>
      </c>
      <c r="BD144" s="8">
        <v>0</v>
      </c>
      <c r="BE144" s="8">
        <v>0</v>
      </c>
      <c r="BF144" s="8">
        <v>0</v>
      </c>
      <c r="BG144" s="8">
        <v>0</v>
      </c>
      <c r="BH144" s="8">
        <v>0</v>
      </c>
      <c r="BI144" s="8">
        <v>0</v>
      </c>
      <c r="BJ144" s="8">
        <v>0</v>
      </c>
      <c r="BK144" s="8">
        <v>0</v>
      </c>
      <c r="BL144" s="8">
        <v>0</v>
      </c>
      <c r="BM144" s="8">
        <v>0</v>
      </c>
      <c r="BN144" s="8">
        <v>0</v>
      </c>
      <c r="BO144" s="8">
        <v>0</v>
      </c>
      <c r="BP144" s="8">
        <v>0</v>
      </c>
      <c r="BQ144" s="8">
        <v>0</v>
      </c>
      <c r="BR144" s="8">
        <v>0</v>
      </c>
    </row>
    <row r="145" spans="1:70" x14ac:dyDescent="0.25">
      <c r="A145" s="6">
        <v>35396074</v>
      </c>
      <c r="B145" t="s">
        <v>358</v>
      </c>
      <c r="C145" s="7" t="s">
        <v>82</v>
      </c>
      <c r="D145" s="7" t="s">
        <v>94</v>
      </c>
      <c r="E145" s="7" t="s">
        <v>83</v>
      </c>
      <c r="F145" t="s">
        <v>96</v>
      </c>
      <c r="G145" t="s">
        <v>75</v>
      </c>
      <c r="H145" t="s">
        <v>339</v>
      </c>
      <c r="I145" t="s">
        <v>77</v>
      </c>
      <c r="J145" t="s">
        <v>78</v>
      </c>
      <c r="K145" t="s">
        <v>79</v>
      </c>
      <c r="L145">
        <v>39.898363343600003</v>
      </c>
      <c r="M145">
        <v>-121.32026123</v>
      </c>
      <c r="N145" s="7" t="s">
        <v>359</v>
      </c>
      <c r="O145" s="7" t="s">
        <v>360</v>
      </c>
      <c r="P145" s="7" t="s">
        <v>361</v>
      </c>
      <c r="Q145" s="7" t="s">
        <v>170</v>
      </c>
      <c r="R145" s="7">
        <v>1658</v>
      </c>
      <c r="S145" s="7">
        <v>404</v>
      </c>
      <c r="T145" s="7" t="s">
        <v>134</v>
      </c>
      <c r="U145" s="7"/>
      <c r="V145" s="7" t="s">
        <v>362</v>
      </c>
      <c r="W145" s="8">
        <v>1.1931818181818181</v>
      </c>
      <c r="X145" s="8">
        <v>0</v>
      </c>
      <c r="Y145" s="8">
        <v>0</v>
      </c>
      <c r="Z145" s="8">
        <v>1.1931818181818181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0</v>
      </c>
      <c r="AP145" s="8">
        <v>0</v>
      </c>
      <c r="AQ145" s="8">
        <v>0</v>
      </c>
      <c r="AR145" s="8">
        <v>0</v>
      </c>
      <c r="AS145" s="8">
        <v>0</v>
      </c>
      <c r="AT145" s="8">
        <v>0</v>
      </c>
      <c r="AU145" s="7">
        <v>0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8">
        <v>1.1931818181818181</v>
      </c>
      <c r="BD145" s="8">
        <v>0</v>
      </c>
      <c r="BE145" s="8">
        <v>0</v>
      </c>
      <c r="BF145" s="8">
        <v>1.1931818181818181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>
        <v>0</v>
      </c>
      <c r="BO145" s="8">
        <v>0</v>
      </c>
      <c r="BP145" s="8">
        <v>0</v>
      </c>
      <c r="BQ145" s="8">
        <v>0</v>
      </c>
      <c r="BR145" s="8">
        <v>0</v>
      </c>
    </row>
    <row r="146" spans="1:70" x14ac:dyDescent="0.25">
      <c r="A146" s="6">
        <v>35295446</v>
      </c>
      <c r="B146" t="s">
        <v>363</v>
      </c>
      <c r="C146" s="7" t="s">
        <v>86</v>
      </c>
      <c r="D146" s="7" t="s">
        <v>94</v>
      </c>
      <c r="E146" s="7" t="s">
        <v>87</v>
      </c>
      <c r="F146" t="s">
        <v>96</v>
      </c>
      <c r="G146" t="s">
        <v>75</v>
      </c>
      <c r="H146" t="s">
        <v>112</v>
      </c>
      <c r="I146" t="s">
        <v>77</v>
      </c>
      <c r="J146" t="s">
        <v>78</v>
      </c>
      <c r="K146" t="s">
        <v>79</v>
      </c>
      <c r="L146">
        <v>39.8957499662</v>
      </c>
      <c r="M146">
        <v>-121.2789405369</v>
      </c>
      <c r="N146" s="7" t="s">
        <v>359</v>
      </c>
      <c r="O146" s="7" t="s">
        <v>360</v>
      </c>
      <c r="P146" s="7" t="s">
        <v>361</v>
      </c>
      <c r="Q146" s="7" t="s">
        <v>122</v>
      </c>
      <c r="R146" s="7">
        <v>1658</v>
      </c>
      <c r="S146" s="7">
        <v>404</v>
      </c>
      <c r="T146" s="7" t="s">
        <v>134</v>
      </c>
      <c r="U146" s="7"/>
      <c r="V146" s="7" t="s">
        <v>222</v>
      </c>
      <c r="W146" s="8">
        <v>0.43560606060606061</v>
      </c>
      <c r="X146" s="8">
        <v>0.49431818181818182</v>
      </c>
      <c r="Y146" s="8">
        <v>0</v>
      </c>
      <c r="Z146" s="8">
        <v>0.92992424242424243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8">
        <v>0</v>
      </c>
      <c r="AO146" s="8">
        <v>0</v>
      </c>
      <c r="AP146" s="8">
        <v>0</v>
      </c>
      <c r="AQ146" s="8">
        <v>0</v>
      </c>
      <c r="AR146" s="8">
        <v>0</v>
      </c>
      <c r="AS146" s="8">
        <v>0</v>
      </c>
      <c r="AT146" s="8">
        <v>0</v>
      </c>
      <c r="AU146" s="7">
        <v>0</v>
      </c>
      <c r="AV146" s="7">
        <v>0</v>
      </c>
      <c r="AW146" s="7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8">
        <v>0.43560606060606061</v>
      </c>
      <c r="BD146" s="8">
        <v>0.49431818181818182</v>
      </c>
      <c r="BE146" s="8">
        <v>0</v>
      </c>
      <c r="BF146" s="8">
        <v>0.92992424242424243</v>
      </c>
      <c r="BG146" s="8">
        <v>0</v>
      </c>
      <c r="BH146" s="8">
        <v>0</v>
      </c>
      <c r="BI146" s="8">
        <v>0</v>
      </c>
      <c r="BJ146" s="8">
        <v>0</v>
      </c>
      <c r="BK146" s="8">
        <v>0</v>
      </c>
      <c r="BL146" s="8">
        <v>0</v>
      </c>
      <c r="BM146" s="8">
        <v>0</v>
      </c>
      <c r="BN146" s="8">
        <v>0</v>
      </c>
      <c r="BO146" s="8">
        <v>0</v>
      </c>
      <c r="BP146" s="8">
        <v>0</v>
      </c>
      <c r="BQ146" s="8">
        <v>0</v>
      </c>
      <c r="BR146" s="8">
        <v>0</v>
      </c>
    </row>
    <row r="147" spans="1:70" x14ac:dyDescent="0.25">
      <c r="A147" s="6">
        <v>35122641</v>
      </c>
      <c r="B147" t="s">
        <v>364</v>
      </c>
      <c r="C147" s="7" t="s">
        <v>71</v>
      </c>
      <c r="D147" s="7" t="s">
        <v>72</v>
      </c>
      <c r="E147" s="7" t="s">
        <v>73</v>
      </c>
      <c r="F147" t="s">
        <v>96</v>
      </c>
      <c r="G147" t="s">
        <v>146</v>
      </c>
      <c r="H147" t="s">
        <v>365</v>
      </c>
      <c r="I147" t="s">
        <v>144</v>
      </c>
      <c r="J147" t="s">
        <v>78</v>
      </c>
      <c r="K147" t="s">
        <v>79</v>
      </c>
      <c r="L147">
        <v>39.798302220099998</v>
      </c>
      <c r="M147">
        <v>-121.60389488200001</v>
      </c>
      <c r="N147" s="7" t="s">
        <v>366</v>
      </c>
      <c r="O147" s="7" t="s">
        <v>367</v>
      </c>
      <c r="P147" s="7" t="s">
        <v>368</v>
      </c>
      <c r="Q147" s="7" t="s">
        <v>170</v>
      </c>
      <c r="R147" s="7">
        <v>1979</v>
      </c>
      <c r="S147" s="7"/>
      <c r="T147" s="7"/>
      <c r="U147" s="7"/>
      <c r="V147" s="7" t="s">
        <v>113</v>
      </c>
      <c r="W147" s="8">
        <v>0</v>
      </c>
      <c r="X147" s="8">
        <v>0</v>
      </c>
      <c r="Y147" s="8">
        <v>4.1657386363636357</v>
      </c>
      <c r="Z147" s="8">
        <v>4.1657386363636357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4.1657386363636366</v>
      </c>
      <c r="AH147" s="8">
        <v>4.1657386363636366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0</v>
      </c>
      <c r="AO147" s="8">
        <v>0</v>
      </c>
      <c r="AP147" s="8">
        <v>0</v>
      </c>
      <c r="AQ147" s="8">
        <v>0</v>
      </c>
      <c r="AR147" s="8">
        <v>0</v>
      </c>
      <c r="AS147" s="8">
        <v>0</v>
      </c>
      <c r="AT147" s="8">
        <v>0</v>
      </c>
      <c r="AU147" s="7">
        <v>0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8">
        <v>0</v>
      </c>
      <c r="BD147" s="8">
        <v>0</v>
      </c>
      <c r="BE147" s="8">
        <v>0</v>
      </c>
      <c r="BF147" s="8">
        <v>0</v>
      </c>
      <c r="BG147" s="8">
        <v>0</v>
      </c>
      <c r="BH147" s="8">
        <v>0</v>
      </c>
      <c r="BI147" s="8">
        <v>0</v>
      </c>
      <c r="BJ147" s="8">
        <v>0</v>
      </c>
      <c r="BK147" s="8">
        <v>0</v>
      </c>
      <c r="BL147" s="8">
        <v>0</v>
      </c>
      <c r="BM147" s="8">
        <v>0</v>
      </c>
      <c r="BN147" s="8">
        <v>0</v>
      </c>
      <c r="BO147" s="8">
        <v>0</v>
      </c>
      <c r="BP147" s="8">
        <v>0</v>
      </c>
      <c r="BQ147" s="8">
        <v>0</v>
      </c>
      <c r="BR147" s="8">
        <v>0</v>
      </c>
    </row>
    <row r="148" spans="1:70" x14ac:dyDescent="0.25">
      <c r="A148" s="6">
        <v>35120069</v>
      </c>
      <c r="B148" t="s">
        <v>369</v>
      </c>
      <c r="C148" s="7" t="s">
        <v>115</v>
      </c>
      <c r="D148" s="7" t="s">
        <v>72</v>
      </c>
      <c r="E148" s="7" t="s">
        <v>95</v>
      </c>
      <c r="F148" t="s">
        <v>96</v>
      </c>
      <c r="G148" t="s">
        <v>146</v>
      </c>
      <c r="H148" t="s">
        <v>370</v>
      </c>
      <c r="I148" t="s">
        <v>144</v>
      </c>
      <c r="J148" t="s">
        <v>78</v>
      </c>
      <c r="K148" t="s">
        <v>79</v>
      </c>
      <c r="L148">
        <v>39.754505750900002</v>
      </c>
      <c r="M148">
        <v>-121.6827804643</v>
      </c>
      <c r="N148" s="7" t="s">
        <v>366</v>
      </c>
      <c r="O148" s="7" t="s">
        <v>371</v>
      </c>
      <c r="P148" s="7" t="s">
        <v>368</v>
      </c>
      <c r="Q148" s="7" t="s">
        <v>170</v>
      </c>
      <c r="R148" s="7">
        <v>1089</v>
      </c>
      <c r="S148" s="7"/>
      <c r="T148" s="7"/>
      <c r="U148" s="7"/>
      <c r="V148" s="7" t="s">
        <v>101</v>
      </c>
      <c r="W148" s="8">
        <v>0.26420454545454547</v>
      </c>
      <c r="X148" s="8">
        <v>0</v>
      </c>
      <c r="Y148" s="8">
        <v>0</v>
      </c>
      <c r="Z148" s="8">
        <v>0.26420454545454547</v>
      </c>
      <c r="AA148" s="8">
        <v>0</v>
      </c>
      <c r="AB148" s="8">
        <v>0</v>
      </c>
      <c r="AC148" s="8">
        <v>0</v>
      </c>
      <c r="AD148" s="8">
        <v>0</v>
      </c>
      <c r="AE148" s="8">
        <v>0.26420454545454547</v>
      </c>
      <c r="AF148" s="8">
        <v>0</v>
      </c>
      <c r="AG148" s="8">
        <v>0</v>
      </c>
      <c r="AH148" s="8">
        <v>0.26420454545454547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0</v>
      </c>
      <c r="AR148" s="8">
        <v>0</v>
      </c>
      <c r="AS148" s="8">
        <v>0</v>
      </c>
      <c r="AT148" s="8">
        <v>0</v>
      </c>
      <c r="AU148" s="7">
        <v>0</v>
      </c>
      <c r="AV148" s="7">
        <v>0</v>
      </c>
      <c r="AW148" s="7">
        <v>0</v>
      </c>
      <c r="AX148" s="7">
        <v>0</v>
      </c>
      <c r="AY148" s="7">
        <v>0</v>
      </c>
      <c r="AZ148" s="7">
        <v>0</v>
      </c>
      <c r="BA148" s="7">
        <v>0</v>
      </c>
      <c r="BB148" s="7">
        <v>0</v>
      </c>
      <c r="BC148" s="8">
        <v>0</v>
      </c>
      <c r="BD148" s="8">
        <v>0</v>
      </c>
      <c r="BE148" s="8">
        <v>0</v>
      </c>
      <c r="BF148" s="8">
        <v>0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0</v>
      </c>
      <c r="BN148" s="8">
        <v>0</v>
      </c>
      <c r="BO148" s="8">
        <v>0</v>
      </c>
      <c r="BP148" s="8">
        <v>0</v>
      </c>
      <c r="BQ148" s="8">
        <v>0</v>
      </c>
      <c r="BR148" s="8">
        <v>0</v>
      </c>
    </row>
    <row r="149" spans="1:70" x14ac:dyDescent="0.25">
      <c r="A149" s="6">
        <v>35117381</v>
      </c>
      <c r="B149" t="s">
        <v>372</v>
      </c>
      <c r="C149" s="7" t="s">
        <v>101</v>
      </c>
      <c r="D149" s="7" t="s">
        <v>72</v>
      </c>
      <c r="E149" s="7" t="s">
        <v>95</v>
      </c>
      <c r="F149" t="s">
        <v>96</v>
      </c>
      <c r="G149" t="s">
        <v>146</v>
      </c>
      <c r="H149" t="s">
        <v>370</v>
      </c>
      <c r="I149" t="s">
        <v>144</v>
      </c>
      <c r="J149" t="s">
        <v>78</v>
      </c>
      <c r="K149" t="s">
        <v>79</v>
      </c>
      <c r="L149">
        <v>39.742186634399999</v>
      </c>
      <c r="M149">
        <v>-121.6763379487</v>
      </c>
      <c r="N149" s="7" t="s">
        <v>366</v>
      </c>
      <c r="O149" s="7" t="s">
        <v>371</v>
      </c>
      <c r="P149" s="7" t="s">
        <v>368</v>
      </c>
      <c r="Q149" s="7" t="s">
        <v>170</v>
      </c>
      <c r="R149" s="7">
        <v>1089</v>
      </c>
      <c r="S149" s="7"/>
      <c r="T149" s="7"/>
      <c r="U149" s="7"/>
      <c r="V149" s="7" t="s">
        <v>101</v>
      </c>
      <c r="W149" s="8">
        <v>9.9431818181818177E-2</v>
      </c>
      <c r="X149" s="8">
        <v>0</v>
      </c>
      <c r="Y149" s="8">
        <v>0</v>
      </c>
      <c r="Z149" s="8">
        <v>9.9431818181818177E-2</v>
      </c>
      <c r="AA149" s="8">
        <v>0</v>
      </c>
      <c r="AB149" s="8">
        <v>0</v>
      </c>
      <c r="AC149" s="8">
        <v>0</v>
      </c>
      <c r="AD149" s="8">
        <v>0</v>
      </c>
      <c r="AE149" s="8">
        <v>9.9431818181818177E-2</v>
      </c>
      <c r="AF149" s="8">
        <v>0</v>
      </c>
      <c r="AG149" s="8">
        <v>0</v>
      </c>
      <c r="AH149" s="8">
        <v>9.9431818181818177E-2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8">
        <v>0</v>
      </c>
      <c r="AO149" s="8">
        <v>0</v>
      </c>
      <c r="AP149" s="8">
        <v>0</v>
      </c>
      <c r="AQ149" s="8">
        <v>0</v>
      </c>
      <c r="AR149" s="8">
        <v>0</v>
      </c>
      <c r="AS149" s="8">
        <v>0</v>
      </c>
      <c r="AT149" s="8">
        <v>0</v>
      </c>
      <c r="AU149" s="7">
        <v>0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8">
        <v>0</v>
      </c>
      <c r="BD149" s="8">
        <v>0</v>
      </c>
      <c r="BE149" s="8">
        <v>0</v>
      </c>
      <c r="BF149" s="8">
        <v>0</v>
      </c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>
        <v>0</v>
      </c>
      <c r="BO149" s="8">
        <v>0</v>
      </c>
      <c r="BP149" s="8">
        <v>0</v>
      </c>
      <c r="BQ149" s="8">
        <v>0</v>
      </c>
      <c r="BR149" s="8">
        <v>0</v>
      </c>
    </row>
    <row r="150" spans="1:70" x14ac:dyDescent="0.25">
      <c r="A150" s="6">
        <v>35112504</v>
      </c>
      <c r="B150" t="s">
        <v>373</v>
      </c>
      <c r="C150" s="7" t="s">
        <v>101</v>
      </c>
      <c r="D150" s="7" t="s">
        <v>72</v>
      </c>
      <c r="E150" s="7" t="s">
        <v>95</v>
      </c>
      <c r="F150" t="s">
        <v>96</v>
      </c>
      <c r="G150" t="s">
        <v>146</v>
      </c>
      <c r="H150" t="s">
        <v>370</v>
      </c>
      <c r="I150" t="s">
        <v>144</v>
      </c>
      <c r="J150" t="s">
        <v>78</v>
      </c>
      <c r="K150" t="s">
        <v>79</v>
      </c>
      <c r="L150">
        <v>39.762023063299999</v>
      </c>
      <c r="M150">
        <v>-121.67643853</v>
      </c>
      <c r="N150" s="7" t="s">
        <v>366</v>
      </c>
      <c r="O150" s="7" t="s">
        <v>371</v>
      </c>
      <c r="P150" s="7" t="s">
        <v>368</v>
      </c>
      <c r="Q150" s="7" t="s">
        <v>170</v>
      </c>
      <c r="R150" s="7">
        <v>1089</v>
      </c>
      <c r="S150" s="7"/>
      <c r="T150" s="7"/>
      <c r="U150" s="7"/>
      <c r="V150" s="7" t="s">
        <v>101</v>
      </c>
      <c r="W150" s="8">
        <v>0.1</v>
      </c>
      <c r="X150" s="8">
        <v>0</v>
      </c>
      <c r="Y150" s="8">
        <v>0</v>
      </c>
      <c r="Z150" s="8">
        <v>0.1</v>
      </c>
      <c r="AA150" s="8">
        <v>0</v>
      </c>
      <c r="AB150" s="8">
        <v>0</v>
      </c>
      <c r="AC150" s="8">
        <v>0</v>
      </c>
      <c r="AD150" s="8">
        <v>0</v>
      </c>
      <c r="AE150" s="8">
        <v>0.1</v>
      </c>
      <c r="AF150" s="8">
        <v>0</v>
      </c>
      <c r="AG150" s="8">
        <v>0</v>
      </c>
      <c r="AH150" s="8">
        <v>0.1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8">
        <v>0</v>
      </c>
      <c r="AR150" s="8">
        <v>0</v>
      </c>
      <c r="AS150" s="8">
        <v>0</v>
      </c>
      <c r="AT150" s="8">
        <v>0</v>
      </c>
      <c r="AU150" s="7">
        <v>0</v>
      </c>
      <c r="AV150" s="7">
        <v>0</v>
      </c>
      <c r="AW150" s="7">
        <v>0</v>
      </c>
      <c r="AX150" s="7">
        <v>0</v>
      </c>
      <c r="AY150" s="7">
        <v>0</v>
      </c>
      <c r="AZ150" s="7">
        <v>0</v>
      </c>
      <c r="BA150" s="7">
        <v>0</v>
      </c>
      <c r="BB150" s="7">
        <v>0</v>
      </c>
      <c r="BC150" s="8">
        <v>0</v>
      </c>
      <c r="BD150" s="8">
        <v>0</v>
      </c>
      <c r="BE150" s="8">
        <v>0</v>
      </c>
      <c r="BF150" s="8">
        <v>0</v>
      </c>
      <c r="BG150" s="8">
        <v>0</v>
      </c>
      <c r="BH150" s="8">
        <v>0</v>
      </c>
      <c r="BI150" s="8">
        <v>0</v>
      </c>
      <c r="BJ150" s="8">
        <v>0</v>
      </c>
      <c r="BK150" s="8">
        <v>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0</v>
      </c>
      <c r="BR150" s="8">
        <v>0</v>
      </c>
    </row>
    <row r="151" spans="1:70" x14ac:dyDescent="0.25">
      <c r="A151" s="6">
        <v>35102732</v>
      </c>
      <c r="B151" t="s">
        <v>374</v>
      </c>
      <c r="C151" s="7" t="s">
        <v>101</v>
      </c>
      <c r="D151" s="7" t="s">
        <v>72</v>
      </c>
      <c r="E151" s="7" t="s">
        <v>95</v>
      </c>
      <c r="F151" t="s">
        <v>96</v>
      </c>
      <c r="G151" t="s">
        <v>146</v>
      </c>
      <c r="H151" t="s">
        <v>370</v>
      </c>
      <c r="I151" t="s">
        <v>144</v>
      </c>
      <c r="J151" t="s">
        <v>78</v>
      </c>
      <c r="K151" t="s">
        <v>79</v>
      </c>
      <c r="L151">
        <v>39.7482216943</v>
      </c>
      <c r="M151">
        <v>-121.66980030000001</v>
      </c>
      <c r="N151" s="7" t="s">
        <v>366</v>
      </c>
      <c r="O151" s="7" t="s">
        <v>371</v>
      </c>
      <c r="P151" s="7" t="s">
        <v>368</v>
      </c>
      <c r="Q151" s="7" t="s">
        <v>170</v>
      </c>
      <c r="R151" s="7">
        <v>1089</v>
      </c>
      <c r="S151" s="7"/>
      <c r="T151" s="7"/>
      <c r="U151" s="7"/>
      <c r="V151" s="7" t="s">
        <v>101</v>
      </c>
      <c r="W151" s="8">
        <v>0.9748106060606061</v>
      </c>
      <c r="X151" s="8">
        <v>0</v>
      </c>
      <c r="Y151" s="8">
        <v>0</v>
      </c>
      <c r="Z151" s="8">
        <v>0.9748106060606061</v>
      </c>
      <c r="AA151" s="8">
        <v>0</v>
      </c>
      <c r="AB151" s="8">
        <v>0</v>
      </c>
      <c r="AC151" s="8">
        <v>0</v>
      </c>
      <c r="AD151" s="8">
        <v>0</v>
      </c>
      <c r="AE151" s="8">
        <v>0.9748106060606061</v>
      </c>
      <c r="AF151" s="8">
        <v>0</v>
      </c>
      <c r="AG151" s="8">
        <v>0</v>
      </c>
      <c r="AH151" s="8">
        <v>0.9748106060606061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0</v>
      </c>
      <c r="AP151" s="8">
        <v>0</v>
      </c>
      <c r="AQ151" s="8">
        <v>0</v>
      </c>
      <c r="AR151" s="8">
        <v>0</v>
      </c>
      <c r="AS151" s="8">
        <v>0</v>
      </c>
      <c r="AT151" s="8">
        <v>0</v>
      </c>
      <c r="AU151" s="7">
        <v>0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8">
        <v>0</v>
      </c>
      <c r="BD151" s="8">
        <v>0</v>
      </c>
      <c r="BE151" s="8">
        <v>0</v>
      </c>
      <c r="BF151" s="8">
        <v>0</v>
      </c>
      <c r="BG151" s="8">
        <v>0</v>
      </c>
      <c r="BH151" s="8">
        <v>0</v>
      </c>
      <c r="BI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0</v>
      </c>
      <c r="BR151" s="8">
        <v>0</v>
      </c>
    </row>
    <row r="152" spans="1:70" x14ac:dyDescent="0.25">
      <c r="A152" s="6">
        <v>35277565</v>
      </c>
      <c r="B152" t="s">
        <v>375</v>
      </c>
      <c r="C152" s="7" t="s">
        <v>137</v>
      </c>
      <c r="D152" s="7" t="s">
        <v>94</v>
      </c>
      <c r="E152" s="7" t="s">
        <v>95</v>
      </c>
      <c r="F152" t="s">
        <v>96</v>
      </c>
      <c r="G152" t="s">
        <v>75</v>
      </c>
      <c r="H152" t="s">
        <v>339</v>
      </c>
      <c r="I152" t="s">
        <v>77</v>
      </c>
      <c r="J152" t="s">
        <v>78</v>
      </c>
      <c r="K152" t="s">
        <v>79</v>
      </c>
      <c r="L152">
        <v>39.914099999999998</v>
      </c>
      <c r="M152">
        <v>-121.32718</v>
      </c>
      <c r="N152" s="7" t="s">
        <v>346</v>
      </c>
      <c r="O152" s="7" t="s">
        <v>353</v>
      </c>
      <c r="P152" s="7" t="s">
        <v>354</v>
      </c>
      <c r="Q152" s="7" t="s">
        <v>122</v>
      </c>
      <c r="R152" s="7">
        <v>378</v>
      </c>
      <c r="S152" s="7">
        <v>45</v>
      </c>
      <c r="T152" s="7" t="s">
        <v>123</v>
      </c>
      <c r="U152" s="7"/>
      <c r="V152" s="7" t="s">
        <v>200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0</v>
      </c>
      <c r="AP152" s="8">
        <v>0</v>
      </c>
      <c r="AQ152" s="8">
        <v>0</v>
      </c>
      <c r="AR152" s="8">
        <v>0</v>
      </c>
      <c r="AS152" s="8">
        <v>0</v>
      </c>
      <c r="AT152" s="8">
        <v>0</v>
      </c>
      <c r="AU152" s="7">
        <v>0</v>
      </c>
      <c r="AV152" s="7">
        <v>0</v>
      </c>
      <c r="AW152" s="7">
        <v>0</v>
      </c>
      <c r="AX152" s="7">
        <v>0</v>
      </c>
      <c r="AY152" s="7">
        <v>0</v>
      </c>
      <c r="AZ152" s="7">
        <v>0</v>
      </c>
      <c r="BA152" s="7">
        <v>0</v>
      </c>
      <c r="BB152" s="7">
        <v>0</v>
      </c>
      <c r="BC152" s="8">
        <v>0</v>
      </c>
      <c r="BD152" s="8">
        <v>0</v>
      </c>
      <c r="BE152" s="8">
        <v>0</v>
      </c>
      <c r="BF152" s="8">
        <v>0</v>
      </c>
      <c r="BG152" s="8">
        <v>0</v>
      </c>
      <c r="BH152" s="8">
        <v>0</v>
      </c>
      <c r="BI152" s="8">
        <v>0</v>
      </c>
      <c r="BJ152" s="8">
        <v>0</v>
      </c>
      <c r="BK152" s="8">
        <v>0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8">
        <v>0</v>
      </c>
    </row>
    <row r="153" spans="1:70" x14ac:dyDescent="0.25">
      <c r="A153" s="6">
        <v>35279181</v>
      </c>
      <c r="B153" t="s">
        <v>376</v>
      </c>
      <c r="C153" s="7" t="s">
        <v>86</v>
      </c>
      <c r="D153" s="7" t="s">
        <v>94</v>
      </c>
      <c r="E153" s="7" t="s">
        <v>87</v>
      </c>
      <c r="F153" t="s">
        <v>96</v>
      </c>
      <c r="G153" t="s">
        <v>75</v>
      </c>
      <c r="H153" t="s">
        <v>339</v>
      </c>
      <c r="I153" t="s">
        <v>77</v>
      </c>
      <c r="J153" t="s">
        <v>78</v>
      </c>
      <c r="K153" t="s">
        <v>79</v>
      </c>
      <c r="L153">
        <v>39.914099999999998</v>
      </c>
      <c r="M153">
        <v>-121.32718</v>
      </c>
      <c r="N153" s="7" t="s">
        <v>346</v>
      </c>
      <c r="O153" s="7" t="s">
        <v>353</v>
      </c>
      <c r="P153" s="7" t="s">
        <v>354</v>
      </c>
      <c r="Q153" s="7" t="s">
        <v>122</v>
      </c>
      <c r="R153" s="7">
        <v>378</v>
      </c>
      <c r="S153" s="7">
        <v>45</v>
      </c>
      <c r="T153" s="7" t="s">
        <v>123</v>
      </c>
      <c r="U153" s="7" t="s">
        <v>216</v>
      </c>
      <c r="V153" s="7" t="s">
        <v>217</v>
      </c>
      <c r="W153" s="8">
        <v>0</v>
      </c>
      <c r="X153" s="8">
        <v>6.7859848484848486</v>
      </c>
      <c r="Y153" s="8">
        <v>0</v>
      </c>
      <c r="Z153" s="8">
        <v>6.7859848484848486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8">
        <v>0</v>
      </c>
      <c r="AO153" s="8">
        <v>0</v>
      </c>
      <c r="AP153" s="8">
        <v>0</v>
      </c>
      <c r="AQ153" s="8">
        <v>0</v>
      </c>
      <c r="AR153" s="8">
        <v>0</v>
      </c>
      <c r="AS153" s="8">
        <v>0</v>
      </c>
      <c r="AT153" s="8">
        <v>0</v>
      </c>
      <c r="AU153" s="7">
        <v>0</v>
      </c>
      <c r="AV153" s="7">
        <v>0</v>
      </c>
      <c r="AW153" s="7">
        <v>0</v>
      </c>
      <c r="AX153" s="7">
        <v>0</v>
      </c>
      <c r="AY153" s="7">
        <v>0</v>
      </c>
      <c r="AZ153" s="7">
        <v>6.7859848484848486</v>
      </c>
      <c r="BA153" s="7">
        <v>0</v>
      </c>
      <c r="BB153" s="7">
        <v>6.7859848484848486</v>
      </c>
      <c r="BC153" s="8">
        <v>0</v>
      </c>
      <c r="BD153" s="8">
        <v>0</v>
      </c>
      <c r="BE153" s="8">
        <v>0</v>
      </c>
      <c r="BF153" s="8">
        <v>0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>
        <v>0</v>
      </c>
      <c r="BO153" s="8">
        <v>0</v>
      </c>
      <c r="BP153" s="8">
        <v>0</v>
      </c>
      <c r="BQ153" s="8">
        <v>0</v>
      </c>
      <c r="BR153" s="8">
        <v>0</v>
      </c>
    </row>
    <row r="154" spans="1:70" x14ac:dyDescent="0.25">
      <c r="A154" s="6">
        <v>35279182</v>
      </c>
      <c r="B154" t="s">
        <v>377</v>
      </c>
      <c r="C154" s="7" t="s">
        <v>86</v>
      </c>
      <c r="D154" s="7" t="s">
        <v>94</v>
      </c>
      <c r="E154" s="7" t="s">
        <v>87</v>
      </c>
      <c r="F154" t="s">
        <v>96</v>
      </c>
      <c r="G154" t="s">
        <v>75</v>
      </c>
      <c r="H154" t="s">
        <v>339</v>
      </c>
      <c r="I154" t="s">
        <v>77</v>
      </c>
      <c r="J154" t="s">
        <v>78</v>
      </c>
      <c r="K154" t="s">
        <v>79</v>
      </c>
      <c r="L154">
        <v>39.914099999999998</v>
      </c>
      <c r="M154">
        <v>-121.32718</v>
      </c>
      <c r="N154" s="7" t="s">
        <v>346</v>
      </c>
      <c r="O154" s="7" t="s">
        <v>353</v>
      </c>
      <c r="P154" s="7" t="s">
        <v>354</v>
      </c>
      <c r="Q154" s="7" t="s">
        <v>122</v>
      </c>
      <c r="R154" s="7">
        <v>378</v>
      </c>
      <c r="S154" s="7">
        <v>45</v>
      </c>
      <c r="T154" s="7" t="s">
        <v>123</v>
      </c>
      <c r="U154" s="7" t="s">
        <v>221</v>
      </c>
      <c r="V154" s="7" t="s">
        <v>217</v>
      </c>
      <c r="W154" s="8">
        <v>0</v>
      </c>
      <c r="X154" s="8">
        <v>2.4946969696969696</v>
      </c>
      <c r="Y154" s="8">
        <v>0</v>
      </c>
      <c r="Z154" s="8">
        <v>2.4946969696969696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0</v>
      </c>
      <c r="AU154" s="7">
        <v>0</v>
      </c>
      <c r="AV154" s="7">
        <v>0</v>
      </c>
      <c r="AW154" s="7">
        <v>0</v>
      </c>
      <c r="AX154" s="7">
        <v>0</v>
      </c>
      <c r="AY154" s="7">
        <v>0</v>
      </c>
      <c r="AZ154" s="7">
        <v>2.4946969696969696</v>
      </c>
      <c r="BA154" s="7">
        <v>0</v>
      </c>
      <c r="BB154" s="7">
        <v>2.4946969696969696</v>
      </c>
      <c r="BC154" s="8">
        <v>0</v>
      </c>
      <c r="BD154" s="8">
        <v>0</v>
      </c>
      <c r="BE154" s="8">
        <v>0</v>
      </c>
      <c r="BF154" s="8">
        <v>0</v>
      </c>
      <c r="BG154" s="8">
        <v>0</v>
      </c>
      <c r="BH154" s="8">
        <v>0</v>
      </c>
      <c r="BI154" s="8">
        <v>0</v>
      </c>
      <c r="BJ154" s="8">
        <v>0</v>
      </c>
      <c r="BK154" s="8">
        <v>0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0</v>
      </c>
      <c r="BR154" s="8">
        <v>0</v>
      </c>
    </row>
    <row r="155" spans="1:70" x14ac:dyDescent="0.25">
      <c r="A155" s="6">
        <v>35280560</v>
      </c>
      <c r="B155" t="s">
        <v>378</v>
      </c>
      <c r="C155" s="7" t="s">
        <v>86</v>
      </c>
      <c r="D155" s="7" t="s">
        <v>94</v>
      </c>
      <c r="E155" s="7" t="s">
        <v>87</v>
      </c>
      <c r="F155" t="s">
        <v>96</v>
      </c>
      <c r="G155" t="s">
        <v>75</v>
      </c>
      <c r="H155" t="s">
        <v>339</v>
      </c>
      <c r="I155" t="s">
        <v>77</v>
      </c>
      <c r="J155" t="s">
        <v>78</v>
      </c>
      <c r="K155" t="s">
        <v>79</v>
      </c>
      <c r="L155">
        <v>39.914099999999998</v>
      </c>
      <c r="M155">
        <v>-121.32718</v>
      </c>
      <c r="N155" s="7" t="s">
        <v>346</v>
      </c>
      <c r="O155" s="7" t="s">
        <v>353</v>
      </c>
      <c r="P155" s="7" t="s">
        <v>354</v>
      </c>
      <c r="Q155" s="7" t="s">
        <v>122</v>
      </c>
      <c r="R155" s="7">
        <v>378</v>
      </c>
      <c r="S155" s="7">
        <v>45</v>
      </c>
      <c r="T155" s="7" t="s">
        <v>123</v>
      </c>
      <c r="U155" s="7" t="s">
        <v>216</v>
      </c>
      <c r="V155" s="7" t="s">
        <v>217</v>
      </c>
      <c r="W155" s="8">
        <v>0</v>
      </c>
      <c r="X155" s="8">
        <v>2.4704545454545452</v>
      </c>
      <c r="Y155" s="8">
        <v>0</v>
      </c>
      <c r="Z155" s="8">
        <v>2.4704545454545452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0</v>
      </c>
      <c r="AO155" s="8">
        <v>0</v>
      </c>
      <c r="AP155" s="8">
        <v>0</v>
      </c>
      <c r="AQ155" s="8">
        <v>0</v>
      </c>
      <c r="AR155" s="8">
        <v>0</v>
      </c>
      <c r="AS155" s="8">
        <v>0</v>
      </c>
      <c r="AT155" s="8">
        <v>0</v>
      </c>
      <c r="AU155" s="7">
        <v>0</v>
      </c>
      <c r="AV155" s="7">
        <v>0</v>
      </c>
      <c r="AW155" s="7">
        <v>0</v>
      </c>
      <c r="AX155" s="7">
        <v>0</v>
      </c>
      <c r="AY155" s="7">
        <v>0</v>
      </c>
      <c r="AZ155" s="7">
        <v>2.4704545454545452</v>
      </c>
      <c r="BA155" s="7">
        <v>0</v>
      </c>
      <c r="BB155" s="7">
        <v>2.4704545454545452</v>
      </c>
      <c r="BC155" s="8">
        <v>0</v>
      </c>
      <c r="BD155" s="8">
        <v>0</v>
      </c>
      <c r="BE155" s="8">
        <v>0</v>
      </c>
      <c r="BF155" s="8">
        <v>0</v>
      </c>
      <c r="BG155" s="8">
        <v>0</v>
      </c>
      <c r="BH155" s="8">
        <v>0</v>
      </c>
      <c r="BI155" s="8">
        <v>0</v>
      </c>
      <c r="BJ155" s="8">
        <v>0</v>
      </c>
      <c r="BK155" s="8">
        <v>0</v>
      </c>
      <c r="BL155" s="8">
        <v>0</v>
      </c>
      <c r="BM155" s="8">
        <v>0</v>
      </c>
      <c r="BN155" s="8">
        <v>0</v>
      </c>
      <c r="BO155" s="8">
        <v>0</v>
      </c>
      <c r="BP155" s="8">
        <v>0</v>
      </c>
      <c r="BQ155" s="8">
        <v>0</v>
      </c>
      <c r="BR155" s="8">
        <v>0</v>
      </c>
    </row>
    <row r="156" spans="1:70" x14ac:dyDescent="0.25">
      <c r="A156" s="6">
        <v>35280499</v>
      </c>
      <c r="B156" t="s">
        <v>379</v>
      </c>
      <c r="C156" s="7" t="s">
        <v>86</v>
      </c>
      <c r="D156" s="7" t="s">
        <v>94</v>
      </c>
      <c r="E156" s="7" t="s">
        <v>87</v>
      </c>
      <c r="F156" t="s">
        <v>96</v>
      </c>
      <c r="G156" t="s">
        <v>75</v>
      </c>
      <c r="H156" t="s">
        <v>339</v>
      </c>
      <c r="I156" t="s">
        <v>77</v>
      </c>
      <c r="J156" t="s">
        <v>78</v>
      </c>
      <c r="K156" t="s">
        <v>79</v>
      </c>
      <c r="L156">
        <v>39.914099999999998</v>
      </c>
      <c r="M156">
        <v>-121.32718</v>
      </c>
      <c r="N156" s="7" t="s">
        <v>346</v>
      </c>
      <c r="O156" s="7" t="s">
        <v>353</v>
      </c>
      <c r="P156" s="7" t="s">
        <v>354</v>
      </c>
      <c r="Q156" s="7" t="s">
        <v>122</v>
      </c>
      <c r="R156" s="7">
        <v>378</v>
      </c>
      <c r="S156" s="7">
        <v>45</v>
      </c>
      <c r="T156" s="7" t="s">
        <v>123</v>
      </c>
      <c r="U156" s="7" t="s">
        <v>216</v>
      </c>
      <c r="V156" s="7" t="s">
        <v>217</v>
      </c>
      <c r="W156" s="8">
        <v>0</v>
      </c>
      <c r="X156" s="8">
        <v>1.4022727272727273</v>
      </c>
      <c r="Y156" s="8">
        <v>0</v>
      </c>
      <c r="Z156" s="8">
        <v>1.4022727272727273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8">
        <v>0</v>
      </c>
      <c r="AO156" s="8">
        <v>0</v>
      </c>
      <c r="AP156" s="8">
        <v>0</v>
      </c>
      <c r="AQ156" s="8">
        <v>0</v>
      </c>
      <c r="AR156" s="8">
        <v>0</v>
      </c>
      <c r="AS156" s="8">
        <v>0</v>
      </c>
      <c r="AT156" s="8">
        <v>0</v>
      </c>
      <c r="AU156" s="7">
        <v>0</v>
      </c>
      <c r="AV156" s="7">
        <v>0</v>
      </c>
      <c r="AW156" s="7">
        <v>0</v>
      </c>
      <c r="AX156" s="7">
        <v>0</v>
      </c>
      <c r="AY156" s="7">
        <v>0</v>
      </c>
      <c r="AZ156" s="7">
        <v>1.4022727272727273</v>
      </c>
      <c r="BA156" s="7">
        <v>0</v>
      </c>
      <c r="BB156" s="7">
        <v>1.4022727272727273</v>
      </c>
      <c r="BC156" s="8">
        <v>0</v>
      </c>
      <c r="BD156" s="8">
        <v>0</v>
      </c>
      <c r="BE156" s="8">
        <v>0</v>
      </c>
      <c r="BF156" s="8">
        <v>0</v>
      </c>
      <c r="BG156" s="8">
        <v>0</v>
      </c>
      <c r="BH156" s="8">
        <v>0</v>
      </c>
      <c r="BI156" s="8">
        <v>0</v>
      </c>
      <c r="BJ156" s="8">
        <v>0</v>
      </c>
      <c r="BK156" s="8">
        <v>0</v>
      </c>
      <c r="BL156" s="8">
        <v>0</v>
      </c>
      <c r="BM156" s="8">
        <v>0</v>
      </c>
      <c r="BN156" s="8">
        <v>0</v>
      </c>
      <c r="BO156" s="8">
        <v>0</v>
      </c>
      <c r="BP156" s="8">
        <v>0</v>
      </c>
      <c r="BQ156" s="8">
        <v>0</v>
      </c>
      <c r="BR156" s="8">
        <v>0</v>
      </c>
    </row>
    <row r="157" spans="1:70" x14ac:dyDescent="0.25">
      <c r="A157" s="6">
        <v>35279987</v>
      </c>
      <c r="B157" t="s">
        <v>380</v>
      </c>
      <c r="C157" s="7" t="s">
        <v>101</v>
      </c>
      <c r="D157" s="7" t="s">
        <v>94</v>
      </c>
      <c r="E157" s="7" t="s">
        <v>95</v>
      </c>
      <c r="F157" t="s">
        <v>96</v>
      </c>
      <c r="G157" t="s">
        <v>75</v>
      </c>
      <c r="H157" t="s">
        <v>290</v>
      </c>
      <c r="I157" t="s">
        <v>77</v>
      </c>
      <c r="J157" t="s">
        <v>78</v>
      </c>
      <c r="K157" t="s">
        <v>79</v>
      </c>
      <c r="L157">
        <v>40.292679999999997</v>
      </c>
      <c r="M157">
        <v>-121.24287</v>
      </c>
      <c r="N157" s="7" t="s">
        <v>381</v>
      </c>
      <c r="O157" s="7" t="s">
        <v>382</v>
      </c>
      <c r="P157" s="7" t="s">
        <v>383</v>
      </c>
      <c r="Q157" s="7" t="s">
        <v>141</v>
      </c>
      <c r="R157" s="7">
        <v>2726</v>
      </c>
      <c r="S157" s="7">
        <v>1943</v>
      </c>
      <c r="T157" s="7" t="s">
        <v>220</v>
      </c>
      <c r="U157" s="7"/>
      <c r="V157" s="7" t="s">
        <v>101</v>
      </c>
      <c r="W157" s="8">
        <v>1.5227272727272727</v>
      </c>
      <c r="X157" s="8">
        <v>0</v>
      </c>
      <c r="Y157" s="8">
        <v>8.7121212121212127E-2</v>
      </c>
      <c r="Z157" s="8">
        <v>1.6098484848484849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1.5227272727272729</v>
      </c>
      <c r="AN157" s="8">
        <v>0</v>
      </c>
      <c r="AO157" s="8">
        <v>8.7121212121212127E-2</v>
      </c>
      <c r="AP157" s="8">
        <v>1.6098484848484851</v>
      </c>
      <c r="AQ157" s="8">
        <v>0</v>
      </c>
      <c r="AR157" s="8">
        <v>0</v>
      </c>
      <c r="AS157" s="8">
        <v>0</v>
      </c>
      <c r="AT157" s="8">
        <v>0</v>
      </c>
      <c r="AU157" s="7">
        <v>0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8">
        <v>0</v>
      </c>
      <c r="BD157" s="8">
        <v>0</v>
      </c>
      <c r="BE157" s="8">
        <v>0</v>
      </c>
      <c r="BF157" s="8">
        <v>0</v>
      </c>
      <c r="BG157" s="8">
        <v>0</v>
      </c>
      <c r="BH157" s="8">
        <v>0</v>
      </c>
      <c r="BI157" s="8">
        <v>0</v>
      </c>
      <c r="BJ157" s="8">
        <v>0</v>
      </c>
      <c r="BK157" s="8">
        <v>0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0</v>
      </c>
      <c r="BR157" s="8">
        <v>0</v>
      </c>
    </row>
    <row r="158" spans="1:70" x14ac:dyDescent="0.25">
      <c r="A158" s="6">
        <v>35087685</v>
      </c>
      <c r="B158" t="s">
        <v>384</v>
      </c>
      <c r="C158" s="7" t="s">
        <v>101</v>
      </c>
      <c r="D158" s="7" t="s">
        <v>72</v>
      </c>
      <c r="E158" s="7" t="s">
        <v>95</v>
      </c>
      <c r="F158" t="s">
        <v>96</v>
      </c>
      <c r="G158" t="s">
        <v>146</v>
      </c>
      <c r="H158" t="s">
        <v>348</v>
      </c>
      <c r="I158" t="s">
        <v>144</v>
      </c>
      <c r="J158" t="s">
        <v>78</v>
      </c>
      <c r="K158" t="s">
        <v>79</v>
      </c>
      <c r="L158">
        <v>39.726962624599999</v>
      </c>
      <c r="M158">
        <v>-121.5755136942</v>
      </c>
      <c r="N158" s="7" t="s">
        <v>385</v>
      </c>
      <c r="O158" s="7" t="s">
        <v>386</v>
      </c>
      <c r="P158" s="7" t="s">
        <v>387</v>
      </c>
      <c r="Q158" s="7" t="s">
        <v>170</v>
      </c>
      <c r="R158" s="7">
        <v>1535</v>
      </c>
      <c r="S158" s="7"/>
      <c r="T158" s="7"/>
      <c r="U158" s="7"/>
      <c r="V158" s="7" t="s">
        <v>101</v>
      </c>
      <c r="W158" s="8">
        <v>5.1515151515151514E-2</v>
      </c>
      <c r="X158" s="8">
        <v>0</v>
      </c>
      <c r="Y158" s="8">
        <v>0</v>
      </c>
      <c r="Z158" s="8">
        <v>5.1515151515151514E-2</v>
      </c>
      <c r="AA158" s="8">
        <v>0</v>
      </c>
      <c r="AB158" s="8">
        <v>0</v>
      </c>
      <c r="AC158" s="8">
        <v>0</v>
      </c>
      <c r="AD158" s="8">
        <v>0</v>
      </c>
      <c r="AE158" s="8">
        <v>5.1515151515151514E-2</v>
      </c>
      <c r="AF158" s="8">
        <v>0</v>
      </c>
      <c r="AG158" s="8">
        <v>0</v>
      </c>
      <c r="AH158" s="8">
        <v>5.1515151515151514E-2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8">
        <v>0</v>
      </c>
      <c r="AO158" s="8">
        <v>0</v>
      </c>
      <c r="AP158" s="8">
        <v>0</v>
      </c>
      <c r="AQ158" s="8">
        <v>0</v>
      </c>
      <c r="AR158" s="8">
        <v>0</v>
      </c>
      <c r="AS158" s="8">
        <v>0</v>
      </c>
      <c r="AT158" s="8">
        <v>0</v>
      </c>
      <c r="AU158" s="7">
        <v>0</v>
      </c>
      <c r="AV158" s="7">
        <v>0</v>
      </c>
      <c r="AW158" s="7">
        <v>0</v>
      </c>
      <c r="AX158" s="7">
        <v>0</v>
      </c>
      <c r="AY158" s="7">
        <v>0</v>
      </c>
      <c r="AZ158" s="7">
        <v>0</v>
      </c>
      <c r="BA158" s="7">
        <v>0</v>
      </c>
      <c r="BB158" s="7">
        <v>0</v>
      </c>
      <c r="BC158" s="8">
        <v>0</v>
      </c>
      <c r="BD158" s="8">
        <v>0</v>
      </c>
      <c r="BE158" s="8">
        <v>0</v>
      </c>
      <c r="BF158" s="8">
        <v>0</v>
      </c>
      <c r="BG158" s="8">
        <v>0</v>
      </c>
      <c r="BH158" s="8">
        <v>0</v>
      </c>
      <c r="BI158" s="8">
        <v>0</v>
      </c>
      <c r="BJ158" s="8">
        <v>0</v>
      </c>
      <c r="BK158" s="8">
        <v>0</v>
      </c>
      <c r="BL158" s="8">
        <v>0</v>
      </c>
      <c r="BM158" s="8">
        <v>0</v>
      </c>
      <c r="BN158" s="8">
        <v>0</v>
      </c>
      <c r="BO158" s="8">
        <v>0</v>
      </c>
      <c r="BP158" s="8">
        <v>0</v>
      </c>
      <c r="BQ158" s="8">
        <v>0</v>
      </c>
      <c r="BR158" s="8">
        <v>0</v>
      </c>
    </row>
    <row r="159" spans="1:70" x14ac:dyDescent="0.25">
      <c r="A159" s="6">
        <v>35105132</v>
      </c>
      <c r="B159" t="s">
        <v>388</v>
      </c>
      <c r="C159" s="7" t="s">
        <v>93</v>
      </c>
      <c r="D159" s="7" t="s">
        <v>72</v>
      </c>
      <c r="E159" s="7" t="s">
        <v>95</v>
      </c>
      <c r="F159" t="s">
        <v>96</v>
      </c>
      <c r="G159" t="s">
        <v>146</v>
      </c>
      <c r="H159" t="s">
        <v>180</v>
      </c>
      <c r="I159" t="s">
        <v>144</v>
      </c>
      <c r="J159" t="s">
        <v>78</v>
      </c>
      <c r="K159" t="s">
        <v>79</v>
      </c>
      <c r="L159">
        <v>39.721608215800003</v>
      </c>
      <c r="M159">
        <v>-121.52359501159999</v>
      </c>
      <c r="N159" s="7" t="s">
        <v>385</v>
      </c>
      <c r="O159" s="7" t="s">
        <v>389</v>
      </c>
      <c r="P159" s="7" t="s">
        <v>387</v>
      </c>
      <c r="Q159" s="7" t="s">
        <v>170</v>
      </c>
      <c r="R159" s="7">
        <v>1578</v>
      </c>
      <c r="S159" s="7"/>
      <c r="T159" s="7"/>
      <c r="U159" s="7"/>
      <c r="V159" s="7" t="s">
        <v>101</v>
      </c>
      <c r="W159" s="8">
        <v>8.5227272727272721E-2</v>
      </c>
      <c r="X159" s="8">
        <v>0</v>
      </c>
      <c r="Y159" s="8">
        <v>0</v>
      </c>
      <c r="Z159" s="8">
        <v>8.5227272727272721E-2</v>
      </c>
      <c r="AA159" s="8">
        <v>0</v>
      </c>
      <c r="AB159" s="8">
        <v>0</v>
      </c>
      <c r="AC159" s="8">
        <v>0</v>
      </c>
      <c r="AD159" s="8">
        <v>0</v>
      </c>
      <c r="AE159" s="8">
        <v>8.5227272727272721E-2</v>
      </c>
      <c r="AF159" s="8">
        <v>0</v>
      </c>
      <c r="AG159" s="8">
        <v>0</v>
      </c>
      <c r="AH159" s="8">
        <v>8.5227272727272721E-2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0</v>
      </c>
      <c r="AQ159" s="8">
        <v>0</v>
      </c>
      <c r="AR159" s="8">
        <v>0</v>
      </c>
      <c r="AS159" s="8">
        <v>0</v>
      </c>
      <c r="AT159" s="8">
        <v>0</v>
      </c>
      <c r="AU159" s="7">
        <v>0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8">
        <v>0</v>
      </c>
      <c r="BD159" s="8">
        <v>0</v>
      </c>
      <c r="BE159" s="8">
        <v>0</v>
      </c>
      <c r="BF159" s="8">
        <v>0</v>
      </c>
      <c r="BG159" s="8">
        <v>0</v>
      </c>
      <c r="BH159" s="8">
        <v>0</v>
      </c>
      <c r="BI159" s="8">
        <v>0</v>
      </c>
      <c r="BJ159" s="8">
        <v>0</v>
      </c>
      <c r="BK159" s="8">
        <v>0</v>
      </c>
      <c r="BL159" s="8">
        <v>0</v>
      </c>
      <c r="BM159" s="8">
        <v>0</v>
      </c>
      <c r="BN159" s="8">
        <v>0</v>
      </c>
      <c r="BO159" s="8">
        <v>0</v>
      </c>
      <c r="BP159" s="8">
        <v>0</v>
      </c>
      <c r="BQ159" s="8">
        <v>0</v>
      </c>
      <c r="BR159" s="8">
        <v>0</v>
      </c>
    </row>
    <row r="160" spans="1:70" x14ac:dyDescent="0.25">
      <c r="A160" s="6">
        <v>35280496</v>
      </c>
      <c r="B160" t="s">
        <v>390</v>
      </c>
      <c r="C160" s="7" t="s">
        <v>82</v>
      </c>
      <c r="D160" s="7" t="s">
        <v>94</v>
      </c>
      <c r="E160" s="7" t="s">
        <v>83</v>
      </c>
      <c r="F160" t="s">
        <v>96</v>
      </c>
      <c r="G160" t="s">
        <v>75</v>
      </c>
      <c r="H160" t="s">
        <v>76</v>
      </c>
      <c r="I160" t="s">
        <v>77</v>
      </c>
      <c r="J160" t="s">
        <v>78</v>
      </c>
      <c r="K160" t="s">
        <v>79</v>
      </c>
      <c r="L160">
        <v>40.158079999999998</v>
      </c>
      <c r="M160">
        <v>-121.08103</v>
      </c>
      <c r="N160" s="7" t="s">
        <v>391</v>
      </c>
      <c r="O160" s="7" t="s">
        <v>392</v>
      </c>
      <c r="P160" s="7" t="s">
        <v>393</v>
      </c>
      <c r="Q160" s="7" t="s">
        <v>141</v>
      </c>
      <c r="R160" s="7">
        <v>895</v>
      </c>
      <c r="S160" s="7">
        <v>854</v>
      </c>
      <c r="T160" s="7" t="s">
        <v>206</v>
      </c>
      <c r="U160" s="7" t="s">
        <v>211</v>
      </c>
      <c r="V160" s="7" t="s">
        <v>222</v>
      </c>
      <c r="W160" s="8">
        <v>0</v>
      </c>
      <c r="X160" s="8">
        <v>0.82007575757575757</v>
      </c>
      <c r="Y160" s="8">
        <v>0</v>
      </c>
      <c r="Z160" s="8">
        <v>0.82007575757575757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8">
        <v>0</v>
      </c>
      <c r="AO160" s="8">
        <v>0</v>
      </c>
      <c r="AP160" s="8">
        <v>0</v>
      </c>
      <c r="AQ160" s="8">
        <v>0</v>
      </c>
      <c r="AR160" s="8">
        <v>0</v>
      </c>
      <c r="AS160" s="8">
        <v>0</v>
      </c>
      <c r="AT160" s="8">
        <v>0</v>
      </c>
      <c r="AU160" s="7">
        <v>0</v>
      </c>
      <c r="AV160" s="7">
        <v>0</v>
      </c>
      <c r="AW160" s="7">
        <v>0</v>
      </c>
      <c r="AX160" s="7">
        <v>0</v>
      </c>
      <c r="AY160" s="7">
        <v>0</v>
      </c>
      <c r="AZ160" s="7">
        <v>0.82007575757575757</v>
      </c>
      <c r="BA160" s="7">
        <v>0</v>
      </c>
      <c r="BB160" s="7">
        <v>0.82007575757575757</v>
      </c>
      <c r="BC160" s="8">
        <v>0</v>
      </c>
      <c r="BD160" s="8">
        <v>0</v>
      </c>
      <c r="BE160" s="8">
        <v>0</v>
      </c>
      <c r="BF160" s="8">
        <v>0</v>
      </c>
      <c r="BG160" s="8">
        <v>0</v>
      </c>
      <c r="BH160" s="8">
        <v>0</v>
      </c>
      <c r="BI160" s="8">
        <v>0</v>
      </c>
      <c r="BJ160" s="8">
        <v>0</v>
      </c>
      <c r="BK160" s="8">
        <v>0</v>
      </c>
      <c r="BL160" s="8">
        <v>0</v>
      </c>
      <c r="BM160" s="8">
        <v>0</v>
      </c>
      <c r="BN160" s="8">
        <v>0</v>
      </c>
      <c r="BO160" s="8">
        <v>0</v>
      </c>
      <c r="BP160" s="8">
        <v>0</v>
      </c>
      <c r="BQ160" s="8">
        <v>0</v>
      </c>
      <c r="BR160" s="8">
        <v>0</v>
      </c>
    </row>
    <row r="161" spans="1:70" x14ac:dyDescent="0.25">
      <c r="A161" s="6">
        <v>35280497</v>
      </c>
      <c r="B161" t="s">
        <v>394</v>
      </c>
      <c r="C161" s="7" t="s">
        <v>93</v>
      </c>
      <c r="D161" s="7" t="s">
        <v>94</v>
      </c>
      <c r="E161" s="7" t="s">
        <v>95</v>
      </c>
      <c r="F161" t="s">
        <v>96</v>
      </c>
      <c r="G161" t="s">
        <v>75</v>
      </c>
      <c r="H161" t="s">
        <v>76</v>
      </c>
      <c r="I161" t="s">
        <v>77</v>
      </c>
      <c r="J161" t="s">
        <v>78</v>
      </c>
      <c r="K161" t="s">
        <v>79</v>
      </c>
      <c r="L161">
        <v>40.158079999999998</v>
      </c>
      <c r="M161">
        <v>-121.08103</v>
      </c>
      <c r="N161" s="7" t="s">
        <v>391</v>
      </c>
      <c r="O161" s="7" t="s">
        <v>392</v>
      </c>
      <c r="P161" s="7" t="s">
        <v>393</v>
      </c>
      <c r="Q161" s="7" t="s">
        <v>141</v>
      </c>
      <c r="R161" s="7">
        <v>895</v>
      </c>
      <c r="S161" s="7">
        <v>854</v>
      </c>
      <c r="T161" s="7" t="s">
        <v>206</v>
      </c>
      <c r="U161" s="7"/>
      <c r="V161" s="7" t="s">
        <v>101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8">
        <v>0</v>
      </c>
      <c r="AO161" s="8">
        <v>0</v>
      </c>
      <c r="AP161" s="8">
        <v>0</v>
      </c>
      <c r="AQ161" s="8">
        <v>0</v>
      </c>
      <c r="AR161" s="8">
        <v>0</v>
      </c>
      <c r="AS161" s="8">
        <v>0</v>
      </c>
      <c r="AT161" s="8">
        <v>0</v>
      </c>
      <c r="AU161" s="7">
        <v>0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8">
        <v>0</v>
      </c>
      <c r="BD161" s="8">
        <v>0</v>
      </c>
      <c r="BE161" s="8">
        <v>0</v>
      </c>
      <c r="BF161" s="8">
        <v>0</v>
      </c>
      <c r="BG161" s="8">
        <v>0</v>
      </c>
      <c r="BH161" s="8">
        <v>0</v>
      </c>
      <c r="BI161" s="8">
        <v>0</v>
      </c>
      <c r="BJ161" s="8">
        <v>0</v>
      </c>
      <c r="BK161" s="8">
        <v>0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</row>
    <row r="162" spans="1:70" x14ac:dyDescent="0.25">
      <c r="A162" s="6">
        <v>35280498</v>
      </c>
      <c r="B162" t="s">
        <v>395</v>
      </c>
      <c r="C162" s="7" t="s">
        <v>71</v>
      </c>
      <c r="D162" s="7" t="s">
        <v>94</v>
      </c>
      <c r="E162" s="7" t="s">
        <v>73</v>
      </c>
      <c r="F162" t="s">
        <v>96</v>
      </c>
      <c r="G162" t="s">
        <v>75</v>
      </c>
      <c r="H162" t="s">
        <v>76</v>
      </c>
      <c r="I162" t="s">
        <v>77</v>
      </c>
      <c r="J162" t="s">
        <v>78</v>
      </c>
      <c r="K162" t="s">
        <v>79</v>
      </c>
      <c r="L162">
        <v>40.158079999999998</v>
      </c>
      <c r="M162">
        <v>-121.08103</v>
      </c>
      <c r="N162" s="7" t="s">
        <v>391</v>
      </c>
      <c r="O162" s="7" t="s">
        <v>392</v>
      </c>
      <c r="P162" s="7" t="s">
        <v>393</v>
      </c>
      <c r="Q162" s="7" t="s">
        <v>141</v>
      </c>
      <c r="R162" s="7">
        <v>895</v>
      </c>
      <c r="S162" s="7">
        <v>854</v>
      </c>
      <c r="T162" s="7" t="s">
        <v>206</v>
      </c>
      <c r="U162" s="7"/>
      <c r="V162" s="7" t="s">
        <v>207</v>
      </c>
      <c r="W162" s="8">
        <v>0.15018939393939393</v>
      </c>
      <c r="X162" s="8">
        <v>0</v>
      </c>
      <c r="Y162" s="8">
        <v>0</v>
      </c>
      <c r="Z162" s="8">
        <v>0.15018939393939393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0</v>
      </c>
      <c r="AP162" s="8">
        <v>0</v>
      </c>
      <c r="AQ162" s="8">
        <v>0</v>
      </c>
      <c r="AR162" s="8">
        <v>0</v>
      </c>
      <c r="AS162" s="8">
        <v>0</v>
      </c>
      <c r="AT162" s="8">
        <v>0</v>
      </c>
      <c r="AU162" s="7">
        <v>0</v>
      </c>
      <c r="AV162" s="7">
        <v>0</v>
      </c>
      <c r="AW162" s="7">
        <v>0</v>
      </c>
      <c r="AX162" s="7">
        <v>0</v>
      </c>
      <c r="AY162" s="7">
        <v>0.15018939393939393</v>
      </c>
      <c r="AZ162" s="7">
        <v>0</v>
      </c>
      <c r="BA162" s="7">
        <v>0</v>
      </c>
      <c r="BB162" s="7">
        <v>0.15018939393939393</v>
      </c>
      <c r="BC162" s="8">
        <v>0</v>
      </c>
      <c r="BD162" s="8">
        <v>0</v>
      </c>
      <c r="BE162" s="8">
        <v>0</v>
      </c>
      <c r="BF162" s="8">
        <v>0</v>
      </c>
      <c r="BG162" s="8">
        <v>0</v>
      </c>
      <c r="BH162" s="8">
        <v>0</v>
      </c>
      <c r="BI162" s="8">
        <v>0</v>
      </c>
      <c r="BJ162" s="8">
        <v>0</v>
      </c>
      <c r="BK162" s="8">
        <v>0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0</v>
      </c>
      <c r="BR162" s="8">
        <v>0</v>
      </c>
    </row>
    <row r="163" spans="1:70" x14ac:dyDescent="0.25">
      <c r="A163" s="6">
        <v>35286724</v>
      </c>
      <c r="B163" t="s">
        <v>396</v>
      </c>
      <c r="C163" s="7" t="s">
        <v>93</v>
      </c>
      <c r="D163" s="7" t="s">
        <v>94</v>
      </c>
      <c r="E163" s="7" t="s">
        <v>95</v>
      </c>
      <c r="F163" t="s">
        <v>96</v>
      </c>
      <c r="G163" t="s">
        <v>75</v>
      </c>
      <c r="H163" t="s">
        <v>76</v>
      </c>
      <c r="I163" t="s">
        <v>77</v>
      </c>
      <c r="J163" t="s">
        <v>78</v>
      </c>
      <c r="K163" t="s">
        <v>79</v>
      </c>
      <c r="L163">
        <v>40.174619999999997</v>
      </c>
      <c r="M163">
        <v>-120.99445</v>
      </c>
      <c r="N163" s="7" t="s">
        <v>391</v>
      </c>
      <c r="O163" s="7" t="s">
        <v>392</v>
      </c>
      <c r="P163" s="7" t="s">
        <v>393</v>
      </c>
      <c r="Q163" s="7" t="s">
        <v>141</v>
      </c>
      <c r="R163" s="7">
        <v>895</v>
      </c>
      <c r="S163" s="7">
        <v>854</v>
      </c>
      <c r="T163" s="7" t="s">
        <v>206</v>
      </c>
      <c r="U163" s="7"/>
      <c r="V163" s="7" t="s">
        <v>200</v>
      </c>
      <c r="W163" s="8">
        <v>1.0837121212121212</v>
      </c>
      <c r="X163" s="8">
        <v>0</v>
      </c>
      <c r="Y163" s="8">
        <v>0</v>
      </c>
      <c r="Z163" s="8">
        <v>1.0837121212121212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1.0484848484848486</v>
      </c>
      <c r="AN163" s="8">
        <v>0</v>
      </c>
      <c r="AO163" s="8">
        <v>0</v>
      </c>
      <c r="AP163" s="8">
        <v>1.0484848484848486</v>
      </c>
      <c r="AQ163" s="8">
        <v>3.5227272727272725E-2</v>
      </c>
      <c r="AR163" s="8">
        <v>0</v>
      </c>
      <c r="AS163" s="8">
        <v>0</v>
      </c>
      <c r="AT163" s="8">
        <v>3.5227272727272725E-2</v>
      </c>
      <c r="AU163" s="7">
        <v>0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8">
        <v>0</v>
      </c>
      <c r="BD163" s="8">
        <v>0</v>
      </c>
      <c r="BE163" s="8">
        <v>0</v>
      </c>
      <c r="BF163" s="8">
        <v>0</v>
      </c>
      <c r="BG163" s="8">
        <v>0</v>
      </c>
      <c r="BH163" s="8">
        <v>0</v>
      </c>
      <c r="BI163" s="8">
        <v>0</v>
      </c>
      <c r="BJ163" s="8">
        <v>0</v>
      </c>
      <c r="BK163" s="8">
        <v>0</v>
      </c>
      <c r="BL163" s="8">
        <v>0</v>
      </c>
      <c r="BM163" s="8">
        <v>0</v>
      </c>
      <c r="BN163" s="8">
        <v>0</v>
      </c>
      <c r="BO163" s="8">
        <v>0</v>
      </c>
      <c r="BP163" s="8">
        <v>0</v>
      </c>
      <c r="BQ163" s="8">
        <v>0</v>
      </c>
      <c r="BR163" s="8">
        <v>0</v>
      </c>
    </row>
    <row r="164" spans="1:70" x14ac:dyDescent="0.25">
      <c r="A164" s="6">
        <v>35292751</v>
      </c>
      <c r="B164" t="s">
        <v>397</v>
      </c>
      <c r="C164" s="7" t="s">
        <v>93</v>
      </c>
      <c r="D164" s="7" t="s">
        <v>94</v>
      </c>
      <c r="E164" s="7" t="s">
        <v>95</v>
      </c>
      <c r="F164" t="s">
        <v>96</v>
      </c>
      <c r="G164" t="s">
        <v>75</v>
      </c>
      <c r="H164" t="s">
        <v>76</v>
      </c>
      <c r="I164" t="s">
        <v>77</v>
      </c>
      <c r="J164" t="s">
        <v>78</v>
      </c>
      <c r="K164" t="s">
        <v>79</v>
      </c>
      <c r="L164">
        <v>40.158079999999998</v>
      </c>
      <c r="M164">
        <v>-121.08103</v>
      </c>
      <c r="N164" s="7" t="s">
        <v>391</v>
      </c>
      <c r="O164" s="7" t="s">
        <v>392</v>
      </c>
      <c r="P164" s="7" t="s">
        <v>393</v>
      </c>
      <c r="Q164" s="7" t="s">
        <v>141</v>
      </c>
      <c r="R164" s="7">
        <v>895</v>
      </c>
      <c r="S164" s="7">
        <v>854</v>
      </c>
      <c r="T164" s="7" t="s">
        <v>206</v>
      </c>
      <c r="U164" s="7"/>
      <c r="V164" s="7" t="s">
        <v>101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8">
        <v>0</v>
      </c>
      <c r="AO164" s="8">
        <v>0</v>
      </c>
      <c r="AP164" s="8">
        <v>0</v>
      </c>
      <c r="AQ164" s="8">
        <v>0</v>
      </c>
      <c r="AR164" s="8">
        <v>0</v>
      </c>
      <c r="AS164" s="8">
        <v>0</v>
      </c>
      <c r="AT164" s="8">
        <v>0</v>
      </c>
      <c r="AU164" s="7">
        <v>0</v>
      </c>
      <c r="AV164" s="7">
        <v>0</v>
      </c>
      <c r="AW164" s="7">
        <v>0</v>
      </c>
      <c r="AX164" s="7">
        <v>0</v>
      </c>
      <c r="AY164" s="7">
        <v>0</v>
      </c>
      <c r="AZ164" s="7">
        <v>0</v>
      </c>
      <c r="BA164" s="7">
        <v>0</v>
      </c>
      <c r="BB164" s="7">
        <v>0</v>
      </c>
      <c r="BC164" s="8">
        <v>0</v>
      </c>
      <c r="BD164" s="8">
        <v>0</v>
      </c>
      <c r="BE164" s="8">
        <v>0</v>
      </c>
      <c r="BF164" s="8">
        <v>0</v>
      </c>
      <c r="BG164" s="8">
        <v>0</v>
      </c>
      <c r="BH164" s="8">
        <v>0</v>
      </c>
      <c r="BI164" s="8">
        <v>0</v>
      </c>
      <c r="BJ164" s="8">
        <v>0</v>
      </c>
      <c r="BK164" s="8">
        <v>0</v>
      </c>
      <c r="BL164" s="8">
        <v>0</v>
      </c>
      <c r="BM164" s="8">
        <v>0</v>
      </c>
      <c r="BN164" s="8">
        <v>0</v>
      </c>
      <c r="BO164" s="8">
        <v>0</v>
      </c>
      <c r="BP164" s="8">
        <v>0</v>
      </c>
      <c r="BQ164" s="8">
        <v>0</v>
      </c>
      <c r="BR164" s="8">
        <v>0</v>
      </c>
    </row>
    <row r="165" spans="1:70" x14ac:dyDescent="0.25">
      <c r="A165" s="6">
        <v>35292753</v>
      </c>
      <c r="B165" t="s">
        <v>398</v>
      </c>
      <c r="C165" s="7" t="s">
        <v>115</v>
      </c>
      <c r="D165" s="7" t="s">
        <v>94</v>
      </c>
      <c r="E165" s="7" t="s">
        <v>95</v>
      </c>
      <c r="F165" t="s">
        <v>96</v>
      </c>
      <c r="G165" t="s">
        <v>75</v>
      </c>
      <c r="H165" t="s">
        <v>76</v>
      </c>
      <c r="I165" t="s">
        <v>77</v>
      </c>
      <c r="J165" t="s">
        <v>78</v>
      </c>
      <c r="K165" t="s">
        <v>79</v>
      </c>
      <c r="L165">
        <v>40.158079999999998</v>
      </c>
      <c r="M165">
        <v>-121.08103</v>
      </c>
      <c r="N165" s="7" t="s">
        <v>391</v>
      </c>
      <c r="O165" s="7" t="s">
        <v>392</v>
      </c>
      <c r="P165" s="7" t="s">
        <v>393</v>
      </c>
      <c r="Q165" s="7" t="s">
        <v>141</v>
      </c>
      <c r="R165" s="7">
        <v>895</v>
      </c>
      <c r="S165" s="7">
        <v>854</v>
      </c>
      <c r="T165" s="7" t="s">
        <v>206</v>
      </c>
      <c r="U165" s="7"/>
      <c r="V165" s="7" t="s">
        <v>101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8">
        <v>0</v>
      </c>
      <c r="AO165" s="8">
        <v>0</v>
      </c>
      <c r="AP165" s="8">
        <v>0</v>
      </c>
      <c r="AQ165" s="8">
        <v>0</v>
      </c>
      <c r="AR165" s="8">
        <v>0</v>
      </c>
      <c r="AS165" s="8">
        <v>0</v>
      </c>
      <c r="AT165" s="8">
        <v>0</v>
      </c>
      <c r="AU165" s="7">
        <v>0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8">
        <v>0</v>
      </c>
      <c r="BD165" s="8">
        <v>0</v>
      </c>
      <c r="BE165" s="8">
        <v>0</v>
      </c>
      <c r="BF165" s="8">
        <v>0</v>
      </c>
      <c r="BG165" s="8">
        <v>0</v>
      </c>
      <c r="BH165" s="8">
        <v>0</v>
      </c>
      <c r="BI165" s="8">
        <v>0</v>
      </c>
      <c r="BJ165" s="8">
        <v>0</v>
      </c>
      <c r="BK165" s="8">
        <v>0</v>
      </c>
      <c r="BL165" s="8">
        <v>0</v>
      </c>
      <c r="BM165" s="8">
        <v>0</v>
      </c>
      <c r="BN165" s="8">
        <v>0</v>
      </c>
      <c r="BO165" s="8">
        <v>0</v>
      </c>
      <c r="BP165" s="8">
        <v>0</v>
      </c>
      <c r="BQ165" s="8">
        <v>0</v>
      </c>
      <c r="BR165" s="8">
        <v>0</v>
      </c>
    </row>
    <row r="166" spans="1:70" x14ac:dyDescent="0.25">
      <c r="A166" s="6">
        <v>35284023</v>
      </c>
      <c r="B166" t="s">
        <v>399</v>
      </c>
      <c r="C166" s="7" t="s">
        <v>86</v>
      </c>
      <c r="D166" s="7" t="s">
        <v>94</v>
      </c>
      <c r="E166" s="7" t="s">
        <v>87</v>
      </c>
      <c r="F166" t="s">
        <v>96</v>
      </c>
      <c r="G166" t="s">
        <v>191</v>
      </c>
      <c r="H166" t="s">
        <v>400</v>
      </c>
      <c r="I166" t="s">
        <v>168</v>
      </c>
      <c r="J166" t="s">
        <v>153</v>
      </c>
      <c r="K166" t="s">
        <v>169</v>
      </c>
      <c r="L166">
        <v>38.436074858799998</v>
      </c>
      <c r="M166">
        <v>-122.57790773479999</v>
      </c>
      <c r="N166" s="7" t="s">
        <v>401</v>
      </c>
      <c r="O166" s="7" t="s">
        <v>402</v>
      </c>
      <c r="P166" s="7" t="s">
        <v>403</v>
      </c>
      <c r="Q166" s="7" t="s">
        <v>170</v>
      </c>
      <c r="R166" s="7">
        <v>1684</v>
      </c>
      <c r="S166" s="7">
        <v>0</v>
      </c>
      <c r="T166" s="7" t="s">
        <v>220</v>
      </c>
      <c r="U166" s="7" t="s">
        <v>221</v>
      </c>
      <c r="V166" s="7" t="s">
        <v>217</v>
      </c>
      <c r="W166" s="8">
        <v>0</v>
      </c>
      <c r="X166" s="8">
        <v>1.3410984848484848</v>
      </c>
      <c r="Y166" s="8">
        <v>0</v>
      </c>
      <c r="Z166" s="8">
        <v>1.3410984848484848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8">
        <v>0</v>
      </c>
      <c r="AO166" s="8">
        <v>0</v>
      </c>
      <c r="AP166" s="8">
        <v>0</v>
      </c>
      <c r="AQ166" s="8">
        <v>0</v>
      </c>
      <c r="AR166" s="8">
        <v>0</v>
      </c>
      <c r="AS166" s="8">
        <v>0</v>
      </c>
      <c r="AT166" s="8">
        <v>0</v>
      </c>
      <c r="AU166" s="7">
        <v>0</v>
      </c>
      <c r="AV166" s="7">
        <v>0</v>
      </c>
      <c r="AW166" s="7">
        <v>0</v>
      </c>
      <c r="AX166" s="7">
        <v>0</v>
      </c>
      <c r="AY166" s="7">
        <v>0</v>
      </c>
      <c r="AZ166" s="7">
        <v>1.3410984848484848</v>
      </c>
      <c r="BA166" s="7">
        <v>0</v>
      </c>
      <c r="BB166" s="7">
        <v>1.3410984848484848</v>
      </c>
      <c r="BC166" s="8">
        <v>0</v>
      </c>
      <c r="BD166" s="8">
        <v>0</v>
      </c>
      <c r="BE166" s="8">
        <v>0</v>
      </c>
      <c r="BF166" s="8">
        <v>0</v>
      </c>
      <c r="BG166" s="8">
        <v>0</v>
      </c>
      <c r="BH166" s="8">
        <v>0</v>
      </c>
      <c r="BI166" s="8">
        <v>0</v>
      </c>
      <c r="BJ166" s="8">
        <v>0</v>
      </c>
      <c r="BK166" s="8">
        <v>0</v>
      </c>
      <c r="BL166" s="8">
        <v>0</v>
      </c>
      <c r="BM166" s="8">
        <v>0</v>
      </c>
      <c r="BN166" s="8">
        <v>0</v>
      </c>
      <c r="BO166" s="8">
        <v>0</v>
      </c>
      <c r="BP166" s="8">
        <v>0</v>
      </c>
      <c r="BQ166" s="8">
        <v>0</v>
      </c>
      <c r="BR166" s="8">
        <v>0</v>
      </c>
    </row>
    <row r="167" spans="1:70" x14ac:dyDescent="0.25">
      <c r="A167" s="6">
        <v>35285586</v>
      </c>
      <c r="B167" t="s">
        <v>404</v>
      </c>
      <c r="C167" s="7" t="s">
        <v>93</v>
      </c>
      <c r="D167" s="7" t="s">
        <v>94</v>
      </c>
      <c r="E167" s="7" t="s">
        <v>95</v>
      </c>
      <c r="F167" t="s">
        <v>96</v>
      </c>
      <c r="G167" t="s">
        <v>128</v>
      </c>
      <c r="H167" t="s">
        <v>405</v>
      </c>
      <c r="I167" t="s">
        <v>130</v>
      </c>
      <c r="J167" t="s">
        <v>78</v>
      </c>
      <c r="K167" t="s">
        <v>109</v>
      </c>
      <c r="L167">
        <v>38.822625424999998</v>
      </c>
      <c r="M167">
        <v>-120.0664544136</v>
      </c>
      <c r="N167" s="7" t="s">
        <v>406</v>
      </c>
      <c r="O167" s="7" t="s">
        <v>407</v>
      </c>
      <c r="P167" s="7" t="s">
        <v>408</v>
      </c>
      <c r="Q167" s="7" t="s">
        <v>141</v>
      </c>
      <c r="R167" s="7">
        <v>2461</v>
      </c>
      <c r="S167" s="7">
        <v>2186</v>
      </c>
      <c r="T167" s="7" t="s">
        <v>220</v>
      </c>
      <c r="U167" s="7"/>
      <c r="V167" s="7" t="s">
        <v>101</v>
      </c>
      <c r="W167" s="8">
        <v>0.27215909090909091</v>
      </c>
      <c r="X167" s="8">
        <v>0</v>
      </c>
      <c r="Y167" s="8">
        <v>0</v>
      </c>
      <c r="Z167" s="8">
        <v>0.27215909090909091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0.27215909090909085</v>
      </c>
      <c r="AN167" s="8">
        <v>0</v>
      </c>
      <c r="AO167" s="8">
        <v>0</v>
      </c>
      <c r="AP167" s="8">
        <v>0.27215909090909085</v>
      </c>
      <c r="AQ167" s="8">
        <v>0</v>
      </c>
      <c r="AR167" s="8">
        <v>0</v>
      </c>
      <c r="AS167" s="8">
        <v>0</v>
      </c>
      <c r="AT167" s="8">
        <v>0</v>
      </c>
      <c r="AU167" s="7">
        <v>0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8">
        <v>0</v>
      </c>
      <c r="BD167" s="8">
        <v>0</v>
      </c>
      <c r="BE167" s="8">
        <v>0</v>
      </c>
      <c r="BF167" s="8">
        <v>0</v>
      </c>
      <c r="BG167" s="8">
        <v>0</v>
      </c>
      <c r="BH167" s="8">
        <v>0</v>
      </c>
      <c r="BI167" s="8">
        <v>0</v>
      </c>
      <c r="BJ167" s="8">
        <v>0</v>
      </c>
      <c r="BK167" s="8">
        <v>0</v>
      </c>
      <c r="BL167" s="8">
        <v>0</v>
      </c>
      <c r="BM167" s="8">
        <v>0</v>
      </c>
      <c r="BN167" s="8">
        <v>0</v>
      </c>
      <c r="BO167" s="8">
        <v>0</v>
      </c>
      <c r="BP167" s="8">
        <v>0</v>
      </c>
      <c r="BQ167" s="8">
        <v>0</v>
      </c>
      <c r="BR167" s="8">
        <v>0</v>
      </c>
    </row>
    <row r="168" spans="1:70" x14ac:dyDescent="0.25">
      <c r="A168" s="6">
        <v>35285587</v>
      </c>
      <c r="B168" t="s">
        <v>409</v>
      </c>
      <c r="C168" s="7" t="s">
        <v>410</v>
      </c>
      <c r="D168" s="7" t="s">
        <v>94</v>
      </c>
      <c r="E168" s="7" t="s">
        <v>95</v>
      </c>
      <c r="F168" t="s">
        <v>96</v>
      </c>
      <c r="G168" t="s">
        <v>128</v>
      </c>
      <c r="H168" t="s">
        <v>411</v>
      </c>
      <c r="I168" t="s">
        <v>130</v>
      </c>
      <c r="J168" t="s">
        <v>78</v>
      </c>
      <c r="K168" t="s">
        <v>109</v>
      </c>
      <c r="L168">
        <v>38.821932176700003</v>
      </c>
      <c r="M168">
        <v>-120.0700656067</v>
      </c>
      <c r="N168" s="7" t="s">
        <v>406</v>
      </c>
      <c r="O168" s="7" t="s">
        <v>407</v>
      </c>
      <c r="P168" s="7" t="s">
        <v>408</v>
      </c>
      <c r="Q168" s="7" t="s">
        <v>141</v>
      </c>
      <c r="R168" s="7">
        <v>2461</v>
      </c>
      <c r="S168" s="7">
        <v>2186</v>
      </c>
      <c r="T168" s="7" t="s">
        <v>220</v>
      </c>
      <c r="U168" s="7"/>
      <c r="V168" s="7" t="s">
        <v>101</v>
      </c>
      <c r="W168" s="8">
        <v>0.71136363636363631</v>
      </c>
      <c r="X168" s="8">
        <v>0</v>
      </c>
      <c r="Y168" s="8">
        <v>0</v>
      </c>
      <c r="Z168" s="8">
        <v>0.71136363636363631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0.7113636363636362</v>
      </c>
      <c r="AN168" s="8">
        <v>0</v>
      </c>
      <c r="AO168" s="8">
        <v>0</v>
      </c>
      <c r="AP168" s="8">
        <v>0.7113636363636362</v>
      </c>
      <c r="AQ168" s="8">
        <v>0</v>
      </c>
      <c r="AR168" s="8">
        <v>0</v>
      </c>
      <c r="AS168" s="8">
        <v>0</v>
      </c>
      <c r="AT168" s="8">
        <v>0</v>
      </c>
      <c r="AU168" s="7">
        <v>0</v>
      </c>
      <c r="AV168" s="7">
        <v>0</v>
      </c>
      <c r="AW168" s="7">
        <v>0</v>
      </c>
      <c r="AX168" s="7">
        <v>0</v>
      </c>
      <c r="AY168" s="7">
        <v>0</v>
      </c>
      <c r="AZ168" s="7">
        <v>0</v>
      </c>
      <c r="BA168" s="7">
        <v>0</v>
      </c>
      <c r="BB168" s="7">
        <v>0</v>
      </c>
      <c r="BC168" s="8">
        <v>0</v>
      </c>
      <c r="BD168" s="8">
        <v>0</v>
      </c>
      <c r="BE168" s="8">
        <v>0</v>
      </c>
      <c r="BF168" s="8">
        <v>0</v>
      </c>
      <c r="BG168" s="8">
        <v>0</v>
      </c>
      <c r="BH168" s="8">
        <v>0</v>
      </c>
      <c r="BI168" s="8">
        <v>0</v>
      </c>
      <c r="BJ168" s="8">
        <v>0</v>
      </c>
      <c r="BK168" s="8">
        <v>0</v>
      </c>
      <c r="BL168" s="8">
        <v>0</v>
      </c>
      <c r="BM168" s="8">
        <v>0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</row>
    <row r="169" spans="1:70" x14ac:dyDescent="0.25">
      <c r="A169" s="6">
        <v>35285588</v>
      </c>
      <c r="B169" t="s">
        <v>412</v>
      </c>
      <c r="C169" s="7" t="s">
        <v>93</v>
      </c>
      <c r="D169" s="7" t="s">
        <v>94</v>
      </c>
      <c r="E169" s="7" t="s">
        <v>95</v>
      </c>
      <c r="F169" t="s">
        <v>96</v>
      </c>
      <c r="G169" t="s">
        <v>128</v>
      </c>
      <c r="H169" t="s">
        <v>411</v>
      </c>
      <c r="I169" t="s">
        <v>130</v>
      </c>
      <c r="J169" t="s">
        <v>78</v>
      </c>
      <c r="K169" t="s">
        <v>109</v>
      </c>
      <c r="L169">
        <v>38.8190343375</v>
      </c>
      <c r="M169">
        <v>-120.0781821783</v>
      </c>
      <c r="N169" s="7" t="s">
        <v>406</v>
      </c>
      <c r="O169" s="7" t="s">
        <v>407</v>
      </c>
      <c r="P169" s="7" t="s">
        <v>408</v>
      </c>
      <c r="Q169" s="7" t="s">
        <v>141</v>
      </c>
      <c r="R169" s="7">
        <v>2461</v>
      </c>
      <c r="S169" s="7">
        <v>2186</v>
      </c>
      <c r="T169" s="7" t="s">
        <v>220</v>
      </c>
      <c r="U169" s="7"/>
      <c r="V169" s="7" t="s">
        <v>101</v>
      </c>
      <c r="W169" s="8">
        <v>0.56306818181818186</v>
      </c>
      <c r="X169" s="8">
        <v>0</v>
      </c>
      <c r="Y169" s="8">
        <v>4.6022727272727271E-2</v>
      </c>
      <c r="Z169" s="8">
        <v>0.60909090909090913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0.56306818181818175</v>
      </c>
      <c r="AN169" s="8">
        <v>0</v>
      </c>
      <c r="AO169" s="8">
        <v>4.6022727272727271E-2</v>
      </c>
      <c r="AP169" s="8">
        <v>0.60909090909090902</v>
      </c>
      <c r="AQ169" s="8">
        <v>0</v>
      </c>
      <c r="AR169" s="8">
        <v>0</v>
      </c>
      <c r="AS169" s="8">
        <v>0</v>
      </c>
      <c r="AT169" s="8">
        <v>0</v>
      </c>
      <c r="AU169" s="7">
        <v>0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8">
        <v>0</v>
      </c>
      <c r="BD169" s="8">
        <v>0</v>
      </c>
      <c r="BE169" s="8">
        <v>0</v>
      </c>
      <c r="BF169" s="8">
        <v>0</v>
      </c>
      <c r="BG169" s="8">
        <v>0</v>
      </c>
      <c r="BH169" s="8">
        <v>0</v>
      </c>
      <c r="BI169" s="8">
        <v>0</v>
      </c>
      <c r="BJ169" s="8">
        <v>0</v>
      </c>
      <c r="BK169" s="8">
        <v>0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8">
        <v>0</v>
      </c>
    </row>
    <row r="170" spans="1:70" x14ac:dyDescent="0.25">
      <c r="A170" s="6">
        <v>35285589</v>
      </c>
      <c r="B170" t="s">
        <v>413</v>
      </c>
      <c r="C170" s="7" t="s">
        <v>115</v>
      </c>
      <c r="D170" s="7" t="s">
        <v>94</v>
      </c>
      <c r="E170" s="7" t="s">
        <v>95</v>
      </c>
      <c r="F170" t="s">
        <v>96</v>
      </c>
      <c r="G170" t="s">
        <v>128</v>
      </c>
      <c r="H170" t="s">
        <v>414</v>
      </c>
      <c r="I170" t="s">
        <v>130</v>
      </c>
      <c r="J170" t="s">
        <v>78</v>
      </c>
      <c r="K170" t="s">
        <v>109</v>
      </c>
      <c r="L170">
        <v>38.815880553200003</v>
      </c>
      <c r="M170">
        <v>-120.07736727149999</v>
      </c>
      <c r="N170" s="7" t="s">
        <v>406</v>
      </c>
      <c r="O170" s="7" t="s">
        <v>407</v>
      </c>
      <c r="P170" s="7" t="s">
        <v>408</v>
      </c>
      <c r="Q170" s="7" t="s">
        <v>141</v>
      </c>
      <c r="R170" s="7">
        <v>2461</v>
      </c>
      <c r="S170" s="7">
        <v>2186</v>
      </c>
      <c r="T170" s="7" t="s">
        <v>220</v>
      </c>
      <c r="U170" s="7"/>
      <c r="V170" s="7" t="s">
        <v>200</v>
      </c>
      <c r="W170" s="8">
        <v>0</v>
      </c>
      <c r="X170" s="8">
        <v>0.26325757575757575</v>
      </c>
      <c r="Y170" s="8">
        <v>0</v>
      </c>
      <c r="Z170" s="8">
        <v>0.26325757575757575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8">
        <v>0</v>
      </c>
      <c r="AO170" s="8">
        <v>0</v>
      </c>
      <c r="AP170" s="8">
        <v>0</v>
      </c>
      <c r="AQ170" s="8">
        <v>0</v>
      </c>
      <c r="AR170" s="8">
        <v>0.26325757575757575</v>
      </c>
      <c r="AS170" s="8">
        <v>0</v>
      </c>
      <c r="AT170" s="8">
        <v>0.26325757575757575</v>
      </c>
      <c r="AU170" s="7">
        <v>0</v>
      </c>
      <c r="AV170" s="7">
        <v>0</v>
      </c>
      <c r="AW170" s="7">
        <v>0</v>
      </c>
      <c r="AX170" s="7">
        <v>0</v>
      </c>
      <c r="AY170" s="7">
        <v>0</v>
      </c>
      <c r="AZ170" s="7">
        <v>0</v>
      </c>
      <c r="BA170" s="7">
        <v>0</v>
      </c>
      <c r="BB170" s="7">
        <v>0</v>
      </c>
      <c r="BC170" s="8">
        <v>0</v>
      </c>
      <c r="BD170" s="8">
        <v>0</v>
      </c>
      <c r="BE170" s="8">
        <v>0</v>
      </c>
      <c r="BF170" s="8">
        <v>0</v>
      </c>
      <c r="BG170" s="8">
        <v>0</v>
      </c>
      <c r="BH170" s="8">
        <v>0</v>
      </c>
      <c r="BI170" s="8">
        <v>0</v>
      </c>
      <c r="BJ170" s="8">
        <v>0</v>
      </c>
      <c r="BK170" s="8">
        <v>0</v>
      </c>
      <c r="BL170" s="8">
        <v>0</v>
      </c>
      <c r="BM170" s="8">
        <v>0</v>
      </c>
      <c r="BN170" s="8">
        <v>0</v>
      </c>
      <c r="BO170" s="8">
        <v>0</v>
      </c>
      <c r="BP170" s="8">
        <v>0</v>
      </c>
      <c r="BQ170" s="8">
        <v>0</v>
      </c>
      <c r="BR170" s="8">
        <v>0</v>
      </c>
    </row>
    <row r="171" spans="1:70" x14ac:dyDescent="0.25">
      <c r="A171" s="6">
        <v>35285590</v>
      </c>
      <c r="B171" t="s">
        <v>415</v>
      </c>
      <c r="C171" s="7" t="s">
        <v>93</v>
      </c>
      <c r="D171" s="7" t="s">
        <v>94</v>
      </c>
      <c r="E171" s="7" t="s">
        <v>95</v>
      </c>
      <c r="F171" t="s">
        <v>96</v>
      </c>
      <c r="G171" t="s">
        <v>128</v>
      </c>
      <c r="H171" t="s">
        <v>411</v>
      </c>
      <c r="I171" t="s">
        <v>130</v>
      </c>
      <c r="J171" t="s">
        <v>78</v>
      </c>
      <c r="K171" t="s">
        <v>109</v>
      </c>
      <c r="L171">
        <v>38.817332143100003</v>
      </c>
      <c r="M171">
        <v>-120.0815634042</v>
      </c>
      <c r="N171" s="7" t="s">
        <v>406</v>
      </c>
      <c r="O171" s="7" t="s">
        <v>407</v>
      </c>
      <c r="P171" s="7" t="s">
        <v>408</v>
      </c>
      <c r="Q171" s="7" t="s">
        <v>141</v>
      </c>
      <c r="R171" s="7">
        <v>2461</v>
      </c>
      <c r="S171" s="7">
        <v>2186</v>
      </c>
      <c r="T171" s="7" t="s">
        <v>220</v>
      </c>
      <c r="U171" s="7"/>
      <c r="V171" s="7" t="s">
        <v>101</v>
      </c>
      <c r="W171" s="8">
        <v>0.43674242424242427</v>
      </c>
      <c r="X171" s="8">
        <v>0</v>
      </c>
      <c r="Y171" s="8">
        <v>0</v>
      </c>
      <c r="Z171" s="8">
        <v>0.43674242424242427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0.43674242424242427</v>
      </c>
      <c r="AN171" s="8">
        <v>0</v>
      </c>
      <c r="AO171" s="8">
        <v>0</v>
      </c>
      <c r="AP171" s="8">
        <v>0.43674242424242427</v>
      </c>
      <c r="AQ171" s="8">
        <v>0</v>
      </c>
      <c r="AR171" s="8">
        <v>0</v>
      </c>
      <c r="AS171" s="8">
        <v>0</v>
      </c>
      <c r="AT171" s="8">
        <v>0</v>
      </c>
      <c r="AU171" s="7">
        <v>0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8">
        <v>0</v>
      </c>
      <c r="BD171" s="8">
        <v>0</v>
      </c>
      <c r="BE171" s="8">
        <v>0</v>
      </c>
      <c r="BF171" s="8">
        <v>0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8">
        <v>0</v>
      </c>
      <c r="BN171" s="8">
        <v>0</v>
      </c>
      <c r="BO171" s="8">
        <v>0</v>
      </c>
      <c r="BP171" s="8">
        <v>0</v>
      </c>
      <c r="BQ171" s="8">
        <v>0</v>
      </c>
      <c r="BR171" s="8">
        <v>0</v>
      </c>
    </row>
    <row r="172" spans="1:70" x14ac:dyDescent="0.25">
      <c r="A172" s="6">
        <v>35285591</v>
      </c>
      <c r="B172" t="s">
        <v>416</v>
      </c>
      <c r="C172" s="7" t="s">
        <v>115</v>
      </c>
      <c r="D172" s="7" t="s">
        <v>94</v>
      </c>
      <c r="E172" s="7" t="s">
        <v>95</v>
      </c>
      <c r="F172" t="s">
        <v>96</v>
      </c>
      <c r="G172" t="s">
        <v>128</v>
      </c>
      <c r="H172" t="s">
        <v>411</v>
      </c>
      <c r="I172" t="s">
        <v>130</v>
      </c>
      <c r="J172" t="s">
        <v>78</v>
      </c>
      <c r="K172" t="s">
        <v>109</v>
      </c>
      <c r="L172">
        <v>38.815715336899999</v>
      </c>
      <c r="M172">
        <v>-120.08456722699999</v>
      </c>
      <c r="N172" s="7" t="s">
        <v>406</v>
      </c>
      <c r="O172" s="7" t="s">
        <v>407</v>
      </c>
      <c r="P172" s="7" t="s">
        <v>408</v>
      </c>
      <c r="Q172" s="7" t="s">
        <v>141</v>
      </c>
      <c r="R172" s="7">
        <v>2461</v>
      </c>
      <c r="S172" s="7">
        <v>2186</v>
      </c>
      <c r="T172" s="7" t="s">
        <v>220</v>
      </c>
      <c r="U172" s="7"/>
      <c r="V172" s="7" t="s">
        <v>101</v>
      </c>
      <c r="W172" s="8">
        <v>0.4759469696969697</v>
      </c>
      <c r="X172" s="8">
        <v>0</v>
      </c>
      <c r="Y172" s="8">
        <v>3.2954545454545452E-2</v>
      </c>
      <c r="Z172" s="8">
        <v>0.50890151515151516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0.47594696969696965</v>
      </c>
      <c r="AN172" s="8">
        <v>0</v>
      </c>
      <c r="AO172" s="8">
        <v>3.2954545454545452E-2</v>
      </c>
      <c r="AP172" s="8">
        <v>0.50890151515151505</v>
      </c>
      <c r="AQ172" s="8">
        <v>0</v>
      </c>
      <c r="AR172" s="8">
        <v>0</v>
      </c>
      <c r="AS172" s="8">
        <v>0</v>
      </c>
      <c r="AT172" s="8">
        <v>0</v>
      </c>
      <c r="AU172" s="7">
        <v>0</v>
      </c>
      <c r="AV172" s="7">
        <v>0</v>
      </c>
      <c r="AW172" s="7">
        <v>0</v>
      </c>
      <c r="AX172" s="7">
        <v>0</v>
      </c>
      <c r="AY172" s="7">
        <v>0</v>
      </c>
      <c r="AZ172" s="7">
        <v>0</v>
      </c>
      <c r="BA172" s="7">
        <v>0</v>
      </c>
      <c r="BB172" s="7">
        <v>0</v>
      </c>
      <c r="BC172" s="8">
        <v>0</v>
      </c>
      <c r="BD172" s="8">
        <v>0</v>
      </c>
      <c r="BE172" s="8">
        <v>0</v>
      </c>
      <c r="BF172" s="8">
        <v>0</v>
      </c>
      <c r="BG172" s="8">
        <v>0</v>
      </c>
      <c r="BH172" s="8">
        <v>0</v>
      </c>
      <c r="BI172" s="8">
        <v>0</v>
      </c>
      <c r="BJ172" s="8">
        <v>0</v>
      </c>
      <c r="BK172" s="8">
        <v>0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0</v>
      </c>
      <c r="BR172" s="8">
        <v>0</v>
      </c>
    </row>
    <row r="173" spans="1:70" x14ac:dyDescent="0.25">
      <c r="A173" s="6">
        <v>35285592</v>
      </c>
      <c r="B173" t="s">
        <v>417</v>
      </c>
      <c r="C173" s="7" t="s">
        <v>93</v>
      </c>
      <c r="D173" s="7" t="s">
        <v>94</v>
      </c>
      <c r="E173" s="7" t="s">
        <v>95</v>
      </c>
      <c r="F173" t="s">
        <v>96</v>
      </c>
      <c r="G173" t="s">
        <v>128</v>
      </c>
      <c r="H173" t="s">
        <v>411</v>
      </c>
      <c r="I173" t="s">
        <v>130</v>
      </c>
      <c r="J173" t="s">
        <v>78</v>
      </c>
      <c r="K173" t="s">
        <v>109</v>
      </c>
      <c r="L173">
        <v>38.813585338599999</v>
      </c>
      <c r="M173">
        <v>-120.0884092971</v>
      </c>
      <c r="N173" s="7" t="s">
        <v>406</v>
      </c>
      <c r="O173" s="7" t="s">
        <v>407</v>
      </c>
      <c r="P173" s="7" t="s">
        <v>408</v>
      </c>
      <c r="Q173" s="7" t="s">
        <v>141</v>
      </c>
      <c r="R173" s="7">
        <v>2461</v>
      </c>
      <c r="S173" s="7">
        <v>2186</v>
      </c>
      <c r="T173" s="7" t="s">
        <v>220</v>
      </c>
      <c r="U173" s="7"/>
      <c r="V173" s="7" t="s">
        <v>101</v>
      </c>
      <c r="W173" s="8">
        <v>0.76458333333333328</v>
      </c>
      <c r="X173" s="8">
        <v>0</v>
      </c>
      <c r="Y173" s="8">
        <v>0</v>
      </c>
      <c r="Z173" s="8">
        <v>0.76458333333333328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0.76458333333333339</v>
      </c>
      <c r="AN173" s="8">
        <v>0</v>
      </c>
      <c r="AO173" s="8">
        <v>0</v>
      </c>
      <c r="AP173" s="8">
        <v>0.76458333333333339</v>
      </c>
      <c r="AQ173" s="8">
        <v>0</v>
      </c>
      <c r="AR173" s="8">
        <v>0</v>
      </c>
      <c r="AS173" s="8">
        <v>0</v>
      </c>
      <c r="AT173" s="8">
        <v>0</v>
      </c>
      <c r="AU173" s="7">
        <v>0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8">
        <v>0</v>
      </c>
      <c r="BD173" s="8">
        <v>0</v>
      </c>
      <c r="BE173" s="8">
        <v>0</v>
      </c>
      <c r="BF173" s="8">
        <v>0</v>
      </c>
      <c r="BG173" s="8">
        <v>0</v>
      </c>
      <c r="BH173" s="8">
        <v>0</v>
      </c>
      <c r="BI173" s="8">
        <v>0</v>
      </c>
      <c r="BJ173" s="8">
        <v>0</v>
      </c>
      <c r="BK173" s="8">
        <v>0</v>
      </c>
      <c r="BL173" s="8">
        <v>0</v>
      </c>
      <c r="BM173" s="8">
        <v>0</v>
      </c>
      <c r="BN173" s="8">
        <v>0</v>
      </c>
      <c r="BO173" s="8">
        <v>0</v>
      </c>
      <c r="BP173" s="8">
        <v>0</v>
      </c>
      <c r="BQ173" s="8">
        <v>0</v>
      </c>
      <c r="BR173" s="8">
        <v>0</v>
      </c>
    </row>
    <row r="174" spans="1:70" x14ac:dyDescent="0.25">
      <c r="A174" s="6">
        <v>35285593</v>
      </c>
      <c r="B174" t="s">
        <v>418</v>
      </c>
      <c r="C174" s="7" t="s">
        <v>115</v>
      </c>
      <c r="D174" s="7" t="s">
        <v>94</v>
      </c>
      <c r="E174" s="7" t="s">
        <v>95</v>
      </c>
      <c r="F174" t="s">
        <v>96</v>
      </c>
      <c r="G174" t="s">
        <v>128</v>
      </c>
      <c r="H174" t="s">
        <v>414</v>
      </c>
      <c r="I174" t="s">
        <v>130</v>
      </c>
      <c r="J174" t="s">
        <v>78</v>
      </c>
      <c r="K174" t="s">
        <v>109</v>
      </c>
      <c r="L174">
        <v>38.807140274399998</v>
      </c>
      <c r="M174">
        <v>-120.09395001519999</v>
      </c>
      <c r="N174" s="7" t="s">
        <v>406</v>
      </c>
      <c r="O174" s="7" t="s">
        <v>419</v>
      </c>
      <c r="P174" s="7" t="s">
        <v>408</v>
      </c>
      <c r="Q174" s="7" t="s">
        <v>141</v>
      </c>
      <c r="R174" s="7">
        <v>2005</v>
      </c>
      <c r="S174" s="7">
        <v>2299</v>
      </c>
      <c r="T174" s="7" t="s">
        <v>220</v>
      </c>
      <c r="U174" s="7"/>
      <c r="V174" s="7" t="s">
        <v>101</v>
      </c>
      <c r="W174" s="8">
        <v>0.26458333333333334</v>
      </c>
      <c r="X174" s="8">
        <v>0</v>
      </c>
      <c r="Y174" s="8">
        <v>0</v>
      </c>
      <c r="Z174" s="8">
        <v>0.26458333333333334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0.26458333333333334</v>
      </c>
      <c r="AN174" s="8">
        <v>0</v>
      </c>
      <c r="AO174" s="8">
        <v>0</v>
      </c>
      <c r="AP174" s="8">
        <v>0.26458333333333334</v>
      </c>
      <c r="AQ174" s="8">
        <v>0</v>
      </c>
      <c r="AR174" s="8">
        <v>0</v>
      </c>
      <c r="AS174" s="8">
        <v>0</v>
      </c>
      <c r="AT174" s="8">
        <v>0</v>
      </c>
      <c r="AU174" s="7">
        <v>0</v>
      </c>
      <c r="AV174" s="7">
        <v>0</v>
      </c>
      <c r="AW174" s="7">
        <v>0</v>
      </c>
      <c r="AX174" s="7">
        <v>0</v>
      </c>
      <c r="AY174" s="7">
        <v>0</v>
      </c>
      <c r="AZ174" s="7">
        <v>0</v>
      </c>
      <c r="BA174" s="7">
        <v>0</v>
      </c>
      <c r="BB174" s="7">
        <v>0</v>
      </c>
      <c r="BC174" s="8">
        <v>0</v>
      </c>
      <c r="BD174" s="8">
        <v>0</v>
      </c>
      <c r="BE174" s="8">
        <v>0</v>
      </c>
      <c r="BF174" s="8">
        <v>0</v>
      </c>
      <c r="BG174" s="8">
        <v>0</v>
      </c>
      <c r="BH174" s="8">
        <v>0</v>
      </c>
      <c r="BI174" s="8">
        <v>0</v>
      </c>
      <c r="BJ174" s="8">
        <v>0</v>
      </c>
      <c r="BK174" s="8">
        <v>0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8">
        <v>0</v>
      </c>
    </row>
    <row r="175" spans="1:70" x14ac:dyDescent="0.25">
      <c r="A175" s="6">
        <v>35285594</v>
      </c>
      <c r="B175" t="s">
        <v>420</v>
      </c>
      <c r="C175" s="7" t="s">
        <v>421</v>
      </c>
      <c r="D175" s="7" t="s">
        <v>94</v>
      </c>
      <c r="E175" s="7" t="s">
        <v>421</v>
      </c>
      <c r="F175" t="s">
        <v>96</v>
      </c>
      <c r="G175" t="s">
        <v>128</v>
      </c>
      <c r="H175" t="s">
        <v>414</v>
      </c>
      <c r="I175" t="s">
        <v>130</v>
      </c>
      <c r="J175" t="s">
        <v>78</v>
      </c>
      <c r="K175" t="s">
        <v>109</v>
      </c>
      <c r="L175">
        <v>38.807538956400002</v>
      </c>
      <c r="M175">
        <v>-120.09349106249999</v>
      </c>
      <c r="N175" s="7" t="s">
        <v>406</v>
      </c>
      <c r="O175" s="7" t="s">
        <v>419</v>
      </c>
      <c r="P175" s="7" t="s">
        <v>408</v>
      </c>
      <c r="Q175" s="7" t="s">
        <v>141</v>
      </c>
      <c r="R175" s="7">
        <v>2005</v>
      </c>
      <c r="S175" s="7">
        <v>2299</v>
      </c>
      <c r="T175" s="7" t="s">
        <v>220</v>
      </c>
      <c r="U175" s="7" t="s">
        <v>221</v>
      </c>
      <c r="V175" s="7" t="s">
        <v>422</v>
      </c>
      <c r="W175" s="8">
        <v>0</v>
      </c>
      <c r="X175" s="8">
        <v>0.21988636363636363</v>
      </c>
      <c r="Y175" s="8">
        <v>0</v>
      </c>
      <c r="Z175" s="8">
        <v>0.21988636363636363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8">
        <v>0</v>
      </c>
      <c r="AO175" s="8">
        <v>0</v>
      </c>
      <c r="AP175" s="8">
        <v>0</v>
      </c>
      <c r="AQ175" s="8">
        <v>0</v>
      </c>
      <c r="AR175" s="8">
        <v>0</v>
      </c>
      <c r="AS175" s="8">
        <v>0</v>
      </c>
      <c r="AT175" s="8">
        <v>0</v>
      </c>
      <c r="AU175" s="7">
        <v>0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8">
        <v>0</v>
      </c>
      <c r="BD175" s="8">
        <v>0</v>
      </c>
      <c r="BE175" s="8">
        <v>0</v>
      </c>
      <c r="BF175" s="8">
        <v>0</v>
      </c>
      <c r="BG175" s="8">
        <v>0</v>
      </c>
      <c r="BH175" s="8">
        <v>0.21988636363636363</v>
      </c>
      <c r="BI175" s="8">
        <v>0</v>
      </c>
      <c r="BJ175" s="8">
        <v>0.21988636363636363</v>
      </c>
      <c r="BK175" s="8">
        <v>0</v>
      </c>
      <c r="BL175" s="8">
        <v>0</v>
      </c>
      <c r="BM175" s="8">
        <v>0</v>
      </c>
      <c r="BN175" s="8">
        <v>0</v>
      </c>
      <c r="BO175" s="8">
        <v>0</v>
      </c>
      <c r="BP175" s="8">
        <v>0</v>
      </c>
      <c r="BQ175" s="8">
        <v>0</v>
      </c>
      <c r="BR175" s="8">
        <v>0</v>
      </c>
    </row>
    <row r="176" spans="1:70" x14ac:dyDescent="0.25">
      <c r="A176" s="6">
        <v>35285352</v>
      </c>
      <c r="B176" t="s">
        <v>423</v>
      </c>
      <c r="C176" s="7" t="s">
        <v>93</v>
      </c>
      <c r="D176" s="7" t="s">
        <v>94</v>
      </c>
      <c r="E176" s="7" t="s">
        <v>95</v>
      </c>
      <c r="F176" t="s">
        <v>96</v>
      </c>
      <c r="G176" t="s">
        <v>128</v>
      </c>
      <c r="H176" t="s">
        <v>414</v>
      </c>
      <c r="I176" t="s">
        <v>130</v>
      </c>
      <c r="J176" t="s">
        <v>78</v>
      </c>
      <c r="K176" t="s">
        <v>109</v>
      </c>
      <c r="L176">
        <v>38.803305480299997</v>
      </c>
      <c r="M176">
        <v>-120.0986943473</v>
      </c>
      <c r="N176" s="7" t="s">
        <v>406</v>
      </c>
      <c r="O176" s="7" t="s">
        <v>419</v>
      </c>
      <c r="P176" s="7" t="s">
        <v>408</v>
      </c>
      <c r="Q176" s="7" t="s">
        <v>141</v>
      </c>
      <c r="R176" s="7">
        <v>2005</v>
      </c>
      <c r="S176" s="7">
        <v>2299</v>
      </c>
      <c r="T176" s="7" t="s">
        <v>220</v>
      </c>
      <c r="U176" s="7"/>
      <c r="V176" s="7" t="s">
        <v>101</v>
      </c>
      <c r="W176" s="8">
        <v>0.13844696969696971</v>
      </c>
      <c r="X176" s="8">
        <v>0</v>
      </c>
      <c r="Y176" s="8">
        <v>0</v>
      </c>
      <c r="Z176" s="8">
        <v>0.13844696969696971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0.13844696969696968</v>
      </c>
      <c r="AN176" s="8">
        <v>0</v>
      </c>
      <c r="AO176" s="8">
        <v>0</v>
      </c>
      <c r="AP176" s="8">
        <v>0.13844696969696968</v>
      </c>
      <c r="AQ176" s="8">
        <v>0</v>
      </c>
      <c r="AR176" s="8">
        <v>0</v>
      </c>
      <c r="AS176" s="8">
        <v>0</v>
      </c>
      <c r="AT176" s="8">
        <v>0</v>
      </c>
      <c r="AU176" s="7">
        <v>0</v>
      </c>
      <c r="AV176" s="7">
        <v>0</v>
      </c>
      <c r="AW176" s="7">
        <v>0</v>
      </c>
      <c r="AX176" s="7">
        <v>0</v>
      </c>
      <c r="AY176" s="7">
        <v>0</v>
      </c>
      <c r="AZ176" s="7">
        <v>0</v>
      </c>
      <c r="BA176" s="7">
        <v>0</v>
      </c>
      <c r="BB176" s="7">
        <v>0</v>
      </c>
      <c r="BC176" s="8">
        <v>0</v>
      </c>
      <c r="BD176" s="8">
        <v>0</v>
      </c>
      <c r="BE176" s="8">
        <v>0</v>
      </c>
      <c r="BF176" s="8">
        <v>0</v>
      </c>
      <c r="BG176" s="8">
        <v>0</v>
      </c>
      <c r="BH176" s="8">
        <v>0</v>
      </c>
      <c r="BI176" s="8">
        <v>0</v>
      </c>
      <c r="BJ176" s="8">
        <v>0</v>
      </c>
      <c r="BK176" s="8">
        <v>0</v>
      </c>
      <c r="BL176" s="8">
        <v>0</v>
      </c>
      <c r="BM176" s="8">
        <v>0</v>
      </c>
      <c r="BN176" s="8">
        <v>0</v>
      </c>
      <c r="BO176" s="8">
        <v>0</v>
      </c>
      <c r="BP176" s="8">
        <v>0</v>
      </c>
      <c r="BQ176" s="8">
        <v>0</v>
      </c>
      <c r="BR176" s="8">
        <v>0</v>
      </c>
    </row>
    <row r="177" spans="1:70" x14ac:dyDescent="0.25">
      <c r="A177" s="6">
        <v>35285353</v>
      </c>
      <c r="B177" t="s">
        <v>424</v>
      </c>
      <c r="C177" s="7" t="s">
        <v>93</v>
      </c>
      <c r="D177" s="7" t="s">
        <v>94</v>
      </c>
      <c r="E177" s="7" t="s">
        <v>95</v>
      </c>
      <c r="F177" t="s">
        <v>96</v>
      </c>
      <c r="G177" t="s">
        <v>128</v>
      </c>
      <c r="H177" t="s">
        <v>414</v>
      </c>
      <c r="I177" t="s">
        <v>130</v>
      </c>
      <c r="J177" t="s">
        <v>78</v>
      </c>
      <c r="K177" t="s">
        <v>109</v>
      </c>
      <c r="L177">
        <v>38.802491842800002</v>
      </c>
      <c r="M177">
        <v>-120.09274367650001</v>
      </c>
      <c r="N177" s="7" t="s">
        <v>406</v>
      </c>
      <c r="O177" s="7" t="s">
        <v>419</v>
      </c>
      <c r="P177" s="7" t="s">
        <v>408</v>
      </c>
      <c r="Q177" s="7" t="s">
        <v>141</v>
      </c>
      <c r="R177" s="7">
        <v>2005</v>
      </c>
      <c r="S177" s="7">
        <v>2299</v>
      </c>
      <c r="T177" s="7" t="s">
        <v>220</v>
      </c>
      <c r="U177" s="7"/>
      <c r="V177" s="7" t="s">
        <v>101</v>
      </c>
      <c r="W177" s="8">
        <v>0.31856060606060604</v>
      </c>
      <c r="X177" s="8">
        <v>0</v>
      </c>
      <c r="Y177" s="8">
        <v>0</v>
      </c>
      <c r="Z177" s="8">
        <v>0.31856060606060604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0.31856060606060599</v>
      </c>
      <c r="AN177" s="8">
        <v>0</v>
      </c>
      <c r="AO177" s="8">
        <v>0</v>
      </c>
      <c r="AP177" s="8">
        <v>0.31856060606060599</v>
      </c>
      <c r="AQ177" s="8">
        <v>0</v>
      </c>
      <c r="AR177" s="8">
        <v>0</v>
      </c>
      <c r="AS177" s="8">
        <v>0</v>
      </c>
      <c r="AT177" s="8">
        <v>0</v>
      </c>
      <c r="AU177" s="7">
        <v>0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8">
        <v>0</v>
      </c>
      <c r="BD177" s="8">
        <v>0</v>
      </c>
      <c r="BE177" s="8">
        <v>0</v>
      </c>
      <c r="BF177" s="8">
        <v>0</v>
      </c>
      <c r="BG177" s="8">
        <v>0</v>
      </c>
      <c r="BH177" s="8">
        <v>0</v>
      </c>
      <c r="BI177" s="8">
        <v>0</v>
      </c>
      <c r="BJ177" s="8">
        <v>0</v>
      </c>
      <c r="BK177" s="8">
        <v>0</v>
      </c>
      <c r="BL177" s="8">
        <v>0</v>
      </c>
      <c r="BM177" s="8">
        <v>0</v>
      </c>
      <c r="BN177" s="8">
        <v>0</v>
      </c>
      <c r="BO177" s="8">
        <v>0</v>
      </c>
      <c r="BP177" s="8">
        <v>0</v>
      </c>
      <c r="BQ177" s="8">
        <v>0</v>
      </c>
      <c r="BR177" s="8">
        <v>0</v>
      </c>
    </row>
    <row r="178" spans="1:70" x14ac:dyDescent="0.25">
      <c r="A178" s="6">
        <v>35285354</v>
      </c>
      <c r="B178" t="s">
        <v>425</v>
      </c>
      <c r="C178" s="7" t="s">
        <v>150</v>
      </c>
      <c r="D178" s="7" t="s">
        <v>94</v>
      </c>
      <c r="E178" s="7" t="s">
        <v>95</v>
      </c>
      <c r="F178" t="s">
        <v>96</v>
      </c>
      <c r="G178" t="s">
        <v>128</v>
      </c>
      <c r="H178" t="s">
        <v>414</v>
      </c>
      <c r="I178" t="s">
        <v>130</v>
      </c>
      <c r="J178" t="s">
        <v>78</v>
      </c>
      <c r="K178" t="s">
        <v>109</v>
      </c>
      <c r="L178">
        <v>38.802491842800002</v>
      </c>
      <c r="M178">
        <v>-120.09274367650001</v>
      </c>
      <c r="N178" s="7" t="s">
        <v>406</v>
      </c>
      <c r="O178" s="7" t="s">
        <v>419</v>
      </c>
      <c r="P178" s="7" t="s">
        <v>408</v>
      </c>
      <c r="Q178" s="7" t="s">
        <v>141</v>
      </c>
      <c r="R178" s="7">
        <v>2005</v>
      </c>
      <c r="S178" s="7">
        <v>2299</v>
      </c>
      <c r="T178" s="7" t="s">
        <v>220</v>
      </c>
      <c r="U178" s="7"/>
      <c r="V178" s="7" t="s">
        <v>101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8">
        <v>0</v>
      </c>
      <c r="AO178" s="8">
        <v>0</v>
      </c>
      <c r="AP178" s="8">
        <v>0</v>
      </c>
      <c r="AQ178" s="8">
        <v>0</v>
      </c>
      <c r="AR178" s="8">
        <v>0</v>
      </c>
      <c r="AS178" s="8">
        <v>0</v>
      </c>
      <c r="AT178" s="8">
        <v>0</v>
      </c>
      <c r="AU178" s="7">
        <v>0</v>
      </c>
      <c r="AV178" s="7">
        <v>0</v>
      </c>
      <c r="AW178" s="7">
        <v>0</v>
      </c>
      <c r="AX178" s="7">
        <v>0</v>
      </c>
      <c r="AY178" s="7">
        <v>0</v>
      </c>
      <c r="AZ178" s="7">
        <v>0</v>
      </c>
      <c r="BA178" s="7">
        <v>0</v>
      </c>
      <c r="BB178" s="7">
        <v>0</v>
      </c>
      <c r="BC178" s="8">
        <v>0</v>
      </c>
      <c r="BD178" s="8">
        <v>0</v>
      </c>
      <c r="BE178" s="8">
        <v>0</v>
      </c>
      <c r="BF178" s="8">
        <v>0</v>
      </c>
      <c r="BG178" s="8">
        <v>0</v>
      </c>
      <c r="BH178" s="8">
        <v>0</v>
      </c>
      <c r="BI178" s="8">
        <v>0</v>
      </c>
      <c r="BJ178" s="8">
        <v>0</v>
      </c>
      <c r="BK178" s="8">
        <v>0</v>
      </c>
      <c r="BL178" s="8">
        <v>0</v>
      </c>
      <c r="BM178" s="8">
        <v>0</v>
      </c>
      <c r="BN178" s="8">
        <v>0</v>
      </c>
      <c r="BO178" s="8">
        <v>0</v>
      </c>
      <c r="BP178" s="8">
        <v>0</v>
      </c>
      <c r="BQ178" s="8">
        <v>0</v>
      </c>
      <c r="BR178" s="8">
        <v>0</v>
      </c>
    </row>
    <row r="179" spans="1:70" x14ac:dyDescent="0.25">
      <c r="A179" s="6">
        <v>35285585</v>
      </c>
      <c r="B179" t="s">
        <v>426</v>
      </c>
      <c r="C179" s="7" t="s">
        <v>137</v>
      </c>
      <c r="D179" s="7" t="s">
        <v>94</v>
      </c>
      <c r="E179" s="7" t="s">
        <v>95</v>
      </c>
      <c r="F179" t="s">
        <v>96</v>
      </c>
      <c r="G179" t="s">
        <v>128</v>
      </c>
      <c r="H179" t="s">
        <v>411</v>
      </c>
      <c r="I179" t="s">
        <v>130</v>
      </c>
      <c r="J179" t="s">
        <v>78</v>
      </c>
      <c r="K179" t="s">
        <v>109</v>
      </c>
      <c r="L179">
        <v>38.822321662500002</v>
      </c>
      <c r="M179">
        <v>-120.0295093695</v>
      </c>
      <c r="N179" s="7" t="s">
        <v>406</v>
      </c>
      <c r="O179" s="7" t="s">
        <v>427</v>
      </c>
      <c r="P179" s="7" t="s">
        <v>408</v>
      </c>
      <c r="Q179" s="7" t="s">
        <v>141</v>
      </c>
      <c r="R179" s="7">
        <v>3355</v>
      </c>
      <c r="S179" s="7">
        <v>3403</v>
      </c>
      <c r="T179" s="7" t="s">
        <v>220</v>
      </c>
      <c r="U179" s="7"/>
      <c r="V179" s="7" t="s">
        <v>200</v>
      </c>
      <c r="W179" s="8">
        <v>0.63901515151515154</v>
      </c>
      <c r="X179" s="8">
        <v>0</v>
      </c>
      <c r="Y179" s="8">
        <v>0</v>
      </c>
      <c r="Z179" s="8">
        <v>0.63901515151515154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0.63901515151515154</v>
      </c>
      <c r="AN179" s="8">
        <v>0</v>
      </c>
      <c r="AO179" s="8">
        <v>0</v>
      </c>
      <c r="AP179" s="8">
        <v>0.63901515151515154</v>
      </c>
      <c r="AQ179" s="8">
        <v>0</v>
      </c>
      <c r="AR179" s="8">
        <v>0</v>
      </c>
      <c r="AS179" s="8">
        <v>0</v>
      </c>
      <c r="AT179" s="8">
        <v>0</v>
      </c>
      <c r="AU179" s="7">
        <v>0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8">
        <v>0</v>
      </c>
      <c r="BD179" s="8">
        <v>0</v>
      </c>
      <c r="BE179" s="8">
        <v>0</v>
      </c>
      <c r="BF179" s="8">
        <v>0</v>
      </c>
      <c r="BG179" s="8">
        <v>0</v>
      </c>
      <c r="BH179" s="8">
        <v>0</v>
      </c>
      <c r="BI179" s="8">
        <v>0</v>
      </c>
      <c r="BJ179" s="8">
        <v>0</v>
      </c>
      <c r="BK179" s="8">
        <v>0</v>
      </c>
      <c r="BL179" s="8">
        <v>0</v>
      </c>
      <c r="BM179" s="8">
        <v>0</v>
      </c>
      <c r="BN179" s="8">
        <v>0</v>
      </c>
      <c r="BO179" s="8">
        <v>0</v>
      </c>
      <c r="BP179" s="8">
        <v>0</v>
      </c>
      <c r="BQ179" s="8">
        <v>0</v>
      </c>
      <c r="BR179" s="8">
        <v>0</v>
      </c>
    </row>
    <row r="180" spans="1:70" x14ac:dyDescent="0.25">
      <c r="A180" s="6">
        <v>35286483</v>
      </c>
      <c r="B180" t="s">
        <v>428</v>
      </c>
      <c r="C180" s="7" t="s">
        <v>93</v>
      </c>
      <c r="D180" s="7" t="s">
        <v>94</v>
      </c>
      <c r="E180" s="7" t="s">
        <v>95</v>
      </c>
      <c r="F180" t="s">
        <v>96</v>
      </c>
      <c r="G180" t="s">
        <v>128</v>
      </c>
      <c r="H180" t="s">
        <v>414</v>
      </c>
      <c r="I180" t="s">
        <v>130</v>
      </c>
      <c r="J180" t="s">
        <v>78</v>
      </c>
      <c r="K180" t="s">
        <v>109</v>
      </c>
      <c r="L180">
        <v>38.80977</v>
      </c>
      <c r="M180">
        <v>-120.12173</v>
      </c>
      <c r="N180" s="7" t="s">
        <v>429</v>
      </c>
      <c r="O180" s="7" t="s">
        <v>430</v>
      </c>
      <c r="P180" s="7" t="s">
        <v>431</v>
      </c>
      <c r="Q180" s="7" t="s">
        <v>122</v>
      </c>
      <c r="R180" s="7">
        <v>2252</v>
      </c>
      <c r="S180" s="7">
        <v>1042</v>
      </c>
      <c r="T180" s="7" t="s">
        <v>220</v>
      </c>
      <c r="U180" s="7"/>
      <c r="V180" s="7" t="s">
        <v>101</v>
      </c>
      <c r="W180" s="8">
        <v>1.084280303030303</v>
      </c>
      <c r="X180" s="8">
        <v>0</v>
      </c>
      <c r="Y180" s="8">
        <v>0</v>
      </c>
      <c r="Z180" s="8">
        <v>1.084280303030303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1.084280303030303</v>
      </c>
      <c r="AN180" s="8">
        <v>0</v>
      </c>
      <c r="AO180" s="8">
        <v>0</v>
      </c>
      <c r="AP180" s="8">
        <v>1.084280303030303</v>
      </c>
      <c r="AQ180" s="8">
        <v>0</v>
      </c>
      <c r="AR180" s="8">
        <v>0</v>
      </c>
      <c r="AS180" s="8">
        <v>0</v>
      </c>
      <c r="AT180" s="8">
        <v>0</v>
      </c>
      <c r="AU180" s="7">
        <v>0</v>
      </c>
      <c r="AV180" s="7">
        <v>0</v>
      </c>
      <c r="AW180" s="7">
        <v>0</v>
      </c>
      <c r="AX180" s="7">
        <v>0</v>
      </c>
      <c r="AY180" s="7">
        <v>0</v>
      </c>
      <c r="AZ180" s="7">
        <v>0</v>
      </c>
      <c r="BA180" s="7">
        <v>0</v>
      </c>
      <c r="BB180" s="7">
        <v>0</v>
      </c>
      <c r="BC180" s="8">
        <v>0</v>
      </c>
      <c r="BD180" s="8">
        <v>0</v>
      </c>
      <c r="BE180" s="8">
        <v>0</v>
      </c>
      <c r="BF180" s="8">
        <v>0</v>
      </c>
      <c r="BG180" s="8">
        <v>0</v>
      </c>
      <c r="BH180" s="8">
        <v>0</v>
      </c>
      <c r="BI180" s="8">
        <v>0</v>
      </c>
      <c r="BJ180" s="8">
        <v>0</v>
      </c>
      <c r="BK180" s="8">
        <v>0</v>
      </c>
      <c r="BL180" s="8">
        <v>0</v>
      </c>
      <c r="BM180" s="8">
        <v>0</v>
      </c>
      <c r="BN180" s="8">
        <v>0</v>
      </c>
      <c r="BO180" s="8">
        <v>0</v>
      </c>
      <c r="BP180" s="8">
        <v>0</v>
      </c>
      <c r="BQ180" s="8">
        <v>0</v>
      </c>
      <c r="BR180" s="8">
        <v>0</v>
      </c>
    </row>
    <row r="181" spans="1:70" x14ac:dyDescent="0.25">
      <c r="A181" s="6">
        <v>35284716</v>
      </c>
      <c r="B181" t="s">
        <v>432</v>
      </c>
      <c r="C181" s="7" t="s">
        <v>93</v>
      </c>
      <c r="D181" s="7" t="s">
        <v>94</v>
      </c>
      <c r="E181" s="7" t="s">
        <v>95</v>
      </c>
      <c r="F181" t="s">
        <v>96</v>
      </c>
      <c r="G181" t="s">
        <v>128</v>
      </c>
      <c r="H181" t="s">
        <v>433</v>
      </c>
      <c r="I181" t="s">
        <v>130</v>
      </c>
      <c r="J181" t="s">
        <v>78</v>
      </c>
      <c r="K181" t="s">
        <v>109</v>
      </c>
      <c r="L181">
        <v>38.637455604300001</v>
      </c>
      <c r="M181">
        <v>-120.5392867562</v>
      </c>
      <c r="N181" s="7" t="s">
        <v>429</v>
      </c>
      <c r="O181" s="7" t="s">
        <v>430</v>
      </c>
      <c r="P181" s="7" t="s">
        <v>431</v>
      </c>
      <c r="Q181" s="7" t="s">
        <v>122</v>
      </c>
      <c r="R181" s="7">
        <v>2252</v>
      </c>
      <c r="S181" s="7">
        <v>1042</v>
      </c>
      <c r="T181" s="7" t="s">
        <v>220</v>
      </c>
      <c r="U181" s="7"/>
      <c r="V181" s="7" t="s">
        <v>101</v>
      </c>
      <c r="W181" s="8">
        <v>0.75890151515151516</v>
      </c>
      <c r="X181" s="8">
        <v>0</v>
      </c>
      <c r="Y181" s="8">
        <v>0</v>
      </c>
      <c r="Z181" s="8">
        <v>0.75890151515151516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0.75890151515151516</v>
      </c>
      <c r="AN181" s="8">
        <v>0</v>
      </c>
      <c r="AO181" s="8">
        <v>0</v>
      </c>
      <c r="AP181" s="8">
        <v>0.75890151515151516</v>
      </c>
      <c r="AQ181" s="8">
        <v>0</v>
      </c>
      <c r="AR181" s="8">
        <v>0</v>
      </c>
      <c r="AS181" s="8">
        <v>0</v>
      </c>
      <c r="AT181" s="8">
        <v>0</v>
      </c>
      <c r="AU181" s="7">
        <v>0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8">
        <v>0</v>
      </c>
      <c r="BD181" s="8">
        <v>0</v>
      </c>
      <c r="BE181" s="8">
        <v>0</v>
      </c>
      <c r="BF181" s="8">
        <v>0</v>
      </c>
      <c r="BG181" s="8">
        <v>0</v>
      </c>
      <c r="BH181" s="8">
        <v>0</v>
      </c>
      <c r="BI181" s="8">
        <v>0</v>
      </c>
      <c r="BJ181" s="8">
        <v>0</v>
      </c>
      <c r="BK181" s="8">
        <v>0</v>
      </c>
      <c r="BL181" s="8">
        <v>0</v>
      </c>
      <c r="BM181" s="8">
        <v>0</v>
      </c>
      <c r="BN181" s="8">
        <v>0</v>
      </c>
      <c r="BO181" s="8">
        <v>0</v>
      </c>
      <c r="BP181" s="8">
        <v>0</v>
      </c>
      <c r="BQ181" s="8">
        <v>0</v>
      </c>
      <c r="BR181" s="8">
        <v>0</v>
      </c>
    </row>
    <row r="182" spans="1:70" x14ac:dyDescent="0.25">
      <c r="A182" s="6">
        <v>35284717</v>
      </c>
      <c r="B182" t="s">
        <v>434</v>
      </c>
      <c r="C182" s="7" t="s">
        <v>93</v>
      </c>
      <c r="D182" s="7" t="s">
        <v>94</v>
      </c>
      <c r="E182" s="7" t="s">
        <v>95</v>
      </c>
      <c r="F182" t="s">
        <v>96</v>
      </c>
      <c r="G182" t="s">
        <v>128</v>
      </c>
      <c r="H182" t="s">
        <v>433</v>
      </c>
      <c r="I182" t="s">
        <v>130</v>
      </c>
      <c r="J182" t="s">
        <v>78</v>
      </c>
      <c r="K182" t="s">
        <v>109</v>
      </c>
      <c r="L182">
        <v>38.6324684171</v>
      </c>
      <c r="M182">
        <v>-120.5420514379</v>
      </c>
      <c r="N182" s="7" t="s">
        <v>429</v>
      </c>
      <c r="O182" s="7" t="s">
        <v>430</v>
      </c>
      <c r="P182" s="7" t="s">
        <v>431</v>
      </c>
      <c r="Q182" s="7" t="s">
        <v>122</v>
      </c>
      <c r="R182" s="7">
        <v>2252</v>
      </c>
      <c r="S182" s="7">
        <v>1042</v>
      </c>
      <c r="T182" s="7" t="s">
        <v>220</v>
      </c>
      <c r="U182" s="7"/>
      <c r="V182" s="7" t="s">
        <v>101</v>
      </c>
      <c r="W182" s="8">
        <v>0.89488636363636365</v>
      </c>
      <c r="X182" s="8">
        <v>0</v>
      </c>
      <c r="Y182" s="8">
        <v>0</v>
      </c>
      <c r="Z182" s="8">
        <v>0.89488636363636365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0.89488636363636376</v>
      </c>
      <c r="AN182" s="8">
        <v>0</v>
      </c>
      <c r="AO182" s="8">
        <v>0</v>
      </c>
      <c r="AP182" s="8">
        <v>0.89488636363636376</v>
      </c>
      <c r="AQ182" s="8">
        <v>0</v>
      </c>
      <c r="AR182" s="8">
        <v>0</v>
      </c>
      <c r="AS182" s="8">
        <v>0</v>
      </c>
      <c r="AT182" s="8">
        <v>0</v>
      </c>
      <c r="AU182" s="7">
        <v>0</v>
      </c>
      <c r="AV182" s="7">
        <v>0</v>
      </c>
      <c r="AW182" s="7">
        <v>0</v>
      </c>
      <c r="AX182" s="7">
        <v>0</v>
      </c>
      <c r="AY182" s="7">
        <v>0</v>
      </c>
      <c r="AZ182" s="7">
        <v>0</v>
      </c>
      <c r="BA182" s="7">
        <v>0</v>
      </c>
      <c r="BB182" s="7">
        <v>0</v>
      </c>
      <c r="BC182" s="8">
        <v>0</v>
      </c>
      <c r="BD182" s="8">
        <v>0</v>
      </c>
      <c r="BE182" s="8">
        <v>0</v>
      </c>
      <c r="BF182" s="8">
        <v>0</v>
      </c>
      <c r="BG182" s="8">
        <v>0</v>
      </c>
      <c r="BH182" s="8">
        <v>0</v>
      </c>
      <c r="BI182" s="8">
        <v>0</v>
      </c>
      <c r="BJ182" s="8">
        <v>0</v>
      </c>
      <c r="BK182" s="8">
        <v>0</v>
      </c>
      <c r="BL182" s="8">
        <v>0</v>
      </c>
      <c r="BM182" s="8">
        <v>0</v>
      </c>
      <c r="BN182" s="8">
        <v>0</v>
      </c>
      <c r="BO182" s="8">
        <v>0</v>
      </c>
      <c r="BP182" s="8">
        <v>0</v>
      </c>
      <c r="BQ182" s="8">
        <v>0</v>
      </c>
      <c r="BR182" s="8">
        <v>0</v>
      </c>
    </row>
    <row r="183" spans="1:70" x14ac:dyDescent="0.25">
      <c r="A183" s="6">
        <v>35285741</v>
      </c>
      <c r="B183" t="s">
        <v>435</v>
      </c>
      <c r="C183" s="7" t="s">
        <v>93</v>
      </c>
      <c r="D183" s="7" t="s">
        <v>94</v>
      </c>
      <c r="E183" s="7" t="s">
        <v>95</v>
      </c>
      <c r="F183" t="s">
        <v>96</v>
      </c>
      <c r="G183" t="s">
        <v>128</v>
      </c>
      <c r="H183" t="s">
        <v>414</v>
      </c>
      <c r="I183" t="s">
        <v>130</v>
      </c>
      <c r="J183" t="s">
        <v>78</v>
      </c>
      <c r="K183" t="s">
        <v>109</v>
      </c>
      <c r="L183">
        <v>38.80977</v>
      </c>
      <c r="M183">
        <v>-120.12173</v>
      </c>
      <c r="N183" s="7" t="s">
        <v>429</v>
      </c>
      <c r="O183" s="7" t="s">
        <v>430</v>
      </c>
      <c r="P183" s="7" t="s">
        <v>431</v>
      </c>
      <c r="Q183" s="7" t="s">
        <v>122</v>
      </c>
      <c r="R183" s="7">
        <v>2252</v>
      </c>
      <c r="S183" s="7">
        <v>1186</v>
      </c>
      <c r="T183" s="7" t="s">
        <v>220</v>
      </c>
      <c r="U183" s="7"/>
      <c r="V183" s="7" t="s">
        <v>101</v>
      </c>
      <c r="W183" s="8">
        <v>0.26837121212121212</v>
      </c>
      <c r="X183" s="8">
        <v>0</v>
      </c>
      <c r="Y183" s="8">
        <v>2.7272727272727271E-2</v>
      </c>
      <c r="Z183" s="8">
        <v>0.2956439393939394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0.26837121212121212</v>
      </c>
      <c r="AN183" s="8">
        <v>0</v>
      </c>
      <c r="AO183" s="8">
        <v>2.7272727272727271E-2</v>
      </c>
      <c r="AP183" s="8">
        <v>0.2956439393939394</v>
      </c>
      <c r="AQ183" s="8">
        <v>0</v>
      </c>
      <c r="AR183" s="8">
        <v>0</v>
      </c>
      <c r="AS183" s="8">
        <v>0</v>
      </c>
      <c r="AT183" s="8">
        <v>0</v>
      </c>
      <c r="AU183" s="7">
        <v>0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8">
        <v>0</v>
      </c>
      <c r="BD183" s="8">
        <v>0</v>
      </c>
      <c r="BE183" s="8">
        <v>0</v>
      </c>
      <c r="BF183" s="8">
        <v>0</v>
      </c>
      <c r="BG183" s="8">
        <v>0</v>
      </c>
      <c r="BH183" s="8">
        <v>0</v>
      </c>
      <c r="BI183" s="8">
        <v>0</v>
      </c>
      <c r="BJ183" s="8">
        <v>0</v>
      </c>
      <c r="BK183" s="8">
        <v>0</v>
      </c>
      <c r="BL183" s="8">
        <v>0</v>
      </c>
      <c r="BM183" s="8">
        <v>0</v>
      </c>
      <c r="BN183" s="8">
        <v>0</v>
      </c>
      <c r="BO183" s="8">
        <v>0</v>
      </c>
      <c r="BP183" s="8">
        <v>0</v>
      </c>
      <c r="BQ183" s="8">
        <v>0</v>
      </c>
      <c r="BR183" s="8">
        <v>0</v>
      </c>
    </row>
    <row r="184" spans="1:70" x14ac:dyDescent="0.25">
      <c r="A184" s="6">
        <v>35285742</v>
      </c>
      <c r="B184" t="s">
        <v>436</v>
      </c>
      <c r="C184" s="7" t="s">
        <v>93</v>
      </c>
      <c r="D184" s="7" t="s">
        <v>94</v>
      </c>
      <c r="E184" s="7" t="s">
        <v>95</v>
      </c>
      <c r="F184" t="s">
        <v>96</v>
      </c>
      <c r="G184" t="s">
        <v>128</v>
      </c>
      <c r="H184" t="s">
        <v>414</v>
      </c>
      <c r="I184" t="s">
        <v>130</v>
      </c>
      <c r="J184" t="s">
        <v>78</v>
      </c>
      <c r="K184" t="s">
        <v>109</v>
      </c>
      <c r="L184">
        <v>38.80977</v>
      </c>
      <c r="M184">
        <v>-120.12173</v>
      </c>
      <c r="N184" s="7" t="s">
        <v>429</v>
      </c>
      <c r="O184" s="7" t="s">
        <v>430</v>
      </c>
      <c r="P184" s="7" t="s">
        <v>431</v>
      </c>
      <c r="Q184" s="7" t="s">
        <v>122</v>
      </c>
      <c r="R184" s="7">
        <v>2252</v>
      </c>
      <c r="S184" s="7">
        <v>1186</v>
      </c>
      <c r="T184" s="7" t="s">
        <v>220</v>
      </c>
      <c r="U184" s="7"/>
      <c r="V184" s="7" t="s">
        <v>101</v>
      </c>
      <c r="W184" s="8">
        <v>0.24431818181818182</v>
      </c>
      <c r="X184" s="8">
        <v>0</v>
      </c>
      <c r="Y184" s="8">
        <v>2.7462121212121212E-2</v>
      </c>
      <c r="Z184" s="8">
        <v>0.27178030303030304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0.2443181818181818</v>
      </c>
      <c r="AN184" s="8">
        <v>0</v>
      </c>
      <c r="AO184" s="8">
        <v>2.7462121212121212E-2</v>
      </c>
      <c r="AP184" s="8">
        <v>0.27178030303030298</v>
      </c>
      <c r="AQ184" s="8">
        <v>0</v>
      </c>
      <c r="AR184" s="8">
        <v>0</v>
      </c>
      <c r="AS184" s="8">
        <v>0</v>
      </c>
      <c r="AT184" s="8">
        <v>0</v>
      </c>
      <c r="AU184" s="7">
        <v>0</v>
      </c>
      <c r="AV184" s="7">
        <v>0</v>
      </c>
      <c r="AW184" s="7">
        <v>0</v>
      </c>
      <c r="AX184" s="7">
        <v>0</v>
      </c>
      <c r="AY184" s="7">
        <v>0</v>
      </c>
      <c r="AZ184" s="7">
        <v>0</v>
      </c>
      <c r="BA184" s="7">
        <v>0</v>
      </c>
      <c r="BB184" s="7">
        <v>0</v>
      </c>
      <c r="BC184" s="8">
        <v>0</v>
      </c>
      <c r="BD184" s="8">
        <v>0</v>
      </c>
      <c r="BE184" s="8">
        <v>0</v>
      </c>
      <c r="BF184" s="8">
        <v>0</v>
      </c>
      <c r="BG184" s="8">
        <v>0</v>
      </c>
      <c r="BH184" s="8">
        <v>0</v>
      </c>
      <c r="BI184" s="8">
        <v>0</v>
      </c>
      <c r="BJ184" s="8">
        <v>0</v>
      </c>
      <c r="BK184" s="8">
        <v>0</v>
      </c>
      <c r="BL184" s="8">
        <v>0</v>
      </c>
      <c r="BM184" s="8">
        <v>0</v>
      </c>
      <c r="BN184" s="8">
        <v>0</v>
      </c>
      <c r="BO184" s="8">
        <v>0</v>
      </c>
      <c r="BP184" s="8">
        <v>0</v>
      </c>
      <c r="BQ184" s="8">
        <v>0</v>
      </c>
      <c r="BR184" s="8">
        <v>0</v>
      </c>
    </row>
    <row r="185" spans="1:70" x14ac:dyDescent="0.25">
      <c r="A185" s="6">
        <v>35295182</v>
      </c>
      <c r="B185" t="s">
        <v>437</v>
      </c>
      <c r="C185" s="7" t="s">
        <v>115</v>
      </c>
      <c r="D185" s="7" t="s">
        <v>94</v>
      </c>
      <c r="E185" s="7" t="s">
        <v>95</v>
      </c>
      <c r="F185" t="s">
        <v>96</v>
      </c>
      <c r="G185" t="s">
        <v>128</v>
      </c>
      <c r="H185" t="s">
        <v>433</v>
      </c>
      <c r="I185" t="s">
        <v>130</v>
      </c>
      <c r="J185" t="s">
        <v>78</v>
      </c>
      <c r="K185" t="s">
        <v>109</v>
      </c>
      <c r="L185">
        <v>38.80977</v>
      </c>
      <c r="M185">
        <v>-120.12173</v>
      </c>
      <c r="N185" s="7" t="s">
        <v>429</v>
      </c>
      <c r="O185" s="7" t="s">
        <v>430</v>
      </c>
      <c r="P185" s="7" t="s">
        <v>431</v>
      </c>
      <c r="Q185" s="7" t="s">
        <v>122</v>
      </c>
      <c r="R185" s="7">
        <v>2252</v>
      </c>
      <c r="S185" s="7">
        <v>1042</v>
      </c>
      <c r="T185" s="7" t="s">
        <v>220</v>
      </c>
      <c r="U185" s="7"/>
      <c r="V185" s="7" t="s">
        <v>200</v>
      </c>
      <c r="W185" s="8">
        <v>0</v>
      </c>
      <c r="X185" s="8">
        <v>0.25890151515151516</v>
      </c>
      <c r="Y185" s="8">
        <v>0</v>
      </c>
      <c r="Z185" s="8">
        <v>0.25890151515151516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8">
        <v>0</v>
      </c>
      <c r="AO185" s="8">
        <v>0</v>
      </c>
      <c r="AP185" s="8">
        <v>0</v>
      </c>
      <c r="AQ185" s="8">
        <v>0</v>
      </c>
      <c r="AR185" s="8">
        <v>0.25890151515151516</v>
      </c>
      <c r="AS185" s="8">
        <v>0</v>
      </c>
      <c r="AT185" s="8">
        <v>0.25890151515151516</v>
      </c>
      <c r="AU185" s="7">
        <v>0</v>
      </c>
      <c r="AV185" s="7">
        <v>0</v>
      </c>
      <c r="AW185" s="7">
        <v>0</v>
      </c>
      <c r="AX185" s="7">
        <v>0</v>
      </c>
      <c r="AY185" s="7">
        <v>0</v>
      </c>
      <c r="AZ185" s="7">
        <v>0</v>
      </c>
      <c r="BA185" s="7">
        <v>0</v>
      </c>
      <c r="BB185" s="7">
        <v>0</v>
      </c>
      <c r="BC185" s="8">
        <v>0</v>
      </c>
      <c r="BD185" s="8">
        <v>0</v>
      </c>
      <c r="BE185" s="8">
        <v>0</v>
      </c>
      <c r="BF185" s="8">
        <v>0</v>
      </c>
      <c r="BG185" s="8">
        <v>0</v>
      </c>
      <c r="BH185" s="8">
        <v>0</v>
      </c>
      <c r="BI185" s="8">
        <v>0</v>
      </c>
      <c r="BJ185" s="8">
        <v>0</v>
      </c>
      <c r="BK185" s="8">
        <v>0</v>
      </c>
      <c r="BL185" s="8">
        <v>0</v>
      </c>
      <c r="BM185" s="8">
        <v>0</v>
      </c>
      <c r="BN185" s="8">
        <v>0</v>
      </c>
      <c r="BO185" s="8">
        <v>0</v>
      </c>
      <c r="BP185" s="8">
        <v>0</v>
      </c>
      <c r="BQ185" s="8">
        <v>0</v>
      </c>
      <c r="BR185" s="8">
        <v>0</v>
      </c>
    </row>
    <row r="186" spans="1:70" x14ac:dyDescent="0.25">
      <c r="A186" s="6">
        <v>35295010</v>
      </c>
      <c r="B186" t="s">
        <v>438</v>
      </c>
      <c r="C186" s="7" t="s">
        <v>115</v>
      </c>
      <c r="D186" s="7" t="s">
        <v>94</v>
      </c>
      <c r="E186" s="7" t="s">
        <v>95</v>
      </c>
      <c r="F186" t="s">
        <v>96</v>
      </c>
      <c r="G186" t="s">
        <v>128</v>
      </c>
      <c r="H186" t="s">
        <v>433</v>
      </c>
      <c r="I186" t="s">
        <v>130</v>
      </c>
      <c r="J186" t="s">
        <v>78</v>
      </c>
      <c r="K186" t="s">
        <v>109</v>
      </c>
      <c r="L186">
        <v>38.642629999999997</v>
      </c>
      <c r="M186">
        <v>-120.5235</v>
      </c>
      <c r="N186" s="7" t="s">
        <v>429</v>
      </c>
      <c r="O186" s="7" t="s">
        <v>430</v>
      </c>
      <c r="P186" s="7" t="s">
        <v>431</v>
      </c>
      <c r="Q186" s="7" t="s">
        <v>122</v>
      </c>
      <c r="R186" s="7">
        <v>2252</v>
      </c>
      <c r="S186" s="7">
        <v>1042</v>
      </c>
      <c r="T186" s="7" t="s">
        <v>220</v>
      </c>
      <c r="U186" s="7"/>
      <c r="V186" s="7" t="s">
        <v>200</v>
      </c>
      <c r="W186" s="8">
        <v>0</v>
      </c>
      <c r="X186" s="8">
        <v>0.36079545454545453</v>
      </c>
      <c r="Y186" s="8">
        <v>0</v>
      </c>
      <c r="Z186" s="8">
        <v>0.36079545454545453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8">
        <v>0</v>
      </c>
      <c r="AO186" s="8">
        <v>0</v>
      </c>
      <c r="AP186" s="8">
        <v>0</v>
      </c>
      <c r="AQ186" s="8">
        <v>0</v>
      </c>
      <c r="AR186" s="8">
        <v>0.36079545454545453</v>
      </c>
      <c r="AS186" s="8">
        <v>0</v>
      </c>
      <c r="AT186" s="8">
        <v>0.36079545454545453</v>
      </c>
      <c r="AU186" s="7">
        <v>0</v>
      </c>
      <c r="AV186" s="7">
        <v>0</v>
      </c>
      <c r="AW186" s="7">
        <v>0</v>
      </c>
      <c r="AX186" s="7">
        <v>0</v>
      </c>
      <c r="AY186" s="7">
        <v>0</v>
      </c>
      <c r="AZ186" s="7">
        <v>0</v>
      </c>
      <c r="BA186" s="7">
        <v>0</v>
      </c>
      <c r="BB186" s="7">
        <v>0</v>
      </c>
      <c r="BC186" s="8">
        <v>0</v>
      </c>
      <c r="BD186" s="8">
        <v>0</v>
      </c>
      <c r="BE186" s="8">
        <v>0</v>
      </c>
      <c r="BF186" s="8">
        <v>0</v>
      </c>
      <c r="BG186" s="8">
        <v>0</v>
      </c>
      <c r="BH186" s="8">
        <v>0</v>
      </c>
      <c r="BI186" s="8">
        <v>0</v>
      </c>
      <c r="BJ186" s="8">
        <v>0</v>
      </c>
      <c r="BK186" s="8">
        <v>0</v>
      </c>
      <c r="BL186" s="8">
        <v>0</v>
      </c>
      <c r="BM186" s="8">
        <v>0</v>
      </c>
      <c r="BN186" s="8">
        <v>0</v>
      </c>
      <c r="BO186" s="8">
        <v>0</v>
      </c>
      <c r="BP186" s="8">
        <v>0</v>
      </c>
      <c r="BQ186" s="8">
        <v>0</v>
      </c>
      <c r="BR186" s="8">
        <v>0</v>
      </c>
    </row>
    <row r="187" spans="1:70" x14ac:dyDescent="0.25">
      <c r="A187" s="6">
        <v>35295011</v>
      </c>
      <c r="B187" t="s">
        <v>439</v>
      </c>
      <c r="C187" s="7" t="s">
        <v>115</v>
      </c>
      <c r="D187" s="7" t="s">
        <v>94</v>
      </c>
      <c r="E187" s="7" t="s">
        <v>95</v>
      </c>
      <c r="F187" t="s">
        <v>96</v>
      </c>
      <c r="G187" t="s">
        <v>128</v>
      </c>
      <c r="H187" t="s">
        <v>433</v>
      </c>
      <c r="I187" t="s">
        <v>130</v>
      </c>
      <c r="J187" t="s">
        <v>78</v>
      </c>
      <c r="K187" t="s">
        <v>109</v>
      </c>
      <c r="L187">
        <v>38.650660000000002</v>
      </c>
      <c r="M187">
        <v>-120.53137</v>
      </c>
      <c r="N187" s="7" t="s">
        <v>429</v>
      </c>
      <c r="O187" s="7" t="s">
        <v>430</v>
      </c>
      <c r="P187" s="7" t="s">
        <v>431</v>
      </c>
      <c r="Q187" s="7" t="s">
        <v>122</v>
      </c>
      <c r="R187" s="7">
        <v>2252</v>
      </c>
      <c r="S187" s="7">
        <v>1042</v>
      </c>
      <c r="T187" s="7" t="s">
        <v>220</v>
      </c>
      <c r="U187" s="7"/>
      <c r="V187" s="7" t="s">
        <v>200</v>
      </c>
      <c r="W187" s="8">
        <v>0</v>
      </c>
      <c r="X187" s="8">
        <v>0.12765151515151515</v>
      </c>
      <c r="Y187" s="8">
        <v>0</v>
      </c>
      <c r="Z187" s="8">
        <v>0.12765151515151515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8">
        <v>0</v>
      </c>
      <c r="AO187" s="8">
        <v>0</v>
      </c>
      <c r="AP187" s="8">
        <v>0</v>
      </c>
      <c r="AQ187" s="8">
        <v>0</v>
      </c>
      <c r="AR187" s="8">
        <v>0.12765151515151515</v>
      </c>
      <c r="AS187" s="8">
        <v>0</v>
      </c>
      <c r="AT187" s="8">
        <v>0.12765151515151515</v>
      </c>
      <c r="AU187" s="7">
        <v>0</v>
      </c>
      <c r="AV187" s="7">
        <v>0</v>
      </c>
      <c r="AW187" s="7">
        <v>0</v>
      </c>
      <c r="AX187" s="7">
        <v>0</v>
      </c>
      <c r="AY187" s="7">
        <v>0</v>
      </c>
      <c r="AZ187" s="7">
        <v>0</v>
      </c>
      <c r="BA187" s="7">
        <v>0</v>
      </c>
      <c r="BB187" s="7">
        <v>0</v>
      </c>
      <c r="BC187" s="8">
        <v>0</v>
      </c>
      <c r="BD187" s="8">
        <v>0</v>
      </c>
      <c r="BE187" s="8">
        <v>0</v>
      </c>
      <c r="BF187" s="8">
        <v>0</v>
      </c>
      <c r="BG187" s="8">
        <v>0</v>
      </c>
      <c r="BH187" s="8">
        <v>0</v>
      </c>
      <c r="BI187" s="8">
        <v>0</v>
      </c>
      <c r="BJ187" s="8">
        <v>0</v>
      </c>
      <c r="BK187" s="8">
        <v>0</v>
      </c>
      <c r="BL187" s="8">
        <v>0</v>
      </c>
      <c r="BM187" s="8">
        <v>0</v>
      </c>
      <c r="BN187" s="8">
        <v>0</v>
      </c>
      <c r="BO187" s="8">
        <v>0</v>
      </c>
      <c r="BP187" s="8">
        <v>0</v>
      </c>
      <c r="BQ187" s="8">
        <v>0</v>
      </c>
      <c r="BR187" s="8">
        <v>0</v>
      </c>
    </row>
    <row r="188" spans="1:70" x14ac:dyDescent="0.25">
      <c r="A188" s="6">
        <v>35295012</v>
      </c>
      <c r="B188" t="s">
        <v>440</v>
      </c>
      <c r="C188" s="7" t="s">
        <v>137</v>
      </c>
      <c r="D188" s="7" t="s">
        <v>94</v>
      </c>
      <c r="E188" s="7" t="s">
        <v>95</v>
      </c>
      <c r="F188" t="s">
        <v>96</v>
      </c>
      <c r="G188" t="s">
        <v>128</v>
      </c>
      <c r="H188" t="s">
        <v>433</v>
      </c>
      <c r="I188" t="s">
        <v>130</v>
      </c>
      <c r="J188" t="s">
        <v>78</v>
      </c>
      <c r="K188" t="s">
        <v>109</v>
      </c>
      <c r="L188">
        <v>38.650660000000002</v>
      </c>
      <c r="M188">
        <v>-120.53137</v>
      </c>
      <c r="N188" s="7" t="s">
        <v>429</v>
      </c>
      <c r="O188" s="7" t="s">
        <v>430</v>
      </c>
      <c r="P188" s="7" t="s">
        <v>431</v>
      </c>
      <c r="Q188" s="7" t="s">
        <v>122</v>
      </c>
      <c r="R188" s="7">
        <v>2252</v>
      </c>
      <c r="S188" s="7">
        <v>1042</v>
      </c>
      <c r="T188" s="7" t="s">
        <v>220</v>
      </c>
      <c r="U188" s="7"/>
      <c r="V188" s="7" t="s">
        <v>200</v>
      </c>
      <c r="W188" s="8">
        <v>0</v>
      </c>
      <c r="X188" s="8">
        <v>0.8979166666666667</v>
      </c>
      <c r="Y188" s="8">
        <v>0</v>
      </c>
      <c r="Z188" s="8">
        <v>0.8979166666666667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8">
        <v>0</v>
      </c>
      <c r="AO188" s="8">
        <v>0</v>
      </c>
      <c r="AP188" s="8">
        <v>0</v>
      </c>
      <c r="AQ188" s="8">
        <v>0</v>
      </c>
      <c r="AR188" s="8">
        <v>0.89791666666666681</v>
      </c>
      <c r="AS188" s="8">
        <v>0</v>
      </c>
      <c r="AT188" s="8">
        <v>0.89791666666666681</v>
      </c>
      <c r="AU188" s="7">
        <v>0</v>
      </c>
      <c r="AV188" s="7">
        <v>0</v>
      </c>
      <c r="AW188" s="7">
        <v>0</v>
      </c>
      <c r="AX188" s="7">
        <v>0</v>
      </c>
      <c r="AY188" s="7">
        <v>0</v>
      </c>
      <c r="AZ188" s="7">
        <v>0</v>
      </c>
      <c r="BA188" s="7">
        <v>0</v>
      </c>
      <c r="BB188" s="7">
        <v>0</v>
      </c>
      <c r="BC188" s="8">
        <v>0</v>
      </c>
      <c r="BD188" s="8">
        <v>0</v>
      </c>
      <c r="BE188" s="8">
        <v>0</v>
      </c>
      <c r="BF188" s="8">
        <v>0</v>
      </c>
      <c r="BG188" s="8">
        <v>0</v>
      </c>
      <c r="BH188" s="8">
        <v>0</v>
      </c>
      <c r="BI188" s="8">
        <v>0</v>
      </c>
      <c r="BJ188" s="8">
        <v>0</v>
      </c>
      <c r="BK188" s="8">
        <v>0</v>
      </c>
      <c r="BL188" s="8">
        <v>0</v>
      </c>
      <c r="BM188" s="8">
        <v>0</v>
      </c>
      <c r="BN188" s="8">
        <v>0</v>
      </c>
      <c r="BO188" s="8">
        <v>0</v>
      </c>
      <c r="BP188" s="8">
        <v>0</v>
      </c>
      <c r="BQ188" s="8">
        <v>0</v>
      </c>
      <c r="BR188" s="8">
        <v>0</v>
      </c>
    </row>
    <row r="189" spans="1:70" x14ac:dyDescent="0.25">
      <c r="A189" s="6">
        <v>35295013</v>
      </c>
      <c r="B189" t="s">
        <v>441</v>
      </c>
      <c r="C189" s="7" t="s">
        <v>115</v>
      </c>
      <c r="D189" s="7" t="s">
        <v>94</v>
      </c>
      <c r="E189" s="7" t="s">
        <v>95</v>
      </c>
      <c r="F189" t="s">
        <v>96</v>
      </c>
      <c r="G189" t="s">
        <v>128</v>
      </c>
      <c r="H189" t="s">
        <v>433</v>
      </c>
      <c r="I189" t="s">
        <v>130</v>
      </c>
      <c r="J189" t="s">
        <v>78</v>
      </c>
      <c r="K189" t="s">
        <v>109</v>
      </c>
      <c r="L189">
        <v>38.650660000000002</v>
      </c>
      <c r="M189">
        <v>-120.53137</v>
      </c>
      <c r="N189" s="7" t="s">
        <v>429</v>
      </c>
      <c r="O189" s="7" t="s">
        <v>430</v>
      </c>
      <c r="P189" s="7" t="s">
        <v>431</v>
      </c>
      <c r="Q189" s="7" t="s">
        <v>122</v>
      </c>
      <c r="R189" s="7">
        <v>2252</v>
      </c>
      <c r="S189" s="7">
        <v>1042</v>
      </c>
      <c r="T189" s="7" t="s">
        <v>220</v>
      </c>
      <c r="U189" s="7"/>
      <c r="V189" s="7" t="s">
        <v>200</v>
      </c>
      <c r="W189" s="8">
        <v>0</v>
      </c>
      <c r="X189" s="8">
        <v>0.25814393939393937</v>
      </c>
      <c r="Y189" s="8">
        <v>0</v>
      </c>
      <c r="Z189" s="8">
        <v>0.25814393939393937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8">
        <v>0</v>
      </c>
      <c r="AO189" s="8">
        <v>0</v>
      </c>
      <c r="AP189" s="8">
        <v>0</v>
      </c>
      <c r="AQ189" s="8">
        <v>0</v>
      </c>
      <c r="AR189" s="8">
        <v>0.25814393939393943</v>
      </c>
      <c r="AS189" s="8">
        <v>0</v>
      </c>
      <c r="AT189" s="8">
        <v>0.25814393939393943</v>
      </c>
      <c r="AU189" s="7">
        <v>0</v>
      </c>
      <c r="AV189" s="7">
        <v>0</v>
      </c>
      <c r="AW189" s="7">
        <v>0</v>
      </c>
      <c r="AX189" s="7">
        <v>0</v>
      </c>
      <c r="AY189" s="7">
        <v>0</v>
      </c>
      <c r="AZ189" s="7">
        <v>0</v>
      </c>
      <c r="BA189" s="7">
        <v>0</v>
      </c>
      <c r="BB189" s="7">
        <v>0</v>
      </c>
      <c r="BC189" s="8">
        <v>0</v>
      </c>
      <c r="BD189" s="8">
        <v>0</v>
      </c>
      <c r="BE189" s="8">
        <v>0</v>
      </c>
      <c r="BF189" s="8">
        <v>0</v>
      </c>
      <c r="BG189" s="8">
        <v>0</v>
      </c>
      <c r="BH189" s="8">
        <v>0</v>
      </c>
      <c r="BI189" s="8">
        <v>0</v>
      </c>
      <c r="BJ189" s="8">
        <v>0</v>
      </c>
      <c r="BK189" s="8">
        <v>0</v>
      </c>
      <c r="BL189" s="8">
        <v>0</v>
      </c>
      <c r="BM189" s="8">
        <v>0</v>
      </c>
      <c r="BN189" s="8">
        <v>0</v>
      </c>
      <c r="BO189" s="8">
        <v>0</v>
      </c>
      <c r="BP189" s="8">
        <v>0</v>
      </c>
      <c r="BQ189" s="8">
        <v>0</v>
      </c>
      <c r="BR189" s="8">
        <v>0</v>
      </c>
    </row>
    <row r="190" spans="1:70" x14ac:dyDescent="0.25">
      <c r="A190" s="6">
        <v>35295014</v>
      </c>
      <c r="B190" t="s">
        <v>442</v>
      </c>
      <c r="C190" s="7" t="s">
        <v>115</v>
      </c>
      <c r="D190" s="7" t="s">
        <v>94</v>
      </c>
      <c r="E190" s="7" t="s">
        <v>95</v>
      </c>
      <c r="F190" t="s">
        <v>96</v>
      </c>
      <c r="G190" t="s">
        <v>128</v>
      </c>
      <c r="H190" t="s">
        <v>433</v>
      </c>
      <c r="I190" t="s">
        <v>130</v>
      </c>
      <c r="J190" t="s">
        <v>78</v>
      </c>
      <c r="K190" t="s">
        <v>109</v>
      </c>
      <c r="L190">
        <v>38.642629999999997</v>
      </c>
      <c r="M190">
        <v>-120.5235</v>
      </c>
      <c r="N190" s="7" t="s">
        <v>429</v>
      </c>
      <c r="O190" s="7" t="s">
        <v>430</v>
      </c>
      <c r="P190" s="7" t="s">
        <v>431</v>
      </c>
      <c r="Q190" s="7" t="s">
        <v>122</v>
      </c>
      <c r="R190" s="7">
        <v>2252</v>
      </c>
      <c r="S190" s="7">
        <v>1042</v>
      </c>
      <c r="T190" s="7" t="s">
        <v>220</v>
      </c>
      <c r="U190" s="7"/>
      <c r="V190" s="7" t="s">
        <v>200</v>
      </c>
      <c r="W190" s="8">
        <v>0</v>
      </c>
      <c r="X190" s="8">
        <v>0.15757575757575756</v>
      </c>
      <c r="Y190" s="8">
        <v>0</v>
      </c>
      <c r="Z190" s="8">
        <v>0.15757575757575756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8">
        <v>0</v>
      </c>
      <c r="AO190" s="8">
        <v>0</v>
      </c>
      <c r="AP190" s="8">
        <v>0</v>
      </c>
      <c r="AQ190" s="8">
        <v>0</v>
      </c>
      <c r="AR190" s="8">
        <v>0.15757575757575756</v>
      </c>
      <c r="AS190" s="8">
        <v>0</v>
      </c>
      <c r="AT190" s="8">
        <v>0.15757575757575756</v>
      </c>
      <c r="AU190" s="7">
        <v>0</v>
      </c>
      <c r="AV190" s="7">
        <v>0</v>
      </c>
      <c r="AW190" s="7">
        <v>0</v>
      </c>
      <c r="AX190" s="7">
        <v>0</v>
      </c>
      <c r="AY190" s="7">
        <v>0</v>
      </c>
      <c r="AZ190" s="7">
        <v>0</v>
      </c>
      <c r="BA190" s="7">
        <v>0</v>
      </c>
      <c r="BB190" s="7">
        <v>0</v>
      </c>
      <c r="BC190" s="8">
        <v>0</v>
      </c>
      <c r="BD190" s="8">
        <v>0</v>
      </c>
      <c r="BE190" s="8">
        <v>0</v>
      </c>
      <c r="BF190" s="8">
        <v>0</v>
      </c>
      <c r="BG190" s="8">
        <v>0</v>
      </c>
      <c r="BH190" s="8">
        <v>0</v>
      </c>
      <c r="BI190" s="8">
        <v>0</v>
      </c>
      <c r="BJ190" s="8">
        <v>0</v>
      </c>
      <c r="BK190" s="8">
        <v>0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0</v>
      </c>
      <c r="BR190" s="8">
        <v>0</v>
      </c>
    </row>
    <row r="191" spans="1:70" x14ac:dyDescent="0.25">
      <c r="A191" s="6">
        <v>35295015</v>
      </c>
      <c r="B191" t="s">
        <v>443</v>
      </c>
      <c r="C191" s="7" t="s">
        <v>115</v>
      </c>
      <c r="D191" s="7" t="s">
        <v>94</v>
      </c>
      <c r="E191" s="7" t="s">
        <v>95</v>
      </c>
      <c r="F191" t="s">
        <v>96</v>
      </c>
      <c r="G191" t="s">
        <v>128</v>
      </c>
      <c r="H191" t="s">
        <v>433</v>
      </c>
      <c r="I191" t="s">
        <v>130</v>
      </c>
      <c r="J191" t="s">
        <v>78</v>
      </c>
      <c r="K191" t="s">
        <v>109</v>
      </c>
      <c r="L191">
        <v>38.642629999999997</v>
      </c>
      <c r="M191">
        <v>-120.5235</v>
      </c>
      <c r="N191" s="7" t="s">
        <v>429</v>
      </c>
      <c r="O191" s="7" t="s">
        <v>430</v>
      </c>
      <c r="P191" s="7" t="s">
        <v>431</v>
      </c>
      <c r="Q191" s="7" t="s">
        <v>122</v>
      </c>
      <c r="R191" s="7">
        <v>2252</v>
      </c>
      <c r="S191" s="7">
        <v>1042</v>
      </c>
      <c r="T191" s="7" t="s">
        <v>220</v>
      </c>
      <c r="U191" s="7"/>
      <c r="V191" s="7" t="s">
        <v>200</v>
      </c>
      <c r="W191" s="8">
        <v>0</v>
      </c>
      <c r="X191" s="8">
        <v>0.26155303030303029</v>
      </c>
      <c r="Y191" s="8">
        <v>0</v>
      </c>
      <c r="Z191" s="8">
        <v>0.26155303030303029</v>
      </c>
      <c r="AA191" s="8">
        <v>0</v>
      </c>
      <c r="AB191" s="8">
        <v>0</v>
      </c>
      <c r="AC191" s="8">
        <v>0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8">
        <v>0</v>
      </c>
      <c r="AO191" s="8">
        <v>0</v>
      </c>
      <c r="AP191" s="8">
        <v>0</v>
      </c>
      <c r="AQ191" s="8">
        <v>0</v>
      </c>
      <c r="AR191" s="8">
        <v>0.26155303030303029</v>
      </c>
      <c r="AS191" s="8">
        <v>0</v>
      </c>
      <c r="AT191" s="8">
        <v>0.26155303030303029</v>
      </c>
      <c r="AU191" s="7">
        <v>0</v>
      </c>
      <c r="AV191" s="7">
        <v>0</v>
      </c>
      <c r="AW191" s="7">
        <v>0</v>
      </c>
      <c r="AX191" s="7">
        <v>0</v>
      </c>
      <c r="AY191" s="7">
        <v>0</v>
      </c>
      <c r="AZ191" s="7">
        <v>0</v>
      </c>
      <c r="BA191" s="7">
        <v>0</v>
      </c>
      <c r="BB191" s="7">
        <v>0</v>
      </c>
      <c r="BC191" s="8">
        <v>0</v>
      </c>
      <c r="BD191" s="8">
        <v>0</v>
      </c>
      <c r="BE191" s="8">
        <v>0</v>
      </c>
      <c r="BF191" s="8">
        <v>0</v>
      </c>
      <c r="BG191" s="8">
        <v>0</v>
      </c>
      <c r="BH191" s="8">
        <v>0</v>
      </c>
      <c r="BI191" s="8">
        <v>0</v>
      </c>
      <c r="BJ191" s="8">
        <v>0</v>
      </c>
      <c r="BK191" s="8">
        <v>0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0</v>
      </c>
      <c r="BR191" s="8">
        <v>0</v>
      </c>
    </row>
    <row r="192" spans="1:70" x14ac:dyDescent="0.25">
      <c r="A192" s="6">
        <v>35295016</v>
      </c>
      <c r="B192" t="s">
        <v>444</v>
      </c>
      <c r="C192" s="7" t="s">
        <v>115</v>
      </c>
      <c r="D192" s="7" t="s">
        <v>94</v>
      </c>
      <c r="E192" s="7" t="s">
        <v>95</v>
      </c>
      <c r="F192" t="s">
        <v>96</v>
      </c>
      <c r="G192" t="s">
        <v>128</v>
      </c>
      <c r="H192" t="s">
        <v>433</v>
      </c>
      <c r="I192" t="s">
        <v>130</v>
      </c>
      <c r="J192" t="s">
        <v>78</v>
      </c>
      <c r="K192" t="s">
        <v>109</v>
      </c>
      <c r="L192">
        <v>38.642519999999998</v>
      </c>
      <c r="M192">
        <v>-120.52237</v>
      </c>
      <c r="N192" s="7" t="s">
        <v>429</v>
      </c>
      <c r="O192" s="7" t="s">
        <v>430</v>
      </c>
      <c r="P192" s="7" t="s">
        <v>431</v>
      </c>
      <c r="Q192" s="7" t="s">
        <v>122</v>
      </c>
      <c r="R192" s="7">
        <v>2252</v>
      </c>
      <c r="S192" s="7">
        <v>1042</v>
      </c>
      <c r="T192" s="7" t="s">
        <v>220</v>
      </c>
      <c r="U192" s="7"/>
      <c r="V192" s="7" t="s">
        <v>200</v>
      </c>
      <c r="W192" s="8">
        <v>0</v>
      </c>
      <c r="X192" s="8">
        <v>0.22481060606060607</v>
      </c>
      <c r="Y192" s="8">
        <v>0</v>
      </c>
      <c r="Z192" s="8">
        <v>0.22481060606060607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8">
        <v>0</v>
      </c>
      <c r="AO192" s="8">
        <v>0</v>
      </c>
      <c r="AP192" s="8">
        <v>0</v>
      </c>
      <c r="AQ192" s="8">
        <v>0</v>
      </c>
      <c r="AR192" s="8">
        <v>0.22481060606060607</v>
      </c>
      <c r="AS192" s="8">
        <v>0</v>
      </c>
      <c r="AT192" s="8">
        <v>0.22481060606060607</v>
      </c>
      <c r="AU192" s="7">
        <v>0</v>
      </c>
      <c r="AV192" s="7">
        <v>0</v>
      </c>
      <c r="AW192" s="7">
        <v>0</v>
      </c>
      <c r="AX192" s="7">
        <v>0</v>
      </c>
      <c r="AY192" s="7">
        <v>0</v>
      </c>
      <c r="AZ192" s="7">
        <v>0</v>
      </c>
      <c r="BA192" s="7">
        <v>0</v>
      </c>
      <c r="BB192" s="7">
        <v>0</v>
      </c>
      <c r="BC192" s="8">
        <v>0</v>
      </c>
      <c r="BD192" s="8">
        <v>0</v>
      </c>
      <c r="BE192" s="8">
        <v>0</v>
      </c>
      <c r="BF192" s="8">
        <v>0</v>
      </c>
      <c r="BG192" s="8">
        <v>0</v>
      </c>
      <c r="BH192" s="8">
        <v>0</v>
      </c>
      <c r="BI192" s="8">
        <v>0</v>
      </c>
      <c r="BJ192" s="8">
        <v>0</v>
      </c>
      <c r="BK192" s="8">
        <v>0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0</v>
      </c>
      <c r="BR192" s="8">
        <v>0</v>
      </c>
    </row>
    <row r="193" spans="1:70" x14ac:dyDescent="0.25">
      <c r="A193" s="6">
        <v>35295017</v>
      </c>
      <c r="B193" t="s">
        <v>445</v>
      </c>
      <c r="C193" s="7" t="s">
        <v>115</v>
      </c>
      <c r="D193" s="7" t="s">
        <v>94</v>
      </c>
      <c r="E193" s="7" t="s">
        <v>95</v>
      </c>
      <c r="F193" t="s">
        <v>96</v>
      </c>
      <c r="G193" t="s">
        <v>128</v>
      </c>
      <c r="H193" t="s">
        <v>433</v>
      </c>
      <c r="I193" t="s">
        <v>130</v>
      </c>
      <c r="J193" t="s">
        <v>78</v>
      </c>
      <c r="K193" t="s">
        <v>109</v>
      </c>
      <c r="L193">
        <v>38.640729999999998</v>
      </c>
      <c r="M193">
        <v>-120.50966</v>
      </c>
      <c r="N193" s="7" t="s">
        <v>429</v>
      </c>
      <c r="O193" s="7" t="s">
        <v>430</v>
      </c>
      <c r="P193" s="7" t="s">
        <v>431</v>
      </c>
      <c r="Q193" s="7" t="s">
        <v>122</v>
      </c>
      <c r="R193" s="7">
        <v>2252</v>
      </c>
      <c r="S193" s="7">
        <v>1042</v>
      </c>
      <c r="T193" s="7" t="s">
        <v>220</v>
      </c>
      <c r="U193" s="7"/>
      <c r="V193" s="7" t="s">
        <v>200</v>
      </c>
      <c r="W193" s="8">
        <v>8.6363636363636365E-2</v>
      </c>
      <c r="X193" s="8">
        <v>0.33352272727272725</v>
      </c>
      <c r="Y193" s="8">
        <v>0</v>
      </c>
      <c r="Z193" s="8">
        <v>0.41988636363636361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8">
        <v>0</v>
      </c>
      <c r="AO193" s="8">
        <v>0</v>
      </c>
      <c r="AP193" s="8">
        <v>0</v>
      </c>
      <c r="AQ193" s="8">
        <v>8.6363636363636365E-2</v>
      </c>
      <c r="AR193" s="8">
        <v>0.33352272727272725</v>
      </c>
      <c r="AS193" s="8">
        <v>0</v>
      </c>
      <c r="AT193" s="8">
        <v>0.41988636363636361</v>
      </c>
      <c r="AU193" s="7">
        <v>0</v>
      </c>
      <c r="AV193" s="7">
        <v>0</v>
      </c>
      <c r="AW193" s="7">
        <v>0</v>
      </c>
      <c r="AX193" s="7">
        <v>0</v>
      </c>
      <c r="AY193" s="7">
        <v>0</v>
      </c>
      <c r="AZ193" s="7">
        <v>0</v>
      </c>
      <c r="BA193" s="7">
        <v>0</v>
      </c>
      <c r="BB193" s="7">
        <v>0</v>
      </c>
      <c r="BC193" s="8">
        <v>0</v>
      </c>
      <c r="BD193" s="8">
        <v>0</v>
      </c>
      <c r="BE193" s="8">
        <v>0</v>
      </c>
      <c r="BF193" s="8">
        <v>0</v>
      </c>
      <c r="BG193" s="8">
        <v>0</v>
      </c>
      <c r="BH193" s="8">
        <v>0</v>
      </c>
      <c r="BI193" s="8">
        <v>0</v>
      </c>
      <c r="BJ193" s="8">
        <v>0</v>
      </c>
      <c r="BK193" s="8">
        <v>0</v>
      </c>
      <c r="BL193" s="8">
        <v>0</v>
      </c>
      <c r="BM193" s="8">
        <v>0</v>
      </c>
      <c r="BN193" s="8">
        <v>0</v>
      </c>
      <c r="BO193" s="8">
        <v>0</v>
      </c>
      <c r="BP193" s="8">
        <v>0</v>
      </c>
      <c r="BQ193" s="8">
        <v>0</v>
      </c>
      <c r="BR193" s="8">
        <v>0</v>
      </c>
    </row>
    <row r="194" spans="1:70" x14ac:dyDescent="0.25">
      <c r="A194" s="6">
        <v>35295018</v>
      </c>
      <c r="B194" t="s">
        <v>446</v>
      </c>
      <c r="C194" s="7" t="s">
        <v>115</v>
      </c>
      <c r="D194" s="7" t="s">
        <v>94</v>
      </c>
      <c r="E194" s="7" t="s">
        <v>95</v>
      </c>
      <c r="F194" t="s">
        <v>96</v>
      </c>
      <c r="G194" t="s">
        <v>128</v>
      </c>
      <c r="H194" t="s">
        <v>433</v>
      </c>
      <c r="I194" t="s">
        <v>130</v>
      </c>
      <c r="J194" t="s">
        <v>78</v>
      </c>
      <c r="K194" t="s">
        <v>109</v>
      </c>
      <c r="L194">
        <v>38.646210000000004</v>
      </c>
      <c r="M194">
        <v>-120.52273</v>
      </c>
      <c r="N194" s="7" t="s">
        <v>429</v>
      </c>
      <c r="O194" s="7" t="s">
        <v>430</v>
      </c>
      <c r="P194" s="7" t="s">
        <v>431</v>
      </c>
      <c r="Q194" s="7" t="s">
        <v>122</v>
      </c>
      <c r="R194" s="7">
        <v>2252</v>
      </c>
      <c r="S194" s="7">
        <v>1042</v>
      </c>
      <c r="T194" s="7" t="s">
        <v>220</v>
      </c>
      <c r="U194" s="7"/>
      <c r="V194" s="7" t="s">
        <v>200</v>
      </c>
      <c r="W194" s="8">
        <v>0</v>
      </c>
      <c r="X194" s="8">
        <v>0.37121212121212122</v>
      </c>
      <c r="Y194" s="8">
        <v>0</v>
      </c>
      <c r="Z194" s="8">
        <v>0.37121212121212122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8">
        <v>0</v>
      </c>
      <c r="AO194" s="8">
        <v>0</v>
      </c>
      <c r="AP194" s="8">
        <v>0</v>
      </c>
      <c r="AQ194" s="8">
        <v>0</v>
      </c>
      <c r="AR194" s="8">
        <v>0.37121212121212122</v>
      </c>
      <c r="AS194" s="8">
        <v>0</v>
      </c>
      <c r="AT194" s="8">
        <v>0.37121212121212122</v>
      </c>
      <c r="AU194" s="7">
        <v>0</v>
      </c>
      <c r="AV194" s="7">
        <v>0</v>
      </c>
      <c r="AW194" s="7">
        <v>0</v>
      </c>
      <c r="AX194" s="7">
        <v>0</v>
      </c>
      <c r="AY194" s="7">
        <v>0</v>
      </c>
      <c r="AZ194" s="7">
        <v>0</v>
      </c>
      <c r="BA194" s="7">
        <v>0</v>
      </c>
      <c r="BB194" s="7">
        <v>0</v>
      </c>
      <c r="BC194" s="8">
        <v>0</v>
      </c>
      <c r="BD194" s="8">
        <v>0</v>
      </c>
      <c r="BE194" s="8">
        <v>0</v>
      </c>
      <c r="BF194" s="8">
        <v>0</v>
      </c>
      <c r="BG194" s="8">
        <v>0</v>
      </c>
      <c r="BH194" s="8">
        <v>0</v>
      </c>
      <c r="BI194" s="8">
        <v>0</v>
      </c>
      <c r="BJ194" s="8">
        <v>0</v>
      </c>
      <c r="BK194" s="8">
        <v>0</v>
      </c>
      <c r="BL194" s="8">
        <v>0</v>
      </c>
      <c r="BM194" s="8">
        <v>0</v>
      </c>
      <c r="BN194" s="8">
        <v>0</v>
      </c>
      <c r="BO194" s="8">
        <v>0</v>
      </c>
      <c r="BP194" s="8">
        <v>0</v>
      </c>
      <c r="BQ194" s="8">
        <v>0</v>
      </c>
      <c r="BR194" s="8">
        <v>0</v>
      </c>
    </row>
    <row r="195" spans="1:70" x14ac:dyDescent="0.25">
      <c r="A195" s="6">
        <v>35295019</v>
      </c>
      <c r="B195" t="s">
        <v>447</v>
      </c>
      <c r="C195" s="7" t="s">
        <v>137</v>
      </c>
      <c r="D195" s="7" t="s">
        <v>94</v>
      </c>
      <c r="E195" s="7" t="s">
        <v>95</v>
      </c>
      <c r="F195" t="s">
        <v>96</v>
      </c>
      <c r="G195" t="s">
        <v>128</v>
      </c>
      <c r="H195" t="s">
        <v>433</v>
      </c>
      <c r="I195" t="s">
        <v>130</v>
      </c>
      <c r="J195" t="s">
        <v>78</v>
      </c>
      <c r="K195" t="s">
        <v>109</v>
      </c>
      <c r="L195">
        <v>38.642519999999998</v>
      </c>
      <c r="M195">
        <v>-120.52237</v>
      </c>
      <c r="N195" s="7" t="s">
        <v>429</v>
      </c>
      <c r="O195" s="7" t="s">
        <v>430</v>
      </c>
      <c r="P195" s="7" t="s">
        <v>431</v>
      </c>
      <c r="Q195" s="7" t="s">
        <v>122</v>
      </c>
      <c r="R195" s="7">
        <v>2252</v>
      </c>
      <c r="S195" s="7">
        <v>1042</v>
      </c>
      <c r="T195" s="7" t="s">
        <v>220</v>
      </c>
      <c r="U195" s="7"/>
      <c r="V195" s="7" t="s">
        <v>200</v>
      </c>
      <c r="W195" s="8">
        <v>0</v>
      </c>
      <c r="X195" s="8">
        <v>1.0549242424242424</v>
      </c>
      <c r="Y195" s="8">
        <v>0</v>
      </c>
      <c r="Z195" s="8">
        <v>1.0549242424242424</v>
      </c>
      <c r="AA195" s="8">
        <v>0</v>
      </c>
      <c r="AB195" s="8">
        <v>0</v>
      </c>
      <c r="AC195" s="8">
        <v>0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8">
        <v>0</v>
      </c>
      <c r="AO195" s="8">
        <v>0</v>
      </c>
      <c r="AP195" s="8">
        <v>0</v>
      </c>
      <c r="AQ195" s="8">
        <v>0</v>
      </c>
      <c r="AR195" s="8">
        <v>1.0549242424242424</v>
      </c>
      <c r="AS195" s="8">
        <v>0</v>
      </c>
      <c r="AT195" s="8">
        <v>1.0549242424242424</v>
      </c>
      <c r="AU195" s="7">
        <v>0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0</v>
      </c>
      <c r="BC195" s="8">
        <v>0</v>
      </c>
      <c r="BD195" s="8">
        <v>0</v>
      </c>
      <c r="BE195" s="8">
        <v>0</v>
      </c>
      <c r="BF195" s="8">
        <v>0</v>
      </c>
      <c r="BG195" s="8">
        <v>0</v>
      </c>
      <c r="BH195" s="8">
        <v>0</v>
      </c>
      <c r="BI195" s="8">
        <v>0</v>
      </c>
      <c r="BJ195" s="8">
        <v>0</v>
      </c>
      <c r="BK195" s="8">
        <v>0</v>
      </c>
      <c r="BL195" s="8">
        <v>0</v>
      </c>
      <c r="BM195" s="8">
        <v>0</v>
      </c>
      <c r="BN195" s="8">
        <v>0</v>
      </c>
      <c r="BO195" s="8">
        <v>0</v>
      </c>
      <c r="BP195" s="8">
        <v>0</v>
      </c>
      <c r="BQ195" s="8">
        <v>0</v>
      </c>
      <c r="BR195" s="8">
        <v>0</v>
      </c>
    </row>
    <row r="196" spans="1:70" x14ac:dyDescent="0.25">
      <c r="A196" s="6">
        <v>35292144</v>
      </c>
      <c r="B196" t="s">
        <v>448</v>
      </c>
      <c r="C196" s="7" t="s">
        <v>93</v>
      </c>
      <c r="D196" s="7" t="s">
        <v>94</v>
      </c>
      <c r="E196" s="7" t="s">
        <v>95</v>
      </c>
      <c r="F196" t="s">
        <v>96</v>
      </c>
      <c r="G196" t="s">
        <v>128</v>
      </c>
      <c r="H196" t="s">
        <v>433</v>
      </c>
      <c r="I196" t="s">
        <v>130</v>
      </c>
      <c r="J196" t="s">
        <v>78</v>
      </c>
      <c r="K196" t="s">
        <v>109</v>
      </c>
      <c r="L196">
        <v>38.80977</v>
      </c>
      <c r="M196">
        <v>-120.12173</v>
      </c>
      <c r="N196" s="7" t="s">
        <v>429</v>
      </c>
      <c r="O196" s="7" t="s">
        <v>430</v>
      </c>
      <c r="P196" s="7" t="s">
        <v>431</v>
      </c>
      <c r="Q196" s="7" t="s">
        <v>122</v>
      </c>
      <c r="R196" s="7">
        <v>2252</v>
      </c>
      <c r="S196" s="7">
        <v>1042</v>
      </c>
      <c r="T196" s="7" t="s">
        <v>220</v>
      </c>
      <c r="U196" s="7"/>
      <c r="V196" s="7" t="s">
        <v>101</v>
      </c>
      <c r="W196" s="8">
        <v>1.1390151515151514</v>
      </c>
      <c r="X196" s="8">
        <v>0</v>
      </c>
      <c r="Y196" s="8">
        <v>0</v>
      </c>
      <c r="Z196" s="8">
        <v>1.1390151515151514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1.1390151515151516</v>
      </c>
      <c r="AN196" s="8">
        <v>0</v>
      </c>
      <c r="AO196" s="8">
        <v>0</v>
      </c>
      <c r="AP196" s="8">
        <v>1.1390151515151516</v>
      </c>
      <c r="AQ196" s="8">
        <v>0</v>
      </c>
      <c r="AR196" s="8">
        <v>0</v>
      </c>
      <c r="AS196" s="8">
        <v>0</v>
      </c>
      <c r="AT196" s="8">
        <v>0</v>
      </c>
      <c r="AU196" s="7">
        <v>0</v>
      </c>
      <c r="AV196" s="7">
        <v>0</v>
      </c>
      <c r="AW196" s="7">
        <v>0</v>
      </c>
      <c r="AX196" s="7">
        <v>0</v>
      </c>
      <c r="AY196" s="7">
        <v>0</v>
      </c>
      <c r="AZ196" s="7">
        <v>0</v>
      </c>
      <c r="BA196" s="7">
        <v>0</v>
      </c>
      <c r="BB196" s="7">
        <v>0</v>
      </c>
      <c r="BC196" s="8">
        <v>0</v>
      </c>
      <c r="BD196" s="8">
        <v>0</v>
      </c>
      <c r="BE196" s="8">
        <v>0</v>
      </c>
      <c r="BF196" s="8">
        <v>0</v>
      </c>
      <c r="BG196" s="8">
        <v>0</v>
      </c>
      <c r="BH196" s="8">
        <v>0</v>
      </c>
      <c r="BI196" s="8">
        <v>0</v>
      </c>
      <c r="BJ196" s="8">
        <v>0</v>
      </c>
      <c r="BK196" s="8">
        <v>0</v>
      </c>
      <c r="BL196" s="8">
        <v>0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8">
        <v>0</v>
      </c>
    </row>
    <row r="197" spans="1:70" x14ac:dyDescent="0.25">
      <c r="A197" s="6">
        <v>35292145</v>
      </c>
      <c r="B197" t="s">
        <v>449</v>
      </c>
      <c r="C197" s="7" t="s">
        <v>410</v>
      </c>
      <c r="D197" s="7" t="s">
        <v>94</v>
      </c>
      <c r="E197" s="7" t="s">
        <v>95</v>
      </c>
      <c r="F197" t="s">
        <v>96</v>
      </c>
      <c r="G197" t="s">
        <v>128</v>
      </c>
      <c r="H197" t="s">
        <v>433</v>
      </c>
      <c r="I197" t="s">
        <v>130</v>
      </c>
      <c r="J197" t="s">
        <v>78</v>
      </c>
      <c r="K197" t="s">
        <v>109</v>
      </c>
      <c r="L197">
        <v>38.80977</v>
      </c>
      <c r="M197">
        <v>-120.12173</v>
      </c>
      <c r="N197" s="7" t="s">
        <v>429</v>
      </c>
      <c r="O197" s="7" t="s">
        <v>430</v>
      </c>
      <c r="P197" s="7" t="s">
        <v>431</v>
      </c>
      <c r="Q197" s="7" t="s">
        <v>122</v>
      </c>
      <c r="R197" s="7">
        <v>2252</v>
      </c>
      <c r="S197" s="7">
        <v>1042</v>
      </c>
      <c r="T197" s="7" t="s">
        <v>220</v>
      </c>
      <c r="U197" s="7"/>
      <c r="V197" s="7" t="s">
        <v>200</v>
      </c>
      <c r="W197" s="8">
        <v>2.155492424242424</v>
      </c>
      <c r="X197" s="8">
        <v>0</v>
      </c>
      <c r="Y197" s="8">
        <v>0</v>
      </c>
      <c r="Z197" s="8">
        <v>2.155492424242424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1.6249999999999998</v>
      </c>
      <c r="AN197" s="8">
        <v>0</v>
      </c>
      <c r="AO197" s="8">
        <v>0</v>
      </c>
      <c r="AP197" s="8">
        <v>1.6249999999999998</v>
      </c>
      <c r="AQ197" s="8">
        <v>0.53049242424242427</v>
      </c>
      <c r="AR197" s="8">
        <v>0</v>
      </c>
      <c r="AS197" s="8">
        <v>0</v>
      </c>
      <c r="AT197" s="8">
        <v>0.53049242424242427</v>
      </c>
      <c r="AU197" s="7">
        <v>0</v>
      </c>
      <c r="AV197" s="7">
        <v>0</v>
      </c>
      <c r="AW197" s="7">
        <v>0</v>
      </c>
      <c r="AX197" s="7">
        <v>0</v>
      </c>
      <c r="AY197" s="7">
        <v>0</v>
      </c>
      <c r="AZ197" s="7">
        <v>0</v>
      </c>
      <c r="BA197" s="7">
        <v>0</v>
      </c>
      <c r="BB197" s="7">
        <v>0</v>
      </c>
      <c r="BC197" s="8">
        <v>0</v>
      </c>
      <c r="BD197" s="8">
        <v>0</v>
      </c>
      <c r="BE197" s="8">
        <v>0</v>
      </c>
      <c r="BF197" s="8">
        <v>0</v>
      </c>
      <c r="BG197" s="8">
        <v>0</v>
      </c>
      <c r="BH197" s="8">
        <v>0</v>
      </c>
      <c r="BI197" s="8">
        <v>0</v>
      </c>
      <c r="BJ197" s="8">
        <v>0</v>
      </c>
      <c r="BK197" s="8">
        <v>0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0</v>
      </c>
      <c r="BR197" s="8">
        <v>0</v>
      </c>
    </row>
    <row r="198" spans="1:70" x14ac:dyDescent="0.25">
      <c r="A198" s="6">
        <v>35292188</v>
      </c>
      <c r="B198" t="s">
        <v>450</v>
      </c>
      <c r="C198" s="7" t="s">
        <v>93</v>
      </c>
      <c r="D198" s="7" t="s">
        <v>94</v>
      </c>
      <c r="E198" s="7" t="s">
        <v>95</v>
      </c>
      <c r="F198" t="s">
        <v>96</v>
      </c>
      <c r="G198" t="s">
        <v>128</v>
      </c>
      <c r="H198" t="s">
        <v>433</v>
      </c>
      <c r="I198" t="s">
        <v>130</v>
      </c>
      <c r="J198" t="s">
        <v>78</v>
      </c>
      <c r="K198" t="s">
        <v>109</v>
      </c>
      <c r="L198">
        <v>38.80977</v>
      </c>
      <c r="M198">
        <v>-120.12173</v>
      </c>
      <c r="N198" s="7" t="s">
        <v>429</v>
      </c>
      <c r="O198" s="7" t="s">
        <v>430</v>
      </c>
      <c r="P198" s="7" t="s">
        <v>431</v>
      </c>
      <c r="Q198" s="7" t="s">
        <v>122</v>
      </c>
      <c r="R198" s="7">
        <v>2252</v>
      </c>
      <c r="S198" s="7">
        <v>1042</v>
      </c>
      <c r="T198" s="7" t="s">
        <v>220</v>
      </c>
      <c r="U198" s="7"/>
      <c r="V198" s="7" t="s">
        <v>101</v>
      </c>
      <c r="W198" s="8">
        <v>0.13541666666666666</v>
      </c>
      <c r="X198" s="8">
        <v>0</v>
      </c>
      <c r="Y198" s="8">
        <v>0</v>
      </c>
      <c r="Z198" s="8">
        <v>0.13541666666666666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0.13541666666666669</v>
      </c>
      <c r="AN198" s="8">
        <v>0</v>
      </c>
      <c r="AO198" s="8">
        <v>0</v>
      </c>
      <c r="AP198" s="8">
        <v>0.13541666666666669</v>
      </c>
      <c r="AQ198" s="8">
        <v>0</v>
      </c>
      <c r="AR198" s="8">
        <v>0</v>
      </c>
      <c r="AS198" s="8">
        <v>0</v>
      </c>
      <c r="AT198" s="8">
        <v>0</v>
      </c>
      <c r="AU198" s="7">
        <v>0</v>
      </c>
      <c r="AV198" s="7">
        <v>0</v>
      </c>
      <c r="AW198" s="7">
        <v>0</v>
      </c>
      <c r="AX198" s="7">
        <v>0</v>
      </c>
      <c r="AY198" s="7">
        <v>0</v>
      </c>
      <c r="AZ198" s="7">
        <v>0</v>
      </c>
      <c r="BA198" s="7">
        <v>0</v>
      </c>
      <c r="BB198" s="7">
        <v>0</v>
      </c>
      <c r="BC198" s="8">
        <v>0</v>
      </c>
      <c r="BD198" s="8">
        <v>0</v>
      </c>
      <c r="BE198" s="8">
        <v>0</v>
      </c>
      <c r="BF198" s="8">
        <v>0</v>
      </c>
      <c r="BG198" s="8">
        <v>0</v>
      </c>
      <c r="BH198" s="8">
        <v>0</v>
      </c>
      <c r="BI198" s="8">
        <v>0</v>
      </c>
      <c r="BJ198" s="8">
        <v>0</v>
      </c>
      <c r="BK198" s="8">
        <v>0</v>
      </c>
      <c r="BL198" s="8">
        <v>0</v>
      </c>
      <c r="BM198" s="8">
        <v>0</v>
      </c>
      <c r="BN198" s="8">
        <v>0</v>
      </c>
      <c r="BO198" s="8">
        <v>0</v>
      </c>
      <c r="BP198" s="8">
        <v>0</v>
      </c>
      <c r="BQ198" s="8">
        <v>0</v>
      </c>
      <c r="BR198" s="8">
        <v>0</v>
      </c>
    </row>
    <row r="199" spans="1:70" x14ac:dyDescent="0.25">
      <c r="A199" s="6">
        <v>35292189</v>
      </c>
      <c r="B199" t="s">
        <v>451</v>
      </c>
      <c r="C199" s="7" t="s">
        <v>93</v>
      </c>
      <c r="D199" s="7" t="s">
        <v>94</v>
      </c>
      <c r="E199" s="7" t="s">
        <v>95</v>
      </c>
      <c r="F199" t="s">
        <v>96</v>
      </c>
      <c r="G199" t="s">
        <v>128</v>
      </c>
      <c r="H199" t="s">
        <v>433</v>
      </c>
      <c r="I199" t="s">
        <v>130</v>
      </c>
      <c r="J199" t="s">
        <v>78</v>
      </c>
      <c r="K199" t="s">
        <v>109</v>
      </c>
      <c r="L199">
        <v>38.80977</v>
      </c>
      <c r="M199">
        <v>-120.12173</v>
      </c>
      <c r="N199" s="7" t="s">
        <v>429</v>
      </c>
      <c r="O199" s="7" t="s">
        <v>430</v>
      </c>
      <c r="P199" s="7" t="s">
        <v>431</v>
      </c>
      <c r="Q199" s="7" t="s">
        <v>122</v>
      </c>
      <c r="R199" s="7">
        <v>2252</v>
      </c>
      <c r="S199" s="7">
        <v>1042</v>
      </c>
      <c r="T199" s="7" t="s">
        <v>220</v>
      </c>
      <c r="U199" s="7"/>
      <c r="V199" s="7" t="s">
        <v>101</v>
      </c>
      <c r="W199" s="8">
        <v>0.18124999999999999</v>
      </c>
      <c r="X199" s="8">
        <v>0</v>
      </c>
      <c r="Y199" s="8">
        <v>0</v>
      </c>
      <c r="Z199" s="8">
        <v>0.18124999999999999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0.18124999999999999</v>
      </c>
      <c r="AN199" s="8">
        <v>0</v>
      </c>
      <c r="AO199" s="8">
        <v>0</v>
      </c>
      <c r="AP199" s="8">
        <v>0.18124999999999999</v>
      </c>
      <c r="AQ199" s="8">
        <v>0</v>
      </c>
      <c r="AR199" s="8">
        <v>0</v>
      </c>
      <c r="AS199" s="8">
        <v>0</v>
      </c>
      <c r="AT199" s="8">
        <v>0</v>
      </c>
      <c r="AU199" s="7">
        <v>0</v>
      </c>
      <c r="AV199" s="7">
        <v>0</v>
      </c>
      <c r="AW199" s="7">
        <v>0</v>
      </c>
      <c r="AX199" s="7">
        <v>0</v>
      </c>
      <c r="AY199" s="7">
        <v>0</v>
      </c>
      <c r="AZ199" s="7">
        <v>0</v>
      </c>
      <c r="BA199" s="7">
        <v>0</v>
      </c>
      <c r="BB199" s="7">
        <v>0</v>
      </c>
      <c r="BC199" s="8">
        <v>0</v>
      </c>
      <c r="BD199" s="8">
        <v>0</v>
      </c>
      <c r="BE199" s="8">
        <v>0</v>
      </c>
      <c r="BF199" s="8">
        <v>0</v>
      </c>
      <c r="BG199" s="8">
        <v>0</v>
      </c>
      <c r="BH199" s="8">
        <v>0</v>
      </c>
      <c r="BI199" s="8">
        <v>0</v>
      </c>
      <c r="BJ199" s="8">
        <v>0</v>
      </c>
      <c r="BK199" s="8">
        <v>0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0</v>
      </c>
      <c r="BR199" s="8">
        <v>0</v>
      </c>
    </row>
    <row r="200" spans="1:70" x14ac:dyDescent="0.25">
      <c r="A200" s="6">
        <v>35295184</v>
      </c>
      <c r="B200" t="s">
        <v>452</v>
      </c>
      <c r="C200" s="7" t="s">
        <v>115</v>
      </c>
      <c r="D200" s="7" t="s">
        <v>94</v>
      </c>
      <c r="E200" s="7" t="s">
        <v>95</v>
      </c>
      <c r="F200" t="s">
        <v>96</v>
      </c>
      <c r="G200" t="s">
        <v>128</v>
      </c>
      <c r="H200" t="s">
        <v>433</v>
      </c>
      <c r="I200" t="s">
        <v>130</v>
      </c>
      <c r="J200" t="s">
        <v>78</v>
      </c>
      <c r="K200" t="s">
        <v>109</v>
      </c>
      <c r="L200">
        <v>38.80977</v>
      </c>
      <c r="M200">
        <v>-120.12173</v>
      </c>
      <c r="N200" s="7" t="s">
        <v>429</v>
      </c>
      <c r="O200" s="7" t="s">
        <v>430</v>
      </c>
      <c r="P200" s="7" t="s">
        <v>431</v>
      </c>
      <c r="Q200" s="7" t="s">
        <v>122</v>
      </c>
      <c r="R200" s="7">
        <v>2252</v>
      </c>
      <c r="S200" s="7">
        <v>1042</v>
      </c>
      <c r="T200" s="7" t="s">
        <v>220</v>
      </c>
      <c r="U200" s="7"/>
      <c r="V200" s="7" t="s">
        <v>200</v>
      </c>
      <c r="W200" s="8">
        <v>0</v>
      </c>
      <c r="X200" s="8">
        <v>0.5420454545454545</v>
      </c>
      <c r="Y200" s="8">
        <v>0</v>
      </c>
      <c r="Z200" s="8">
        <v>0.5420454545454545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8">
        <v>0</v>
      </c>
      <c r="AO200" s="8">
        <v>0</v>
      </c>
      <c r="AP200" s="8">
        <v>0</v>
      </c>
      <c r="AQ200" s="8">
        <v>0</v>
      </c>
      <c r="AR200" s="8">
        <v>0.54204545454545461</v>
      </c>
      <c r="AS200" s="8">
        <v>0</v>
      </c>
      <c r="AT200" s="8">
        <v>0.54204545454545461</v>
      </c>
      <c r="AU200" s="7">
        <v>0</v>
      </c>
      <c r="AV200" s="7">
        <v>0</v>
      </c>
      <c r="AW200" s="7">
        <v>0</v>
      </c>
      <c r="AX200" s="7">
        <v>0</v>
      </c>
      <c r="AY200" s="7">
        <v>0</v>
      </c>
      <c r="AZ200" s="7">
        <v>0</v>
      </c>
      <c r="BA200" s="7">
        <v>0</v>
      </c>
      <c r="BB200" s="7">
        <v>0</v>
      </c>
      <c r="BC200" s="8">
        <v>0</v>
      </c>
      <c r="BD200" s="8">
        <v>0</v>
      </c>
      <c r="BE200" s="8">
        <v>0</v>
      </c>
      <c r="BF200" s="8">
        <v>0</v>
      </c>
      <c r="BG200" s="8">
        <v>0</v>
      </c>
      <c r="BH200" s="8">
        <v>0</v>
      </c>
      <c r="BI200" s="8">
        <v>0</v>
      </c>
      <c r="BJ200" s="8">
        <v>0</v>
      </c>
      <c r="BK200" s="8">
        <v>0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0</v>
      </c>
      <c r="BR200" s="8">
        <v>0</v>
      </c>
    </row>
    <row r="201" spans="1:70" x14ac:dyDescent="0.25">
      <c r="A201" s="6">
        <v>35295185</v>
      </c>
      <c r="B201" t="s">
        <v>453</v>
      </c>
      <c r="C201" s="7" t="s">
        <v>115</v>
      </c>
      <c r="D201" s="7" t="s">
        <v>94</v>
      </c>
      <c r="E201" s="7" t="s">
        <v>95</v>
      </c>
      <c r="F201" t="s">
        <v>96</v>
      </c>
      <c r="G201" t="s">
        <v>128</v>
      </c>
      <c r="H201" t="s">
        <v>433</v>
      </c>
      <c r="I201" t="s">
        <v>130</v>
      </c>
      <c r="J201" t="s">
        <v>78</v>
      </c>
      <c r="K201" t="s">
        <v>109</v>
      </c>
      <c r="L201">
        <v>38.80977</v>
      </c>
      <c r="M201">
        <v>-120.12173</v>
      </c>
      <c r="N201" s="7" t="s">
        <v>429</v>
      </c>
      <c r="O201" s="7" t="s">
        <v>430</v>
      </c>
      <c r="P201" s="7" t="s">
        <v>431</v>
      </c>
      <c r="Q201" s="7" t="s">
        <v>122</v>
      </c>
      <c r="R201" s="7">
        <v>2252</v>
      </c>
      <c r="S201" s="7">
        <v>1042</v>
      </c>
      <c r="T201" s="7" t="s">
        <v>220</v>
      </c>
      <c r="U201" s="7"/>
      <c r="V201" s="7" t="s">
        <v>200</v>
      </c>
      <c r="W201" s="8">
        <v>0</v>
      </c>
      <c r="X201" s="8">
        <v>5.0378787878787877E-2</v>
      </c>
      <c r="Y201" s="8">
        <v>0</v>
      </c>
      <c r="Z201" s="8">
        <v>5.0378787878787877E-2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8">
        <v>0</v>
      </c>
      <c r="AO201" s="8">
        <v>0</v>
      </c>
      <c r="AP201" s="8">
        <v>0</v>
      </c>
      <c r="AQ201" s="8">
        <v>0</v>
      </c>
      <c r="AR201" s="8">
        <v>5.0378787878787877E-2</v>
      </c>
      <c r="AS201" s="8">
        <v>0</v>
      </c>
      <c r="AT201" s="8">
        <v>5.0378787878787877E-2</v>
      </c>
      <c r="AU201" s="7">
        <v>0</v>
      </c>
      <c r="AV201" s="7">
        <v>0</v>
      </c>
      <c r="AW201" s="7">
        <v>0</v>
      </c>
      <c r="AX201" s="7">
        <v>0</v>
      </c>
      <c r="AY201" s="7">
        <v>0</v>
      </c>
      <c r="AZ201" s="7">
        <v>0</v>
      </c>
      <c r="BA201" s="7">
        <v>0</v>
      </c>
      <c r="BB201" s="7">
        <v>0</v>
      </c>
      <c r="BC201" s="8">
        <v>0</v>
      </c>
      <c r="BD201" s="8">
        <v>0</v>
      </c>
      <c r="BE201" s="8">
        <v>0</v>
      </c>
      <c r="BF201" s="8">
        <v>0</v>
      </c>
      <c r="BG201" s="8">
        <v>0</v>
      </c>
      <c r="BH201" s="8">
        <v>0</v>
      </c>
      <c r="BI201" s="8">
        <v>0</v>
      </c>
      <c r="BJ201" s="8">
        <v>0</v>
      </c>
      <c r="BK201" s="8">
        <v>0</v>
      </c>
      <c r="BL201" s="8">
        <v>0</v>
      </c>
      <c r="BM201" s="8">
        <v>0</v>
      </c>
      <c r="BN201" s="8">
        <v>0</v>
      </c>
      <c r="BO201" s="8">
        <v>0</v>
      </c>
      <c r="BP201" s="8">
        <v>0</v>
      </c>
      <c r="BQ201" s="8">
        <v>0</v>
      </c>
      <c r="BR201" s="8">
        <v>0</v>
      </c>
    </row>
    <row r="202" spans="1:70" x14ac:dyDescent="0.25">
      <c r="A202" s="6">
        <v>35295186</v>
      </c>
      <c r="B202" t="s">
        <v>454</v>
      </c>
      <c r="C202" s="7" t="s">
        <v>137</v>
      </c>
      <c r="D202" s="7" t="s">
        <v>94</v>
      </c>
      <c r="E202" s="7" t="s">
        <v>95</v>
      </c>
      <c r="F202" t="s">
        <v>96</v>
      </c>
      <c r="G202" t="s">
        <v>128</v>
      </c>
      <c r="H202" t="s">
        <v>433</v>
      </c>
      <c r="I202" t="s">
        <v>130</v>
      </c>
      <c r="J202" t="s">
        <v>78</v>
      </c>
      <c r="K202" t="s">
        <v>109</v>
      </c>
      <c r="L202">
        <v>38.80977</v>
      </c>
      <c r="M202">
        <v>-120.12173</v>
      </c>
      <c r="N202" s="7" t="s">
        <v>429</v>
      </c>
      <c r="O202" s="7" t="s">
        <v>430</v>
      </c>
      <c r="P202" s="7" t="s">
        <v>431</v>
      </c>
      <c r="Q202" s="7" t="s">
        <v>122</v>
      </c>
      <c r="R202" s="7">
        <v>2252</v>
      </c>
      <c r="S202" s="7">
        <v>1042</v>
      </c>
      <c r="T202" s="7" t="s">
        <v>220</v>
      </c>
      <c r="U202" s="7"/>
      <c r="V202" s="7" t="s">
        <v>200</v>
      </c>
      <c r="W202" s="8">
        <v>0</v>
      </c>
      <c r="X202" s="8">
        <v>1.0075757575757576</v>
      </c>
      <c r="Y202" s="8">
        <v>0</v>
      </c>
      <c r="Z202" s="8">
        <v>1.0075757575757576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8">
        <v>0</v>
      </c>
      <c r="AO202" s="8">
        <v>0</v>
      </c>
      <c r="AP202" s="8">
        <v>0</v>
      </c>
      <c r="AQ202" s="8">
        <v>0</v>
      </c>
      <c r="AR202" s="8">
        <v>1.0075757575757576</v>
      </c>
      <c r="AS202" s="8">
        <v>0</v>
      </c>
      <c r="AT202" s="8">
        <v>1.0075757575757576</v>
      </c>
      <c r="AU202" s="7">
        <v>0</v>
      </c>
      <c r="AV202" s="7">
        <v>0</v>
      </c>
      <c r="AW202" s="7">
        <v>0</v>
      </c>
      <c r="AX202" s="7">
        <v>0</v>
      </c>
      <c r="AY202" s="7">
        <v>0</v>
      </c>
      <c r="AZ202" s="7">
        <v>0</v>
      </c>
      <c r="BA202" s="7">
        <v>0</v>
      </c>
      <c r="BB202" s="7">
        <v>0</v>
      </c>
      <c r="BC202" s="8">
        <v>0</v>
      </c>
      <c r="BD202" s="8">
        <v>0</v>
      </c>
      <c r="BE202" s="8">
        <v>0</v>
      </c>
      <c r="BF202" s="8">
        <v>0</v>
      </c>
      <c r="BG202" s="8">
        <v>0</v>
      </c>
      <c r="BH202" s="8">
        <v>0</v>
      </c>
      <c r="BI202" s="8">
        <v>0</v>
      </c>
      <c r="BJ202" s="8">
        <v>0</v>
      </c>
      <c r="BK202" s="8">
        <v>0</v>
      </c>
      <c r="BL202" s="8">
        <v>0</v>
      </c>
      <c r="BM202" s="8">
        <v>0</v>
      </c>
      <c r="BN202" s="8">
        <v>0</v>
      </c>
      <c r="BO202" s="8">
        <v>0</v>
      </c>
      <c r="BP202" s="8">
        <v>0</v>
      </c>
      <c r="BQ202" s="8">
        <v>0</v>
      </c>
      <c r="BR202" s="8">
        <v>0</v>
      </c>
    </row>
    <row r="203" spans="1:70" x14ac:dyDescent="0.25">
      <c r="A203" s="6">
        <v>35295187</v>
      </c>
      <c r="B203" t="s">
        <v>455</v>
      </c>
      <c r="C203" s="7" t="s">
        <v>115</v>
      </c>
      <c r="D203" s="7" t="s">
        <v>94</v>
      </c>
      <c r="E203" s="7" t="s">
        <v>95</v>
      </c>
      <c r="F203" t="s">
        <v>96</v>
      </c>
      <c r="G203" t="s">
        <v>128</v>
      </c>
      <c r="H203" t="s">
        <v>433</v>
      </c>
      <c r="I203" t="s">
        <v>130</v>
      </c>
      <c r="J203" t="s">
        <v>78</v>
      </c>
      <c r="K203" t="s">
        <v>109</v>
      </c>
      <c r="L203">
        <v>38.80977</v>
      </c>
      <c r="M203">
        <v>-120.12173</v>
      </c>
      <c r="N203" s="7" t="s">
        <v>429</v>
      </c>
      <c r="O203" s="7" t="s">
        <v>430</v>
      </c>
      <c r="P203" s="7" t="s">
        <v>431</v>
      </c>
      <c r="Q203" s="7" t="s">
        <v>122</v>
      </c>
      <c r="R203" s="7">
        <v>2252</v>
      </c>
      <c r="S203" s="7">
        <v>1042</v>
      </c>
      <c r="T203" s="7" t="s">
        <v>220</v>
      </c>
      <c r="U203" s="7"/>
      <c r="V203" s="7" t="s">
        <v>200</v>
      </c>
      <c r="W203" s="8">
        <v>0</v>
      </c>
      <c r="X203" s="8">
        <v>0.50643939393939397</v>
      </c>
      <c r="Y203" s="8">
        <v>0</v>
      </c>
      <c r="Z203" s="8">
        <v>0.50643939393939397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8">
        <v>0</v>
      </c>
      <c r="AO203" s="8">
        <v>0</v>
      </c>
      <c r="AP203" s="8">
        <v>0</v>
      </c>
      <c r="AQ203" s="8">
        <v>0</v>
      </c>
      <c r="AR203" s="8">
        <v>0.50643939393939386</v>
      </c>
      <c r="AS203" s="8">
        <v>0</v>
      </c>
      <c r="AT203" s="8">
        <v>0.50643939393939386</v>
      </c>
      <c r="AU203" s="7">
        <v>0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8">
        <v>0</v>
      </c>
      <c r="BD203" s="8">
        <v>0</v>
      </c>
      <c r="BE203" s="8">
        <v>0</v>
      </c>
      <c r="BF203" s="8">
        <v>0</v>
      </c>
      <c r="BG203" s="8">
        <v>0</v>
      </c>
      <c r="BH203" s="8">
        <v>0</v>
      </c>
      <c r="BI203" s="8">
        <v>0</v>
      </c>
      <c r="BJ203" s="8">
        <v>0</v>
      </c>
      <c r="BK203" s="8">
        <v>0</v>
      </c>
      <c r="BL203" s="8">
        <v>0</v>
      </c>
      <c r="BM203" s="8">
        <v>0</v>
      </c>
      <c r="BN203" s="8">
        <v>0</v>
      </c>
      <c r="BO203" s="8">
        <v>0</v>
      </c>
      <c r="BP203" s="8">
        <v>0</v>
      </c>
      <c r="BQ203" s="8">
        <v>0</v>
      </c>
      <c r="BR203" s="8">
        <v>0</v>
      </c>
    </row>
    <row r="204" spans="1:70" x14ac:dyDescent="0.25">
      <c r="A204" s="6">
        <v>35295188</v>
      </c>
      <c r="B204" t="s">
        <v>456</v>
      </c>
      <c r="C204" s="7" t="s">
        <v>115</v>
      </c>
      <c r="D204" s="7" t="s">
        <v>94</v>
      </c>
      <c r="E204" s="7" t="s">
        <v>95</v>
      </c>
      <c r="F204" t="s">
        <v>96</v>
      </c>
      <c r="G204" t="s">
        <v>128</v>
      </c>
      <c r="H204" t="s">
        <v>433</v>
      </c>
      <c r="I204" t="s">
        <v>130</v>
      </c>
      <c r="J204" t="s">
        <v>78</v>
      </c>
      <c r="K204" t="s">
        <v>109</v>
      </c>
      <c r="L204">
        <v>38.80977</v>
      </c>
      <c r="M204">
        <v>-120.12173</v>
      </c>
      <c r="N204" s="7" t="s">
        <v>429</v>
      </c>
      <c r="O204" s="7" t="s">
        <v>430</v>
      </c>
      <c r="P204" s="7" t="s">
        <v>431</v>
      </c>
      <c r="Q204" s="7" t="s">
        <v>122</v>
      </c>
      <c r="R204" s="7">
        <v>2252</v>
      </c>
      <c r="S204" s="7">
        <v>1042</v>
      </c>
      <c r="T204" s="7" t="s">
        <v>220</v>
      </c>
      <c r="U204" s="7"/>
      <c r="V204" s="7" t="s">
        <v>200</v>
      </c>
      <c r="W204" s="8">
        <v>0</v>
      </c>
      <c r="X204" s="8">
        <v>0.47329545454545452</v>
      </c>
      <c r="Y204" s="8">
        <v>0</v>
      </c>
      <c r="Z204" s="8">
        <v>0.47329545454545452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8">
        <v>0</v>
      </c>
      <c r="AO204" s="8">
        <v>0</v>
      </c>
      <c r="AP204" s="8">
        <v>0</v>
      </c>
      <c r="AQ204" s="8">
        <v>0</v>
      </c>
      <c r="AR204" s="8">
        <v>0.47329545454545452</v>
      </c>
      <c r="AS204" s="8">
        <v>0</v>
      </c>
      <c r="AT204" s="8">
        <v>0.47329545454545452</v>
      </c>
      <c r="AU204" s="7">
        <v>0</v>
      </c>
      <c r="AV204" s="7">
        <v>0</v>
      </c>
      <c r="AW204" s="7">
        <v>0</v>
      </c>
      <c r="AX204" s="7">
        <v>0</v>
      </c>
      <c r="AY204" s="7">
        <v>0</v>
      </c>
      <c r="AZ204" s="7">
        <v>0</v>
      </c>
      <c r="BA204" s="7">
        <v>0</v>
      </c>
      <c r="BB204" s="7">
        <v>0</v>
      </c>
      <c r="BC204" s="8">
        <v>0</v>
      </c>
      <c r="BD204" s="8">
        <v>0</v>
      </c>
      <c r="BE204" s="8">
        <v>0</v>
      </c>
      <c r="BF204" s="8">
        <v>0</v>
      </c>
      <c r="BG204" s="8">
        <v>0</v>
      </c>
      <c r="BH204" s="8">
        <v>0</v>
      </c>
      <c r="BI204" s="8">
        <v>0</v>
      </c>
      <c r="BJ204" s="8">
        <v>0</v>
      </c>
      <c r="BK204" s="8">
        <v>0</v>
      </c>
      <c r="BL204" s="8">
        <v>0</v>
      </c>
      <c r="BM204" s="8">
        <v>0</v>
      </c>
      <c r="BN204" s="8">
        <v>0</v>
      </c>
      <c r="BO204" s="8">
        <v>0</v>
      </c>
      <c r="BP204" s="8">
        <v>0</v>
      </c>
      <c r="BQ204" s="8">
        <v>0</v>
      </c>
      <c r="BR204" s="8">
        <v>0</v>
      </c>
    </row>
    <row r="205" spans="1:70" x14ac:dyDescent="0.25">
      <c r="A205" s="6">
        <v>35295189</v>
      </c>
      <c r="B205" t="s">
        <v>457</v>
      </c>
      <c r="C205" s="7" t="s">
        <v>115</v>
      </c>
      <c r="D205" s="7" t="s">
        <v>94</v>
      </c>
      <c r="E205" s="7" t="s">
        <v>95</v>
      </c>
      <c r="F205" t="s">
        <v>96</v>
      </c>
      <c r="G205" t="s">
        <v>128</v>
      </c>
      <c r="H205" t="s">
        <v>433</v>
      </c>
      <c r="I205" t="s">
        <v>130</v>
      </c>
      <c r="J205" t="s">
        <v>78</v>
      </c>
      <c r="K205" t="s">
        <v>109</v>
      </c>
      <c r="L205">
        <v>38.80977</v>
      </c>
      <c r="M205">
        <v>-120.12173</v>
      </c>
      <c r="N205" s="7" t="s">
        <v>429</v>
      </c>
      <c r="O205" s="7" t="s">
        <v>430</v>
      </c>
      <c r="P205" s="7" t="s">
        <v>431</v>
      </c>
      <c r="Q205" s="7" t="s">
        <v>122</v>
      </c>
      <c r="R205" s="7">
        <v>2252</v>
      </c>
      <c r="S205" s="7">
        <v>1042</v>
      </c>
      <c r="T205" s="7" t="s">
        <v>220</v>
      </c>
      <c r="U205" s="7"/>
      <c r="V205" s="7" t="s">
        <v>200</v>
      </c>
      <c r="W205" s="8">
        <v>0</v>
      </c>
      <c r="X205" s="8">
        <v>0.1793560606060606</v>
      </c>
      <c r="Y205" s="8">
        <v>0</v>
      </c>
      <c r="Z205" s="8">
        <v>0.1793560606060606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8">
        <v>0</v>
      </c>
      <c r="AO205" s="8">
        <v>0</v>
      </c>
      <c r="AP205" s="8">
        <v>0</v>
      </c>
      <c r="AQ205" s="8">
        <v>0</v>
      </c>
      <c r="AR205" s="8">
        <v>0.17935606060606063</v>
      </c>
      <c r="AS205" s="8">
        <v>0</v>
      </c>
      <c r="AT205" s="8">
        <v>0.17935606060606063</v>
      </c>
      <c r="AU205" s="7">
        <v>0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8">
        <v>0</v>
      </c>
      <c r="BD205" s="8">
        <v>0</v>
      </c>
      <c r="BE205" s="8">
        <v>0</v>
      </c>
      <c r="BF205" s="8">
        <v>0</v>
      </c>
      <c r="BG205" s="8">
        <v>0</v>
      </c>
      <c r="BH205" s="8">
        <v>0</v>
      </c>
      <c r="BI205" s="8">
        <v>0</v>
      </c>
      <c r="BJ205" s="8">
        <v>0</v>
      </c>
      <c r="BK205" s="8">
        <v>0</v>
      </c>
      <c r="BL205" s="8">
        <v>0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8">
        <v>0</v>
      </c>
    </row>
    <row r="206" spans="1:70" x14ac:dyDescent="0.25">
      <c r="A206" s="6">
        <v>35295190</v>
      </c>
      <c r="B206" t="s">
        <v>458</v>
      </c>
      <c r="C206" s="7" t="s">
        <v>115</v>
      </c>
      <c r="D206" s="7" t="s">
        <v>94</v>
      </c>
      <c r="E206" s="7" t="s">
        <v>95</v>
      </c>
      <c r="F206" t="s">
        <v>96</v>
      </c>
      <c r="G206" t="s">
        <v>128</v>
      </c>
      <c r="H206" t="s">
        <v>433</v>
      </c>
      <c r="I206" t="s">
        <v>130</v>
      </c>
      <c r="J206" t="s">
        <v>78</v>
      </c>
      <c r="K206" t="s">
        <v>109</v>
      </c>
      <c r="L206">
        <v>38.80977</v>
      </c>
      <c r="M206">
        <v>-120.12173</v>
      </c>
      <c r="N206" s="7" t="s">
        <v>429</v>
      </c>
      <c r="O206" s="7" t="s">
        <v>430</v>
      </c>
      <c r="P206" s="7" t="s">
        <v>431</v>
      </c>
      <c r="Q206" s="7" t="s">
        <v>122</v>
      </c>
      <c r="R206" s="7">
        <v>2252</v>
      </c>
      <c r="S206" s="7">
        <v>1042</v>
      </c>
      <c r="T206" s="7" t="s">
        <v>220</v>
      </c>
      <c r="U206" s="7"/>
      <c r="V206" s="7" t="s">
        <v>200</v>
      </c>
      <c r="W206" s="8">
        <v>0</v>
      </c>
      <c r="X206" s="8">
        <v>8.3333333333333329E-2</v>
      </c>
      <c r="Y206" s="8">
        <v>0</v>
      </c>
      <c r="Z206" s="8">
        <v>8.3333333333333329E-2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8">
        <v>0</v>
      </c>
      <c r="AO206" s="8">
        <v>0</v>
      </c>
      <c r="AP206" s="8">
        <v>0</v>
      </c>
      <c r="AQ206" s="8">
        <v>0</v>
      </c>
      <c r="AR206" s="8">
        <v>8.3333333333333329E-2</v>
      </c>
      <c r="AS206" s="8">
        <v>0</v>
      </c>
      <c r="AT206" s="8">
        <v>8.3333333333333329E-2</v>
      </c>
      <c r="AU206" s="7">
        <v>0</v>
      </c>
      <c r="AV206" s="7">
        <v>0</v>
      </c>
      <c r="AW206" s="7">
        <v>0</v>
      </c>
      <c r="AX206" s="7">
        <v>0</v>
      </c>
      <c r="AY206" s="7">
        <v>0</v>
      </c>
      <c r="AZ206" s="7">
        <v>0</v>
      </c>
      <c r="BA206" s="7">
        <v>0</v>
      </c>
      <c r="BB206" s="7">
        <v>0</v>
      </c>
      <c r="BC206" s="8">
        <v>0</v>
      </c>
      <c r="BD206" s="8">
        <v>0</v>
      </c>
      <c r="BE206" s="8">
        <v>0</v>
      </c>
      <c r="BF206" s="8">
        <v>0</v>
      </c>
      <c r="BG206" s="8">
        <v>0</v>
      </c>
      <c r="BH206" s="8">
        <v>0</v>
      </c>
      <c r="BI206" s="8">
        <v>0</v>
      </c>
      <c r="BJ206" s="8">
        <v>0</v>
      </c>
      <c r="BK206" s="8">
        <v>0</v>
      </c>
      <c r="BL206" s="8">
        <v>0</v>
      </c>
      <c r="BM206" s="8">
        <v>0</v>
      </c>
      <c r="BN206" s="8">
        <v>0</v>
      </c>
      <c r="BO206" s="8">
        <v>0</v>
      </c>
      <c r="BP206" s="8">
        <v>0</v>
      </c>
      <c r="BQ206" s="8">
        <v>0</v>
      </c>
      <c r="BR206" s="8">
        <v>0</v>
      </c>
    </row>
    <row r="207" spans="1:70" x14ac:dyDescent="0.25">
      <c r="A207" s="6">
        <v>35295191</v>
      </c>
      <c r="B207" t="s">
        <v>459</v>
      </c>
      <c r="C207" s="7" t="s">
        <v>115</v>
      </c>
      <c r="D207" s="7" t="s">
        <v>94</v>
      </c>
      <c r="E207" s="7" t="s">
        <v>95</v>
      </c>
      <c r="F207" t="s">
        <v>96</v>
      </c>
      <c r="G207" t="s">
        <v>128</v>
      </c>
      <c r="H207" t="s">
        <v>433</v>
      </c>
      <c r="I207" t="s">
        <v>130</v>
      </c>
      <c r="J207" t="s">
        <v>78</v>
      </c>
      <c r="K207" t="s">
        <v>109</v>
      </c>
      <c r="L207">
        <v>38.638399999999997</v>
      </c>
      <c r="M207">
        <v>-120.51969</v>
      </c>
      <c r="N207" s="7" t="s">
        <v>429</v>
      </c>
      <c r="O207" s="7" t="s">
        <v>430</v>
      </c>
      <c r="P207" s="7" t="s">
        <v>431</v>
      </c>
      <c r="Q207" s="7" t="s">
        <v>122</v>
      </c>
      <c r="R207" s="7">
        <v>2252</v>
      </c>
      <c r="S207" s="7">
        <v>1042</v>
      </c>
      <c r="T207" s="7" t="s">
        <v>220</v>
      </c>
      <c r="U207" s="7"/>
      <c r="V207" s="7" t="s">
        <v>200</v>
      </c>
      <c r="W207" s="8">
        <v>0</v>
      </c>
      <c r="X207" s="8">
        <v>0.2259469696969697</v>
      </c>
      <c r="Y207" s="8">
        <v>0</v>
      </c>
      <c r="Z207" s="8">
        <v>0.2259469696969697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8">
        <v>0</v>
      </c>
      <c r="AO207" s="8">
        <v>0</v>
      </c>
      <c r="AP207" s="8">
        <v>0</v>
      </c>
      <c r="AQ207" s="8">
        <v>0</v>
      </c>
      <c r="AR207" s="8">
        <v>0.22594696969696967</v>
      </c>
      <c r="AS207" s="8">
        <v>0</v>
      </c>
      <c r="AT207" s="8">
        <v>0.22594696969696967</v>
      </c>
      <c r="AU207" s="7">
        <v>0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8">
        <v>0</v>
      </c>
      <c r="BD207" s="8">
        <v>0</v>
      </c>
      <c r="BE207" s="8">
        <v>0</v>
      </c>
      <c r="BF207" s="8">
        <v>0</v>
      </c>
      <c r="BG207" s="8">
        <v>0</v>
      </c>
      <c r="BH207" s="8">
        <v>0</v>
      </c>
      <c r="BI207" s="8">
        <v>0</v>
      </c>
      <c r="BJ207" s="8">
        <v>0</v>
      </c>
      <c r="BK207" s="8">
        <v>0</v>
      </c>
      <c r="BL207" s="8">
        <v>0</v>
      </c>
      <c r="BM207" s="8">
        <v>0</v>
      </c>
      <c r="BN207" s="8">
        <v>0</v>
      </c>
      <c r="BO207" s="8">
        <v>0</v>
      </c>
      <c r="BP207" s="8">
        <v>0</v>
      </c>
      <c r="BQ207" s="8">
        <v>0</v>
      </c>
      <c r="BR207" s="8">
        <v>0</v>
      </c>
    </row>
    <row r="208" spans="1:70" x14ac:dyDescent="0.25">
      <c r="A208" s="6">
        <v>35295192</v>
      </c>
      <c r="B208" t="s">
        <v>460</v>
      </c>
      <c r="C208" s="7" t="s">
        <v>115</v>
      </c>
      <c r="D208" s="7" t="s">
        <v>94</v>
      </c>
      <c r="E208" s="7" t="s">
        <v>95</v>
      </c>
      <c r="F208" t="s">
        <v>96</v>
      </c>
      <c r="G208" t="s">
        <v>128</v>
      </c>
      <c r="H208" t="s">
        <v>433</v>
      </c>
      <c r="I208" t="s">
        <v>130</v>
      </c>
      <c r="J208" t="s">
        <v>78</v>
      </c>
      <c r="K208" t="s">
        <v>109</v>
      </c>
      <c r="L208">
        <v>38.639317497699999</v>
      </c>
      <c r="M208">
        <v>-120.52317498559999</v>
      </c>
      <c r="N208" s="7" t="s">
        <v>429</v>
      </c>
      <c r="O208" s="7" t="s">
        <v>430</v>
      </c>
      <c r="P208" s="7" t="s">
        <v>431</v>
      </c>
      <c r="Q208" s="7" t="s">
        <v>122</v>
      </c>
      <c r="R208" s="7">
        <v>2252</v>
      </c>
      <c r="S208" s="7">
        <v>1042</v>
      </c>
      <c r="T208" s="7" t="s">
        <v>220</v>
      </c>
      <c r="U208" s="7"/>
      <c r="V208" s="7" t="s">
        <v>200</v>
      </c>
      <c r="W208" s="8">
        <v>0</v>
      </c>
      <c r="X208" s="8">
        <v>5.3030303030303032E-2</v>
      </c>
      <c r="Y208" s="8">
        <v>0</v>
      </c>
      <c r="Z208" s="8">
        <v>5.3030303030303032E-2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8">
        <v>0</v>
      </c>
      <c r="AO208" s="8">
        <v>0</v>
      </c>
      <c r="AP208" s="8">
        <v>0</v>
      </c>
      <c r="AQ208" s="8">
        <v>0</v>
      </c>
      <c r="AR208" s="8">
        <v>5.3030303030303032E-2</v>
      </c>
      <c r="AS208" s="8">
        <v>0</v>
      </c>
      <c r="AT208" s="8">
        <v>5.3030303030303032E-2</v>
      </c>
      <c r="AU208" s="7">
        <v>0</v>
      </c>
      <c r="AV208" s="7">
        <v>0</v>
      </c>
      <c r="AW208" s="7">
        <v>0</v>
      </c>
      <c r="AX208" s="7">
        <v>0</v>
      </c>
      <c r="AY208" s="7">
        <v>0</v>
      </c>
      <c r="AZ208" s="7">
        <v>0</v>
      </c>
      <c r="BA208" s="7">
        <v>0</v>
      </c>
      <c r="BB208" s="7">
        <v>0</v>
      </c>
      <c r="BC208" s="8">
        <v>0</v>
      </c>
      <c r="BD208" s="8">
        <v>0</v>
      </c>
      <c r="BE208" s="8">
        <v>0</v>
      </c>
      <c r="BF208" s="8">
        <v>0</v>
      </c>
      <c r="BG208" s="8">
        <v>0</v>
      </c>
      <c r="BH208" s="8">
        <v>0</v>
      </c>
      <c r="BI208" s="8">
        <v>0</v>
      </c>
      <c r="BJ208" s="8">
        <v>0</v>
      </c>
      <c r="BK208" s="8">
        <v>0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0</v>
      </c>
      <c r="BR208" s="8">
        <v>0</v>
      </c>
    </row>
    <row r="209" spans="1:70" x14ac:dyDescent="0.25">
      <c r="A209" s="6">
        <v>35295193</v>
      </c>
      <c r="B209" t="s">
        <v>461</v>
      </c>
      <c r="C209" s="7" t="s">
        <v>115</v>
      </c>
      <c r="D209" s="7" t="s">
        <v>94</v>
      </c>
      <c r="E209" s="7" t="s">
        <v>95</v>
      </c>
      <c r="F209" t="s">
        <v>96</v>
      </c>
      <c r="G209" t="s">
        <v>128</v>
      </c>
      <c r="H209" t="s">
        <v>433</v>
      </c>
      <c r="I209" t="s">
        <v>130</v>
      </c>
      <c r="J209" t="s">
        <v>78</v>
      </c>
      <c r="K209" t="s">
        <v>109</v>
      </c>
      <c r="L209">
        <v>38.646210000000004</v>
      </c>
      <c r="M209">
        <v>-120.52273</v>
      </c>
      <c r="N209" s="7" t="s">
        <v>429</v>
      </c>
      <c r="O209" s="7" t="s">
        <v>430</v>
      </c>
      <c r="P209" s="7" t="s">
        <v>431</v>
      </c>
      <c r="Q209" s="7" t="s">
        <v>122</v>
      </c>
      <c r="R209" s="7">
        <v>2252</v>
      </c>
      <c r="S209" s="7">
        <v>1042</v>
      </c>
      <c r="T209" s="7" t="s">
        <v>220</v>
      </c>
      <c r="U209" s="7"/>
      <c r="V209" s="7" t="s">
        <v>200</v>
      </c>
      <c r="W209" s="8">
        <v>0</v>
      </c>
      <c r="X209" s="8">
        <v>0.18541666666666667</v>
      </c>
      <c r="Y209" s="8">
        <v>0</v>
      </c>
      <c r="Z209" s="8">
        <v>0.18541666666666667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8">
        <v>0</v>
      </c>
      <c r="AO209" s="8">
        <v>0</v>
      </c>
      <c r="AP209" s="8">
        <v>0</v>
      </c>
      <c r="AQ209" s="8">
        <v>0</v>
      </c>
      <c r="AR209" s="8">
        <v>0.18541666666666667</v>
      </c>
      <c r="AS209" s="8">
        <v>0</v>
      </c>
      <c r="AT209" s="8">
        <v>0.18541666666666667</v>
      </c>
      <c r="AU209" s="7">
        <v>0</v>
      </c>
      <c r="AV209" s="7">
        <v>0</v>
      </c>
      <c r="AW209" s="7">
        <v>0</v>
      </c>
      <c r="AX209" s="7">
        <v>0</v>
      </c>
      <c r="AY209" s="7">
        <v>0</v>
      </c>
      <c r="AZ209" s="7">
        <v>0</v>
      </c>
      <c r="BA209" s="7">
        <v>0</v>
      </c>
      <c r="BB209" s="7">
        <v>0</v>
      </c>
      <c r="BC209" s="8">
        <v>0</v>
      </c>
      <c r="BD209" s="8">
        <v>0</v>
      </c>
      <c r="BE209" s="8">
        <v>0</v>
      </c>
      <c r="BF209" s="8">
        <v>0</v>
      </c>
      <c r="BG209" s="8">
        <v>0</v>
      </c>
      <c r="BH209" s="8">
        <v>0</v>
      </c>
      <c r="BI209" s="8">
        <v>0</v>
      </c>
      <c r="BJ209" s="8">
        <v>0</v>
      </c>
      <c r="BK209" s="8">
        <v>0</v>
      </c>
      <c r="BL209" s="8">
        <v>0</v>
      </c>
      <c r="BM209" s="8">
        <v>0</v>
      </c>
      <c r="BN209" s="8">
        <v>0</v>
      </c>
      <c r="BO209" s="8">
        <v>0</v>
      </c>
      <c r="BP209" s="8">
        <v>0</v>
      </c>
      <c r="BQ209" s="8">
        <v>0</v>
      </c>
      <c r="BR209" s="8">
        <v>0</v>
      </c>
    </row>
    <row r="210" spans="1:70" x14ac:dyDescent="0.25">
      <c r="A210" s="6">
        <v>35295194</v>
      </c>
      <c r="B210" t="s">
        <v>462</v>
      </c>
      <c r="C210" s="7" t="s">
        <v>115</v>
      </c>
      <c r="D210" s="7" t="s">
        <v>94</v>
      </c>
      <c r="E210" s="7" t="s">
        <v>95</v>
      </c>
      <c r="F210" t="s">
        <v>96</v>
      </c>
      <c r="G210" t="s">
        <v>128</v>
      </c>
      <c r="H210" t="s">
        <v>129</v>
      </c>
      <c r="I210" t="s">
        <v>130</v>
      </c>
      <c r="J210" t="s">
        <v>78</v>
      </c>
      <c r="K210" t="s">
        <v>109</v>
      </c>
      <c r="L210">
        <v>38.641609487700002</v>
      </c>
      <c r="M210">
        <v>-120.5256406669</v>
      </c>
      <c r="N210" s="7" t="s">
        <v>429</v>
      </c>
      <c r="O210" s="7" t="s">
        <v>430</v>
      </c>
      <c r="P210" s="7" t="s">
        <v>431</v>
      </c>
      <c r="Q210" s="7" t="s">
        <v>122</v>
      </c>
      <c r="R210" s="7">
        <v>2252</v>
      </c>
      <c r="S210" s="7">
        <v>1042</v>
      </c>
      <c r="T210" s="7" t="s">
        <v>220</v>
      </c>
      <c r="U210" s="7"/>
      <c r="V210" s="7" t="s">
        <v>200</v>
      </c>
      <c r="W210" s="8">
        <v>0</v>
      </c>
      <c r="X210" s="8">
        <v>0.17102272727272727</v>
      </c>
      <c r="Y210" s="8">
        <v>0</v>
      </c>
      <c r="Z210" s="8">
        <v>0.17102272727272727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0</v>
      </c>
      <c r="AP210" s="8">
        <v>0</v>
      </c>
      <c r="AQ210" s="8">
        <v>0</v>
      </c>
      <c r="AR210" s="8">
        <v>0.17102272727272727</v>
      </c>
      <c r="AS210" s="8">
        <v>0</v>
      </c>
      <c r="AT210" s="8">
        <v>0.17102272727272727</v>
      </c>
      <c r="AU210" s="7">
        <v>0</v>
      </c>
      <c r="AV210" s="7">
        <v>0</v>
      </c>
      <c r="AW210" s="7">
        <v>0</v>
      </c>
      <c r="AX210" s="7">
        <v>0</v>
      </c>
      <c r="AY210" s="7">
        <v>0</v>
      </c>
      <c r="AZ210" s="7">
        <v>0</v>
      </c>
      <c r="BA210" s="7">
        <v>0</v>
      </c>
      <c r="BB210" s="7">
        <v>0</v>
      </c>
      <c r="BC210" s="8">
        <v>0</v>
      </c>
      <c r="BD210" s="8">
        <v>0</v>
      </c>
      <c r="BE210" s="8">
        <v>0</v>
      </c>
      <c r="BF210" s="8">
        <v>0</v>
      </c>
      <c r="BG210" s="8">
        <v>0</v>
      </c>
      <c r="BH210" s="8">
        <v>0</v>
      </c>
      <c r="BI210" s="8">
        <v>0</v>
      </c>
      <c r="BJ210" s="8">
        <v>0</v>
      </c>
      <c r="BK210" s="8">
        <v>0</v>
      </c>
      <c r="BL210" s="8">
        <v>0</v>
      </c>
      <c r="BM210" s="8">
        <v>0</v>
      </c>
      <c r="BN210" s="8">
        <v>0</v>
      </c>
      <c r="BO210" s="8">
        <v>0</v>
      </c>
      <c r="BP210" s="8">
        <v>0</v>
      </c>
      <c r="BQ210" s="8">
        <v>0</v>
      </c>
      <c r="BR210" s="8">
        <v>0</v>
      </c>
    </row>
    <row r="211" spans="1:70" x14ac:dyDescent="0.25">
      <c r="A211" s="6">
        <v>35295195</v>
      </c>
      <c r="B211" t="s">
        <v>463</v>
      </c>
      <c r="C211" s="7" t="s">
        <v>115</v>
      </c>
      <c r="D211" s="7" t="s">
        <v>94</v>
      </c>
      <c r="E211" s="7" t="s">
        <v>95</v>
      </c>
      <c r="F211" t="s">
        <v>96</v>
      </c>
      <c r="G211" t="s">
        <v>128</v>
      </c>
      <c r="H211" t="s">
        <v>433</v>
      </c>
      <c r="I211" t="s">
        <v>130</v>
      </c>
      <c r="J211" t="s">
        <v>78</v>
      </c>
      <c r="K211" t="s">
        <v>109</v>
      </c>
      <c r="L211">
        <v>38.639740000000003</v>
      </c>
      <c r="M211">
        <v>-120.52287</v>
      </c>
      <c r="N211" s="7" t="s">
        <v>429</v>
      </c>
      <c r="O211" s="7" t="s">
        <v>430</v>
      </c>
      <c r="P211" s="7" t="s">
        <v>431</v>
      </c>
      <c r="Q211" s="7" t="s">
        <v>122</v>
      </c>
      <c r="R211" s="7">
        <v>2252</v>
      </c>
      <c r="S211" s="7">
        <v>1042</v>
      </c>
      <c r="T211" s="7" t="s">
        <v>220</v>
      </c>
      <c r="U211" s="7"/>
      <c r="V211" s="7" t="s">
        <v>200</v>
      </c>
      <c r="W211" s="8">
        <v>0</v>
      </c>
      <c r="X211" s="8">
        <v>0.78446969696969693</v>
      </c>
      <c r="Y211" s="8">
        <v>0</v>
      </c>
      <c r="Z211" s="8">
        <v>0.78446969696969693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8">
        <v>0</v>
      </c>
      <c r="AO211" s="8">
        <v>0</v>
      </c>
      <c r="AP211" s="8">
        <v>0</v>
      </c>
      <c r="AQ211" s="8">
        <v>0</v>
      </c>
      <c r="AR211" s="8">
        <v>0.78446969696969682</v>
      </c>
      <c r="AS211" s="8">
        <v>0</v>
      </c>
      <c r="AT211" s="8">
        <v>0.78446969696969682</v>
      </c>
      <c r="AU211" s="7">
        <v>0</v>
      </c>
      <c r="AV211" s="7">
        <v>0</v>
      </c>
      <c r="AW211" s="7">
        <v>0</v>
      </c>
      <c r="AX211" s="7">
        <v>0</v>
      </c>
      <c r="AY211" s="7">
        <v>0</v>
      </c>
      <c r="AZ211" s="7">
        <v>0</v>
      </c>
      <c r="BA211" s="7">
        <v>0</v>
      </c>
      <c r="BB211" s="7">
        <v>0</v>
      </c>
      <c r="BC211" s="8">
        <v>0</v>
      </c>
      <c r="BD211" s="8">
        <v>0</v>
      </c>
      <c r="BE211" s="8">
        <v>0</v>
      </c>
      <c r="BF211" s="8">
        <v>0</v>
      </c>
      <c r="BG211" s="8">
        <v>0</v>
      </c>
      <c r="BH211" s="8">
        <v>0</v>
      </c>
      <c r="BI211" s="8">
        <v>0</v>
      </c>
      <c r="BJ211" s="8">
        <v>0</v>
      </c>
      <c r="BK211" s="8">
        <v>0</v>
      </c>
      <c r="BL211" s="8">
        <v>0</v>
      </c>
      <c r="BM211" s="8">
        <v>0</v>
      </c>
      <c r="BN211" s="8">
        <v>0</v>
      </c>
      <c r="BO211" s="8">
        <v>0</v>
      </c>
      <c r="BP211" s="8">
        <v>0</v>
      </c>
      <c r="BQ211" s="8">
        <v>0</v>
      </c>
      <c r="BR211" s="8">
        <v>0</v>
      </c>
    </row>
    <row r="212" spans="1:70" x14ac:dyDescent="0.25">
      <c r="A212" s="6">
        <v>35282125</v>
      </c>
      <c r="B212" t="s">
        <v>464</v>
      </c>
      <c r="C212" s="7" t="s">
        <v>86</v>
      </c>
      <c r="D212" s="7" t="s">
        <v>94</v>
      </c>
      <c r="E212" s="7" t="s">
        <v>87</v>
      </c>
      <c r="F212" t="s">
        <v>96</v>
      </c>
      <c r="G212" t="s">
        <v>128</v>
      </c>
      <c r="H212" t="s">
        <v>433</v>
      </c>
      <c r="I212" t="s">
        <v>130</v>
      </c>
      <c r="J212" t="s">
        <v>78</v>
      </c>
      <c r="K212" t="s">
        <v>109</v>
      </c>
      <c r="L212">
        <v>38.638509999999997</v>
      </c>
      <c r="M212">
        <v>-120.53194000000001</v>
      </c>
      <c r="N212" s="7" t="s">
        <v>429</v>
      </c>
      <c r="O212" s="7" t="s">
        <v>430</v>
      </c>
      <c r="P212" s="7" t="s">
        <v>431</v>
      </c>
      <c r="Q212" s="7" t="s">
        <v>122</v>
      </c>
      <c r="R212" s="7">
        <v>2252</v>
      </c>
      <c r="S212" s="7">
        <v>1042</v>
      </c>
      <c r="T212" s="7" t="s">
        <v>220</v>
      </c>
      <c r="U212" s="7"/>
      <c r="V212" s="7" t="s">
        <v>200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8">
        <v>0</v>
      </c>
      <c r="AO212" s="8">
        <v>0</v>
      </c>
      <c r="AP212" s="8">
        <v>0</v>
      </c>
      <c r="AQ212" s="8">
        <v>0</v>
      </c>
      <c r="AR212" s="8">
        <v>0</v>
      </c>
      <c r="AS212" s="8">
        <v>0</v>
      </c>
      <c r="AT212" s="8">
        <v>0</v>
      </c>
      <c r="AU212" s="7">
        <v>0</v>
      </c>
      <c r="AV212" s="7">
        <v>0</v>
      </c>
      <c r="AW212" s="7">
        <v>0</v>
      </c>
      <c r="AX212" s="7">
        <v>0</v>
      </c>
      <c r="AY212" s="7">
        <v>0</v>
      </c>
      <c r="AZ212" s="7">
        <v>0</v>
      </c>
      <c r="BA212" s="7">
        <v>0</v>
      </c>
      <c r="BB212" s="7">
        <v>0</v>
      </c>
      <c r="BC212" s="8">
        <v>0</v>
      </c>
      <c r="BD212" s="8">
        <v>0</v>
      </c>
      <c r="BE212" s="8">
        <v>0</v>
      </c>
      <c r="BF212" s="8">
        <v>0</v>
      </c>
      <c r="BG212" s="8">
        <v>0</v>
      </c>
      <c r="BH212" s="8">
        <v>0</v>
      </c>
      <c r="BI212" s="8">
        <v>0</v>
      </c>
      <c r="BJ212" s="8">
        <v>0</v>
      </c>
      <c r="BK212" s="8">
        <v>0</v>
      </c>
      <c r="BL212" s="8">
        <v>0</v>
      </c>
      <c r="BM212" s="8">
        <v>0</v>
      </c>
      <c r="BN212" s="8">
        <v>0</v>
      </c>
      <c r="BO212" s="8">
        <v>0</v>
      </c>
      <c r="BP212" s="8">
        <v>0</v>
      </c>
      <c r="BQ212" s="8">
        <v>0</v>
      </c>
      <c r="BR212" s="8">
        <v>0</v>
      </c>
    </row>
    <row r="213" spans="1:70" x14ac:dyDescent="0.25">
      <c r="A213" s="6">
        <v>35284828</v>
      </c>
      <c r="B213" t="s">
        <v>465</v>
      </c>
      <c r="C213" s="7" t="s">
        <v>93</v>
      </c>
      <c r="D213" s="7" t="s">
        <v>94</v>
      </c>
      <c r="E213" s="7" t="s">
        <v>95</v>
      </c>
      <c r="F213" t="s">
        <v>96</v>
      </c>
      <c r="G213" t="s">
        <v>128</v>
      </c>
      <c r="H213" t="s">
        <v>433</v>
      </c>
      <c r="I213" t="s">
        <v>130</v>
      </c>
      <c r="J213" t="s">
        <v>78</v>
      </c>
      <c r="K213" t="s">
        <v>109</v>
      </c>
      <c r="L213">
        <v>38.633494299900001</v>
      </c>
      <c r="M213">
        <v>-120.533906745</v>
      </c>
      <c r="N213" s="7" t="s">
        <v>429</v>
      </c>
      <c r="O213" s="7" t="s">
        <v>430</v>
      </c>
      <c r="P213" s="7" t="s">
        <v>431</v>
      </c>
      <c r="Q213" s="7" t="s">
        <v>122</v>
      </c>
      <c r="R213" s="7">
        <v>2252</v>
      </c>
      <c r="S213" s="7">
        <v>1042</v>
      </c>
      <c r="T213" s="7" t="s">
        <v>220</v>
      </c>
      <c r="U213" s="7"/>
      <c r="V213" s="7" t="s">
        <v>101</v>
      </c>
      <c r="W213" s="8">
        <v>0.65606060606060601</v>
      </c>
      <c r="X213" s="8">
        <v>0</v>
      </c>
      <c r="Y213" s="8">
        <v>0</v>
      </c>
      <c r="Z213" s="8">
        <v>0.65606060606060601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0.65606060606060601</v>
      </c>
      <c r="AN213" s="8">
        <v>0</v>
      </c>
      <c r="AO213" s="8">
        <v>0</v>
      </c>
      <c r="AP213" s="8">
        <v>0.65606060606060601</v>
      </c>
      <c r="AQ213" s="8">
        <v>0</v>
      </c>
      <c r="AR213" s="8">
        <v>0</v>
      </c>
      <c r="AS213" s="8">
        <v>0</v>
      </c>
      <c r="AT213" s="8">
        <v>0</v>
      </c>
      <c r="AU213" s="7">
        <v>0</v>
      </c>
      <c r="AV213" s="7">
        <v>0</v>
      </c>
      <c r="AW213" s="7">
        <v>0</v>
      </c>
      <c r="AX213" s="7">
        <v>0</v>
      </c>
      <c r="AY213" s="7">
        <v>0</v>
      </c>
      <c r="AZ213" s="7">
        <v>0</v>
      </c>
      <c r="BA213" s="7">
        <v>0</v>
      </c>
      <c r="BB213" s="7">
        <v>0</v>
      </c>
      <c r="BC213" s="8">
        <v>0</v>
      </c>
      <c r="BD213" s="8">
        <v>0</v>
      </c>
      <c r="BE213" s="8">
        <v>0</v>
      </c>
      <c r="BF213" s="8">
        <v>0</v>
      </c>
      <c r="BG213" s="8">
        <v>0</v>
      </c>
      <c r="BH213" s="8">
        <v>0</v>
      </c>
      <c r="BI213" s="8">
        <v>0</v>
      </c>
      <c r="BJ213" s="8">
        <v>0</v>
      </c>
      <c r="BK213" s="8">
        <v>0</v>
      </c>
      <c r="BL213" s="8">
        <v>0</v>
      </c>
      <c r="BM213" s="8">
        <v>0</v>
      </c>
      <c r="BN213" s="8">
        <v>0</v>
      </c>
      <c r="BO213" s="8">
        <v>0</v>
      </c>
      <c r="BP213" s="8">
        <v>0</v>
      </c>
      <c r="BQ213" s="8">
        <v>0</v>
      </c>
      <c r="BR213" s="8">
        <v>0</v>
      </c>
    </row>
    <row r="214" spans="1:70" x14ac:dyDescent="0.25">
      <c r="A214" s="6">
        <v>35284829</v>
      </c>
      <c r="B214" t="s">
        <v>466</v>
      </c>
      <c r="C214" s="7" t="s">
        <v>93</v>
      </c>
      <c r="D214" s="7" t="s">
        <v>94</v>
      </c>
      <c r="E214" s="7" t="s">
        <v>95</v>
      </c>
      <c r="F214" t="s">
        <v>96</v>
      </c>
      <c r="G214" t="s">
        <v>128</v>
      </c>
      <c r="H214" t="s">
        <v>129</v>
      </c>
      <c r="I214" t="s">
        <v>130</v>
      </c>
      <c r="J214" t="s">
        <v>78</v>
      </c>
      <c r="K214" t="s">
        <v>109</v>
      </c>
      <c r="L214">
        <v>38.634114690099999</v>
      </c>
      <c r="M214">
        <v>-120.5354446699</v>
      </c>
      <c r="N214" s="7" t="s">
        <v>429</v>
      </c>
      <c r="O214" s="7" t="s">
        <v>430</v>
      </c>
      <c r="P214" s="7" t="s">
        <v>431</v>
      </c>
      <c r="Q214" s="7" t="s">
        <v>122</v>
      </c>
      <c r="R214" s="7">
        <v>2252</v>
      </c>
      <c r="S214" s="7">
        <v>1042</v>
      </c>
      <c r="T214" s="7" t="s">
        <v>220</v>
      </c>
      <c r="U214" s="7"/>
      <c r="V214" s="7" t="s">
        <v>101</v>
      </c>
      <c r="W214" s="8">
        <v>0.57348484848484849</v>
      </c>
      <c r="X214" s="8">
        <v>0</v>
      </c>
      <c r="Y214" s="8">
        <v>0</v>
      </c>
      <c r="Z214" s="8">
        <v>0.57348484848484849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0.57348484848484849</v>
      </c>
      <c r="AN214" s="8">
        <v>0</v>
      </c>
      <c r="AO214" s="8">
        <v>0</v>
      </c>
      <c r="AP214" s="8">
        <v>0.57348484848484849</v>
      </c>
      <c r="AQ214" s="8">
        <v>0</v>
      </c>
      <c r="AR214" s="8">
        <v>0</v>
      </c>
      <c r="AS214" s="8">
        <v>0</v>
      </c>
      <c r="AT214" s="8">
        <v>0</v>
      </c>
      <c r="AU214" s="7">
        <v>0</v>
      </c>
      <c r="AV214" s="7">
        <v>0</v>
      </c>
      <c r="AW214" s="7">
        <v>0</v>
      </c>
      <c r="AX214" s="7">
        <v>0</v>
      </c>
      <c r="AY214" s="7">
        <v>0</v>
      </c>
      <c r="AZ214" s="7">
        <v>0</v>
      </c>
      <c r="BA214" s="7">
        <v>0</v>
      </c>
      <c r="BB214" s="7">
        <v>0</v>
      </c>
      <c r="BC214" s="8">
        <v>0</v>
      </c>
      <c r="BD214" s="8">
        <v>0</v>
      </c>
      <c r="BE214" s="8">
        <v>0</v>
      </c>
      <c r="BF214" s="8">
        <v>0</v>
      </c>
      <c r="BG214" s="8">
        <v>0</v>
      </c>
      <c r="BH214" s="8">
        <v>0</v>
      </c>
      <c r="BI214" s="8">
        <v>0</v>
      </c>
      <c r="BJ214" s="8">
        <v>0</v>
      </c>
      <c r="BK214" s="8">
        <v>0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0</v>
      </c>
      <c r="BR214" s="8">
        <v>0</v>
      </c>
    </row>
    <row r="215" spans="1:70" x14ac:dyDescent="0.25">
      <c r="A215" s="6">
        <v>35284830</v>
      </c>
      <c r="B215" t="s">
        <v>467</v>
      </c>
      <c r="C215" s="7" t="s">
        <v>115</v>
      </c>
      <c r="D215" s="7" t="s">
        <v>94</v>
      </c>
      <c r="E215" s="7" t="s">
        <v>95</v>
      </c>
      <c r="F215" t="s">
        <v>96</v>
      </c>
      <c r="G215" t="s">
        <v>128</v>
      </c>
      <c r="H215" t="s">
        <v>129</v>
      </c>
      <c r="I215" t="s">
        <v>130</v>
      </c>
      <c r="J215" t="s">
        <v>78</v>
      </c>
      <c r="K215" t="s">
        <v>109</v>
      </c>
      <c r="L215">
        <v>38.645471094400001</v>
      </c>
      <c r="M215">
        <v>-120.5406434412</v>
      </c>
      <c r="N215" s="7" t="s">
        <v>429</v>
      </c>
      <c r="O215" s="7" t="s">
        <v>430</v>
      </c>
      <c r="P215" s="7" t="s">
        <v>431</v>
      </c>
      <c r="Q215" s="7" t="s">
        <v>122</v>
      </c>
      <c r="R215" s="7">
        <v>2252</v>
      </c>
      <c r="S215" s="7">
        <v>1042</v>
      </c>
      <c r="T215" s="7" t="s">
        <v>220</v>
      </c>
      <c r="U215" s="7"/>
      <c r="V215" s="7" t="s">
        <v>101</v>
      </c>
      <c r="W215" s="8">
        <v>0.76515151515151514</v>
      </c>
      <c r="X215" s="8">
        <v>0</v>
      </c>
      <c r="Y215" s="8">
        <v>0</v>
      </c>
      <c r="Z215" s="8">
        <v>0.76515151515151514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0.76515151515151514</v>
      </c>
      <c r="AN215" s="8">
        <v>0</v>
      </c>
      <c r="AO215" s="8">
        <v>0</v>
      </c>
      <c r="AP215" s="8">
        <v>0.76515151515151514</v>
      </c>
      <c r="AQ215" s="8">
        <v>0</v>
      </c>
      <c r="AR215" s="8">
        <v>0</v>
      </c>
      <c r="AS215" s="8">
        <v>0</v>
      </c>
      <c r="AT215" s="8">
        <v>0</v>
      </c>
      <c r="AU215" s="7">
        <v>0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8">
        <v>0</v>
      </c>
      <c r="BD215" s="8">
        <v>0</v>
      </c>
      <c r="BE215" s="8">
        <v>0</v>
      </c>
      <c r="BF215" s="8">
        <v>0</v>
      </c>
      <c r="BG215" s="8">
        <v>0</v>
      </c>
      <c r="BH215" s="8">
        <v>0</v>
      </c>
      <c r="BI215" s="8">
        <v>0</v>
      </c>
      <c r="BJ215" s="8">
        <v>0</v>
      </c>
      <c r="BK215" s="8">
        <v>0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0</v>
      </c>
      <c r="BR215" s="8">
        <v>0</v>
      </c>
    </row>
    <row r="216" spans="1:70" x14ac:dyDescent="0.25">
      <c r="A216" s="6">
        <v>35284831</v>
      </c>
      <c r="B216" t="s">
        <v>468</v>
      </c>
      <c r="C216" s="7" t="s">
        <v>93</v>
      </c>
      <c r="D216" s="7" t="s">
        <v>94</v>
      </c>
      <c r="E216" s="7" t="s">
        <v>95</v>
      </c>
      <c r="F216" t="s">
        <v>96</v>
      </c>
      <c r="G216" t="s">
        <v>128</v>
      </c>
      <c r="H216" t="s">
        <v>433</v>
      </c>
      <c r="I216" t="s">
        <v>130</v>
      </c>
      <c r="J216" t="s">
        <v>78</v>
      </c>
      <c r="K216" t="s">
        <v>109</v>
      </c>
      <c r="L216">
        <v>38.636144696199999</v>
      </c>
      <c r="M216">
        <v>-120.5283008462</v>
      </c>
      <c r="N216" s="7" t="s">
        <v>429</v>
      </c>
      <c r="O216" s="7" t="s">
        <v>430</v>
      </c>
      <c r="P216" s="7" t="s">
        <v>431</v>
      </c>
      <c r="Q216" s="7" t="s">
        <v>122</v>
      </c>
      <c r="R216" s="7">
        <v>2252</v>
      </c>
      <c r="S216" s="7">
        <v>1042</v>
      </c>
      <c r="T216" s="7" t="s">
        <v>220</v>
      </c>
      <c r="U216" s="7"/>
      <c r="V216" s="7" t="s">
        <v>101</v>
      </c>
      <c r="W216" s="8">
        <v>0.96401515151515149</v>
      </c>
      <c r="X216" s="8">
        <v>0</v>
      </c>
      <c r="Y216" s="8">
        <v>0</v>
      </c>
      <c r="Z216" s="8">
        <v>0.96401515151515149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0.96401515151515149</v>
      </c>
      <c r="AN216" s="8">
        <v>0</v>
      </c>
      <c r="AO216" s="8">
        <v>0</v>
      </c>
      <c r="AP216" s="8">
        <v>0.96401515151515149</v>
      </c>
      <c r="AQ216" s="8">
        <v>0</v>
      </c>
      <c r="AR216" s="8">
        <v>0</v>
      </c>
      <c r="AS216" s="8">
        <v>0</v>
      </c>
      <c r="AT216" s="8">
        <v>0</v>
      </c>
      <c r="AU216" s="7">
        <v>0</v>
      </c>
      <c r="AV216" s="7">
        <v>0</v>
      </c>
      <c r="AW216" s="7">
        <v>0</v>
      </c>
      <c r="AX216" s="7">
        <v>0</v>
      </c>
      <c r="AY216" s="7">
        <v>0</v>
      </c>
      <c r="AZ216" s="7">
        <v>0</v>
      </c>
      <c r="BA216" s="7">
        <v>0</v>
      </c>
      <c r="BB216" s="7">
        <v>0</v>
      </c>
      <c r="BC216" s="8">
        <v>0</v>
      </c>
      <c r="BD216" s="8">
        <v>0</v>
      </c>
      <c r="BE216" s="8">
        <v>0</v>
      </c>
      <c r="BF216" s="8">
        <v>0</v>
      </c>
      <c r="BG216" s="8">
        <v>0</v>
      </c>
      <c r="BH216" s="8">
        <v>0</v>
      </c>
      <c r="BI216" s="8">
        <v>0</v>
      </c>
      <c r="BJ216" s="8">
        <v>0</v>
      </c>
      <c r="BK216" s="8">
        <v>0</v>
      </c>
      <c r="BL216" s="8">
        <v>0</v>
      </c>
      <c r="BM216" s="8">
        <v>0</v>
      </c>
      <c r="BN216" s="8">
        <v>0</v>
      </c>
      <c r="BO216" s="8">
        <v>0</v>
      </c>
      <c r="BP216" s="8">
        <v>0</v>
      </c>
      <c r="BQ216" s="8">
        <v>0</v>
      </c>
      <c r="BR216" s="8">
        <v>0</v>
      </c>
    </row>
    <row r="217" spans="1:70" x14ac:dyDescent="0.25">
      <c r="A217" s="6">
        <v>35284832</v>
      </c>
      <c r="B217" t="s">
        <v>469</v>
      </c>
      <c r="C217" s="7" t="s">
        <v>93</v>
      </c>
      <c r="D217" s="7" t="s">
        <v>94</v>
      </c>
      <c r="E217" s="7" t="s">
        <v>95</v>
      </c>
      <c r="F217" t="s">
        <v>96</v>
      </c>
      <c r="G217" t="s">
        <v>128</v>
      </c>
      <c r="H217" t="s">
        <v>433</v>
      </c>
      <c r="I217" t="s">
        <v>130</v>
      </c>
      <c r="J217" t="s">
        <v>78</v>
      </c>
      <c r="K217" t="s">
        <v>109</v>
      </c>
      <c r="L217">
        <v>38.642090699100002</v>
      </c>
      <c r="M217">
        <v>-120.51323266910001</v>
      </c>
      <c r="N217" s="7" t="s">
        <v>429</v>
      </c>
      <c r="O217" s="7" t="s">
        <v>430</v>
      </c>
      <c r="P217" s="7" t="s">
        <v>431</v>
      </c>
      <c r="Q217" s="7" t="s">
        <v>122</v>
      </c>
      <c r="R217" s="7">
        <v>2252</v>
      </c>
      <c r="S217" s="7">
        <v>1042</v>
      </c>
      <c r="T217" s="7" t="s">
        <v>220</v>
      </c>
      <c r="U217" s="7"/>
      <c r="V217" s="7" t="s">
        <v>101</v>
      </c>
      <c r="W217" s="8">
        <v>0.8929924242424242</v>
      </c>
      <c r="X217" s="8">
        <v>0</v>
      </c>
      <c r="Y217" s="8">
        <v>0</v>
      </c>
      <c r="Z217" s="8">
        <v>0.8929924242424242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0.89299242424242431</v>
      </c>
      <c r="AN217" s="8">
        <v>0</v>
      </c>
      <c r="AO217" s="8">
        <v>0</v>
      </c>
      <c r="AP217" s="8">
        <v>0.89299242424242431</v>
      </c>
      <c r="AQ217" s="8">
        <v>0</v>
      </c>
      <c r="AR217" s="8">
        <v>0</v>
      </c>
      <c r="AS217" s="8">
        <v>0</v>
      </c>
      <c r="AT217" s="8">
        <v>0</v>
      </c>
      <c r="AU217" s="7">
        <v>0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8">
        <v>0</v>
      </c>
      <c r="BD217" s="8">
        <v>0</v>
      </c>
      <c r="BE217" s="8">
        <v>0</v>
      </c>
      <c r="BF217" s="8">
        <v>0</v>
      </c>
      <c r="BG217" s="8">
        <v>0</v>
      </c>
      <c r="BH217" s="8">
        <v>0</v>
      </c>
      <c r="BI217" s="8">
        <v>0</v>
      </c>
      <c r="BJ217" s="8">
        <v>0</v>
      </c>
      <c r="BK217" s="8">
        <v>0</v>
      </c>
      <c r="BL217" s="8">
        <v>0</v>
      </c>
      <c r="BM217" s="8">
        <v>0</v>
      </c>
      <c r="BN217" s="8">
        <v>0</v>
      </c>
      <c r="BO217" s="8">
        <v>0</v>
      </c>
      <c r="BP217" s="8">
        <v>0</v>
      </c>
      <c r="BQ217" s="8">
        <v>0</v>
      </c>
      <c r="BR217" s="8">
        <v>0</v>
      </c>
    </row>
    <row r="218" spans="1:70" x14ac:dyDescent="0.25">
      <c r="A218" s="6">
        <v>35284833</v>
      </c>
      <c r="B218" t="s">
        <v>470</v>
      </c>
      <c r="C218" s="7" t="s">
        <v>93</v>
      </c>
      <c r="D218" s="7" t="s">
        <v>94</v>
      </c>
      <c r="E218" s="7" t="s">
        <v>95</v>
      </c>
      <c r="F218" t="s">
        <v>96</v>
      </c>
      <c r="G218" t="s">
        <v>128</v>
      </c>
      <c r="H218" t="s">
        <v>433</v>
      </c>
      <c r="I218" t="s">
        <v>130</v>
      </c>
      <c r="J218" t="s">
        <v>78</v>
      </c>
      <c r="K218" t="s">
        <v>109</v>
      </c>
      <c r="L218">
        <v>38.640430298600002</v>
      </c>
      <c r="M218">
        <v>-120.5146319652</v>
      </c>
      <c r="N218" s="7" t="s">
        <v>429</v>
      </c>
      <c r="O218" s="7" t="s">
        <v>430</v>
      </c>
      <c r="P218" s="7" t="s">
        <v>431</v>
      </c>
      <c r="Q218" s="7" t="s">
        <v>122</v>
      </c>
      <c r="R218" s="7">
        <v>2252</v>
      </c>
      <c r="S218" s="7">
        <v>1042</v>
      </c>
      <c r="T218" s="7" t="s">
        <v>220</v>
      </c>
      <c r="U218" s="7"/>
      <c r="V218" s="7" t="s">
        <v>101</v>
      </c>
      <c r="W218" s="8">
        <v>0.91837121212121209</v>
      </c>
      <c r="X218" s="8">
        <v>0</v>
      </c>
      <c r="Y218" s="8">
        <v>0</v>
      </c>
      <c r="Z218" s="8">
        <v>0.91837121212121209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0.91837121212121231</v>
      </c>
      <c r="AN218" s="8">
        <v>0</v>
      </c>
      <c r="AO218" s="8">
        <v>0</v>
      </c>
      <c r="AP218" s="8">
        <v>0.91837121212121231</v>
      </c>
      <c r="AQ218" s="8">
        <v>0</v>
      </c>
      <c r="AR218" s="8">
        <v>0</v>
      </c>
      <c r="AS218" s="8">
        <v>0</v>
      </c>
      <c r="AT218" s="8">
        <v>0</v>
      </c>
      <c r="AU218" s="7">
        <v>0</v>
      </c>
      <c r="AV218" s="7">
        <v>0</v>
      </c>
      <c r="AW218" s="7">
        <v>0</v>
      </c>
      <c r="AX218" s="7">
        <v>0</v>
      </c>
      <c r="AY218" s="7">
        <v>0</v>
      </c>
      <c r="AZ218" s="7">
        <v>0</v>
      </c>
      <c r="BA218" s="7">
        <v>0</v>
      </c>
      <c r="BB218" s="7">
        <v>0</v>
      </c>
      <c r="BC218" s="8">
        <v>0</v>
      </c>
      <c r="BD218" s="8">
        <v>0</v>
      </c>
      <c r="BE218" s="8">
        <v>0</v>
      </c>
      <c r="BF218" s="8">
        <v>0</v>
      </c>
      <c r="BG218" s="8">
        <v>0</v>
      </c>
      <c r="BH218" s="8">
        <v>0</v>
      </c>
      <c r="BI218" s="8">
        <v>0</v>
      </c>
      <c r="BJ218" s="8">
        <v>0</v>
      </c>
      <c r="BK218" s="8">
        <v>0</v>
      </c>
      <c r="BL218" s="8">
        <v>0</v>
      </c>
      <c r="BM218" s="8">
        <v>0</v>
      </c>
      <c r="BN218" s="8">
        <v>0</v>
      </c>
      <c r="BO218" s="8">
        <v>0</v>
      </c>
      <c r="BP218" s="8">
        <v>0</v>
      </c>
      <c r="BQ218" s="8">
        <v>0</v>
      </c>
      <c r="BR218" s="8">
        <v>0</v>
      </c>
    </row>
    <row r="219" spans="1:70" x14ac:dyDescent="0.25">
      <c r="A219" s="6">
        <v>35284834</v>
      </c>
      <c r="B219" t="s">
        <v>471</v>
      </c>
      <c r="C219" s="7" t="s">
        <v>93</v>
      </c>
      <c r="D219" s="7" t="s">
        <v>94</v>
      </c>
      <c r="E219" s="7" t="s">
        <v>95</v>
      </c>
      <c r="F219" t="s">
        <v>96</v>
      </c>
      <c r="G219" t="s">
        <v>128</v>
      </c>
      <c r="H219" t="s">
        <v>433</v>
      </c>
      <c r="I219" t="s">
        <v>130</v>
      </c>
      <c r="J219" t="s">
        <v>78</v>
      </c>
      <c r="K219" t="s">
        <v>109</v>
      </c>
      <c r="L219">
        <v>38.638638501000003</v>
      </c>
      <c r="M219">
        <v>-120.52145914650001</v>
      </c>
      <c r="N219" s="7" t="s">
        <v>429</v>
      </c>
      <c r="O219" s="7" t="s">
        <v>430</v>
      </c>
      <c r="P219" s="7" t="s">
        <v>431</v>
      </c>
      <c r="Q219" s="7" t="s">
        <v>122</v>
      </c>
      <c r="R219" s="7">
        <v>2252</v>
      </c>
      <c r="S219" s="7">
        <v>1042</v>
      </c>
      <c r="T219" s="7" t="s">
        <v>220</v>
      </c>
      <c r="U219" s="7"/>
      <c r="V219" s="7" t="s">
        <v>101</v>
      </c>
      <c r="W219" s="8">
        <v>0.70587121212121207</v>
      </c>
      <c r="X219" s="8">
        <v>0</v>
      </c>
      <c r="Y219" s="8">
        <v>0</v>
      </c>
      <c r="Z219" s="8">
        <v>0.70587121212121207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0.70587121212121207</v>
      </c>
      <c r="AN219" s="8">
        <v>0</v>
      </c>
      <c r="AO219" s="8">
        <v>0</v>
      </c>
      <c r="AP219" s="8">
        <v>0.70587121212121207</v>
      </c>
      <c r="AQ219" s="8">
        <v>0</v>
      </c>
      <c r="AR219" s="8">
        <v>0</v>
      </c>
      <c r="AS219" s="8">
        <v>0</v>
      </c>
      <c r="AT219" s="8">
        <v>0</v>
      </c>
      <c r="AU219" s="7">
        <v>0</v>
      </c>
      <c r="AV219" s="7">
        <v>0</v>
      </c>
      <c r="AW219" s="7">
        <v>0</v>
      </c>
      <c r="AX219" s="7">
        <v>0</v>
      </c>
      <c r="AY219" s="7">
        <v>0</v>
      </c>
      <c r="AZ219" s="7">
        <v>0</v>
      </c>
      <c r="BA219" s="7">
        <v>0</v>
      </c>
      <c r="BB219" s="7">
        <v>0</v>
      </c>
      <c r="BC219" s="8">
        <v>0</v>
      </c>
      <c r="BD219" s="8">
        <v>0</v>
      </c>
      <c r="BE219" s="8">
        <v>0</v>
      </c>
      <c r="BF219" s="8">
        <v>0</v>
      </c>
      <c r="BG219" s="8">
        <v>0</v>
      </c>
      <c r="BH219" s="8">
        <v>0</v>
      </c>
      <c r="BI219" s="8">
        <v>0</v>
      </c>
      <c r="BJ219" s="8">
        <v>0</v>
      </c>
      <c r="BK219" s="8">
        <v>0</v>
      </c>
      <c r="BL219" s="8">
        <v>0</v>
      </c>
      <c r="BM219" s="8">
        <v>0</v>
      </c>
      <c r="BN219" s="8">
        <v>0</v>
      </c>
      <c r="BO219" s="8">
        <v>0</v>
      </c>
      <c r="BP219" s="8">
        <v>0</v>
      </c>
      <c r="BQ219" s="8">
        <v>0</v>
      </c>
      <c r="BR219" s="8">
        <v>0</v>
      </c>
    </row>
    <row r="220" spans="1:70" x14ac:dyDescent="0.25">
      <c r="A220" s="6">
        <v>35284835</v>
      </c>
      <c r="B220" t="s">
        <v>472</v>
      </c>
      <c r="C220" s="7" t="s">
        <v>93</v>
      </c>
      <c r="D220" s="7" t="s">
        <v>94</v>
      </c>
      <c r="E220" s="7" t="s">
        <v>95</v>
      </c>
      <c r="F220" t="s">
        <v>96</v>
      </c>
      <c r="G220" t="s">
        <v>128</v>
      </c>
      <c r="H220" t="s">
        <v>433</v>
      </c>
      <c r="I220" t="s">
        <v>130</v>
      </c>
      <c r="J220" t="s">
        <v>78</v>
      </c>
      <c r="K220" t="s">
        <v>109</v>
      </c>
      <c r="L220">
        <v>38.641133588800002</v>
      </c>
      <c r="M220">
        <v>-120.5233899575</v>
      </c>
      <c r="N220" s="7" t="s">
        <v>429</v>
      </c>
      <c r="O220" s="7" t="s">
        <v>430</v>
      </c>
      <c r="P220" s="7" t="s">
        <v>431</v>
      </c>
      <c r="Q220" s="7" t="s">
        <v>122</v>
      </c>
      <c r="R220" s="7">
        <v>2252</v>
      </c>
      <c r="S220" s="7">
        <v>1042</v>
      </c>
      <c r="T220" s="7" t="s">
        <v>220</v>
      </c>
      <c r="U220" s="7"/>
      <c r="V220" s="7" t="s">
        <v>101</v>
      </c>
      <c r="W220" s="8">
        <v>0.46609848484848487</v>
      </c>
      <c r="X220" s="8">
        <v>0</v>
      </c>
      <c r="Y220" s="8">
        <v>0</v>
      </c>
      <c r="Z220" s="8">
        <v>0.46609848484848487</v>
      </c>
      <c r="AA220" s="8">
        <v>0</v>
      </c>
      <c r="AB220" s="8">
        <v>0</v>
      </c>
      <c r="AC220" s="8">
        <v>0</v>
      </c>
      <c r="AD220" s="8">
        <v>0</v>
      </c>
      <c r="AE220" s="8">
        <v>0</v>
      </c>
      <c r="AF220" s="8">
        <v>0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0.46609848484848487</v>
      </c>
      <c r="AN220" s="8">
        <v>0</v>
      </c>
      <c r="AO220" s="8">
        <v>0</v>
      </c>
      <c r="AP220" s="8">
        <v>0.46609848484848487</v>
      </c>
      <c r="AQ220" s="8">
        <v>0</v>
      </c>
      <c r="AR220" s="8">
        <v>0</v>
      </c>
      <c r="AS220" s="8">
        <v>0</v>
      </c>
      <c r="AT220" s="8">
        <v>0</v>
      </c>
      <c r="AU220" s="7">
        <v>0</v>
      </c>
      <c r="AV220" s="7">
        <v>0</v>
      </c>
      <c r="AW220" s="7">
        <v>0</v>
      </c>
      <c r="AX220" s="7">
        <v>0</v>
      </c>
      <c r="AY220" s="7">
        <v>0</v>
      </c>
      <c r="AZ220" s="7">
        <v>0</v>
      </c>
      <c r="BA220" s="7">
        <v>0</v>
      </c>
      <c r="BB220" s="7">
        <v>0</v>
      </c>
      <c r="BC220" s="8">
        <v>0</v>
      </c>
      <c r="BD220" s="8">
        <v>0</v>
      </c>
      <c r="BE220" s="8">
        <v>0</v>
      </c>
      <c r="BF220" s="8">
        <v>0</v>
      </c>
      <c r="BG220" s="8">
        <v>0</v>
      </c>
      <c r="BH220" s="8">
        <v>0</v>
      </c>
      <c r="BI220" s="8">
        <v>0</v>
      </c>
      <c r="BJ220" s="8">
        <v>0</v>
      </c>
      <c r="BK220" s="8">
        <v>0</v>
      </c>
      <c r="BL220" s="8">
        <v>0</v>
      </c>
      <c r="BM220" s="8">
        <v>0</v>
      </c>
      <c r="BN220" s="8">
        <v>0</v>
      </c>
      <c r="BO220" s="8">
        <v>0</v>
      </c>
      <c r="BP220" s="8">
        <v>0</v>
      </c>
      <c r="BQ220" s="8">
        <v>0</v>
      </c>
      <c r="BR220" s="8">
        <v>0</v>
      </c>
    </row>
    <row r="221" spans="1:70" x14ac:dyDescent="0.25">
      <c r="A221" s="6">
        <v>35284836</v>
      </c>
      <c r="B221" t="s">
        <v>473</v>
      </c>
      <c r="C221" s="7" t="s">
        <v>93</v>
      </c>
      <c r="D221" s="7" t="s">
        <v>94</v>
      </c>
      <c r="E221" s="7" t="s">
        <v>95</v>
      </c>
      <c r="F221" t="s">
        <v>96</v>
      </c>
      <c r="G221" t="s">
        <v>128</v>
      </c>
      <c r="H221" t="s">
        <v>129</v>
      </c>
      <c r="I221" t="s">
        <v>130</v>
      </c>
      <c r="J221" t="s">
        <v>78</v>
      </c>
      <c r="K221" t="s">
        <v>109</v>
      </c>
      <c r="L221">
        <v>38.643031800199999</v>
      </c>
      <c r="M221">
        <v>-120.5259751464</v>
      </c>
      <c r="N221" s="7" t="s">
        <v>429</v>
      </c>
      <c r="O221" s="7" t="s">
        <v>430</v>
      </c>
      <c r="P221" s="7" t="s">
        <v>431</v>
      </c>
      <c r="Q221" s="7" t="s">
        <v>122</v>
      </c>
      <c r="R221" s="7">
        <v>2252</v>
      </c>
      <c r="S221" s="7">
        <v>1042</v>
      </c>
      <c r="T221" s="7" t="s">
        <v>220</v>
      </c>
      <c r="U221" s="7"/>
      <c r="V221" s="7" t="s">
        <v>101</v>
      </c>
      <c r="W221" s="8">
        <v>0.88181818181818183</v>
      </c>
      <c r="X221" s="8">
        <v>0</v>
      </c>
      <c r="Y221" s="8">
        <v>0</v>
      </c>
      <c r="Z221" s="8">
        <v>0.88181818181818183</v>
      </c>
      <c r="AA221" s="8">
        <v>0</v>
      </c>
      <c r="AB221" s="8">
        <v>0</v>
      </c>
      <c r="AC221" s="8">
        <v>0</v>
      </c>
      <c r="AD221" s="8">
        <v>0</v>
      </c>
      <c r="AE221" s="8">
        <v>0</v>
      </c>
      <c r="AF221" s="8">
        <v>0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0.88181818181818183</v>
      </c>
      <c r="AN221" s="8">
        <v>0</v>
      </c>
      <c r="AO221" s="8">
        <v>0</v>
      </c>
      <c r="AP221" s="8">
        <v>0.88181818181818183</v>
      </c>
      <c r="AQ221" s="8">
        <v>0</v>
      </c>
      <c r="AR221" s="8">
        <v>0</v>
      </c>
      <c r="AS221" s="8">
        <v>0</v>
      </c>
      <c r="AT221" s="8">
        <v>0</v>
      </c>
      <c r="AU221" s="7">
        <v>0</v>
      </c>
      <c r="AV221" s="7">
        <v>0</v>
      </c>
      <c r="AW221" s="7">
        <v>0</v>
      </c>
      <c r="AX221" s="7">
        <v>0</v>
      </c>
      <c r="AY221" s="7">
        <v>0</v>
      </c>
      <c r="AZ221" s="7">
        <v>0</v>
      </c>
      <c r="BA221" s="7">
        <v>0</v>
      </c>
      <c r="BB221" s="7">
        <v>0</v>
      </c>
      <c r="BC221" s="8">
        <v>0</v>
      </c>
      <c r="BD221" s="8">
        <v>0</v>
      </c>
      <c r="BE221" s="8">
        <v>0</v>
      </c>
      <c r="BF221" s="8">
        <v>0</v>
      </c>
      <c r="BG221" s="8">
        <v>0</v>
      </c>
      <c r="BH221" s="8">
        <v>0</v>
      </c>
      <c r="BI221" s="8">
        <v>0</v>
      </c>
      <c r="BJ221" s="8">
        <v>0</v>
      </c>
      <c r="BK221" s="8">
        <v>0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0</v>
      </c>
      <c r="BR221" s="8">
        <v>0</v>
      </c>
    </row>
    <row r="222" spans="1:70" x14ac:dyDescent="0.25">
      <c r="A222" s="6">
        <v>35284837</v>
      </c>
      <c r="B222" t="s">
        <v>474</v>
      </c>
      <c r="C222" s="7" t="s">
        <v>93</v>
      </c>
      <c r="D222" s="7" t="s">
        <v>94</v>
      </c>
      <c r="E222" s="7" t="s">
        <v>95</v>
      </c>
      <c r="F222" t="s">
        <v>96</v>
      </c>
      <c r="G222" t="s">
        <v>128</v>
      </c>
      <c r="H222" t="s">
        <v>129</v>
      </c>
      <c r="I222" t="s">
        <v>130</v>
      </c>
      <c r="J222" t="s">
        <v>78</v>
      </c>
      <c r="K222" t="s">
        <v>109</v>
      </c>
      <c r="L222">
        <v>38.654410800000001</v>
      </c>
      <c r="M222">
        <v>-120.532356849</v>
      </c>
      <c r="N222" s="7" t="s">
        <v>429</v>
      </c>
      <c r="O222" s="7" t="s">
        <v>430</v>
      </c>
      <c r="P222" s="7" t="s">
        <v>431</v>
      </c>
      <c r="Q222" s="7" t="s">
        <v>122</v>
      </c>
      <c r="R222" s="7">
        <v>2252</v>
      </c>
      <c r="S222" s="7">
        <v>1042</v>
      </c>
      <c r="T222" s="7" t="s">
        <v>220</v>
      </c>
      <c r="U222" s="7"/>
      <c r="V222" s="7" t="s">
        <v>101</v>
      </c>
      <c r="W222" s="8">
        <v>1.7884469696969696</v>
      </c>
      <c r="X222" s="8">
        <v>0</v>
      </c>
      <c r="Y222" s="8">
        <v>0</v>
      </c>
      <c r="Z222" s="8">
        <v>1.7884469696969696</v>
      </c>
      <c r="AA222" s="8">
        <v>0</v>
      </c>
      <c r="AB222" s="8">
        <v>0</v>
      </c>
      <c r="AC222" s="8">
        <v>0</v>
      </c>
      <c r="AD222" s="8">
        <v>0</v>
      </c>
      <c r="AE222" s="8">
        <v>0</v>
      </c>
      <c r="AF222" s="8">
        <v>0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1.7884469696969691</v>
      </c>
      <c r="AN222" s="8">
        <v>0</v>
      </c>
      <c r="AO222" s="8">
        <v>0</v>
      </c>
      <c r="AP222" s="8">
        <v>1.7884469696969691</v>
      </c>
      <c r="AQ222" s="8">
        <v>0</v>
      </c>
      <c r="AR222" s="8">
        <v>0</v>
      </c>
      <c r="AS222" s="8">
        <v>0</v>
      </c>
      <c r="AT222" s="8">
        <v>0</v>
      </c>
      <c r="AU222" s="7">
        <v>0</v>
      </c>
      <c r="AV222" s="7">
        <v>0</v>
      </c>
      <c r="AW222" s="7">
        <v>0</v>
      </c>
      <c r="AX222" s="7">
        <v>0</v>
      </c>
      <c r="AY222" s="7">
        <v>0</v>
      </c>
      <c r="AZ222" s="7">
        <v>0</v>
      </c>
      <c r="BA222" s="7">
        <v>0</v>
      </c>
      <c r="BB222" s="7">
        <v>0</v>
      </c>
      <c r="BC222" s="8">
        <v>0</v>
      </c>
      <c r="BD222" s="8">
        <v>0</v>
      </c>
      <c r="BE222" s="8">
        <v>0</v>
      </c>
      <c r="BF222" s="8">
        <v>0</v>
      </c>
      <c r="BG222" s="8">
        <v>0</v>
      </c>
      <c r="BH222" s="8">
        <v>0</v>
      </c>
      <c r="BI222" s="8">
        <v>0</v>
      </c>
      <c r="BJ222" s="8">
        <v>0</v>
      </c>
      <c r="BK222" s="8">
        <v>0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0</v>
      </c>
      <c r="BR222" s="8">
        <v>0</v>
      </c>
    </row>
    <row r="223" spans="1:70" x14ac:dyDescent="0.25">
      <c r="A223" s="6">
        <v>35284838</v>
      </c>
      <c r="B223" t="s">
        <v>475</v>
      </c>
      <c r="C223" s="7" t="s">
        <v>93</v>
      </c>
      <c r="D223" s="7" t="s">
        <v>94</v>
      </c>
      <c r="E223" s="7" t="s">
        <v>95</v>
      </c>
      <c r="F223" t="s">
        <v>96</v>
      </c>
      <c r="G223" t="s">
        <v>128</v>
      </c>
      <c r="H223" t="s">
        <v>129</v>
      </c>
      <c r="I223" t="s">
        <v>130</v>
      </c>
      <c r="J223" t="s">
        <v>78</v>
      </c>
      <c r="K223" t="s">
        <v>109</v>
      </c>
      <c r="L223">
        <v>38.654410800000001</v>
      </c>
      <c r="M223">
        <v>-120.532356849</v>
      </c>
      <c r="N223" s="7" t="s">
        <v>429</v>
      </c>
      <c r="O223" s="7" t="s">
        <v>430</v>
      </c>
      <c r="P223" s="7" t="s">
        <v>431</v>
      </c>
      <c r="Q223" s="7" t="s">
        <v>122</v>
      </c>
      <c r="R223" s="7">
        <v>2252</v>
      </c>
      <c r="S223" s="7">
        <v>1042</v>
      </c>
      <c r="T223" s="7" t="s">
        <v>220</v>
      </c>
      <c r="U223" s="7"/>
      <c r="V223" s="7" t="s">
        <v>101</v>
      </c>
      <c r="W223" s="8">
        <v>0.60568181818181821</v>
      </c>
      <c r="X223" s="8">
        <v>0</v>
      </c>
      <c r="Y223" s="8">
        <v>0</v>
      </c>
      <c r="Z223" s="8">
        <v>0.60568181818181821</v>
      </c>
      <c r="AA223" s="8">
        <v>0</v>
      </c>
      <c r="AB223" s="8">
        <v>0</v>
      </c>
      <c r="AC223" s="8">
        <v>0</v>
      </c>
      <c r="AD223" s="8">
        <v>0</v>
      </c>
      <c r="AE223" s="8">
        <v>0</v>
      </c>
      <c r="AF223" s="8">
        <v>0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0.6056818181818181</v>
      </c>
      <c r="AN223" s="8">
        <v>0</v>
      </c>
      <c r="AO223" s="8">
        <v>0</v>
      </c>
      <c r="AP223" s="8">
        <v>0.6056818181818181</v>
      </c>
      <c r="AQ223" s="8">
        <v>0</v>
      </c>
      <c r="AR223" s="8">
        <v>0</v>
      </c>
      <c r="AS223" s="8">
        <v>0</v>
      </c>
      <c r="AT223" s="8">
        <v>0</v>
      </c>
      <c r="AU223" s="7">
        <v>0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8">
        <v>0</v>
      </c>
      <c r="BD223" s="8">
        <v>0</v>
      </c>
      <c r="BE223" s="8">
        <v>0</v>
      </c>
      <c r="BF223" s="8">
        <v>0</v>
      </c>
      <c r="BG223" s="8">
        <v>0</v>
      </c>
      <c r="BH223" s="8">
        <v>0</v>
      </c>
      <c r="BI223" s="8">
        <v>0</v>
      </c>
      <c r="BJ223" s="8">
        <v>0</v>
      </c>
      <c r="BK223" s="8">
        <v>0</v>
      </c>
      <c r="BL223" s="8">
        <v>0</v>
      </c>
      <c r="BM223" s="8">
        <v>0</v>
      </c>
      <c r="BN223" s="8">
        <v>0</v>
      </c>
      <c r="BO223" s="8">
        <v>0</v>
      </c>
      <c r="BP223" s="8">
        <v>0</v>
      </c>
      <c r="BQ223" s="8">
        <v>0</v>
      </c>
      <c r="BR223" s="8">
        <v>0</v>
      </c>
    </row>
    <row r="224" spans="1:70" x14ac:dyDescent="0.25">
      <c r="A224" s="6">
        <v>35284839</v>
      </c>
      <c r="B224" t="s">
        <v>476</v>
      </c>
      <c r="C224" s="7" t="s">
        <v>93</v>
      </c>
      <c r="D224" s="7" t="s">
        <v>94</v>
      </c>
      <c r="E224" s="7" t="s">
        <v>95</v>
      </c>
      <c r="F224" t="s">
        <v>96</v>
      </c>
      <c r="G224" t="s">
        <v>128</v>
      </c>
      <c r="H224" t="s">
        <v>129</v>
      </c>
      <c r="I224" t="s">
        <v>130</v>
      </c>
      <c r="J224" t="s">
        <v>78</v>
      </c>
      <c r="K224" t="s">
        <v>109</v>
      </c>
      <c r="L224">
        <v>38.653268886900001</v>
      </c>
      <c r="M224">
        <v>-120.536347959</v>
      </c>
      <c r="N224" s="7" t="s">
        <v>429</v>
      </c>
      <c r="O224" s="7" t="s">
        <v>430</v>
      </c>
      <c r="P224" s="7" t="s">
        <v>431</v>
      </c>
      <c r="Q224" s="7" t="s">
        <v>122</v>
      </c>
      <c r="R224" s="7">
        <v>2252</v>
      </c>
      <c r="S224" s="7">
        <v>1042</v>
      </c>
      <c r="T224" s="7" t="s">
        <v>220</v>
      </c>
      <c r="U224" s="7"/>
      <c r="V224" s="7" t="s">
        <v>101</v>
      </c>
      <c r="W224" s="8">
        <v>0.4759469696969697</v>
      </c>
      <c r="X224" s="8">
        <v>0</v>
      </c>
      <c r="Y224" s="8">
        <v>0</v>
      </c>
      <c r="Z224" s="8">
        <v>0.4759469696969697</v>
      </c>
      <c r="AA224" s="8">
        <v>0</v>
      </c>
      <c r="AB224" s="8">
        <v>0</v>
      </c>
      <c r="AC224" s="8">
        <v>0</v>
      </c>
      <c r="AD224" s="8">
        <v>0</v>
      </c>
      <c r="AE224" s="8">
        <v>0</v>
      </c>
      <c r="AF224" s="8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0.4759469696969697</v>
      </c>
      <c r="AN224" s="8">
        <v>0</v>
      </c>
      <c r="AO224" s="8">
        <v>0</v>
      </c>
      <c r="AP224" s="8">
        <v>0.4759469696969697</v>
      </c>
      <c r="AQ224" s="8">
        <v>0</v>
      </c>
      <c r="AR224" s="8">
        <v>0</v>
      </c>
      <c r="AS224" s="8">
        <v>0</v>
      </c>
      <c r="AT224" s="8">
        <v>0</v>
      </c>
      <c r="AU224" s="7">
        <v>0</v>
      </c>
      <c r="AV224" s="7">
        <v>0</v>
      </c>
      <c r="AW224" s="7">
        <v>0</v>
      </c>
      <c r="AX224" s="7">
        <v>0</v>
      </c>
      <c r="AY224" s="7">
        <v>0</v>
      </c>
      <c r="AZ224" s="7">
        <v>0</v>
      </c>
      <c r="BA224" s="7">
        <v>0</v>
      </c>
      <c r="BB224" s="7">
        <v>0</v>
      </c>
      <c r="BC224" s="8">
        <v>0</v>
      </c>
      <c r="BD224" s="8">
        <v>0</v>
      </c>
      <c r="BE224" s="8">
        <v>0</v>
      </c>
      <c r="BF224" s="8">
        <v>0</v>
      </c>
      <c r="BG224" s="8">
        <v>0</v>
      </c>
      <c r="BH224" s="8">
        <v>0</v>
      </c>
      <c r="BI224" s="8">
        <v>0</v>
      </c>
      <c r="BJ224" s="8">
        <v>0</v>
      </c>
      <c r="BK224" s="8">
        <v>0</v>
      </c>
      <c r="BL224" s="8">
        <v>0</v>
      </c>
      <c r="BM224" s="8">
        <v>0</v>
      </c>
      <c r="BN224" s="8">
        <v>0</v>
      </c>
      <c r="BO224" s="8">
        <v>0</v>
      </c>
      <c r="BP224" s="8">
        <v>0</v>
      </c>
      <c r="BQ224" s="8">
        <v>0</v>
      </c>
      <c r="BR224" s="8">
        <v>0</v>
      </c>
    </row>
    <row r="225" spans="1:70" x14ac:dyDescent="0.25">
      <c r="A225" s="6">
        <v>35285048</v>
      </c>
      <c r="B225" t="s">
        <v>477</v>
      </c>
      <c r="C225" s="7" t="s">
        <v>93</v>
      </c>
      <c r="D225" s="7" t="s">
        <v>94</v>
      </c>
      <c r="E225" s="7" t="s">
        <v>95</v>
      </c>
      <c r="F225" t="s">
        <v>96</v>
      </c>
      <c r="G225" t="s">
        <v>128</v>
      </c>
      <c r="H225" t="s">
        <v>478</v>
      </c>
      <c r="I225" t="s">
        <v>130</v>
      </c>
      <c r="J225" t="s">
        <v>78</v>
      </c>
      <c r="K225" t="s">
        <v>109</v>
      </c>
      <c r="L225">
        <v>38.786846822100003</v>
      </c>
      <c r="M225">
        <v>-120.2053968204</v>
      </c>
      <c r="N225" s="7" t="s">
        <v>429</v>
      </c>
      <c r="O225" s="7" t="s">
        <v>430</v>
      </c>
      <c r="P225" s="7" t="s">
        <v>431</v>
      </c>
      <c r="Q225" s="7" t="s">
        <v>122</v>
      </c>
      <c r="R225" s="7">
        <v>2252</v>
      </c>
      <c r="S225" s="7">
        <v>1186</v>
      </c>
      <c r="T225" s="7" t="s">
        <v>220</v>
      </c>
      <c r="U225" s="7"/>
      <c r="V225" s="7" t="s">
        <v>101</v>
      </c>
      <c r="W225" s="8">
        <v>0.41212121212121211</v>
      </c>
      <c r="X225" s="8">
        <v>0</v>
      </c>
      <c r="Y225" s="8">
        <v>0</v>
      </c>
      <c r="Z225" s="8">
        <v>0.41212121212121211</v>
      </c>
      <c r="AA225" s="8">
        <v>0</v>
      </c>
      <c r="AB225" s="8">
        <v>0</v>
      </c>
      <c r="AC225" s="8">
        <v>0</v>
      </c>
      <c r="AD225" s="8">
        <v>0</v>
      </c>
      <c r="AE225" s="8">
        <v>0</v>
      </c>
      <c r="AF225" s="8">
        <v>0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0.41212121212121211</v>
      </c>
      <c r="AN225" s="8">
        <v>0</v>
      </c>
      <c r="AO225" s="8">
        <v>0</v>
      </c>
      <c r="AP225" s="8">
        <v>0.41212121212121211</v>
      </c>
      <c r="AQ225" s="8">
        <v>0</v>
      </c>
      <c r="AR225" s="8">
        <v>0</v>
      </c>
      <c r="AS225" s="8">
        <v>0</v>
      </c>
      <c r="AT225" s="8">
        <v>0</v>
      </c>
      <c r="AU225" s="7">
        <v>0</v>
      </c>
      <c r="AV225" s="7">
        <v>0</v>
      </c>
      <c r="AW225" s="7">
        <v>0</v>
      </c>
      <c r="AX225" s="7">
        <v>0</v>
      </c>
      <c r="AY225" s="7">
        <v>0</v>
      </c>
      <c r="AZ225" s="7">
        <v>0</v>
      </c>
      <c r="BA225" s="7">
        <v>0</v>
      </c>
      <c r="BB225" s="7">
        <v>0</v>
      </c>
      <c r="BC225" s="8">
        <v>0</v>
      </c>
      <c r="BD225" s="8">
        <v>0</v>
      </c>
      <c r="BE225" s="8">
        <v>0</v>
      </c>
      <c r="BF225" s="8">
        <v>0</v>
      </c>
      <c r="BG225" s="8">
        <v>0</v>
      </c>
      <c r="BH225" s="8">
        <v>0</v>
      </c>
      <c r="BI225" s="8">
        <v>0</v>
      </c>
      <c r="BJ225" s="8">
        <v>0</v>
      </c>
      <c r="BK225" s="8">
        <v>0</v>
      </c>
      <c r="BL225" s="8">
        <v>0</v>
      </c>
      <c r="BM225" s="8">
        <v>0</v>
      </c>
      <c r="BN225" s="8">
        <v>0</v>
      </c>
      <c r="BO225" s="8">
        <v>0</v>
      </c>
      <c r="BP225" s="8">
        <v>0</v>
      </c>
      <c r="BQ225" s="8">
        <v>0</v>
      </c>
      <c r="BR225" s="8">
        <v>0</v>
      </c>
    </row>
    <row r="226" spans="1:70" x14ac:dyDescent="0.25">
      <c r="A226" s="6">
        <v>35285049</v>
      </c>
      <c r="B226" t="s">
        <v>479</v>
      </c>
      <c r="C226" s="7" t="s">
        <v>93</v>
      </c>
      <c r="D226" s="7" t="s">
        <v>94</v>
      </c>
      <c r="E226" s="7" t="s">
        <v>95</v>
      </c>
      <c r="F226" t="s">
        <v>96</v>
      </c>
      <c r="G226" t="s">
        <v>128</v>
      </c>
      <c r="H226" t="s">
        <v>478</v>
      </c>
      <c r="I226" t="s">
        <v>130</v>
      </c>
      <c r="J226" t="s">
        <v>78</v>
      </c>
      <c r="K226" t="s">
        <v>109</v>
      </c>
      <c r="L226">
        <v>38.779876525500001</v>
      </c>
      <c r="M226">
        <v>-120.2508267818</v>
      </c>
      <c r="N226" s="7" t="s">
        <v>429</v>
      </c>
      <c r="O226" s="7" t="s">
        <v>430</v>
      </c>
      <c r="P226" s="7" t="s">
        <v>431</v>
      </c>
      <c r="Q226" s="7" t="s">
        <v>122</v>
      </c>
      <c r="R226" s="7">
        <v>2252</v>
      </c>
      <c r="S226" s="7">
        <v>1186</v>
      </c>
      <c r="T226" s="7" t="s">
        <v>220</v>
      </c>
      <c r="U226" s="7"/>
      <c r="V226" s="7" t="s">
        <v>101</v>
      </c>
      <c r="W226" s="8">
        <v>0.18541666666666667</v>
      </c>
      <c r="X226" s="8">
        <v>0</v>
      </c>
      <c r="Y226" s="8">
        <v>0</v>
      </c>
      <c r="Z226" s="8">
        <v>0.18541666666666667</v>
      </c>
      <c r="AA226" s="8">
        <v>0</v>
      </c>
      <c r="AB226" s="8">
        <v>0</v>
      </c>
      <c r="AC226" s="8">
        <v>0</v>
      </c>
      <c r="AD226" s="8">
        <v>0</v>
      </c>
      <c r="AE226" s="8">
        <v>0</v>
      </c>
      <c r="AF226" s="8">
        <v>0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0.18541666666666665</v>
      </c>
      <c r="AN226" s="8">
        <v>0</v>
      </c>
      <c r="AO226" s="8">
        <v>0</v>
      </c>
      <c r="AP226" s="8">
        <v>0.18541666666666665</v>
      </c>
      <c r="AQ226" s="8">
        <v>0</v>
      </c>
      <c r="AR226" s="8">
        <v>0</v>
      </c>
      <c r="AS226" s="8">
        <v>0</v>
      </c>
      <c r="AT226" s="8">
        <v>0</v>
      </c>
      <c r="AU226" s="7">
        <v>0</v>
      </c>
      <c r="AV226" s="7">
        <v>0</v>
      </c>
      <c r="AW226" s="7">
        <v>0</v>
      </c>
      <c r="AX226" s="7">
        <v>0</v>
      </c>
      <c r="AY226" s="7">
        <v>0</v>
      </c>
      <c r="AZ226" s="7">
        <v>0</v>
      </c>
      <c r="BA226" s="7">
        <v>0</v>
      </c>
      <c r="BB226" s="7">
        <v>0</v>
      </c>
      <c r="BC226" s="8">
        <v>0</v>
      </c>
      <c r="BD226" s="8">
        <v>0</v>
      </c>
      <c r="BE226" s="8">
        <v>0</v>
      </c>
      <c r="BF226" s="8">
        <v>0</v>
      </c>
      <c r="BG226" s="8">
        <v>0</v>
      </c>
      <c r="BH226" s="8">
        <v>0</v>
      </c>
      <c r="BI226" s="8">
        <v>0</v>
      </c>
      <c r="BJ226" s="8">
        <v>0</v>
      </c>
      <c r="BK226" s="8">
        <v>0</v>
      </c>
      <c r="BL226" s="8">
        <v>0</v>
      </c>
      <c r="BM226" s="8">
        <v>0</v>
      </c>
      <c r="BN226" s="8">
        <v>0</v>
      </c>
      <c r="BO226" s="8">
        <v>0</v>
      </c>
      <c r="BP226" s="8">
        <v>0</v>
      </c>
      <c r="BQ226" s="8">
        <v>0</v>
      </c>
      <c r="BR226" s="8">
        <v>0</v>
      </c>
    </row>
    <row r="227" spans="1:70" x14ac:dyDescent="0.25">
      <c r="A227" s="6">
        <v>35285050</v>
      </c>
      <c r="B227" t="s">
        <v>480</v>
      </c>
      <c r="C227" s="7" t="s">
        <v>93</v>
      </c>
      <c r="D227" s="7" t="s">
        <v>94</v>
      </c>
      <c r="E227" s="7" t="s">
        <v>95</v>
      </c>
      <c r="F227" t="s">
        <v>96</v>
      </c>
      <c r="G227" t="s">
        <v>128</v>
      </c>
      <c r="H227" t="s">
        <v>414</v>
      </c>
      <c r="I227" t="s">
        <v>130</v>
      </c>
      <c r="J227" t="s">
        <v>78</v>
      </c>
      <c r="K227" t="s">
        <v>109</v>
      </c>
      <c r="L227">
        <v>38.809643992399998</v>
      </c>
      <c r="M227">
        <v>-120.1259260681</v>
      </c>
      <c r="N227" s="7" t="s">
        <v>429</v>
      </c>
      <c r="O227" s="7" t="s">
        <v>430</v>
      </c>
      <c r="P227" s="7" t="s">
        <v>431</v>
      </c>
      <c r="Q227" s="7" t="s">
        <v>122</v>
      </c>
      <c r="R227" s="7">
        <v>2252</v>
      </c>
      <c r="S227" s="7">
        <v>351</v>
      </c>
      <c r="T227" s="7" t="s">
        <v>123</v>
      </c>
      <c r="U227" s="7"/>
      <c r="V227" s="7" t="s">
        <v>101</v>
      </c>
      <c r="W227" s="8">
        <v>1.5929924242424243</v>
      </c>
      <c r="X227" s="8">
        <v>0</v>
      </c>
      <c r="Y227" s="8">
        <v>0</v>
      </c>
      <c r="Z227" s="8">
        <v>1.5929924242424243</v>
      </c>
      <c r="AA227" s="8">
        <v>0</v>
      </c>
      <c r="AB227" s="8">
        <v>0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1.5929924242424245</v>
      </c>
      <c r="AN227" s="8">
        <v>0</v>
      </c>
      <c r="AO227" s="8">
        <v>0</v>
      </c>
      <c r="AP227" s="8">
        <v>1.5929924242424245</v>
      </c>
      <c r="AQ227" s="8">
        <v>0</v>
      </c>
      <c r="AR227" s="8">
        <v>0</v>
      </c>
      <c r="AS227" s="8">
        <v>0</v>
      </c>
      <c r="AT227" s="8">
        <v>0</v>
      </c>
      <c r="AU227" s="7">
        <v>0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8">
        <v>0</v>
      </c>
      <c r="BD227" s="8">
        <v>0</v>
      </c>
      <c r="BE227" s="8">
        <v>0</v>
      </c>
      <c r="BF227" s="8">
        <v>0</v>
      </c>
      <c r="BG227" s="8">
        <v>0</v>
      </c>
      <c r="BH227" s="8">
        <v>0</v>
      </c>
      <c r="BI227" s="8">
        <v>0</v>
      </c>
      <c r="BJ227" s="8">
        <v>0</v>
      </c>
      <c r="BK227" s="8">
        <v>0</v>
      </c>
      <c r="BL227" s="8">
        <v>0</v>
      </c>
      <c r="BM227" s="8">
        <v>0</v>
      </c>
      <c r="BN227" s="8">
        <v>0</v>
      </c>
      <c r="BO227" s="8">
        <v>0</v>
      </c>
      <c r="BP227" s="8">
        <v>0</v>
      </c>
      <c r="BQ227" s="8">
        <v>0</v>
      </c>
      <c r="BR227" s="8">
        <v>0</v>
      </c>
    </row>
    <row r="228" spans="1:70" x14ac:dyDescent="0.25">
      <c r="A228" s="6">
        <v>35392113</v>
      </c>
      <c r="B228" t="s">
        <v>481</v>
      </c>
      <c r="C228" s="7" t="s">
        <v>82</v>
      </c>
      <c r="D228" s="7" t="s">
        <v>94</v>
      </c>
      <c r="E228" s="7" t="s">
        <v>83</v>
      </c>
      <c r="F228" t="s">
        <v>96</v>
      </c>
      <c r="G228" t="s">
        <v>482</v>
      </c>
      <c r="H228" t="s">
        <v>483</v>
      </c>
      <c r="I228" t="s">
        <v>108</v>
      </c>
      <c r="J228" t="s">
        <v>78</v>
      </c>
      <c r="K228" t="s">
        <v>109</v>
      </c>
      <c r="L228">
        <v>39.044393272299999</v>
      </c>
      <c r="M228">
        <v>-120.73929306399999</v>
      </c>
      <c r="N228" s="7" t="s">
        <v>484</v>
      </c>
      <c r="O228" s="7" t="s">
        <v>485</v>
      </c>
      <c r="P228" s="7" t="s">
        <v>486</v>
      </c>
      <c r="Q228" s="7" t="s">
        <v>170</v>
      </c>
      <c r="R228" s="7">
        <v>1434</v>
      </c>
      <c r="S228" s="7">
        <v>322</v>
      </c>
      <c r="T228" s="7" t="s">
        <v>123</v>
      </c>
      <c r="U228" s="7" t="s">
        <v>216</v>
      </c>
      <c r="V228" s="7" t="s">
        <v>217</v>
      </c>
      <c r="W228" s="8">
        <v>0</v>
      </c>
      <c r="X228" s="8">
        <v>1.8482954545454546</v>
      </c>
      <c r="Y228" s="8">
        <v>0</v>
      </c>
      <c r="Z228" s="8">
        <v>1.8482954545454546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0</v>
      </c>
      <c r="AN228" s="8">
        <v>0</v>
      </c>
      <c r="AO228" s="8">
        <v>0</v>
      </c>
      <c r="AP228" s="8">
        <v>0</v>
      </c>
      <c r="AQ228" s="8">
        <v>0</v>
      </c>
      <c r="AR228" s="8">
        <v>0</v>
      </c>
      <c r="AS228" s="8">
        <v>0</v>
      </c>
      <c r="AT228" s="8">
        <v>0</v>
      </c>
      <c r="AU228" s="7">
        <v>0</v>
      </c>
      <c r="AV228" s="7">
        <v>0</v>
      </c>
      <c r="AW228" s="7">
        <v>0</v>
      </c>
      <c r="AX228" s="7">
        <v>0</v>
      </c>
      <c r="AY228" s="7">
        <v>0</v>
      </c>
      <c r="AZ228" s="7">
        <v>0</v>
      </c>
      <c r="BA228" s="7">
        <v>0</v>
      </c>
      <c r="BB228" s="7">
        <v>0</v>
      </c>
      <c r="BC228" s="8">
        <v>0</v>
      </c>
      <c r="BD228" s="8">
        <v>1.8482954545454546</v>
      </c>
      <c r="BE228" s="8">
        <v>0</v>
      </c>
      <c r="BF228" s="8">
        <v>1.8482954545454546</v>
      </c>
      <c r="BG228" s="8">
        <v>0</v>
      </c>
      <c r="BH228" s="8">
        <v>0</v>
      </c>
      <c r="BI228" s="8">
        <v>0</v>
      </c>
      <c r="BJ228" s="8">
        <v>0</v>
      </c>
      <c r="BK228" s="8">
        <v>0</v>
      </c>
      <c r="BL228" s="8">
        <v>0</v>
      </c>
      <c r="BM228" s="8">
        <v>0</v>
      </c>
      <c r="BN228" s="8">
        <v>0</v>
      </c>
      <c r="BO228" s="8">
        <v>0</v>
      </c>
      <c r="BP228" s="8">
        <v>0</v>
      </c>
      <c r="BQ228" s="8">
        <v>0</v>
      </c>
      <c r="BR228" s="8">
        <v>0</v>
      </c>
    </row>
    <row r="229" spans="1:70" x14ac:dyDescent="0.25">
      <c r="A229" s="6">
        <v>35385897</v>
      </c>
      <c r="B229" t="s">
        <v>487</v>
      </c>
      <c r="C229" s="7" t="s">
        <v>93</v>
      </c>
      <c r="D229" s="7" t="s">
        <v>94</v>
      </c>
      <c r="E229" s="7" t="s">
        <v>95</v>
      </c>
      <c r="F229" t="s">
        <v>96</v>
      </c>
      <c r="G229" t="s">
        <v>482</v>
      </c>
      <c r="H229" t="s">
        <v>483</v>
      </c>
      <c r="I229" t="s">
        <v>108</v>
      </c>
      <c r="J229" t="s">
        <v>78</v>
      </c>
      <c r="K229" t="s">
        <v>109</v>
      </c>
      <c r="L229">
        <v>39.039030173199997</v>
      </c>
      <c r="M229">
        <v>-120.7359482669</v>
      </c>
      <c r="N229" s="7" t="s">
        <v>484</v>
      </c>
      <c r="O229" s="7" t="s">
        <v>485</v>
      </c>
      <c r="P229" s="7" t="s">
        <v>486</v>
      </c>
      <c r="Q229" s="7" t="s">
        <v>141</v>
      </c>
      <c r="R229" s="7">
        <v>1434</v>
      </c>
      <c r="S229" s="7">
        <v>322</v>
      </c>
      <c r="T229" s="7" t="s">
        <v>123</v>
      </c>
      <c r="U229" s="7"/>
      <c r="V229" s="7" t="s">
        <v>200</v>
      </c>
      <c r="W229" s="8">
        <v>0</v>
      </c>
      <c r="X229" s="8">
        <v>0</v>
      </c>
      <c r="Y229" s="8">
        <v>0.30303030303030304</v>
      </c>
      <c r="Z229" s="8">
        <v>0.30303030303030304</v>
      </c>
      <c r="AA229" s="8">
        <v>0</v>
      </c>
      <c r="AB229" s="8">
        <v>0</v>
      </c>
      <c r="AC229" s="8">
        <v>0</v>
      </c>
      <c r="AD229" s="8">
        <v>0</v>
      </c>
      <c r="AE229" s="8">
        <v>0</v>
      </c>
      <c r="AF229" s="8">
        <v>0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0</v>
      </c>
      <c r="AN229" s="8">
        <v>0</v>
      </c>
      <c r="AO229" s="8">
        <v>0</v>
      </c>
      <c r="AP229" s="8">
        <v>0</v>
      </c>
      <c r="AQ229" s="8">
        <v>0</v>
      </c>
      <c r="AR229" s="8">
        <v>0</v>
      </c>
      <c r="AS229" s="8">
        <v>0.30303030303030304</v>
      </c>
      <c r="AT229" s="8">
        <v>0.30303030303030304</v>
      </c>
      <c r="AU229" s="7">
        <v>0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8">
        <v>0</v>
      </c>
      <c r="BD229" s="8">
        <v>0</v>
      </c>
      <c r="BE229" s="8">
        <v>0</v>
      </c>
      <c r="BF229" s="8">
        <v>0</v>
      </c>
      <c r="BG229" s="8">
        <v>0</v>
      </c>
      <c r="BH229" s="8">
        <v>0</v>
      </c>
      <c r="BI229" s="8">
        <v>0</v>
      </c>
      <c r="BJ229" s="8">
        <v>0</v>
      </c>
      <c r="BK229" s="8">
        <v>0</v>
      </c>
      <c r="BL229" s="8">
        <v>0</v>
      </c>
      <c r="BM229" s="8">
        <v>0</v>
      </c>
      <c r="BN229" s="8">
        <v>0</v>
      </c>
      <c r="BO229" s="8">
        <v>0</v>
      </c>
      <c r="BP229" s="8">
        <v>0</v>
      </c>
      <c r="BQ229" s="8">
        <v>0</v>
      </c>
      <c r="BR229" s="8">
        <v>0</v>
      </c>
    </row>
    <row r="230" spans="1:70" x14ac:dyDescent="0.25">
      <c r="A230" s="6">
        <v>35385898</v>
      </c>
      <c r="B230" t="s">
        <v>488</v>
      </c>
      <c r="C230" s="7" t="s">
        <v>93</v>
      </c>
      <c r="D230" s="7" t="s">
        <v>94</v>
      </c>
      <c r="E230" s="7" t="s">
        <v>95</v>
      </c>
      <c r="F230" t="s">
        <v>96</v>
      </c>
      <c r="G230" t="s">
        <v>482</v>
      </c>
      <c r="H230" t="s">
        <v>483</v>
      </c>
      <c r="I230" t="s">
        <v>108</v>
      </c>
      <c r="J230" t="s">
        <v>78</v>
      </c>
      <c r="K230" t="s">
        <v>109</v>
      </c>
      <c r="L230">
        <v>39.041914972100003</v>
      </c>
      <c r="M230">
        <v>-120.73665426479999</v>
      </c>
      <c r="N230" s="7" t="s">
        <v>484</v>
      </c>
      <c r="O230" s="7" t="s">
        <v>485</v>
      </c>
      <c r="P230" s="7" t="s">
        <v>486</v>
      </c>
      <c r="Q230" s="7" t="s">
        <v>170</v>
      </c>
      <c r="R230" s="7">
        <v>1434</v>
      </c>
      <c r="S230" s="7">
        <v>322</v>
      </c>
      <c r="T230" s="7" t="s">
        <v>123</v>
      </c>
      <c r="U230" s="7"/>
      <c r="V230" s="7" t="s">
        <v>200</v>
      </c>
      <c r="W230" s="8">
        <v>0</v>
      </c>
      <c r="X230" s="8">
        <v>0</v>
      </c>
      <c r="Y230" s="8">
        <v>0.13958333333333334</v>
      </c>
      <c r="Z230" s="8">
        <v>0.13958333333333334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0</v>
      </c>
      <c r="AP230" s="8">
        <v>0</v>
      </c>
      <c r="AQ230" s="8">
        <v>0</v>
      </c>
      <c r="AR230" s="8">
        <v>0</v>
      </c>
      <c r="AS230" s="8">
        <v>0.13958333333333334</v>
      </c>
      <c r="AT230" s="8">
        <v>0.13958333333333334</v>
      </c>
      <c r="AU230" s="7">
        <v>0</v>
      </c>
      <c r="AV230" s="7">
        <v>0</v>
      </c>
      <c r="AW230" s="7">
        <v>0</v>
      </c>
      <c r="AX230" s="7">
        <v>0</v>
      </c>
      <c r="AY230" s="7">
        <v>0</v>
      </c>
      <c r="AZ230" s="7">
        <v>0</v>
      </c>
      <c r="BA230" s="7">
        <v>0</v>
      </c>
      <c r="BB230" s="7">
        <v>0</v>
      </c>
      <c r="BC230" s="8">
        <v>0</v>
      </c>
      <c r="BD230" s="8">
        <v>0</v>
      </c>
      <c r="BE230" s="8">
        <v>0</v>
      </c>
      <c r="BF230" s="8">
        <v>0</v>
      </c>
      <c r="BG230" s="8">
        <v>0</v>
      </c>
      <c r="BH230" s="8">
        <v>0</v>
      </c>
      <c r="BI230" s="8">
        <v>0</v>
      </c>
      <c r="BJ230" s="8">
        <v>0</v>
      </c>
      <c r="BK230" s="8">
        <v>0</v>
      </c>
      <c r="BL230" s="8">
        <v>0</v>
      </c>
      <c r="BM230" s="8">
        <v>0</v>
      </c>
      <c r="BN230" s="8">
        <v>0</v>
      </c>
      <c r="BO230" s="8">
        <v>0</v>
      </c>
      <c r="BP230" s="8">
        <v>0</v>
      </c>
      <c r="BQ230" s="8">
        <v>0</v>
      </c>
      <c r="BR230" s="8">
        <v>0</v>
      </c>
    </row>
    <row r="231" spans="1:70" x14ac:dyDescent="0.25">
      <c r="A231" s="6">
        <v>35385899</v>
      </c>
      <c r="B231" t="s">
        <v>489</v>
      </c>
      <c r="C231" s="7" t="s">
        <v>410</v>
      </c>
      <c r="D231" s="7" t="s">
        <v>94</v>
      </c>
      <c r="E231" s="7" t="s">
        <v>95</v>
      </c>
      <c r="F231" t="s">
        <v>96</v>
      </c>
      <c r="G231" t="s">
        <v>482</v>
      </c>
      <c r="H231" t="s">
        <v>483</v>
      </c>
      <c r="I231" t="s">
        <v>108</v>
      </c>
      <c r="J231" t="s">
        <v>78</v>
      </c>
      <c r="K231" t="s">
        <v>109</v>
      </c>
      <c r="L231">
        <v>39.043202272400002</v>
      </c>
      <c r="M231">
        <v>-120.7377083658</v>
      </c>
      <c r="N231" s="7" t="s">
        <v>484</v>
      </c>
      <c r="O231" s="7" t="s">
        <v>485</v>
      </c>
      <c r="P231" s="7" t="s">
        <v>486</v>
      </c>
      <c r="Q231" s="7" t="s">
        <v>170</v>
      </c>
      <c r="R231" s="7">
        <v>1434</v>
      </c>
      <c r="S231" s="7">
        <v>322</v>
      </c>
      <c r="T231" s="7" t="s">
        <v>123</v>
      </c>
      <c r="U231" s="7"/>
      <c r="V231" s="7" t="s">
        <v>200</v>
      </c>
      <c r="W231" s="8">
        <v>0</v>
      </c>
      <c r="X231" s="8">
        <v>0</v>
      </c>
      <c r="Y231" s="8">
        <v>0.10075757575757575</v>
      </c>
      <c r="Z231" s="8">
        <v>0.10075757575757575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8">
        <v>0</v>
      </c>
      <c r="AO231" s="8">
        <v>0</v>
      </c>
      <c r="AP231" s="8">
        <v>0</v>
      </c>
      <c r="AQ231" s="8">
        <v>0</v>
      </c>
      <c r="AR231" s="8">
        <v>0</v>
      </c>
      <c r="AS231" s="8">
        <v>0.10075757575757575</v>
      </c>
      <c r="AT231" s="8">
        <v>0.10075757575757575</v>
      </c>
      <c r="AU231" s="7">
        <v>0</v>
      </c>
      <c r="AV231" s="7">
        <v>0</v>
      </c>
      <c r="AW231" s="7">
        <v>0</v>
      </c>
      <c r="AX231" s="7">
        <v>0</v>
      </c>
      <c r="AY231" s="7">
        <v>0</v>
      </c>
      <c r="AZ231" s="7">
        <v>0</v>
      </c>
      <c r="BA231" s="7">
        <v>0</v>
      </c>
      <c r="BB231" s="7">
        <v>0</v>
      </c>
      <c r="BC231" s="8">
        <v>0</v>
      </c>
      <c r="BD231" s="8">
        <v>0</v>
      </c>
      <c r="BE231" s="8">
        <v>0</v>
      </c>
      <c r="BF231" s="8">
        <v>0</v>
      </c>
      <c r="BG231" s="8">
        <v>0</v>
      </c>
      <c r="BH231" s="8">
        <v>0</v>
      </c>
      <c r="BI231" s="8">
        <v>0</v>
      </c>
      <c r="BJ231" s="8">
        <v>0</v>
      </c>
      <c r="BK231" s="8">
        <v>0</v>
      </c>
      <c r="BL231" s="8">
        <v>0</v>
      </c>
      <c r="BM231" s="8">
        <v>0</v>
      </c>
      <c r="BN231" s="8">
        <v>0</v>
      </c>
      <c r="BO231" s="8">
        <v>0</v>
      </c>
      <c r="BP231" s="8">
        <v>0</v>
      </c>
      <c r="BQ231" s="8">
        <v>0</v>
      </c>
      <c r="BR231" s="8">
        <v>0</v>
      </c>
    </row>
    <row r="232" spans="1:70" x14ac:dyDescent="0.25">
      <c r="A232" s="6">
        <v>31547582</v>
      </c>
      <c r="B232" t="s">
        <v>490</v>
      </c>
      <c r="C232" s="7" t="s">
        <v>101</v>
      </c>
      <c r="D232" s="7" t="s">
        <v>491</v>
      </c>
      <c r="E232" s="7" t="s">
        <v>95</v>
      </c>
      <c r="F232" t="s">
        <v>96</v>
      </c>
      <c r="G232" t="s">
        <v>75</v>
      </c>
      <c r="H232" t="s">
        <v>112</v>
      </c>
      <c r="I232" t="s">
        <v>77</v>
      </c>
      <c r="J232" t="s">
        <v>78</v>
      </c>
      <c r="K232" t="s">
        <v>79</v>
      </c>
      <c r="L232">
        <v>40.012027000000003</v>
      </c>
      <c r="M232">
        <v>-120.966688</v>
      </c>
      <c r="N232" s="7" t="s">
        <v>492</v>
      </c>
      <c r="O232" s="7" t="s">
        <v>493</v>
      </c>
      <c r="P232" s="7" t="s">
        <v>494</v>
      </c>
      <c r="Q232" s="7" t="s">
        <v>122</v>
      </c>
      <c r="R232" s="7">
        <v>1172</v>
      </c>
      <c r="S232" s="7">
        <v>785</v>
      </c>
      <c r="T232" s="7" t="s">
        <v>220</v>
      </c>
      <c r="U232" s="7"/>
      <c r="V232" s="7" t="s">
        <v>200</v>
      </c>
      <c r="W232" s="8">
        <v>0.97765151515151516</v>
      </c>
      <c r="X232" s="8">
        <v>0</v>
      </c>
      <c r="Y232" s="8">
        <v>0</v>
      </c>
      <c r="Z232" s="8">
        <v>0.97765151515151516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8">
        <v>0</v>
      </c>
      <c r="AO232" s="8">
        <v>0</v>
      </c>
      <c r="AP232" s="8">
        <v>0</v>
      </c>
      <c r="AQ232" s="8">
        <v>0.97765151515151516</v>
      </c>
      <c r="AR232" s="8">
        <v>0</v>
      </c>
      <c r="AS232" s="8">
        <v>0</v>
      </c>
      <c r="AT232" s="8">
        <v>0.97765151515151516</v>
      </c>
      <c r="AU232" s="7">
        <v>0</v>
      </c>
      <c r="AV232" s="7">
        <v>0</v>
      </c>
      <c r="AW232" s="7">
        <v>0</v>
      </c>
      <c r="AX232" s="7">
        <v>0</v>
      </c>
      <c r="AY232" s="7">
        <v>0</v>
      </c>
      <c r="AZ232" s="7">
        <v>0</v>
      </c>
      <c r="BA232" s="7">
        <v>0</v>
      </c>
      <c r="BB232" s="7">
        <v>0</v>
      </c>
      <c r="BC232" s="8">
        <v>0</v>
      </c>
      <c r="BD232" s="8">
        <v>0</v>
      </c>
      <c r="BE232" s="8">
        <v>0</v>
      </c>
      <c r="BF232" s="8">
        <v>0</v>
      </c>
      <c r="BG232" s="8">
        <v>0</v>
      </c>
      <c r="BH232" s="8">
        <v>0</v>
      </c>
      <c r="BI232" s="8">
        <v>0</v>
      </c>
      <c r="BJ232" s="8">
        <v>0</v>
      </c>
      <c r="BK232" s="8">
        <v>0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0</v>
      </c>
      <c r="BR232" s="8">
        <v>0</v>
      </c>
    </row>
    <row r="233" spans="1:70" x14ac:dyDescent="0.25">
      <c r="A233" s="6">
        <v>35279307</v>
      </c>
      <c r="B233" t="s">
        <v>495</v>
      </c>
      <c r="C233" s="7" t="s">
        <v>86</v>
      </c>
      <c r="D233" s="7" t="s">
        <v>94</v>
      </c>
      <c r="E233" s="7" t="s">
        <v>87</v>
      </c>
      <c r="F233" t="s">
        <v>96</v>
      </c>
      <c r="G233" t="s">
        <v>75</v>
      </c>
      <c r="H233" t="s">
        <v>112</v>
      </c>
      <c r="I233" t="s">
        <v>77</v>
      </c>
      <c r="J233" t="s">
        <v>78</v>
      </c>
      <c r="K233" t="s">
        <v>79</v>
      </c>
      <c r="L233">
        <v>40.00752</v>
      </c>
      <c r="M233">
        <v>-120.96048999999999</v>
      </c>
      <c r="N233" s="7" t="s">
        <v>492</v>
      </c>
      <c r="O233" s="7" t="s">
        <v>493</v>
      </c>
      <c r="P233" s="7" t="s">
        <v>494</v>
      </c>
      <c r="Q233" s="7" t="s">
        <v>122</v>
      </c>
      <c r="R233" s="7">
        <v>1172</v>
      </c>
      <c r="S233" s="7">
        <v>785</v>
      </c>
      <c r="T233" s="7" t="s">
        <v>220</v>
      </c>
      <c r="U233" s="7" t="s">
        <v>211</v>
      </c>
      <c r="V233" s="7" t="s">
        <v>80</v>
      </c>
      <c r="W233" s="8">
        <v>0</v>
      </c>
      <c r="X233" s="8">
        <v>2.25</v>
      </c>
      <c r="Y233" s="8">
        <v>0</v>
      </c>
      <c r="Z233" s="8">
        <v>2.25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0</v>
      </c>
      <c r="AP233" s="8">
        <v>0</v>
      </c>
      <c r="AQ233" s="8">
        <v>0</v>
      </c>
      <c r="AR233" s="8">
        <v>0</v>
      </c>
      <c r="AS233" s="8">
        <v>0</v>
      </c>
      <c r="AT233" s="8">
        <v>0</v>
      </c>
      <c r="AU233" s="7">
        <v>0</v>
      </c>
      <c r="AV233" s="7">
        <v>0</v>
      </c>
      <c r="AW233" s="7">
        <v>0</v>
      </c>
      <c r="AX233" s="7">
        <v>0</v>
      </c>
      <c r="AY233" s="7">
        <v>0</v>
      </c>
      <c r="AZ233" s="7">
        <v>2.25</v>
      </c>
      <c r="BA233" s="7">
        <v>0</v>
      </c>
      <c r="BB233" s="7">
        <v>2.25</v>
      </c>
      <c r="BC233" s="8">
        <v>0</v>
      </c>
      <c r="BD233" s="8">
        <v>0</v>
      </c>
      <c r="BE233" s="8">
        <v>0</v>
      </c>
      <c r="BF233" s="8">
        <v>0</v>
      </c>
      <c r="BG233" s="8">
        <v>0</v>
      </c>
      <c r="BH233" s="8">
        <v>0</v>
      </c>
      <c r="BI233" s="8">
        <v>0</v>
      </c>
      <c r="BJ233" s="8">
        <v>0</v>
      </c>
      <c r="BK233" s="8">
        <v>0</v>
      </c>
      <c r="BL233" s="8">
        <v>0</v>
      </c>
      <c r="BM233" s="8">
        <v>0</v>
      </c>
      <c r="BN233" s="8">
        <v>0</v>
      </c>
      <c r="BO233" s="8">
        <v>0</v>
      </c>
      <c r="BP233" s="8">
        <v>0</v>
      </c>
      <c r="BQ233" s="8">
        <v>0</v>
      </c>
      <c r="BR233" s="8">
        <v>0</v>
      </c>
    </row>
    <row r="234" spans="1:70" x14ac:dyDescent="0.25">
      <c r="A234" s="6">
        <v>35279313</v>
      </c>
      <c r="B234" t="s">
        <v>496</v>
      </c>
      <c r="C234" s="7" t="s">
        <v>115</v>
      </c>
      <c r="D234" s="7" t="s">
        <v>94</v>
      </c>
      <c r="E234" s="7" t="s">
        <v>95</v>
      </c>
      <c r="F234" t="s">
        <v>96</v>
      </c>
      <c r="G234" t="s">
        <v>75</v>
      </c>
      <c r="H234" t="s">
        <v>112</v>
      </c>
      <c r="I234" t="s">
        <v>77</v>
      </c>
      <c r="J234" t="s">
        <v>78</v>
      </c>
      <c r="K234" t="s">
        <v>79</v>
      </c>
      <c r="L234">
        <v>40.00752</v>
      </c>
      <c r="M234">
        <v>-120.96048999999999</v>
      </c>
      <c r="N234" s="7" t="s">
        <v>492</v>
      </c>
      <c r="O234" s="7" t="s">
        <v>493</v>
      </c>
      <c r="P234" s="7" t="s">
        <v>494</v>
      </c>
      <c r="Q234" s="7" t="s">
        <v>122</v>
      </c>
      <c r="R234" s="7">
        <v>1172</v>
      </c>
      <c r="S234" s="7">
        <v>785</v>
      </c>
      <c r="T234" s="7" t="s">
        <v>220</v>
      </c>
      <c r="U234" s="7"/>
      <c r="V234" s="7" t="s">
        <v>200</v>
      </c>
      <c r="W234" s="8">
        <v>0.10227272727272728</v>
      </c>
      <c r="X234" s="8">
        <v>0.46344696969696969</v>
      </c>
      <c r="Y234" s="8">
        <v>0</v>
      </c>
      <c r="Z234" s="8">
        <v>0.56571969696969693</v>
      </c>
      <c r="AA234" s="8">
        <v>0</v>
      </c>
      <c r="AB234" s="8">
        <v>0</v>
      </c>
      <c r="AC234" s="8">
        <v>0</v>
      </c>
      <c r="AD234" s="8">
        <v>0</v>
      </c>
      <c r="AE234" s="8">
        <v>0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8">
        <v>0</v>
      </c>
      <c r="AO234" s="8">
        <v>0</v>
      </c>
      <c r="AP234" s="8">
        <v>0</v>
      </c>
      <c r="AQ234" s="8">
        <v>0.10227272727272727</v>
      </c>
      <c r="AR234" s="8">
        <v>0.46344696969696969</v>
      </c>
      <c r="AS234" s="8">
        <v>0</v>
      </c>
      <c r="AT234" s="8">
        <v>0.56571969696969693</v>
      </c>
      <c r="AU234" s="7">
        <v>0</v>
      </c>
      <c r="AV234" s="7">
        <v>0</v>
      </c>
      <c r="AW234" s="7">
        <v>0</v>
      </c>
      <c r="AX234" s="7">
        <v>0</v>
      </c>
      <c r="AY234" s="7">
        <v>0</v>
      </c>
      <c r="AZ234" s="7">
        <v>0</v>
      </c>
      <c r="BA234" s="7">
        <v>0</v>
      </c>
      <c r="BB234" s="7">
        <v>0</v>
      </c>
      <c r="BC234" s="8">
        <v>0</v>
      </c>
      <c r="BD234" s="8">
        <v>0</v>
      </c>
      <c r="BE234" s="8">
        <v>0</v>
      </c>
      <c r="BF234" s="8">
        <v>0</v>
      </c>
      <c r="BG234" s="8">
        <v>0</v>
      </c>
      <c r="BH234" s="8">
        <v>0</v>
      </c>
      <c r="BI234" s="8">
        <v>0</v>
      </c>
      <c r="BJ234" s="8">
        <v>0</v>
      </c>
      <c r="BK234" s="8">
        <v>0</v>
      </c>
      <c r="BL234" s="8">
        <v>0</v>
      </c>
      <c r="BM234" s="8">
        <v>0</v>
      </c>
      <c r="BN234" s="8">
        <v>0</v>
      </c>
      <c r="BO234" s="8">
        <v>0</v>
      </c>
      <c r="BP234" s="8">
        <v>0</v>
      </c>
      <c r="BQ234" s="8">
        <v>0</v>
      </c>
      <c r="BR234" s="8">
        <v>0</v>
      </c>
    </row>
    <row r="235" spans="1:70" x14ac:dyDescent="0.25">
      <c r="A235" s="6">
        <v>31475979</v>
      </c>
      <c r="B235" t="s">
        <v>497</v>
      </c>
      <c r="C235" s="7" t="s">
        <v>93</v>
      </c>
      <c r="D235" s="7" t="s">
        <v>176</v>
      </c>
      <c r="E235" s="7" t="s">
        <v>95</v>
      </c>
      <c r="F235" t="s">
        <v>96</v>
      </c>
      <c r="G235" t="s">
        <v>498</v>
      </c>
      <c r="H235" t="s">
        <v>499</v>
      </c>
      <c r="I235" t="s">
        <v>168</v>
      </c>
      <c r="J235" t="s">
        <v>153</v>
      </c>
      <c r="K235" t="s">
        <v>169</v>
      </c>
      <c r="L235">
        <v>38.589111551599999</v>
      </c>
      <c r="M235">
        <v>-122.8242334099</v>
      </c>
      <c r="N235" s="7"/>
      <c r="O235" s="7" t="s">
        <v>500</v>
      </c>
      <c r="P235" s="7"/>
      <c r="Q235" s="7" t="s">
        <v>141</v>
      </c>
      <c r="R235" s="7">
        <v>668</v>
      </c>
      <c r="S235" s="7"/>
      <c r="T235" s="7"/>
      <c r="U235" s="7"/>
      <c r="V235" s="7" t="s">
        <v>101</v>
      </c>
      <c r="W235" s="8">
        <v>0.99924242424242427</v>
      </c>
      <c r="X235" s="8">
        <v>0</v>
      </c>
      <c r="Y235" s="8">
        <v>0</v>
      </c>
      <c r="Z235" s="8">
        <v>0.99924242424242427</v>
      </c>
      <c r="AA235" s="8">
        <v>0</v>
      </c>
      <c r="AB235" s="8">
        <v>0</v>
      </c>
      <c r="AC235" s="8">
        <v>0</v>
      </c>
      <c r="AD235" s="8">
        <v>0</v>
      </c>
      <c r="AE235" s="8">
        <v>0.99924242424242427</v>
      </c>
      <c r="AF235" s="8">
        <v>0</v>
      </c>
      <c r="AG235" s="8">
        <v>0</v>
      </c>
      <c r="AH235" s="8">
        <v>0.99924242424242427</v>
      </c>
      <c r="AI235" s="8">
        <v>0</v>
      </c>
      <c r="AJ235" s="8">
        <v>0</v>
      </c>
      <c r="AK235" s="8">
        <v>0</v>
      </c>
      <c r="AL235" s="8">
        <v>0</v>
      </c>
      <c r="AM235" s="8">
        <v>0</v>
      </c>
      <c r="AN235" s="8">
        <v>0</v>
      </c>
      <c r="AO235" s="8">
        <v>0</v>
      </c>
      <c r="AP235" s="8">
        <v>0</v>
      </c>
      <c r="AQ235" s="8">
        <v>0</v>
      </c>
      <c r="AR235" s="8">
        <v>0</v>
      </c>
      <c r="AS235" s="8">
        <v>0</v>
      </c>
      <c r="AT235" s="8">
        <v>0</v>
      </c>
      <c r="AU235" s="7">
        <v>0</v>
      </c>
      <c r="AV235" s="7">
        <v>0</v>
      </c>
      <c r="AW235" s="7">
        <v>0</v>
      </c>
      <c r="AX235" s="7">
        <v>0</v>
      </c>
      <c r="AY235" s="7">
        <v>0</v>
      </c>
      <c r="AZ235" s="7">
        <v>0</v>
      </c>
      <c r="BA235" s="7">
        <v>0</v>
      </c>
      <c r="BB235" s="7">
        <v>0</v>
      </c>
      <c r="BC235" s="8">
        <v>0</v>
      </c>
      <c r="BD235" s="8">
        <v>0</v>
      </c>
      <c r="BE235" s="8">
        <v>0</v>
      </c>
      <c r="BF235" s="8">
        <v>0</v>
      </c>
      <c r="BG235" s="8">
        <v>0</v>
      </c>
      <c r="BH235" s="8">
        <v>0</v>
      </c>
      <c r="BI235" s="8">
        <v>0</v>
      </c>
      <c r="BJ235" s="8">
        <v>0</v>
      </c>
      <c r="BK235" s="8">
        <v>0</v>
      </c>
      <c r="BL235" s="8">
        <v>0</v>
      </c>
      <c r="BM235" s="8">
        <v>0</v>
      </c>
      <c r="BN235" s="8">
        <v>0</v>
      </c>
      <c r="BO235" s="8">
        <v>0</v>
      </c>
      <c r="BP235" s="8">
        <v>0</v>
      </c>
      <c r="BQ235" s="8">
        <v>0</v>
      </c>
      <c r="BR235" s="8">
        <v>0</v>
      </c>
    </row>
    <row r="236" spans="1:70" x14ac:dyDescent="0.25">
      <c r="A236" s="6">
        <v>35281758</v>
      </c>
      <c r="B236" t="s">
        <v>501</v>
      </c>
      <c r="C236" s="7" t="s">
        <v>86</v>
      </c>
      <c r="D236" s="7" t="s">
        <v>94</v>
      </c>
      <c r="E236" s="7" t="s">
        <v>87</v>
      </c>
      <c r="F236" t="s">
        <v>96</v>
      </c>
      <c r="G236" t="s">
        <v>75</v>
      </c>
      <c r="H236" t="s">
        <v>313</v>
      </c>
      <c r="I236" t="s">
        <v>77</v>
      </c>
      <c r="J236" t="s">
        <v>78</v>
      </c>
      <c r="K236" t="s">
        <v>79</v>
      </c>
      <c r="L236">
        <v>40.022152890500003</v>
      </c>
      <c r="M236">
        <v>-121.06426119779999</v>
      </c>
      <c r="N236" s="7" t="s">
        <v>502</v>
      </c>
      <c r="O236" s="7" t="s">
        <v>503</v>
      </c>
      <c r="P236" s="7" t="s">
        <v>504</v>
      </c>
      <c r="Q236" s="7" t="s">
        <v>141</v>
      </c>
      <c r="R236" s="7">
        <v>1748</v>
      </c>
      <c r="S236" s="7">
        <v>521</v>
      </c>
      <c r="T236" s="7" t="s">
        <v>206</v>
      </c>
      <c r="U236" s="7" t="s">
        <v>221</v>
      </c>
      <c r="V236" s="7" t="s">
        <v>217</v>
      </c>
      <c r="W236" s="8">
        <v>0</v>
      </c>
      <c r="X236" s="8">
        <v>1.4</v>
      </c>
      <c r="Y236" s="8">
        <v>0</v>
      </c>
      <c r="Z236" s="8">
        <v>1.4</v>
      </c>
      <c r="AA236" s="8">
        <v>0</v>
      </c>
      <c r="AB236" s="8">
        <v>0</v>
      </c>
      <c r="AC236" s="8">
        <v>0</v>
      </c>
      <c r="AD236" s="8">
        <v>0</v>
      </c>
      <c r="AE236" s="8">
        <v>0</v>
      </c>
      <c r="AF236" s="8">
        <v>0</v>
      </c>
      <c r="AG236" s="8">
        <v>0</v>
      </c>
      <c r="AH236" s="8">
        <v>0</v>
      </c>
      <c r="AI236" s="8">
        <v>0</v>
      </c>
      <c r="AJ236" s="8">
        <v>0</v>
      </c>
      <c r="AK236" s="8">
        <v>0</v>
      </c>
      <c r="AL236" s="8">
        <v>0</v>
      </c>
      <c r="AM236" s="8">
        <v>0</v>
      </c>
      <c r="AN236" s="8">
        <v>0</v>
      </c>
      <c r="AO236" s="8">
        <v>0</v>
      </c>
      <c r="AP236" s="8">
        <v>0</v>
      </c>
      <c r="AQ236" s="8">
        <v>0</v>
      </c>
      <c r="AR236" s="8">
        <v>0</v>
      </c>
      <c r="AS236" s="8">
        <v>0</v>
      </c>
      <c r="AT236" s="8">
        <v>0</v>
      </c>
      <c r="AU236" s="7">
        <v>0</v>
      </c>
      <c r="AV236" s="7">
        <v>0</v>
      </c>
      <c r="AW236" s="7">
        <v>0</v>
      </c>
      <c r="AX236" s="7">
        <v>0</v>
      </c>
      <c r="AY236" s="7">
        <v>0</v>
      </c>
      <c r="AZ236" s="7">
        <v>1.4</v>
      </c>
      <c r="BA236" s="7">
        <v>0</v>
      </c>
      <c r="BB236" s="7">
        <v>1.4</v>
      </c>
      <c r="BC236" s="8">
        <v>0</v>
      </c>
      <c r="BD236" s="8">
        <v>0</v>
      </c>
      <c r="BE236" s="8">
        <v>0</v>
      </c>
      <c r="BF236" s="8">
        <v>0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0</v>
      </c>
      <c r="BM236" s="8">
        <v>0</v>
      </c>
      <c r="BN236" s="8">
        <v>0</v>
      </c>
      <c r="BO236" s="8">
        <v>0</v>
      </c>
      <c r="BP236" s="8">
        <v>0</v>
      </c>
      <c r="BQ236" s="8">
        <v>0</v>
      </c>
      <c r="BR236" s="8">
        <v>0</v>
      </c>
    </row>
    <row r="237" spans="1:70" x14ac:dyDescent="0.25">
      <c r="A237" s="6">
        <v>35220936</v>
      </c>
      <c r="B237" t="s">
        <v>505</v>
      </c>
      <c r="C237" s="7" t="s">
        <v>93</v>
      </c>
      <c r="D237" s="7" t="s">
        <v>94</v>
      </c>
      <c r="E237" s="7" t="s">
        <v>95</v>
      </c>
      <c r="F237" t="s">
        <v>96</v>
      </c>
      <c r="G237" t="s">
        <v>156</v>
      </c>
      <c r="H237" t="s">
        <v>506</v>
      </c>
      <c r="I237" t="s">
        <v>507</v>
      </c>
      <c r="J237" t="s">
        <v>508</v>
      </c>
      <c r="K237" t="s">
        <v>509</v>
      </c>
      <c r="L237">
        <v>37.208170000000003</v>
      </c>
      <c r="M237">
        <v>-122.33297</v>
      </c>
      <c r="N237" s="7" t="s">
        <v>510</v>
      </c>
      <c r="O237" s="7" t="s">
        <v>511</v>
      </c>
      <c r="P237" s="7" t="s">
        <v>512</v>
      </c>
      <c r="Q237" s="7" t="s">
        <v>141</v>
      </c>
      <c r="R237" s="7">
        <v>2186</v>
      </c>
      <c r="S237" s="7">
        <v>2434</v>
      </c>
      <c r="T237" s="7" t="s">
        <v>220</v>
      </c>
      <c r="U237" s="7"/>
      <c r="V237" s="7" t="s">
        <v>200</v>
      </c>
      <c r="W237" s="8">
        <v>0</v>
      </c>
      <c r="X237" s="8">
        <v>0.86268939393939392</v>
      </c>
      <c r="Y237" s="8">
        <v>0</v>
      </c>
      <c r="Z237" s="8">
        <v>0.86268939393939392</v>
      </c>
      <c r="AA237" s="8">
        <v>0</v>
      </c>
      <c r="AB237" s="8">
        <v>0</v>
      </c>
      <c r="AC237" s="8">
        <v>0</v>
      </c>
      <c r="AD237" s="8">
        <v>0</v>
      </c>
      <c r="AE237" s="8">
        <v>0</v>
      </c>
      <c r="AF237" s="8">
        <v>0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0</v>
      </c>
      <c r="AN237" s="8">
        <v>0</v>
      </c>
      <c r="AO237" s="8">
        <v>0</v>
      </c>
      <c r="AP237" s="8">
        <v>0</v>
      </c>
      <c r="AQ237" s="8">
        <v>0</v>
      </c>
      <c r="AR237" s="8">
        <v>0.86268939393939392</v>
      </c>
      <c r="AS237" s="8">
        <v>0</v>
      </c>
      <c r="AT237" s="8">
        <v>0.86268939393939392</v>
      </c>
      <c r="AU237" s="7">
        <v>0</v>
      </c>
      <c r="AV237" s="7">
        <v>0</v>
      </c>
      <c r="AW237" s="7">
        <v>0</v>
      </c>
      <c r="AX237" s="7">
        <v>0</v>
      </c>
      <c r="AY237" s="7">
        <v>0</v>
      </c>
      <c r="AZ237" s="7">
        <v>0</v>
      </c>
      <c r="BA237" s="7">
        <v>0</v>
      </c>
      <c r="BB237" s="7">
        <v>0</v>
      </c>
      <c r="BC237" s="8">
        <v>0</v>
      </c>
      <c r="BD237" s="8">
        <v>0</v>
      </c>
      <c r="BE237" s="8">
        <v>0</v>
      </c>
      <c r="BF237" s="8">
        <v>0</v>
      </c>
      <c r="BG237" s="8">
        <v>0</v>
      </c>
      <c r="BH237" s="8">
        <v>0</v>
      </c>
      <c r="BI237" s="8">
        <v>0</v>
      </c>
      <c r="BJ237" s="8">
        <v>0</v>
      </c>
      <c r="BK237" s="8">
        <v>0</v>
      </c>
      <c r="BL237" s="8">
        <v>0</v>
      </c>
      <c r="BM237" s="8">
        <v>0</v>
      </c>
      <c r="BN237" s="8">
        <v>0</v>
      </c>
      <c r="BO237" s="8">
        <v>0</v>
      </c>
      <c r="BP237" s="8">
        <v>0</v>
      </c>
      <c r="BQ237" s="8">
        <v>0</v>
      </c>
      <c r="BR237" s="8">
        <v>0</v>
      </c>
    </row>
    <row r="238" spans="1:70" x14ac:dyDescent="0.25">
      <c r="A238" s="6">
        <v>35284810</v>
      </c>
      <c r="B238" t="s">
        <v>513</v>
      </c>
      <c r="C238" s="7" t="s">
        <v>82</v>
      </c>
      <c r="D238" s="7" t="s">
        <v>94</v>
      </c>
      <c r="E238" s="7" t="s">
        <v>83</v>
      </c>
      <c r="F238" t="s">
        <v>96</v>
      </c>
      <c r="G238" t="s">
        <v>156</v>
      </c>
      <c r="H238" t="s">
        <v>506</v>
      </c>
      <c r="I238" t="s">
        <v>507</v>
      </c>
      <c r="J238" t="s">
        <v>508</v>
      </c>
      <c r="K238" t="s">
        <v>509</v>
      </c>
      <c r="L238">
        <v>37.208615295400001</v>
      </c>
      <c r="M238">
        <v>-122.32510643160001</v>
      </c>
      <c r="N238" s="7" t="s">
        <v>510</v>
      </c>
      <c r="O238" s="7" t="s">
        <v>511</v>
      </c>
      <c r="P238" s="7" t="s">
        <v>512</v>
      </c>
      <c r="Q238" s="7" t="s">
        <v>141</v>
      </c>
      <c r="R238" s="7">
        <v>2186</v>
      </c>
      <c r="S238" s="7">
        <v>2434</v>
      </c>
      <c r="T238" s="7" t="s">
        <v>220</v>
      </c>
      <c r="U238" s="7" t="s">
        <v>221</v>
      </c>
      <c r="V238" s="7" t="s">
        <v>222</v>
      </c>
      <c r="W238" s="8">
        <v>3.787878787878788E-2</v>
      </c>
      <c r="X238" s="8">
        <v>0.8581439393939394</v>
      </c>
      <c r="Y238" s="8">
        <v>0</v>
      </c>
      <c r="Z238" s="8">
        <v>0.89602272727272725</v>
      </c>
      <c r="AA238" s="8">
        <v>0</v>
      </c>
      <c r="AB238" s="8">
        <v>0</v>
      </c>
      <c r="AC238" s="8">
        <v>0</v>
      </c>
      <c r="AD238" s="8">
        <v>0</v>
      </c>
      <c r="AE238" s="8">
        <v>0</v>
      </c>
      <c r="AF238" s="8">
        <v>0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0</v>
      </c>
      <c r="AN238" s="8">
        <v>0</v>
      </c>
      <c r="AO238" s="8">
        <v>0</v>
      </c>
      <c r="AP238" s="8">
        <v>0</v>
      </c>
      <c r="AQ238" s="8">
        <v>0</v>
      </c>
      <c r="AR238" s="8">
        <v>0</v>
      </c>
      <c r="AS238" s="8">
        <v>0</v>
      </c>
      <c r="AT238" s="8">
        <v>0</v>
      </c>
      <c r="AU238" s="7">
        <v>0</v>
      </c>
      <c r="AV238" s="7">
        <v>0</v>
      </c>
      <c r="AW238" s="7">
        <v>0</v>
      </c>
      <c r="AX238" s="7">
        <v>0</v>
      </c>
      <c r="AY238" s="7">
        <v>0</v>
      </c>
      <c r="AZ238" s="7">
        <v>0</v>
      </c>
      <c r="BA238" s="7">
        <v>0</v>
      </c>
      <c r="BB238" s="7">
        <v>0</v>
      </c>
      <c r="BC238" s="8">
        <v>3.787878787878788E-2</v>
      </c>
      <c r="BD238" s="8">
        <v>0.8581439393939394</v>
      </c>
      <c r="BE238" s="8">
        <v>0</v>
      </c>
      <c r="BF238" s="8">
        <v>0.89602272727272725</v>
      </c>
      <c r="BG238" s="8">
        <v>0</v>
      </c>
      <c r="BH238" s="8">
        <v>0</v>
      </c>
      <c r="BI238" s="8">
        <v>0</v>
      </c>
      <c r="BJ238" s="8">
        <v>0</v>
      </c>
      <c r="BK238" s="8">
        <v>0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0</v>
      </c>
      <c r="BR238" s="8">
        <v>0</v>
      </c>
    </row>
    <row r="239" spans="1:70" x14ac:dyDescent="0.25">
      <c r="A239" s="6">
        <v>35217274</v>
      </c>
      <c r="B239" t="s">
        <v>514</v>
      </c>
      <c r="C239" s="7" t="s">
        <v>137</v>
      </c>
      <c r="D239" s="7" t="s">
        <v>94</v>
      </c>
      <c r="E239" s="7" t="s">
        <v>95</v>
      </c>
      <c r="F239" t="s">
        <v>96</v>
      </c>
      <c r="G239" t="s">
        <v>156</v>
      </c>
      <c r="H239" t="s">
        <v>506</v>
      </c>
      <c r="I239" t="s">
        <v>507</v>
      </c>
      <c r="J239" t="s">
        <v>508</v>
      </c>
      <c r="K239" t="s">
        <v>509</v>
      </c>
      <c r="L239">
        <v>37.255110000000002</v>
      </c>
      <c r="M239">
        <v>-122.38153</v>
      </c>
      <c r="N239" s="7" t="s">
        <v>510</v>
      </c>
      <c r="O239" s="7" t="s">
        <v>515</v>
      </c>
      <c r="P239" s="7" t="s">
        <v>512</v>
      </c>
      <c r="Q239" s="7" t="s">
        <v>141</v>
      </c>
      <c r="R239" s="7">
        <v>2055</v>
      </c>
      <c r="S239" s="7">
        <v>2554</v>
      </c>
      <c r="T239" s="7" t="s">
        <v>220</v>
      </c>
      <c r="U239" s="7" t="s">
        <v>211</v>
      </c>
      <c r="V239" s="7" t="s">
        <v>80</v>
      </c>
      <c r="W239" s="8">
        <v>0</v>
      </c>
      <c r="X239" s="8">
        <v>2.5238636363636364</v>
      </c>
      <c r="Y239" s="8">
        <v>0</v>
      </c>
      <c r="Z239" s="8">
        <v>2.5238636363636364</v>
      </c>
      <c r="AA239" s="8">
        <v>0</v>
      </c>
      <c r="AB239" s="8">
        <v>0</v>
      </c>
      <c r="AC239" s="8">
        <v>0</v>
      </c>
      <c r="AD239" s="8">
        <v>0</v>
      </c>
      <c r="AE239" s="8">
        <v>0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0</v>
      </c>
      <c r="AM239" s="8">
        <v>0</v>
      </c>
      <c r="AN239" s="8">
        <v>0</v>
      </c>
      <c r="AO239" s="8">
        <v>0</v>
      </c>
      <c r="AP239" s="8">
        <v>0</v>
      </c>
      <c r="AQ239" s="8">
        <v>0</v>
      </c>
      <c r="AR239" s="8">
        <v>1.6410984848484851</v>
      </c>
      <c r="AS239" s="8">
        <v>0</v>
      </c>
      <c r="AT239" s="8">
        <v>1.6410984848484851</v>
      </c>
      <c r="AU239" s="7">
        <v>0</v>
      </c>
      <c r="AV239" s="7">
        <v>0.88276515151515134</v>
      </c>
      <c r="AW239" s="7">
        <v>0</v>
      </c>
      <c r="AX239" s="7">
        <v>0.88276515151515134</v>
      </c>
      <c r="AY239" s="7">
        <v>0</v>
      </c>
      <c r="AZ239" s="7">
        <v>-1.1102230246251565E-16</v>
      </c>
      <c r="BA239" s="7">
        <v>0</v>
      </c>
      <c r="BB239" s="7">
        <v>-1.1102230246251565E-16</v>
      </c>
      <c r="BC239" s="8">
        <v>0</v>
      </c>
      <c r="BD239" s="8">
        <v>0</v>
      </c>
      <c r="BE239" s="8">
        <v>0</v>
      </c>
      <c r="BF239" s="8">
        <v>0</v>
      </c>
      <c r="BG239" s="8">
        <v>0</v>
      </c>
      <c r="BH239" s="8">
        <v>0</v>
      </c>
      <c r="BI239" s="8">
        <v>0</v>
      </c>
      <c r="BJ239" s="8">
        <v>0</v>
      </c>
      <c r="BK239" s="8">
        <v>0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0</v>
      </c>
      <c r="BR239" s="8">
        <v>0</v>
      </c>
    </row>
    <row r="240" spans="1:70" x14ac:dyDescent="0.25">
      <c r="A240" s="6">
        <v>35217275</v>
      </c>
      <c r="B240" t="s">
        <v>516</v>
      </c>
      <c r="C240" s="7" t="s">
        <v>137</v>
      </c>
      <c r="D240" s="7" t="s">
        <v>94</v>
      </c>
      <c r="E240" s="7" t="s">
        <v>95</v>
      </c>
      <c r="F240" t="s">
        <v>96</v>
      </c>
      <c r="G240" t="s">
        <v>156</v>
      </c>
      <c r="H240" t="s">
        <v>506</v>
      </c>
      <c r="I240" t="s">
        <v>507</v>
      </c>
      <c r="J240" t="s">
        <v>508</v>
      </c>
      <c r="K240" t="s">
        <v>159</v>
      </c>
      <c r="L240">
        <v>37.255110000000002</v>
      </c>
      <c r="M240">
        <v>-122.38153</v>
      </c>
      <c r="N240" s="7" t="s">
        <v>510</v>
      </c>
      <c r="O240" s="7" t="s">
        <v>515</v>
      </c>
      <c r="P240" s="7" t="s">
        <v>512</v>
      </c>
      <c r="Q240" s="7" t="s">
        <v>141</v>
      </c>
      <c r="R240" s="7">
        <v>2055</v>
      </c>
      <c r="S240" s="7">
        <v>2554</v>
      </c>
      <c r="T240" s="7" t="s">
        <v>220</v>
      </c>
      <c r="U240" s="7" t="s">
        <v>211</v>
      </c>
      <c r="V240" s="7" t="s">
        <v>80</v>
      </c>
      <c r="W240" s="8">
        <v>0</v>
      </c>
      <c r="X240" s="8">
        <v>2.7439393939393941</v>
      </c>
      <c r="Y240" s="8">
        <v>0</v>
      </c>
      <c r="Z240" s="8">
        <v>2.7439393939393941</v>
      </c>
      <c r="AA240" s="8">
        <v>0</v>
      </c>
      <c r="AB240" s="8">
        <v>0</v>
      </c>
      <c r="AC240" s="8">
        <v>0</v>
      </c>
      <c r="AD240" s="8">
        <v>0</v>
      </c>
      <c r="AE240" s="8">
        <v>0</v>
      </c>
      <c r="AF240" s="8">
        <v>0</v>
      </c>
      <c r="AG240" s="8">
        <v>0</v>
      </c>
      <c r="AH240" s="8">
        <v>0</v>
      </c>
      <c r="AI240" s="8">
        <v>0</v>
      </c>
      <c r="AJ240" s="8">
        <v>0</v>
      </c>
      <c r="AK240" s="8">
        <v>0</v>
      </c>
      <c r="AL240" s="8">
        <v>0</v>
      </c>
      <c r="AM240" s="8">
        <v>0</v>
      </c>
      <c r="AN240" s="8">
        <v>0</v>
      </c>
      <c r="AO240" s="8">
        <v>0</v>
      </c>
      <c r="AP240" s="8">
        <v>0</v>
      </c>
      <c r="AQ240" s="8">
        <v>0</v>
      </c>
      <c r="AR240" s="8">
        <v>0</v>
      </c>
      <c r="AS240" s="8">
        <v>0</v>
      </c>
      <c r="AT240" s="8">
        <v>0</v>
      </c>
      <c r="AU240" s="7">
        <v>0</v>
      </c>
      <c r="AV240" s="7">
        <v>2.6</v>
      </c>
      <c r="AW240" s="7">
        <v>0</v>
      </c>
      <c r="AX240" s="7">
        <v>2.6</v>
      </c>
      <c r="AY240" s="7">
        <v>0</v>
      </c>
      <c r="AZ240" s="7">
        <v>0.14393939393939448</v>
      </c>
      <c r="BA240" s="7">
        <v>0</v>
      </c>
      <c r="BB240" s="7">
        <v>0.14393939393939448</v>
      </c>
      <c r="BC240" s="8">
        <v>0</v>
      </c>
      <c r="BD240" s="8">
        <v>0</v>
      </c>
      <c r="BE240" s="8">
        <v>0</v>
      </c>
      <c r="BF240" s="8">
        <v>0</v>
      </c>
      <c r="BG240" s="8">
        <v>0</v>
      </c>
      <c r="BH240" s="8">
        <v>0</v>
      </c>
      <c r="BI240" s="8">
        <v>0</v>
      </c>
      <c r="BJ240" s="8">
        <v>0</v>
      </c>
      <c r="BK240" s="8">
        <v>0</v>
      </c>
      <c r="BL240" s="8">
        <v>0</v>
      </c>
      <c r="BM240" s="8">
        <v>0</v>
      </c>
      <c r="BN240" s="8">
        <v>0</v>
      </c>
      <c r="BO240" s="8">
        <v>0</v>
      </c>
      <c r="BP240" s="8">
        <v>0</v>
      </c>
      <c r="BQ240" s="8">
        <v>0</v>
      </c>
      <c r="BR240" s="8">
        <v>0</v>
      </c>
    </row>
    <row r="241" spans="1:70" x14ac:dyDescent="0.25">
      <c r="A241" s="6">
        <v>35282131</v>
      </c>
      <c r="B241" t="s">
        <v>517</v>
      </c>
      <c r="C241" s="7" t="s">
        <v>93</v>
      </c>
      <c r="D241" s="7" t="s">
        <v>94</v>
      </c>
      <c r="E241" s="7" t="s">
        <v>95</v>
      </c>
      <c r="F241" t="s">
        <v>96</v>
      </c>
      <c r="G241" t="s">
        <v>179</v>
      </c>
      <c r="H241" t="s">
        <v>180</v>
      </c>
      <c r="I241" t="s">
        <v>144</v>
      </c>
      <c r="J241" t="s">
        <v>78</v>
      </c>
      <c r="K241" t="s">
        <v>79</v>
      </c>
      <c r="L241">
        <v>39.580440000000003</v>
      </c>
      <c r="M241">
        <v>-121.29449</v>
      </c>
      <c r="N241" s="7" t="s">
        <v>518</v>
      </c>
      <c r="O241" s="7" t="s">
        <v>519</v>
      </c>
      <c r="P241" s="7" t="s">
        <v>520</v>
      </c>
      <c r="Q241" s="7" t="s">
        <v>170</v>
      </c>
      <c r="R241" s="7">
        <v>1480</v>
      </c>
      <c r="S241" s="7">
        <v>212</v>
      </c>
      <c r="T241" s="7" t="s">
        <v>134</v>
      </c>
      <c r="U241" s="7"/>
      <c r="V241" s="7" t="s">
        <v>200</v>
      </c>
      <c r="W241" s="8">
        <v>0</v>
      </c>
      <c r="X241" s="8">
        <v>3.8446969696969695E-2</v>
      </c>
      <c r="Y241" s="8">
        <v>0</v>
      </c>
      <c r="Z241" s="8">
        <v>3.8446969696969695E-2</v>
      </c>
      <c r="AA241" s="8">
        <v>0</v>
      </c>
      <c r="AB241" s="8">
        <v>0</v>
      </c>
      <c r="AC241" s="8">
        <v>0</v>
      </c>
      <c r="AD241" s="8">
        <v>0</v>
      </c>
      <c r="AE241" s="8">
        <v>0</v>
      </c>
      <c r="AF241" s="8">
        <v>0</v>
      </c>
      <c r="AG241" s="8">
        <v>0</v>
      </c>
      <c r="AH241" s="8">
        <v>0</v>
      </c>
      <c r="AI241" s="8">
        <v>0</v>
      </c>
      <c r="AJ241" s="8">
        <v>0</v>
      </c>
      <c r="AK241" s="8">
        <v>0</v>
      </c>
      <c r="AL241" s="8">
        <v>0</v>
      </c>
      <c r="AM241" s="8">
        <v>0</v>
      </c>
      <c r="AN241" s="8">
        <v>0</v>
      </c>
      <c r="AO241" s="8">
        <v>0</v>
      </c>
      <c r="AP241" s="8">
        <v>0</v>
      </c>
      <c r="AQ241" s="8">
        <v>0</v>
      </c>
      <c r="AR241" s="8">
        <v>3.8446969696969695E-2</v>
      </c>
      <c r="AS241" s="8">
        <v>0</v>
      </c>
      <c r="AT241" s="8">
        <v>3.8446969696969695E-2</v>
      </c>
      <c r="AU241" s="7">
        <v>0</v>
      </c>
      <c r="AV241" s="7">
        <v>0</v>
      </c>
      <c r="AW241" s="7">
        <v>0</v>
      </c>
      <c r="AX241" s="7">
        <v>0</v>
      </c>
      <c r="AY241" s="7">
        <v>0</v>
      </c>
      <c r="AZ241" s="7">
        <v>0</v>
      </c>
      <c r="BA241" s="7">
        <v>0</v>
      </c>
      <c r="BB241" s="7">
        <v>0</v>
      </c>
      <c r="BC241" s="8">
        <v>0</v>
      </c>
      <c r="BD241" s="8">
        <v>0</v>
      </c>
      <c r="BE241" s="8">
        <v>0</v>
      </c>
      <c r="BF241" s="8">
        <v>0</v>
      </c>
      <c r="BG241" s="8">
        <v>0</v>
      </c>
      <c r="BH241" s="8">
        <v>0</v>
      </c>
      <c r="BI241" s="8">
        <v>0</v>
      </c>
      <c r="BJ241" s="8">
        <v>0</v>
      </c>
      <c r="BK241" s="8">
        <v>0</v>
      </c>
      <c r="BL241" s="8">
        <v>0</v>
      </c>
      <c r="BM241" s="8">
        <v>0</v>
      </c>
      <c r="BN241" s="8">
        <v>0</v>
      </c>
      <c r="BO241" s="8">
        <v>0</v>
      </c>
      <c r="BP241" s="8">
        <v>0</v>
      </c>
      <c r="BQ241" s="8">
        <v>0</v>
      </c>
      <c r="BR241" s="8">
        <v>0</v>
      </c>
    </row>
    <row r="242" spans="1:70" x14ac:dyDescent="0.25">
      <c r="A242" s="6">
        <v>35253173</v>
      </c>
      <c r="B242" t="s">
        <v>521</v>
      </c>
      <c r="C242" s="7" t="s">
        <v>101</v>
      </c>
      <c r="D242" s="7" t="s">
        <v>94</v>
      </c>
      <c r="E242" s="7" t="s">
        <v>95</v>
      </c>
      <c r="F242" t="s">
        <v>96</v>
      </c>
      <c r="G242" t="s">
        <v>179</v>
      </c>
      <c r="H242" t="s">
        <v>180</v>
      </c>
      <c r="I242" t="s">
        <v>144</v>
      </c>
      <c r="J242" t="s">
        <v>78</v>
      </c>
      <c r="K242" t="s">
        <v>79</v>
      </c>
      <c r="L242">
        <v>39.546551901199997</v>
      </c>
      <c r="M242">
        <v>-121.35521480920001</v>
      </c>
      <c r="N242" s="7" t="s">
        <v>518</v>
      </c>
      <c r="O242" s="7" t="s">
        <v>519</v>
      </c>
      <c r="P242" s="7" t="s">
        <v>520</v>
      </c>
      <c r="Q242" s="7" t="s">
        <v>170</v>
      </c>
      <c r="R242" s="7">
        <v>1480</v>
      </c>
      <c r="S242" s="7">
        <v>212</v>
      </c>
      <c r="T242" s="7" t="s">
        <v>134</v>
      </c>
      <c r="U242" s="7"/>
      <c r="V242" s="7" t="s">
        <v>101</v>
      </c>
      <c r="W242" s="8">
        <v>5.9848484848484845E-2</v>
      </c>
      <c r="X242" s="8">
        <v>0</v>
      </c>
      <c r="Y242" s="8">
        <v>0</v>
      </c>
      <c r="Z242" s="8">
        <v>5.9848484848484845E-2</v>
      </c>
      <c r="AA242" s="8">
        <v>0</v>
      </c>
      <c r="AB242" s="8">
        <v>0</v>
      </c>
      <c r="AC242" s="8">
        <v>0</v>
      </c>
      <c r="AD242" s="8">
        <v>0</v>
      </c>
      <c r="AE242" s="8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v>0</v>
      </c>
      <c r="AM242" s="8">
        <v>5.9848484848484852E-2</v>
      </c>
      <c r="AN242" s="8">
        <v>0</v>
      </c>
      <c r="AO242" s="8">
        <v>0</v>
      </c>
      <c r="AP242" s="8">
        <v>5.9848484848484852E-2</v>
      </c>
      <c r="AQ242" s="8">
        <v>0</v>
      </c>
      <c r="AR242" s="8">
        <v>0</v>
      </c>
      <c r="AS242" s="8">
        <v>0</v>
      </c>
      <c r="AT242" s="8">
        <v>0</v>
      </c>
      <c r="AU242" s="7">
        <v>0</v>
      </c>
      <c r="AV242" s="7">
        <v>0</v>
      </c>
      <c r="AW242" s="7">
        <v>0</v>
      </c>
      <c r="AX242" s="7">
        <v>0</v>
      </c>
      <c r="AY242" s="7">
        <v>0</v>
      </c>
      <c r="AZ242" s="7">
        <v>0</v>
      </c>
      <c r="BA242" s="7">
        <v>0</v>
      </c>
      <c r="BB242" s="7">
        <v>0</v>
      </c>
      <c r="BC242" s="8">
        <v>0</v>
      </c>
      <c r="BD242" s="8">
        <v>0</v>
      </c>
      <c r="BE242" s="8">
        <v>0</v>
      </c>
      <c r="BF242" s="8">
        <v>0</v>
      </c>
      <c r="BG242" s="8">
        <v>0</v>
      </c>
      <c r="BH242" s="8">
        <v>0</v>
      </c>
      <c r="BI242" s="8">
        <v>0</v>
      </c>
      <c r="BJ242" s="8">
        <v>0</v>
      </c>
      <c r="BK242" s="8">
        <v>0</v>
      </c>
      <c r="BL242" s="8">
        <v>0</v>
      </c>
      <c r="BM242" s="8">
        <v>0</v>
      </c>
      <c r="BN242" s="8">
        <v>0</v>
      </c>
      <c r="BO242" s="8">
        <v>0</v>
      </c>
      <c r="BP242" s="8">
        <v>0</v>
      </c>
      <c r="BQ242" s="8">
        <v>0</v>
      </c>
      <c r="BR242" s="8">
        <v>0</v>
      </c>
    </row>
    <row r="243" spans="1:70" x14ac:dyDescent="0.25">
      <c r="A243" s="6">
        <v>35253174</v>
      </c>
      <c r="B243" t="s">
        <v>522</v>
      </c>
      <c r="C243" s="7" t="s">
        <v>93</v>
      </c>
      <c r="D243" s="7" t="s">
        <v>94</v>
      </c>
      <c r="E243" s="7" t="s">
        <v>95</v>
      </c>
      <c r="F243" t="s">
        <v>96</v>
      </c>
      <c r="G243" t="s">
        <v>179</v>
      </c>
      <c r="H243" t="s">
        <v>180</v>
      </c>
      <c r="I243" t="s">
        <v>144</v>
      </c>
      <c r="J243" t="s">
        <v>78</v>
      </c>
      <c r="K243" t="s">
        <v>79</v>
      </c>
      <c r="L243">
        <v>39.546186812000002</v>
      </c>
      <c r="M243">
        <v>-121.3508582363</v>
      </c>
      <c r="N243" s="7" t="s">
        <v>518</v>
      </c>
      <c r="O243" s="7" t="s">
        <v>519</v>
      </c>
      <c r="P243" s="7" t="s">
        <v>520</v>
      </c>
      <c r="Q243" s="7" t="s">
        <v>170</v>
      </c>
      <c r="R243" s="7">
        <v>1480</v>
      </c>
      <c r="S243" s="7">
        <v>212</v>
      </c>
      <c r="T243" s="7" t="s">
        <v>134</v>
      </c>
      <c r="U243" s="7"/>
      <c r="V243" s="7" t="s">
        <v>101</v>
      </c>
      <c r="W243" s="8">
        <v>0.28825757575757577</v>
      </c>
      <c r="X243" s="8">
        <v>0</v>
      </c>
      <c r="Y243" s="8">
        <v>0</v>
      </c>
      <c r="Z243" s="8">
        <v>0.28825757575757577</v>
      </c>
      <c r="AA243" s="8">
        <v>0</v>
      </c>
      <c r="AB243" s="8">
        <v>0</v>
      </c>
      <c r="AC243" s="8">
        <v>0</v>
      </c>
      <c r="AD243" s="8">
        <v>0</v>
      </c>
      <c r="AE243" s="8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0.28825757575757577</v>
      </c>
      <c r="AN243" s="8">
        <v>0</v>
      </c>
      <c r="AO243" s="8">
        <v>0</v>
      </c>
      <c r="AP243" s="8">
        <v>0.28825757575757577</v>
      </c>
      <c r="AQ243" s="8">
        <v>0</v>
      </c>
      <c r="AR243" s="8">
        <v>0</v>
      </c>
      <c r="AS243" s="8">
        <v>0</v>
      </c>
      <c r="AT243" s="8">
        <v>0</v>
      </c>
      <c r="AU243" s="7">
        <v>0</v>
      </c>
      <c r="AV243" s="7">
        <v>0</v>
      </c>
      <c r="AW243" s="7">
        <v>0</v>
      </c>
      <c r="AX243" s="7">
        <v>0</v>
      </c>
      <c r="AY243" s="7">
        <v>0</v>
      </c>
      <c r="AZ243" s="7">
        <v>0</v>
      </c>
      <c r="BA243" s="7">
        <v>0</v>
      </c>
      <c r="BB243" s="7">
        <v>0</v>
      </c>
      <c r="BC243" s="8">
        <v>0</v>
      </c>
      <c r="BD243" s="8">
        <v>0</v>
      </c>
      <c r="BE243" s="8">
        <v>0</v>
      </c>
      <c r="BF243" s="8">
        <v>0</v>
      </c>
      <c r="BG243" s="8">
        <v>0</v>
      </c>
      <c r="BH243" s="8">
        <v>0</v>
      </c>
      <c r="BI243" s="8">
        <v>0</v>
      </c>
      <c r="BJ243" s="8">
        <v>0</v>
      </c>
      <c r="BK243" s="8">
        <v>0</v>
      </c>
      <c r="BL243" s="8">
        <v>0</v>
      </c>
      <c r="BM243" s="8">
        <v>0</v>
      </c>
      <c r="BN243" s="8">
        <v>0</v>
      </c>
      <c r="BO243" s="8">
        <v>0</v>
      </c>
      <c r="BP243" s="8">
        <v>0</v>
      </c>
      <c r="BQ243" s="8">
        <v>0</v>
      </c>
      <c r="BR243" s="8">
        <v>0</v>
      </c>
    </row>
    <row r="244" spans="1:70" x14ac:dyDescent="0.25">
      <c r="A244" s="6">
        <v>35250343</v>
      </c>
      <c r="B244" t="s">
        <v>523</v>
      </c>
      <c r="C244" s="7" t="s">
        <v>115</v>
      </c>
      <c r="D244" s="7" t="s">
        <v>94</v>
      </c>
      <c r="E244" s="7" t="s">
        <v>95</v>
      </c>
      <c r="F244" t="s">
        <v>96</v>
      </c>
      <c r="G244" t="s">
        <v>179</v>
      </c>
      <c r="H244" t="s">
        <v>180</v>
      </c>
      <c r="I244" t="s">
        <v>144</v>
      </c>
      <c r="J244" t="s">
        <v>78</v>
      </c>
      <c r="K244" t="s">
        <v>79</v>
      </c>
      <c r="L244">
        <v>39.573705434499999</v>
      </c>
      <c r="M244">
        <v>-121.3128891576</v>
      </c>
      <c r="N244" s="7" t="s">
        <v>518</v>
      </c>
      <c r="O244" s="7" t="s">
        <v>519</v>
      </c>
      <c r="P244" s="7" t="s">
        <v>520</v>
      </c>
      <c r="Q244" s="7" t="s">
        <v>170</v>
      </c>
      <c r="R244" s="7">
        <v>1480</v>
      </c>
      <c r="S244" s="7">
        <v>212</v>
      </c>
      <c r="T244" s="7" t="s">
        <v>134</v>
      </c>
      <c r="U244" s="7"/>
      <c r="V244" s="7" t="s">
        <v>200</v>
      </c>
      <c r="W244" s="8">
        <v>0</v>
      </c>
      <c r="X244" s="8">
        <v>0.29431818181818181</v>
      </c>
      <c r="Y244" s="8">
        <v>0</v>
      </c>
      <c r="Z244" s="8">
        <v>0.29431818181818181</v>
      </c>
      <c r="AA244" s="8">
        <v>0</v>
      </c>
      <c r="AB244" s="8">
        <v>0</v>
      </c>
      <c r="AC244" s="8">
        <v>0</v>
      </c>
      <c r="AD244" s="8">
        <v>0</v>
      </c>
      <c r="AE244" s="8">
        <v>0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0</v>
      </c>
      <c r="AL244" s="8">
        <v>0</v>
      </c>
      <c r="AM244" s="8">
        <v>0</v>
      </c>
      <c r="AN244" s="8">
        <v>0</v>
      </c>
      <c r="AO244" s="8">
        <v>0</v>
      </c>
      <c r="AP244" s="8">
        <v>0</v>
      </c>
      <c r="AQ244" s="8">
        <v>0</v>
      </c>
      <c r="AR244" s="8">
        <v>0.29431818181818181</v>
      </c>
      <c r="AS244" s="8">
        <v>0</v>
      </c>
      <c r="AT244" s="8">
        <v>0.29431818181818181</v>
      </c>
      <c r="AU244" s="7">
        <v>0</v>
      </c>
      <c r="AV244" s="7">
        <v>0</v>
      </c>
      <c r="AW244" s="7">
        <v>0</v>
      </c>
      <c r="AX244" s="7">
        <v>0</v>
      </c>
      <c r="AY244" s="7">
        <v>0</v>
      </c>
      <c r="AZ244" s="7">
        <v>0</v>
      </c>
      <c r="BA244" s="7">
        <v>0</v>
      </c>
      <c r="BB244" s="7">
        <v>0</v>
      </c>
      <c r="BC244" s="8">
        <v>0</v>
      </c>
      <c r="BD244" s="8">
        <v>0</v>
      </c>
      <c r="BE244" s="8">
        <v>0</v>
      </c>
      <c r="BF244" s="8">
        <v>0</v>
      </c>
      <c r="BG244" s="8">
        <v>0</v>
      </c>
      <c r="BH244" s="8">
        <v>0</v>
      </c>
      <c r="BI244" s="8">
        <v>0</v>
      </c>
      <c r="BJ244" s="8">
        <v>0</v>
      </c>
      <c r="BK244" s="8">
        <v>0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0</v>
      </c>
      <c r="BR244" s="8">
        <v>0</v>
      </c>
    </row>
    <row r="245" spans="1:70" x14ac:dyDescent="0.25">
      <c r="A245" s="6">
        <v>35254695</v>
      </c>
      <c r="B245" t="s">
        <v>524</v>
      </c>
      <c r="C245" s="7" t="s">
        <v>93</v>
      </c>
      <c r="D245" s="7" t="s">
        <v>94</v>
      </c>
      <c r="E245" s="7" t="s">
        <v>95</v>
      </c>
      <c r="F245" t="s">
        <v>96</v>
      </c>
      <c r="G245" t="s">
        <v>179</v>
      </c>
      <c r="H245" t="s">
        <v>525</v>
      </c>
      <c r="I245" t="s">
        <v>144</v>
      </c>
      <c r="J245" t="s">
        <v>78</v>
      </c>
      <c r="K245" t="s">
        <v>79</v>
      </c>
      <c r="L245">
        <v>39.5752242959</v>
      </c>
      <c r="M245">
        <v>-121.30534141850001</v>
      </c>
      <c r="N245" s="7" t="s">
        <v>518</v>
      </c>
      <c r="O245" s="7" t="s">
        <v>519</v>
      </c>
      <c r="P245" s="7" t="s">
        <v>520</v>
      </c>
      <c r="Q245" s="7" t="s">
        <v>170</v>
      </c>
      <c r="R245" s="7">
        <v>1480</v>
      </c>
      <c r="S245" s="7">
        <v>212</v>
      </c>
      <c r="T245" s="7" t="s">
        <v>134</v>
      </c>
      <c r="U245" s="7"/>
      <c r="V245" s="7" t="s">
        <v>200</v>
      </c>
      <c r="W245" s="8">
        <v>0</v>
      </c>
      <c r="X245" s="8">
        <v>5.5303030303030305E-2</v>
      </c>
      <c r="Y245" s="8">
        <v>0</v>
      </c>
      <c r="Z245" s="8">
        <v>5.5303030303030305E-2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0</v>
      </c>
      <c r="AM245" s="8">
        <v>0</v>
      </c>
      <c r="AN245" s="8">
        <v>0</v>
      </c>
      <c r="AO245" s="8">
        <v>0</v>
      </c>
      <c r="AP245" s="8">
        <v>0</v>
      </c>
      <c r="AQ245" s="8">
        <v>0</v>
      </c>
      <c r="AR245" s="8">
        <v>5.5303030303030305E-2</v>
      </c>
      <c r="AS245" s="8">
        <v>0</v>
      </c>
      <c r="AT245" s="8">
        <v>5.5303030303030305E-2</v>
      </c>
      <c r="AU245" s="7">
        <v>0</v>
      </c>
      <c r="AV245" s="7">
        <v>0</v>
      </c>
      <c r="AW245" s="7">
        <v>0</v>
      </c>
      <c r="AX245" s="7">
        <v>0</v>
      </c>
      <c r="AY245" s="7">
        <v>0</v>
      </c>
      <c r="AZ245" s="7">
        <v>0</v>
      </c>
      <c r="BA245" s="7">
        <v>0</v>
      </c>
      <c r="BB245" s="7">
        <v>0</v>
      </c>
      <c r="BC245" s="8">
        <v>0</v>
      </c>
      <c r="BD245" s="8">
        <v>0</v>
      </c>
      <c r="BE245" s="8">
        <v>0</v>
      </c>
      <c r="BF245" s="8">
        <v>0</v>
      </c>
      <c r="BG245" s="8">
        <v>0</v>
      </c>
      <c r="BH245" s="8">
        <v>0</v>
      </c>
      <c r="BI245" s="8">
        <v>0</v>
      </c>
      <c r="BJ245" s="8">
        <v>0</v>
      </c>
      <c r="BK245" s="8">
        <v>0</v>
      </c>
      <c r="BL245" s="8">
        <v>0</v>
      </c>
      <c r="BM245" s="8">
        <v>0</v>
      </c>
      <c r="BN245" s="8">
        <v>0</v>
      </c>
      <c r="BO245" s="8">
        <v>0</v>
      </c>
      <c r="BP245" s="8">
        <v>0</v>
      </c>
      <c r="BQ245" s="8">
        <v>0</v>
      </c>
      <c r="BR245" s="8">
        <v>0</v>
      </c>
    </row>
    <row r="246" spans="1:70" x14ac:dyDescent="0.25">
      <c r="A246" s="6">
        <v>35236999</v>
      </c>
      <c r="B246" t="s">
        <v>526</v>
      </c>
      <c r="C246" s="7" t="s">
        <v>101</v>
      </c>
      <c r="D246" s="7" t="s">
        <v>94</v>
      </c>
      <c r="E246" s="7" t="s">
        <v>95</v>
      </c>
      <c r="F246" t="s">
        <v>96</v>
      </c>
      <c r="G246" t="s">
        <v>179</v>
      </c>
      <c r="H246" t="s">
        <v>180</v>
      </c>
      <c r="I246" t="s">
        <v>144</v>
      </c>
      <c r="J246" t="s">
        <v>78</v>
      </c>
      <c r="K246" t="s">
        <v>79</v>
      </c>
      <c r="L246">
        <v>39.570735704999997</v>
      </c>
      <c r="M246">
        <v>-121.32638050689999</v>
      </c>
      <c r="N246" s="7" t="s">
        <v>518</v>
      </c>
      <c r="O246" s="7" t="s">
        <v>519</v>
      </c>
      <c r="P246" s="7" t="s">
        <v>520</v>
      </c>
      <c r="Q246" s="7" t="s">
        <v>170</v>
      </c>
      <c r="R246" s="7">
        <v>1480</v>
      </c>
      <c r="S246" s="7">
        <v>212</v>
      </c>
      <c r="T246" s="7" t="s">
        <v>134</v>
      </c>
      <c r="U246" s="7"/>
      <c r="V246" s="7" t="s">
        <v>101</v>
      </c>
      <c r="W246" s="8">
        <v>0.17499999999999999</v>
      </c>
      <c r="X246" s="8">
        <v>0</v>
      </c>
      <c r="Y246" s="8">
        <v>0</v>
      </c>
      <c r="Z246" s="8">
        <v>0.17499999999999999</v>
      </c>
      <c r="AA246" s="8">
        <v>0</v>
      </c>
      <c r="AB246" s="8">
        <v>0</v>
      </c>
      <c r="AC246" s="8">
        <v>0</v>
      </c>
      <c r="AD246" s="8">
        <v>0</v>
      </c>
      <c r="AE246" s="8">
        <v>0</v>
      </c>
      <c r="AF246" s="8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8">
        <v>0.17499999999999999</v>
      </c>
      <c r="AN246" s="8">
        <v>0</v>
      </c>
      <c r="AO246" s="8">
        <v>0</v>
      </c>
      <c r="AP246" s="8">
        <v>0.17499999999999999</v>
      </c>
      <c r="AQ246" s="8">
        <v>0</v>
      </c>
      <c r="AR246" s="8">
        <v>0</v>
      </c>
      <c r="AS246" s="8">
        <v>0</v>
      </c>
      <c r="AT246" s="8">
        <v>0</v>
      </c>
      <c r="AU246" s="7">
        <v>0</v>
      </c>
      <c r="AV246" s="7">
        <v>0</v>
      </c>
      <c r="AW246" s="7">
        <v>0</v>
      </c>
      <c r="AX246" s="7">
        <v>0</v>
      </c>
      <c r="AY246" s="7">
        <v>0</v>
      </c>
      <c r="AZ246" s="7">
        <v>0</v>
      </c>
      <c r="BA246" s="7">
        <v>0</v>
      </c>
      <c r="BB246" s="7">
        <v>0</v>
      </c>
      <c r="BC246" s="8">
        <v>0</v>
      </c>
      <c r="BD246" s="8">
        <v>0</v>
      </c>
      <c r="BE246" s="8">
        <v>0</v>
      </c>
      <c r="BF246" s="8">
        <v>0</v>
      </c>
      <c r="BG246" s="8">
        <v>0</v>
      </c>
      <c r="BH246" s="8">
        <v>0</v>
      </c>
      <c r="BI246" s="8">
        <v>0</v>
      </c>
      <c r="BJ246" s="8">
        <v>0</v>
      </c>
      <c r="BK246" s="8">
        <v>0</v>
      </c>
      <c r="BL246" s="8">
        <v>0</v>
      </c>
      <c r="BM246" s="8">
        <v>0</v>
      </c>
      <c r="BN246" s="8">
        <v>0</v>
      </c>
      <c r="BO246" s="8">
        <v>0</v>
      </c>
      <c r="BP246" s="8">
        <v>0</v>
      </c>
      <c r="BQ246" s="8">
        <v>0</v>
      </c>
      <c r="BR246" s="8">
        <v>0</v>
      </c>
    </row>
    <row r="247" spans="1:70" x14ac:dyDescent="0.25">
      <c r="A247" s="6">
        <v>35237020</v>
      </c>
      <c r="B247" t="s">
        <v>527</v>
      </c>
      <c r="C247" s="7" t="s">
        <v>101</v>
      </c>
      <c r="D247" s="7" t="s">
        <v>94</v>
      </c>
      <c r="E247" s="7" t="s">
        <v>95</v>
      </c>
      <c r="F247" t="s">
        <v>96</v>
      </c>
      <c r="G247" t="s">
        <v>179</v>
      </c>
      <c r="H247" t="s">
        <v>180</v>
      </c>
      <c r="I247" t="s">
        <v>144</v>
      </c>
      <c r="J247" t="s">
        <v>78</v>
      </c>
      <c r="K247" t="s">
        <v>79</v>
      </c>
      <c r="L247">
        <v>39.560256000499997</v>
      </c>
      <c r="M247">
        <v>-121.34668953000001</v>
      </c>
      <c r="N247" s="7" t="s">
        <v>518</v>
      </c>
      <c r="O247" s="7" t="s">
        <v>519</v>
      </c>
      <c r="P247" s="7" t="s">
        <v>520</v>
      </c>
      <c r="Q247" s="7" t="s">
        <v>170</v>
      </c>
      <c r="R247" s="7">
        <v>1480</v>
      </c>
      <c r="S247" s="7">
        <v>212</v>
      </c>
      <c r="T247" s="7" t="s">
        <v>134</v>
      </c>
      <c r="U247" s="7"/>
      <c r="V247" s="7" t="s">
        <v>101</v>
      </c>
      <c r="W247" s="8">
        <v>0.50795454545454544</v>
      </c>
      <c r="X247" s="8">
        <v>0</v>
      </c>
      <c r="Y247" s="8">
        <v>0</v>
      </c>
      <c r="Z247" s="8">
        <v>0.50795454545454544</v>
      </c>
      <c r="AA247" s="8">
        <v>0</v>
      </c>
      <c r="AB247" s="8">
        <v>0</v>
      </c>
      <c r="AC247" s="8">
        <v>0</v>
      </c>
      <c r="AD247" s="8">
        <v>0</v>
      </c>
      <c r="AE247" s="8">
        <v>0</v>
      </c>
      <c r="AF247" s="8">
        <v>0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v>0</v>
      </c>
      <c r="AM247" s="8">
        <v>0.50795454545454544</v>
      </c>
      <c r="AN247" s="8">
        <v>0</v>
      </c>
      <c r="AO247" s="8">
        <v>0</v>
      </c>
      <c r="AP247" s="8">
        <v>0.50795454545454544</v>
      </c>
      <c r="AQ247" s="8">
        <v>0</v>
      </c>
      <c r="AR247" s="8">
        <v>0</v>
      </c>
      <c r="AS247" s="8">
        <v>0</v>
      </c>
      <c r="AT247" s="8">
        <v>0</v>
      </c>
      <c r="AU247" s="7">
        <v>0</v>
      </c>
      <c r="AV247" s="7">
        <v>0</v>
      </c>
      <c r="AW247" s="7">
        <v>0</v>
      </c>
      <c r="AX247" s="7">
        <v>0</v>
      </c>
      <c r="AY247" s="7">
        <v>0</v>
      </c>
      <c r="AZ247" s="7">
        <v>0</v>
      </c>
      <c r="BA247" s="7">
        <v>0</v>
      </c>
      <c r="BB247" s="7">
        <v>0</v>
      </c>
      <c r="BC247" s="8">
        <v>0</v>
      </c>
      <c r="BD247" s="8">
        <v>0</v>
      </c>
      <c r="BE247" s="8">
        <v>0</v>
      </c>
      <c r="BF247" s="8">
        <v>0</v>
      </c>
      <c r="BG247" s="8">
        <v>0</v>
      </c>
      <c r="BH247" s="8">
        <v>0</v>
      </c>
      <c r="BI247" s="8">
        <v>0</v>
      </c>
      <c r="BJ247" s="8">
        <v>0</v>
      </c>
      <c r="BK247" s="8">
        <v>0</v>
      </c>
      <c r="BL247" s="8">
        <v>0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8">
        <v>0</v>
      </c>
    </row>
    <row r="248" spans="1:70" x14ac:dyDescent="0.25">
      <c r="A248" s="6">
        <v>35236992</v>
      </c>
      <c r="B248" t="s">
        <v>528</v>
      </c>
      <c r="C248" s="7" t="s">
        <v>115</v>
      </c>
      <c r="D248" s="7" t="s">
        <v>94</v>
      </c>
      <c r="E248" s="7" t="s">
        <v>95</v>
      </c>
      <c r="F248" t="s">
        <v>96</v>
      </c>
      <c r="G248" t="s">
        <v>179</v>
      </c>
      <c r="H248" t="s">
        <v>180</v>
      </c>
      <c r="I248" t="s">
        <v>144</v>
      </c>
      <c r="J248" t="s">
        <v>78</v>
      </c>
      <c r="K248" t="s">
        <v>79</v>
      </c>
      <c r="L248">
        <v>39.5794649921</v>
      </c>
      <c r="M248">
        <v>-121.2968731272</v>
      </c>
      <c r="N248" s="7" t="s">
        <v>518</v>
      </c>
      <c r="O248" s="7" t="s">
        <v>519</v>
      </c>
      <c r="P248" s="7" t="s">
        <v>520</v>
      </c>
      <c r="Q248" s="7" t="s">
        <v>170</v>
      </c>
      <c r="R248" s="7">
        <v>1480</v>
      </c>
      <c r="S248" s="7">
        <v>212</v>
      </c>
      <c r="T248" s="7" t="s">
        <v>134</v>
      </c>
      <c r="U248" s="7"/>
      <c r="V248" s="7" t="s">
        <v>200</v>
      </c>
      <c r="W248" s="8">
        <v>0</v>
      </c>
      <c r="X248" s="8">
        <v>0.70587121212121207</v>
      </c>
      <c r="Y248" s="8">
        <v>0</v>
      </c>
      <c r="Z248" s="8">
        <v>0.70587121212121207</v>
      </c>
      <c r="AA248" s="8">
        <v>0</v>
      </c>
      <c r="AB248" s="8">
        <v>0</v>
      </c>
      <c r="AC248" s="8">
        <v>0</v>
      </c>
      <c r="AD248" s="8">
        <v>0</v>
      </c>
      <c r="AE248" s="8">
        <v>0</v>
      </c>
      <c r="AF248" s="8">
        <v>0</v>
      </c>
      <c r="AG248" s="8">
        <v>0</v>
      </c>
      <c r="AH248" s="8">
        <v>0</v>
      </c>
      <c r="AI248" s="8">
        <v>0</v>
      </c>
      <c r="AJ248" s="8">
        <v>0</v>
      </c>
      <c r="AK248" s="8">
        <v>0</v>
      </c>
      <c r="AL248" s="8">
        <v>0</v>
      </c>
      <c r="AM248" s="8">
        <v>0</v>
      </c>
      <c r="AN248" s="8">
        <v>0</v>
      </c>
      <c r="AO248" s="8">
        <v>0</v>
      </c>
      <c r="AP248" s="8">
        <v>0</v>
      </c>
      <c r="AQ248" s="8">
        <v>0</v>
      </c>
      <c r="AR248" s="8">
        <v>0.70587121212121207</v>
      </c>
      <c r="AS248" s="8">
        <v>0</v>
      </c>
      <c r="AT248" s="8">
        <v>0.70587121212121207</v>
      </c>
      <c r="AU248" s="7">
        <v>0</v>
      </c>
      <c r="AV248" s="7">
        <v>0</v>
      </c>
      <c r="AW248" s="7">
        <v>0</v>
      </c>
      <c r="AX248" s="7">
        <v>0</v>
      </c>
      <c r="AY248" s="7">
        <v>0</v>
      </c>
      <c r="AZ248" s="7">
        <v>0</v>
      </c>
      <c r="BA248" s="7">
        <v>0</v>
      </c>
      <c r="BB248" s="7">
        <v>0</v>
      </c>
      <c r="BC248" s="8">
        <v>0</v>
      </c>
      <c r="BD248" s="8">
        <v>0</v>
      </c>
      <c r="BE248" s="8">
        <v>0</v>
      </c>
      <c r="BF248" s="8">
        <v>0</v>
      </c>
      <c r="BG248" s="8">
        <v>0</v>
      </c>
      <c r="BH248" s="8">
        <v>0</v>
      </c>
      <c r="BI248" s="8">
        <v>0</v>
      </c>
      <c r="BJ248" s="8">
        <v>0</v>
      </c>
      <c r="BK248" s="8">
        <v>0</v>
      </c>
      <c r="BL248" s="8">
        <v>0</v>
      </c>
      <c r="BM248" s="8">
        <v>0</v>
      </c>
      <c r="BN248" s="8">
        <v>0</v>
      </c>
      <c r="BO248" s="8">
        <v>0</v>
      </c>
      <c r="BP248" s="8">
        <v>0</v>
      </c>
      <c r="BQ248" s="8">
        <v>0</v>
      </c>
      <c r="BR248" s="8">
        <v>0</v>
      </c>
    </row>
    <row r="249" spans="1:70" x14ac:dyDescent="0.25">
      <c r="A249" s="6">
        <v>35235701</v>
      </c>
      <c r="B249" t="s">
        <v>529</v>
      </c>
      <c r="C249" s="7" t="s">
        <v>86</v>
      </c>
      <c r="D249" s="7" t="s">
        <v>94</v>
      </c>
      <c r="E249" s="7" t="s">
        <v>87</v>
      </c>
      <c r="F249" t="s">
        <v>96</v>
      </c>
      <c r="G249" t="s">
        <v>179</v>
      </c>
      <c r="H249" t="s">
        <v>180</v>
      </c>
      <c r="I249" t="s">
        <v>144</v>
      </c>
      <c r="J249" t="s">
        <v>78</v>
      </c>
      <c r="K249" t="s">
        <v>79</v>
      </c>
      <c r="L249">
        <v>39.576175507099997</v>
      </c>
      <c r="M249">
        <v>-121.3050679254</v>
      </c>
      <c r="N249" s="7" t="s">
        <v>518</v>
      </c>
      <c r="O249" s="7" t="s">
        <v>519</v>
      </c>
      <c r="P249" s="7" t="s">
        <v>520</v>
      </c>
      <c r="Q249" s="7" t="s">
        <v>170</v>
      </c>
      <c r="R249" s="7">
        <v>1480</v>
      </c>
      <c r="S249" s="7">
        <v>212</v>
      </c>
      <c r="T249" s="7" t="s">
        <v>134</v>
      </c>
      <c r="U249" s="7"/>
      <c r="V249" s="7" t="s">
        <v>257</v>
      </c>
      <c r="W249" s="8">
        <v>0.10909090909090909</v>
      </c>
      <c r="X249" s="8">
        <v>0</v>
      </c>
      <c r="Y249" s="8">
        <v>0</v>
      </c>
      <c r="Z249" s="8">
        <v>0.10909090909090909</v>
      </c>
      <c r="AA249" s="8">
        <v>0</v>
      </c>
      <c r="AB249" s="8">
        <v>0</v>
      </c>
      <c r="AC249" s="8">
        <v>0</v>
      </c>
      <c r="AD249" s="8">
        <v>0</v>
      </c>
      <c r="AE249" s="8">
        <v>0</v>
      </c>
      <c r="AF249" s="8">
        <v>0</v>
      </c>
      <c r="AG249" s="8">
        <v>0</v>
      </c>
      <c r="AH249" s="8">
        <v>0</v>
      </c>
      <c r="AI249" s="8">
        <v>0</v>
      </c>
      <c r="AJ249" s="8">
        <v>0</v>
      </c>
      <c r="AK249" s="8">
        <v>0</v>
      </c>
      <c r="AL249" s="8">
        <v>0</v>
      </c>
      <c r="AM249" s="8">
        <v>0</v>
      </c>
      <c r="AN249" s="8">
        <v>0</v>
      </c>
      <c r="AO249" s="8">
        <v>0</v>
      </c>
      <c r="AP249" s="8">
        <v>0</v>
      </c>
      <c r="AQ249" s="8">
        <v>0</v>
      </c>
      <c r="AR249" s="8">
        <v>0</v>
      </c>
      <c r="AS249" s="8">
        <v>0</v>
      </c>
      <c r="AT249" s="8">
        <v>0</v>
      </c>
      <c r="AU249" s="7">
        <v>0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8">
        <v>0</v>
      </c>
      <c r="BD249" s="8">
        <v>0</v>
      </c>
      <c r="BE249" s="8">
        <v>0</v>
      </c>
      <c r="BF249" s="8">
        <v>0</v>
      </c>
      <c r="BG249" s="8">
        <v>0.10909090909090909</v>
      </c>
      <c r="BH249" s="8">
        <v>0</v>
      </c>
      <c r="BI249" s="8">
        <v>0</v>
      </c>
      <c r="BJ249" s="8">
        <v>0.10909090909090909</v>
      </c>
      <c r="BK249" s="8">
        <v>0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0</v>
      </c>
    </row>
    <row r="250" spans="1:70" x14ac:dyDescent="0.25">
      <c r="A250" s="6">
        <v>35235702</v>
      </c>
      <c r="B250" t="s">
        <v>530</v>
      </c>
      <c r="C250" s="7" t="s">
        <v>115</v>
      </c>
      <c r="D250" s="7" t="s">
        <v>94</v>
      </c>
      <c r="E250" s="7" t="s">
        <v>95</v>
      </c>
      <c r="F250" t="s">
        <v>96</v>
      </c>
      <c r="G250" t="s">
        <v>179</v>
      </c>
      <c r="H250" t="s">
        <v>180</v>
      </c>
      <c r="I250" t="s">
        <v>144</v>
      </c>
      <c r="J250" t="s">
        <v>78</v>
      </c>
      <c r="K250" t="s">
        <v>79</v>
      </c>
      <c r="L250">
        <v>39.576175507099997</v>
      </c>
      <c r="M250">
        <v>-121.3050679254</v>
      </c>
      <c r="N250" s="7" t="s">
        <v>518</v>
      </c>
      <c r="O250" s="7" t="s">
        <v>519</v>
      </c>
      <c r="P250" s="7" t="s">
        <v>520</v>
      </c>
      <c r="Q250" s="7" t="s">
        <v>170</v>
      </c>
      <c r="R250" s="7">
        <v>1480</v>
      </c>
      <c r="S250" s="7">
        <v>212</v>
      </c>
      <c r="T250" s="7" t="s">
        <v>134</v>
      </c>
      <c r="U250" s="7"/>
      <c r="V250" s="7" t="s">
        <v>200</v>
      </c>
      <c r="W250" s="8">
        <v>0</v>
      </c>
      <c r="X250" s="8">
        <v>1.8371212121212122</v>
      </c>
      <c r="Y250" s="8">
        <v>0</v>
      </c>
      <c r="Z250" s="8">
        <v>1.8371212121212122</v>
      </c>
      <c r="AA250" s="8">
        <v>0</v>
      </c>
      <c r="AB250" s="8">
        <v>0</v>
      </c>
      <c r="AC250" s="8">
        <v>0</v>
      </c>
      <c r="AD250" s="8">
        <v>0</v>
      </c>
      <c r="AE250" s="8">
        <v>0</v>
      </c>
      <c r="AF250" s="8">
        <v>0</v>
      </c>
      <c r="AG250" s="8">
        <v>0</v>
      </c>
      <c r="AH250" s="8">
        <v>0</v>
      </c>
      <c r="AI250" s="8">
        <v>0</v>
      </c>
      <c r="AJ250" s="8">
        <v>0</v>
      </c>
      <c r="AK250" s="8">
        <v>0</v>
      </c>
      <c r="AL250" s="8">
        <v>0</v>
      </c>
      <c r="AM250" s="8">
        <v>0</v>
      </c>
      <c r="AN250" s="8">
        <v>0</v>
      </c>
      <c r="AO250" s="8">
        <v>0</v>
      </c>
      <c r="AP250" s="8">
        <v>0</v>
      </c>
      <c r="AQ250" s="8">
        <v>0</v>
      </c>
      <c r="AR250" s="8">
        <v>1.8371212121212124</v>
      </c>
      <c r="AS250" s="8">
        <v>0</v>
      </c>
      <c r="AT250" s="8">
        <v>1.8371212121212124</v>
      </c>
      <c r="AU250" s="7">
        <v>0</v>
      </c>
      <c r="AV250" s="7">
        <v>0</v>
      </c>
      <c r="AW250" s="7">
        <v>0</v>
      </c>
      <c r="AX250" s="7">
        <v>0</v>
      </c>
      <c r="AY250" s="7">
        <v>0</v>
      </c>
      <c r="AZ250" s="7">
        <v>0</v>
      </c>
      <c r="BA250" s="7">
        <v>0</v>
      </c>
      <c r="BB250" s="7">
        <v>0</v>
      </c>
      <c r="BC250" s="8">
        <v>0</v>
      </c>
      <c r="BD250" s="8">
        <v>0</v>
      </c>
      <c r="BE250" s="8">
        <v>0</v>
      </c>
      <c r="BF250" s="8">
        <v>0</v>
      </c>
      <c r="BG250" s="8">
        <v>0</v>
      </c>
      <c r="BH250" s="8">
        <v>0</v>
      </c>
      <c r="BI250" s="8">
        <v>0</v>
      </c>
      <c r="BJ250" s="8">
        <v>0</v>
      </c>
      <c r="BK250" s="8">
        <v>0</v>
      </c>
      <c r="BL250" s="8">
        <v>0</v>
      </c>
      <c r="BM250" s="8">
        <v>0</v>
      </c>
      <c r="BN250" s="8">
        <v>0</v>
      </c>
      <c r="BO250" s="8">
        <v>0</v>
      </c>
      <c r="BP250" s="8">
        <v>0</v>
      </c>
      <c r="BQ250" s="8">
        <v>0</v>
      </c>
      <c r="BR250" s="8">
        <v>0</v>
      </c>
    </row>
    <row r="251" spans="1:70" x14ac:dyDescent="0.25">
      <c r="A251" s="6">
        <v>35236985</v>
      </c>
      <c r="B251" t="s">
        <v>531</v>
      </c>
      <c r="C251" s="7" t="s">
        <v>86</v>
      </c>
      <c r="D251" s="7" t="s">
        <v>94</v>
      </c>
      <c r="E251" s="7" t="s">
        <v>87</v>
      </c>
      <c r="F251" t="s">
        <v>96</v>
      </c>
      <c r="G251" t="s">
        <v>179</v>
      </c>
      <c r="H251" t="s">
        <v>180</v>
      </c>
      <c r="I251" t="s">
        <v>144</v>
      </c>
      <c r="J251" t="s">
        <v>78</v>
      </c>
      <c r="K251" t="s">
        <v>79</v>
      </c>
      <c r="L251">
        <v>39.576175507099997</v>
      </c>
      <c r="M251">
        <v>-121.3050679254</v>
      </c>
      <c r="N251" s="7" t="s">
        <v>518</v>
      </c>
      <c r="O251" s="7" t="s">
        <v>519</v>
      </c>
      <c r="P251" s="7" t="s">
        <v>520</v>
      </c>
      <c r="Q251" s="7" t="s">
        <v>170</v>
      </c>
      <c r="R251" s="7">
        <v>1480</v>
      </c>
      <c r="S251" s="7">
        <v>212</v>
      </c>
      <c r="T251" s="7" t="s">
        <v>134</v>
      </c>
      <c r="U251" s="7" t="s">
        <v>221</v>
      </c>
      <c r="V251" s="7" t="s">
        <v>217</v>
      </c>
      <c r="W251" s="8">
        <v>0</v>
      </c>
      <c r="X251" s="8">
        <v>2.0655303030303029</v>
      </c>
      <c r="Y251" s="8">
        <v>0</v>
      </c>
      <c r="Z251" s="8">
        <v>2.0655303030303029</v>
      </c>
      <c r="AA251" s="8">
        <v>0</v>
      </c>
      <c r="AB251" s="8">
        <v>0</v>
      </c>
      <c r="AC251" s="8">
        <v>0</v>
      </c>
      <c r="AD251" s="8">
        <v>0</v>
      </c>
      <c r="AE251" s="8">
        <v>0</v>
      </c>
      <c r="AF251" s="8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8">
        <v>0</v>
      </c>
      <c r="AO251" s="8">
        <v>0</v>
      </c>
      <c r="AP251" s="8">
        <v>0</v>
      </c>
      <c r="AQ251" s="8">
        <v>0</v>
      </c>
      <c r="AR251" s="8">
        <v>0</v>
      </c>
      <c r="AS251" s="8">
        <v>0</v>
      </c>
      <c r="AT251" s="8">
        <v>0</v>
      </c>
      <c r="AU251" s="7">
        <v>0</v>
      </c>
      <c r="AV251" s="7">
        <v>0</v>
      </c>
      <c r="AW251" s="7">
        <v>0</v>
      </c>
      <c r="AX251" s="7">
        <v>0</v>
      </c>
      <c r="AY251" s="7">
        <v>0</v>
      </c>
      <c r="AZ251" s="7">
        <v>2.0655303030303029</v>
      </c>
      <c r="BA251" s="7">
        <v>0</v>
      </c>
      <c r="BB251" s="7">
        <v>2.0655303030303029</v>
      </c>
      <c r="BC251" s="8">
        <v>0</v>
      </c>
      <c r="BD251" s="8">
        <v>0</v>
      </c>
      <c r="BE251" s="8">
        <v>0</v>
      </c>
      <c r="BF251" s="8">
        <v>0</v>
      </c>
      <c r="BG251" s="8">
        <v>0</v>
      </c>
      <c r="BH251" s="8">
        <v>0</v>
      </c>
      <c r="BI251" s="8">
        <v>0</v>
      </c>
      <c r="BJ251" s="8">
        <v>0</v>
      </c>
      <c r="BK251" s="8">
        <v>0</v>
      </c>
      <c r="BL251" s="8">
        <v>0</v>
      </c>
      <c r="BM251" s="8">
        <v>0</v>
      </c>
      <c r="BN251" s="8">
        <v>0</v>
      </c>
      <c r="BO251" s="8">
        <v>0</v>
      </c>
      <c r="BP251" s="8">
        <v>0</v>
      </c>
      <c r="BQ251" s="8">
        <v>0</v>
      </c>
      <c r="BR251" s="8">
        <v>0</v>
      </c>
    </row>
    <row r="252" spans="1:70" x14ac:dyDescent="0.25">
      <c r="A252" s="6">
        <v>35236986</v>
      </c>
      <c r="B252" t="s">
        <v>532</v>
      </c>
      <c r="C252" s="7" t="s">
        <v>101</v>
      </c>
      <c r="D252" s="7" t="s">
        <v>94</v>
      </c>
      <c r="E252" s="7" t="s">
        <v>95</v>
      </c>
      <c r="F252" t="s">
        <v>96</v>
      </c>
      <c r="G252" t="s">
        <v>179</v>
      </c>
      <c r="H252" t="s">
        <v>180</v>
      </c>
      <c r="I252" t="s">
        <v>144</v>
      </c>
      <c r="J252" t="s">
        <v>78</v>
      </c>
      <c r="K252" t="s">
        <v>79</v>
      </c>
      <c r="L252">
        <v>39.576175507099997</v>
      </c>
      <c r="M252">
        <v>-121.3050679254</v>
      </c>
      <c r="N252" s="7" t="s">
        <v>518</v>
      </c>
      <c r="O252" s="7" t="s">
        <v>519</v>
      </c>
      <c r="P252" s="7" t="s">
        <v>520</v>
      </c>
      <c r="Q252" s="7" t="s">
        <v>170</v>
      </c>
      <c r="R252" s="7">
        <v>1480</v>
      </c>
      <c r="S252" s="7">
        <v>212</v>
      </c>
      <c r="T252" s="7" t="s">
        <v>134</v>
      </c>
      <c r="U252" s="7"/>
      <c r="V252" s="7" t="s">
        <v>101</v>
      </c>
      <c r="W252" s="8">
        <v>1.844128787878788</v>
      </c>
      <c r="X252" s="8">
        <v>0</v>
      </c>
      <c r="Y252" s="8">
        <v>0</v>
      </c>
      <c r="Z252" s="8">
        <v>1.844128787878788</v>
      </c>
      <c r="AA252" s="8">
        <v>0</v>
      </c>
      <c r="AB252" s="8">
        <v>0</v>
      </c>
      <c r="AC252" s="8">
        <v>0</v>
      </c>
      <c r="AD252" s="8">
        <v>0</v>
      </c>
      <c r="AE252" s="8">
        <v>0</v>
      </c>
      <c r="AF252" s="8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1.8441287878787875</v>
      </c>
      <c r="AN252" s="8">
        <v>0</v>
      </c>
      <c r="AO252" s="8">
        <v>0</v>
      </c>
      <c r="AP252" s="8">
        <v>1.8441287878787875</v>
      </c>
      <c r="AQ252" s="8">
        <v>0</v>
      </c>
      <c r="AR252" s="8">
        <v>0</v>
      </c>
      <c r="AS252" s="8">
        <v>0</v>
      </c>
      <c r="AT252" s="8">
        <v>0</v>
      </c>
      <c r="AU252" s="7">
        <v>0</v>
      </c>
      <c r="AV252" s="7">
        <v>0</v>
      </c>
      <c r="AW252" s="7">
        <v>0</v>
      </c>
      <c r="AX252" s="7">
        <v>0</v>
      </c>
      <c r="AY252" s="7">
        <v>0</v>
      </c>
      <c r="AZ252" s="7">
        <v>0</v>
      </c>
      <c r="BA252" s="7">
        <v>0</v>
      </c>
      <c r="BB252" s="7">
        <v>0</v>
      </c>
      <c r="BC252" s="8">
        <v>0</v>
      </c>
      <c r="BD252" s="8">
        <v>0</v>
      </c>
      <c r="BE252" s="8">
        <v>0</v>
      </c>
      <c r="BF252" s="8">
        <v>0</v>
      </c>
      <c r="BG252" s="8">
        <v>0</v>
      </c>
      <c r="BH252" s="8">
        <v>0</v>
      </c>
      <c r="BI252" s="8">
        <v>0</v>
      </c>
      <c r="BJ252" s="8">
        <v>0</v>
      </c>
      <c r="BK252" s="8">
        <v>0</v>
      </c>
      <c r="BL252" s="8">
        <v>0</v>
      </c>
      <c r="BM252" s="8">
        <v>0</v>
      </c>
      <c r="BN252" s="8">
        <v>0</v>
      </c>
      <c r="BO252" s="8">
        <v>0</v>
      </c>
      <c r="BP252" s="8">
        <v>0</v>
      </c>
      <c r="BQ252" s="8">
        <v>0</v>
      </c>
      <c r="BR252" s="8">
        <v>0</v>
      </c>
    </row>
    <row r="253" spans="1:70" x14ac:dyDescent="0.25">
      <c r="A253" s="6">
        <v>35236989</v>
      </c>
      <c r="B253" t="s">
        <v>533</v>
      </c>
      <c r="C253" s="7" t="s">
        <v>86</v>
      </c>
      <c r="D253" s="7" t="s">
        <v>94</v>
      </c>
      <c r="E253" s="7" t="s">
        <v>87</v>
      </c>
      <c r="F253" t="s">
        <v>96</v>
      </c>
      <c r="G253" t="s">
        <v>179</v>
      </c>
      <c r="H253" t="s">
        <v>180</v>
      </c>
      <c r="I253" t="s">
        <v>144</v>
      </c>
      <c r="J253" t="s">
        <v>78</v>
      </c>
      <c r="K253" t="s">
        <v>79</v>
      </c>
      <c r="L253">
        <v>39.576175507099997</v>
      </c>
      <c r="M253">
        <v>-121.3050679254</v>
      </c>
      <c r="N253" s="7" t="s">
        <v>518</v>
      </c>
      <c r="O253" s="7" t="s">
        <v>519</v>
      </c>
      <c r="P253" s="7" t="s">
        <v>520</v>
      </c>
      <c r="Q253" s="7" t="s">
        <v>170</v>
      </c>
      <c r="R253" s="7">
        <v>1480</v>
      </c>
      <c r="S253" s="7">
        <v>212</v>
      </c>
      <c r="T253" s="7" t="s">
        <v>134</v>
      </c>
      <c r="U253" s="7"/>
      <c r="V253" s="7" t="s">
        <v>257</v>
      </c>
      <c r="W253" s="8">
        <v>0.51136363636363635</v>
      </c>
      <c r="X253" s="8">
        <v>0</v>
      </c>
      <c r="Y253" s="8">
        <v>0</v>
      </c>
      <c r="Z253" s="8">
        <v>0.51136363636363635</v>
      </c>
      <c r="AA253" s="8">
        <v>0</v>
      </c>
      <c r="AB253" s="8">
        <v>0</v>
      </c>
      <c r="AC253" s="8">
        <v>0</v>
      </c>
      <c r="AD253" s="8">
        <v>0</v>
      </c>
      <c r="AE253" s="8">
        <v>0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0</v>
      </c>
      <c r="AN253" s="8">
        <v>0</v>
      </c>
      <c r="AO253" s="8">
        <v>0</v>
      </c>
      <c r="AP253" s="8">
        <v>0</v>
      </c>
      <c r="AQ253" s="8">
        <v>0</v>
      </c>
      <c r="AR253" s="8">
        <v>0</v>
      </c>
      <c r="AS253" s="8">
        <v>0</v>
      </c>
      <c r="AT253" s="8">
        <v>0</v>
      </c>
      <c r="AU253" s="7">
        <v>0</v>
      </c>
      <c r="AV253" s="7">
        <v>0</v>
      </c>
      <c r="AW253" s="7">
        <v>0</v>
      </c>
      <c r="AX253" s="7">
        <v>0</v>
      </c>
      <c r="AY253" s="7">
        <v>0</v>
      </c>
      <c r="AZ253" s="7">
        <v>0</v>
      </c>
      <c r="BA253" s="7">
        <v>0</v>
      </c>
      <c r="BB253" s="7">
        <v>0</v>
      </c>
      <c r="BC253" s="8">
        <v>0</v>
      </c>
      <c r="BD253" s="8">
        <v>0</v>
      </c>
      <c r="BE253" s="8">
        <v>0</v>
      </c>
      <c r="BF253" s="8">
        <v>0</v>
      </c>
      <c r="BG253" s="8">
        <v>0.51136363636363635</v>
      </c>
      <c r="BH253" s="8">
        <v>0</v>
      </c>
      <c r="BI253" s="8">
        <v>0</v>
      </c>
      <c r="BJ253" s="8">
        <v>0.51136363636363635</v>
      </c>
      <c r="BK253" s="8">
        <v>0</v>
      </c>
      <c r="BL253" s="8">
        <v>0</v>
      </c>
      <c r="BM253" s="8">
        <v>0</v>
      </c>
      <c r="BN253" s="8">
        <v>0</v>
      </c>
      <c r="BO253" s="8">
        <v>0</v>
      </c>
      <c r="BP253" s="8">
        <v>0</v>
      </c>
      <c r="BQ253" s="8">
        <v>0</v>
      </c>
      <c r="BR253" s="8">
        <v>0</v>
      </c>
    </row>
    <row r="254" spans="1:70" x14ac:dyDescent="0.25">
      <c r="A254" s="6">
        <v>35235704</v>
      </c>
      <c r="B254" t="s">
        <v>534</v>
      </c>
      <c r="C254" s="7" t="s">
        <v>86</v>
      </c>
      <c r="D254" s="7" t="s">
        <v>94</v>
      </c>
      <c r="E254" s="7" t="s">
        <v>87</v>
      </c>
      <c r="F254" t="s">
        <v>96</v>
      </c>
      <c r="G254" t="s">
        <v>179</v>
      </c>
      <c r="H254" t="s">
        <v>180</v>
      </c>
      <c r="I254" t="s">
        <v>144</v>
      </c>
      <c r="J254" t="s">
        <v>78</v>
      </c>
      <c r="K254" t="s">
        <v>79</v>
      </c>
      <c r="L254">
        <v>39.576175507099997</v>
      </c>
      <c r="M254">
        <v>-121.3050679254</v>
      </c>
      <c r="N254" s="7" t="s">
        <v>518</v>
      </c>
      <c r="O254" s="7" t="s">
        <v>519</v>
      </c>
      <c r="P254" s="7" t="s">
        <v>520</v>
      </c>
      <c r="Q254" s="7" t="s">
        <v>170</v>
      </c>
      <c r="R254" s="7">
        <v>1480</v>
      </c>
      <c r="S254" s="7">
        <v>212</v>
      </c>
      <c r="T254" s="7" t="s">
        <v>134</v>
      </c>
      <c r="U254" s="7"/>
      <c r="V254" s="7" t="s">
        <v>257</v>
      </c>
      <c r="W254" s="8">
        <v>0.18901515151515152</v>
      </c>
      <c r="X254" s="8">
        <v>0</v>
      </c>
      <c r="Y254" s="8">
        <v>0</v>
      </c>
      <c r="Z254" s="8">
        <v>0.18901515151515152</v>
      </c>
      <c r="AA254" s="8">
        <v>0</v>
      </c>
      <c r="AB254" s="8">
        <v>0</v>
      </c>
      <c r="AC254" s="8">
        <v>0</v>
      </c>
      <c r="AD254" s="8">
        <v>0</v>
      </c>
      <c r="AE254" s="8">
        <v>0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8">
        <v>0</v>
      </c>
      <c r="AO254" s="8">
        <v>0</v>
      </c>
      <c r="AP254" s="8">
        <v>0</v>
      </c>
      <c r="AQ254" s="8">
        <v>0</v>
      </c>
      <c r="AR254" s="8">
        <v>0</v>
      </c>
      <c r="AS254" s="8">
        <v>0</v>
      </c>
      <c r="AT254" s="8">
        <v>0</v>
      </c>
      <c r="AU254" s="7">
        <v>0</v>
      </c>
      <c r="AV254" s="7">
        <v>0</v>
      </c>
      <c r="AW254" s="7">
        <v>0</v>
      </c>
      <c r="AX254" s="7">
        <v>0</v>
      </c>
      <c r="AY254" s="7">
        <v>0</v>
      </c>
      <c r="AZ254" s="7">
        <v>0</v>
      </c>
      <c r="BA254" s="7">
        <v>0</v>
      </c>
      <c r="BB254" s="7">
        <v>0</v>
      </c>
      <c r="BC254" s="8">
        <v>0</v>
      </c>
      <c r="BD254" s="8">
        <v>0</v>
      </c>
      <c r="BE254" s="8">
        <v>0</v>
      </c>
      <c r="BF254" s="8">
        <v>0</v>
      </c>
      <c r="BG254" s="8">
        <v>0.18901515151515152</v>
      </c>
      <c r="BH254" s="8">
        <v>0</v>
      </c>
      <c r="BI254" s="8">
        <v>0</v>
      </c>
      <c r="BJ254" s="8">
        <v>0.18901515151515152</v>
      </c>
      <c r="BK254" s="8">
        <v>0</v>
      </c>
      <c r="BL254" s="8">
        <v>0</v>
      </c>
      <c r="BM254" s="8">
        <v>0</v>
      </c>
      <c r="BN254" s="8">
        <v>0</v>
      </c>
      <c r="BO254" s="8">
        <v>0</v>
      </c>
      <c r="BP254" s="8">
        <v>0</v>
      </c>
      <c r="BQ254" s="8">
        <v>0</v>
      </c>
      <c r="BR254" s="8">
        <v>0</v>
      </c>
    </row>
    <row r="255" spans="1:70" x14ac:dyDescent="0.25">
      <c r="A255" s="6">
        <v>35244696</v>
      </c>
      <c r="B255" t="s">
        <v>535</v>
      </c>
      <c r="C255" s="7" t="s">
        <v>93</v>
      </c>
      <c r="D255" s="7" t="s">
        <v>94</v>
      </c>
      <c r="E255" s="7" t="s">
        <v>95</v>
      </c>
      <c r="F255" t="s">
        <v>96</v>
      </c>
      <c r="G255" t="s">
        <v>179</v>
      </c>
      <c r="H255" t="s">
        <v>180</v>
      </c>
      <c r="I255" t="s">
        <v>144</v>
      </c>
      <c r="J255" t="s">
        <v>78</v>
      </c>
      <c r="K255" t="s">
        <v>79</v>
      </c>
      <c r="L255">
        <v>39.513739999999999</v>
      </c>
      <c r="M255">
        <v>-121.34604</v>
      </c>
      <c r="N255" s="7" t="s">
        <v>518</v>
      </c>
      <c r="O255" s="7" t="s">
        <v>519</v>
      </c>
      <c r="P255" s="7" t="s">
        <v>520</v>
      </c>
      <c r="Q255" s="7" t="s">
        <v>170</v>
      </c>
      <c r="R255" s="7">
        <v>1480</v>
      </c>
      <c r="S255" s="7">
        <v>212</v>
      </c>
      <c r="T255" s="7" t="s">
        <v>134</v>
      </c>
      <c r="U255" s="7"/>
      <c r="V255" s="7" t="s">
        <v>101</v>
      </c>
      <c r="W255" s="8">
        <v>0.29678030303030301</v>
      </c>
      <c r="X255" s="8">
        <v>0</v>
      </c>
      <c r="Y255" s="8">
        <v>0</v>
      </c>
      <c r="Z255" s="8">
        <v>0.29678030303030301</v>
      </c>
      <c r="AA255" s="8">
        <v>0</v>
      </c>
      <c r="AB255" s="8">
        <v>0</v>
      </c>
      <c r="AC255" s="8">
        <v>0</v>
      </c>
      <c r="AD255" s="8">
        <v>0</v>
      </c>
      <c r="AE255" s="8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0.29678030303030301</v>
      </c>
      <c r="AN255" s="8">
        <v>0</v>
      </c>
      <c r="AO255" s="8">
        <v>0</v>
      </c>
      <c r="AP255" s="8">
        <v>0.29678030303030301</v>
      </c>
      <c r="AQ255" s="8">
        <v>0</v>
      </c>
      <c r="AR255" s="8">
        <v>0</v>
      </c>
      <c r="AS255" s="8">
        <v>0</v>
      </c>
      <c r="AT255" s="8">
        <v>0</v>
      </c>
      <c r="AU255" s="7">
        <v>0</v>
      </c>
      <c r="AV255" s="7">
        <v>0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0</v>
      </c>
      <c r="BC255" s="8">
        <v>0</v>
      </c>
      <c r="BD255" s="8">
        <v>0</v>
      </c>
      <c r="BE255" s="8">
        <v>0</v>
      </c>
      <c r="BF255" s="8">
        <v>0</v>
      </c>
      <c r="BG255" s="8">
        <v>0</v>
      </c>
      <c r="BH255" s="8">
        <v>0</v>
      </c>
      <c r="BI255" s="8">
        <v>0</v>
      </c>
      <c r="BJ255" s="8">
        <v>0</v>
      </c>
      <c r="BK255" s="8">
        <v>0</v>
      </c>
      <c r="BL255" s="8">
        <v>0</v>
      </c>
      <c r="BM255" s="8">
        <v>0</v>
      </c>
      <c r="BN255" s="8">
        <v>0</v>
      </c>
      <c r="BO255" s="8">
        <v>0</v>
      </c>
      <c r="BP255" s="8">
        <v>0</v>
      </c>
      <c r="BQ255" s="8">
        <v>0</v>
      </c>
      <c r="BR255" s="8">
        <v>0</v>
      </c>
    </row>
    <row r="256" spans="1:70" x14ac:dyDescent="0.25">
      <c r="A256" s="6">
        <v>35244697</v>
      </c>
      <c r="B256" t="s">
        <v>536</v>
      </c>
      <c r="C256" s="7" t="s">
        <v>93</v>
      </c>
      <c r="D256" s="7" t="s">
        <v>94</v>
      </c>
      <c r="E256" s="7" t="s">
        <v>95</v>
      </c>
      <c r="F256" t="s">
        <v>96</v>
      </c>
      <c r="G256" t="s">
        <v>179</v>
      </c>
      <c r="H256" t="s">
        <v>180</v>
      </c>
      <c r="I256" t="s">
        <v>144</v>
      </c>
      <c r="J256" t="s">
        <v>78</v>
      </c>
      <c r="K256" t="s">
        <v>79</v>
      </c>
      <c r="L256">
        <v>39.561790595200002</v>
      </c>
      <c r="M256">
        <v>-121.32861270860001</v>
      </c>
      <c r="N256" s="7" t="s">
        <v>518</v>
      </c>
      <c r="O256" s="7" t="s">
        <v>519</v>
      </c>
      <c r="P256" s="7" t="s">
        <v>520</v>
      </c>
      <c r="Q256" s="7" t="s">
        <v>170</v>
      </c>
      <c r="R256" s="7">
        <v>1480</v>
      </c>
      <c r="S256" s="7">
        <v>212</v>
      </c>
      <c r="T256" s="7" t="s">
        <v>134</v>
      </c>
      <c r="U256" s="7"/>
      <c r="V256" s="7" t="s">
        <v>101</v>
      </c>
      <c r="W256" s="8">
        <v>0.1240530303030303</v>
      </c>
      <c r="X256" s="8">
        <v>0</v>
      </c>
      <c r="Y256" s="8">
        <v>0</v>
      </c>
      <c r="Z256" s="8">
        <v>0.1240530303030303</v>
      </c>
      <c r="AA256" s="8">
        <v>0</v>
      </c>
      <c r="AB256" s="8">
        <v>0</v>
      </c>
      <c r="AC256" s="8">
        <v>0</v>
      </c>
      <c r="AD256" s="8">
        <v>0</v>
      </c>
      <c r="AE256" s="8">
        <v>0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0.1240530303030303</v>
      </c>
      <c r="AN256" s="8">
        <v>0</v>
      </c>
      <c r="AO256" s="8">
        <v>0</v>
      </c>
      <c r="AP256" s="8">
        <v>0.1240530303030303</v>
      </c>
      <c r="AQ256" s="8">
        <v>0</v>
      </c>
      <c r="AR256" s="8">
        <v>0</v>
      </c>
      <c r="AS256" s="8">
        <v>0</v>
      </c>
      <c r="AT256" s="8">
        <v>0</v>
      </c>
      <c r="AU256" s="7">
        <v>0</v>
      </c>
      <c r="AV256" s="7">
        <v>0</v>
      </c>
      <c r="AW256" s="7">
        <v>0</v>
      </c>
      <c r="AX256" s="7">
        <v>0</v>
      </c>
      <c r="AY256" s="7">
        <v>0</v>
      </c>
      <c r="AZ256" s="7">
        <v>0</v>
      </c>
      <c r="BA256" s="7">
        <v>0</v>
      </c>
      <c r="BB256" s="7">
        <v>0</v>
      </c>
      <c r="BC256" s="8">
        <v>0</v>
      </c>
      <c r="BD256" s="8">
        <v>0</v>
      </c>
      <c r="BE256" s="8">
        <v>0</v>
      </c>
      <c r="BF256" s="8">
        <v>0</v>
      </c>
      <c r="BG256" s="8">
        <v>0</v>
      </c>
      <c r="BH256" s="8">
        <v>0</v>
      </c>
      <c r="BI256" s="8">
        <v>0</v>
      </c>
      <c r="BJ256" s="8">
        <v>0</v>
      </c>
      <c r="BK256" s="8">
        <v>0</v>
      </c>
      <c r="BL256" s="8">
        <v>0</v>
      </c>
      <c r="BM256" s="8">
        <v>0</v>
      </c>
      <c r="BN256" s="8">
        <v>0</v>
      </c>
      <c r="BO256" s="8">
        <v>0</v>
      </c>
      <c r="BP256" s="8">
        <v>0</v>
      </c>
      <c r="BQ256" s="8">
        <v>0</v>
      </c>
      <c r="BR256" s="8">
        <v>0</v>
      </c>
    </row>
    <row r="257" spans="1:70" x14ac:dyDescent="0.25">
      <c r="A257" s="6">
        <v>35244698</v>
      </c>
      <c r="B257" t="s">
        <v>537</v>
      </c>
      <c r="C257" s="7" t="s">
        <v>86</v>
      </c>
      <c r="D257" s="7" t="s">
        <v>94</v>
      </c>
      <c r="E257" s="7" t="s">
        <v>87</v>
      </c>
      <c r="F257" t="s">
        <v>96</v>
      </c>
      <c r="G257" t="s">
        <v>179</v>
      </c>
      <c r="H257" t="s">
        <v>180</v>
      </c>
      <c r="I257" t="s">
        <v>144</v>
      </c>
      <c r="J257" t="s">
        <v>78</v>
      </c>
      <c r="K257" t="s">
        <v>79</v>
      </c>
      <c r="L257">
        <v>39.513739999999999</v>
      </c>
      <c r="M257">
        <v>-121.34604</v>
      </c>
      <c r="N257" s="7" t="s">
        <v>518</v>
      </c>
      <c r="O257" s="7" t="s">
        <v>519</v>
      </c>
      <c r="P257" s="7" t="s">
        <v>520</v>
      </c>
      <c r="Q257" s="7" t="s">
        <v>170</v>
      </c>
      <c r="R257" s="7">
        <v>1480</v>
      </c>
      <c r="S257" s="7">
        <v>212</v>
      </c>
      <c r="T257" s="7" t="s">
        <v>134</v>
      </c>
      <c r="U257" s="7"/>
      <c r="V257" s="7" t="s">
        <v>257</v>
      </c>
      <c r="W257" s="8">
        <v>9.0340909090909097E-2</v>
      </c>
      <c r="X257" s="8">
        <v>0</v>
      </c>
      <c r="Y257" s="8">
        <v>0</v>
      </c>
      <c r="Z257" s="8">
        <v>9.0340909090909097E-2</v>
      </c>
      <c r="AA257" s="8">
        <v>0</v>
      </c>
      <c r="AB257" s="8">
        <v>0</v>
      </c>
      <c r="AC257" s="8">
        <v>0</v>
      </c>
      <c r="AD257" s="8">
        <v>0</v>
      </c>
      <c r="AE257" s="8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8">
        <v>0</v>
      </c>
      <c r="AO257" s="8">
        <v>0</v>
      </c>
      <c r="AP257" s="8">
        <v>0</v>
      </c>
      <c r="AQ257" s="8">
        <v>0</v>
      </c>
      <c r="AR257" s="8">
        <v>0</v>
      </c>
      <c r="AS257" s="8">
        <v>0</v>
      </c>
      <c r="AT257" s="8">
        <v>0</v>
      </c>
      <c r="AU257" s="7">
        <v>0</v>
      </c>
      <c r="AV257" s="7">
        <v>0</v>
      </c>
      <c r="AW257" s="7">
        <v>0</v>
      </c>
      <c r="AX257" s="7">
        <v>0</v>
      </c>
      <c r="AY257" s="7">
        <v>0</v>
      </c>
      <c r="AZ257" s="7">
        <v>0</v>
      </c>
      <c r="BA257" s="7">
        <v>0</v>
      </c>
      <c r="BB257" s="7">
        <v>0</v>
      </c>
      <c r="BC257" s="8">
        <v>0</v>
      </c>
      <c r="BD257" s="8">
        <v>0</v>
      </c>
      <c r="BE257" s="8">
        <v>0</v>
      </c>
      <c r="BF257" s="8">
        <v>0</v>
      </c>
      <c r="BG257" s="8">
        <v>9.0340909090909097E-2</v>
      </c>
      <c r="BH257" s="8">
        <v>0</v>
      </c>
      <c r="BI257" s="8">
        <v>0</v>
      </c>
      <c r="BJ257" s="8">
        <v>9.0340909090909097E-2</v>
      </c>
      <c r="BK257" s="8">
        <v>0</v>
      </c>
      <c r="BL257" s="8">
        <v>0</v>
      </c>
      <c r="BM257" s="8">
        <v>0</v>
      </c>
      <c r="BN257" s="8">
        <v>0</v>
      </c>
      <c r="BO257" s="8">
        <v>0</v>
      </c>
      <c r="BP257" s="8">
        <v>0</v>
      </c>
      <c r="BQ257" s="8">
        <v>0</v>
      </c>
      <c r="BR257" s="8">
        <v>0</v>
      </c>
    </row>
    <row r="258" spans="1:70" x14ac:dyDescent="0.25">
      <c r="A258" s="6">
        <v>35244699</v>
      </c>
      <c r="B258" t="s">
        <v>538</v>
      </c>
      <c r="C258" s="7" t="s">
        <v>86</v>
      </c>
      <c r="D258" s="7" t="s">
        <v>94</v>
      </c>
      <c r="E258" s="7" t="s">
        <v>87</v>
      </c>
      <c r="F258" t="s">
        <v>96</v>
      </c>
      <c r="G258" t="s">
        <v>179</v>
      </c>
      <c r="H258" t="s">
        <v>180</v>
      </c>
      <c r="I258" t="s">
        <v>144</v>
      </c>
      <c r="J258" t="s">
        <v>78</v>
      </c>
      <c r="K258" t="s">
        <v>79</v>
      </c>
      <c r="L258">
        <v>39.513739999999999</v>
      </c>
      <c r="M258">
        <v>-121.34604</v>
      </c>
      <c r="N258" s="7" t="s">
        <v>518</v>
      </c>
      <c r="O258" s="7" t="s">
        <v>519</v>
      </c>
      <c r="P258" s="7" t="s">
        <v>520</v>
      </c>
      <c r="Q258" s="7" t="s">
        <v>170</v>
      </c>
      <c r="R258" s="7">
        <v>1480</v>
      </c>
      <c r="S258" s="7">
        <v>212</v>
      </c>
      <c r="T258" s="7" t="s">
        <v>134</v>
      </c>
      <c r="U258" s="7"/>
      <c r="V258" s="7" t="s">
        <v>257</v>
      </c>
      <c r="W258" s="8">
        <v>8.0113636363636359E-2</v>
      </c>
      <c r="X258" s="8">
        <v>0</v>
      </c>
      <c r="Y258" s="8">
        <v>0</v>
      </c>
      <c r="Z258" s="8">
        <v>8.0113636363636359E-2</v>
      </c>
      <c r="AA258" s="8">
        <v>0</v>
      </c>
      <c r="AB258" s="8">
        <v>0</v>
      </c>
      <c r="AC258" s="8">
        <v>0</v>
      </c>
      <c r="AD258" s="8">
        <v>0</v>
      </c>
      <c r="AE258" s="8">
        <v>0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8">
        <v>0</v>
      </c>
      <c r="AO258" s="8">
        <v>0</v>
      </c>
      <c r="AP258" s="8">
        <v>0</v>
      </c>
      <c r="AQ258" s="8">
        <v>0</v>
      </c>
      <c r="AR258" s="8">
        <v>0</v>
      </c>
      <c r="AS258" s="8">
        <v>0</v>
      </c>
      <c r="AT258" s="8">
        <v>0</v>
      </c>
      <c r="AU258" s="7">
        <v>0</v>
      </c>
      <c r="AV258" s="7">
        <v>0</v>
      </c>
      <c r="AW258" s="7">
        <v>0</v>
      </c>
      <c r="AX258" s="7">
        <v>0</v>
      </c>
      <c r="AY258" s="7">
        <v>0</v>
      </c>
      <c r="AZ258" s="7">
        <v>0</v>
      </c>
      <c r="BA258" s="7">
        <v>0</v>
      </c>
      <c r="BB258" s="7">
        <v>0</v>
      </c>
      <c r="BC258" s="8">
        <v>0</v>
      </c>
      <c r="BD258" s="8">
        <v>0</v>
      </c>
      <c r="BE258" s="8">
        <v>0</v>
      </c>
      <c r="BF258" s="8">
        <v>0</v>
      </c>
      <c r="BG258" s="8">
        <v>8.0113636363636359E-2</v>
      </c>
      <c r="BH258" s="8">
        <v>0</v>
      </c>
      <c r="BI258" s="8">
        <v>0</v>
      </c>
      <c r="BJ258" s="8">
        <v>8.0113636363636359E-2</v>
      </c>
      <c r="BK258" s="8">
        <v>0</v>
      </c>
      <c r="BL258" s="8">
        <v>0</v>
      </c>
      <c r="BM258" s="8">
        <v>0</v>
      </c>
      <c r="BN258" s="8">
        <v>0</v>
      </c>
      <c r="BO258" s="8">
        <v>0</v>
      </c>
      <c r="BP258" s="8">
        <v>0</v>
      </c>
      <c r="BQ258" s="8">
        <v>0</v>
      </c>
      <c r="BR258" s="8">
        <v>0</v>
      </c>
    </row>
    <row r="259" spans="1:70" x14ac:dyDescent="0.25">
      <c r="A259" s="6">
        <v>35245140</v>
      </c>
      <c r="B259" t="s">
        <v>539</v>
      </c>
      <c r="C259" s="7" t="s">
        <v>93</v>
      </c>
      <c r="D259" s="7" t="s">
        <v>94</v>
      </c>
      <c r="E259" s="7" t="s">
        <v>95</v>
      </c>
      <c r="F259" t="s">
        <v>96</v>
      </c>
      <c r="G259" t="s">
        <v>179</v>
      </c>
      <c r="H259" t="s">
        <v>180</v>
      </c>
      <c r="I259" t="s">
        <v>144</v>
      </c>
      <c r="J259" t="s">
        <v>78</v>
      </c>
      <c r="K259" t="s">
        <v>79</v>
      </c>
      <c r="L259">
        <v>39.513739999999999</v>
      </c>
      <c r="M259">
        <v>-121.34604</v>
      </c>
      <c r="N259" s="7" t="s">
        <v>518</v>
      </c>
      <c r="O259" s="7" t="s">
        <v>519</v>
      </c>
      <c r="P259" s="7" t="s">
        <v>520</v>
      </c>
      <c r="Q259" s="7" t="s">
        <v>170</v>
      </c>
      <c r="R259" s="7">
        <v>1480</v>
      </c>
      <c r="S259" s="7">
        <v>212</v>
      </c>
      <c r="T259" s="7" t="s">
        <v>134</v>
      </c>
      <c r="U259" s="7"/>
      <c r="V259" s="7" t="s">
        <v>200</v>
      </c>
      <c r="W259" s="8">
        <v>0.27746212121212122</v>
      </c>
      <c r="X259" s="8">
        <v>0</v>
      </c>
      <c r="Y259" s="8">
        <v>0</v>
      </c>
      <c r="Z259" s="8">
        <v>0.27746212121212122</v>
      </c>
      <c r="AA259" s="8">
        <v>0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8">
        <v>0</v>
      </c>
      <c r="AO259" s="8">
        <v>0</v>
      </c>
      <c r="AP259" s="8">
        <v>0</v>
      </c>
      <c r="AQ259" s="8">
        <v>0.27746212121212122</v>
      </c>
      <c r="AR259" s="8">
        <v>0</v>
      </c>
      <c r="AS259" s="8">
        <v>0</v>
      </c>
      <c r="AT259" s="8">
        <v>0.27746212121212122</v>
      </c>
      <c r="AU259" s="7">
        <v>0</v>
      </c>
      <c r="AV259" s="7">
        <v>0</v>
      </c>
      <c r="AW259" s="7">
        <v>0</v>
      </c>
      <c r="AX259" s="7">
        <v>0</v>
      </c>
      <c r="AY259" s="7">
        <v>0</v>
      </c>
      <c r="AZ259" s="7">
        <v>0</v>
      </c>
      <c r="BA259" s="7">
        <v>0</v>
      </c>
      <c r="BB259" s="7">
        <v>0</v>
      </c>
      <c r="BC259" s="8">
        <v>0</v>
      </c>
      <c r="BD259" s="8">
        <v>0</v>
      </c>
      <c r="BE259" s="8">
        <v>0</v>
      </c>
      <c r="BF259" s="8">
        <v>0</v>
      </c>
      <c r="BG259" s="8">
        <v>0</v>
      </c>
      <c r="BH259" s="8">
        <v>0</v>
      </c>
      <c r="BI259" s="8">
        <v>0</v>
      </c>
      <c r="BJ259" s="8">
        <v>0</v>
      </c>
      <c r="BK259" s="8">
        <v>0</v>
      </c>
      <c r="BL259" s="8">
        <v>0</v>
      </c>
      <c r="BM259" s="8">
        <v>0</v>
      </c>
      <c r="BN259" s="8">
        <v>0</v>
      </c>
      <c r="BO259" s="8">
        <v>0</v>
      </c>
      <c r="BP259" s="8">
        <v>0</v>
      </c>
      <c r="BQ259" s="8">
        <v>0</v>
      </c>
      <c r="BR259" s="8">
        <v>0</v>
      </c>
    </row>
    <row r="260" spans="1:70" x14ac:dyDescent="0.25">
      <c r="A260" s="6">
        <v>35245141</v>
      </c>
      <c r="B260" t="s">
        <v>540</v>
      </c>
      <c r="C260" s="7" t="s">
        <v>86</v>
      </c>
      <c r="D260" s="7" t="s">
        <v>94</v>
      </c>
      <c r="E260" s="7" t="s">
        <v>87</v>
      </c>
      <c r="F260" t="s">
        <v>96</v>
      </c>
      <c r="G260" t="s">
        <v>179</v>
      </c>
      <c r="H260" t="s">
        <v>180</v>
      </c>
      <c r="I260" t="s">
        <v>144</v>
      </c>
      <c r="J260" t="s">
        <v>78</v>
      </c>
      <c r="K260" t="s">
        <v>79</v>
      </c>
      <c r="L260">
        <v>39.513739999999999</v>
      </c>
      <c r="M260">
        <v>-121.34604</v>
      </c>
      <c r="N260" s="7" t="s">
        <v>518</v>
      </c>
      <c r="O260" s="7" t="s">
        <v>519</v>
      </c>
      <c r="P260" s="7" t="s">
        <v>520</v>
      </c>
      <c r="Q260" s="7" t="s">
        <v>170</v>
      </c>
      <c r="R260" s="7">
        <v>1480</v>
      </c>
      <c r="S260" s="7">
        <v>212</v>
      </c>
      <c r="T260" s="7" t="s">
        <v>134</v>
      </c>
      <c r="U260" s="7"/>
      <c r="V260" s="7" t="s">
        <v>257</v>
      </c>
      <c r="W260" s="8">
        <v>4.128787878787879E-2</v>
      </c>
      <c r="X260" s="8">
        <v>0</v>
      </c>
      <c r="Y260" s="8">
        <v>0</v>
      </c>
      <c r="Z260" s="8">
        <v>4.128787878787879E-2</v>
      </c>
      <c r="AA260" s="8">
        <v>0</v>
      </c>
      <c r="AB260" s="8">
        <v>0</v>
      </c>
      <c r="AC260" s="8">
        <v>0</v>
      </c>
      <c r="AD260" s="8">
        <v>0</v>
      </c>
      <c r="AE260" s="8">
        <v>0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8">
        <v>0</v>
      </c>
      <c r="AO260" s="8">
        <v>0</v>
      </c>
      <c r="AP260" s="8">
        <v>0</v>
      </c>
      <c r="AQ260" s="8">
        <v>0</v>
      </c>
      <c r="AR260" s="8">
        <v>0</v>
      </c>
      <c r="AS260" s="8">
        <v>0</v>
      </c>
      <c r="AT260" s="8">
        <v>0</v>
      </c>
      <c r="AU260" s="7">
        <v>0</v>
      </c>
      <c r="AV260" s="7">
        <v>0</v>
      </c>
      <c r="AW260" s="7">
        <v>0</v>
      </c>
      <c r="AX260" s="7">
        <v>0</v>
      </c>
      <c r="AY260" s="7">
        <v>0</v>
      </c>
      <c r="AZ260" s="7">
        <v>0</v>
      </c>
      <c r="BA260" s="7">
        <v>0</v>
      </c>
      <c r="BB260" s="7">
        <v>0</v>
      </c>
      <c r="BC260" s="8">
        <v>0</v>
      </c>
      <c r="BD260" s="8">
        <v>0</v>
      </c>
      <c r="BE260" s="8">
        <v>0</v>
      </c>
      <c r="BF260" s="8">
        <v>0</v>
      </c>
      <c r="BG260" s="8">
        <v>4.128787878787879E-2</v>
      </c>
      <c r="BH260" s="8">
        <v>0</v>
      </c>
      <c r="BI260" s="8">
        <v>0</v>
      </c>
      <c r="BJ260" s="8">
        <v>4.128787878787879E-2</v>
      </c>
      <c r="BK260" s="8">
        <v>0</v>
      </c>
      <c r="BL260" s="8">
        <v>0</v>
      </c>
      <c r="BM260" s="8">
        <v>0</v>
      </c>
      <c r="BN260" s="8">
        <v>0</v>
      </c>
      <c r="BO260" s="8">
        <v>0</v>
      </c>
      <c r="BP260" s="8">
        <v>0</v>
      </c>
      <c r="BQ260" s="8">
        <v>0</v>
      </c>
      <c r="BR260" s="8">
        <v>0</v>
      </c>
    </row>
    <row r="261" spans="1:70" x14ac:dyDescent="0.25">
      <c r="A261" s="6">
        <v>35245142</v>
      </c>
      <c r="B261" t="s">
        <v>541</v>
      </c>
      <c r="C261" s="7" t="s">
        <v>93</v>
      </c>
      <c r="D261" s="7" t="s">
        <v>94</v>
      </c>
      <c r="E261" s="7" t="s">
        <v>95</v>
      </c>
      <c r="F261" t="s">
        <v>96</v>
      </c>
      <c r="G261" t="s">
        <v>179</v>
      </c>
      <c r="H261" t="s">
        <v>180</v>
      </c>
      <c r="I261" t="s">
        <v>144</v>
      </c>
      <c r="J261" t="s">
        <v>78</v>
      </c>
      <c r="K261" t="s">
        <v>79</v>
      </c>
      <c r="L261">
        <v>39.513739999999999</v>
      </c>
      <c r="M261">
        <v>-121.34604</v>
      </c>
      <c r="N261" s="7" t="s">
        <v>518</v>
      </c>
      <c r="O261" s="7" t="s">
        <v>519</v>
      </c>
      <c r="P261" s="7" t="s">
        <v>520</v>
      </c>
      <c r="Q261" s="7" t="s">
        <v>170</v>
      </c>
      <c r="R261" s="7">
        <v>1480</v>
      </c>
      <c r="S261" s="7">
        <v>212</v>
      </c>
      <c r="T261" s="7" t="s">
        <v>134</v>
      </c>
      <c r="U261" s="7"/>
      <c r="V261" s="7" t="s">
        <v>101</v>
      </c>
      <c r="W261" s="8">
        <v>5.6818181818181816E-2</v>
      </c>
      <c r="X261" s="8">
        <v>0</v>
      </c>
      <c r="Y261" s="8">
        <v>0</v>
      </c>
      <c r="Z261" s="8">
        <v>5.6818181818181816E-2</v>
      </c>
      <c r="AA261" s="8">
        <v>0</v>
      </c>
      <c r="AB261" s="8">
        <v>0</v>
      </c>
      <c r="AC261" s="8">
        <v>0</v>
      </c>
      <c r="AD261" s="8">
        <v>0</v>
      </c>
      <c r="AE261" s="8">
        <v>0</v>
      </c>
      <c r="AF261" s="8">
        <v>0</v>
      </c>
      <c r="AG261" s="8">
        <v>0</v>
      </c>
      <c r="AH261" s="8">
        <v>0</v>
      </c>
      <c r="AI261" s="8">
        <v>0</v>
      </c>
      <c r="AJ261" s="8">
        <v>0</v>
      </c>
      <c r="AK261" s="8">
        <v>0</v>
      </c>
      <c r="AL261" s="8">
        <v>0</v>
      </c>
      <c r="AM261" s="8">
        <v>5.6818181818181816E-2</v>
      </c>
      <c r="AN261" s="8">
        <v>0</v>
      </c>
      <c r="AO261" s="8">
        <v>0</v>
      </c>
      <c r="AP261" s="8">
        <v>5.6818181818181816E-2</v>
      </c>
      <c r="AQ261" s="8">
        <v>0</v>
      </c>
      <c r="AR261" s="8">
        <v>0</v>
      </c>
      <c r="AS261" s="8">
        <v>0</v>
      </c>
      <c r="AT261" s="8">
        <v>0</v>
      </c>
      <c r="AU261" s="7">
        <v>0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0</v>
      </c>
      <c r="BC261" s="8">
        <v>0</v>
      </c>
      <c r="BD261" s="8">
        <v>0</v>
      </c>
      <c r="BE261" s="8">
        <v>0</v>
      </c>
      <c r="BF261" s="8">
        <v>0</v>
      </c>
      <c r="BG261" s="8">
        <v>0</v>
      </c>
      <c r="BH261" s="8">
        <v>0</v>
      </c>
      <c r="BI261" s="8">
        <v>0</v>
      </c>
      <c r="BJ261" s="8">
        <v>0</v>
      </c>
      <c r="BK261" s="8">
        <v>0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0</v>
      </c>
      <c r="BR261" s="8">
        <v>0</v>
      </c>
    </row>
    <row r="262" spans="1:70" x14ac:dyDescent="0.25">
      <c r="A262" s="6">
        <v>35245143</v>
      </c>
      <c r="B262" t="s">
        <v>542</v>
      </c>
      <c r="C262" s="7" t="s">
        <v>93</v>
      </c>
      <c r="D262" s="7" t="s">
        <v>94</v>
      </c>
      <c r="E262" s="7" t="s">
        <v>95</v>
      </c>
      <c r="F262" t="s">
        <v>96</v>
      </c>
      <c r="G262" t="s">
        <v>179</v>
      </c>
      <c r="H262" t="s">
        <v>180</v>
      </c>
      <c r="I262" t="s">
        <v>144</v>
      </c>
      <c r="J262" t="s">
        <v>78</v>
      </c>
      <c r="K262" t="s">
        <v>79</v>
      </c>
      <c r="L262">
        <v>39.513739999999999</v>
      </c>
      <c r="M262">
        <v>-121.34604</v>
      </c>
      <c r="N262" s="7" t="s">
        <v>518</v>
      </c>
      <c r="O262" s="7" t="s">
        <v>519</v>
      </c>
      <c r="P262" s="7" t="s">
        <v>520</v>
      </c>
      <c r="Q262" s="7" t="s">
        <v>170</v>
      </c>
      <c r="R262" s="7">
        <v>1480</v>
      </c>
      <c r="S262" s="7">
        <v>212</v>
      </c>
      <c r="T262" s="7" t="s">
        <v>134</v>
      </c>
      <c r="U262" s="7"/>
      <c r="V262" s="7" t="s">
        <v>101</v>
      </c>
      <c r="W262" s="8">
        <v>0.25890151515151516</v>
      </c>
      <c r="X262" s="8">
        <v>0</v>
      </c>
      <c r="Y262" s="8">
        <v>0</v>
      </c>
      <c r="Z262" s="8">
        <v>0.25890151515151516</v>
      </c>
      <c r="AA262" s="8">
        <v>0</v>
      </c>
      <c r="AB262" s="8">
        <v>0</v>
      </c>
      <c r="AC262" s="8">
        <v>0</v>
      </c>
      <c r="AD262" s="8">
        <v>0</v>
      </c>
      <c r="AE262" s="8">
        <v>0</v>
      </c>
      <c r="AF262" s="8">
        <v>0</v>
      </c>
      <c r="AG262" s="8">
        <v>0</v>
      </c>
      <c r="AH262" s="8">
        <v>0</v>
      </c>
      <c r="AI262" s="8">
        <v>0</v>
      </c>
      <c r="AJ262" s="8">
        <v>0</v>
      </c>
      <c r="AK262" s="8">
        <v>0</v>
      </c>
      <c r="AL262" s="8">
        <v>0</v>
      </c>
      <c r="AM262" s="8">
        <v>0.25890151515151516</v>
      </c>
      <c r="AN262" s="8">
        <v>0</v>
      </c>
      <c r="AO262" s="8">
        <v>0</v>
      </c>
      <c r="AP262" s="8">
        <v>0.25890151515151516</v>
      </c>
      <c r="AQ262" s="8">
        <v>0</v>
      </c>
      <c r="AR262" s="8">
        <v>0</v>
      </c>
      <c r="AS262" s="8">
        <v>0</v>
      </c>
      <c r="AT262" s="8">
        <v>0</v>
      </c>
      <c r="AU262" s="7">
        <v>0</v>
      </c>
      <c r="AV262" s="7">
        <v>0</v>
      </c>
      <c r="AW262" s="7">
        <v>0</v>
      </c>
      <c r="AX262" s="7">
        <v>0</v>
      </c>
      <c r="AY262" s="7">
        <v>0</v>
      </c>
      <c r="AZ262" s="7">
        <v>0</v>
      </c>
      <c r="BA262" s="7">
        <v>0</v>
      </c>
      <c r="BB262" s="7">
        <v>0</v>
      </c>
      <c r="BC262" s="8">
        <v>0</v>
      </c>
      <c r="BD262" s="8">
        <v>0</v>
      </c>
      <c r="BE262" s="8">
        <v>0</v>
      </c>
      <c r="BF262" s="8">
        <v>0</v>
      </c>
      <c r="BG262" s="8">
        <v>0</v>
      </c>
      <c r="BH262" s="8">
        <v>0</v>
      </c>
      <c r="BI262" s="8">
        <v>0</v>
      </c>
      <c r="BJ262" s="8">
        <v>0</v>
      </c>
      <c r="BK262" s="8">
        <v>0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8">
        <v>0</v>
      </c>
    </row>
    <row r="263" spans="1:70" x14ac:dyDescent="0.25">
      <c r="A263" s="6">
        <v>35245144</v>
      </c>
      <c r="B263" t="s">
        <v>543</v>
      </c>
      <c r="C263" s="7" t="s">
        <v>93</v>
      </c>
      <c r="D263" s="7" t="s">
        <v>94</v>
      </c>
      <c r="E263" s="7" t="s">
        <v>95</v>
      </c>
      <c r="F263" t="s">
        <v>96</v>
      </c>
      <c r="G263" t="s">
        <v>179</v>
      </c>
      <c r="H263" t="s">
        <v>180</v>
      </c>
      <c r="I263" t="s">
        <v>144</v>
      </c>
      <c r="J263" t="s">
        <v>78</v>
      </c>
      <c r="K263" t="s">
        <v>79</v>
      </c>
      <c r="L263">
        <v>39.513739999999999</v>
      </c>
      <c r="M263">
        <v>-121.34604</v>
      </c>
      <c r="N263" s="7" t="s">
        <v>518</v>
      </c>
      <c r="O263" s="7" t="s">
        <v>519</v>
      </c>
      <c r="P263" s="7" t="s">
        <v>520</v>
      </c>
      <c r="Q263" s="7" t="s">
        <v>170</v>
      </c>
      <c r="R263" s="7">
        <v>1480</v>
      </c>
      <c r="S263" s="7">
        <v>212</v>
      </c>
      <c r="T263" s="7" t="s">
        <v>134</v>
      </c>
      <c r="U263" s="7"/>
      <c r="V263" s="7" t="s">
        <v>101</v>
      </c>
      <c r="W263" s="8">
        <v>0.24886363636363637</v>
      </c>
      <c r="X263" s="8">
        <v>0</v>
      </c>
      <c r="Y263" s="8">
        <v>0</v>
      </c>
      <c r="Z263" s="8">
        <v>0.24886363636363637</v>
      </c>
      <c r="AA263" s="8">
        <v>0</v>
      </c>
      <c r="AB263" s="8">
        <v>0</v>
      </c>
      <c r="AC263" s="8">
        <v>0</v>
      </c>
      <c r="AD263" s="8">
        <v>0</v>
      </c>
      <c r="AE263" s="8">
        <v>0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0.24886363636363637</v>
      </c>
      <c r="AN263" s="8">
        <v>0</v>
      </c>
      <c r="AO263" s="8">
        <v>0</v>
      </c>
      <c r="AP263" s="8">
        <v>0.24886363636363637</v>
      </c>
      <c r="AQ263" s="8">
        <v>0</v>
      </c>
      <c r="AR263" s="8">
        <v>0</v>
      </c>
      <c r="AS263" s="8">
        <v>0</v>
      </c>
      <c r="AT263" s="8">
        <v>0</v>
      </c>
      <c r="AU263" s="7">
        <v>0</v>
      </c>
      <c r="AV263" s="7">
        <v>0</v>
      </c>
      <c r="AW263" s="7">
        <v>0</v>
      </c>
      <c r="AX263" s="7">
        <v>0</v>
      </c>
      <c r="AY263" s="7">
        <v>0</v>
      </c>
      <c r="AZ263" s="7">
        <v>0</v>
      </c>
      <c r="BA263" s="7">
        <v>0</v>
      </c>
      <c r="BB263" s="7">
        <v>0</v>
      </c>
      <c r="BC263" s="8">
        <v>0</v>
      </c>
      <c r="BD263" s="8">
        <v>0</v>
      </c>
      <c r="BE263" s="8">
        <v>0</v>
      </c>
      <c r="BF263" s="8">
        <v>0</v>
      </c>
      <c r="BG263" s="8">
        <v>0</v>
      </c>
      <c r="BH263" s="8">
        <v>0</v>
      </c>
      <c r="BI263" s="8">
        <v>0</v>
      </c>
      <c r="BJ263" s="8">
        <v>0</v>
      </c>
      <c r="BK263" s="8">
        <v>0</v>
      </c>
      <c r="BL263" s="8">
        <v>0</v>
      </c>
      <c r="BM263" s="8">
        <v>0</v>
      </c>
      <c r="BN263" s="8">
        <v>0</v>
      </c>
      <c r="BO263" s="8">
        <v>0</v>
      </c>
      <c r="BP263" s="8">
        <v>0</v>
      </c>
      <c r="BQ263" s="8">
        <v>0</v>
      </c>
      <c r="BR263" s="8">
        <v>0</v>
      </c>
    </row>
    <row r="264" spans="1:70" x14ac:dyDescent="0.25">
      <c r="A264" s="6">
        <v>35245145</v>
      </c>
      <c r="B264" t="s">
        <v>544</v>
      </c>
      <c r="C264" s="7" t="s">
        <v>93</v>
      </c>
      <c r="D264" s="7" t="s">
        <v>94</v>
      </c>
      <c r="E264" s="7" t="s">
        <v>95</v>
      </c>
      <c r="F264" t="s">
        <v>96</v>
      </c>
      <c r="G264" t="s">
        <v>179</v>
      </c>
      <c r="H264" t="s">
        <v>180</v>
      </c>
      <c r="I264" t="s">
        <v>144</v>
      </c>
      <c r="J264" t="s">
        <v>78</v>
      </c>
      <c r="K264" t="s">
        <v>79</v>
      </c>
      <c r="L264">
        <v>39.513739999999999</v>
      </c>
      <c r="M264">
        <v>-121.34604</v>
      </c>
      <c r="N264" s="7" t="s">
        <v>518</v>
      </c>
      <c r="O264" s="7" t="s">
        <v>519</v>
      </c>
      <c r="P264" s="7" t="s">
        <v>520</v>
      </c>
      <c r="Q264" s="7" t="s">
        <v>170</v>
      </c>
      <c r="R264" s="7">
        <v>1480</v>
      </c>
      <c r="S264" s="7">
        <v>212</v>
      </c>
      <c r="T264" s="7" t="s">
        <v>134</v>
      </c>
      <c r="U264" s="7"/>
      <c r="V264" s="7" t="s">
        <v>101</v>
      </c>
      <c r="W264" s="8">
        <v>9.5454545454545459E-2</v>
      </c>
      <c r="X264" s="8">
        <v>0</v>
      </c>
      <c r="Y264" s="8">
        <v>0</v>
      </c>
      <c r="Z264" s="8">
        <v>9.5454545454545459E-2</v>
      </c>
      <c r="AA264" s="8">
        <v>0</v>
      </c>
      <c r="AB264" s="8">
        <v>0</v>
      </c>
      <c r="AC264" s="8">
        <v>0</v>
      </c>
      <c r="AD264" s="8">
        <v>0</v>
      </c>
      <c r="AE264" s="8">
        <v>0</v>
      </c>
      <c r="AF264" s="8">
        <v>0</v>
      </c>
      <c r="AG264" s="8">
        <v>0</v>
      </c>
      <c r="AH264" s="8">
        <v>0</v>
      </c>
      <c r="AI264" s="8">
        <v>0</v>
      </c>
      <c r="AJ264" s="8">
        <v>0</v>
      </c>
      <c r="AK264" s="8">
        <v>0</v>
      </c>
      <c r="AL264" s="8">
        <v>0</v>
      </c>
      <c r="AM264" s="8">
        <v>9.5454545454545459E-2</v>
      </c>
      <c r="AN264" s="8">
        <v>0</v>
      </c>
      <c r="AO264" s="8">
        <v>0</v>
      </c>
      <c r="AP264" s="8">
        <v>9.5454545454545459E-2</v>
      </c>
      <c r="AQ264" s="8">
        <v>0</v>
      </c>
      <c r="AR264" s="8">
        <v>0</v>
      </c>
      <c r="AS264" s="8">
        <v>0</v>
      </c>
      <c r="AT264" s="8">
        <v>0</v>
      </c>
      <c r="AU264" s="7">
        <v>0</v>
      </c>
      <c r="AV264" s="7">
        <v>0</v>
      </c>
      <c r="AW264" s="7">
        <v>0</v>
      </c>
      <c r="AX264" s="7">
        <v>0</v>
      </c>
      <c r="AY264" s="7">
        <v>0</v>
      </c>
      <c r="AZ264" s="7">
        <v>0</v>
      </c>
      <c r="BA264" s="7">
        <v>0</v>
      </c>
      <c r="BB264" s="7">
        <v>0</v>
      </c>
      <c r="BC264" s="8">
        <v>0</v>
      </c>
      <c r="BD264" s="8">
        <v>0</v>
      </c>
      <c r="BE264" s="8">
        <v>0</v>
      </c>
      <c r="BF264" s="8">
        <v>0</v>
      </c>
      <c r="BG264" s="8">
        <v>0</v>
      </c>
      <c r="BH264" s="8">
        <v>0</v>
      </c>
      <c r="BI264" s="8">
        <v>0</v>
      </c>
      <c r="BJ264" s="8">
        <v>0</v>
      </c>
      <c r="BK264" s="8">
        <v>0</v>
      </c>
      <c r="BL264" s="8">
        <v>0</v>
      </c>
      <c r="BM264" s="8">
        <v>0</v>
      </c>
      <c r="BN264" s="8">
        <v>0</v>
      </c>
      <c r="BO264" s="8">
        <v>0</v>
      </c>
      <c r="BP264" s="8">
        <v>0</v>
      </c>
      <c r="BQ264" s="8">
        <v>0</v>
      </c>
      <c r="BR264" s="8">
        <v>0</v>
      </c>
    </row>
    <row r="265" spans="1:70" x14ac:dyDescent="0.25">
      <c r="A265" s="6">
        <v>35245146</v>
      </c>
      <c r="B265" t="s">
        <v>545</v>
      </c>
      <c r="C265" s="7" t="s">
        <v>115</v>
      </c>
      <c r="D265" s="7" t="s">
        <v>94</v>
      </c>
      <c r="E265" s="7" t="s">
        <v>95</v>
      </c>
      <c r="F265" t="s">
        <v>96</v>
      </c>
      <c r="G265" t="s">
        <v>179</v>
      </c>
      <c r="H265" t="s">
        <v>180</v>
      </c>
      <c r="I265" t="s">
        <v>144</v>
      </c>
      <c r="J265" t="s">
        <v>78</v>
      </c>
      <c r="K265" t="s">
        <v>79</v>
      </c>
      <c r="L265">
        <v>39.513739999999999</v>
      </c>
      <c r="M265">
        <v>-121.34604</v>
      </c>
      <c r="N265" s="7" t="s">
        <v>518</v>
      </c>
      <c r="O265" s="7" t="s">
        <v>519</v>
      </c>
      <c r="P265" s="7" t="s">
        <v>520</v>
      </c>
      <c r="Q265" s="7" t="s">
        <v>170</v>
      </c>
      <c r="R265" s="7">
        <v>1480</v>
      </c>
      <c r="S265" s="7">
        <v>212</v>
      </c>
      <c r="T265" s="7" t="s">
        <v>134</v>
      </c>
      <c r="U265" s="7"/>
      <c r="V265" s="7" t="s">
        <v>200</v>
      </c>
      <c r="W265" s="8">
        <v>0.13731060606060605</v>
      </c>
      <c r="X265" s="8">
        <v>0</v>
      </c>
      <c r="Y265" s="8">
        <v>0</v>
      </c>
      <c r="Z265" s="8">
        <v>0.13731060606060605</v>
      </c>
      <c r="AA265" s="8">
        <v>0</v>
      </c>
      <c r="AB265" s="8">
        <v>0</v>
      </c>
      <c r="AC265" s="8">
        <v>0</v>
      </c>
      <c r="AD265" s="8">
        <v>0</v>
      </c>
      <c r="AE265" s="8">
        <v>0</v>
      </c>
      <c r="AF265" s="8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0</v>
      </c>
      <c r="AL265" s="8">
        <v>0</v>
      </c>
      <c r="AM265" s="8">
        <v>0</v>
      </c>
      <c r="AN265" s="8">
        <v>0</v>
      </c>
      <c r="AO265" s="8">
        <v>0</v>
      </c>
      <c r="AP265" s="8">
        <v>0</v>
      </c>
      <c r="AQ265" s="8">
        <v>0.13731060606060608</v>
      </c>
      <c r="AR265" s="8">
        <v>0</v>
      </c>
      <c r="AS265" s="8">
        <v>0</v>
      </c>
      <c r="AT265" s="8">
        <v>0.13731060606060608</v>
      </c>
      <c r="AU265" s="7">
        <v>0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0</v>
      </c>
      <c r="BC265" s="8">
        <v>0</v>
      </c>
      <c r="BD265" s="8">
        <v>0</v>
      </c>
      <c r="BE265" s="8">
        <v>0</v>
      </c>
      <c r="BF265" s="8">
        <v>0</v>
      </c>
      <c r="BG265" s="8">
        <v>0</v>
      </c>
      <c r="BH265" s="8">
        <v>0</v>
      </c>
      <c r="BI265" s="8">
        <v>0</v>
      </c>
      <c r="BJ265" s="8">
        <v>0</v>
      </c>
      <c r="BK265" s="8">
        <v>0</v>
      </c>
      <c r="BL265" s="8">
        <v>0</v>
      </c>
      <c r="BM265" s="8">
        <v>0</v>
      </c>
      <c r="BN265" s="8">
        <v>0</v>
      </c>
      <c r="BO265" s="8">
        <v>0</v>
      </c>
      <c r="BP265" s="8">
        <v>0</v>
      </c>
      <c r="BQ265" s="8">
        <v>0</v>
      </c>
      <c r="BR265" s="8">
        <v>0</v>
      </c>
    </row>
    <row r="266" spans="1:70" x14ac:dyDescent="0.25">
      <c r="A266" s="6">
        <v>35245147</v>
      </c>
      <c r="B266" t="s">
        <v>546</v>
      </c>
      <c r="C266" s="7" t="s">
        <v>93</v>
      </c>
      <c r="D266" s="7" t="s">
        <v>94</v>
      </c>
      <c r="E266" s="7" t="s">
        <v>95</v>
      </c>
      <c r="F266" t="s">
        <v>96</v>
      </c>
      <c r="G266" t="s">
        <v>179</v>
      </c>
      <c r="H266" t="s">
        <v>180</v>
      </c>
      <c r="I266" t="s">
        <v>144</v>
      </c>
      <c r="J266" t="s">
        <v>78</v>
      </c>
      <c r="K266" t="s">
        <v>79</v>
      </c>
      <c r="L266">
        <v>39.513739999999999</v>
      </c>
      <c r="M266">
        <v>-121.34604</v>
      </c>
      <c r="N266" s="7" t="s">
        <v>518</v>
      </c>
      <c r="O266" s="7" t="s">
        <v>519</v>
      </c>
      <c r="P266" s="7" t="s">
        <v>520</v>
      </c>
      <c r="Q266" s="7" t="s">
        <v>170</v>
      </c>
      <c r="R266" s="7">
        <v>1480</v>
      </c>
      <c r="S266" s="7">
        <v>212</v>
      </c>
      <c r="T266" s="7" t="s">
        <v>134</v>
      </c>
      <c r="U266" s="7"/>
      <c r="V266" s="7" t="s">
        <v>101</v>
      </c>
      <c r="W266" s="8">
        <v>0.3924242424242424</v>
      </c>
      <c r="X266" s="8">
        <v>0</v>
      </c>
      <c r="Y266" s="8">
        <v>0</v>
      </c>
      <c r="Z266" s="8">
        <v>0.3924242424242424</v>
      </c>
      <c r="AA266" s="8">
        <v>0</v>
      </c>
      <c r="AB266" s="8">
        <v>0</v>
      </c>
      <c r="AC266" s="8">
        <v>0</v>
      </c>
      <c r="AD266" s="8">
        <v>0</v>
      </c>
      <c r="AE266" s="8">
        <v>0</v>
      </c>
      <c r="AF266" s="8">
        <v>0</v>
      </c>
      <c r="AG266" s="8">
        <v>0</v>
      </c>
      <c r="AH266" s="8">
        <v>0</v>
      </c>
      <c r="AI266" s="8">
        <v>0</v>
      </c>
      <c r="AJ266" s="8">
        <v>0</v>
      </c>
      <c r="AK266" s="8">
        <v>0</v>
      </c>
      <c r="AL266" s="8">
        <v>0</v>
      </c>
      <c r="AM266" s="8">
        <v>0.39242424242424245</v>
      </c>
      <c r="AN266" s="8">
        <v>0</v>
      </c>
      <c r="AO266" s="8">
        <v>0</v>
      </c>
      <c r="AP266" s="8">
        <v>0.39242424242424245</v>
      </c>
      <c r="AQ266" s="8">
        <v>0</v>
      </c>
      <c r="AR266" s="8">
        <v>0</v>
      </c>
      <c r="AS266" s="8">
        <v>0</v>
      </c>
      <c r="AT266" s="8">
        <v>0</v>
      </c>
      <c r="AU266" s="7">
        <v>0</v>
      </c>
      <c r="AV266" s="7">
        <v>0</v>
      </c>
      <c r="AW266" s="7">
        <v>0</v>
      </c>
      <c r="AX266" s="7">
        <v>0</v>
      </c>
      <c r="AY266" s="7">
        <v>0</v>
      </c>
      <c r="AZ266" s="7">
        <v>0</v>
      </c>
      <c r="BA266" s="7">
        <v>0</v>
      </c>
      <c r="BB266" s="7">
        <v>0</v>
      </c>
      <c r="BC266" s="8">
        <v>0</v>
      </c>
      <c r="BD266" s="8">
        <v>0</v>
      </c>
      <c r="BE266" s="8">
        <v>0</v>
      </c>
      <c r="BF266" s="8">
        <v>0</v>
      </c>
      <c r="BG266" s="8">
        <v>0</v>
      </c>
      <c r="BH266" s="8">
        <v>0</v>
      </c>
      <c r="BI266" s="8">
        <v>0</v>
      </c>
      <c r="BJ266" s="8">
        <v>0</v>
      </c>
      <c r="BK266" s="8">
        <v>0</v>
      </c>
      <c r="BL266" s="8">
        <v>0</v>
      </c>
      <c r="BM266" s="8">
        <v>0</v>
      </c>
      <c r="BN266" s="8">
        <v>0</v>
      </c>
      <c r="BO266" s="8">
        <v>0</v>
      </c>
      <c r="BP266" s="8">
        <v>0</v>
      </c>
      <c r="BQ266" s="8">
        <v>0</v>
      </c>
      <c r="BR266" s="8">
        <v>0</v>
      </c>
    </row>
    <row r="267" spans="1:70" x14ac:dyDescent="0.25">
      <c r="A267" s="6">
        <v>35245148</v>
      </c>
      <c r="B267" t="s">
        <v>547</v>
      </c>
      <c r="C267" s="7" t="s">
        <v>93</v>
      </c>
      <c r="D267" s="7" t="s">
        <v>94</v>
      </c>
      <c r="E267" s="7" t="s">
        <v>95</v>
      </c>
      <c r="F267" t="s">
        <v>96</v>
      </c>
      <c r="G267" t="s">
        <v>179</v>
      </c>
      <c r="H267" t="s">
        <v>180</v>
      </c>
      <c r="I267" t="s">
        <v>144</v>
      </c>
      <c r="J267" t="s">
        <v>78</v>
      </c>
      <c r="K267" t="s">
        <v>79</v>
      </c>
      <c r="L267">
        <v>39.513739999999999</v>
      </c>
      <c r="M267">
        <v>-121.34604</v>
      </c>
      <c r="N267" s="7" t="s">
        <v>518</v>
      </c>
      <c r="O267" s="7" t="s">
        <v>519</v>
      </c>
      <c r="P267" s="7" t="s">
        <v>520</v>
      </c>
      <c r="Q267" s="7" t="s">
        <v>170</v>
      </c>
      <c r="R267" s="7">
        <v>1480</v>
      </c>
      <c r="S267" s="7">
        <v>212</v>
      </c>
      <c r="T267" s="7" t="s">
        <v>134</v>
      </c>
      <c r="U267" s="7"/>
      <c r="V267" s="7" t="s">
        <v>200</v>
      </c>
      <c r="W267" s="8">
        <v>0.20492424242424243</v>
      </c>
      <c r="X267" s="8">
        <v>0</v>
      </c>
      <c r="Y267" s="8">
        <v>0</v>
      </c>
      <c r="Z267" s="8">
        <v>0.20492424242424243</v>
      </c>
      <c r="AA267" s="8">
        <v>0</v>
      </c>
      <c r="AB267" s="8">
        <v>0</v>
      </c>
      <c r="AC267" s="8">
        <v>0</v>
      </c>
      <c r="AD267" s="8">
        <v>0</v>
      </c>
      <c r="AE267" s="8">
        <v>0</v>
      </c>
      <c r="AF267" s="8">
        <v>0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0</v>
      </c>
      <c r="AN267" s="8">
        <v>0</v>
      </c>
      <c r="AO267" s="8">
        <v>0</v>
      </c>
      <c r="AP267" s="8">
        <v>0</v>
      </c>
      <c r="AQ267" s="8">
        <v>0.20492424242424243</v>
      </c>
      <c r="AR267" s="8">
        <v>0</v>
      </c>
      <c r="AS267" s="8">
        <v>0</v>
      </c>
      <c r="AT267" s="8">
        <v>0.20492424242424243</v>
      </c>
      <c r="AU267" s="7">
        <v>0</v>
      </c>
      <c r="AV267" s="7">
        <v>0</v>
      </c>
      <c r="AW267" s="7">
        <v>0</v>
      </c>
      <c r="AX267" s="7">
        <v>0</v>
      </c>
      <c r="AY267" s="7">
        <v>0</v>
      </c>
      <c r="AZ267" s="7">
        <v>0</v>
      </c>
      <c r="BA267" s="7">
        <v>0</v>
      </c>
      <c r="BB267" s="7">
        <v>0</v>
      </c>
      <c r="BC267" s="8">
        <v>0</v>
      </c>
      <c r="BD267" s="8">
        <v>0</v>
      </c>
      <c r="BE267" s="8">
        <v>0</v>
      </c>
      <c r="BF267" s="8">
        <v>0</v>
      </c>
      <c r="BG267" s="8">
        <v>0</v>
      </c>
      <c r="BH267" s="8">
        <v>0</v>
      </c>
      <c r="BI267" s="8">
        <v>0</v>
      </c>
      <c r="BJ267" s="8">
        <v>0</v>
      </c>
      <c r="BK267" s="8">
        <v>0</v>
      </c>
      <c r="BL267" s="8">
        <v>0</v>
      </c>
      <c r="BM267" s="8">
        <v>0</v>
      </c>
      <c r="BN267" s="8">
        <v>0</v>
      </c>
      <c r="BO267" s="8">
        <v>0</v>
      </c>
      <c r="BP267" s="8">
        <v>0</v>
      </c>
      <c r="BQ267" s="8">
        <v>0</v>
      </c>
      <c r="BR267" s="8">
        <v>0</v>
      </c>
    </row>
    <row r="268" spans="1:70" x14ac:dyDescent="0.25">
      <c r="A268" s="6">
        <v>35245149</v>
      </c>
      <c r="B268" t="s">
        <v>548</v>
      </c>
      <c r="C268" s="7" t="s">
        <v>93</v>
      </c>
      <c r="D268" s="7" t="s">
        <v>94</v>
      </c>
      <c r="E268" s="7" t="s">
        <v>95</v>
      </c>
      <c r="F268" t="s">
        <v>96</v>
      </c>
      <c r="G268" t="s">
        <v>179</v>
      </c>
      <c r="H268" t="s">
        <v>180</v>
      </c>
      <c r="I268" t="s">
        <v>144</v>
      </c>
      <c r="J268" t="s">
        <v>78</v>
      </c>
      <c r="K268" t="s">
        <v>79</v>
      </c>
      <c r="L268">
        <v>39.566532808300003</v>
      </c>
      <c r="M268">
        <v>-121.3344375091</v>
      </c>
      <c r="N268" s="7" t="s">
        <v>518</v>
      </c>
      <c r="O268" s="7" t="s">
        <v>519</v>
      </c>
      <c r="P268" s="7" t="s">
        <v>520</v>
      </c>
      <c r="Q268" s="7" t="s">
        <v>170</v>
      </c>
      <c r="R268" s="7">
        <v>1480</v>
      </c>
      <c r="S268" s="7">
        <v>212</v>
      </c>
      <c r="T268" s="7" t="s">
        <v>134</v>
      </c>
      <c r="U268" s="7"/>
      <c r="V268" s="7" t="s">
        <v>200</v>
      </c>
      <c r="W268" s="8">
        <v>0.26837121212121212</v>
      </c>
      <c r="X268" s="8">
        <v>0</v>
      </c>
      <c r="Y268" s="8">
        <v>0</v>
      </c>
      <c r="Z268" s="8">
        <v>0.26837121212121212</v>
      </c>
      <c r="AA268" s="8">
        <v>0</v>
      </c>
      <c r="AB268" s="8">
        <v>0</v>
      </c>
      <c r="AC268" s="8">
        <v>0</v>
      </c>
      <c r="AD268" s="8">
        <v>0</v>
      </c>
      <c r="AE268" s="8">
        <v>0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0</v>
      </c>
      <c r="AL268" s="8">
        <v>0</v>
      </c>
      <c r="AM268" s="8">
        <v>0</v>
      </c>
      <c r="AN268" s="8">
        <v>0</v>
      </c>
      <c r="AO268" s="8">
        <v>0</v>
      </c>
      <c r="AP268" s="8">
        <v>0</v>
      </c>
      <c r="AQ268" s="8">
        <v>0.26837121212121212</v>
      </c>
      <c r="AR268" s="8">
        <v>0</v>
      </c>
      <c r="AS268" s="8">
        <v>0</v>
      </c>
      <c r="AT268" s="8">
        <v>0.26837121212121212</v>
      </c>
      <c r="AU268" s="7">
        <v>0</v>
      </c>
      <c r="AV268" s="7">
        <v>0</v>
      </c>
      <c r="AW268" s="7">
        <v>0</v>
      </c>
      <c r="AX268" s="7">
        <v>0</v>
      </c>
      <c r="AY268" s="7">
        <v>0</v>
      </c>
      <c r="AZ268" s="7">
        <v>0</v>
      </c>
      <c r="BA268" s="7">
        <v>0</v>
      </c>
      <c r="BB268" s="7">
        <v>0</v>
      </c>
      <c r="BC268" s="8">
        <v>0</v>
      </c>
      <c r="BD268" s="8">
        <v>0</v>
      </c>
      <c r="BE268" s="8">
        <v>0</v>
      </c>
      <c r="BF268" s="8">
        <v>0</v>
      </c>
      <c r="BG268" s="8">
        <v>0</v>
      </c>
      <c r="BH268" s="8">
        <v>0</v>
      </c>
      <c r="BI268" s="8">
        <v>0</v>
      </c>
      <c r="BJ268" s="8">
        <v>0</v>
      </c>
      <c r="BK268" s="8">
        <v>0</v>
      </c>
      <c r="BL268" s="8">
        <v>0</v>
      </c>
      <c r="BM268" s="8">
        <v>0</v>
      </c>
      <c r="BN268" s="8">
        <v>0</v>
      </c>
      <c r="BO268" s="8">
        <v>0</v>
      </c>
      <c r="BP268" s="8">
        <v>0</v>
      </c>
      <c r="BQ268" s="8">
        <v>0</v>
      </c>
      <c r="BR268" s="8">
        <v>0</v>
      </c>
    </row>
    <row r="269" spans="1:70" x14ac:dyDescent="0.25">
      <c r="A269" s="6">
        <v>35245150</v>
      </c>
      <c r="B269" t="s">
        <v>549</v>
      </c>
      <c r="C269" s="7" t="s">
        <v>115</v>
      </c>
      <c r="D269" s="7" t="s">
        <v>94</v>
      </c>
      <c r="E269" s="7" t="s">
        <v>95</v>
      </c>
      <c r="F269" t="s">
        <v>96</v>
      </c>
      <c r="G269" t="s">
        <v>179</v>
      </c>
      <c r="H269" t="s">
        <v>180</v>
      </c>
      <c r="I269" t="s">
        <v>144</v>
      </c>
      <c r="J269" t="s">
        <v>78</v>
      </c>
      <c r="K269" t="s">
        <v>79</v>
      </c>
      <c r="L269">
        <v>39.513739999999999</v>
      </c>
      <c r="M269">
        <v>-121.34604</v>
      </c>
      <c r="N269" s="7" t="s">
        <v>518</v>
      </c>
      <c r="O269" s="7" t="s">
        <v>519</v>
      </c>
      <c r="P269" s="7" t="s">
        <v>520</v>
      </c>
      <c r="Q269" s="7" t="s">
        <v>170</v>
      </c>
      <c r="R269" s="7">
        <v>1480</v>
      </c>
      <c r="S269" s="7">
        <v>212</v>
      </c>
      <c r="T269" s="7" t="s">
        <v>134</v>
      </c>
      <c r="U269" s="7"/>
      <c r="V269" s="7" t="s">
        <v>200</v>
      </c>
      <c r="W269" s="8">
        <v>0.15965909090909092</v>
      </c>
      <c r="X269" s="8">
        <v>0</v>
      </c>
      <c r="Y269" s="8">
        <v>0</v>
      </c>
      <c r="Z269" s="8">
        <v>0.15965909090909092</v>
      </c>
      <c r="AA269" s="8">
        <v>0</v>
      </c>
      <c r="AB269" s="8">
        <v>0</v>
      </c>
      <c r="AC269" s="8">
        <v>0</v>
      </c>
      <c r="AD269" s="8">
        <v>0</v>
      </c>
      <c r="AE269" s="8">
        <v>0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0</v>
      </c>
      <c r="AM269" s="8">
        <v>0</v>
      </c>
      <c r="AN269" s="8">
        <v>0</v>
      </c>
      <c r="AO269" s="8">
        <v>0</v>
      </c>
      <c r="AP269" s="8">
        <v>0</v>
      </c>
      <c r="AQ269" s="8">
        <v>0.15965909090909092</v>
      </c>
      <c r="AR269" s="8">
        <v>0</v>
      </c>
      <c r="AS269" s="8">
        <v>0</v>
      </c>
      <c r="AT269" s="8">
        <v>0.15965909090909092</v>
      </c>
      <c r="AU269" s="7">
        <v>0</v>
      </c>
      <c r="AV269" s="7">
        <v>0</v>
      </c>
      <c r="AW269" s="7">
        <v>0</v>
      </c>
      <c r="AX269" s="7">
        <v>0</v>
      </c>
      <c r="AY269" s="7">
        <v>0</v>
      </c>
      <c r="AZ269" s="7">
        <v>0</v>
      </c>
      <c r="BA269" s="7">
        <v>0</v>
      </c>
      <c r="BB269" s="7">
        <v>0</v>
      </c>
      <c r="BC269" s="8">
        <v>0</v>
      </c>
      <c r="BD269" s="8">
        <v>0</v>
      </c>
      <c r="BE269" s="8">
        <v>0</v>
      </c>
      <c r="BF269" s="8">
        <v>0</v>
      </c>
      <c r="BG269" s="8">
        <v>0</v>
      </c>
      <c r="BH269" s="8">
        <v>0</v>
      </c>
      <c r="BI269" s="8">
        <v>0</v>
      </c>
      <c r="BJ269" s="8">
        <v>0</v>
      </c>
      <c r="BK269" s="8">
        <v>0</v>
      </c>
      <c r="BL269" s="8">
        <v>0</v>
      </c>
      <c r="BM269" s="8">
        <v>0</v>
      </c>
      <c r="BN269" s="8">
        <v>0</v>
      </c>
      <c r="BO269" s="8">
        <v>0</v>
      </c>
      <c r="BP269" s="8">
        <v>0</v>
      </c>
      <c r="BQ269" s="8">
        <v>0</v>
      </c>
      <c r="BR269" s="8">
        <v>0</v>
      </c>
    </row>
    <row r="270" spans="1:70" x14ac:dyDescent="0.25">
      <c r="A270" s="6">
        <v>35245151</v>
      </c>
      <c r="B270" t="s">
        <v>550</v>
      </c>
      <c r="C270" s="7" t="s">
        <v>93</v>
      </c>
      <c r="D270" s="7" t="s">
        <v>94</v>
      </c>
      <c r="E270" s="7" t="s">
        <v>95</v>
      </c>
      <c r="F270" t="s">
        <v>96</v>
      </c>
      <c r="G270" t="s">
        <v>179</v>
      </c>
      <c r="H270" t="s">
        <v>180</v>
      </c>
      <c r="I270" t="s">
        <v>144</v>
      </c>
      <c r="J270" t="s">
        <v>78</v>
      </c>
      <c r="K270" t="s">
        <v>79</v>
      </c>
      <c r="L270">
        <v>39.513739999999999</v>
      </c>
      <c r="M270">
        <v>-121.34604</v>
      </c>
      <c r="N270" s="7" t="s">
        <v>518</v>
      </c>
      <c r="O270" s="7" t="s">
        <v>519</v>
      </c>
      <c r="P270" s="7" t="s">
        <v>520</v>
      </c>
      <c r="Q270" s="7" t="s">
        <v>170</v>
      </c>
      <c r="R270" s="7">
        <v>1480</v>
      </c>
      <c r="S270" s="7">
        <v>212</v>
      </c>
      <c r="T270" s="7" t="s">
        <v>134</v>
      </c>
      <c r="U270" s="7"/>
      <c r="V270" s="7" t="s">
        <v>101</v>
      </c>
      <c r="W270" s="8">
        <v>0.15454545454545454</v>
      </c>
      <c r="X270" s="8">
        <v>0</v>
      </c>
      <c r="Y270" s="8">
        <v>0</v>
      </c>
      <c r="Z270" s="8">
        <v>0.15454545454545454</v>
      </c>
      <c r="AA270" s="8">
        <v>0</v>
      </c>
      <c r="AB270" s="8">
        <v>0</v>
      </c>
      <c r="AC270" s="8">
        <v>0</v>
      </c>
      <c r="AD270" s="8">
        <v>0</v>
      </c>
      <c r="AE270" s="8">
        <v>0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8">
        <v>0</v>
      </c>
      <c r="AM270" s="8">
        <v>0.15454545454545454</v>
      </c>
      <c r="AN270" s="8">
        <v>0</v>
      </c>
      <c r="AO270" s="8">
        <v>0</v>
      </c>
      <c r="AP270" s="8">
        <v>0.15454545454545454</v>
      </c>
      <c r="AQ270" s="8">
        <v>0</v>
      </c>
      <c r="AR270" s="8">
        <v>0</v>
      </c>
      <c r="AS270" s="8">
        <v>0</v>
      </c>
      <c r="AT270" s="8">
        <v>0</v>
      </c>
      <c r="AU270" s="7">
        <v>0</v>
      </c>
      <c r="AV270" s="7">
        <v>0</v>
      </c>
      <c r="AW270" s="7">
        <v>0</v>
      </c>
      <c r="AX270" s="7">
        <v>0</v>
      </c>
      <c r="AY270" s="7">
        <v>0</v>
      </c>
      <c r="AZ270" s="7">
        <v>0</v>
      </c>
      <c r="BA270" s="7">
        <v>0</v>
      </c>
      <c r="BB270" s="7">
        <v>0</v>
      </c>
      <c r="BC270" s="8">
        <v>0</v>
      </c>
      <c r="BD270" s="8">
        <v>0</v>
      </c>
      <c r="BE270" s="8">
        <v>0</v>
      </c>
      <c r="BF270" s="8">
        <v>0</v>
      </c>
      <c r="BG270" s="8">
        <v>0</v>
      </c>
      <c r="BH270" s="8">
        <v>0</v>
      </c>
      <c r="BI270" s="8">
        <v>0</v>
      </c>
      <c r="BJ270" s="8">
        <v>0</v>
      </c>
      <c r="BK270" s="8">
        <v>0</v>
      </c>
      <c r="BL270" s="8">
        <v>0</v>
      </c>
      <c r="BM270" s="8">
        <v>0</v>
      </c>
      <c r="BN270" s="8">
        <v>0</v>
      </c>
      <c r="BO270" s="8">
        <v>0</v>
      </c>
      <c r="BP270" s="8">
        <v>0</v>
      </c>
      <c r="BQ270" s="8">
        <v>0</v>
      </c>
      <c r="BR270" s="8">
        <v>0</v>
      </c>
    </row>
    <row r="271" spans="1:70" x14ac:dyDescent="0.25">
      <c r="A271" s="6">
        <v>35245152</v>
      </c>
      <c r="B271" t="s">
        <v>551</v>
      </c>
      <c r="C271" s="7" t="s">
        <v>86</v>
      </c>
      <c r="D271" s="7" t="s">
        <v>94</v>
      </c>
      <c r="E271" s="7" t="s">
        <v>87</v>
      </c>
      <c r="F271" t="s">
        <v>96</v>
      </c>
      <c r="G271" t="s">
        <v>179</v>
      </c>
      <c r="H271" t="s">
        <v>180</v>
      </c>
      <c r="I271" t="s">
        <v>144</v>
      </c>
      <c r="J271" t="s">
        <v>78</v>
      </c>
      <c r="K271" t="s">
        <v>79</v>
      </c>
      <c r="L271">
        <v>39.513739999999999</v>
      </c>
      <c r="M271">
        <v>-121.34604</v>
      </c>
      <c r="N271" s="7" t="s">
        <v>518</v>
      </c>
      <c r="O271" s="7" t="s">
        <v>519</v>
      </c>
      <c r="P271" s="7" t="s">
        <v>520</v>
      </c>
      <c r="Q271" s="7" t="s">
        <v>170</v>
      </c>
      <c r="R271" s="7">
        <v>1480</v>
      </c>
      <c r="S271" s="7">
        <v>212</v>
      </c>
      <c r="T271" s="7" t="s">
        <v>134</v>
      </c>
      <c r="U271" s="7"/>
      <c r="V271" s="7" t="s">
        <v>257</v>
      </c>
      <c r="W271" s="8">
        <v>0.48125000000000001</v>
      </c>
      <c r="X271" s="8">
        <v>0</v>
      </c>
      <c r="Y271" s="8">
        <v>0</v>
      </c>
      <c r="Z271" s="8">
        <v>0.48125000000000001</v>
      </c>
      <c r="AA271" s="8">
        <v>0</v>
      </c>
      <c r="AB271" s="8">
        <v>0</v>
      </c>
      <c r="AC271" s="8">
        <v>0</v>
      </c>
      <c r="AD271" s="8">
        <v>0</v>
      </c>
      <c r="AE271" s="8">
        <v>0</v>
      </c>
      <c r="AF271" s="8">
        <v>0</v>
      </c>
      <c r="AG271" s="8">
        <v>0</v>
      </c>
      <c r="AH271" s="8">
        <v>0</v>
      </c>
      <c r="AI271" s="8">
        <v>0</v>
      </c>
      <c r="AJ271" s="8">
        <v>0</v>
      </c>
      <c r="AK271" s="8">
        <v>0</v>
      </c>
      <c r="AL271" s="8">
        <v>0</v>
      </c>
      <c r="AM271" s="8">
        <v>0</v>
      </c>
      <c r="AN271" s="8">
        <v>0</v>
      </c>
      <c r="AO271" s="8">
        <v>0</v>
      </c>
      <c r="AP271" s="8">
        <v>0</v>
      </c>
      <c r="AQ271" s="8">
        <v>0</v>
      </c>
      <c r="AR271" s="8">
        <v>0</v>
      </c>
      <c r="AS271" s="8">
        <v>0</v>
      </c>
      <c r="AT271" s="8">
        <v>0</v>
      </c>
      <c r="AU271" s="7">
        <v>0</v>
      </c>
      <c r="AV271" s="7">
        <v>0</v>
      </c>
      <c r="AW271" s="7">
        <v>0</v>
      </c>
      <c r="AX271" s="7">
        <v>0</v>
      </c>
      <c r="AY271" s="7">
        <v>0</v>
      </c>
      <c r="AZ271" s="7">
        <v>0</v>
      </c>
      <c r="BA271" s="7">
        <v>0</v>
      </c>
      <c r="BB271" s="7">
        <v>0</v>
      </c>
      <c r="BC271" s="8">
        <v>0</v>
      </c>
      <c r="BD271" s="8">
        <v>0</v>
      </c>
      <c r="BE271" s="8">
        <v>0</v>
      </c>
      <c r="BF271" s="8">
        <v>0</v>
      </c>
      <c r="BG271" s="8">
        <v>0.48125000000000001</v>
      </c>
      <c r="BH271" s="8">
        <v>0</v>
      </c>
      <c r="BI271" s="8">
        <v>0</v>
      </c>
      <c r="BJ271" s="8">
        <v>0.48125000000000001</v>
      </c>
      <c r="BK271" s="8">
        <v>0</v>
      </c>
      <c r="BL271" s="8">
        <v>0</v>
      </c>
      <c r="BM271" s="8">
        <v>0</v>
      </c>
      <c r="BN271" s="8">
        <v>0</v>
      </c>
      <c r="BO271" s="8">
        <v>0</v>
      </c>
      <c r="BP271" s="8">
        <v>0</v>
      </c>
      <c r="BQ271" s="8">
        <v>0</v>
      </c>
      <c r="BR271" s="8">
        <v>0</v>
      </c>
    </row>
    <row r="272" spans="1:70" x14ac:dyDescent="0.25">
      <c r="A272" s="6">
        <v>35240542</v>
      </c>
      <c r="B272" t="s">
        <v>552</v>
      </c>
      <c r="C272" s="7" t="s">
        <v>93</v>
      </c>
      <c r="D272" s="7" t="s">
        <v>94</v>
      </c>
      <c r="E272" s="7" t="s">
        <v>95</v>
      </c>
      <c r="F272" t="s">
        <v>96</v>
      </c>
      <c r="G272" t="s">
        <v>179</v>
      </c>
      <c r="H272" t="s">
        <v>180</v>
      </c>
      <c r="I272" t="s">
        <v>144</v>
      </c>
      <c r="J272" t="s">
        <v>78</v>
      </c>
      <c r="K272" t="s">
        <v>79</v>
      </c>
      <c r="L272">
        <v>39.570735704999997</v>
      </c>
      <c r="M272">
        <v>-121.32638050689999</v>
      </c>
      <c r="N272" s="7" t="s">
        <v>518</v>
      </c>
      <c r="O272" s="7" t="s">
        <v>519</v>
      </c>
      <c r="P272" s="7" t="s">
        <v>520</v>
      </c>
      <c r="Q272" s="7" t="s">
        <v>170</v>
      </c>
      <c r="R272" s="7">
        <v>1480</v>
      </c>
      <c r="S272" s="7">
        <v>212</v>
      </c>
      <c r="T272" s="7" t="s">
        <v>134</v>
      </c>
      <c r="U272" s="7"/>
      <c r="V272" s="7" t="s">
        <v>101</v>
      </c>
      <c r="W272" s="8">
        <v>0.90795454545454546</v>
      </c>
      <c r="X272" s="8">
        <v>0</v>
      </c>
      <c r="Y272" s="8">
        <v>0</v>
      </c>
      <c r="Z272" s="8">
        <v>0.90795454545454546</v>
      </c>
      <c r="AA272" s="8">
        <v>0</v>
      </c>
      <c r="AB272" s="8">
        <v>0</v>
      </c>
      <c r="AC272" s="8">
        <v>0</v>
      </c>
      <c r="AD272" s="8">
        <v>0</v>
      </c>
      <c r="AE272" s="8">
        <v>0</v>
      </c>
      <c r="AF272" s="8">
        <v>0</v>
      </c>
      <c r="AG272" s="8">
        <v>0</v>
      </c>
      <c r="AH272" s="8">
        <v>0</v>
      </c>
      <c r="AI272" s="8">
        <v>0</v>
      </c>
      <c r="AJ272" s="8">
        <v>0</v>
      </c>
      <c r="AK272" s="8">
        <v>0</v>
      </c>
      <c r="AL272" s="8">
        <v>0</v>
      </c>
      <c r="AM272" s="8">
        <v>0.90795454545454568</v>
      </c>
      <c r="AN272" s="8">
        <v>0</v>
      </c>
      <c r="AO272" s="8">
        <v>0</v>
      </c>
      <c r="AP272" s="8">
        <v>0.90795454545454568</v>
      </c>
      <c r="AQ272" s="8">
        <v>0</v>
      </c>
      <c r="AR272" s="8">
        <v>0</v>
      </c>
      <c r="AS272" s="8">
        <v>0</v>
      </c>
      <c r="AT272" s="8">
        <v>0</v>
      </c>
      <c r="AU272" s="7">
        <v>0</v>
      </c>
      <c r="AV272" s="7">
        <v>0</v>
      </c>
      <c r="AW272" s="7">
        <v>0</v>
      </c>
      <c r="AX272" s="7">
        <v>0</v>
      </c>
      <c r="AY272" s="7">
        <v>0</v>
      </c>
      <c r="AZ272" s="7">
        <v>0</v>
      </c>
      <c r="BA272" s="7">
        <v>0</v>
      </c>
      <c r="BB272" s="7">
        <v>0</v>
      </c>
      <c r="BC272" s="8">
        <v>0</v>
      </c>
      <c r="BD272" s="8">
        <v>0</v>
      </c>
      <c r="BE272" s="8">
        <v>0</v>
      </c>
      <c r="BF272" s="8">
        <v>0</v>
      </c>
      <c r="BG272" s="8">
        <v>0</v>
      </c>
      <c r="BH272" s="8">
        <v>0</v>
      </c>
      <c r="BI272" s="8">
        <v>0</v>
      </c>
      <c r="BJ272" s="8">
        <v>0</v>
      </c>
      <c r="BK272" s="8">
        <v>0</v>
      </c>
      <c r="BL272" s="8">
        <v>0</v>
      </c>
      <c r="BM272" s="8">
        <v>0</v>
      </c>
      <c r="BN272" s="8">
        <v>0</v>
      </c>
      <c r="BO272" s="8">
        <v>0</v>
      </c>
      <c r="BP272" s="8">
        <v>0</v>
      </c>
      <c r="BQ272" s="8">
        <v>0</v>
      </c>
      <c r="BR272" s="8">
        <v>0</v>
      </c>
    </row>
    <row r="273" spans="1:70" x14ac:dyDescent="0.25">
      <c r="A273" s="6">
        <v>35240543</v>
      </c>
      <c r="B273" t="s">
        <v>553</v>
      </c>
      <c r="C273" s="7" t="s">
        <v>93</v>
      </c>
      <c r="D273" s="7" t="s">
        <v>94</v>
      </c>
      <c r="E273" s="7" t="s">
        <v>95</v>
      </c>
      <c r="F273" t="s">
        <v>96</v>
      </c>
      <c r="G273" t="s">
        <v>179</v>
      </c>
      <c r="H273" t="s">
        <v>180</v>
      </c>
      <c r="I273" t="s">
        <v>144</v>
      </c>
      <c r="J273" t="s">
        <v>78</v>
      </c>
      <c r="K273" t="s">
        <v>79</v>
      </c>
      <c r="L273">
        <v>39.570735704999997</v>
      </c>
      <c r="M273">
        <v>-121.32638050689999</v>
      </c>
      <c r="N273" s="7" t="s">
        <v>518</v>
      </c>
      <c r="O273" s="7" t="s">
        <v>519</v>
      </c>
      <c r="P273" s="7" t="s">
        <v>520</v>
      </c>
      <c r="Q273" s="7" t="s">
        <v>170</v>
      </c>
      <c r="R273" s="7">
        <v>1480</v>
      </c>
      <c r="S273" s="7">
        <v>212</v>
      </c>
      <c r="T273" s="7" t="s">
        <v>134</v>
      </c>
      <c r="U273" s="7"/>
      <c r="V273" s="7" t="s">
        <v>101</v>
      </c>
      <c r="W273" s="8">
        <v>1.2068181818181818</v>
      </c>
      <c r="X273" s="8">
        <v>0</v>
      </c>
      <c r="Y273" s="8">
        <v>0</v>
      </c>
      <c r="Z273" s="8">
        <v>1.2068181818181818</v>
      </c>
      <c r="AA273" s="8">
        <v>0</v>
      </c>
      <c r="AB273" s="8">
        <v>0</v>
      </c>
      <c r="AC273" s="8">
        <v>0</v>
      </c>
      <c r="AD273" s="8">
        <v>0</v>
      </c>
      <c r="AE273" s="8">
        <v>0</v>
      </c>
      <c r="AF273" s="8">
        <v>0</v>
      </c>
      <c r="AG273" s="8">
        <v>0</v>
      </c>
      <c r="AH273" s="8">
        <v>0</v>
      </c>
      <c r="AI273" s="8">
        <v>0</v>
      </c>
      <c r="AJ273" s="8">
        <v>0</v>
      </c>
      <c r="AK273" s="8">
        <v>0</v>
      </c>
      <c r="AL273" s="8">
        <v>0</v>
      </c>
      <c r="AM273" s="8">
        <v>1.206818181818182</v>
      </c>
      <c r="AN273" s="8">
        <v>0</v>
      </c>
      <c r="AO273" s="8">
        <v>0</v>
      </c>
      <c r="AP273" s="8">
        <v>1.206818181818182</v>
      </c>
      <c r="AQ273" s="8">
        <v>0</v>
      </c>
      <c r="AR273" s="8">
        <v>0</v>
      </c>
      <c r="AS273" s="8">
        <v>0</v>
      </c>
      <c r="AT273" s="8">
        <v>0</v>
      </c>
      <c r="AU273" s="7">
        <v>0</v>
      </c>
      <c r="AV273" s="7">
        <v>0</v>
      </c>
      <c r="AW273" s="7">
        <v>0</v>
      </c>
      <c r="AX273" s="7">
        <v>0</v>
      </c>
      <c r="AY273" s="7">
        <v>0</v>
      </c>
      <c r="AZ273" s="7">
        <v>0</v>
      </c>
      <c r="BA273" s="7">
        <v>0</v>
      </c>
      <c r="BB273" s="7">
        <v>0</v>
      </c>
      <c r="BC273" s="8">
        <v>0</v>
      </c>
      <c r="BD273" s="8">
        <v>0</v>
      </c>
      <c r="BE273" s="8">
        <v>0</v>
      </c>
      <c r="BF273" s="8">
        <v>0</v>
      </c>
      <c r="BG273" s="8">
        <v>0</v>
      </c>
      <c r="BH273" s="8">
        <v>0</v>
      </c>
      <c r="BI273" s="8">
        <v>0</v>
      </c>
      <c r="BJ273" s="8">
        <v>0</v>
      </c>
      <c r="BK273" s="8">
        <v>0</v>
      </c>
      <c r="BL273" s="8">
        <v>0</v>
      </c>
      <c r="BM273" s="8">
        <v>0</v>
      </c>
      <c r="BN273" s="8">
        <v>0</v>
      </c>
      <c r="BO273" s="8">
        <v>0</v>
      </c>
      <c r="BP273" s="8">
        <v>0</v>
      </c>
      <c r="BQ273" s="8">
        <v>0</v>
      </c>
      <c r="BR273" s="8">
        <v>0</v>
      </c>
    </row>
    <row r="274" spans="1:70" x14ac:dyDescent="0.25">
      <c r="A274" s="6">
        <v>35294385</v>
      </c>
      <c r="B274" t="s">
        <v>554</v>
      </c>
      <c r="C274" s="7" t="s">
        <v>93</v>
      </c>
      <c r="D274" s="7" t="s">
        <v>94</v>
      </c>
      <c r="E274" s="7" t="s">
        <v>95</v>
      </c>
      <c r="F274" t="s">
        <v>96</v>
      </c>
      <c r="G274" t="s">
        <v>179</v>
      </c>
      <c r="H274" t="s">
        <v>180</v>
      </c>
      <c r="I274" t="s">
        <v>144</v>
      </c>
      <c r="J274" t="s">
        <v>78</v>
      </c>
      <c r="K274" t="s">
        <v>79</v>
      </c>
      <c r="L274">
        <v>39.560027600200002</v>
      </c>
      <c r="M274">
        <v>-121.3289030058</v>
      </c>
      <c r="N274" s="7" t="s">
        <v>518</v>
      </c>
      <c r="O274" s="7" t="s">
        <v>519</v>
      </c>
      <c r="P274" s="7" t="s">
        <v>520</v>
      </c>
      <c r="Q274" s="7" t="s">
        <v>170</v>
      </c>
      <c r="R274" s="7">
        <v>1480</v>
      </c>
      <c r="S274" s="7">
        <v>212</v>
      </c>
      <c r="T274" s="7" t="s">
        <v>134</v>
      </c>
      <c r="U274" s="7"/>
      <c r="V274" s="7" t="s">
        <v>200</v>
      </c>
      <c r="W274" s="8">
        <v>3.6553030303030302E-2</v>
      </c>
      <c r="X274" s="8">
        <v>0</v>
      </c>
      <c r="Y274" s="8">
        <v>0</v>
      </c>
      <c r="Z274" s="8">
        <v>3.6553030303030302E-2</v>
      </c>
      <c r="AA274" s="8">
        <v>0</v>
      </c>
      <c r="AB274" s="8">
        <v>0</v>
      </c>
      <c r="AC274" s="8">
        <v>0</v>
      </c>
      <c r="AD274" s="8">
        <v>0</v>
      </c>
      <c r="AE274" s="8">
        <v>0</v>
      </c>
      <c r="AF274" s="8">
        <v>0</v>
      </c>
      <c r="AG274" s="8">
        <v>0</v>
      </c>
      <c r="AH274" s="8">
        <v>0</v>
      </c>
      <c r="AI274" s="8">
        <v>0</v>
      </c>
      <c r="AJ274" s="8">
        <v>0</v>
      </c>
      <c r="AK274" s="8">
        <v>0</v>
      </c>
      <c r="AL274" s="8">
        <v>0</v>
      </c>
      <c r="AM274" s="8">
        <v>0</v>
      </c>
      <c r="AN274" s="8">
        <v>0</v>
      </c>
      <c r="AO274" s="8">
        <v>0</v>
      </c>
      <c r="AP274" s="8">
        <v>0</v>
      </c>
      <c r="AQ274" s="8">
        <v>3.6553030303030302E-2</v>
      </c>
      <c r="AR274" s="8">
        <v>0</v>
      </c>
      <c r="AS274" s="8">
        <v>0</v>
      </c>
      <c r="AT274" s="8">
        <v>3.6553030303030302E-2</v>
      </c>
      <c r="AU274" s="7">
        <v>0</v>
      </c>
      <c r="AV274" s="7">
        <v>0</v>
      </c>
      <c r="AW274" s="7">
        <v>0</v>
      </c>
      <c r="AX274" s="7">
        <v>0</v>
      </c>
      <c r="AY274" s="7">
        <v>0</v>
      </c>
      <c r="AZ274" s="7">
        <v>0</v>
      </c>
      <c r="BA274" s="7">
        <v>0</v>
      </c>
      <c r="BB274" s="7">
        <v>0</v>
      </c>
      <c r="BC274" s="8">
        <v>0</v>
      </c>
      <c r="BD274" s="8">
        <v>0</v>
      </c>
      <c r="BE274" s="8">
        <v>0</v>
      </c>
      <c r="BF274" s="8">
        <v>0</v>
      </c>
      <c r="BG274" s="8">
        <v>0</v>
      </c>
      <c r="BH274" s="8">
        <v>0</v>
      </c>
      <c r="BI274" s="8">
        <v>0</v>
      </c>
      <c r="BJ274" s="8">
        <v>0</v>
      </c>
      <c r="BK274" s="8">
        <v>0</v>
      </c>
      <c r="BL274" s="8">
        <v>0</v>
      </c>
      <c r="BM274" s="8">
        <v>0</v>
      </c>
      <c r="BN274" s="8">
        <v>0</v>
      </c>
      <c r="BO274" s="8">
        <v>0</v>
      </c>
      <c r="BP274" s="8">
        <v>0</v>
      </c>
      <c r="BQ274" s="8">
        <v>0</v>
      </c>
      <c r="BR274" s="8">
        <v>0</v>
      </c>
    </row>
    <row r="275" spans="1:70" x14ac:dyDescent="0.25">
      <c r="A275" s="6">
        <v>35373051</v>
      </c>
      <c r="B275" t="s">
        <v>555</v>
      </c>
      <c r="C275" s="7" t="s">
        <v>71</v>
      </c>
      <c r="D275" s="7" t="s">
        <v>94</v>
      </c>
      <c r="E275" s="7" t="s">
        <v>73</v>
      </c>
      <c r="F275" t="s">
        <v>96</v>
      </c>
      <c r="G275" t="s">
        <v>179</v>
      </c>
      <c r="H275" t="s">
        <v>180</v>
      </c>
      <c r="I275" t="s">
        <v>144</v>
      </c>
      <c r="J275" t="s">
        <v>78</v>
      </c>
      <c r="K275" t="s">
        <v>79</v>
      </c>
      <c r="L275">
        <v>39.574028200500003</v>
      </c>
      <c r="M275">
        <v>-121.3076588358</v>
      </c>
      <c r="N275" s="7" t="s">
        <v>518</v>
      </c>
      <c r="O275" s="7" t="s">
        <v>519</v>
      </c>
      <c r="P275" s="7" t="s">
        <v>520</v>
      </c>
      <c r="Q275" s="7" t="s">
        <v>170</v>
      </c>
      <c r="R275" s="7">
        <v>1480</v>
      </c>
      <c r="S275" s="7">
        <v>212</v>
      </c>
      <c r="T275" s="7" t="s">
        <v>134</v>
      </c>
      <c r="U275" s="7" t="s">
        <v>211</v>
      </c>
      <c r="V275" s="7" t="s">
        <v>80</v>
      </c>
      <c r="W275" s="8">
        <v>0</v>
      </c>
      <c r="X275" s="8">
        <v>0.12424242424242424</v>
      </c>
      <c r="Y275" s="8">
        <v>0</v>
      </c>
      <c r="Z275" s="8">
        <v>0.12424242424242424</v>
      </c>
      <c r="AA275" s="8">
        <v>0</v>
      </c>
      <c r="AB275" s="8">
        <v>0</v>
      </c>
      <c r="AC275" s="8">
        <v>0</v>
      </c>
      <c r="AD275" s="8">
        <v>0</v>
      </c>
      <c r="AE275" s="8">
        <v>0</v>
      </c>
      <c r="AF275" s="8">
        <v>0</v>
      </c>
      <c r="AG275" s="8">
        <v>0</v>
      </c>
      <c r="AH275" s="8">
        <v>0</v>
      </c>
      <c r="AI275" s="8">
        <v>0</v>
      </c>
      <c r="AJ275" s="8">
        <v>0</v>
      </c>
      <c r="AK275" s="8">
        <v>0</v>
      </c>
      <c r="AL275" s="8">
        <v>0</v>
      </c>
      <c r="AM275" s="8">
        <v>0</v>
      </c>
      <c r="AN275" s="8">
        <v>0</v>
      </c>
      <c r="AO275" s="8">
        <v>0</v>
      </c>
      <c r="AP275" s="8">
        <v>0</v>
      </c>
      <c r="AQ275" s="8">
        <v>0</v>
      </c>
      <c r="AR275" s="8">
        <v>0</v>
      </c>
      <c r="AS275" s="8">
        <v>0</v>
      </c>
      <c r="AT275" s="8">
        <v>0</v>
      </c>
      <c r="AU275" s="7">
        <v>0</v>
      </c>
      <c r="AV275" s="7">
        <v>0.12424242424242424</v>
      </c>
      <c r="AW275" s="7">
        <v>0</v>
      </c>
      <c r="AX275" s="7">
        <v>0.12424242424242424</v>
      </c>
      <c r="AY275" s="7">
        <v>0</v>
      </c>
      <c r="AZ275" s="7">
        <v>0</v>
      </c>
      <c r="BA275" s="7">
        <v>0</v>
      </c>
      <c r="BB275" s="7">
        <v>0</v>
      </c>
      <c r="BC275" s="8">
        <v>0</v>
      </c>
      <c r="BD275" s="8">
        <v>0</v>
      </c>
      <c r="BE275" s="8">
        <v>0</v>
      </c>
      <c r="BF275" s="8">
        <v>0</v>
      </c>
      <c r="BG275" s="8">
        <v>0</v>
      </c>
      <c r="BH275" s="8">
        <v>0</v>
      </c>
      <c r="BI275" s="8">
        <v>0</v>
      </c>
      <c r="BJ275" s="8">
        <v>0</v>
      </c>
      <c r="BK275" s="8">
        <v>0</v>
      </c>
      <c r="BL275" s="8">
        <v>0</v>
      </c>
      <c r="BM275" s="8">
        <v>0</v>
      </c>
      <c r="BN275" s="8">
        <v>0</v>
      </c>
      <c r="BO275" s="8">
        <v>0</v>
      </c>
      <c r="BP275" s="8">
        <v>0</v>
      </c>
      <c r="BQ275" s="8">
        <v>0</v>
      </c>
      <c r="BR275" s="8">
        <v>0</v>
      </c>
    </row>
    <row r="276" spans="1:70" x14ac:dyDescent="0.25">
      <c r="A276" s="6">
        <v>35396073</v>
      </c>
      <c r="B276" t="s">
        <v>556</v>
      </c>
      <c r="C276" s="7" t="s">
        <v>86</v>
      </c>
      <c r="D276" s="7" t="s">
        <v>94</v>
      </c>
      <c r="E276" s="7" t="s">
        <v>87</v>
      </c>
      <c r="F276" t="s">
        <v>96</v>
      </c>
      <c r="G276" t="s">
        <v>179</v>
      </c>
      <c r="H276" t="s">
        <v>180</v>
      </c>
      <c r="I276" t="s">
        <v>144</v>
      </c>
      <c r="J276" t="s">
        <v>78</v>
      </c>
      <c r="K276" t="s">
        <v>79</v>
      </c>
      <c r="L276">
        <v>39.546753204600002</v>
      </c>
      <c r="M276">
        <v>-121.34243151459999</v>
      </c>
      <c r="N276" s="7" t="s">
        <v>518</v>
      </c>
      <c r="O276" s="7" t="s">
        <v>519</v>
      </c>
      <c r="P276" s="7" t="s">
        <v>520</v>
      </c>
      <c r="Q276" s="7" t="s">
        <v>141</v>
      </c>
      <c r="R276" s="7">
        <v>1480</v>
      </c>
      <c r="S276" s="7">
        <v>212</v>
      </c>
      <c r="T276" s="7" t="s">
        <v>134</v>
      </c>
      <c r="U276" s="7"/>
      <c r="V276" s="7" t="s">
        <v>207</v>
      </c>
      <c r="W276" s="8">
        <v>0.16950757575757575</v>
      </c>
      <c r="X276" s="8">
        <v>0</v>
      </c>
      <c r="Y276" s="8">
        <v>0</v>
      </c>
      <c r="Z276" s="8">
        <v>0.16950757575757575</v>
      </c>
      <c r="AA276" s="8">
        <v>0</v>
      </c>
      <c r="AB276" s="8">
        <v>0</v>
      </c>
      <c r="AC276" s="8">
        <v>0</v>
      </c>
      <c r="AD276" s="8">
        <v>0</v>
      </c>
      <c r="AE276" s="8">
        <v>0</v>
      </c>
      <c r="AF276" s="8">
        <v>0</v>
      </c>
      <c r="AG276" s="8">
        <v>0</v>
      </c>
      <c r="AH276" s="8">
        <v>0</v>
      </c>
      <c r="AI276" s="8">
        <v>0</v>
      </c>
      <c r="AJ276" s="8">
        <v>0</v>
      </c>
      <c r="AK276" s="8">
        <v>0</v>
      </c>
      <c r="AL276" s="8">
        <v>0</v>
      </c>
      <c r="AM276" s="8">
        <v>0</v>
      </c>
      <c r="AN276" s="8">
        <v>0</v>
      </c>
      <c r="AO276" s="8">
        <v>0</v>
      </c>
      <c r="AP276" s="8">
        <v>0</v>
      </c>
      <c r="AQ276" s="8">
        <v>0</v>
      </c>
      <c r="AR276" s="8">
        <v>0</v>
      </c>
      <c r="AS276" s="8">
        <v>0</v>
      </c>
      <c r="AT276" s="8">
        <v>0</v>
      </c>
      <c r="AU276" s="7">
        <v>0</v>
      </c>
      <c r="AV276" s="7">
        <v>0</v>
      </c>
      <c r="AW276" s="7">
        <v>0</v>
      </c>
      <c r="AX276" s="7">
        <v>0</v>
      </c>
      <c r="AY276" s="7">
        <v>0.16950757575757575</v>
      </c>
      <c r="AZ276" s="7">
        <v>0</v>
      </c>
      <c r="BA276" s="7">
        <v>0</v>
      </c>
      <c r="BB276" s="7">
        <v>0.16950757575757575</v>
      </c>
      <c r="BC276" s="8">
        <v>0</v>
      </c>
      <c r="BD276" s="8">
        <v>0</v>
      </c>
      <c r="BE276" s="8">
        <v>0</v>
      </c>
      <c r="BF276" s="8">
        <v>0</v>
      </c>
      <c r="BG276" s="8">
        <v>0</v>
      </c>
      <c r="BH276" s="8">
        <v>0</v>
      </c>
      <c r="BI276" s="8">
        <v>0</v>
      </c>
      <c r="BJ276" s="8">
        <v>0</v>
      </c>
      <c r="BK276" s="8">
        <v>0</v>
      </c>
      <c r="BL276" s="8">
        <v>0</v>
      </c>
      <c r="BM276" s="8">
        <v>0</v>
      </c>
      <c r="BN276" s="8">
        <v>0</v>
      </c>
      <c r="BO276" s="8">
        <v>0</v>
      </c>
      <c r="BP276" s="8">
        <v>0</v>
      </c>
      <c r="BQ276" s="8">
        <v>0</v>
      </c>
      <c r="BR276" s="8">
        <v>0</v>
      </c>
    </row>
    <row r="277" spans="1:70" x14ac:dyDescent="0.25">
      <c r="A277" s="6">
        <v>35376713</v>
      </c>
      <c r="B277" t="s">
        <v>557</v>
      </c>
      <c r="C277" s="7" t="s">
        <v>82</v>
      </c>
      <c r="D277" s="7" t="s">
        <v>94</v>
      </c>
      <c r="E277" s="7" t="s">
        <v>83</v>
      </c>
      <c r="F277" t="s">
        <v>96</v>
      </c>
      <c r="G277" t="s">
        <v>97</v>
      </c>
      <c r="H277" t="s">
        <v>98</v>
      </c>
      <c r="I277" t="s">
        <v>98</v>
      </c>
      <c r="J277" t="s">
        <v>99</v>
      </c>
      <c r="K277" t="s">
        <v>100</v>
      </c>
      <c r="L277">
        <v>37.5136110746</v>
      </c>
      <c r="M277">
        <v>-119.8721749804</v>
      </c>
      <c r="N277" s="7" t="s">
        <v>558</v>
      </c>
      <c r="O277" s="7" t="s">
        <v>559</v>
      </c>
      <c r="P277" s="7" t="s">
        <v>560</v>
      </c>
      <c r="Q277" s="7" t="s">
        <v>122</v>
      </c>
      <c r="R277" s="7">
        <v>1809</v>
      </c>
      <c r="S277" s="7">
        <v>504</v>
      </c>
      <c r="T277" s="7" t="s">
        <v>134</v>
      </c>
      <c r="U277" s="7" t="s">
        <v>211</v>
      </c>
      <c r="V277" s="7" t="s">
        <v>80</v>
      </c>
      <c r="W277" s="8">
        <v>3.787878787878788E-2</v>
      </c>
      <c r="X277" s="8">
        <v>0.25984848484848483</v>
      </c>
      <c r="Y277" s="8">
        <v>0</v>
      </c>
      <c r="Z277" s="8">
        <v>0.29772727272727273</v>
      </c>
      <c r="AA277" s="8">
        <v>0</v>
      </c>
      <c r="AB277" s="8">
        <v>0</v>
      </c>
      <c r="AC277" s="8">
        <v>0</v>
      </c>
      <c r="AD277" s="8">
        <v>0</v>
      </c>
      <c r="AE277" s="8">
        <v>0</v>
      </c>
      <c r="AF277" s="8">
        <v>0</v>
      </c>
      <c r="AG277" s="8">
        <v>0</v>
      </c>
      <c r="AH277" s="8">
        <v>0</v>
      </c>
      <c r="AI277" s="8">
        <v>0</v>
      </c>
      <c r="AJ277" s="8">
        <v>0</v>
      </c>
      <c r="AK277" s="8">
        <v>0</v>
      </c>
      <c r="AL277" s="8">
        <v>0</v>
      </c>
      <c r="AM277" s="8">
        <v>0</v>
      </c>
      <c r="AN277" s="8">
        <v>0</v>
      </c>
      <c r="AO277" s="8">
        <v>0</v>
      </c>
      <c r="AP277" s="8">
        <v>0</v>
      </c>
      <c r="AQ277" s="8">
        <v>0</v>
      </c>
      <c r="AR277" s="8">
        <v>0</v>
      </c>
      <c r="AS277" s="8">
        <v>0</v>
      </c>
      <c r="AT277" s="8">
        <v>0</v>
      </c>
      <c r="AU277" s="7">
        <v>0</v>
      </c>
      <c r="AV277" s="7">
        <v>0</v>
      </c>
      <c r="AW277" s="7">
        <v>0</v>
      </c>
      <c r="AX277" s="7">
        <v>0</v>
      </c>
      <c r="AY277" s="7">
        <v>3.787878787878788E-2</v>
      </c>
      <c r="AZ277" s="7">
        <v>0.25984848484848483</v>
      </c>
      <c r="BA277" s="7">
        <v>0</v>
      </c>
      <c r="BB277" s="7">
        <v>0.29772727272727273</v>
      </c>
      <c r="BC277" s="8">
        <v>0</v>
      </c>
      <c r="BD277" s="8">
        <v>0</v>
      </c>
      <c r="BE277" s="8">
        <v>0</v>
      </c>
      <c r="BF277" s="8">
        <v>0</v>
      </c>
      <c r="BG277" s="8">
        <v>0</v>
      </c>
      <c r="BH277" s="8">
        <v>0</v>
      </c>
      <c r="BI277" s="8">
        <v>0</v>
      </c>
      <c r="BJ277" s="8">
        <v>0</v>
      </c>
      <c r="BK277" s="8">
        <v>0</v>
      </c>
      <c r="BL277" s="8">
        <v>0</v>
      </c>
      <c r="BM277" s="8">
        <v>0</v>
      </c>
      <c r="BN277" s="8">
        <v>0</v>
      </c>
      <c r="BO277" s="8">
        <v>0</v>
      </c>
      <c r="BP277" s="8">
        <v>0</v>
      </c>
      <c r="BQ277" s="8">
        <v>0</v>
      </c>
      <c r="BR277" s="8">
        <v>0</v>
      </c>
    </row>
    <row r="278" spans="1:70" x14ac:dyDescent="0.25">
      <c r="A278" s="6">
        <v>35376305</v>
      </c>
      <c r="B278" t="s">
        <v>561</v>
      </c>
      <c r="C278" s="7" t="s">
        <v>71</v>
      </c>
      <c r="D278" s="7" t="s">
        <v>94</v>
      </c>
      <c r="E278" s="7" t="s">
        <v>73</v>
      </c>
      <c r="F278" t="s">
        <v>96</v>
      </c>
      <c r="G278" t="s">
        <v>97</v>
      </c>
      <c r="H278" t="s">
        <v>98</v>
      </c>
      <c r="I278" t="s">
        <v>98</v>
      </c>
      <c r="J278" t="s">
        <v>99</v>
      </c>
      <c r="K278" t="s">
        <v>100</v>
      </c>
      <c r="L278">
        <v>37.508288970199999</v>
      </c>
      <c r="M278">
        <v>-119.8772534007</v>
      </c>
      <c r="N278" s="7" t="s">
        <v>558</v>
      </c>
      <c r="O278" s="7" t="s">
        <v>559</v>
      </c>
      <c r="P278" s="7" t="s">
        <v>560</v>
      </c>
      <c r="Q278" s="7" t="s">
        <v>170</v>
      </c>
      <c r="R278" s="7">
        <v>1809</v>
      </c>
      <c r="S278" s="7">
        <v>137</v>
      </c>
      <c r="T278" s="7" t="s">
        <v>134</v>
      </c>
      <c r="U278" s="7" t="s">
        <v>211</v>
      </c>
      <c r="V278" s="7" t="s">
        <v>80</v>
      </c>
      <c r="W278" s="8">
        <v>0</v>
      </c>
      <c r="X278" s="8">
        <v>0.53068181818181814</v>
      </c>
      <c r="Y278" s="8">
        <v>0</v>
      </c>
      <c r="Z278" s="8">
        <v>0.53068181818181814</v>
      </c>
      <c r="AA278" s="8">
        <v>0</v>
      </c>
      <c r="AB278" s="8">
        <v>0</v>
      </c>
      <c r="AC278" s="8">
        <v>0</v>
      </c>
      <c r="AD278" s="8">
        <v>0</v>
      </c>
      <c r="AE278" s="8">
        <v>0</v>
      </c>
      <c r="AF278" s="8">
        <v>0</v>
      </c>
      <c r="AG278" s="8">
        <v>0</v>
      </c>
      <c r="AH278" s="8">
        <v>0</v>
      </c>
      <c r="AI278" s="8">
        <v>0</v>
      </c>
      <c r="AJ278" s="8">
        <v>0</v>
      </c>
      <c r="AK278" s="8">
        <v>0</v>
      </c>
      <c r="AL278" s="8">
        <v>0</v>
      </c>
      <c r="AM278" s="8">
        <v>0</v>
      </c>
      <c r="AN278" s="8">
        <v>0</v>
      </c>
      <c r="AO278" s="8">
        <v>0</v>
      </c>
      <c r="AP278" s="8">
        <v>0</v>
      </c>
      <c r="AQ278" s="8">
        <v>0</v>
      </c>
      <c r="AR278" s="8">
        <v>0</v>
      </c>
      <c r="AS278" s="8">
        <v>0</v>
      </c>
      <c r="AT278" s="8">
        <v>0</v>
      </c>
      <c r="AU278" s="7">
        <v>0</v>
      </c>
      <c r="AV278" s="7">
        <v>0</v>
      </c>
      <c r="AW278" s="7">
        <v>0</v>
      </c>
      <c r="AX278" s="7">
        <v>0</v>
      </c>
      <c r="AY278" s="7">
        <v>0</v>
      </c>
      <c r="AZ278" s="7">
        <v>0.53068181818181814</v>
      </c>
      <c r="BA278" s="7">
        <v>0</v>
      </c>
      <c r="BB278" s="7">
        <v>0.53068181818181814</v>
      </c>
      <c r="BC278" s="8">
        <v>0</v>
      </c>
      <c r="BD278" s="8">
        <v>0</v>
      </c>
      <c r="BE278" s="8">
        <v>0</v>
      </c>
      <c r="BF278" s="8">
        <v>0</v>
      </c>
      <c r="BG278" s="8">
        <v>0</v>
      </c>
      <c r="BH278" s="8">
        <v>0</v>
      </c>
      <c r="BI278" s="8">
        <v>0</v>
      </c>
      <c r="BJ278" s="8">
        <v>0</v>
      </c>
      <c r="BK278" s="8">
        <v>0</v>
      </c>
      <c r="BL278" s="8">
        <v>0</v>
      </c>
      <c r="BM278" s="8">
        <v>0</v>
      </c>
      <c r="BN278" s="8">
        <v>0</v>
      </c>
      <c r="BO278" s="8">
        <v>0</v>
      </c>
      <c r="BP278" s="8">
        <v>0</v>
      </c>
      <c r="BQ278" s="8">
        <v>0</v>
      </c>
      <c r="BR278" s="8">
        <v>0</v>
      </c>
    </row>
    <row r="279" spans="1:70" x14ac:dyDescent="0.25">
      <c r="A279" s="6">
        <v>35374863</v>
      </c>
      <c r="B279" t="s">
        <v>562</v>
      </c>
      <c r="C279" s="7" t="s">
        <v>71</v>
      </c>
      <c r="D279" s="7" t="s">
        <v>94</v>
      </c>
      <c r="E279" s="7" t="s">
        <v>73</v>
      </c>
      <c r="F279" t="s">
        <v>96</v>
      </c>
      <c r="G279" t="s">
        <v>97</v>
      </c>
      <c r="H279" t="s">
        <v>98</v>
      </c>
      <c r="I279" t="s">
        <v>98</v>
      </c>
      <c r="J279" t="s">
        <v>99</v>
      </c>
      <c r="K279" t="s">
        <v>100</v>
      </c>
      <c r="L279">
        <v>37.501572468900001</v>
      </c>
      <c r="M279">
        <v>-119.881470592</v>
      </c>
      <c r="N279" s="7" t="s">
        <v>558</v>
      </c>
      <c r="O279" s="7" t="s">
        <v>559</v>
      </c>
      <c r="P279" s="7" t="s">
        <v>560</v>
      </c>
      <c r="Q279" s="7" t="s">
        <v>141</v>
      </c>
      <c r="R279" s="7">
        <v>1809</v>
      </c>
      <c r="S279" s="7">
        <v>504</v>
      </c>
      <c r="T279" s="7" t="s">
        <v>134</v>
      </c>
      <c r="U279" s="7" t="s">
        <v>211</v>
      </c>
      <c r="V279" s="7" t="s">
        <v>80</v>
      </c>
      <c r="W279" s="8">
        <v>0</v>
      </c>
      <c r="X279" s="8">
        <v>0.45075757575757575</v>
      </c>
      <c r="Y279" s="8">
        <v>0</v>
      </c>
      <c r="Z279" s="8">
        <v>0.45075757575757575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  <c r="AF279" s="8">
        <v>0</v>
      </c>
      <c r="AG279" s="8">
        <v>0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8">
        <v>0</v>
      </c>
      <c r="AO279" s="8">
        <v>0</v>
      </c>
      <c r="AP279" s="8">
        <v>0</v>
      </c>
      <c r="AQ279" s="8">
        <v>0</v>
      </c>
      <c r="AR279" s="8">
        <v>0</v>
      </c>
      <c r="AS279" s="8">
        <v>0</v>
      </c>
      <c r="AT279" s="8">
        <v>0</v>
      </c>
      <c r="AU279" s="7">
        <v>0</v>
      </c>
      <c r="AV279" s="7">
        <v>0</v>
      </c>
      <c r="AW279" s="7">
        <v>0</v>
      </c>
      <c r="AX279" s="7">
        <v>0</v>
      </c>
      <c r="AY279" s="7">
        <v>0</v>
      </c>
      <c r="AZ279" s="7">
        <v>0.45075757575757575</v>
      </c>
      <c r="BA279" s="7">
        <v>0</v>
      </c>
      <c r="BB279" s="7">
        <v>0.45075757575757575</v>
      </c>
      <c r="BC279" s="8">
        <v>0</v>
      </c>
      <c r="BD279" s="8">
        <v>0</v>
      </c>
      <c r="BE279" s="8">
        <v>0</v>
      </c>
      <c r="BF279" s="8">
        <v>0</v>
      </c>
      <c r="BG279" s="8">
        <v>0</v>
      </c>
      <c r="BH279" s="8">
        <v>0</v>
      </c>
      <c r="BI279" s="8">
        <v>0</v>
      </c>
      <c r="BJ279" s="8">
        <v>0</v>
      </c>
      <c r="BK279" s="8">
        <v>0</v>
      </c>
      <c r="BL279" s="8">
        <v>0</v>
      </c>
      <c r="BM279" s="8">
        <v>0</v>
      </c>
      <c r="BN279" s="8">
        <v>0</v>
      </c>
      <c r="BO279" s="8">
        <v>0</v>
      </c>
      <c r="BP279" s="8">
        <v>0</v>
      </c>
      <c r="BQ279" s="8">
        <v>0</v>
      </c>
      <c r="BR279" s="8">
        <v>0</v>
      </c>
    </row>
    <row r="280" spans="1:70" x14ac:dyDescent="0.25">
      <c r="A280" s="6">
        <v>35374681</v>
      </c>
      <c r="B280" t="s">
        <v>563</v>
      </c>
      <c r="C280" s="7" t="s">
        <v>82</v>
      </c>
      <c r="D280" s="7" t="s">
        <v>94</v>
      </c>
      <c r="E280" s="7" t="s">
        <v>83</v>
      </c>
      <c r="F280" t="s">
        <v>96</v>
      </c>
      <c r="G280" t="s">
        <v>97</v>
      </c>
      <c r="H280" t="s">
        <v>98</v>
      </c>
      <c r="I280" t="s">
        <v>98</v>
      </c>
      <c r="J280" t="s">
        <v>99</v>
      </c>
      <c r="K280" t="s">
        <v>100</v>
      </c>
      <c r="L280">
        <v>37.5112851779</v>
      </c>
      <c r="M280">
        <v>-119.9075743682</v>
      </c>
      <c r="N280" s="7" t="s">
        <v>558</v>
      </c>
      <c r="O280" s="7" t="s">
        <v>564</v>
      </c>
      <c r="P280" s="7" t="s">
        <v>560</v>
      </c>
      <c r="Q280" s="7" t="s">
        <v>122</v>
      </c>
      <c r="R280" s="7">
        <v>679</v>
      </c>
      <c r="S280" s="7">
        <v>126</v>
      </c>
      <c r="T280" s="7" t="s">
        <v>123</v>
      </c>
      <c r="U280" s="7" t="s">
        <v>211</v>
      </c>
      <c r="V280" s="7" t="s">
        <v>80</v>
      </c>
      <c r="W280" s="8">
        <v>0</v>
      </c>
      <c r="X280" s="8">
        <v>5.2437500000000004</v>
      </c>
      <c r="Y280" s="8">
        <v>0</v>
      </c>
      <c r="Z280" s="8">
        <v>5.2437500000000004</v>
      </c>
      <c r="AA280" s="8">
        <v>0</v>
      </c>
      <c r="AB280" s="8">
        <v>0</v>
      </c>
      <c r="AC280" s="8">
        <v>0</v>
      </c>
      <c r="AD280" s="8">
        <v>0</v>
      </c>
      <c r="AE280" s="8">
        <v>0</v>
      </c>
      <c r="AF280" s="8">
        <v>0</v>
      </c>
      <c r="AG280" s="8">
        <v>0</v>
      </c>
      <c r="AH280" s="8">
        <v>0</v>
      </c>
      <c r="AI280" s="8">
        <v>0</v>
      </c>
      <c r="AJ280" s="8">
        <v>0</v>
      </c>
      <c r="AK280" s="8">
        <v>0</v>
      </c>
      <c r="AL280" s="8">
        <v>0</v>
      </c>
      <c r="AM280" s="8">
        <v>0</v>
      </c>
      <c r="AN280" s="8">
        <v>0</v>
      </c>
      <c r="AO280" s="8">
        <v>0</v>
      </c>
      <c r="AP280" s="8">
        <v>0</v>
      </c>
      <c r="AQ280" s="8">
        <v>0</v>
      </c>
      <c r="AR280" s="8">
        <v>0</v>
      </c>
      <c r="AS280" s="8">
        <v>0</v>
      </c>
      <c r="AT280" s="8">
        <v>0</v>
      </c>
      <c r="AU280" s="7">
        <v>0</v>
      </c>
      <c r="AV280" s="7">
        <v>0</v>
      </c>
      <c r="AW280" s="7">
        <v>0</v>
      </c>
      <c r="AX280" s="7">
        <v>0</v>
      </c>
      <c r="AY280" s="7">
        <v>0</v>
      </c>
      <c r="AZ280" s="7">
        <v>5.2437500000000004</v>
      </c>
      <c r="BA280" s="7">
        <v>0</v>
      </c>
      <c r="BB280" s="7">
        <v>5.2437500000000004</v>
      </c>
      <c r="BC280" s="8">
        <v>0</v>
      </c>
      <c r="BD280" s="8">
        <v>0</v>
      </c>
      <c r="BE280" s="8">
        <v>0</v>
      </c>
      <c r="BF280" s="8">
        <v>0</v>
      </c>
      <c r="BG280" s="8">
        <v>0</v>
      </c>
      <c r="BH280" s="8">
        <v>0</v>
      </c>
      <c r="BI280" s="8">
        <v>0</v>
      </c>
      <c r="BJ280" s="8">
        <v>0</v>
      </c>
      <c r="BK280" s="8">
        <v>0</v>
      </c>
      <c r="BL280" s="8">
        <v>0</v>
      </c>
      <c r="BM280" s="8">
        <v>0</v>
      </c>
      <c r="BN280" s="8">
        <v>0</v>
      </c>
      <c r="BO280" s="8">
        <v>0</v>
      </c>
      <c r="BP280" s="8">
        <v>0</v>
      </c>
      <c r="BQ280" s="8">
        <v>0</v>
      </c>
      <c r="BR280" s="8">
        <v>0</v>
      </c>
    </row>
    <row r="281" spans="1:70" x14ac:dyDescent="0.25">
      <c r="A281" s="6">
        <v>35375721</v>
      </c>
      <c r="B281" t="s">
        <v>565</v>
      </c>
      <c r="C281" s="7" t="s">
        <v>86</v>
      </c>
      <c r="D281" s="7" t="s">
        <v>94</v>
      </c>
      <c r="E281" s="7" t="s">
        <v>87</v>
      </c>
      <c r="F281" t="s">
        <v>96</v>
      </c>
      <c r="G281" t="s">
        <v>97</v>
      </c>
      <c r="H281" t="s">
        <v>98</v>
      </c>
      <c r="I281" t="s">
        <v>98</v>
      </c>
      <c r="J281" t="s">
        <v>99</v>
      </c>
      <c r="K281" t="s">
        <v>100</v>
      </c>
      <c r="L281">
        <v>37.513915460500002</v>
      </c>
      <c r="M281">
        <v>-119.83839640470001</v>
      </c>
      <c r="N281" s="7" t="s">
        <v>558</v>
      </c>
      <c r="O281" s="7" t="s">
        <v>564</v>
      </c>
      <c r="P281" s="7" t="s">
        <v>560</v>
      </c>
      <c r="Q281" s="7" t="s">
        <v>170</v>
      </c>
      <c r="R281" s="7">
        <v>679</v>
      </c>
      <c r="S281" s="7">
        <v>137</v>
      </c>
      <c r="T281" s="7" t="s">
        <v>123</v>
      </c>
      <c r="U281" s="7" t="s">
        <v>211</v>
      </c>
      <c r="V281" s="7" t="s">
        <v>80</v>
      </c>
      <c r="W281" s="8">
        <v>0</v>
      </c>
      <c r="X281" s="8">
        <v>0.95</v>
      </c>
      <c r="Y281" s="8">
        <v>0</v>
      </c>
      <c r="Z281" s="8">
        <v>0.95</v>
      </c>
      <c r="AA281" s="8">
        <v>0</v>
      </c>
      <c r="AB281" s="8">
        <v>0</v>
      </c>
      <c r="AC281" s="8">
        <v>0</v>
      </c>
      <c r="AD281" s="8">
        <v>0</v>
      </c>
      <c r="AE281" s="8">
        <v>0</v>
      </c>
      <c r="AF281" s="8">
        <v>0</v>
      </c>
      <c r="AG281" s="8">
        <v>0</v>
      </c>
      <c r="AH281" s="8">
        <v>0</v>
      </c>
      <c r="AI281" s="8">
        <v>0</v>
      </c>
      <c r="AJ281" s="8">
        <v>0</v>
      </c>
      <c r="AK281" s="8">
        <v>0</v>
      </c>
      <c r="AL281" s="8">
        <v>0</v>
      </c>
      <c r="AM281" s="8">
        <v>0</v>
      </c>
      <c r="AN281" s="8">
        <v>0</v>
      </c>
      <c r="AO281" s="8">
        <v>0</v>
      </c>
      <c r="AP281" s="8">
        <v>0</v>
      </c>
      <c r="AQ281" s="8">
        <v>0</v>
      </c>
      <c r="AR281" s="8">
        <v>0</v>
      </c>
      <c r="AS281" s="8">
        <v>0</v>
      </c>
      <c r="AT281" s="8">
        <v>0</v>
      </c>
      <c r="AU281" s="7">
        <v>0</v>
      </c>
      <c r="AV281" s="7">
        <v>0</v>
      </c>
      <c r="AW281" s="7">
        <v>0</v>
      </c>
      <c r="AX281" s="7">
        <v>0</v>
      </c>
      <c r="AY281" s="7">
        <v>0</v>
      </c>
      <c r="AZ281" s="7">
        <v>0.95</v>
      </c>
      <c r="BA281" s="7">
        <v>0</v>
      </c>
      <c r="BB281" s="7">
        <v>0.95</v>
      </c>
      <c r="BC281" s="8">
        <v>0</v>
      </c>
      <c r="BD281" s="8">
        <v>0</v>
      </c>
      <c r="BE281" s="8">
        <v>0</v>
      </c>
      <c r="BF281" s="8">
        <v>0</v>
      </c>
      <c r="BG281" s="8">
        <v>0</v>
      </c>
      <c r="BH281" s="8">
        <v>0</v>
      </c>
      <c r="BI281" s="8">
        <v>0</v>
      </c>
      <c r="BJ281" s="8">
        <v>0</v>
      </c>
      <c r="BK281" s="8">
        <v>0</v>
      </c>
      <c r="BL281" s="8">
        <v>0</v>
      </c>
      <c r="BM281" s="8">
        <v>0</v>
      </c>
      <c r="BN281" s="8">
        <v>0</v>
      </c>
      <c r="BO281" s="8">
        <v>0</v>
      </c>
      <c r="BP281" s="8">
        <v>0</v>
      </c>
      <c r="BQ281" s="8">
        <v>0</v>
      </c>
      <c r="BR281" s="8">
        <v>0</v>
      </c>
    </row>
    <row r="282" spans="1:70" x14ac:dyDescent="0.25">
      <c r="A282" s="6">
        <v>35376303</v>
      </c>
      <c r="B282" t="s">
        <v>566</v>
      </c>
      <c r="C282" s="7" t="s">
        <v>71</v>
      </c>
      <c r="D282" s="7" t="s">
        <v>94</v>
      </c>
      <c r="E282" s="7" t="s">
        <v>73</v>
      </c>
      <c r="F282" t="s">
        <v>96</v>
      </c>
      <c r="G282" t="s">
        <v>97</v>
      </c>
      <c r="H282" t="s">
        <v>98</v>
      </c>
      <c r="I282" t="s">
        <v>98</v>
      </c>
      <c r="J282" t="s">
        <v>99</v>
      </c>
      <c r="K282" t="s">
        <v>100</v>
      </c>
      <c r="L282">
        <v>37.526845274599999</v>
      </c>
      <c r="M282">
        <v>-119.9039673882</v>
      </c>
      <c r="N282" s="7" t="s">
        <v>558</v>
      </c>
      <c r="O282" s="7" t="s">
        <v>567</v>
      </c>
      <c r="P282" s="7" t="s">
        <v>560</v>
      </c>
      <c r="Q282" s="7" t="s">
        <v>170</v>
      </c>
      <c r="R282" s="7">
        <v>655</v>
      </c>
      <c r="S282" s="7">
        <v>504</v>
      </c>
      <c r="T282" s="7" t="s">
        <v>134</v>
      </c>
      <c r="U282" s="7" t="s">
        <v>211</v>
      </c>
      <c r="V282" s="7" t="s">
        <v>80</v>
      </c>
      <c r="W282" s="8">
        <v>0</v>
      </c>
      <c r="X282" s="8">
        <v>0.2734848484848485</v>
      </c>
      <c r="Y282" s="8">
        <v>0</v>
      </c>
      <c r="Z282" s="8">
        <v>0.2734848484848485</v>
      </c>
      <c r="AA282" s="8">
        <v>0</v>
      </c>
      <c r="AB282" s="8">
        <v>0</v>
      </c>
      <c r="AC282" s="8">
        <v>0</v>
      </c>
      <c r="AD282" s="8">
        <v>0</v>
      </c>
      <c r="AE282" s="8">
        <v>0</v>
      </c>
      <c r="AF282" s="8">
        <v>0</v>
      </c>
      <c r="AG282" s="8">
        <v>0</v>
      </c>
      <c r="AH282" s="8">
        <v>0</v>
      </c>
      <c r="AI282" s="8">
        <v>0</v>
      </c>
      <c r="AJ282" s="8">
        <v>0</v>
      </c>
      <c r="AK282" s="8">
        <v>0</v>
      </c>
      <c r="AL282" s="8">
        <v>0</v>
      </c>
      <c r="AM282" s="8">
        <v>0</v>
      </c>
      <c r="AN282" s="8">
        <v>0</v>
      </c>
      <c r="AO282" s="8">
        <v>0</v>
      </c>
      <c r="AP282" s="8">
        <v>0</v>
      </c>
      <c r="AQ282" s="8">
        <v>0</v>
      </c>
      <c r="AR282" s="8">
        <v>0</v>
      </c>
      <c r="AS282" s="8">
        <v>0</v>
      </c>
      <c r="AT282" s="8">
        <v>0</v>
      </c>
      <c r="AU282" s="7">
        <v>0</v>
      </c>
      <c r="AV282" s="7">
        <v>0</v>
      </c>
      <c r="AW282" s="7">
        <v>0</v>
      </c>
      <c r="AX282" s="7">
        <v>0</v>
      </c>
      <c r="AY282" s="7">
        <v>0</v>
      </c>
      <c r="AZ282" s="7">
        <v>0.2734848484848485</v>
      </c>
      <c r="BA282" s="7">
        <v>0</v>
      </c>
      <c r="BB282" s="7">
        <v>0.2734848484848485</v>
      </c>
      <c r="BC282" s="8">
        <v>0</v>
      </c>
      <c r="BD282" s="8">
        <v>0</v>
      </c>
      <c r="BE282" s="8">
        <v>0</v>
      </c>
      <c r="BF282" s="8">
        <v>0</v>
      </c>
      <c r="BG282" s="8">
        <v>0</v>
      </c>
      <c r="BH282" s="8">
        <v>0</v>
      </c>
      <c r="BI282" s="8">
        <v>0</v>
      </c>
      <c r="BJ282" s="8">
        <v>0</v>
      </c>
      <c r="BK282" s="8">
        <v>0</v>
      </c>
      <c r="BL282" s="8">
        <v>0</v>
      </c>
      <c r="BM282" s="8">
        <v>0</v>
      </c>
      <c r="BN282" s="8">
        <v>0</v>
      </c>
      <c r="BO282" s="8">
        <v>0</v>
      </c>
      <c r="BP282" s="8">
        <v>0</v>
      </c>
      <c r="BQ282" s="8">
        <v>0</v>
      </c>
      <c r="BR282" s="8">
        <v>0</v>
      </c>
    </row>
    <row r="283" spans="1:70" x14ac:dyDescent="0.25">
      <c r="A283" s="6">
        <v>35376304</v>
      </c>
      <c r="B283" t="s">
        <v>568</v>
      </c>
      <c r="C283" s="7" t="s">
        <v>71</v>
      </c>
      <c r="D283" s="7" t="s">
        <v>94</v>
      </c>
      <c r="E283" s="7" t="s">
        <v>73</v>
      </c>
      <c r="F283" t="s">
        <v>96</v>
      </c>
      <c r="G283" t="s">
        <v>97</v>
      </c>
      <c r="H283" t="s">
        <v>98</v>
      </c>
      <c r="I283" t="s">
        <v>98</v>
      </c>
      <c r="J283" t="s">
        <v>99</v>
      </c>
      <c r="K283" t="s">
        <v>100</v>
      </c>
      <c r="L283">
        <v>37.5136110746</v>
      </c>
      <c r="M283">
        <v>-119.8721749804</v>
      </c>
      <c r="N283" s="7" t="s">
        <v>558</v>
      </c>
      <c r="O283" s="7" t="s">
        <v>567</v>
      </c>
      <c r="P283" s="7" t="s">
        <v>560</v>
      </c>
      <c r="Q283" s="7" t="s">
        <v>170</v>
      </c>
      <c r="R283" s="7">
        <v>655</v>
      </c>
      <c r="S283" s="7">
        <v>504</v>
      </c>
      <c r="T283" s="7" t="s">
        <v>134</v>
      </c>
      <c r="U283" s="7" t="s">
        <v>211</v>
      </c>
      <c r="V283" s="7" t="s">
        <v>80</v>
      </c>
      <c r="W283" s="8">
        <v>0</v>
      </c>
      <c r="X283" s="8">
        <v>0.52821969696969695</v>
      </c>
      <c r="Y283" s="8">
        <v>0</v>
      </c>
      <c r="Z283" s="8">
        <v>0.52821969696969695</v>
      </c>
      <c r="AA283" s="8">
        <v>0</v>
      </c>
      <c r="AB283" s="8">
        <v>0</v>
      </c>
      <c r="AC283" s="8">
        <v>0</v>
      </c>
      <c r="AD283" s="8">
        <v>0</v>
      </c>
      <c r="AE283" s="8">
        <v>0</v>
      </c>
      <c r="AF283" s="8">
        <v>0</v>
      </c>
      <c r="AG283" s="8">
        <v>0</v>
      </c>
      <c r="AH283" s="8">
        <v>0</v>
      </c>
      <c r="AI283" s="8">
        <v>0</v>
      </c>
      <c r="AJ283" s="8">
        <v>0</v>
      </c>
      <c r="AK283" s="8">
        <v>0</v>
      </c>
      <c r="AL283" s="8">
        <v>0</v>
      </c>
      <c r="AM283" s="8">
        <v>0</v>
      </c>
      <c r="AN283" s="8">
        <v>0</v>
      </c>
      <c r="AO283" s="8">
        <v>0</v>
      </c>
      <c r="AP283" s="8">
        <v>0</v>
      </c>
      <c r="AQ283" s="8">
        <v>0</v>
      </c>
      <c r="AR283" s="8">
        <v>0</v>
      </c>
      <c r="AS283" s="8">
        <v>0</v>
      </c>
      <c r="AT283" s="8">
        <v>0</v>
      </c>
      <c r="AU283" s="7">
        <v>0</v>
      </c>
      <c r="AV283" s="7">
        <v>0</v>
      </c>
      <c r="AW283" s="7">
        <v>0</v>
      </c>
      <c r="AX283" s="7">
        <v>0</v>
      </c>
      <c r="AY283" s="7">
        <v>0</v>
      </c>
      <c r="AZ283" s="7">
        <v>0.52821969696969695</v>
      </c>
      <c r="BA283" s="7">
        <v>0</v>
      </c>
      <c r="BB283" s="7">
        <v>0.52821969696969695</v>
      </c>
      <c r="BC283" s="8">
        <v>0</v>
      </c>
      <c r="BD283" s="8">
        <v>0</v>
      </c>
      <c r="BE283" s="8">
        <v>0</v>
      </c>
      <c r="BF283" s="8">
        <v>0</v>
      </c>
      <c r="BG283" s="8">
        <v>0</v>
      </c>
      <c r="BH283" s="8">
        <v>0</v>
      </c>
      <c r="BI283" s="8">
        <v>0</v>
      </c>
      <c r="BJ283" s="8">
        <v>0</v>
      </c>
      <c r="BK283" s="8">
        <v>0</v>
      </c>
      <c r="BL283" s="8">
        <v>0</v>
      </c>
      <c r="BM283" s="8">
        <v>0</v>
      </c>
      <c r="BN283" s="8">
        <v>0</v>
      </c>
      <c r="BO283" s="8">
        <v>0</v>
      </c>
      <c r="BP283" s="8">
        <v>0</v>
      </c>
      <c r="BQ283" s="8">
        <v>0</v>
      </c>
      <c r="BR283" s="8">
        <v>0</v>
      </c>
    </row>
    <row r="284" spans="1:70" x14ac:dyDescent="0.25">
      <c r="A284" s="6">
        <v>35376306</v>
      </c>
      <c r="B284" t="s">
        <v>569</v>
      </c>
      <c r="C284" s="7" t="s">
        <v>71</v>
      </c>
      <c r="D284" s="7" t="s">
        <v>94</v>
      </c>
      <c r="E284" s="7" t="s">
        <v>73</v>
      </c>
      <c r="F284" t="s">
        <v>96</v>
      </c>
      <c r="G284" t="s">
        <v>97</v>
      </c>
      <c r="H284" t="s">
        <v>98</v>
      </c>
      <c r="I284" t="s">
        <v>98</v>
      </c>
      <c r="J284" t="s">
        <v>99</v>
      </c>
      <c r="K284" t="s">
        <v>100</v>
      </c>
      <c r="L284">
        <v>37.5136110746</v>
      </c>
      <c r="M284">
        <v>-119.8721749804</v>
      </c>
      <c r="N284" s="7" t="s">
        <v>558</v>
      </c>
      <c r="O284" s="7" t="s">
        <v>567</v>
      </c>
      <c r="P284" s="7" t="s">
        <v>560</v>
      </c>
      <c r="Q284" s="7" t="s">
        <v>122</v>
      </c>
      <c r="R284" s="7">
        <v>655</v>
      </c>
      <c r="S284" s="7">
        <v>504</v>
      </c>
      <c r="T284" s="7" t="s">
        <v>134</v>
      </c>
      <c r="U284" s="7" t="s">
        <v>211</v>
      </c>
      <c r="V284" s="7" t="s">
        <v>80</v>
      </c>
      <c r="W284" s="8">
        <v>0</v>
      </c>
      <c r="X284" s="8">
        <v>0.36022727272727273</v>
      </c>
      <c r="Y284" s="8">
        <v>0</v>
      </c>
      <c r="Z284" s="8">
        <v>0.36022727272727273</v>
      </c>
      <c r="AA284" s="8">
        <v>0</v>
      </c>
      <c r="AB284" s="8">
        <v>0</v>
      </c>
      <c r="AC284" s="8">
        <v>0</v>
      </c>
      <c r="AD284" s="8">
        <v>0</v>
      </c>
      <c r="AE284" s="8">
        <v>0</v>
      </c>
      <c r="AF284" s="8">
        <v>0</v>
      </c>
      <c r="AG284" s="8">
        <v>0</v>
      </c>
      <c r="AH284" s="8">
        <v>0</v>
      </c>
      <c r="AI284" s="8">
        <v>0</v>
      </c>
      <c r="AJ284" s="8">
        <v>0</v>
      </c>
      <c r="AK284" s="8">
        <v>0</v>
      </c>
      <c r="AL284" s="8">
        <v>0</v>
      </c>
      <c r="AM284" s="8">
        <v>0</v>
      </c>
      <c r="AN284" s="8">
        <v>0</v>
      </c>
      <c r="AO284" s="8">
        <v>0</v>
      </c>
      <c r="AP284" s="8">
        <v>0</v>
      </c>
      <c r="AQ284" s="8">
        <v>0</v>
      </c>
      <c r="AR284" s="8">
        <v>0</v>
      </c>
      <c r="AS284" s="8">
        <v>0</v>
      </c>
      <c r="AT284" s="8">
        <v>0</v>
      </c>
      <c r="AU284" s="7">
        <v>0</v>
      </c>
      <c r="AV284" s="7">
        <v>0</v>
      </c>
      <c r="AW284" s="7">
        <v>0</v>
      </c>
      <c r="AX284" s="7">
        <v>0</v>
      </c>
      <c r="AY284" s="7">
        <v>0</v>
      </c>
      <c r="AZ284" s="7">
        <v>0.36022727272727273</v>
      </c>
      <c r="BA284" s="7">
        <v>0</v>
      </c>
      <c r="BB284" s="7">
        <v>0.36022727272727273</v>
      </c>
      <c r="BC284" s="8">
        <v>0</v>
      </c>
      <c r="BD284" s="8">
        <v>0</v>
      </c>
      <c r="BE284" s="8">
        <v>0</v>
      </c>
      <c r="BF284" s="8">
        <v>0</v>
      </c>
      <c r="BG284" s="8">
        <v>0</v>
      </c>
      <c r="BH284" s="8">
        <v>0</v>
      </c>
      <c r="BI284" s="8">
        <v>0</v>
      </c>
      <c r="BJ284" s="8">
        <v>0</v>
      </c>
      <c r="BK284" s="8">
        <v>0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0</v>
      </c>
      <c r="BR284" s="8">
        <v>0</v>
      </c>
    </row>
    <row r="285" spans="1:70" x14ac:dyDescent="0.25">
      <c r="A285" s="6">
        <v>35376714</v>
      </c>
      <c r="B285" t="s">
        <v>570</v>
      </c>
      <c r="C285" s="7" t="s">
        <v>421</v>
      </c>
      <c r="D285" s="7" t="s">
        <v>94</v>
      </c>
      <c r="E285" s="7" t="s">
        <v>421</v>
      </c>
      <c r="F285" t="s">
        <v>96</v>
      </c>
      <c r="G285" t="s">
        <v>97</v>
      </c>
      <c r="H285" t="s">
        <v>98</v>
      </c>
      <c r="I285" t="s">
        <v>98</v>
      </c>
      <c r="J285" t="s">
        <v>99</v>
      </c>
      <c r="K285" t="s">
        <v>100</v>
      </c>
      <c r="L285">
        <v>37.526845274599999</v>
      </c>
      <c r="M285">
        <v>-119.9039673882</v>
      </c>
      <c r="N285" s="7" t="s">
        <v>558</v>
      </c>
      <c r="O285" s="7" t="s">
        <v>567</v>
      </c>
      <c r="P285" s="7" t="s">
        <v>560</v>
      </c>
      <c r="Q285" s="7" t="s">
        <v>122</v>
      </c>
      <c r="R285" s="7">
        <v>655</v>
      </c>
      <c r="S285" s="7">
        <v>137</v>
      </c>
      <c r="T285" s="7" t="s">
        <v>134</v>
      </c>
      <c r="U285" s="7"/>
      <c r="V285" s="7" t="s">
        <v>80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  <c r="AB285" s="8">
        <v>0</v>
      </c>
      <c r="AC285" s="8">
        <v>0</v>
      </c>
      <c r="AD285" s="8">
        <v>0</v>
      </c>
      <c r="AE285" s="8">
        <v>0</v>
      </c>
      <c r="AF285" s="8">
        <v>0</v>
      </c>
      <c r="AG285" s="8">
        <v>0</v>
      </c>
      <c r="AH285" s="8">
        <v>0</v>
      </c>
      <c r="AI285" s="8">
        <v>0</v>
      </c>
      <c r="AJ285" s="8">
        <v>0</v>
      </c>
      <c r="AK285" s="8">
        <v>0</v>
      </c>
      <c r="AL285" s="8">
        <v>0</v>
      </c>
      <c r="AM285" s="8">
        <v>0</v>
      </c>
      <c r="AN285" s="8">
        <v>0</v>
      </c>
      <c r="AO285" s="8">
        <v>0</v>
      </c>
      <c r="AP285" s="8">
        <v>0</v>
      </c>
      <c r="AQ285" s="8">
        <v>0</v>
      </c>
      <c r="AR285" s="8">
        <v>0</v>
      </c>
      <c r="AS285" s="8">
        <v>0</v>
      </c>
      <c r="AT285" s="8">
        <v>0</v>
      </c>
      <c r="AU285" s="7">
        <v>0</v>
      </c>
      <c r="AV285" s="7">
        <v>0</v>
      </c>
      <c r="AW285" s="7">
        <v>0</v>
      </c>
      <c r="AX285" s="7">
        <v>0</v>
      </c>
      <c r="AY285" s="7">
        <v>0</v>
      </c>
      <c r="AZ285" s="7">
        <v>0</v>
      </c>
      <c r="BA285" s="7">
        <v>0</v>
      </c>
      <c r="BB285" s="7">
        <v>0</v>
      </c>
      <c r="BC285" s="8">
        <v>0</v>
      </c>
      <c r="BD285" s="8">
        <v>0</v>
      </c>
      <c r="BE285" s="8">
        <v>0</v>
      </c>
      <c r="BF285" s="8">
        <v>0</v>
      </c>
      <c r="BG285" s="8">
        <v>0</v>
      </c>
      <c r="BH285" s="8">
        <v>0</v>
      </c>
      <c r="BI285" s="8">
        <v>0</v>
      </c>
      <c r="BJ285" s="8">
        <v>0</v>
      </c>
      <c r="BK285" s="8">
        <v>0</v>
      </c>
      <c r="BL285" s="8">
        <v>0</v>
      </c>
      <c r="BM285" s="8">
        <v>0</v>
      </c>
      <c r="BN285" s="8">
        <v>0</v>
      </c>
      <c r="BO285" s="8">
        <v>0</v>
      </c>
      <c r="BP285" s="8">
        <v>0</v>
      </c>
      <c r="BQ285" s="8">
        <v>0</v>
      </c>
      <c r="BR285" s="8">
        <v>0</v>
      </c>
    </row>
    <row r="286" spans="1:70" x14ac:dyDescent="0.25">
      <c r="A286" s="6">
        <v>35376716</v>
      </c>
      <c r="B286" t="s">
        <v>570</v>
      </c>
      <c r="C286" s="7" t="s">
        <v>421</v>
      </c>
      <c r="D286" s="7" t="s">
        <v>94</v>
      </c>
      <c r="E286" s="7" t="s">
        <v>421</v>
      </c>
      <c r="F286" t="s">
        <v>96</v>
      </c>
      <c r="G286" t="s">
        <v>97</v>
      </c>
      <c r="H286" t="s">
        <v>98</v>
      </c>
      <c r="I286" t="s">
        <v>98</v>
      </c>
      <c r="J286" t="s">
        <v>99</v>
      </c>
      <c r="K286" t="s">
        <v>100</v>
      </c>
      <c r="L286">
        <v>37.5136110746</v>
      </c>
      <c r="M286">
        <v>-119.8721749804</v>
      </c>
      <c r="N286" s="7" t="s">
        <v>558</v>
      </c>
      <c r="O286" s="7" t="s">
        <v>567</v>
      </c>
      <c r="P286" s="7" t="s">
        <v>560</v>
      </c>
      <c r="Q286" s="7" t="s">
        <v>122</v>
      </c>
      <c r="R286" s="7">
        <v>655</v>
      </c>
      <c r="S286" s="7">
        <v>504</v>
      </c>
      <c r="T286" s="7" t="s">
        <v>134</v>
      </c>
      <c r="U286" s="7"/>
      <c r="V286" s="7" t="s">
        <v>80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0</v>
      </c>
      <c r="AF286" s="8">
        <v>0</v>
      </c>
      <c r="AG286" s="8">
        <v>0</v>
      </c>
      <c r="AH286" s="8">
        <v>0</v>
      </c>
      <c r="AI286" s="8">
        <v>0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0</v>
      </c>
      <c r="AP286" s="8">
        <v>0</v>
      </c>
      <c r="AQ286" s="8">
        <v>0</v>
      </c>
      <c r="AR286" s="8">
        <v>0</v>
      </c>
      <c r="AS286" s="8">
        <v>0</v>
      </c>
      <c r="AT286" s="8">
        <v>0</v>
      </c>
      <c r="AU286" s="7">
        <v>0</v>
      </c>
      <c r="AV286" s="7">
        <v>0</v>
      </c>
      <c r="AW286" s="7">
        <v>0</v>
      </c>
      <c r="AX286" s="7">
        <v>0</v>
      </c>
      <c r="AY286" s="7">
        <v>0</v>
      </c>
      <c r="AZ286" s="7">
        <v>0</v>
      </c>
      <c r="BA286" s="7">
        <v>0</v>
      </c>
      <c r="BB286" s="7">
        <v>0</v>
      </c>
      <c r="BC286" s="8">
        <v>0</v>
      </c>
      <c r="BD286" s="8">
        <v>0</v>
      </c>
      <c r="BE286" s="8">
        <v>0</v>
      </c>
      <c r="BF286" s="8">
        <v>0</v>
      </c>
      <c r="BG286" s="8">
        <v>0</v>
      </c>
      <c r="BH286" s="8">
        <v>0</v>
      </c>
      <c r="BI286" s="8">
        <v>0</v>
      </c>
      <c r="BJ286" s="8">
        <v>0</v>
      </c>
      <c r="BK286" s="8">
        <v>0</v>
      </c>
      <c r="BL286" s="8">
        <v>0</v>
      </c>
      <c r="BM286" s="8">
        <v>0</v>
      </c>
      <c r="BN286" s="8">
        <v>0</v>
      </c>
      <c r="BO286" s="8">
        <v>0</v>
      </c>
      <c r="BP286" s="8">
        <v>0</v>
      </c>
      <c r="BQ286" s="8">
        <v>0</v>
      </c>
      <c r="BR286" s="8">
        <v>0</v>
      </c>
    </row>
    <row r="287" spans="1:70" x14ac:dyDescent="0.25">
      <c r="A287" s="6">
        <v>35374682</v>
      </c>
      <c r="B287" t="s">
        <v>571</v>
      </c>
      <c r="C287" s="7" t="s">
        <v>82</v>
      </c>
      <c r="D287" s="7" t="s">
        <v>94</v>
      </c>
      <c r="E287" s="7" t="s">
        <v>83</v>
      </c>
      <c r="F287" t="s">
        <v>96</v>
      </c>
      <c r="G287" t="s">
        <v>97</v>
      </c>
      <c r="H287" t="s">
        <v>98</v>
      </c>
      <c r="I287" t="s">
        <v>98</v>
      </c>
      <c r="J287" t="s">
        <v>99</v>
      </c>
      <c r="K287" t="s">
        <v>100</v>
      </c>
      <c r="L287">
        <v>37.541040979100003</v>
      </c>
      <c r="M287">
        <v>-119.9183635781</v>
      </c>
      <c r="N287" s="7" t="s">
        <v>558</v>
      </c>
      <c r="O287" s="7" t="s">
        <v>567</v>
      </c>
      <c r="P287" s="7" t="s">
        <v>560</v>
      </c>
      <c r="Q287" s="7" t="s">
        <v>122</v>
      </c>
      <c r="R287" s="7">
        <v>655</v>
      </c>
      <c r="S287" s="7">
        <v>504</v>
      </c>
      <c r="T287" s="7" t="s">
        <v>134</v>
      </c>
      <c r="U287" s="7" t="s">
        <v>221</v>
      </c>
      <c r="V287" s="7" t="s">
        <v>222</v>
      </c>
      <c r="W287" s="8">
        <v>0</v>
      </c>
      <c r="X287" s="8">
        <v>2.4500000000000002</v>
      </c>
      <c r="Y287" s="8">
        <v>0</v>
      </c>
      <c r="Z287" s="8">
        <v>2.4500000000000002</v>
      </c>
      <c r="AA287" s="8">
        <v>0</v>
      </c>
      <c r="AB287" s="8">
        <v>0</v>
      </c>
      <c r="AC287" s="8">
        <v>0</v>
      </c>
      <c r="AD287" s="8">
        <v>0</v>
      </c>
      <c r="AE287" s="8">
        <v>0</v>
      </c>
      <c r="AF287" s="8">
        <v>0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8">
        <v>0</v>
      </c>
      <c r="AM287" s="8">
        <v>0</v>
      </c>
      <c r="AN287" s="8">
        <v>0</v>
      </c>
      <c r="AO287" s="8">
        <v>0</v>
      </c>
      <c r="AP287" s="8">
        <v>0</v>
      </c>
      <c r="AQ287" s="8">
        <v>0</v>
      </c>
      <c r="AR287" s="8">
        <v>0</v>
      </c>
      <c r="AS287" s="8">
        <v>0</v>
      </c>
      <c r="AT287" s="8">
        <v>0</v>
      </c>
      <c r="AU287" s="7">
        <v>0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8">
        <v>0</v>
      </c>
      <c r="BD287" s="8">
        <v>2.4500000000000002</v>
      </c>
      <c r="BE287" s="8">
        <v>0</v>
      </c>
      <c r="BF287" s="8">
        <v>2.4500000000000002</v>
      </c>
      <c r="BG287" s="8">
        <v>0</v>
      </c>
      <c r="BH287" s="8">
        <v>0</v>
      </c>
      <c r="BI287" s="8">
        <v>0</v>
      </c>
      <c r="BJ287" s="8">
        <v>0</v>
      </c>
      <c r="BK287" s="8">
        <v>0</v>
      </c>
      <c r="BL287" s="8">
        <v>0</v>
      </c>
      <c r="BM287" s="8">
        <v>0</v>
      </c>
      <c r="BN287" s="8">
        <v>0</v>
      </c>
      <c r="BO287" s="8">
        <v>0</v>
      </c>
      <c r="BP287" s="8">
        <v>0</v>
      </c>
      <c r="BQ287" s="8">
        <v>0</v>
      </c>
      <c r="BR287" s="8">
        <v>0</v>
      </c>
    </row>
    <row r="288" spans="1:70" x14ac:dyDescent="0.25">
      <c r="A288" s="6">
        <v>35374683</v>
      </c>
      <c r="B288" t="s">
        <v>572</v>
      </c>
      <c r="C288" s="7" t="s">
        <v>86</v>
      </c>
      <c r="D288" s="7" t="s">
        <v>94</v>
      </c>
      <c r="E288" s="7" t="s">
        <v>87</v>
      </c>
      <c r="F288" t="s">
        <v>96</v>
      </c>
      <c r="G288" t="s">
        <v>97</v>
      </c>
      <c r="H288" t="s">
        <v>98</v>
      </c>
      <c r="I288" t="s">
        <v>98</v>
      </c>
      <c r="J288" t="s">
        <v>99</v>
      </c>
      <c r="K288" t="s">
        <v>100</v>
      </c>
      <c r="L288">
        <v>37.512984861</v>
      </c>
      <c r="M288">
        <v>-119.84441581110001</v>
      </c>
      <c r="N288" s="7" t="s">
        <v>558</v>
      </c>
      <c r="O288" s="7" t="s">
        <v>567</v>
      </c>
      <c r="P288" s="7" t="s">
        <v>560</v>
      </c>
      <c r="Q288" s="7" t="s">
        <v>122</v>
      </c>
      <c r="R288" s="7">
        <v>655</v>
      </c>
      <c r="S288" s="7">
        <v>504</v>
      </c>
      <c r="T288" s="7" t="s">
        <v>134</v>
      </c>
      <c r="U288" s="7" t="s">
        <v>211</v>
      </c>
      <c r="V288" s="7" t="s">
        <v>80</v>
      </c>
      <c r="W288" s="8">
        <v>0</v>
      </c>
      <c r="X288" s="8">
        <v>1.3399999999999999</v>
      </c>
      <c r="Y288" s="8">
        <v>0</v>
      </c>
      <c r="Z288" s="8">
        <v>1.3399999999999999</v>
      </c>
      <c r="AA288" s="8">
        <v>0</v>
      </c>
      <c r="AB288" s="8">
        <v>0</v>
      </c>
      <c r="AC288" s="8">
        <v>0</v>
      </c>
      <c r="AD288" s="8">
        <v>0</v>
      </c>
      <c r="AE288" s="8">
        <v>0</v>
      </c>
      <c r="AF288" s="8">
        <v>0</v>
      </c>
      <c r="AG288" s="8">
        <v>0</v>
      </c>
      <c r="AH288" s="8">
        <v>0</v>
      </c>
      <c r="AI288" s="8">
        <v>0</v>
      </c>
      <c r="AJ288" s="8">
        <v>0</v>
      </c>
      <c r="AK288" s="8">
        <v>0</v>
      </c>
      <c r="AL288" s="8">
        <v>0</v>
      </c>
      <c r="AM288" s="8">
        <v>0</v>
      </c>
      <c r="AN288" s="8">
        <v>0</v>
      </c>
      <c r="AO288" s="8">
        <v>0</v>
      </c>
      <c r="AP288" s="8">
        <v>0</v>
      </c>
      <c r="AQ288" s="8">
        <v>0</v>
      </c>
      <c r="AR288" s="8">
        <v>0</v>
      </c>
      <c r="AS288" s="8">
        <v>0</v>
      </c>
      <c r="AT288" s="8">
        <v>0</v>
      </c>
      <c r="AU288" s="7">
        <v>0</v>
      </c>
      <c r="AV288" s="7">
        <v>0</v>
      </c>
      <c r="AW288" s="7">
        <v>0</v>
      </c>
      <c r="AX288" s="7">
        <v>0</v>
      </c>
      <c r="AY288" s="7">
        <v>0</v>
      </c>
      <c r="AZ288" s="7">
        <v>1.3399999999999999</v>
      </c>
      <c r="BA288" s="7">
        <v>0</v>
      </c>
      <c r="BB288" s="7">
        <v>1.3399999999999999</v>
      </c>
      <c r="BC288" s="8">
        <v>0</v>
      </c>
      <c r="BD288" s="8">
        <v>0</v>
      </c>
      <c r="BE288" s="8">
        <v>0</v>
      </c>
      <c r="BF288" s="8">
        <v>0</v>
      </c>
      <c r="BG288" s="8">
        <v>0</v>
      </c>
      <c r="BH288" s="8">
        <v>0</v>
      </c>
      <c r="BI288" s="8">
        <v>0</v>
      </c>
      <c r="BJ288" s="8">
        <v>0</v>
      </c>
      <c r="BK288" s="8">
        <v>0</v>
      </c>
      <c r="BL288" s="8">
        <v>0</v>
      </c>
      <c r="BM288" s="8">
        <v>0</v>
      </c>
      <c r="BN288" s="8">
        <v>0</v>
      </c>
      <c r="BO288" s="8">
        <v>0</v>
      </c>
      <c r="BP288" s="8">
        <v>0</v>
      </c>
      <c r="BQ288" s="8">
        <v>0</v>
      </c>
      <c r="BR288" s="8">
        <v>0</v>
      </c>
    </row>
    <row r="289" spans="1:70" x14ac:dyDescent="0.25">
      <c r="A289" s="6">
        <v>35374684</v>
      </c>
      <c r="B289" t="s">
        <v>573</v>
      </c>
      <c r="C289" s="7" t="s">
        <v>86</v>
      </c>
      <c r="D289" s="7" t="s">
        <v>94</v>
      </c>
      <c r="E289" s="7" t="s">
        <v>87</v>
      </c>
      <c r="F289" t="s">
        <v>96</v>
      </c>
      <c r="G289" t="s">
        <v>97</v>
      </c>
      <c r="H289" t="s">
        <v>98</v>
      </c>
      <c r="I289" t="s">
        <v>98</v>
      </c>
      <c r="J289" t="s">
        <v>99</v>
      </c>
      <c r="K289" t="s">
        <v>100</v>
      </c>
      <c r="L289">
        <v>37.517004360199998</v>
      </c>
      <c r="M289">
        <v>-119.834366307</v>
      </c>
      <c r="N289" s="7" t="s">
        <v>558</v>
      </c>
      <c r="O289" s="7" t="s">
        <v>567</v>
      </c>
      <c r="P289" s="7" t="s">
        <v>560</v>
      </c>
      <c r="Q289" s="7" t="s">
        <v>122</v>
      </c>
      <c r="R289" s="7">
        <v>655</v>
      </c>
      <c r="S289" s="7">
        <v>504</v>
      </c>
      <c r="T289" s="7" t="s">
        <v>134</v>
      </c>
      <c r="U289" s="7" t="s">
        <v>211</v>
      </c>
      <c r="V289" s="7" t="s">
        <v>80</v>
      </c>
      <c r="W289" s="8">
        <v>0</v>
      </c>
      <c r="X289" s="8">
        <v>1.48</v>
      </c>
      <c r="Y289" s="8">
        <v>0</v>
      </c>
      <c r="Z289" s="8">
        <v>1.48</v>
      </c>
      <c r="AA289" s="8">
        <v>0</v>
      </c>
      <c r="AB289" s="8">
        <v>0</v>
      </c>
      <c r="AC289" s="8">
        <v>0</v>
      </c>
      <c r="AD289" s="8">
        <v>0</v>
      </c>
      <c r="AE289" s="8">
        <v>0</v>
      </c>
      <c r="AF289" s="8">
        <v>0</v>
      </c>
      <c r="AG289" s="8">
        <v>0</v>
      </c>
      <c r="AH289" s="8">
        <v>0</v>
      </c>
      <c r="AI289" s="8">
        <v>0</v>
      </c>
      <c r="AJ289" s="8">
        <v>0</v>
      </c>
      <c r="AK289" s="8">
        <v>0</v>
      </c>
      <c r="AL289" s="8">
        <v>0</v>
      </c>
      <c r="AM289" s="8">
        <v>0</v>
      </c>
      <c r="AN289" s="8">
        <v>0</v>
      </c>
      <c r="AO289" s="8">
        <v>0</v>
      </c>
      <c r="AP289" s="8">
        <v>0</v>
      </c>
      <c r="AQ289" s="8">
        <v>0</v>
      </c>
      <c r="AR289" s="8">
        <v>0</v>
      </c>
      <c r="AS289" s="8">
        <v>0</v>
      </c>
      <c r="AT289" s="8">
        <v>0</v>
      </c>
      <c r="AU289" s="7">
        <v>0</v>
      </c>
      <c r="AV289" s="7">
        <v>0</v>
      </c>
      <c r="AW289" s="7">
        <v>0</v>
      </c>
      <c r="AX289" s="7">
        <v>0</v>
      </c>
      <c r="AY289" s="7">
        <v>0</v>
      </c>
      <c r="AZ289" s="7">
        <v>1.48</v>
      </c>
      <c r="BA289" s="7">
        <v>0</v>
      </c>
      <c r="BB289" s="7">
        <v>1.48</v>
      </c>
      <c r="BC289" s="8">
        <v>0</v>
      </c>
      <c r="BD289" s="8">
        <v>0</v>
      </c>
      <c r="BE289" s="8">
        <v>0</v>
      </c>
      <c r="BF289" s="8">
        <v>0</v>
      </c>
      <c r="BG289" s="8">
        <v>0</v>
      </c>
      <c r="BH289" s="8">
        <v>0</v>
      </c>
      <c r="BI289" s="8">
        <v>0</v>
      </c>
      <c r="BJ289" s="8">
        <v>0</v>
      </c>
      <c r="BK289" s="8">
        <v>0</v>
      </c>
      <c r="BL289" s="8">
        <v>0</v>
      </c>
      <c r="BM289" s="8">
        <v>0</v>
      </c>
      <c r="BN289" s="8">
        <v>0</v>
      </c>
      <c r="BO289" s="8">
        <v>0</v>
      </c>
      <c r="BP289" s="8">
        <v>0</v>
      </c>
      <c r="BQ289" s="8">
        <v>0</v>
      </c>
      <c r="BR289" s="8">
        <v>0</v>
      </c>
    </row>
    <row r="290" spans="1:70" x14ac:dyDescent="0.25">
      <c r="A290" s="6">
        <v>35374685</v>
      </c>
      <c r="B290" t="s">
        <v>574</v>
      </c>
      <c r="C290" s="7" t="s">
        <v>86</v>
      </c>
      <c r="D290" s="7" t="s">
        <v>94</v>
      </c>
      <c r="E290" s="7" t="s">
        <v>87</v>
      </c>
      <c r="F290" t="s">
        <v>96</v>
      </c>
      <c r="G290" t="s">
        <v>97</v>
      </c>
      <c r="H290" t="s">
        <v>98</v>
      </c>
      <c r="I290" t="s">
        <v>98</v>
      </c>
      <c r="J290" t="s">
        <v>99</v>
      </c>
      <c r="K290" t="s">
        <v>100</v>
      </c>
      <c r="L290">
        <v>37.517004360199998</v>
      </c>
      <c r="M290">
        <v>-119.834366307</v>
      </c>
      <c r="N290" s="7" t="s">
        <v>558</v>
      </c>
      <c r="O290" s="7" t="s">
        <v>567</v>
      </c>
      <c r="P290" s="7" t="s">
        <v>560</v>
      </c>
      <c r="Q290" s="7" t="s">
        <v>170</v>
      </c>
      <c r="R290" s="7">
        <v>655</v>
      </c>
      <c r="S290" s="7">
        <v>126</v>
      </c>
      <c r="T290" s="7" t="s">
        <v>134</v>
      </c>
      <c r="U290" s="7" t="s">
        <v>211</v>
      </c>
      <c r="V290" s="7" t="s">
        <v>80</v>
      </c>
      <c r="W290" s="8">
        <v>0</v>
      </c>
      <c r="X290" s="8">
        <v>2.37</v>
      </c>
      <c r="Y290" s="8">
        <v>0</v>
      </c>
      <c r="Z290" s="8">
        <v>2.37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8">
        <v>0</v>
      </c>
      <c r="AO290" s="8">
        <v>0</v>
      </c>
      <c r="AP290" s="8">
        <v>0</v>
      </c>
      <c r="AQ290" s="8">
        <v>0</v>
      </c>
      <c r="AR290" s="8">
        <v>0</v>
      </c>
      <c r="AS290" s="8">
        <v>0</v>
      </c>
      <c r="AT290" s="8">
        <v>0</v>
      </c>
      <c r="AU290" s="7">
        <v>0</v>
      </c>
      <c r="AV290" s="7">
        <v>0</v>
      </c>
      <c r="AW290" s="7">
        <v>0</v>
      </c>
      <c r="AX290" s="7">
        <v>0</v>
      </c>
      <c r="AY290" s="7">
        <v>0</v>
      </c>
      <c r="AZ290" s="7">
        <v>2.37</v>
      </c>
      <c r="BA290" s="7">
        <v>0</v>
      </c>
      <c r="BB290" s="7">
        <v>2.37</v>
      </c>
      <c r="BC290" s="8">
        <v>0</v>
      </c>
      <c r="BD290" s="8">
        <v>0</v>
      </c>
      <c r="BE290" s="8">
        <v>0</v>
      </c>
      <c r="BF290" s="8">
        <v>0</v>
      </c>
      <c r="BG290" s="8">
        <v>0</v>
      </c>
      <c r="BH290" s="8">
        <v>0</v>
      </c>
      <c r="BI290" s="8">
        <v>0</v>
      </c>
      <c r="BJ290" s="8">
        <v>0</v>
      </c>
      <c r="BK290" s="8">
        <v>0</v>
      </c>
      <c r="BL290" s="8">
        <v>0</v>
      </c>
      <c r="BM290" s="8">
        <v>0</v>
      </c>
      <c r="BN290" s="8">
        <v>0</v>
      </c>
      <c r="BO290" s="8">
        <v>0</v>
      </c>
      <c r="BP290" s="8">
        <v>0</v>
      </c>
      <c r="BQ290" s="8">
        <v>0</v>
      </c>
      <c r="BR290" s="8">
        <v>0</v>
      </c>
    </row>
    <row r="291" spans="1:70" x14ac:dyDescent="0.25">
      <c r="A291" s="6">
        <v>35374686</v>
      </c>
      <c r="B291" t="s">
        <v>575</v>
      </c>
      <c r="C291" s="7" t="s">
        <v>71</v>
      </c>
      <c r="D291" s="7" t="s">
        <v>94</v>
      </c>
      <c r="E291" s="7" t="s">
        <v>73</v>
      </c>
      <c r="F291" t="s">
        <v>96</v>
      </c>
      <c r="G291" t="s">
        <v>97</v>
      </c>
      <c r="H291" t="s">
        <v>98</v>
      </c>
      <c r="I291" t="s">
        <v>98</v>
      </c>
      <c r="J291" t="s">
        <v>99</v>
      </c>
      <c r="K291" t="s">
        <v>100</v>
      </c>
      <c r="L291">
        <v>37.526845274599999</v>
      </c>
      <c r="M291">
        <v>-119.9039673882</v>
      </c>
      <c r="N291" s="7" t="s">
        <v>558</v>
      </c>
      <c r="O291" s="7" t="s">
        <v>567</v>
      </c>
      <c r="P291" s="7" t="s">
        <v>560</v>
      </c>
      <c r="Q291" s="7" t="s">
        <v>170</v>
      </c>
      <c r="R291" s="7">
        <v>655</v>
      </c>
      <c r="S291" s="7">
        <v>504</v>
      </c>
      <c r="T291" s="7" t="s">
        <v>134</v>
      </c>
      <c r="U291" s="7" t="s">
        <v>211</v>
      </c>
      <c r="V291" s="7" t="s">
        <v>80</v>
      </c>
      <c r="W291" s="8">
        <v>0</v>
      </c>
      <c r="X291" s="8">
        <v>2.38</v>
      </c>
      <c r="Y291" s="8">
        <v>0</v>
      </c>
      <c r="Z291" s="8">
        <v>2.38</v>
      </c>
      <c r="AA291" s="8">
        <v>0</v>
      </c>
      <c r="AB291" s="8">
        <v>0</v>
      </c>
      <c r="AC291" s="8">
        <v>0</v>
      </c>
      <c r="AD291" s="8">
        <v>0</v>
      </c>
      <c r="AE291" s="8">
        <v>0</v>
      </c>
      <c r="AF291" s="8">
        <v>0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0</v>
      </c>
      <c r="AN291" s="8">
        <v>0</v>
      </c>
      <c r="AO291" s="8">
        <v>0</v>
      </c>
      <c r="AP291" s="8">
        <v>0</v>
      </c>
      <c r="AQ291" s="8">
        <v>0</v>
      </c>
      <c r="AR291" s="8">
        <v>0</v>
      </c>
      <c r="AS291" s="8">
        <v>0</v>
      </c>
      <c r="AT291" s="8">
        <v>0</v>
      </c>
      <c r="AU291" s="7">
        <v>0</v>
      </c>
      <c r="AV291" s="7">
        <v>0</v>
      </c>
      <c r="AW291" s="7">
        <v>0</v>
      </c>
      <c r="AX291" s="7">
        <v>0</v>
      </c>
      <c r="AY291" s="7">
        <v>0</v>
      </c>
      <c r="AZ291" s="7">
        <v>2.38</v>
      </c>
      <c r="BA291" s="7">
        <v>0</v>
      </c>
      <c r="BB291" s="7">
        <v>2.38</v>
      </c>
      <c r="BC291" s="8">
        <v>0</v>
      </c>
      <c r="BD291" s="8">
        <v>0</v>
      </c>
      <c r="BE291" s="8">
        <v>0</v>
      </c>
      <c r="BF291" s="8">
        <v>0</v>
      </c>
      <c r="BG291" s="8">
        <v>0</v>
      </c>
      <c r="BH291" s="8">
        <v>0</v>
      </c>
      <c r="BI291" s="8">
        <v>0</v>
      </c>
      <c r="BJ291" s="8">
        <v>0</v>
      </c>
      <c r="BK291" s="8">
        <v>0</v>
      </c>
      <c r="BL291" s="8">
        <v>0</v>
      </c>
      <c r="BM291" s="8">
        <v>0</v>
      </c>
      <c r="BN291" s="8">
        <v>0</v>
      </c>
      <c r="BO291" s="8">
        <v>0</v>
      </c>
      <c r="BP291" s="8">
        <v>0</v>
      </c>
      <c r="BQ291" s="8">
        <v>0</v>
      </c>
      <c r="BR291" s="8">
        <v>0</v>
      </c>
    </row>
    <row r="292" spans="1:70" x14ac:dyDescent="0.25">
      <c r="A292" s="6">
        <v>35374687</v>
      </c>
      <c r="B292" t="s">
        <v>576</v>
      </c>
      <c r="C292" s="7" t="s">
        <v>71</v>
      </c>
      <c r="D292" s="7" t="s">
        <v>94</v>
      </c>
      <c r="E292" s="7" t="s">
        <v>73</v>
      </c>
      <c r="F292" t="s">
        <v>96</v>
      </c>
      <c r="G292" t="s">
        <v>97</v>
      </c>
      <c r="H292" t="s">
        <v>98</v>
      </c>
      <c r="I292" t="s">
        <v>98</v>
      </c>
      <c r="J292" t="s">
        <v>99</v>
      </c>
      <c r="K292" t="s">
        <v>100</v>
      </c>
      <c r="L292">
        <v>37.508288970199999</v>
      </c>
      <c r="M292">
        <v>-119.8772534007</v>
      </c>
      <c r="N292" s="7" t="s">
        <v>558</v>
      </c>
      <c r="O292" s="7" t="s">
        <v>567</v>
      </c>
      <c r="P292" s="7" t="s">
        <v>560</v>
      </c>
      <c r="Q292" s="7" t="s">
        <v>141</v>
      </c>
      <c r="R292" s="7">
        <v>655</v>
      </c>
      <c r="S292" s="7">
        <v>504</v>
      </c>
      <c r="T292" s="7" t="s">
        <v>134</v>
      </c>
      <c r="U292" s="7" t="s">
        <v>211</v>
      </c>
      <c r="V292" s="7" t="s">
        <v>80</v>
      </c>
      <c r="W292" s="8">
        <v>0</v>
      </c>
      <c r="X292" s="8">
        <v>0.87007575757575761</v>
      </c>
      <c r="Y292" s="8">
        <v>0</v>
      </c>
      <c r="Z292" s="8">
        <v>0.87007575757575761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0</v>
      </c>
      <c r="AN292" s="8">
        <v>0</v>
      </c>
      <c r="AO292" s="8">
        <v>0</v>
      </c>
      <c r="AP292" s="8">
        <v>0</v>
      </c>
      <c r="AQ292" s="8">
        <v>0</v>
      </c>
      <c r="AR292" s="8">
        <v>0</v>
      </c>
      <c r="AS292" s="8">
        <v>0</v>
      </c>
      <c r="AT292" s="8">
        <v>0</v>
      </c>
      <c r="AU292" s="7">
        <v>0</v>
      </c>
      <c r="AV292" s="7">
        <v>0</v>
      </c>
      <c r="AW292" s="7">
        <v>0</v>
      </c>
      <c r="AX292" s="7">
        <v>0</v>
      </c>
      <c r="AY292" s="7">
        <v>0</v>
      </c>
      <c r="AZ292" s="7">
        <v>0.87007575757575761</v>
      </c>
      <c r="BA292" s="7">
        <v>0</v>
      </c>
      <c r="BB292" s="7">
        <v>0.87007575757575761</v>
      </c>
      <c r="BC292" s="8">
        <v>0</v>
      </c>
      <c r="BD292" s="8">
        <v>0</v>
      </c>
      <c r="BE292" s="8">
        <v>0</v>
      </c>
      <c r="BF292" s="8">
        <v>0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0</v>
      </c>
      <c r="BM292" s="8">
        <v>0</v>
      </c>
      <c r="BN292" s="8">
        <v>0</v>
      </c>
      <c r="BO292" s="8">
        <v>0</v>
      </c>
      <c r="BP292" s="8">
        <v>0</v>
      </c>
      <c r="BQ292" s="8">
        <v>0</v>
      </c>
      <c r="BR292" s="8">
        <v>0</v>
      </c>
    </row>
    <row r="293" spans="1:70" x14ac:dyDescent="0.25">
      <c r="A293" s="6">
        <v>35374862</v>
      </c>
      <c r="B293" t="s">
        <v>577</v>
      </c>
      <c r="C293" s="7" t="s">
        <v>86</v>
      </c>
      <c r="D293" s="7" t="s">
        <v>94</v>
      </c>
      <c r="E293" s="7" t="s">
        <v>87</v>
      </c>
      <c r="F293" t="s">
        <v>96</v>
      </c>
      <c r="G293" t="s">
        <v>97</v>
      </c>
      <c r="H293" t="s">
        <v>98</v>
      </c>
      <c r="I293" t="s">
        <v>98</v>
      </c>
      <c r="J293" t="s">
        <v>99</v>
      </c>
      <c r="K293" t="s">
        <v>100</v>
      </c>
      <c r="L293">
        <v>37.507916875200003</v>
      </c>
      <c r="M293">
        <v>-119.84663531610001</v>
      </c>
      <c r="N293" s="7" t="s">
        <v>558</v>
      </c>
      <c r="O293" s="7" t="s">
        <v>567</v>
      </c>
      <c r="P293" s="7" t="s">
        <v>560</v>
      </c>
      <c r="Q293" s="7" t="s">
        <v>170</v>
      </c>
      <c r="R293" s="7">
        <v>655</v>
      </c>
      <c r="S293" s="7">
        <v>714</v>
      </c>
      <c r="T293" s="7" t="s">
        <v>134</v>
      </c>
      <c r="U293" s="7" t="s">
        <v>211</v>
      </c>
      <c r="V293" s="7" t="s">
        <v>80</v>
      </c>
      <c r="W293" s="8">
        <v>0</v>
      </c>
      <c r="X293" s="8">
        <v>1.5299242424242425</v>
      </c>
      <c r="Y293" s="8">
        <v>0</v>
      </c>
      <c r="Z293" s="8">
        <v>1.5299242424242425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0</v>
      </c>
      <c r="AN293" s="8">
        <v>0</v>
      </c>
      <c r="AO293" s="8">
        <v>0</v>
      </c>
      <c r="AP293" s="8">
        <v>0</v>
      </c>
      <c r="AQ293" s="8">
        <v>0</v>
      </c>
      <c r="AR293" s="8">
        <v>0</v>
      </c>
      <c r="AS293" s="8">
        <v>0</v>
      </c>
      <c r="AT293" s="8">
        <v>0</v>
      </c>
      <c r="AU293" s="7">
        <v>0</v>
      </c>
      <c r="AV293" s="7">
        <v>0</v>
      </c>
      <c r="AW293" s="7">
        <v>0</v>
      </c>
      <c r="AX293" s="7">
        <v>0</v>
      </c>
      <c r="AY293" s="7">
        <v>0</v>
      </c>
      <c r="AZ293" s="7">
        <v>1.5299242424242425</v>
      </c>
      <c r="BA293" s="7">
        <v>0</v>
      </c>
      <c r="BB293" s="7">
        <v>1.5299242424242425</v>
      </c>
      <c r="BC293" s="8">
        <v>0</v>
      </c>
      <c r="BD293" s="8">
        <v>0</v>
      </c>
      <c r="BE293" s="8">
        <v>0</v>
      </c>
      <c r="BF293" s="8">
        <v>0</v>
      </c>
      <c r="BG293" s="8">
        <v>0</v>
      </c>
      <c r="BH293" s="8">
        <v>0</v>
      </c>
      <c r="BI293" s="8">
        <v>0</v>
      </c>
      <c r="BJ293" s="8">
        <v>0</v>
      </c>
      <c r="BK293" s="8">
        <v>0</v>
      </c>
      <c r="BL293" s="8">
        <v>0</v>
      </c>
      <c r="BM293" s="8">
        <v>0</v>
      </c>
      <c r="BN293" s="8">
        <v>0</v>
      </c>
      <c r="BO293" s="8">
        <v>0</v>
      </c>
      <c r="BP293" s="8">
        <v>0</v>
      </c>
      <c r="BQ293" s="8">
        <v>0</v>
      </c>
      <c r="BR293" s="8">
        <v>0</v>
      </c>
    </row>
    <row r="294" spans="1:70" x14ac:dyDescent="0.25">
      <c r="A294" s="6">
        <v>35374864</v>
      </c>
      <c r="B294" t="s">
        <v>578</v>
      </c>
      <c r="C294" s="7" t="s">
        <v>137</v>
      </c>
      <c r="D294" s="7" t="s">
        <v>94</v>
      </c>
      <c r="E294" s="7" t="s">
        <v>95</v>
      </c>
      <c r="F294" t="s">
        <v>96</v>
      </c>
      <c r="G294" t="s">
        <v>97</v>
      </c>
      <c r="H294" t="s">
        <v>98</v>
      </c>
      <c r="I294" t="s">
        <v>98</v>
      </c>
      <c r="J294" t="s">
        <v>99</v>
      </c>
      <c r="K294" t="s">
        <v>100</v>
      </c>
      <c r="L294">
        <v>37.508288970199999</v>
      </c>
      <c r="M294">
        <v>-119.8772534007</v>
      </c>
      <c r="N294" s="7" t="s">
        <v>558</v>
      </c>
      <c r="O294" s="7" t="s">
        <v>567</v>
      </c>
      <c r="P294" s="7" t="s">
        <v>560</v>
      </c>
      <c r="Q294" s="7" t="s">
        <v>170</v>
      </c>
      <c r="R294" s="7">
        <v>655</v>
      </c>
      <c r="S294" s="7">
        <v>137</v>
      </c>
      <c r="T294" s="7" t="s">
        <v>134</v>
      </c>
      <c r="U294" s="7" t="s">
        <v>211</v>
      </c>
      <c r="V294" s="7" t="s">
        <v>80</v>
      </c>
      <c r="W294" s="8">
        <v>0</v>
      </c>
      <c r="X294" s="8">
        <v>1.750378787878788</v>
      </c>
      <c r="Y294" s="8">
        <v>0</v>
      </c>
      <c r="Z294" s="8">
        <v>1.750378787878788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0</v>
      </c>
      <c r="AN294" s="8">
        <v>0</v>
      </c>
      <c r="AO294" s="8">
        <v>0</v>
      </c>
      <c r="AP294" s="8">
        <v>0</v>
      </c>
      <c r="AQ294" s="8">
        <v>0</v>
      </c>
      <c r="AR294" s="8">
        <v>0</v>
      </c>
      <c r="AS294" s="8">
        <v>0</v>
      </c>
      <c r="AT294" s="8">
        <v>0</v>
      </c>
      <c r="AU294" s="7">
        <v>0</v>
      </c>
      <c r="AV294" s="7">
        <v>0</v>
      </c>
      <c r="AW294" s="7">
        <v>0</v>
      </c>
      <c r="AX294" s="7">
        <v>0</v>
      </c>
      <c r="AY294" s="7">
        <v>0</v>
      </c>
      <c r="AZ294" s="7">
        <v>1.750378787878788</v>
      </c>
      <c r="BA294" s="7">
        <v>0</v>
      </c>
      <c r="BB294" s="7">
        <v>1.750378787878788</v>
      </c>
      <c r="BC294" s="8">
        <v>0</v>
      </c>
      <c r="BD294" s="8">
        <v>0</v>
      </c>
      <c r="BE294" s="8">
        <v>0</v>
      </c>
      <c r="BF294" s="8">
        <v>0</v>
      </c>
      <c r="BG294" s="8">
        <v>0</v>
      </c>
      <c r="BH294" s="8">
        <v>0</v>
      </c>
      <c r="BI294" s="8">
        <v>0</v>
      </c>
      <c r="BJ294" s="8">
        <v>0</v>
      </c>
      <c r="BK294" s="8">
        <v>0</v>
      </c>
      <c r="BL294" s="8">
        <v>0</v>
      </c>
      <c r="BM294" s="8">
        <v>0</v>
      </c>
      <c r="BN294" s="8">
        <v>0</v>
      </c>
      <c r="BO294" s="8">
        <v>0</v>
      </c>
      <c r="BP294" s="8">
        <v>0</v>
      </c>
      <c r="BQ294" s="8">
        <v>0</v>
      </c>
      <c r="BR294" s="8">
        <v>0</v>
      </c>
    </row>
    <row r="295" spans="1:70" x14ac:dyDescent="0.25">
      <c r="A295" s="6">
        <v>35374865</v>
      </c>
      <c r="B295" t="s">
        <v>579</v>
      </c>
      <c r="C295" s="7" t="s">
        <v>71</v>
      </c>
      <c r="D295" s="7" t="s">
        <v>94</v>
      </c>
      <c r="E295" s="7" t="s">
        <v>73</v>
      </c>
      <c r="F295" t="s">
        <v>96</v>
      </c>
      <c r="G295" t="s">
        <v>97</v>
      </c>
      <c r="H295" t="s">
        <v>98</v>
      </c>
      <c r="I295" t="s">
        <v>98</v>
      </c>
      <c r="J295" t="s">
        <v>99</v>
      </c>
      <c r="K295" t="s">
        <v>100</v>
      </c>
      <c r="L295">
        <v>37.536348956499999</v>
      </c>
      <c r="M295">
        <v>-119.83299309340001</v>
      </c>
      <c r="N295" s="7" t="s">
        <v>558</v>
      </c>
      <c r="O295" s="7" t="s">
        <v>567</v>
      </c>
      <c r="P295" s="7" t="s">
        <v>560</v>
      </c>
      <c r="Q295" s="7" t="s">
        <v>170</v>
      </c>
      <c r="R295" s="7">
        <v>655</v>
      </c>
      <c r="S295" s="7">
        <v>504</v>
      </c>
      <c r="T295" s="7" t="s">
        <v>134</v>
      </c>
      <c r="U295" s="7" t="s">
        <v>211</v>
      </c>
      <c r="V295" s="7" t="s">
        <v>80</v>
      </c>
      <c r="W295" s="8">
        <v>0</v>
      </c>
      <c r="X295" s="8">
        <v>0.78882575757575757</v>
      </c>
      <c r="Y295" s="8">
        <v>0</v>
      </c>
      <c r="Z295" s="8">
        <v>0.78882575757575757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0</v>
      </c>
      <c r="AP295" s="8">
        <v>0</v>
      </c>
      <c r="AQ295" s="8">
        <v>0</v>
      </c>
      <c r="AR295" s="8">
        <v>0</v>
      </c>
      <c r="AS295" s="8">
        <v>0</v>
      </c>
      <c r="AT295" s="8">
        <v>0</v>
      </c>
      <c r="AU295" s="7">
        <v>0</v>
      </c>
      <c r="AV295" s="7">
        <v>0</v>
      </c>
      <c r="AW295" s="7">
        <v>0</v>
      </c>
      <c r="AX295" s="7">
        <v>0</v>
      </c>
      <c r="AY295" s="7">
        <v>0</v>
      </c>
      <c r="AZ295" s="7">
        <v>0.78882575757575757</v>
      </c>
      <c r="BA295" s="7">
        <v>0</v>
      </c>
      <c r="BB295" s="7">
        <v>0.78882575757575757</v>
      </c>
      <c r="BC295" s="8">
        <v>0</v>
      </c>
      <c r="BD295" s="8">
        <v>0</v>
      </c>
      <c r="BE295" s="8">
        <v>0</v>
      </c>
      <c r="BF295" s="8">
        <v>0</v>
      </c>
      <c r="BG295" s="8">
        <v>0</v>
      </c>
      <c r="BH295" s="8">
        <v>0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0</v>
      </c>
      <c r="BR295" s="8">
        <v>0</v>
      </c>
    </row>
    <row r="296" spans="1:70" x14ac:dyDescent="0.25">
      <c r="A296" s="6">
        <v>35374866</v>
      </c>
      <c r="B296" t="s">
        <v>580</v>
      </c>
      <c r="C296" s="7" t="s">
        <v>71</v>
      </c>
      <c r="D296" s="7" t="s">
        <v>94</v>
      </c>
      <c r="E296" s="7" t="s">
        <v>73</v>
      </c>
      <c r="F296" t="s">
        <v>96</v>
      </c>
      <c r="G296" t="s">
        <v>97</v>
      </c>
      <c r="H296" t="s">
        <v>98</v>
      </c>
      <c r="I296" t="s">
        <v>98</v>
      </c>
      <c r="J296" t="s">
        <v>99</v>
      </c>
      <c r="K296" t="s">
        <v>100</v>
      </c>
      <c r="L296">
        <v>37.536348956499999</v>
      </c>
      <c r="M296">
        <v>-119.83299309340001</v>
      </c>
      <c r="N296" s="7" t="s">
        <v>558</v>
      </c>
      <c r="O296" s="7" t="s">
        <v>567</v>
      </c>
      <c r="P296" s="7" t="s">
        <v>560</v>
      </c>
      <c r="Q296" s="7" t="s">
        <v>170</v>
      </c>
      <c r="R296" s="7">
        <v>655</v>
      </c>
      <c r="S296" s="7">
        <v>504</v>
      </c>
      <c r="T296" s="7" t="s">
        <v>134</v>
      </c>
      <c r="U296" s="7" t="s">
        <v>211</v>
      </c>
      <c r="V296" s="7" t="s">
        <v>80</v>
      </c>
      <c r="W296" s="8">
        <v>0</v>
      </c>
      <c r="X296" s="8">
        <v>0.44507575757575757</v>
      </c>
      <c r="Y296" s="8">
        <v>0</v>
      </c>
      <c r="Z296" s="8">
        <v>0.44507575757575757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8">
        <v>0</v>
      </c>
      <c r="AO296" s="8">
        <v>0</v>
      </c>
      <c r="AP296" s="8">
        <v>0</v>
      </c>
      <c r="AQ296" s="8">
        <v>0</v>
      </c>
      <c r="AR296" s="8">
        <v>0</v>
      </c>
      <c r="AS296" s="8">
        <v>0</v>
      </c>
      <c r="AT296" s="8">
        <v>0</v>
      </c>
      <c r="AU296" s="7">
        <v>0</v>
      </c>
      <c r="AV296" s="7">
        <v>0</v>
      </c>
      <c r="AW296" s="7">
        <v>0</v>
      </c>
      <c r="AX296" s="7">
        <v>0</v>
      </c>
      <c r="AY296" s="7">
        <v>0</v>
      </c>
      <c r="AZ296" s="7">
        <v>0.44507575757575757</v>
      </c>
      <c r="BA296" s="7">
        <v>0</v>
      </c>
      <c r="BB296" s="7">
        <v>0.44507575757575757</v>
      </c>
      <c r="BC296" s="8">
        <v>0</v>
      </c>
      <c r="BD296" s="8">
        <v>0</v>
      </c>
      <c r="BE296" s="8">
        <v>0</v>
      </c>
      <c r="BF296" s="8">
        <v>0</v>
      </c>
      <c r="BG296" s="8">
        <v>0</v>
      </c>
      <c r="BH296" s="8">
        <v>0</v>
      </c>
      <c r="BI296" s="8">
        <v>0</v>
      </c>
      <c r="BJ296" s="8">
        <v>0</v>
      </c>
      <c r="BK296" s="8">
        <v>0</v>
      </c>
      <c r="BL296" s="8">
        <v>0</v>
      </c>
      <c r="BM296" s="8">
        <v>0</v>
      </c>
      <c r="BN296" s="8">
        <v>0</v>
      </c>
      <c r="BO296" s="8">
        <v>0</v>
      </c>
      <c r="BP296" s="8">
        <v>0</v>
      </c>
      <c r="BQ296" s="8">
        <v>0</v>
      </c>
      <c r="BR296" s="8">
        <v>0</v>
      </c>
    </row>
    <row r="297" spans="1:70" x14ac:dyDescent="0.25">
      <c r="A297" s="6">
        <v>35374867</v>
      </c>
      <c r="B297" t="s">
        <v>581</v>
      </c>
      <c r="C297" s="7" t="s">
        <v>93</v>
      </c>
      <c r="D297" s="7" t="s">
        <v>94</v>
      </c>
      <c r="E297" s="7" t="s">
        <v>95</v>
      </c>
      <c r="F297" t="s">
        <v>96</v>
      </c>
      <c r="G297" t="s">
        <v>97</v>
      </c>
      <c r="H297" t="s">
        <v>98</v>
      </c>
      <c r="I297" t="s">
        <v>98</v>
      </c>
      <c r="J297" t="s">
        <v>99</v>
      </c>
      <c r="K297" t="s">
        <v>100</v>
      </c>
      <c r="L297">
        <v>37.5136110746</v>
      </c>
      <c r="M297">
        <v>-119.8721749804</v>
      </c>
      <c r="N297" s="7" t="s">
        <v>558</v>
      </c>
      <c r="O297" s="7" t="s">
        <v>567</v>
      </c>
      <c r="P297" s="7" t="s">
        <v>560</v>
      </c>
      <c r="Q297" s="7" t="s">
        <v>170</v>
      </c>
      <c r="R297" s="7">
        <v>655</v>
      </c>
      <c r="S297" s="7">
        <v>504</v>
      </c>
      <c r="T297" s="7" t="s">
        <v>134</v>
      </c>
      <c r="U297" s="7"/>
      <c r="V297" s="7" t="s">
        <v>101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8">
        <v>0</v>
      </c>
      <c r="AO297" s="8">
        <v>0</v>
      </c>
      <c r="AP297" s="8">
        <v>0</v>
      </c>
      <c r="AQ297" s="8">
        <v>0</v>
      </c>
      <c r="AR297" s="8">
        <v>0</v>
      </c>
      <c r="AS297" s="8">
        <v>0</v>
      </c>
      <c r="AT297" s="8">
        <v>0</v>
      </c>
      <c r="AU297" s="7">
        <v>0</v>
      </c>
      <c r="AV297" s="7">
        <v>0</v>
      </c>
      <c r="AW297" s="7">
        <v>0</v>
      </c>
      <c r="AX297" s="7">
        <v>0</v>
      </c>
      <c r="AY297" s="7">
        <v>0</v>
      </c>
      <c r="AZ297" s="7">
        <v>0</v>
      </c>
      <c r="BA297" s="7">
        <v>0</v>
      </c>
      <c r="BB297" s="7">
        <v>0</v>
      </c>
      <c r="BC297" s="8">
        <v>0</v>
      </c>
      <c r="BD297" s="8">
        <v>0</v>
      </c>
      <c r="BE297" s="8">
        <v>0</v>
      </c>
      <c r="BF297" s="8">
        <v>0</v>
      </c>
      <c r="BG297" s="8">
        <v>0</v>
      </c>
      <c r="BH297" s="8">
        <v>0</v>
      </c>
      <c r="BI297" s="8">
        <v>0</v>
      </c>
      <c r="BJ297" s="8">
        <v>0</v>
      </c>
      <c r="BK297" s="8">
        <v>0</v>
      </c>
      <c r="BL297" s="8">
        <v>0</v>
      </c>
      <c r="BM297" s="8">
        <v>0</v>
      </c>
      <c r="BN297" s="8">
        <v>0</v>
      </c>
      <c r="BO297" s="8">
        <v>0</v>
      </c>
      <c r="BP297" s="8">
        <v>0</v>
      </c>
      <c r="BQ297" s="8">
        <v>0</v>
      </c>
      <c r="BR297" s="8">
        <v>0</v>
      </c>
    </row>
    <row r="298" spans="1:70" x14ac:dyDescent="0.25">
      <c r="A298" s="6">
        <v>35374559</v>
      </c>
      <c r="B298" t="s">
        <v>582</v>
      </c>
      <c r="C298" s="7" t="s">
        <v>71</v>
      </c>
      <c r="D298" s="7" t="s">
        <v>94</v>
      </c>
      <c r="E298" s="7" t="s">
        <v>73</v>
      </c>
      <c r="F298" t="s">
        <v>96</v>
      </c>
      <c r="G298" t="s">
        <v>97</v>
      </c>
      <c r="H298" t="s">
        <v>98</v>
      </c>
      <c r="I298" t="s">
        <v>98</v>
      </c>
      <c r="J298" t="s">
        <v>99</v>
      </c>
      <c r="K298" t="s">
        <v>100</v>
      </c>
      <c r="L298">
        <v>37.508668680900001</v>
      </c>
      <c r="M298">
        <v>-119.8727559742</v>
      </c>
      <c r="N298" s="7" t="s">
        <v>558</v>
      </c>
      <c r="O298" s="7" t="s">
        <v>567</v>
      </c>
      <c r="P298" s="7" t="s">
        <v>560</v>
      </c>
      <c r="Q298" s="7" t="s">
        <v>122</v>
      </c>
      <c r="R298" s="7">
        <v>655</v>
      </c>
      <c r="S298" s="7">
        <v>504</v>
      </c>
      <c r="T298" s="7" t="s">
        <v>134</v>
      </c>
      <c r="U298" s="7" t="s">
        <v>211</v>
      </c>
      <c r="V298" s="7" t="s">
        <v>80</v>
      </c>
      <c r="W298" s="8">
        <v>0</v>
      </c>
      <c r="X298" s="8">
        <v>4.2147727272727273</v>
      </c>
      <c r="Y298" s="8">
        <v>0</v>
      </c>
      <c r="Z298" s="8">
        <v>4.2147727272727273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8">
        <v>0</v>
      </c>
      <c r="AN298" s="8">
        <v>0</v>
      </c>
      <c r="AO298" s="8">
        <v>0</v>
      </c>
      <c r="AP298" s="8">
        <v>0</v>
      </c>
      <c r="AQ298" s="8">
        <v>0</v>
      </c>
      <c r="AR298" s="8">
        <v>0</v>
      </c>
      <c r="AS298" s="8">
        <v>0</v>
      </c>
      <c r="AT298" s="8">
        <v>0</v>
      </c>
      <c r="AU298" s="7">
        <v>0</v>
      </c>
      <c r="AV298" s="7">
        <v>0</v>
      </c>
      <c r="AW298" s="7">
        <v>0</v>
      </c>
      <c r="AX298" s="7">
        <v>0</v>
      </c>
      <c r="AY298" s="7">
        <v>0</v>
      </c>
      <c r="AZ298" s="7">
        <v>4.2147727272727273</v>
      </c>
      <c r="BA298" s="7">
        <v>0</v>
      </c>
      <c r="BB298" s="7">
        <v>4.2147727272727273</v>
      </c>
      <c r="BC298" s="8">
        <v>0</v>
      </c>
      <c r="BD298" s="8">
        <v>0</v>
      </c>
      <c r="BE298" s="8">
        <v>0</v>
      </c>
      <c r="BF298" s="8">
        <v>0</v>
      </c>
      <c r="BG298" s="8">
        <v>0</v>
      </c>
      <c r="BH298" s="8">
        <v>0</v>
      </c>
      <c r="BI298" s="8">
        <v>0</v>
      </c>
      <c r="BJ298" s="8">
        <v>0</v>
      </c>
      <c r="BK298" s="8">
        <v>0</v>
      </c>
      <c r="BL298" s="8">
        <v>0</v>
      </c>
      <c r="BM298" s="8">
        <v>0</v>
      </c>
      <c r="BN298" s="8">
        <v>0</v>
      </c>
      <c r="BO298" s="8">
        <v>0</v>
      </c>
      <c r="BP298" s="8">
        <v>0</v>
      </c>
      <c r="BQ298" s="8">
        <v>0</v>
      </c>
      <c r="BR298" s="8">
        <v>0</v>
      </c>
    </row>
    <row r="299" spans="1:70" x14ac:dyDescent="0.25">
      <c r="A299" s="6">
        <v>35376715</v>
      </c>
      <c r="B299" t="s">
        <v>570</v>
      </c>
      <c r="C299" s="7" t="s">
        <v>421</v>
      </c>
      <c r="D299" s="7" t="s">
        <v>94</v>
      </c>
      <c r="E299" s="7" t="s">
        <v>421</v>
      </c>
      <c r="F299" t="s">
        <v>96</v>
      </c>
      <c r="G299" t="s">
        <v>97</v>
      </c>
      <c r="H299" t="s">
        <v>98</v>
      </c>
      <c r="I299" t="s">
        <v>98</v>
      </c>
      <c r="J299" t="s">
        <v>99</v>
      </c>
      <c r="K299" t="s">
        <v>100</v>
      </c>
      <c r="L299">
        <v>37.508288970199999</v>
      </c>
      <c r="M299">
        <v>-119.8772534007</v>
      </c>
      <c r="N299" s="7" t="s">
        <v>583</v>
      </c>
      <c r="O299" s="7" t="s">
        <v>584</v>
      </c>
      <c r="P299" s="7" t="s">
        <v>585</v>
      </c>
      <c r="Q299" s="7" t="s">
        <v>122</v>
      </c>
      <c r="R299" s="7">
        <v>551</v>
      </c>
      <c r="S299" s="7">
        <v>504</v>
      </c>
      <c r="T299" s="7" t="s">
        <v>220</v>
      </c>
      <c r="U299" s="7"/>
      <c r="V299" s="7" t="s">
        <v>80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8">
        <v>0</v>
      </c>
      <c r="AO299" s="8">
        <v>0</v>
      </c>
      <c r="AP299" s="8">
        <v>0</v>
      </c>
      <c r="AQ299" s="8">
        <v>0</v>
      </c>
      <c r="AR299" s="8">
        <v>0</v>
      </c>
      <c r="AS299" s="8">
        <v>0</v>
      </c>
      <c r="AT299" s="8">
        <v>0</v>
      </c>
      <c r="AU299" s="7">
        <v>0</v>
      </c>
      <c r="AV299" s="7">
        <v>0</v>
      </c>
      <c r="AW299" s="7">
        <v>0</v>
      </c>
      <c r="AX299" s="7">
        <v>0</v>
      </c>
      <c r="AY299" s="7">
        <v>0</v>
      </c>
      <c r="AZ299" s="7">
        <v>0</v>
      </c>
      <c r="BA299" s="7">
        <v>0</v>
      </c>
      <c r="BB299" s="7">
        <v>0</v>
      </c>
      <c r="BC299" s="8">
        <v>0</v>
      </c>
      <c r="BD299" s="8">
        <v>0</v>
      </c>
      <c r="BE299" s="8">
        <v>0</v>
      </c>
      <c r="BF299" s="8">
        <v>0</v>
      </c>
      <c r="BG299" s="8">
        <v>0</v>
      </c>
      <c r="BH299" s="8">
        <v>0</v>
      </c>
      <c r="BI299" s="8">
        <v>0</v>
      </c>
      <c r="BJ299" s="8">
        <v>0</v>
      </c>
      <c r="BK299" s="8">
        <v>0</v>
      </c>
      <c r="BL299" s="8">
        <v>0</v>
      </c>
      <c r="BM299" s="8">
        <v>0</v>
      </c>
      <c r="BN299" s="8">
        <v>0</v>
      </c>
      <c r="BO299" s="8">
        <v>0</v>
      </c>
      <c r="BP299" s="8">
        <v>0</v>
      </c>
      <c r="BQ299" s="8">
        <v>0</v>
      </c>
      <c r="BR299" s="8">
        <v>0</v>
      </c>
    </row>
    <row r="300" spans="1:70" x14ac:dyDescent="0.25">
      <c r="A300" s="6">
        <v>35120949</v>
      </c>
      <c r="B300" t="s">
        <v>586</v>
      </c>
      <c r="C300" s="7" t="s">
        <v>115</v>
      </c>
      <c r="D300" s="7" t="s">
        <v>94</v>
      </c>
      <c r="E300" s="7" t="s">
        <v>95</v>
      </c>
      <c r="F300" t="s">
        <v>96</v>
      </c>
      <c r="G300" t="s">
        <v>146</v>
      </c>
      <c r="H300" t="s">
        <v>348</v>
      </c>
      <c r="I300" t="s">
        <v>144</v>
      </c>
      <c r="J300" t="s">
        <v>78</v>
      </c>
      <c r="K300" t="s">
        <v>79</v>
      </c>
      <c r="L300">
        <v>39.7438698518</v>
      </c>
      <c r="M300">
        <v>-121.65515256720001</v>
      </c>
      <c r="N300" s="7" t="s">
        <v>147</v>
      </c>
      <c r="O300" s="7" t="s">
        <v>587</v>
      </c>
      <c r="P300" s="7" t="s">
        <v>148</v>
      </c>
      <c r="Q300" s="7" t="s">
        <v>170</v>
      </c>
      <c r="R300" s="7">
        <v>1877</v>
      </c>
      <c r="S300" s="7"/>
      <c r="T300" s="7"/>
      <c r="U300" s="7"/>
      <c r="V300" s="7" t="s">
        <v>101</v>
      </c>
      <c r="W300" s="8">
        <v>0</v>
      </c>
      <c r="X300" s="8">
        <v>1.9223484848484849</v>
      </c>
      <c r="Y300" s="8">
        <v>0</v>
      </c>
      <c r="Z300" s="8">
        <v>1.9223484848484849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1.9223484848484849</v>
      </c>
      <c r="AG300" s="8">
        <v>0</v>
      </c>
      <c r="AH300" s="8">
        <v>1.9223484848484849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8">
        <v>0</v>
      </c>
      <c r="AO300" s="8">
        <v>0</v>
      </c>
      <c r="AP300" s="8">
        <v>0</v>
      </c>
      <c r="AQ300" s="8">
        <v>0</v>
      </c>
      <c r="AR300" s="8">
        <v>0</v>
      </c>
      <c r="AS300" s="8">
        <v>0</v>
      </c>
      <c r="AT300" s="8">
        <v>0</v>
      </c>
      <c r="AU300" s="7">
        <v>0</v>
      </c>
      <c r="AV300" s="7">
        <v>0</v>
      </c>
      <c r="AW300" s="7">
        <v>0</v>
      </c>
      <c r="AX300" s="7">
        <v>0</v>
      </c>
      <c r="AY300" s="7">
        <v>0</v>
      </c>
      <c r="AZ300" s="7">
        <v>0</v>
      </c>
      <c r="BA300" s="7">
        <v>0</v>
      </c>
      <c r="BB300" s="7">
        <v>0</v>
      </c>
      <c r="BC300" s="8">
        <v>0</v>
      </c>
      <c r="BD300" s="8">
        <v>0</v>
      </c>
      <c r="BE300" s="8">
        <v>0</v>
      </c>
      <c r="BF300" s="8">
        <v>0</v>
      </c>
      <c r="BG300" s="8">
        <v>0</v>
      </c>
      <c r="BH300" s="8">
        <v>0</v>
      </c>
      <c r="BI300" s="8">
        <v>0</v>
      </c>
      <c r="BJ300" s="8">
        <v>0</v>
      </c>
      <c r="BK300" s="8">
        <v>0</v>
      </c>
      <c r="BL300" s="8">
        <v>0</v>
      </c>
      <c r="BM300" s="8">
        <v>0</v>
      </c>
      <c r="BN300" s="8">
        <v>0</v>
      </c>
      <c r="BO300" s="8">
        <v>0</v>
      </c>
      <c r="BP300" s="8">
        <v>0</v>
      </c>
      <c r="BQ300" s="8">
        <v>0</v>
      </c>
      <c r="BR300" s="8">
        <v>0</v>
      </c>
    </row>
    <row r="301" spans="1:70" x14ac:dyDescent="0.25">
      <c r="A301" s="6">
        <v>35238587</v>
      </c>
      <c r="B301" t="s">
        <v>588</v>
      </c>
      <c r="C301" s="7" t="s">
        <v>93</v>
      </c>
      <c r="D301" s="7" t="s">
        <v>72</v>
      </c>
      <c r="E301" s="7" t="s">
        <v>95</v>
      </c>
      <c r="F301" t="s">
        <v>96</v>
      </c>
      <c r="G301" t="s">
        <v>589</v>
      </c>
      <c r="H301" t="s">
        <v>590</v>
      </c>
      <c r="I301" t="s">
        <v>163</v>
      </c>
      <c r="J301" t="s">
        <v>158</v>
      </c>
      <c r="K301" t="s">
        <v>159</v>
      </c>
      <c r="L301">
        <v>36.113553645400003</v>
      </c>
      <c r="M301">
        <v>-121.6263883692</v>
      </c>
      <c r="N301" s="7" t="s">
        <v>591</v>
      </c>
      <c r="O301" s="7" t="s">
        <v>592</v>
      </c>
      <c r="P301" s="7" t="s">
        <v>593</v>
      </c>
      <c r="Q301" s="7" t="s">
        <v>141</v>
      </c>
      <c r="R301" s="7">
        <v>1257</v>
      </c>
      <c r="S301" s="7">
        <v>1632</v>
      </c>
      <c r="T301" s="7" t="s">
        <v>220</v>
      </c>
      <c r="U301" s="7"/>
      <c r="V301" s="7" t="s">
        <v>101</v>
      </c>
      <c r="W301" s="8">
        <v>0.36761363636363636</v>
      </c>
      <c r="X301" s="8">
        <v>0</v>
      </c>
      <c r="Y301" s="8">
        <v>0</v>
      </c>
      <c r="Z301" s="8">
        <v>0.36761363636363636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0.36761363636363636</v>
      </c>
      <c r="AN301" s="8">
        <v>0</v>
      </c>
      <c r="AO301" s="8">
        <v>0</v>
      </c>
      <c r="AP301" s="8">
        <v>0.36761363636363636</v>
      </c>
      <c r="AQ301" s="8">
        <v>0</v>
      </c>
      <c r="AR301" s="8">
        <v>0</v>
      </c>
      <c r="AS301" s="8">
        <v>0</v>
      </c>
      <c r="AT301" s="8">
        <v>0</v>
      </c>
      <c r="AU301" s="7">
        <v>0</v>
      </c>
      <c r="AV301" s="7">
        <v>0</v>
      </c>
      <c r="AW301" s="7">
        <v>0</v>
      </c>
      <c r="AX301" s="7">
        <v>0</v>
      </c>
      <c r="AY301" s="7">
        <v>0</v>
      </c>
      <c r="AZ301" s="7">
        <v>0</v>
      </c>
      <c r="BA301" s="7">
        <v>0</v>
      </c>
      <c r="BB301" s="7">
        <v>0</v>
      </c>
      <c r="BC301" s="8">
        <v>0</v>
      </c>
      <c r="BD301" s="8">
        <v>0</v>
      </c>
      <c r="BE301" s="8">
        <v>0</v>
      </c>
      <c r="BF301" s="8">
        <v>0</v>
      </c>
      <c r="BG301" s="8">
        <v>0</v>
      </c>
      <c r="BH301" s="8">
        <v>0</v>
      </c>
      <c r="BI301" s="8">
        <v>0</v>
      </c>
      <c r="BJ301" s="8">
        <v>0</v>
      </c>
      <c r="BK301" s="8">
        <v>0</v>
      </c>
      <c r="BL301" s="8">
        <v>0</v>
      </c>
      <c r="BM301" s="8">
        <v>0</v>
      </c>
      <c r="BN301" s="8">
        <v>0</v>
      </c>
      <c r="BO301" s="8">
        <v>0</v>
      </c>
      <c r="BP301" s="8">
        <v>0</v>
      </c>
      <c r="BQ301" s="8">
        <v>0</v>
      </c>
      <c r="BR301" s="8">
        <v>0</v>
      </c>
    </row>
    <row r="302" spans="1:70" x14ac:dyDescent="0.25">
      <c r="A302" s="6">
        <v>35112770</v>
      </c>
      <c r="B302" t="s">
        <v>594</v>
      </c>
      <c r="C302" s="7" t="s">
        <v>101</v>
      </c>
      <c r="D302" s="7" t="s">
        <v>72</v>
      </c>
      <c r="E302" s="7" t="s">
        <v>95</v>
      </c>
      <c r="F302" t="s">
        <v>96</v>
      </c>
      <c r="G302" t="s">
        <v>146</v>
      </c>
      <c r="H302" t="s">
        <v>348</v>
      </c>
      <c r="I302" t="s">
        <v>144</v>
      </c>
      <c r="J302" t="s">
        <v>78</v>
      </c>
      <c r="K302" t="s">
        <v>79</v>
      </c>
      <c r="L302">
        <v>39.742364046900001</v>
      </c>
      <c r="M302">
        <v>-121.6340958697</v>
      </c>
      <c r="N302" s="7" t="s">
        <v>595</v>
      </c>
      <c r="O302" s="7" t="s">
        <v>596</v>
      </c>
      <c r="P302" s="7" t="s">
        <v>597</v>
      </c>
      <c r="Q302" s="7" t="s">
        <v>170</v>
      </c>
      <c r="R302" s="7">
        <v>2924</v>
      </c>
      <c r="S302" s="7"/>
      <c r="T302" s="7"/>
      <c r="U302" s="7"/>
      <c r="V302" s="7" t="s">
        <v>101</v>
      </c>
      <c r="W302" s="8">
        <v>6.9886363636363635E-2</v>
      </c>
      <c r="X302" s="8">
        <v>0</v>
      </c>
      <c r="Y302" s="8">
        <v>0</v>
      </c>
      <c r="Z302" s="8">
        <v>6.9886363636363635E-2</v>
      </c>
      <c r="AA302" s="8">
        <v>0</v>
      </c>
      <c r="AB302" s="8">
        <v>0</v>
      </c>
      <c r="AC302" s="8">
        <v>0</v>
      </c>
      <c r="AD302" s="8">
        <v>0</v>
      </c>
      <c r="AE302" s="8">
        <v>6.9886363636363635E-2</v>
      </c>
      <c r="AF302" s="8">
        <v>0</v>
      </c>
      <c r="AG302" s="8">
        <v>0</v>
      </c>
      <c r="AH302" s="8">
        <v>6.9886363636363635E-2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8">
        <v>0</v>
      </c>
      <c r="AO302" s="8">
        <v>0</v>
      </c>
      <c r="AP302" s="8">
        <v>0</v>
      </c>
      <c r="AQ302" s="8">
        <v>0</v>
      </c>
      <c r="AR302" s="8">
        <v>0</v>
      </c>
      <c r="AS302" s="8">
        <v>0</v>
      </c>
      <c r="AT302" s="8">
        <v>0</v>
      </c>
      <c r="AU302" s="7">
        <v>0</v>
      </c>
      <c r="AV302" s="7">
        <v>0</v>
      </c>
      <c r="AW302" s="7">
        <v>0</v>
      </c>
      <c r="AX302" s="7">
        <v>0</v>
      </c>
      <c r="AY302" s="7">
        <v>0</v>
      </c>
      <c r="AZ302" s="7">
        <v>0</v>
      </c>
      <c r="BA302" s="7">
        <v>0</v>
      </c>
      <c r="BB302" s="7">
        <v>0</v>
      </c>
      <c r="BC302" s="8">
        <v>0</v>
      </c>
      <c r="BD302" s="8">
        <v>0</v>
      </c>
      <c r="BE302" s="8">
        <v>0</v>
      </c>
      <c r="BF302" s="8">
        <v>0</v>
      </c>
      <c r="BG302" s="8">
        <v>0</v>
      </c>
      <c r="BH302" s="8">
        <v>0</v>
      </c>
      <c r="BI302" s="8">
        <v>0</v>
      </c>
      <c r="BJ302" s="8">
        <v>0</v>
      </c>
      <c r="BK302" s="8">
        <v>0</v>
      </c>
      <c r="BL302" s="8">
        <v>0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8">
        <v>0</v>
      </c>
    </row>
    <row r="303" spans="1:70" x14ac:dyDescent="0.25">
      <c r="A303" s="6">
        <v>35120368</v>
      </c>
      <c r="B303" t="s">
        <v>598</v>
      </c>
      <c r="C303" s="7" t="s">
        <v>101</v>
      </c>
      <c r="D303" s="7" t="s">
        <v>72</v>
      </c>
      <c r="E303" s="7" t="s">
        <v>95</v>
      </c>
      <c r="F303" t="s">
        <v>96</v>
      </c>
      <c r="G303" t="s">
        <v>146</v>
      </c>
      <c r="H303" t="s">
        <v>348</v>
      </c>
      <c r="I303" t="s">
        <v>144</v>
      </c>
      <c r="J303" t="s">
        <v>78</v>
      </c>
      <c r="K303" t="s">
        <v>79</v>
      </c>
      <c r="L303">
        <v>39.744576633800001</v>
      </c>
      <c r="M303">
        <v>-121.6527642504</v>
      </c>
      <c r="N303" s="7" t="s">
        <v>595</v>
      </c>
      <c r="O303" s="7" t="s">
        <v>599</v>
      </c>
      <c r="P303" s="7" t="s">
        <v>597</v>
      </c>
      <c r="Q303" s="7" t="s">
        <v>122</v>
      </c>
      <c r="R303" s="7">
        <v>2926</v>
      </c>
      <c r="S303" s="7"/>
      <c r="T303" s="7"/>
      <c r="U303" s="7"/>
      <c r="V303" s="7" t="s">
        <v>101</v>
      </c>
      <c r="W303" s="8">
        <v>6.8560606060606058E-2</v>
      </c>
      <c r="X303" s="8">
        <v>0</v>
      </c>
      <c r="Y303" s="8">
        <v>0</v>
      </c>
      <c r="Z303" s="8">
        <v>6.8560606060606058E-2</v>
      </c>
      <c r="AA303" s="8">
        <v>0</v>
      </c>
      <c r="AB303" s="8">
        <v>0</v>
      </c>
      <c r="AC303" s="8">
        <v>0</v>
      </c>
      <c r="AD303" s="8">
        <v>0</v>
      </c>
      <c r="AE303" s="8">
        <v>6.8560606060606058E-2</v>
      </c>
      <c r="AF303" s="8">
        <v>0</v>
      </c>
      <c r="AG303" s="8">
        <v>0</v>
      </c>
      <c r="AH303" s="8">
        <v>6.8560606060606058E-2</v>
      </c>
      <c r="AI303" s="8">
        <v>0</v>
      </c>
      <c r="AJ303" s="8">
        <v>0</v>
      </c>
      <c r="AK303" s="8">
        <v>0</v>
      </c>
      <c r="AL303" s="8">
        <v>0</v>
      </c>
      <c r="AM303" s="8">
        <v>0</v>
      </c>
      <c r="AN303" s="8">
        <v>0</v>
      </c>
      <c r="AO303" s="8">
        <v>0</v>
      </c>
      <c r="AP303" s="8">
        <v>0</v>
      </c>
      <c r="AQ303" s="8">
        <v>0</v>
      </c>
      <c r="AR303" s="8">
        <v>0</v>
      </c>
      <c r="AS303" s="8">
        <v>0</v>
      </c>
      <c r="AT303" s="8">
        <v>0</v>
      </c>
      <c r="AU303" s="7">
        <v>0</v>
      </c>
      <c r="AV303" s="7">
        <v>0</v>
      </c>
      <c r="AW303" s="7">
        <v>0</v>
      </c>
      <c r="AX303" s="7">
        <v>0</v>
      </c>
      <c r="AY303" s="7">
        <v>0</v>
      </c>
      <c r="AZ303" s="7">
        <v>0</v>
      </c>
      <c r="BA303" s="7">
        <v>0</v>
      </c>
      <c r="BB303" s="7">
        <v>0</v>
      </c>
      <c r="BC303" s="8">
        <v>0</v>
      </c>
      <c r="BD303" s="8">
        <v>0</v>
      </c>
      <c r="BE303" s="8">
        <v>0</v>
      </c>
      <c r="BF303" s="8">
        <v>0</v>
      </c>
      <c r="BG303" s="8">
        <v>0</v>
      </c>
      <c r="BH303" s="8">
        <v>0</v>
      </c>
      <c r="BI303" s="8">
        <v>0</v>
      </c>
      <c r="BJ303" s="8">
        <v>0</v>
      </c>
      <c r="BK303" s="8">
        <v>0</v>
      </c>
      <c r="BL303" s="8">
        <v>0</v>
      </c>
      <c r="BM303" s="8">
        <v>0</v>
      </c>
      <c r="BN303" s="8">
        <v>0</v>
      </c>
      <c r="BO303" s="8">
        <v>0</v>
      </c>
      <c r="BP303" s="8">
        <v>0</v>
      </c>
      <c r="BQ303" s="8">
        <v>0</v>
      </c>
      <c r="BR303" s="8">
        <v>0</v>
      </c>
    </row>
    <row r="304" spans="1:70" x14ac:dyDescent="0.25">
      <c r="A304" s="6">
        <v>35076188</v>
      </c>
      <c r="B304" t="s">
        <v>600</v>
      </c>
      <c r="C304" s="7" t="s">
        <v>101</v>
      </c>
      <c r="D304" s="7" t="s">
        <v>72</v>
      </c>
      <c r="E304" s="7" t="s">
        <v>95</v>
      </c>
      <c r="F304" t="s">
        <v>96</v>
      </c>
      <c r="G304" t="s">
        <v>146</v>
      </c>
      <c r="H304" t="s">
        <v>348</v>
      </c>
      <c r="I304" t="s">
        <v>144</v>
      </c>
      <c r="J304" t="s">
        <v>78</v>
      </c>
      <c r="K304" t="s">
        <v>79</v>
      </c>
      <c r="L304">
        <v>39.747659845800001</v>
      </c>
      <c r="M304">
        <v>-121.6375166216</v>
      </c>
      <c r="N304" s="7" t="s">
        <v>595</v>
      </c>
      <c r="O304" s="7" t="s">
        <v>599</v>
      </c>
      <c r="P304" s="7" t="s">
        <v>597</v>
      </c>
      <c r="Q304" s="7" t="s">
        <v>170</v>
      </c>
      <c r="R304" s="7">
        <v>2926</v>
      </c>
      <c r="S304" s="7"/>
      <c r="T304" s="7"/>
      <c r="U304" s="7"/>
      <c r="V304" s="7" t="s">
        <v>101</v>
      </c>
      <c r="W304" s="8">
        <v>3.9204545454545457E-2</v>
      </c>
      <c r="X304" s="8">
        <v>0</v>
      </c>
      <c r="Y304" s="8">
        <v>0</v>
      </c>
      <c r="Z304" s="8">
        <v>3.9204545454545457E-2</v>
      </c>
      <c r="AA304" s="8">
        <v>0</v>
      </c>
      <c r="AB304" s="8">
        <v>0</v>
      </c>
      <c r="AC304" s="8">
        <v>0</v>
      </c>
      <c r="AD304" s="8">
        <v>0</v>
      </c>
      <c r="AE304" s="8">
        <v>3.9204545454545457E-2</v>
      </c>
      <c r="AF304" s="8">
        <v>0</v>
      </c>
      <c r="AG304" s="8">
        <v>0</v>
      </c>
      <c r="AH304" s="8">
        <v>3.9204545454545457E-2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8">
        <v>0</v>
      </c>
      <c r="AO304" s="8">
        <v>0</v>
      </c>
      <c r="AP304" s="8">
        <v>0</v>
      </c>
      <c r="AQ304" s="8">
        <v>0</v>
      </c>
      <c r="AR304" s="8">
        <v>0</v>
      </c>
      <c r="AS304" s="8">
        <v>0</v>
      </c>
      <c r="AT304" s="8">
        <v>0</v>
      </c>
      <c r="AU304" s="7">
        <v>0</v>
      </c>
      <c r="AV304" s="7">
        <v>0</v>
      </c>
      <c r="AW304" s="7">
        <v>0</v>
      </c>
      <c r="AX304" s="7">
        <v>0</v>
      </c>
      <c r="AY304" s="7">
        <v>0</v>
      </c>
      <c r="AZ304" s="7">
        <v>0</v>
      </c>
      <c r="BA304" s="7">
        <v>0</v>
      </c>
      <c r="BB304" s="7">
        <v>0</v>
      </c>
      <c r="BC304" s="8">
        <v>0</v>
      </c>
      <c r="BD304" s="8">
        <v>0</v>
      </c>
      <c r="BE304" s="8">
        <v>0</v>
      </c>
      <c r="BF304" s="8">
        <v>0</v>
      </c>
      <c r="BG304" s="8">
        <v>0</v>
      </c>
      <c r="BH304" s="8">
        <v>0</v>
      </c>
      <c r="BI304" s="8">
        <v>0</v>
      </c>
      <c r="BJ304" s="8">
        <v>0</v>
      </c>
      <c r="BK304" s="8">
        <v>0</v>
      </c>
      <c r="BL304" s="8">
        <v>0</v>
      </c>
      <c r="BM304" s="8">
        <v>0</v>
      </c>
      <c r="BN304" s="8">
        <v>0</v>
      </c>
      <c r="BO304" s="8">
        <v>0</v>
      </c>
      <c r="BP304" s="8">
        <v>0</v>
      </c>
      <c r="BQ304" s="8">
        <v>0</v>
      </c>
      <c r="BR304" s="8">
        <v>0</v>
      </c>
    </row>
    <row r="305" spans="1:70" x14ac:dyDescent="0.25">
      <c r="A305" s="6">
        <v>35103767</v>
      </c>
      <c r="B305" t="s">
        <v>601</v>
      </c>
      <c r="C305" s="7" t="s">
        <v>101</v>
      </c>
      <c r="D305" s="7" t="s">
        <v>72</v>
      </c>
      <c r="E305" s="7" t="s">
        <v>95</v>
      </c>
      <c r="F305" t="s">
        <v>96</v>
      </c>
      <c r="G305" t="s">
        <v>146</v>
      </c>
      <c r="H305" t="s">
        <v>348</v>
      </c>
      <c r="I305" t="s">
        <v>144</v>
      </c>
      <c r="J305" t="s">
        <v>78</v>
      </c>
      <c r="K305" t="s">
        <v>79</v>
      </c>
      <c r="L305">
        <v>39.745714343499998</v>
      </c>
      <c r="M305">
        <v>-121.64401655330001</v>
      </c>
      <c r="N305" s="7" t="s">
        <v>595</v>
      </c>
      <c r="O305" s="7" t="s">
        <v>599</v>
      </c>
      <c r="P305" s="7" t="s">
        <v>597</v>
      </c>
      <c r="Q305" s="7" t="s">
        <v>141</v>
      </c>
      <c r="R305" s="7">
        <v>2926</v>
      </c>
      <c r="S305" s="7"/>
      <c r="T305" s="7"/>
      <c r="U305" s="7"/>
      <c r="V305" s="7" t="s">
        <v>101</v>
      </c>
      <c r="W305" s="8">
        <v>4.7537878787878789E-2</v>
      </c>
      <c r="X305" s="8">
        <v>0</v>
      </c>
      <c r="Y305" s="8">
        <v>0</v>
      </c>
      <c r="Z305" s="8">
        <v>4.7537878787878789E-2</v>
      </c>
      <c r="AA305" s="8">
        <v>0</v>
      </c>
      <c r="AB305" s="8">
        <v>0</v>
      </c>
      <c r="AC305" s="8">
        <v>0</v>
      </c>
      <c r="AD305" s="8">
        <v>0</v>
      </c>
      <c r="AE305" s="8">
        <v>4.7537878787878789E-2</v>
      </c>
      <c r="AF305" s="8">
        <v>0</v>
      </c>
      <c r="AG305" s="8">
        <v>0</v>
      </c>
      <c r="AH305" s="8">
        <v>4.7537878787878789E-2</v>
      </c>
      <c r="AI305" s="8">
        <v>0</v>
      </c>
      <c r="AJ305" s="8">
        <v>0</v>
      </c>
      <c r="AK305" s="8">
        <v>0</v>
      </c>
      <c r="AL305" s="8">
        <v>0</v>
      </c>
      <c r="AM305" s="8">
        <v>0</v>
      </c>
      <c r="AN305" s="8">
        <v>0</v>
      </c>
      <c r="AO305" s="8">
        <v>0</v>
      </c>
      <c r="AP305" s="8">
        <v>0</v>
      </c>
      <c r="AQ305" s="8">
        <v>0</v>
      </c>
      <c r="AR305" s="8">
        <v>0</v>
      </c>
      <c r="AS305" s="8">
        <v>0</v>
      </c>
      <c r="AT305" s="8">
        <v>0</v>
      </c>
      <c r="AU305" s="7">
        <v>0</v>
      </c>
      <c r="AV305" s="7">
        <v>0</v>
      </c>
      <c r="AW305" s="7">
        <v>0</v>
      </c>
      <c r="AX305" s="7">
        <v>0</v>
      </c>
      <c r="AY305" s="7">
        <v>0</v>
      </c>
      <c r="AZ305" s="7">
        <v>0</v>
      </c>
      <c r="BA305" s="7">
        <v>0</v>
      </c>
      <c r="BB305" s="7">
        <v>0</v>
      </c>
      <c r="BC305" s="8">
        <v>0</v>
      </c>
      <c r="BD305" s="8">
        <v>0</v>
      </c>
      <c r="BE305" s="8">
        <v>0</v>
      </c>
      <c r="BF305" s="8">
        <v>0</v>
      </c>
      <c r="BG305" s="8">
        <v>0</v>
      </c>
      <c r="BH305" s="8">
        <v>0</v>
      </c>
      <c r="BI305" s="8">
        <v>0</v>
      </c>
      <c r="BJ305" s="8">
        <v>0</v>
      </c>
      <c r="BK305" s="8">
        <v>0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0</v>
      </c>
      <c r="BR305" s="8">
        <v>0</v>
      </c>
    </row>
    <row r="306" spans="1:70" x14ac:dyDescent="0.25">
      <c r="A306" s="6">
        <v>31422909</v>
      </c>
      <c r="B306" t="s">
        <v>602</v>
      </c>
      <c r="C306" s="7" t="s">
        <v>93</v>
      </c>
      <c r="D306" s="7" t="s">
        <v>138</v>
      </c>
      <c r="E306" s="7" t="s">
        <v>95</v>
      </c>
      <c r="F306" t="s">
        <v>96</v>
      </c>
      <c r="G306" t="s">
        <v>146</v>
      </c>
      <c r="H306" t="s">
        <v>348</v>
      </c>
      <c r="I306" t="s">
        <v>144</v>
      </c>
      <c r="J306" t="s">
        <v>78</v>
      </c>
      <c r="K306" t="s">
        <v>79</v>
      </c>
      <c r="L306">
        <v>39.7465867847</v>
      </c>
      <c r="M306">
        <v>-121.6137351287</v>
      </c>
      <c r="N306" s="7"/>
      <c r="O306" s="7" t="s">
        <v>603</v>
      </c>
      <c r="P306" s="7"/>
      <c r="Q306" s="7" t="s">
        <v>170</v>
      </c>
      <c r="R306" s="7">
        <v>2467</v>
      </c>
      <c r="S306" s="7"/>
      <c r="T306" s="7"/>
      <c r="U306" s="7"/>
      <c r="V306" s="7" t="s">
        <v>101</v>
      </c>
      <c r="W306" s="8">
        <v>0.17140151515151514</v>
      </c>
      <c r="X306" s="8">
        <v>0</v>
      </c>
      <c r="Y306" s="8">
        <v>0</v>
      </c>
      <c r="Z306" s="8">
        <v>0.17140151515151514</v>
      </c>
      <c r="AA306" s="8">
        <v>0</v>
      </c>
      <c r="AB306" s="8">
        <v>0</v>
      </c>
      <c r="AC306" s="8">
        <v>0</v>
      </c>
      <c r="AD306" s="8">
        <v>0</v>
      </c>
      <c r="AE306" s="8">
        <v>0.17140151515151514</v>
      </c>
      <c r="AF306" s="8">
        <v>0</v>
      </c>
      <c r="AG306" s="8">
        <v>0</v>
      </c>
      <c r="AH306" s="8">
        <v>0.17140151515151514</v>
      </c>
      <c r="AI306" s="8">
        <v>0</v>
      </c>
      <c r="AJ306" s="8">
        <v>0</v>
      </c>
      <c r="AK306" s="8">
        <v>0</v>
      </c>
      <c r="AL306" s="8">
        <v>0</v>
      </c>
      <c r="AM306" s="8">
        <v>0</v>
      </c>
      <c r="AN306" s="8">
        <v>0</v>
      </c>
      <c r="AO306" s="8">
        <v>0</v>
      </c>
      <c r="AP306" s="8">
        <v>0</v>
      </c>
      <c r="AQ306" s="8">
        <v>0</v>
      </c>
      <c r="AR306" s="8">
        <v>0</v>
      </c>
      <c r="AS306" s="8">
        <v>0</v>
      </c>
      <c r="AT306" s="8">
        <v>0</v>
      </c>
      <c r="AU306" s="7">
        <v>0</v>
      </c>
      <c r="AV306" s="7">
        <v>0</v>
      </c>
      <c r="AW306" s="7">
        <v>0</v>
      </c>
      <c r="AX306" s="7">
        <v>0</v>
      </c>
      <c r="AY306" s="7">
        <v>0</v>
      </c>
      <c r="AZ306" s="7">
        <v>0</v>
      </c>
      <c r="BA306" s="7">
        <v>0</v>
      </c>
      <c r="BB306" s="7">
        <v>0</v>
      </c>
      <c r="BC306" s="8">
        <v>0</v>
      </c>
      <c r="BD306" s="8">
        <v>0</v>
      </c>
      <c r="BE306" s="8">
        <v>0</v>
      </c>
      <c r="BF306" s="8">
        <v>0</v>
      </c>
      <c r="BG306" s="8">
        <v>0</v>
      </c>
      <c r="BH306" s="8">
        <v>0</v>
      </c>
      <c r="BI306" s="8">
        <v>0</v>
      </c>
      <c r="BJ306" s="8">
        <v>0</v>
      </c>
      <c r="BK306" s="8">
        <v>0</v>
      </c>
      <c r="BL306" s="8">
        <v>0</v>
      </c>
      <c r="BM306" s="8">
        <v>0</v>
      </c>
      <c r="BN306" s="8">
        <v>0</v>
      </c>
      <c r="BO306" s="8">
        <v>0</v>
      </c>
      <c r="BP306" s="8">
        <v>0</v>
      </c>
      <c r="BQ306" s="8">
        <v>0</v>
      </c>
      <c r="BR306" s="8">
        <v>0</v>
      </c>
    </row>
    <row r="307" spans="1:70" x14ac:dyDescent="0.25">
      <c r="A307" s="6">
        <v>35113526</v>
      </c>
      <c r="B307" t="s">
        <v>604</v>
      </c>
      <c r="C307" s="7" t="s">
        <v>101</v>
      </c>
      <c r="D307" s="7" t="s">
        <v>72</v>
      </c>
      <c r="E307" s="7" t="s">
        <v>95</v>
      </c>
      <c r="F307" t="s">
        <v>96</v>
      </c>
      <c r="G307" t="s">
        <v>146</v>
      </c>
      <c r="H307" t="s">
        <v>348</v>
      </c>
      <c r="I307" t="s">
        <v>144</v>
      </c>
      <c r="J307" t="s">
        <v>78</v>
      </c>
      <c r="K307" t="s">
        <v>79</v>
      </c>
      <c r="L307">
        <v>39.752266649900001</v>
      </c>
      <c r="M307">
        <v>-121.6201689713</v>
      </c>
      <c r="N307" s="7" t="s">
        <v>595</v>
      </c>
      <c r="O307" s="7" t="s">
        <v>603</v>
      </c>
      <c r="P307" s="7" t="s">
        <v>597</v>
      </c>
      <c r="Q307" s="7" t="s">
        <v>170</v>
      </c>
      <c r="R307" s="7">
        <v>2467</v>
      </c>
      <c r="S307" s="7"/>
      <c r="T307" s="7"/>
      <c r="U307" s="7"/>
      <c r="V307" s="7" t="s">
        <v>101</v>
      </c>
      <c r="W307" s="8">
        <v>7.3295454545454539E-2</v>
      </c>
      <c r="X307" s="8">
        <v>0</v>
      </c>
      <c r="Y307" s="8">
        <v>0</v>
      </c>
      <c r="Z307" s="8">
        <v>7.3295454545454539E-2</v>
      </c>
      <c r="AA307" s="8">
        <v>0</v>
      </c>
      <c r="AB307" s="8">
        <v>0</v>
      </c>
      <c r="AC307" s="8">
        <v>0</v>
      </c>
      <c r="AD307" s="8">
        <v>0</v>
      </c>
      <c r="AE307" s="8">
        <v>7.3295454545454539E-2</v>
      </c>
      <c r="AF307" s="8">
        <v>0</v>
      </c>
      <c r="AG307" s="8">
        <v>0</v>
      </c>
      <c r="AH307" s="8">
        <v>7.3295454545454539E-2</v>
      </c>
      <c r="AI307" s="8">
        <v>0</v>
      </c>
      <c r="AJ307" s="8">
        <v>0</v>
      </c>
      <c r="AK307" s="8">
        <v>0</v>
      </c>
      <c r="AL307" s="8">
        <v>0</v>
      </c>
      <c r="AM307" s="8">
        <v>0</v>
      </c>
      <c r="AN307" s="8">
        <v>0</v>
      </c>
      <c r="AO307" s="8">
        <v>0</v>
      </c>
      <c r="AP307" s="8">
        <v>0</v>
      </c>
      <c r="AQ307" s="8">
        <v>0</v>
      </c>
      <c r="AR307" s="8">
        <v>0</v>
      </c>
      <c r="AS307" s="8">
        <v>0</v>
      </c>
      <c r="AT307" s="8">
        <v>0</v>
      </c>
      <c r="AU307" s="7">
        <v>0</v>
      </c>
      <c r="AV307" s="7">
        <v>0</v>
      </c>
      <c r="AW307" s="7">
        <v>0</v>
      </c>
      <c r="AX307" s="7">
        <v>0</v>
      </c>
      <c r="AY307" s="7">
        <v>0</v>
      </c>
      <c r="AZ307" s="7">
        <v>0</v>
      </c>
      <c r="BA307" s="7">
        <v>0</v>
      </c>
      <c r="BB307" s="7">
        <v>0</v>
      </c>
      <c r="BC307" s="8">
        <v>0</v>
      </c>
      <c r="BD307" s="8">
        <v>0</v>
      </c>
      <c r="BE307" s="8">
        <v>0</v>
      </c>
      <c r="BF307" s="8">
        <v>0</v>
      </c>
      <c r="BG307" s="8">
        <v>0</v>
      </c>
      <c r="BH307" s="8">
        <v>0</v>
      </c>
      <c r="BI307" s="8">
        <v>0</v>
      </c>
      <c r="BJ307" s="8">
        <v>0</v>
      </c>
      <c r="BK307" s="8">
        <v>0</v>
      </c>
      <c r="BL307" s="8">
        <v>0</v>
      </c>
      <c r="BM307" s="8">
        <v>0</v>
      </c>
      <c r="BN307" s="8">
        <v>0</v>
      </c>
      <c r="BO307" s="8">
        <v>0</v>
      </c>
      <c r="BP307" s="8">
        <v>0</v>
      </c>
      <c r="BQ307" s="8">
        <v>0</v>
      </c>
      <c r="BR307" s="8">
        <v>0</v>
      </c>
    </row>
    <row r="308" spans="1:70" x14ac:dyDescent="0.25">
      <c r="A308" s="6">
        <v>35113072</v>
      </c>
      <c r="B308" t="s">
        <v>605</v>
      </c>
      <c r="C308" s="7" t="s">
        <v>115</v>
      </c>
      <c r="D308" s="7" t="s">
        <v>72</v>
      </c>
      <c r="E308" s="7" t="s">
        <v>95</v>
      </c>
      <c r="F308" t="s">
        <v>96</v>
      </c>
      <c r="G308" t="s">
        <v>146</v>
      </c>
      <c r="H308" t="s">
        <v>348</v>
      </c>
      <c r="I308" t="s">
        <v>144</v>
      </c>
      <c r="J308" t="s">
        <v>78</v>
      </c>
      <c r="K308" t="s">
        <v>79</v>
      </c>
      <c r="L308">
        <v>39.736605534299997</v>
      </c>
      <c r="M308">
        <v>-121.6323666671</v>
      </c>
      <c r="N308" s="7" t="s">
        <v>595</v>
      </c>
      <c r="O308" s="7" t="s">
        <v>606</v>
      </c>
      <c r="P308" s="7" t="s">
        <v>597</v>
      </c>
      <c r="Q308" s="7" t="s">
        <v>170</v>
      </c>
      <c r="R308" s="7">
        <v>817</v>
      </c>
      <c r="S308" s="7"/>
      <c r="T308" s="7"/>
      <c r="U308" s="7"/>
      <c r="V308" s="7" t="s">
        <v>101</v>
      </c>
      <c r="W308" s="8">
        <v>6.931818181818182E-2</v>
      </c>
      <c r="X308" s="8">
        <v>0</v>
      </c>
      <c r="Y308" s="8">
        <v>0</v>
      </c>
      <c r="Z308" s="8">
        <v>6.931818181818182E-2</v>
      </c>
      <c r="AA308" s="8">
        <v>0</v>
      </c>
      <c r="AB308" s="8">
        <v>0</v>
      </c>
      <c r="AC308" s="8">
        <v>0</v>
      </c>
      <c r="AD308" s="8">
        <v>0</v>
      </c>
      <c r="AE308" s="8">
        <v>6.931818181818182E-2</v>
      </c>
      <c r="AF308" s="8">
        <v>0</v>
      </c>
      <c r="AG308" s="8">
        <v>0</v>
      </c>
      <c r="AH308" s="8">
        <v>6.931818181818182E-2</v>
      </c>
      <c r="AI308" s="8">
        <v>0</v>
      </c>
      <c r="AJ308" s="8">
        <v>0</v>
      </c>
      <c r="AK308" s="8">
        <v>0</v>
      </c>
      <c r="AL308" s="8">
        <v>0</v>
      </c>
      <c r="AM308" s="8">
        <v>0</v>
      </c>
      <c r="AN308" s="8">
        <v>0</v>
      </c>
      <c r="AO308" s="8">
        <v>0</v>
      </c>
      <c r="AP308" s="8">
        <v>0</v>
      </c>
      <c r="AQ308" s="8">
        <v>0</v>
      </c>
      <c r="AR308" s="8">
        <v>0</v>
      </c>
      <c r="AS308" s="8">
        <v>0</v>
      </c>
      <c r="AT308" s="8">
        <v>0</v>
      </c>
      <c r="AU308" s="7">
        <v>0</v>
      </c>
      <c r="AV308" s="7">
        <v>0</v>
      </c>
      <c r="AW308" s="7">
        <v>0</v>
      </c>
      <c r="AX308" s="7">
        <v>0</v>
      </c>
      <c r="AY308" s="7">
        <v>0</v>
      </c>
      <c r="AZ308" s="7">
        <v>0</v>
      </c>
      <c r="BA308" s="7">
        <v>0</v>
      </c>
      <c r="BB308" s="7">
        <v>0</v>
      </c>
      <c r="BC308" s="8">
        <v>0</v>
      </c>
      <c r="BD308" s="8">
        <v>0</v>
      </c>
      <c r="BE308" s="8">
        <v>0</v>
      </c>
      <c r="BF308" s="8">
        <v>0</v>
      </c>
      <c r="BG308" s="8">
        <v>0</v>
      </c>
      <c r="BH308" s="8">
        <v>0</v>
      </c>
      <c r="BI308" s="8">
        <v>0</v>
      </c>
      <c r="BJ308" s="8">
        <v>0</v>
      </c>
      <c r="BK308" s="8">
        <v>0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0</v>
      </c>
      <c r="BR308" s="8">
        <v>0</v>
      </c>
    </row>
    <row r="309" spans="1:70" x14ac:dyDescent="0.25">
      <c r="A309" s="6">
        <v>35106022</v>
      </c>
      <c r="B309" t="s">
        <v>607</v>
      </c>
      <c r="C309" s="7" t="s">
        <v>93</v>
      </c>
      <c r="D309" s="7" t="s">
        <v>72</v>
      </c>
      <c r="E309" s="7" t="s">
        <v>95</v>
      </c>
      <c r="F309" t="s">
        <v>96</v>
      </c>
      <c r="G309" t="s">
        <v>146</v>
      </c>
      <c r="H309" t="s">
        <v>348</v>
      </c>
      <c r="I309" t="s">
        <v>144</v>
      </c>
      <c r="J309" t="s">
        <v>78</v>
      </c>
      <c r="K309" t="s">
        <v>79</v>
      </c>
      <c r="L309">
        <v>39.748478822700001</v>
      </c>
      <c r="M309">
        <v>-121.6249618591</v>
      </c>
      <c r="N309" s="7" t="s">
        <v>595</v>
      </c>
      <c r="O309" s="7" t="s">
        <v>606</v>
      </c>
      <c r="P309" s="7" t="s">
        <v>597</v>
      </c>
      <c r="Q309" s="7" t="s">
        <v>170</v>
      </c>
      <c r="R309" s="7">
        <v>817</v>
      </c>
      <c r="S309" s="7"/>
      <c r="T309" s="7"/>
      <c r="U309" s="7"/>
      <c r="V309" s="7" t="s">
        <v>101</v>
      </c>
      <c r="W309" s="8">
        <v>9.3371212121212119E-2</v>
      </c>
      <c r="X309" s="8">
        <v>0</v>
      </c>
      <c r="Y309" s="8">
        <v>0</v>
      </c>
      <c r="Z309" s="8">
        <v>9.3371212121212119E-2</v>
      </c>
      <c r="AA309" s="8">
        <v>0</v>
      </c>
      <c r="AB309" s="8">
        <v>0</v>
      </c>
      <c r="AC309" s="8">
        <v>0</v>
      </c>
      <c r="AD309" s="8">
        <v>0</v>
      </c>
      <c r="AE309" s="8">
        <v>9.3371212121212119E-2</v>
      </c>
      <c r="AF309" s="8">
        <v>0</v>
      </c>
      <c r="AG309" s="8">
        <v>0</v>
      </c>
      <c r="AH309" s="8">
        <v>9.3371212121212119E-2</v>
      </c>
      <c r="AI309" s="8">
        <v>0</v>
      </c>
      <c r="AJ309" s="8">
        <v>0</v>
      </c>
      <c r="AK309" s="8">
        <v>0</v>
      </c>
      <c r="AL309" s="8">
        <v>0</v>
      </c>
      <c r="AM309" s="8">
        <v>0</v>
      </c>
      <c r="AN309" s="8">
        <v>0</v>
      </c>
      <c r="AO309" s="8">
        <v>0</v>
      </c>
      <c r="AP309" s="8">
        <v>0</v>
      </c>
      <c r="AQ309" s="8">
        <v>0</v>
      </c>
      <c r="AR309" s="8">
        <v>0</v>
      </c>
      <c r="AS309" s="8">
        <v>0</v>
      </c>
      <c r="AT309" s="8">
        <v>0</v>
      </c>
      <c r="AU309" s="7">
        <v>0</v>
      </c>
      <c r="AV309" s="7">
        <v>0</v>
      </c>
      <c r="AW309" s="7">
        <v>0</v>
      </c>
      <c r="AX309" s="7">
        <v>0</v>
      </c>
      <c r="AY309" s="7">
        <v>0</v>
      </c>
      <c r="AZ309" s="7">
        <v>0</v>
      </c>
      <c r="BA309" s="7">
        <v>0</v>
      </c>
      <c r="BB309" s="7">
        <v>0</v>
      </c>
      <c r="BC309" s="8">
        <v>0</v>
      </c>
      <c r="BD309" s="8">
        <v>0</v>
      </c>
      <c r="BE309" s="8">
        <v>0</v>
      </c>
      <c r="BF309" s="8">
        <v>0</v>
      </c>
      <c r="BG309" s="8">
        <v>0</v>
      </c>
      <c r="BH309" s="8">
        <v>0</v>
      </c>
      <c r="BI309" s="8">
        <v>0</v>
      </c>
      <c r="BJ309" s="8">
        <v>0</v>
      </c>
      <c r="BK309" s="8">
        <v>0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0</v>
      </c>
      <c r="BR309" s="8">
        <v>0</v>
      </c>
    </row>
    <row r="310" spans="1:70" x14ac:dyDescent="0.25">
      <c r="A310" s="6">
        <v>35123195</v>
      </c>
      <c r="B310" t="s">
        <v>608</v>
      </c>
      <c r="C310" s="7" t="s">
        <v>115</v>
      </c>
      <c r="D310" s="7" t="s">
        <v>72</v>
      </c>
      <c r="E310" s="7" t="s">
        <v>95</v>
      </c>
      <c r="F310" t="s">
        <v>96</v>
      </c>
      <c r="G310" t="s">
        <v>146</v>
      </c>
      <c r="H310" t="s">
        <v>348</v>
      </c>
      <c r="I310" t="s">
        <v>144</v>
      </c>
      <c r="J310" t="s">
        <v>78</v>
      </c>
      <c r="K310" t="s">
        <v>79</v>
      </c>
      <c r="L310">
        <v>39.746601744499998</v>
      </c>
      <c r="M310">
        <v>-121.6265460721</v>
      </c>
      <c r="N310" s="7" t="s">
        <v>595</v>
      </c>
      <c r="O310" s="7" t="s">
        <v>606</v>
      </c>
      <c r="P310" s="7" t="s">
        <v>597</v>
      </c>
      <c r="Q310" s="7" t="s">
        <v>170</v>
      </c>
      <c r="R310" s="7">
        <v>817</v>
      </c>
      <c r="S310" s="7"/>
      <c r="T310" s="7"/>
      <c r="U310" s="7"/>
      <c r="V310" s="7" t="s">
        <v>101</v>
      </c>
      <c r="W310" s="8">
        <v>9.46969696969697E-3</v>
      </c>
      <c r="X310" s="8">
        <v>0</v>
      </c>
      <c r="Y310" s="8">
        <v>0</v>
      </c>
      <c r="Z310" s="8">
        <v>9.46969696969697E-3</v>
      </c>
      <c r="AA310" s="8">
        <v>0</v>
      </c>
      <c r="AB310" s="8">
        <v>0</v>
      </c>
      <c r="AC310" s="8">
        <v>0</v>
      </c>
      <c r="AD310" s="8">
        <v>0</v>
      </c>
      <c r="AE310" s="8">
        <v>9.46969696969697E-3</v>
      </c>
      <c r="AF310" s="8">
        <v>0</v>
      </c>
      <c r="AG310" s="8">
        <v>0</v>
      </c>
      <c r="AH310" s="8">
        <v>9.46969696969697E-3</v>
      </c>
      <c r="AI310" s="8">
        <v>0</v>
      </c>
      <c r="AJ310" s="8">
        <v>0</v>
      </c>
      <c r="AK310" s="8">
        <v>0</v>
      </c>
      <c r="AL310" s="8">
        <v>0</v>
      </c>
      <c r="AM310" s="8">
        <v>0</v>
      </c>
      <c r="AN310" s="8">
        <v>0</v>
      </c>
      <c r="AO310" s="8">
        <v>0</v>
      </c>
      <c r="AP310" s="8">
        <v>0</v>
      </c>
      <c r="AQ310" s="8">
        <v>0</v>
      </c>
      <c r="AR310" s="8">
        <v>0</v>
      </c>
      <c r="AS310" s="8">
        <v>0</v>
      </c>
      <c r="AT310" s="8">
        <v>0</v>
      </c>
      <c r="AU310" s="7">
        <v>0</v>
      </c>
      <c r="AV310" s="7">
        <v>0</v>
      </c>
      <c r="AW310" s="7">
        <v>0</v>
      </c>
      <c r="AX310" s="7">
        <v>0</v>
      </c>
      <c r="AY310" s="7">
        <v>0</v>
      </c>
      <c r="AZ310" s="7">
        <v>0</v>
      </c>
      <c r="BA310" s="7">
        <v>0</v>
      </c>
      <c r="BB310" s="7">
        <v>0</v>
      </c>
      <c r="BC310" s="8">
        <v>0</v>
      </c>
      <c r="BD310" s="8">
        <v>0</v>
      </c>
      <c r="BE310" s="8">
        <v>0</v>
      </c>
      <c r="BF310" s="8">
        <v>0</v>
      </c>
      <c r="BG310" s="8">
        <v>0</v>
      </c>
      <c r="BH310" s="8">
        <v>0</v>
      </c>
      <c r="BI310" s="8">
        <v>0</v>
      </c>
      <c r="BJ310" s="8">
        <v>0</v>
      </c>
      <c r="BK310" s="8">
        <v>0</v>
      </c>
      <c r="BL310" s="8">
        <v>0</v>
      </c>
      <c r="BM310" s="8">
        <v>0</v>
      </c>
      <c r="BN310" s="8">
        <v>0</v>
      </c>
      <c r="BO310" s="8">
        <v>0</v>
      </c>
      <c r="BP310" s="8">
        <v>0</v>
      </c>
      <c r="BQ310" s="8">
        <v>0</v>
      </c>
      <c r="BR310" s="8">
        <v>0</v>
      </c>
    </row>
    <row r="311" spans="1:70" x14ac:dyDescent="0.25">
      <c r="A311" s="6">
        <v>35116866</v>
      </c>
      <c r="B311" t="s">
        <v>609</v>
      </c>
      <c r="C311" s="7" t="s">
        <v>93</v>
      </c>
      <c r="D311" s="7" t="s">
        <v>72</v>
      </c>
      <c r="E311" s="7" t="s">
        <v>95</v>
      </c>
      <c r="F311" t="s">
        <v>96</v>
      </c>
      <c r="G311" t="s">
        <v>146</v>
      </c>
      <c r="H311" t="s">
        <v>348</v>
      </c>
      <c r="J311" t="s">
        <v>78</v>
      </c>
      <c r="K311" t="s">
        <v>79</v>
      </c>
      <c r="L311">
        <v>39.748468531199997</v>
      </c>
      <c r="M311">
        <v>-121.6255577594</v>
      </c>
      <c r="N311" s="7" t="s">
        <v>595</v>
      </c>
      <c r="O311" s="7" t="s">
        <v>606</v>
      </c>
      <c r="P311" s="7" t="s">
        <v>597</v>
      </c>
      <c r="Q311" s="7" t="s">
        <v>170</v>
      </c>
      <c r="R311" s="7">
        <v>817</v>
      </c>
      <c r="S311" s="7"/>
      <c r="T311" s="7"/>
      <c r="U311" s="7"/>
      <c r="V311" s="7" t="s">
        <v>101</v>
      </c>
      <c r="W311" s="8">
        <v>5.0189393939393936E-2</v>
      </c>
      <c r="X311" s="8">
        <v>0</v>
      </c>
      <c r="Y311" s="8">
        <v>0</v>
      </c>
      <c r="Z311" s="8">
        <v>5.0189393939393936E-2</v>
      </c>
      <c r="AA311" s="8">
        <v>0</v>
      </c>
      <c r="AB311" s="8">
        <v>0</v>
      </c>
      <c r="AC311" s="8">
        <v>0</v>
      </c>
      <c r="AD311" s="8">
        <v>0</v>
      </c>
      <c r="AE311" s="8">
        <v>5.0189393939393936E-2</v>
      </c>
      <c r="AF311" s="8">
        <v>0</v>
      </c>
      <c r="AG311" s="8">
        <v>0</v>
      </c>
      <c r="AH311" s="8">
        <v>5.0189393939393936E-2</v>
      </c>
      <c r="AI311" s="8">
        <v>0</v>
      </c>
      <c r="AJ311" s="8">
        <v>0</v>
      </c>
      <c r="AK311" s="8">
        <v>0</v>
      </c>
      <c r="AL311" s="8">
        <v>0</v>
      </c>
      <c r="AM311" s="8">
        <v>0</v>
      </c>
      <c r="AN311" s="8">
        <v>0</v>
      </c>
      <c r="AO311" s="8">
        <v>0</v>
      </c>
      <c r="AP311" s="8">
        <v>0</v>
      </c>
      <c r="AQ311" s="8">
        <v>0</v>
      </c>
      <c r="AR311" s="8">
        <v>0</v>
      </c>
      <c r="AS311" s="8">
        <v>0</v>
      </c>
      <c r="AT311" s="8">
        <v>0</v>
      </c>
      <c r="AU311" s="7">
        <v>0</v>
      </c>
      <c r="AV311" s="7">
        <v>0</v>
      </c>
      <c r="AW311" s="7">
        <v>0</v>
      </c>
      <c r="AX311" s="7">
        <v>0</v>
      </c>
      <c r="AY311" s="7">
        <v>0</v>
      </c>
      <c r="AZ311" s="7">
        <v>0</v>
      </c>
      <c r="BA311" s="7">
        <v>0</v>
      </c>
      <c r="BB311" s="7">
        <v>0</v>
      </c>
      <c r="BC311" s="8">
        <v>0</v>
      </c>
      <c r="BD311" s="8">
        <v>0</v>
      </c>
      <c r="BE311" s="8">
        <v>0</v>
      </c>
      <c r="BF311" s="8">
        <v>0</v>
      </c>
      <c r="BG311" s="8">
        <v>0</v>
      </c>
      <c r="BH311" s="8">
        <v>0</v>
      </c>
      <c r="BI311" s="8">
        <v>0</v>
      </c>
      <c r="BJ311" s="8">
        <v>0</v>
      </c>
      <c r="BK311" s="8">
        <v>0</v>
      </c>
      <c r="BL311" s="8">
        <v>0</v>
      </c>
      <c r="BM311" s="8">
        <v>0</v>
      </c>
      <c r="BN311" s="8">
        <v>0</v>
      </c>
      <c r="BO311" s="8">
        <v>0</v>
      </c>
      <c r="BP311" s="8">
        <v>0</v>
      </c>
      <c r="BQ311" s="8">
        <v>0</v>
      </c>
      <c r="BR311" s="8">
        <v>0</v>
      </c>
    </row>
    <row r="312" spans="1:70" x14ac:dyDescent="0.25">
      <c r="A312" s="6">
        <v>35117128</v>
      </c>
      <c r="B312" t="s">
        <v>610</v>
      </c>
      <c r="C312" s="7" t="s">
        <v>101</v>
      </c>
      <c r="D312" s="7" t="s">
        <v>72</v>
      </c>
      <c r="E312" s="7" t="s">
        <v>95</v>
      </c>
      <c r="F312" t="s">
        <v>96</v>
      </c>
      <c r="G312" t="s">
        <v>146</v>
      </c>
      <c r="H312" t="s">
        <v>348</v>
      </c>
      <c r="I312" t="s">
        <v>144</v>
      </c>
      <c r="J312" t="s">
        <v>78</v>
      </c>
      <c r="K312" t="s">
        <v>79</v>
      </c>
      <c r="L312">
        <v>39.748137244799999</v>
      </c>
      <c r="M312">
        <v>-121.6265390704</v>
      </c>
      <c r="N312" s="7" t="s">
        <v>595</v>
      </c>
      <c r="O312" s="7" t="s">
        <v>606</v>
      </c>
      <c r="P312" s="7" t="s">
        <v>597</v>
      </c>
      <c r="Q312" s="7" t="s">
        <v>170</v>
      </c>
      <c r="R312" s="7">
        <v>817</v>
      </c>
      <c r="S312" s="7"/>
      <c r="T312" s="7"/>
      <c r="U312" s="7"/>
      <c r="V312" s="7" t="s">
        <v>101</v>
      </c>
      <c r="W312" s="8">
        <v>0.10151515151515152</v>
      </c>
      <c r="X312" s="8">
        <v>0</v>
      </c>
      <c r="Y312" s="8">
        <v>0</v>
      </c>
      <c r="Z312" s="8">
        <v>0.10151515151515152</v>
      </c>
      <c r="AA312" s="8">
        <v>0</v>
      </c>
      <c r="AB312" s="8">
        <v>0</v>
      </c>
      <c r="AC312" s="8">
        <v>0</v>
      </c>
      <c r="AD312" s="8">
        <v>0</v>
      </c>
      <c r="AE312" s="8">
        <v>0.10151515151515152</v>
      </c>
      <c r="AF312" s="8">
        <v>0</v>
      </c>
      <c r="AG312" s="8">
        <v>0</v>
      </c>
      <c r="AH312" s="8">
        <v>0.10151515151515152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8">
        <v>0</v>
      </c>
      <c r="AO312" s="8">
        <v>0</v>
      </c>
      <c r="AP312" s="8">
        <v>0</v>
      </c>
      <c r="AQ312" s="8">
        <v>0</v>
      </c>
      <c r="AR312" s="8">
        <v>0</v>
      </c>
      <c r="AS312" s="8">
        <v>0</v>
      </c>
      <c r="AT312" s="8">
        <v>0</v>
      </c>
      <c r="AU312" s="7">
        <v>0</v>
      </c>
      <c r="AV312" s="7">
        <v>0</v>
      </c>
      <c r="AW312" s="7">
        <v>0</v>
      </c>
      <c r="AX312" s="7">
        <v>0</v>
      </c>
      <c r="AY312" s="7">
        <v>0</v>
      </c>
      <c r="AZ312" s="7">
        <v>0</v>
      </c>
      <c r="BA312" s="7">
        <v>0</v>
      </c>
      <c r="BB312" s="7">
        <v>0</v>
      </c>
      <c r="BC312" s="8">
        <v>0</v>
      </c>
      <c r="BD312" s="8">
        <v>0</v>
      </c>
      <c r="BE312" s="8">
        <v>0</v>
      </c>
      <c r="BF312" s="8">
        <v>0</v>
      </c>
      <c r="BG312" s="8">
        <v>0</v>
      </c>
      <c r="BH312" s="8">
        <v>0</v>
      </c>
      <c r="BI312" s="8">
        <v>0</v>
      </c>
      <c r="BJ312" s="8">
        <v>0</v>
      </c>
      <c r="BK312" s="8">
        <v>0</v>
      </c>
      <c r="BL312" s="8">
        <v>0</v>
      </c>
      <c r="BM312" s="8">
        <v>0</v>
      </c>
      <c r="BN312" s="8">
        <v>0</v>
      </c>
      <c r="BO312" s="8">
        <v>0</v>
      </c>
      <c r="BP312" s="8">
        <v>0</v>
      </c>
      <c r="BQ312" s="8">
        <v>0</v>
      </c>
      <c r="BR312" s="8">
        <v>0</v>
      </c>
    </row>
    <row r="313" spans="1:70" x14ac:dyDescent="0.25">
      <c r="A313" s="6">
        <v>35117406</v>
      </c>
      <c r="B313" t="s">
        <v>611</v>
      </c>
      <c r="C313" s="7" t="s">
        <v>93</v>
      </c>
      <c r="D313" s="7" t="s">
        <v>72</v>
      </c>
      <c r="E313" s="7" t="s">
        <v>95</v>
      </c>
      <c r="F313" t="s">
        <v>96</v>
      </c>
      <c r="G313" t="s">
        <v>146</v>
      </c>
      <c r="H313" t="s">
        <v>348</v>
      </c>
      <c r="I313" t="s">
        <v>144</v>
      </c>
      <c r="J313" t="s">
        <v>78</v>
      </c>
      <c r="K313" t="s">
        <v>79</v>
      </c>
      <c r="L313">
        <v>39.733022220499997</v>
      </c>
      <c r="M313">
        <v>-121.6264689745</v>
      </c>
      <c r="N313" s="7" t="s">
        <v>595</v>
      </c>
      <c r="O313" s="7" t="s">
        <v>606</v>
      </c>
      <c r="P313" s="7" t="s">
        <v>597</v>
      </c>
      <c r="Q313" s="7" t="s">
        <v>170</v>
      </c>
      <c r="R313" s="7">
        <v>817</v>
      </c>
      <c r="S313" s="7"/>
      <c r="T313" s="7"/>
      <c r="U313" s="7"/>
      <c r="V313" s="7" t="s">
        <v>101</v>
      </c>
      <c r="W313" s="8">
        <v>0.20738636363636365</v>
      </c>
      <c r="X313" s="8">
        <v>0</v>
      </c>
      <c r="Y313" s="8">
        <v>0</v>
      </c>
      <c r="Z313" s="8">
        <v>0.20738636363636365</v>
      </c>
      <c r="AA313" s="8">
        <v>0</v>
      </c>
      <c r="AB313" s="8">
        <v>0</v>
      </c>
      <c r="AC313" s="8">
        <v>0</v>
      </c>
      <c r="AD313" s="8">
        <v>0</v>
      </c>
      <c r="AE313" s="8">
        <v>0.20738636363636365</v>
      </c>
      <c r="AF313" s="8">
        <v>0</v>
      </c>
      <c r="AG313" s="8">
        <v>0</v>
      </c>
      <c r="AH313" s="8">
        <v>0.20738636363636365</v>
      </c>
      <c r="AI313" s="8">
        <v>0</v>
      </c>
      <c r="AJ313" s="8">
        <v>0</v>
      </c>
      <c r="AK313" s="8">
        <v>0</v>
      </c>
      <c r="AL313" s="8">
        <v>0</v>
      </c>
      <c r="AM313" s="8">
        <v>0</v>
      </c>
      <c r="AN313" s="8">
        <v>0</v>
      </c>
      <c r="AO313" s="8">
        <v>0</v>
      </c>
      <c r="AP313" s="8">
        <v>0</v>
      </c>
      <c r="AQ313" s="8">
        <v>0</v>
      </c>
      <c r="AR313" s="8">
        <v>0</v>
      </c>
      <c r="AS313" s="8">
        <v>0</v>
      </c>
      <c r="AT313" s="8">
        <v>0</v>
      </c>
      <c r="AU313" s="7">
        <v>0</v>
      </c>
      <c r="AV313" s="7">
        <v>0</v>
      </c>
      <c r="AW313" s="7">
        <v>0</v>
      </c>
      <c r="AX313" s="7">
        <v>0</v>
      </c>
      <c r="AY313" s="7">
        <v>0</v>
      </c>
      <c r="AZ313" s="7">
        <v>0</v>
      </c>
      <c r="BA313" s="7">
        <v>0</v>
      </c>
      <c r="BB313" s="7">
        <v>0</v>
      </c>
      <c r="BC313" s="8">
        <v>0</v>
      </c>
      <c r="BD313" s="8">
        <v>0</v>
      </c>
      <c r="BE313" s="8">
        <v>0</v>
      </c>
      <c r="BF313" s="8">
        <v>0</v>
      </c>
      <c r="BG313" s="8">
        <v>0</v>
      </c>
      <c r="BH313" s="8">
        <v>0</v>
      </c>
      <c r="BI313" s="8">
        <v>0</v>
      </c>
      <c r="BJ313" s="8">
        <v>0</v>
      </c>
      <c r="BK313" s="8">
        <v>0</v>
      </c>
      <c r="BL313" s="8">
        <v>0</v>
      </c>
      <c r="BM313" s="8">
        <v>0</v>
      </c>
      <c r="BN313" s="8">
        <v>0</v>
      </c>
      <c r="BO313" s="8">
        <v>0</v>
      </c>
      <c r="BP313" s="8">
        <v>0</v>
      </c>
      <c r="BQ313" s="8">
        <v>0</v>
      </c>
      <c r="BR313" s="8">
        <v>0</v>
      </c>
    </row>
    <row r="314" spans="1:70" x14ac:dyDescent="0.25">
      <c r="A314" s="6">
        <v>35116861</v>
      </c>
      <c r="B314" t="s">
        <v>612</v>
      </c>
      <c r="C314" s="7" t="s">
        <v>115</v>
      </c>
      <c r="D314" s="7" t="s">
        <v>72</v>
      </c>
      <c r="E314" s="7" t="s">
        <v>95</v>
      </c>
      <c r="F314" t="s">
        <v>96</v>
      </c>
      <c r="G314" t="s">
        <v>146</v>
      </c>
      <c r="H314" t="s">
        <v>348</v>
      </c>
      <c r="I314" t="s">
        <v>144</v>
      </c>
      <c r="J314" t="s">
        <v>78</v>
      </c>
      <c r="K314" t="s">
        <v>79</v>
      </c>
      <c r="L314">
        <v>39.746953937199997</v>
      </c>
      <c r="M314">
        <v>-121.6289859899</v>
      </c>
      <c r="N314" s="7" t="s">
        <v>595</v>
      </c>
      <c r="O314" s="7" t="s">
        <v>606</v>
      </c>
      <c r="P314" s="7" t="s">
        <v>597</v>
      </c>
      <c r="Q314" s="7" t="s">
        <v>170</v>
      </c>
      <c r="R314" s="7">
        <v>817</v>
      </c>
      <c r="S314" s="7"/>
      <c r="T314" s="7"/>
      <c r="U314" s="7"/>
      <c r="V314" s="7" t="s">
        <v>101</v>
      </c>
      <c r="W314" s="8">
        <v>0.20624999999999999</v>
      </c>
      <c r="X314" s="8">
        <v>0</v>
      </c>
      <c r="Y314" s="8">
        <v>0</v>
      </c>
      <c r="Z314" s="8">
        <v>0.20624999999999999</v>
      </c>
      <c r="AA314" s="8">
        <v>0</v>
      </c>
      <c r="AB314" s="8">
        <v>0</v>
      </c>
      <c r="AC314" s="8">
        <v>0</v>
      </c>
      <c r="AD314" s="8">
        <v>0</v>
      </c>
      <c r="AE314" s="8">
        <v>0.20624999999999999</v>
      </c>
      <c r="AF314" s="8">
        <v>0</v>
      </c>
      <c r="AG314" s="8">
        <v>0</v>
      </c>
      <c r="AH314" s="8">
        <v>0.20624999999999999</v>
      </c>
      <c r="AI314" s="8">
        <v>0</v>
      </c>
      <c r="AJ314" s="8">
        <v>0</v>
      </c>
      <c r="AK314" s="8">
        <v>0</v>
      </c>
      <c r="AL314" s="8">
        <v>0</v>
      </c>
      <c r="AM314" s="8">
        <v>0</v>
      </c>
      <c r="AN314" s="8">
        <v>0</v>
      </c>
      <c r="AO314" s="8">
        <v>0</v>
      </c>
      <c r="AP314" s="8">
        <v>0</v>
      </c>
      <c r="AQ314" s="8">
        <v>0</v>
      </c>
      <c r="AR314" s="8">
        <v>0</v>
      </c>
      <c r="AS314" s="8">
        <v>0</v>
      </c>
      <c r="AT314" s="8">
        <v>0</v>
      </c>
      <c r="AU314" s="7">
        <v>0</v>
      </c>
      <c r="AV314" s="7">
        <v>0</v>
      </c>
      <c r="AW314" s="7">
        <v>0</v>
      </c>
      <c r="AX314" s="7">
        <v>0</v>
      </c>
      <c r="AY314" s="7">
        <v>0</v>
      </c>
      <c r="AZ314" s="7">
        <v>0</v>
      </c>
      <c r="BA314" s="7">
        <v>0</v>
      </c>
      <c r="BB314" s="7">
        <v>0</v>
      </c>
      <c r="BC314" s="8">
        <v>0</v>
      </c>
      <c r="BD314" s="8">
        <v>0</v>
      </c>
      <c r="BE314" s="8">
        <v>0</v>
      </c>
      <c r="BF314" s="8">
        <v>0</v>
      </c>
      <c r="BG314" s="8">
        <v>0</v>
      </c>
      <c r="BH314" s="8">
        <v>0</v>
      </c>
      <c r="BI314" s="8">
        <v>0</v>
      </c>
      <c r="BJ314" s="8">
        <v>0</v>
      </c>
      <c r="BK314" s="8">
        <v>0</v>
      </c>
      <c r="BL314" s="8">
        <v>0</v>
      </c>
      <c r="BM314" s="8">
        <v>0</v>
      </c>
      <c r="BN314" s="8">
        <v>0</v>
      </c>
      <c r="BO314" s="8">
        <v>0</v>
      </c>
      <c r="BP314" s="8">
        <v>0</v>
      </c>
      <c r="BQ314" s="8">
        <v>0</v>
      </c>
      <c r="BR314" s="8">
        <v>0</v>
      </c>
    </row>
    <row r="315" spans="1:70" x14ac:dyDescent="0.25">
      <c r="A315" s="6">
        <v>31426086</v>
      </c>
      <c r="B315" t="s">
        <v>613</v>
      </c>
      <c r="C315" s="7" t="s">
        <v>101</v>
      </c>
      <c r="D315" s="7" t="s">
        <v>138</v>
      </c>
      <c r="E315" s="7" t="s">
        <v>95</v>
      </c>
      <c r="F315" t="s">
        <v>96</v>
      </c>
      <c r="G315" t="s">
        <v>146</v>
      </c>
      <c r="H315" t="s">
        <v>348</v>
      </c>
      <c r="I315" t="s">
        <v>144</v>
      </c>
      <c r="J315" t="s">
        <v>78</v>
      </c>
      <c r="K315" t="s">
        <v>79</v>
      </c>
      <c r="L315">
        <v>39.7385684606</v>
      </c>
      <c r="M315">
        <v>-121.6298729663</v>
      </c>
      <c r="N315" s="7"/>
      <c r="O315" s="7" t="s">
        <v>606</v>
      </c>
      <c r="P315" s="7"/>
      <c r="Q315" s="7" t="s">
        <v>170</v>
      </c>
      <c r="R315" s="7">
        <v>817</v>
      </c>
      <c r="S315" s="7"/>
      <c r="T315" s="7"/>
      <c r="U315" s="7"/>
      <c r="V315" s="7" t="s">
        <v>101</v>
      </c>
      <c r="W315" s="8">
        <v>9.46969696969697E-3</v>
      </c>
      <c r="X315" s="8">
        <v>0</v>
      </c>
      <c r="Y315" s="8">
        <v>0</v>
      </c>
      <c r="Z315" s="8">
        <v>9.46969696969697E-3</v>
      </c>
      <c r="AA315" s="8">
        <v>0</v>
      </c>
      <c r="AB315" s="8">
        <v>0</v>
      </c>
      <c r="AC315" s="8">
        <v>0</v>
      </c>
      <c r="AD315" s="8">
        <v>0</v>
      </c>
      <c r="AE315" s="8">
        <v>9.46969696969697E-3</v>
      </c>
      <c r="AF315" s="8">
        <v>0</v>
      </c>
      <c r="AG315" s="8">
        <v>0</v>
      </c>
      <c r="AH315" s="8">
        <v>9.46969696969697E-3</v>
      </c>
      <c r="AI315" s="8">
        <v>0</v>
      </c>
      <c r="AJ315" s="8">
        <v>0</v>
      </c>
      <c r="AK315" s="8">
        <v>0</v>
      </c>
      <c r="AL315" s="8">
        <v>0</v>
      </c>
      <c r="AM315" s="8">
        <v>0</v>
      </c>
      <c r="AN315" s="8">
        <v>0</v>
      </c>
      <c r="AO315" s="8">
        <v>0</v>
      </c>
      <c r="AP315" s="8">
        <v>0</v>
      </c>
      <c r="AQ315" s="8">
        <v>0</v>
      </c>
      <c r="AR315" s="8">
        <v>0</v>
      </c>
      <c r="AS315" s="8">
        <v>0</v>
      </c>
      <c r="AT315" s="8">
        <v>0</v>
      </c>
      <c r="AU315" s="7">
        <v>0</v>
      </c>
      <c r="AV315" s="7">
        <v>0</v>
      </c>
      <c r="AW315" s="7">
        <v>0</v>
      </c>
      <c r="AX315" s="7">
        <v>0</v>
      </c>
      <c r="AY315" s="7">
        <v>0</v>
      </c>
      <c r="AZ315" s="7">
        <v>0</v>
      </c>
      <c r="BA315" s="7">
        <v>0</v>
      </c>
      <c r="BB315" s="7">
        <v>0</v>
      </c>
      <c r="BC315" s="8">
        <v>0</v>
      </c>
      <c r="BD315" s="8">
        <v>0</v>
      </c>
      <c r="BE315" s="8">
        <v>0</v>
      </c>
      <c r="BF315" s="8">
        <v>0</v>
      </c>
      <c r="BG315" s="8">
        <v>0</v>
      </c>
      <c r="BH315" s="8">
        <v>0</v>
      </c>
      <c r="BI315" s="8">
        <v>0</v>
      </c>
      <c r="BJ315" s="8">
        <v>0</v>
      </c>
      <c r="BK315" s="8">
        <v>0</v>
      </c>
      <c r="BL315" s="8">
        <v>0</v>
      </c>
      <c r="BM315" s="8">
        <v>0</v>
      </c>
      <c r="BN315" s="8">
        <v>0</v>
      </c>
      <c r="BO315" s="8">
        <v>0</v>
      </c>
      <c r="BP315" s="8">
        <v>0</v>
      </c>
      <c r="BQ315" s="8">
        <v>0</v>
      </c>
      <c r="BR315" s="8">
        <v>0</v>
      </c>
    </row>
    <row r="316" spans="1:70" x14ac:dyDescent="0.25">
      <c r="A316" s="6">
        <v>35091861</v>
      </c>
      <c r="B316" t="s">
        <v>614</v>
      </c>
      <c r="C316" s="7" t="s">
        <v>101</v>
      </c>
      <c r="D316" s="7" t="s">
        <v>72</v>
      </c>
      <c r="E316" s="7" t="s">
        <v>95</v>
      </c>
      <c r="F316" t="s">
        <v>96</v>
      </c>
      <c r="G316" t="s">
        <v>146</v>
      </c>
      <c r="H316" t="s">
        <v>348</v>
      </c>
      <c r="I316" t="s">
        <v>144</v>
      </c>
      <c r="J316" t="s">
        <v>78</v>
      </c>
      <c r="K316" t="s">
        <v>79</v>
      </c>
      <c r="L316">
        <v>39.743738094000001</v>
      </c>
      <c r="M316">
        <v>-121.6266556459</v>
      </c>
      <c r="N316" s="7" t="s">
        <v>595</v>
      </c>
      <c r="O316" s="7" t="s">
        <v>606</v>
      </c>
      <c r="P316" s="7" t="s">
        <v>597</v>
      </c>
      <c r="Q316" s="7" t="s">
        <v>170</v>
      </c>
      <c r="R316" s="7">
        <v>817</v>
      </c>
      <c r="S316" s="7"/>
      <c r="T316" s="7"/>
      <c r="U316" s="7"/>
      <c r="V316" s="7" t="s">
        <v>101</v>
      </c>
      <c r="W316" s="8">
        <v>4.5075757575757575E-2</v>
      </c>
      <c r="X316" s="8">
        <v>0</v>
      </c>
      <c r="Y316" s="8">
        <v>0</v>
      </c>
      <c r="Z316" s="8">
        <v>4.5075757575757575E-2</v>
      </c>
      <c r="AA316" s="8">
        <v>0</v>
      </c>
      <c r="AB316" s="8">
        <v>0</v>
      </c>
      <c r="AC316" s="8">
        <v>0</v>
      </c>
      <c r="AD316" s="8">
        <v>0</v>
      </c>
      <c r="AE316" s="8">
        <v>4.5075757575757575E-2</v>
      </c>
      <c r="AF316" s="8">
        <v>0</v>
      </c>
      <c r="AG316" s="8">
        <v>0</v>
      </c>
      <c r="AH316" s="8">
        <v>4.5075757575757575E-2</v>
      </c>
      <c r="AI316" s="8">
        <v>0</v>
      </c>
      <c r="AJ316" s="8">
        <v>0</v>
      </c>
      <c r="AK316" s="8">
        <v>0</v>
      </c>
      <c r="AL316" s="8">
        <v>0</v>
      </c>
      <c r="AM316" s="8">
        <v>0</v>
      </c>
      <c r="AN316" s="8">
        <v>0</v>
      </c>
      <c r="AO316" s="8">
        <v>0</v>
      </c>
      <c r="AP316" s="8">
        <v>0</v>
      </c>
      <c r="AQ316" s="8">
        <v>0</v>
      </c>
      <c r="AR316" s="8">
        <v>0</v>
      </c>
      <c r="AS316" s="8">
        <v>0</v>
      </c>
      <c r="AT316" s="8">
        <v>0</v>
      </c>
      <c r="AU316" s="7">
        <v>0</v>
      </c>
      <c r="AV316" s="7">
        <v>0</v>
      </c>
      <c r="AW316" s="7">
        <v>0</v>
      </c>
      <c r="AX316" s="7">
        <v>0</v>
      </c>
      <c r="AY316" s="7">
        <v>0</v>
      </c>
      <c r="AZ316" s="7">
        <v>0</v>
      </c>
      <c r="BA316" s="7">
        <v>0</v>
      </c>
      <c r="BB316" s="7">
        <v>0</v>
      </c>
      <c r="BC316" s="8">
        <v>0</v>
      </c>
      <c r="BD316" s="8">
        <v>0</v>
      </c>
      <c r="BE316" s="8">
        <v>0</v>
      </c>
      <c r="BF316" s="8">
        <v>0</v>
      </c>
      <c r="BG316" s="8">
        <v>0</v>
      </c>
      <c r="BH316" s="8">
        <v>0</v>
      </c>
      <c r="BI316" s="8">
        <v>0</v>
      </c>
      <c r="BJ316" s="8">
        <v>0</v>
      </c>
      <c r="BK316" s="8">
        <v>0</v>
      </c>
      <c r="BL316" s="8">
        <v>0</v>
      </c>
      <c r="BM316" s="8">
        <v>0</v>
      </c>
      <c r="BN316" s="8">
        <v>0</v>
      </c>
      <c r="BO316" s="8">
        <v>0</v>
      </c>
      <c r="BP316" s="8">
        <v>0</v>
      </c>
      <c r="BQ316" s="8">
        <v>0</v>
      </c>
      <c r="BR316" s="8">
        <v>0</v>
      </c>
    </row>
    <row r="317" spans="1:70" x14ac:dyDescent="0.25">
      <c r="A317" s="6">
        <v>35077480</v>
      </c>
      <c r="B317" t="s">
        <v>615</v>
      </c>
      <c r="C317" s="7" t="s">
        <v>101</v>
      </c>
      <c r="D317" s="7" t="s">
        <v>72</v>
      </c>
      <c r="E317" s="7" t="s">
        <v>95</v>
      </c>
      <c r="F317" t="s">
        <v>96</v>
      </c>
      <c r="G317" t="s">
        <v>146</v>
      </c>
      <c r="H317" t="s">
        <v>348</v>
      </c>
      <c r="I317" t="s">
        <v>144</v>
      </c>
      <c r="J317" t="s">
        <v>78</v>
      </c>
      <c r="K317" t="s">
        <v>79</v>
      </c>
      <c r="L317">
        <v>39.737999082800002</v>
      </c>
      <c r="M317">
        <v>-121.63059632309999</v>
      </c>
      <c r="N317" s="7" t="s">
        <v>595</v>
      </c>
      <c r="O317" s="7" t="s">
        <v>606</v>
      </c>
      <c r="P317" s="7" t="s">
        <v>597</v>
      </c>
      <c r="Q317" s="7" t="s">
        <v>170</v>
      </c>
      <c r="R317" s="7">
        <v>817</v>
      </c>
      <c r="S317" s="7"/>
      <c r="T317" s="7"/>
      <c r="U317" s="7"/>
      <c r="V317" s="7" t="s">
        <v>101</v>
      </c>
      <c r="W317" s="8">
        <v>0.22064393939393939</v>
      </c>
      <c r="X317" s="8">
        <v>0</v>
      </c>
      <c r="Y317" s="8">
        <v>0</v>
      </c>
      <c r="Z317" s="8">
        <v>0.22064393939393939</v>
      </c>
      <c r="AA317" s="8">
        <v>0</v>
      </c>
      <c r="AB317" s="8">
        <v>0</v>
      </c>
      <c r="AC317" s="8">
        <v>0</v>
      </c>
      <c r="AD317" s="8">
        <v>0</v>
      </c>
      <c r="AE317" s="8">
        <v>0.22064393939393939</v>
      </c>
      <c r="AF317" s="8">
        <v>0</v>
      </c>
      <c r="AG317" s="8">
        <v>0</v>
      </c>
      <c r="AH317" s="8">
        <v>0.22064393939393939</v>
      </c>
      <c r="AI317" s="8">
        <v>0</v>
      </c>
      <c r="AJ317" s="8">
        <v>0</v>
      </c>
      <c r="AK317" s="8">
        <v>0</v>
      </c>
      <c r="AL317" s="8">
        <v>0</v>
      </c>
      <c r="AM317" s="8">
        <v>0</v>
      </c>
      <c r="AN317" s="8">
        <v>0</v>
      </c>
      <c r="AO317" s="8">
        <v>0</v>
      </c>
      <c r="AP317" s="8">
        <v>0</v>
      </c>
      <c r="AQ317" s="8">
        <v>0</v>
      </c>
      <c r="AR317" s="8">
        <v>0</v>
      </c>
      <c r="AS317" s="8">
        <v>0</v>
      </c>
      <c r="AT317" s="8">
        <v>0</v>
      </c>
      <c r="AU317" s="7">
        <v>0</v>
      </c>
      <c r="AV317" s="7">
        <v>0</v>
      </c>
      <c r="AW317" s="7">
        <v>0</v>
      </c>
      <c r="AX317" s="7">
        <v>0</v>
      </c>
      <c r="AY317" s="7">
        <v>0</v>
      </c>
      <c r="AZ317" s="7">
        <v>0</v>
      </c>
      <c r="BA317" s="7">
        <v>0</v>
      </c>
      <c r="BB317" s="7">
        <v>0</v>
      </c>
      <c r="BC317" s="8">
        <v>0</v>
      </c>
      <c r="BD317" s="8">
        <v>0</v>
      </c>
      <c r="BE317" s="8">
        <v>0</v>
      </c>
      <c r="BF317" s="8">
        <v>0</v>
      </c>
      <c r="BG317" s="8">
        <v>0</v>
      </c>
      <c r="BH317" s="8">
        <v>0</v>
      </c>
      <c r="BI317" s="8">
        <v>0</v>
      </c>
      <c r="BJ317" s="8">
        <v>0</v>
      </c>
      <c r="BK317" s="8">
        <v>0</v>
      </c>
      <c r="BL317" s="8">
        <v>0</v>
      </c>
      <c r="BM317" s="8">
        <v>0</v>
      </c>
      <c r="BN317" s="8">
        <v>0</v>
      </c>
      <c r="BO317" s="8">
        <v>0</v>
      </c>
      <c r="BP317" s="8">
        <v>0</v>
      </c>
      <c r="BQ317" s="8">
        <v>0</v>
      </c>
      <c r="BR317" s="8">
        <v>0</v>
      </c>
    </row>
    <row r="318" spans="1:70" x14ac:dyDescent="0.25">
      <c r="A318" s="6">
        <v>31425894</v>
      </c>
      <c r="B318" t="s">
        <v>616</v>
      </c>
      <c r="C318" s="7" t="s">
        <v>101</v>
      </c>
      <c r="D318" s="7" t="s">
        <v>138</v>
      </c>
      <c r="E318" s="7" t="s">
        <v>95</v>
      </c>
      <c r="F318" t="s">
        <v>96</v>
      </c>
      <c r="G318" t="s">
        <v>146</v>
      </c>
      <c r="H318" t="s">
        <v>348</v>
      </c>
      <c r="I318" t="s">
        <v>144</v>
      </c>
      <c r="J318" t="s">
        <v>78</v>
      </c>
      <c r="K318" t="s">
        <v>79</v>
      </c>
      <c r="L318">
        <v>39.732395052400001</v>
      </c>
      <c r="M318">
        <v>-121.64960269780001</v>
      </c>
      <c r="N318" s="7"/>
      <c r="O318" s="7" t="s">
        <v>617</v>
      </c>
      <c r="P318" s="7"/>
      <c r="Q318" s="7" t="s">
        <v>170</v>
      </c>
      <c r="R318" s="7">
        <v>734</v>
      </c>
      <c r="S318" s="7"/>
      <c r="T318" s="7"/>
      <c r="U318" s="7"/>
      <c r="V318" s="7" t="s">
        <v>101</v>
      </c>
      <c r="W318" s="8">
        <v>0.38314393939393937</v>
      </c>
      <c r="X318" s="8">
        <v>0</v>
      </c>
      <c r="Y318" s="8">
        <v>0</v>
      </c>
      <c r="Z318" s="8">
        <v>0.38314393939393937</v>
      </c>
      <c r="AA318" s="8">
        <v>0</v>
      </c>
      <c r="AB318" s="8">
        <v>0</v>
      </c>
      <c r="AC318" s="8">
        <v>0</v>
      </c>
      <c r="AD318" s="8">
        <v>0</v>
      </c>
      <c r="AE318" s="8">
        <v>0.38314393939393937</v>
      </c>
      <c r="AF318" s="8">
        <v>0</v>
      </c>
      <c r="AG318" s="8">
        <v>0</v>
      </c>
      <c r="AH318" s="8">
        <v>0.38314393939393937</v>
      </c>
      <c r="AI318" s="8">
        <v>0</v>
      </c>
      <c r="AJ318" s="8">
        <v>0</v>
      </c>
      <c r="AK318" s="8">
        <v>0</v>
      </c>
      <c r="AL318" s="8">
        <v>0</v>
      </c>
      <c r="AM318" s="8">
        <v>0</v>
      </c>
      <c r="AN318" s="8">
        <v>0</v>
      </c>
      <c r="AO318" s="8">
        <v>0</v>
      </c>
      <c r="AP318" s="8">
        <v>0</v>
      </c>
      <c r="AQ318" s="8">
        <v>0</v>
      </c>
      <c r="AR318" s="8">
        <v>0</v>
      </c>
      <c r="AS318" s="8">
        <v>0</v>
      </c>
      <c r="AT318" s="8">
        <v>0</v>
      </c>
      <c r="AU318" s="7">
        <v>0</v>
      </c>
      <c r="AV318" s="7">
        <v>0</v>
      </c>
      <c r="AW318" s="7">
        <v>0</v>
      </c>
      <c r="AX318" s="7">
        <v>0</v>
      </c>
      <c r="AY318" s="7">
        <v>0</v>
      </c>
      <c r="AZ318" s="7">
        <v>0</v>
      </c>
      <c r="BA318" s="7">
        <v>0</v>
      </c>
      <c r="BB318" s="7">
        <v>0</v>
      </c>
      <c r="BC318" s="8">
        <v>0</v>
      </c>
      <c r="BD318" s="8">
        <v>0</v>
      </c>
      <c r="BE318" s="8">
        <v>0</v>
      </c>
      <c r="BF318" s="8">
        <v>0</v>
      </c>
      <c r="BG318" s="8">
        <v>0</v>
      </c>
      <c r="BH318" s="8">
        <v>0</v>
      </c>
      <c r="BI318" s="8">
        <v>0</v>
      </c>
      <c r="BJ318" s="8">
        <v>0</v>
      </c>
      <c r="BK318" s="8">
        <v>0</v>
      </c>
      <c r="BL318" s="8">
        <v>0</v>
      </c>
      <c r="BM318" s="8">
        <v>0</v>
      </c>
      <c r="BN318" s="8">
        <v>0</v>
      </c>
      <c r="BO318" s="8">
        <v>0</v>
      </c>
      <c r="BP318" s="8">
        <v>0</v>
      </c>
      <c r="BQ318" s="8">
        <v>0</v>
      </c>
      <c r="BR318" s="8">
        <v>0</v>
      </c>
    </row>
    <row r="319" spans="1:70" x14ac:dyDescent="0.25">
      <c r="A319" s="6">
        <v>35131034</v>
      </c>
      <c r="B319" t="s">
        <v>618</v>
      </c>
      <c r="C319" s="7" t="s">
        <v>101</v>
      </c>
      <c r="D319" s="7" t="s">
        <v>72</v>
      </c>
      <c r="E319" s="7" t="s">
        <v>95</v>
      </c>
      <c r="F319" t="s">
        <v>96</v>
      </c>
      <c r="G319" t="s">
        <v>146</v>
      </c>
      <c r="H319" t="s">
        <v>348</v>
      </c>
      <c r="I319" t="s">
        <v>144</v>
      </c>
      <c r="J319" t="s">
        <v>78</v>
      </c>
      <c r="K319" t="s">
        <v>79</v>
      </c>
      <c r="L319">
        <v>39.716065852600003</v>
      </c>
      <c r="M319">
        <v>-121.6611977665</v>
      </c>
      <c r="N319" s="7" t="s">
        <v>595</v>
      </c>
      <c r="O319" s="7" t="s">
        <v>617</v>
      </c>
      <c r="P319" s="7" t="s">
        <v>597</v>
      </c>
      <c r="Q319" s="7" t="s">
        <v>141</v>
      </c>
      <c r="R319" s="7">
        <v>734</v>
      </c>
      <c r="S319" s="7"/>
      <c r="T319" s="7"/>
      <c r="U319" s="7"/>
      <c r="V319" s="7" t="s">
        <v>101</v>
      </c>
      <c r="W319" s="8">
        <v>7.6136363636363641E-2</v>
      </c>
      <c r="X319" s="8">
        <v>0</v>
      </c>
      <c r="Y319" s="8">
        <v>0</v>
      </c>
      <c r="Z319" s="8">
        <v>7.6136363636363641E-2</v>
      </c>
      <c r="AA319" s="8">
        <v>0</v>
      </c>
      <c r="AB319" s="8">
        <v>0</v>
      </c>
      <c r="AC319" s="8">
        <v>0</v>
      </c>
      <c r="AD319" s="8">
        <v>0</v>
      </c>
      <c r="AE319" s="8">
        <v>7.6136363636363641E-2</v>
      </c>
      <c r="AF319" s="8">
        <v>0</v>
      </c>
      <c r="AG319" s="8">
        <v>0</v>
      </c>
      <c r="AH319" s="8">
        <v>7.6136363636363641E-2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8">
        <v>0</v>
      </c>
      <c r="AO319" s="8">
        <v>0</v>
      </c>
      <c r="AP319" s="8">
        <v>0</v>
      </c>
      <c r="AQ319" s="8">
        <v>0</v>
      </c>
      <c r="AR319" s="8">
        <v>0</v>
      </c>
      <c r="AS319" s="8">
        <v>0</v>
      </c>
      <c r="AT319" s="8">
        <v>0</v>
      </c>
      <c r="AU319" s="7">
        <v>0</v>
      </c>
      <c r="AV319" s="7">
        <v>0</v>
      </c>
      <c r="AW319" s="7">
        <v>0</v>
      </c>
      <c r="AX319" s="7">
        <v>0</v>
      </c>
      <c r="AY319" s="7">
        <v>0</v>
      </c>
      <c r="AZ319" s="7">
        <v>0</v>
      </c>
      <c r="BA319" s="7">
        <v>0</v>
      </c>
      <c r="BB319" s="7">
        <v>0</v>
      </c>
      <c r="BC319" s="8">
        <v>0</v>
      </c>
      <c r="BD319" s="8">
        <v>0</v>
      </c>
      <c r="BE319" s="8">
        <v>0</v>
      </c>
      <c r="BF319" s="8">
        <v>0</v>
      </c>
      <c r="BG319" s="8">
        <v>0</v>
      </c>
      <c r="BH319" s="8">
        <v>0</v>
      </c>
      <c r="BI319" s="8">
        <v>0</v>
      </c>
      <c r="BJ319" s="8">
        <v>0</v>
      </c>
      <c r="BK319" s="8">
        <v>0</v>
      </c>
      <c r="BL319" s="8">
        <v>0</v>
      </c>
      <c r="BM319" s="8">
        <v>0</v>
      </c>
      <c r="BN319" s="8">
        <v>0</v>
      </c>
      <c r="BO319" s="8">
        <v>0</v>
      </c>
      <c r="BP319" s="8">
        <v>0</v>
      </c>
      <c r="BQ319" s="8">
        <v>0</v>
      </c>
      <c r="BR319" s="8">
        <v>0</v>
      </c>
    </row>
    <row r="320" spans="1:70" x14ac:dyDescent="0.25">
      <c r="A320" s="6">
        <v>35127511</v>
      </c>
      <c r="B320" t="s">
        <v>619</v>
      </c>
      <c r="C320" s="7" t="s">
        <v>115</v>
      </c>
      <c r="D320" s="7" t="s">
        <v>72</v>
      </c>
      <c r="E320" s="7" t="s">
        <v>95</v>
      </c>
      <c r="F320" t="s">
        <v>96</v>
      </c>
      <c r="G320" t="s">
        <v>146</v>
      </c>
      <c r="H320" t="s">
        <v>348</v>
      </c>
      <c r="I320" t="s">
        <v>144</v>
      </c>
      <c r="J320" t="s">
        <v>78</v>
      </c>
      <c r="K320" t="s">
        <v>79</v>
      </c>
      <c r="L320">
        <v>39.749292093699999</v>
      </c>
      <c r="M320">
        <v>-121.60085468849999</v>
      </c>
      <c r="N320" s="7" t="s">
        <v>595</v>
      </c>
      <c r="O320" s="7" t="s">
        <v>620</v>
      </c>
      <c r="P320" s="7" t="s">
        <v>597</v>
      </c>
      <c r="Q320" s="7" t="s">
        <v>170</v>
      </c>
      <c r="R320" s="7">
        <v>2340</v>
      </c>
      <c r="S320" s="7"/>
      <c r="T320" s="7"/>
      <c r="U320" s="7"/>
      <c r="V320" s="7" t="s">
        <v>101</v>
      </c>
      <c r="W320" s="8">
        <v>4.2803030303030301E-2</v>
      </c>
      <c r="X320" s="8">
        <v>0</v>
      </c>
      <c r="Y320" s="8">
        <v>0</v>
      </c>
      <c r="Z320" s="8">
        <v>4.2803030303030301E-2</v>
      </c>
      <c r="AA320" s="8">
        <v>0</v>
      </c>
      <c r="AB320" s="8">
        <v>0</v>
      </c>
      <c r="AC320" s="8">
        <v>0</v>
      </c>
      <c r="AD320" s="8">
        <v>0</v>
      </c>
      <c r="AE320" s="8">
        <v>4.2803030303030301E-2</v>
      </c>
      <c r="AF320" s="8">
        <v>0</v>
      </c>
      <c r="AG320" s="8">
        <v>0</v>
      </c>
      <c r="AH320" s="8">
        <v>4.2803030303030301E-2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8">
        <v>0</v>
      </c>
      <c r="AO320" s="8">
        <v>0</v>
      </c>
      <c r="AP320" s="8">
        <v>0</v>
      </c>
      <c r="AQ320" s="8">
        <v>0</v>
      </c>
      <c r="AR320" s="8">
        <v>0</v>
      </c>
      <c r="AS320" s="8">
        <v>0</v>
      </c>
      <c r="AT320" s="8">
        <v>0</v>
      </c>
      <c r="AU320" s="7">
        <v>0</v>
      </c>
      <c r="AV320" s="7">
        <v>0</v>
      </c>
      <c r="AW320" s="7">
        <v>0</v>
      </c>
      <c r="AX320" s="7">
        <v>0</v>
      </c>
      <c r="AY320" s="7">
        <v>0</v>
      </c>
      <c r="AZ320" s="7">
        <v>0</v>
      </c>
      <c r="BA320" s="7">
        <v>0</v>
      </c>
      <c r="BB320" s="7">
        <v>0</v>
      </c>
      <c r="BC320" s="8">
        <v>0</v>
      </c>
      <c r="BD320" s="8">
        <v>0</v>
      </c>
      <c r="BE320" s="8">
        <v>0</v>
      </c>
      <c r="BF320" s="8">
        <v>0</v>
      </c>
      <c r="BG320" s="8">
        <v>0</v>
      </c>
      <c r="BH320" s="8">
        <v>0</v>
      </c>
      <c r="BI320" s="8">
        <v>0</v>
      </c>
      <c r="BJ320" s="8">
        <v>0</v>
      </c>
      <c r="BK320" s="8">
        <v>0</v>
      </c>
      <c r="BL320" s="8">
        <v>0</v>
      </c>
      <c r="BM320" s="8">
        <v>0</v>
      </c>
      <c r="BN320" s="8">
        <v>0</v>
      </c>
      <c r="BO320" s="8">
        <v>0</v>
      </c>
      <c r="BP320" s="8">
        <v>0</v>
      </c>
      <c r="BQ320" s="8">
        <v>0</v>
      </c>
      <c r="BR320" s="8">
        <v>0</v>
      </c>
    </row>
    <row r="321" spans="1:70" x14ac:dyDescent="0.25">
      <c r="A321" s="6">
        <v>35116863</v>
      </c>
      <c r="B321" t="s">
        <v>621</v>
      </c>
      <c r="C321" s="7" t="s">
        <v>93</v>
      </c>
      <c r="D321" s="7" t="s">
        <v>72</v>
      </c>
      <c r="E321" s="7" t="s">
        <v>95</v>
      </c>
      <c r="F321" t="s">
        <v>96</v>
      </c>
      <c r="G321" t="s">
        <v>146</v>
      </c>
      <c r="H321" t="s">
        <v>348</v>
      </c>
      <c r="I321" t="s">
        <v>144</v>
      </c>
      <c r="J321" t="s">
        <v>78</v>
      </c>
      <c r="K321" t="s">
        <v>79</v>
      </c>
      <c r="L321">
        <v>39.755872180799997</v>
      </c>
      <c r="M321">
        <v>-121.5948787028</v>
      </c>
      <c r="N321" s="7" t="s">
        <v>595</v>
      </c>
      <c r="O321" s="7" t="s">
        <v>620</v>
      </c>
      <c r="P321" s="7" t="s">
        <v>597</v>
      </c>
      <c r="Q321" s="7" t="s">
        <v>622</v>
      </c>
      <c r="R321" s="7">
        <v>2340</v>
      </c>
      <c r="S321" s="7"/>
      <c r="T321" s="7"/>
      <c r="U321" s="7"/>
      <c r="V321" s="7" t="s">
        <v>101</v>
      </c>
      <c r="W321" s="8">
        <v>0.10227272727272728</v>
      </c>
      <c r="X321" s="8">
        <v>0</v>
      </c>
      <c r="Y321" s="8">
        <v>0</v>
      </c>
      <c r="Z321" s="8">
        <v>0.10227272727272728</v>
      </c>
      <c r="AA321" s="8">
        <v>0</v>
      </c>
      <c r="AB321" s="8">
        <v>0</v>
      </c>
      <c r="AC321" s="8">
        <v>0</v>
      </c>
      <c r="AD321" s="8">
        <v>0</v>
      </c>
      <c r="AE321" s="8">
        <v>0.10227272727272728</v>
      </c>
      <c r="AF321" s="8">
        <v>0</v>
      </c>
      <c r="AG321" s="8">
        <v>0</v>
      </c>
      <c r="AH321" s="8">
        <v>0.10227272727272728</v>
      </c>
      <c r="AI321" s="8">
        <v>0</v>
      </c>
      <c r="AJ321" s="8">
        <v>0</v>
      </c>
      <c r="AK321" s="8">
        <v>0</v>
      </c>
      <c r="AL321" s="8">
        <v>0</v>
      </c>
      <c r="AM321" s="8">
        <v>0</v>
      </c>
      <c r="AN321" s="8">
        <v>0</v>
      </c>
      <c r="AO321" s="8">
        <v>0</v>
      </c>
      <c r="AP321" s="8">
        <v>0</v>
      </c>
      <c r="AQ321" s="8">
        <v>0</v>
      </c>
      <c r="AR321" s="8">
        <v>0</v>
      </c>
      <c r="AS321" s="8">
        <v>0</v>
      </c>
      <c r="AT321" s="8">
        <v>0</v>
      </c>
      <c r="AU321" s="7">
        <v>0</v>
      </c>
      <c r="AV321" s="7">
        <v>0</v>
      </c>
      <c r="AW321" s="7">
        <v>0</v>
      </c>
      <c r="AX321" s="7">
        <v>0</v>
      </c>
      <c r="AY321" s="7">
        <v>0</v>
      </c>
      <c r="AZ321" s="7">
        <v>0</v>
      </c>
      <c r="BA321" s="7">
        <v>0</v>
      </c>
      <c r="BB321" s="7">
        <v>0</v>
      </c>
      <c r="BC321" s="8">
        <v>0</v>
      </c>
      <c r="BD321" s="8">
        <v>0</v>
      </c>
      <c r="BE321" s="8">
        <v>0</v>
      </c>
      <c r="BF321" s="8">
        <v>0</v>
      </c>
      <c r="BG321" s="8">
        <v>0</v>
      </c>
      <c r="BH321" s="8">
        <v>0</v>
      </c>
      <c r="BI321" s="8">
        <v>0</v>
      </c>
      <c r="BJ321" s="8">
        <v>0</v>
      </c>
      <c r="BK321" s="8">
        <v>0</v>
      </c>
      <c r="BL321" s="8">
        <v>0</v>
      </c>
      <c r="BM321" s="8">
        <v>0</v>
      </c>
      <c r="BN321" s="8">
        <v>0</v>
      </c>
      <c r="BO321" s="8">
        <v>0</v>
      </c>
      <c r="BP321" s="8">
        <v>0</v>
      </c>
      <c r="BQ321" s="8">
        <v>0</v>
      </c>
      <c r="BR321" s="8">
        <v>0</v>
      </c>
    </row>
    <row r="322" spans="1:70" x14ac:dyDescent="0.25">
      <c r="A322" s="6">
        <v>35118170</v>
      </c>
      <c r="B322" t="s">
        <v>623</v>
      </c>
      <c r="C322" s="7" t="s">
        <v>93</v>
      </c>
      <c r="D322" s="7" t="s">
        <v>72</v>
      </c>
      <c r="E322" s="7" t="s">
        <v>95</v>
      </c>
      <c r="F322" t="s">
        <v>96</v>
      </c>
      <c r="G322" t="s">
        <v>146</v>
      </c>
      <c r="H322" t="s">
        <v>348</v>
      </c>
      <c r="I322" t="s">
        <v>144</v>
      </c>
      <c r="J322" t="s">
        <v>78</v>
      </c>
      <c r="K322" t="s">
        <v>79</v>
      </c>
      <c r="L322">
        <v>39.755889783699999</v>
      </c>
      <c r="M322">
        <v>-121.59800432900001</v>
      </c>
      <c r="N322" s="7" t="s">
        <v>595</v>
      </c>
      <c r="O322" s="7" t="s">
        <v>620</v>
      </c>
      <c r="P322" s="7" t="s">
        <v>597</v>
      </c>
      <c r="Q322" s="7" t="s">
        <v>622</v>
      </c>
      <c r="R322" s="7">
        <v>2340</v>
      </c>
      <c r="S322" s="7"/>
      <c r="T322" s="7"/>
      <c r="U322" s="7"/>
      <c r="V322" s="7" t="s">
        <v>101</v>
      </c>
      <c r="W322" s="8">
        <v>3.1628787878787881E-2</v>
      </c>
      <c r="X322" s="8">
        <v>0</v>
      </c>
      <c r="Y322" s="8">
        <v>0</v>
      </c>
      <c r="Z322" s="8">
        <v>3.1628787878787881E-2</v>
      </c>
      <c r="AA322" s="8">
        <v>0</v>
      </c>
      <c r="AB322" s="8">
        <v>0</v>
      </c>
      <c r="AC322" s="8">
        <v>0</v>
      </c>
      <c r="AD322" s="8">
        <v>0</v>
      </c>
      <c r="AE322" s="8">
        <v>3.1628787878787881E-2</v>
      </c>
      <c r="AF322" s="8">
        <v>0</v>
      </c>
      <c r="AG322" s="8">
        <v>0</v>
      </c>
      <c r="AH322" s="8">
        <v>3.1628787878787881E-2</v>
      </c>
      <c r="AI322" s="8">
        <v>0</v>
      </c>
      <c r="AJ322" s="8">
        <v>0</v>
      </c>
      <c r="AK322" s="8">
        <v>0</v>
      </c>
      <c r="AL322" s="8">
        <v>0</v>
      </c>
      <c r="AM322" s="8">
        <v>0</v>
      </c>
      <c r="AN322" s="8">
        <v>0</v>
      </c>
      <c r="AO322" s="8">
        <v>0</v>
      </c>
      <c r="AP322" s="8">
        <v>0</v>
      </c>
      <c r="AQ322" s="8">
        <v>0</v>
      </c>
      <c r="AR322" s="8">
        <v>0</v>
      </c>
      <c r="AS322" s="8">
        <v>0</v>
      </c>
      <c r="AT322" s="8">
        <v>0</v>
      </c>
      <c r="AU322" s="7">
        <v>0</v>
      </c>
      <c r="AV322" s="7">
        <v>0</v>
      </c>
      <c r="AW322" s="7">
        <v>0</v>
      </c>
      <c r="AX322" s="7">
        <v>0</v>
      </c>
      <c r="AY322" s="7">
        <v>0</v>
      </c>
      <c r="AZ322" s="7">
        <v>0</v>
      </c>
      <c r="BA322" s="7">
        <v>0</v>
      </c>
      <c r="BB322" s="7">
        <v>0</v>
      </c>
      <c r="BC322" s="8">
        <v>0</v>
      </c>
      <c r="BD322" s="8">
        <v>0</v>
      </c>
      <c r="BE322" s="8">
        <v>0</v>
      </c>
      <c r="BF322" s="8">
        <v>0</v>
      </c>
      <c r="BG322" s="8">
        <v>0</v>
      </c>
      <c r="BH322" s="8">
        <v>0</v>
      </c>
      <c r="BI322" s="8">
        <v>0</v>
      </c>
      <c r="BJ322" s="8">
        <v>0</v>
      </c>
      <c r="BK322" s="8">
        <v>0</v>
      </c>
      <c r="BL322" s="8">
        <v>0</v>
      </c>
      <c r="BM322" s="8">
        <v>0</v>
      </c>
      <c r="BN322" s="8">
        <v>0</v>
      </c>
      <c r="BO322" s="8">
        <v>0</v>
      </c>
      <c r="BP322" s="8">
        <v>0</v>
      </c>
      <c r="BQ322" s="8">
        <v>0</v>
      </c>
      <c r="BR322" s="8">
        <v>0</v>
      </c>
    </row>
    <row r="323" spans="1:70" x14ac:dyDescent="0.25">
      <c r="A323" s="6">
        <v>35117121</v>
      </c>
      <c r="B323" t="s">
        <v>624</v>
      </c>
      <c r="C323" s="7" t="s">
        <v>93</v>
      </c>
      <c r="D323" s="7" t="s">
        <v>72</v>
      </c>
      <c r="E323" s="7" t="s">
        <v>95</v>
      </c>
      <c r="F323" t="s">
        <v>96</v>
      </c>
      <c r="G323" t="s">
        <v>146</v>
      </c>
      <c r="H323" t="s">
        <v>348</v>
      </c>
      <c r="I323" t="s">
        <v>144</v>
      </c>
      <c r="J323" t="s">
        <v>78</v>
      </c>
      <c r="K323" t="s">
        <v>79</v>
      </c>
      <c r="L323">
        <v>39.755840965300003</v>
      </c>
      <c r="M323">
        <v>-121.591958009</v>
      </c>
      <c r="N323" s="7" t="s">
        <v>595</v>
      </c>
      <c r="O323" s="7" t="s">
        <v>620</v>
      </c>
      <c r="P323" s="7" t="s">
        <v>597</v>
      </c>
      <c r="Q323" s="7" t="s">
        <v>622</v>
      </c>
      <c r="R323" s="7">
        <v>2340</v>
      </c>
      <c r="S323" s="7"/>
      <c r="T323" s="7"/>
      <c r="U323" s="7"/>
      <c r="V323" s="7" t="s">
        <v>101</v>
      </c>
      <c r="W323" s="8">
        <v>0.21590909090909091</v>
      </c>
      <c r="X323" s="8">
        <v>0</v>
      </c>
      <c r="Y323" s="8">
        <v>0</v>
      </c>
      <c r="Z323" s="8">
        <v>0.21590909090909091</v>
      </c>
      <c r="AA323" s="8">
        <v>0</v>
      </c>
      <c r="AB323" s="8">
        <v>0</v>
      </c>
      <c r="AC323" s="8">
        <v>0</v>
      </c>
      <c r="AD323" s="8">
        <v>0</v>
      </c>
      <c r="AE323" s="8">
        <v>0.21590909090909091</v>
      </c>
      <c r="AF323" s="8">
        <v>0</v>
      </c>
      <c r="AG323" s="8">
        <v>0</v>
      </c>
      <c r="AH323" s="8">
        <v>0.21590909090909091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8">
        <v>0</v>
      </c>
      <c r="AO323" s="8">
        <v>0</v>
      </c>
      <c r="AP323" s="8">
        <v>0</v>
      </c>
      <c r="AQ323" s="8">
        <v>0</v>
      </c>
      <c r="AR323" s="8">
        <v>0</v>
      </c>
      <c r="AS323" s="8">
        <v>0</v>
      </c>
      <c r="AT323" s="8">
        <v>0</v>
      </c>
      <c r="AU323" s="7">
        <v>0</v>
      </c>
      <c r="AV323" s="7">
        <v>0</v>
      </c>
      <c r="AW323" s="7">
        <v>0</v>
      </c>
      <c r="AX323" s="7">
        <v>0</v>
      </c>
      <c r="AY323" s="7">
        <v>0</v>
      </c>
      <c r="AZ323" s="7">
        <v>0</v>
      </c>
      <c r="BA323" s="7">
        <v>0</v>
      </c>
      <c r="BB323" s="7">
        <v>0</v>
      </c>
      <c r="BC323" s="8">
        <v>0</v>
      </c>
      <c r="BD323" s="8">
        <v>0</v>
      </c>
      <c r="BE323" s="8">
        <v>0</v>
      </c>
      <c r="BF323" s="8">
        <v>0</v>
      </c>
      <c r="BG323" s="8">
        <v>0</v>
      </c>
      <c r="BH323" s="8">
        <v>0</v>
      </c>
      <c r="BI323" s="8">
        <v>0</v>
      </c>
      <c r="BJ323" s="8">
        <v>0</v>
      </c>
      <c r="BK323" s="8">
        <v>0</v>
      </c>
      <c r="BL323" s="8">
        <v>0</v>
      </c>
      <c r="BM323" s="8">
        <v>0</v>
      </c>
      <c r="BN323" s="8">
        <v>0</v>
      </c>
      <c r="BO323" s="8">
        <v>0</v>
      </c>
      <c r="BP323" s="8">
        <v>0</v>
      </c>
      <c r="BQ323" s="8">
        <v>0</v>
      </c>
      <c r="BR323" s="8">
        <v>0</v>
      </c>
    </row>
    <row r="324" spans="1:70" x14ac:dyDescent="0.25">
      <c r="A324" s="6">
        <v>35123825</v>
      </c>
      <c r="B324" t="s">
        <v>625</v>
      </c>
      <c r="C324" s="7" t="s">
        <v>93</v>
      </c>
      <c r="D324" s="7" t="s">
        <v>72</v>
      </c>
      <c r="E324" s="7" t="s">
        <v>95</v>
      </c>
      <c r="F324" t="s">
        <v>96</v>
      </c>
      <c r="G324" t="s">
        <v>146</v>
      </c>
      <c r="H324" t="s">
        <v>348</v>
      </c>
      <c r="I324" t="s">
        <v>144</v>
      </c>
      <c r="J324" t="s">
        <v>78</v>
      </c>
      <c r="K324" t="s">
        <v>79</v>
      </c>
      <c r="L324">
        <v>39.7418026036</v>
      </c>
      <c r="M324">
        <v>-121.58907479600001</v>
      </c>
      <c r="N324" s="7" t="s">
        <v>595</v>
      </c>
      <c r="O324" s="7" t="s">
        <v>620</v>
      </c>
      <c r="P324" s="7" t="s">
        <v>597</v>
      </c>
      <c r="Q324" s="7" t="s">
        <v>170</v>
      </c>
      <c r="R324" s="7">
        <v>2340</v>
      </c>
      <c r="S324" s="7"/>
      <c r="T324" s="7"/>
      <c r="U324" s="7"/>
      <c r="V324" s="7" t="s">
        <v>101</v>
      </c>
      <c r="W324" s="8">
        <v>0.26117424242424242</v>
      </c>
      <c r="X324" s="8">
        <v>0</v>
      </c>
      <c r="Y324" s="8">
        <v>0</v>
      </c>
      <c r="Z324" s="8">
        <v>0.26117424242424242</v>
      </c>
      <c r="AA324" s="8">
        <v>0</v>
      </c>
      <c r="AB324" s="8">
        <v>0</v>
      </c>
      <c r="AC324" s="8">
        <v>0</v>
      </c>
      <c r="AD324" s="8">
        <v>0</v>
      </c>
      <c r="AE324" s="8">
        <v>0.26117424242424242</v>
      </c>
      <c r="AF324" s="8">
        <v>0</v>
      </c>
      <c r="AG324" s="8">
        <v>0</v>
      </c>
      <c r="AH324" s="8">
        <v>0.26117424242424242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8">
        <v>0</v>
      </c>
      <c r="AO324" s="8">
        <v>0</v>
      </c>
      <c r="AP324" s="8">
        <v>0</v>
      </c>
      <c r="AQ324" s="8">
        <v>0</v>
      </c>
      <c r="AR324" s="8">
        <v>0</v>
      </c>
      <c r="AS324" s="8">
        <v>0</v>
      </c>
      <c r="AT324" s="8">
        <v>0</v>
      </c>
      <c r="AU324" s="7">
        <v>0</v>
      </c>
      <c r="AV324" s="7">
        <v>0</v>
      </c>
      <c r="AW324" s="7">
        <v>0</v>
      </c>
      <c r="AX324" s="7">
        <v>0</v>
      </c>
      <c r="AY324" s="7">
        <v>0</v>
      </c>
      <c r="AZ324" s="7">
        <v>0</v>
      </c>
      <c r="BA324" s="7">
        <v>0</v>
      </c>
      <c r="BB324" s="7">
        <v>0</v>
      </c>
      <c r="BC324" s="8">
        <v>0</v>
      </c>
      <c r="BD324" s="8">
        <v>0</v>
      </c>
      <c r="BE324" s="8">
        <v>0</v>
      </c>
      <c r="BF324" s="8">
        <v>0</v>
      </c>
      <c r="BG324" s="8">
        <v>0</v>
      </c>
      <c r="BH324" s="8">
        <v>0</v>
      </c>
      <c r="BI324" s="8">
        <v>0</v>
      </c>
      <c r="BJ324" s="8">
        <v>0</v>
      </c>
      <c r="BK324" s="8">
        <v>0</v>
      </c>
      <c r="BL324" s="8">
        <v>0</v>
      </c>
      <c r="BM324" s="8">
        <v>0</v>
      </c>
      <c r="BN324" s="8">
        <v>0</v>
      </c>
      <c r="BO324" s="8">
        <v>0</v>
      </c>
      <c r="BP324" s="8">
        <v>0</v>
      </c>
      <c r="BQ324" s="8">
        <v>0</v>
      </c>
      <c r="BR324" s="8">
        <v>0</v>
      </c>
    </row>
    <row r="325" spans="1:70" x14ac:dyDescent="0.25">
      <c r="A325" s="6">
        <v>35123182</v>
      </c>
      <c r="B325" t="s">
        <v>626</v>
      </c>
      <c r="C325" s="7" t="s">
        <v>93</v>
      </c>
      <c r="D325" s="7" t="s">
        <v>72</v>
      </c>
      <c r="E325" s="7" t="s">
        <v>95</v>
      </c>
      <c r="F325" t="s">
        <v>96</v>
      </c>
      <c r="G325" t="s">
        <v>146</v>
      </c>
      <c r="H325" t="s">
        <v>348</v>
      </c>
      <c r="I325" t="s">
        <v>144</v>
      </c>
      <c r="J325" t="s">
        <v>78</v>
      </c>
      <c r="K325" t="s">
        <v>79</v>
      </c>
      <c r="L325">
        <v>39.753124297600003</v>
      </c>
      <c r="M325">
        <v>-121.5843605195</v>
      </c>
      <c r="N325" s="7" t="s">
        <v>595</v>
      </c>
      <c r="O325" s="7" t="s">
        <v>620</v>
      </c>
      <c r="P325" s="7" t="s">
        <v>597</v>
      </c>
      <c r="Q325" s="7" t="s">
        <v>170</v>
      </c>
      <c r="R325" s="7">
        <v>2340</v>
      </c>
      <c r="S325" s="7"/>
      <c r="T325" s="7"/>
      <c r="U325" s="7"/>
      <c r="V325" s="7" t="s">
        <v>101</v>
      </c>
      <c r="W325" s="8">
        <v>0.21534090909090908</v>
      </c>
      <c r="X325" s="8">
        <v>0</v>
      </c>
      <c r="Y325" s="8">
        <v>0</v>
      </c>
      <c r="Z325" s="8">
        <v>0.21534090909090908</v>
      </c>
      <c r="AA325" s="8">
        <v>0</v>
      </c>
      <c r="AB325" s="8">
        <v>0</v>
      </c>
      <c r="AC325" s="8">
        <v>0</v>
      </c>
      <c r="AD325" s="8">
        <v>0</v>
      </c>
      <c r="AE325" s="8">
        <v>0.21534090909090908</v>
      </c>
      <c r="AF325" s="8">
        <v>0</v>
      </c>
      <c r="AG325" s="8">
        <v>0</v>
      </c>
      <c r="AH325" s="8">
        <v>0.21534090909090908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0</v>
      </c>
      <c r="AP325" s="8">
        <v>0</v>
      </c>
      <c r="AQ325" s="8">
        <v>0</v>
      </c>
      <c r="AR325" s="8">
        <v>0</v>
      </c>
      <c r="AS325" s="8">
        <v>0</v>
      </c>
      <c r="AT325" s="8">
        <v>0</v>
      </c>
      <c r="AU325" s="7">
        <v>0</v>
      </c>
      <c r="AV325" s="7">
        <v>0</v>
      </c>
      <c r="AW325" s="7">
        <v>0</v>
      </c>
      <c r="AX325" s="7">
        <v>0</v>
      </c>
      <c r="AY325" s="7">
        <v>0</v>
      </c>
      <c r="AZ325" s="7">
        <v>0</v>
      </c>
      <c r="BA325" s="7">
        <v>0</v>
      </c>
      <c r="BB325" s="7">
        <v>0</v>
      </c>
      <c r="BC325" s="8">
        <v>0</v>
      </c>
      <c r="BD325" s="8">
        <v>0</v>
      </c>
      <c r="BE325" s="8">
        <v>0</v>
      </c>
      <c r="BF325" s="8">
        <v>0</v>
      </c>
      <c r="BG325" s="8">
        <v>0</v>
      </c>
      <c r="BH325" s="8">
        <v>0</v>
      </c>
      <c r="BI325" s="8">
        <v>0</v>
      </c>
      <c r="BJ325" s="8">
        <v>0</v>
      </c>
      <c r="BK325" s="8">
        <v>0</v>
      </c>
      <c r="BL325" s="8">
        <v>0</v>
      </c>
      <c r="BM325" s="8">
        <v>0</v>
      </c>
      <c r="BN325" s="8">
        <v>0</v>
      </c>
      <c r="BO325" s="8">
        <v>0</v>
      </c>
      <c r="BP325" s="8">
        <v>0</v>
      </c>
      <c r="BQ325" s="8">
        <v>0</v>
      </c>
      <c r="BR325" s="8">
        <v>0</v>
      </c>
    </row>
    <row r="326" spans="1:70" x14ac:dyDescent="0.25">
      <c r="A326" s="6">
        <v>35126879</v>
      </c>
      <c r="B326" t="s">
        <v>627</v>
      </c>
      <c r="C326" s="7" t="s">
        <v>101</v>
      </c>
      <c r="D326" s="7" t="s">
        <v>72</v>
      </c>
      <c r="E326" s="7" t="s">
        <v>95</v>
      </c>
      <c r="F326" t="s">
        <v>96</v>
      </c>
      <c r="G326" t="s">
        <v>146</v>
      </c>
      <c r="H326" t="s">
        <v>348</v>
      </c>
      <c r="I326" t="s">
        <v>144</v>
      </c>
      <c r="J326" t="s">
        <v>78</v>
      </c>
      <c r="K326" t="s">
        <v>79</v>
      </c>
      <c r="L326">
        <v>39.755872180799997</v>
      </c>
      <c r="M326">
        <v>-121.5948787028</v>
      </c>
      <c r="N326" s="7" t="s">
        <v>595</v>
      </c>
      <c r="O326" s="7" t="s">
        <v>620</v>
      </c>
      <c r="P326" s="7" t="s">
        <v>597</v>
      </c>
      <c r="Q326" s="7" t="s">
        <v>622</v>
      </c>
      <c r="R326" s="7">
        <v>2340</v>
      </c>
      <c r="S326" s="7"/>
      <c r="T326" s="7"/>
      <c r="U326" s="7"/>
      <c r="V326" s="7" t="s">
        <v>101</v>
      </c>
      <c r="W326" s="8">
        <v>5.5303030303030305E-2</v>
      </c>
      <c r="X326" s="8">
        <v>0</v>
      </c>
      <c r="Y326" s="8">
        <v>0</v>
      </c>
      <c r="Z326" s="8">
        <v>5.5303030303030305E-2</v>
      </c>
      <c r="AA326" s="8">
        <v>0</v>
      </c>
      <c r="AB326" s="8">
        <v>0</v>
      </c>
      <c r="AC326" s="8">
        <v>0</v>
      </c>
      <c r="AD326" s="8">
        <v>0</v>
      </c>
      <c r="AE326" s="8">
        <v>5.5303030303030305E-2</v>
      </c>
      <c r="AF326" s="8">
        <v>0</v>
      </c>
      <c r="AG326" s="8">
        <v>0</v>
      </c>
      <c r="AH326" s="8">
        <v>5.5303030303030305E-2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8">
        <v>0</v>
      </c>
      <c r="AO326" s="8">
        <v>0</v>
      </c>
      <c r="AP326" s="8">
        <v>0</v>
      </c>
      <c r="AQ326" s="8">
        <v>0</v>
      </c>
      <c r="AR326" s="8">
        <v>0</v>
      </c>
      <c r="AS326" s="8">
        <v>0</v>
      </c>
      <c r="AT326" s="8">
        <v>0</v>
      </c>
      <c r="AU326" s="7">
        <v>0</v>
      </c>
      <c r="AV326" s="7">
        <v>0</v>
      </c>
      <c r="AW326" s="7">
        <v>0</v>
      </c>
      <c r="AX326" s="7">
        <v>0</v>
      </c>
      <c r="AY326" s="7">
        <v>0</v>
      </c>
      <c r="AZ326" s="7">
        <v>0</v>
      </c>
      <c r="BA326" s="7">
        <v>0</v>
      </c>
      <c r="BB326" s="7">
        <v>0</v>
      </c>
      <c r="BC326" s="8">
        <v>0</v>
      </c>
      <c r="BD326" s="8">
        <v>0</v>
      </c>
      <c r="BE326" s="8">
        <v>0</v>
      </c>
      <c r="BF326" s="8">
        <v>0</v>
      </c>
      <c r="BG326" s="8">
        <v>0</v>
      </c>
      <c r="BH326" s="8">
        <v>0</v>
      </c>
      <c r="BI326" s="8">
        <v>0</v>
      </c>
      <c r="BJ326" s="8">
        <v>0</v>
      </c>
      <c r="BK326" s="8">
        <v>0</v>
      </c>
      <c r="BL326" s="8">
        <v>0</v>
      </c>
      <c r="BM326" s="8">
        <v>0</v>
      </c>
      <c r="BN326" s="8">
        <v>0</v>
      </c>
      <c r="BO326" s="8">
        <v>0</v>
      </c>
      <c r="BP326" s="8">
        <v>0</v>
      </c>
      <c r="BQ326" s="8">
        <v>0</v>
      </c>
      <c r="BR326" s="8">
        <v>0</v>
      </c>
    </row>
    <row r="327" spans="1:70" x14ac:dyDescent="0.25">
      <c r="A327" s="6">
        <v>35129370</v>
      </c>
      <c r="B327" t="s">
        <v>628</v>
      </c>
      <c r="C327" s="7" t="s">
        <v>101</v>
      </c>
      <c r="D327" s="7" t="s">
        <v>72</v>
      </c>
      <c r="E327" s="7" t="s">
        <v>95</v>
      </c>
      <c r="F327" t="s">
        <v>96</v>
      </c>
      <c r="G327" t="s">
        <v>146</v>
      </c>
      <c r="H327" t="s">
        <v>348</v>
      </c>
      <c r="I327" t="s">
        <v>144</v>
      </c>
      <c r="J327" t="s">
        <v>78</v>
      </c>
      <c r="K327" t="s">
        <v>79</v>
      </c>
      <c r="L327">
        <v>39.755961725900001</v>
      </c>
      <c r="M327">
        <v>-121.5804609594</v>
      </c>
      <c r="N327" s="7" t="s">
        <v>595</v>
      </c>
      <c r="O327" s="7" t="s">
        <v>620</v>
      </c>
      <c r="P327" s="7" t="s">
        <v>597</v>
      </c>
      <c r="Q327" s="7" t="s">
        <v>170</v>
      </c>
      <c r="R327" s="7">
        <v>2340</v>
      </c>
      <c r="S327" s="7"/>
      <c r="T327" s="7"/>
      <c r="U327" s="7"/>
      <c r="V327" s="7" t="s">
        <v>101</v>
      </c>
      <c r="W327" s="8">
        <v>0.13011363636363638</v>
      </c>
      <c r="X327" s="8">
        <v>0</v>
      </c>
      <c r="Y327" s="8">
        <v>0</v>
      </c>
      <c r="Z327" s="8">
        <v>0.13011363636363638</v>
      </c>
      <c r="AA327" s="8">
        <v>0</v>
      </c>
      <c r="AB327" s="8">
        <v>0</v>
      </c>
      <c r="AC327" s="8">
        <v>0</v>
      </c>
      <c r="AD327" s="8">
        <v>0</v>
      </c>
      <c r="AE327" s="8">
        <v>0.13011363636363638</v>
      </c>
      <c r="AF327" s="8">
        <v>0</v>
      </c>
      <c r="AG327" s="8">
        <v>0</v>
      </c>
      <c r="AH327" s="8">
        <v>0.13011363636363638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8">
        <v>0</v>
      </c>
      <c r="AO327" s="8">
        <v>0</v>
      </c>
      <c r="AP327" s="8">
        <v>0</v>
      </c>
      <c r="AQ327" s="8">
        <v>0</v>
      </c>
      <c r="AR327" s="8">
        <v>0</v>
      </c>
      <c r="AS327" s="8">
        <v>0</v>
      </c>
      <c r="AT327" s="8">
        <v>0</v>
      </c>
      <c r="AU327" s="7">
        <v>0</v>
      </c>
      <c r="AV327" s="7">
        <v>0</v>
      </c>
      <c r="AW327" s="7">
        <v>0</v>
      </c>
      <c r="AX327" s="7">
        <v>0</v>
      </c>
      <c r="AY327" s="7">
        <v>0</v>
      </c>
      <c r="AZ327" s="7">
        <v>0</v>
      </c>
      <c r="BA327" s="7">
        <v>0</v>
      </c>
      <c r="BB327" s="7">
        <v>0</v>
      </c>
      <c r="BC327" s="8">
        <v>0</v>
      </c>
      <c r="BD327" s="8">
        <v>0</v>
      </c>
      <c r="BE327" s="8">
        <v>0</v>
      </c>
      <c r="BF327" s="8">
        <v>0</v>
      </c>
      <c r="BG327" s="8">
        <v>0</v>
      </c>
      <c r="BH327" s="8">
        <v>0</v>
      </c>
      <c r="BI327" s="8">
        <v>0</v>
      </c>
      <c r="BJ327" s="8">
        <v>0</v>
      </c>
      <c r="BK327" s="8">
        <v>0</v>
      </c>
      <c r="BL327" s="8">
        <v>0</v>
      </c>
      <c r="BM327" s="8">
        <v>0</v>
      </c>
      <c r="BN327" s="8">
        <v>0</v>
      </c>
      <c r="BO327" s="8">
        <v>0</v>
      </c>
      <c r="BP327" s="8">
        <v>0</v>
      </c>
      <c r="BQ327" s="8">
        <v>0</v>
      </c>
      <c r="BR327" s="8">
        <v>0</v>
      </c>
    </row>
    <row r="328" spans="1:70" x14ac:dyDescent="0.25">
      <c r="A328" s="6">
        <v>35106025</v>
      </c>
      <c r="B328" t="s">
        <v>629</v>
      </c>
      <c r="C328" s="7" t="s">
        <v>101</v>
      </c>
      <c r="D328" s="7" t="s">
        <v>72</v>
      </c>
      <c r="E328" s="7" t="s">
        <v>95</v>
      </c>
      <c r="F328" t="s">
        <v>96</v>
      </c>
      <c r="G328" t="s">
        <v>146</v>
      </c>
      <c r="H328" t="s">
        <v>348</v>
      </c>
      <c r="I328" t="s">
        <v>144</v>
      </c>
      <c r="J328" t="s">
        <v>78</v>
      </c>
      <c r="K328" t="s">
        <v>79</v>
      </c>
      <c r="L328">
        <v>39.748515411900001</v>
      </c>
      <c r="M328">
        <v>-121.5952029777</v>
      </c>
      <c r="N328" s="7" t="s">
        <v>595</v>
      </c>
      <c r="O328" s="7" t="s">
        <v>620</v>
      </c>
      <c r="P328" s="7" t="s">
        <v>597</v>
      </c>
      <c r="Q328" s="7" t="s">
        <v>170</v>
      </c>
      <c r="R328" s="7">
        <v>2340</v>
      </c>
      <c r="S328" s="7"/>
      <c r="T328" s="7"/>
      <c r="U328" s="7"/>
      <c r="V328" s="7" t="s">
        <v>101</v>
      </c>
      <c r="W328" s="8">
        <v>0.13901515151515151</v>
      </c>
      <c r="X328" s="8">
        <v>0</v>
      </c>
      <c r="Y328" s="8">
        <v>0</v>
      </c>
      <c r="Z328" s="8">
        <v>0.13901515151515151</v>
      </c>
      <c r="AA328" s="8">
        <v>0</v>
      </c>
      <c r="AB328" s="8">
        <v>0</v>
      </c>
      <c r="AC328" s="8">
        <v>0</v>
      </c>
      <c r="AD328" s="8">
        <v>0</v>
      </c>
      <c r="AE328" s="8">
        <v>0.13901515151515151</v>
      </c>
      <c r="AF328" s="8">
        <v>0</v>
      </c>
      <c r="AG328" s="8">
        <v>0</v>
      </c>
      <c r="AH328" s="8">
        <v>0.13901515151515151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8">
        <v>0</v>
      </c>
      <c r="AO328" s="8">
        <v>0</v>
      </c>
      <c r="AP328" s="8">
        <v>0</v>
      </c>
      <c r="AQ328" s="8">
        <v>0</v>
      </c>
      <c r="AR328" s="8">
        <v>0</v>
      </c>
      <c r="AS328" s="8">
        <v>0</v>
      </c>
      <c r="AT328" s="8">
        <v>0</v>
      </c>
      <c r="AU328" s="7">
        <v>0</v>
      </c>
      <c r="AV328" s="7">
        <v>0</v>
      </c>
      <c r="AW328" s="7">
        <v>0</v>
      </c>
      <c r="AX328" s="7">
        <v>0</v>
      </c>
      <c r="AY328" s="7">
        <v>0</v>
      </c>
      <c r="AZ328" s="7">
        <v>0</v>
      </c>
      <c r="BA328" s="7">
        <v>0</v>
      </c>
      <c r="BB328" s="7">
        <v>0</v>
      </c>
      <c r="BC328" s="8">
        <v>0</v>
      </c>
      <c r="BD328" s="8">
        <v>0</v>
      </c>
      <c r="BE328" s="8">
        <v>0</v>
      </c>
      <c r="BF328" s="8">
        <v>0</v>
      </c>
      <c r="BG328" s="8">
        <v>0</v>
      </c>
      <c r="BH328" s="8">
        <v>0</v>
      </c>
      <c r="BI328" s="8">
        <v>0</v>
      </c>
      <c r="BJ328" s="8">
        <v>0</v>
      </c>
      <c r="BK328" s="8">
        <v>0</v>
      </c>
      <c r="BL328" s="8">
        <v>0</v>
      </c>
      <c r="BM328" s="8">
        <v>0</v>
      </c>
      <c r="BN328" s="8">
        <v>0</v>
      </c>
      <c r="BO328" s="8">
        <v>0</v>
      </c>
      <c r="BP328" s="8">
        <v>0</v>
      </c>
      <c r="BQ328" s="8">
        <v>0</v>
      </c>
      <c r="BR328" s="8">
        <v>0</v>
      </c>
    </row>
    <row r="329" spans="1:70" x14ac:dyDescent="0.25">
      <c r="A329" s="6">
        <v>35112699</v>
      </c>
      <c r="B329" t="s">
        <v>630</v>
      </c>
      <c r="C329" s="7" t="s">
        <v>101</v>
      </c>
      <c r="D329" s="7" t="s">
        <v>72</v>
      </c>
      <c r="E329" s="7" t="s">
        <v>95</v>
      </c>
      <c r="F329" t="s">
        <v>96</v>
      </c>
      <c r="G329" t="s">
        <v>146</v>
      </c>
      <c r="H329" t="s">
        <v>348</v>
      </c>
      <c r="I329" t="s">
        <v>144</v>
      </c>
      <c r="J329" t="s">
        <v>78</v>
      </c>
      <c r="K329" t="s">
        <v>79</v>
      </c>
      <c r="L329">
        <v>39.737670243300002</v>
      </c>
      <c r="M329">
        <v>-121.5945219797</v>
      </c>
      <c r="N329" s="7" t="s">
        <v>595</v>
      </c>
      <c r="O329" s="7" t="s">
        <v>620</v>
      </c>
      <c r="P329" s="7" t="s">
        <v>597</v>
      </c>
      <c r="Q329" s="7" t="s">
        <v>170</v>
      </c>
      <c r="R329" s="7">
        <v>2340</v>
      </c>
      <c r="S329" s="7"/>
      <c r="T329" s="7"/>
      <c r="U329" s="7"/>
      <c r="V329" s="7" t="s">
        <v>101</v>
      </c>
      <c r="W329" s="8">
        <v>5.6628787878787876E-2</v>
      </c>
      <c r="X329" s="8">
        <v>0</v>
      </c>
      <c r="Y329" s="8">
        <v>0</v>
      </c>
      <c r="Z329" s="8">
        <v>5.6628787878787876E-2</v>
      </c>
      <c r="AA329" s="8">
        <v>0</v>
      </c>
      <c r="AB329" s="8">
        <v>0</v>
      </c>
      <c r="AC329" s="8">
        <v>0</v>
      </c>
      <c r="AD329" s="8">
        <v>0</v>
      </c>
      <c r="AE329" s="8">
        <v>5.6628787878787876E-2</v>
      </c>
      <c r="AF329" s="8">
        <v>0</v>
      </c>
      <c r="AG329" s="8">
        <v>0</v>
      </c>
      <c r="AH329" s="8">
        <v>5.6628787878787876E-2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8">
        <v>0</v>
      </c>
      <c r="AO329" s="8">
        <v>0</v>
      </c>
      <c r="AP329" s="8">
        <v>0</v>
      </c>
      <c r="AQ329" s="8">
        <v>0</v>
      </c>
      <c r="AR329" s="8">
        <v>0</v>
      </c>
      <c r="AS329" s="8">
        <v>0</v>
      </c>
      <c r="AT329" s="8">
        <v>0</v>
      </c>
      <c r="AU329" s="7">
        <v>0</v>
      </c>
      <c r="AV329" s="7">
        <v>0</v>
      </c>
      <c r="AW329" s="7">
        <v>0</v>
      </c>
      <c r="AX329" s="7">
        <v>0</v>
      </c>
      <c r="AY329" s="7">
        <v>0</v>
      </c>
      <c r="AZ329" s="7">
        <v>0</v>
      </c>
      <c r="BA329" s="7">
        <v>0</v>
      </c>
      <c r="BB329" s="7">
        <v>0</v>
      </c>
      <c r="BC329" s="8">
        <v>0</v>
      </c>
      <c r="BD329" s="8">
        <v>0</v>
      </c>
      <c r="BE329" s="8">
        <v>0</v>
      </c>
      <c r="BF329" s="8">
        <v>0</v>
      </c>
      <c r="BG329" s="8">
        <v>0</v>
      </c>
      <c r="BH329" s="8">
        <v>0</v>
      </c>
      <c r="BI329" s="8">
        <v>0</v>
      </c>
      <c r="BJ329" s="8">
        <v>0</v>
      </c>
      <c r="BK329" s="8">
        <v>0</v>
      </c>
      <c r="BL329" s="8">
        <v>0</v>
      </c>
      <c r="BM329" s="8">
        <v>0</v>
      </c>
      <c r="BN329" s="8">
        <v>0</v>
      </c>
      <c r="BO329" s="8">
        <v>0</v>
      </c>
      <c r="BP329" s="8">
        <v>0</v>
      </c>
      <c r="BQ329" s="8">
        <v>0</v>
      </c>
      <c r="BR329" s="8">
        <v>0</v>
      </c>
    </row>
    <row r="330" spans="1:70" x14ac:dyDescent="0.25">
      <c r="A330" s="6">
        <v>35110849</v>
      </c>
      <c r="B330" t="s">
        <v>631</v>
      </c>
      <c r="C330" s="7" t="s">
        <v>101</v>
      </c>
      <c r="D330" s="7" t="s">
        <v>72</v>
      </c>
      <c r="E330" s="7" t="s">
        <v>95</v>
      </c>
      <c r="F330" t="s">
        <v>96</v>
      </c>
      <c r="G330" t="s">
        <v>146</v>
      </c>
      <c r="H330" t="s">
        <v>348</v>
      </c>
      <c r="I330" t="s">
        <v>144</v>
      </c>
      <c r="J330" t="s">
        <v>78</v>
      </c>
      <c r="K330" t="s">
        <v>79</v>
      </c>
      <c r="L330">
        <v>39.737692427100001</v>
      </c>
      <c r="M330">
        <v>-121.59705158520001</v>
      </c>
      <c r="N330" s="7" t="s">
        <v>595</v>
      </c>
      <c r="O330" s="7" t="s">
        <v>620</v>
      </c>
      <c r="P330" s="7" t="s">
        <v>597</v>
      </c>
      <c r="Q330" s="7" t="s">
        <v>170</v>
      </c>
      <c r="R330" s="7">
        <v>2340</v>
      </c>
      <c r="S330" s="7"/>
      <c r="T330" s="7"/>
      <c r="U330" s="7"/>
      <c r="V330" s="7" t="s">
        <v>101</v>
      </c>
      <c r="W330" s="8">
        <v>6.458333333333334E-2</v>
      </c>
      <c r="X330" s="8">
        <v>0</v>
      </c>
      <c r="Y330" s="8">
        <v>0</v>
      </c>
      <c r="Z330" s="8">
        <v>6.458333333333334E-2</v>
      </c>
      <c r="AA330" s="8">
        <v>0</v>
      </c>
      <c r="AB330" s="8">
        <v>0</v>
      </c>
      <c r="AC330" s="8">
        <v>0</v>
      </c>
      <c r="AD330" s="8">
        <v>0</v>
      </c>
      <c r="AE330" s="8">
        <v>6.458333333333334E-2</v>
      </c>
      <c r="AF330" s="8">
        <v>0</v>
      </c>
      <c r="AG330" s="8">
        <v>0</v>
      </c>
      <c r="AH330" s="8">
        <v>6.458333333333334E-2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8">
        <v>0</v>
      </c>
      <c r="AO330" s="8">
        <v>0</v>
      </c>
      <c r="AP330" s="8">
        <v>0</v>
      </c>
      <c r="AQ330" s="8">
        <v>0</v>
      </c>
      <c r="AR330" s="8">
        <v>0</v>
      </c>
      <c r="AS330" s="8">
        <v>0</v>
      </c>
      <c r="AT330" s="8">
        <v>0</v>
      </c>
      <c r="AU330" s="7">
        <v>0</v>
      </c>
      <c r="AV330" s="7">
        <v>0</v>
      </c>
      <c r="AW330" s="7">
        <v>0</v>
      </c>
      <c r="AX330" s="7">
        <v>0</v>
      </c>
      <c r="AY330" s="7">
        <v>0</v>
      </c>
      <c r="AZ330" s="7">
        <v>0</v>
      </c>
      <c r="BA330" s="7">
        <v>0</v>
      </c>
      <c r="BB330" s="7">
        <v>0</v>
      </c>
      <c r="BC330" s="8">
        <v>0</v>
      </c>
      <c r="BD330" s="8">
        <v>0</v>
      </c>
      <c r="BE330" s="8">
        <v>0</v>
      </c>
      <c r="BF330" s="8">
        <v>0</v>
      </c>
      <c r="BG330" s="8">
        <v>0</v>
      </c>
      <c r="BH330" s="8">
        <v>0</v>
      </c>
      <c r="BI330" s="8">
        <v>0</v>
      </c>
      <c r="BJ330" s="8">
        <v>0</v>
      </c>
      <c r="BK330" s="8">
        <v>0</v>
      </c>
      <c r="BL330" s="8">
        <v>0</v>
      </c>
      <c r="BM330" s="8">
        <v>0</v>
      </c>
      <c r="BN330" s="8">
        <v>0</v>
      </c>
      <c r="BO330" s="8">
        <v>0</v>
      </c>
      <c r="BP330" s="8">
        <v>0</v>
      </c>
      <c r="BQ330" s="8">
        <v>0</v>
      </c>
      <c r="BR330" s="8">
        <v>0</v>
      </c>
    </row>
    <row r="331" spans="1:70" x14ac:dyDescent="0.25">
      <c r="A331" s="6">
        <v>35110795</v>
      </c>
      <c r="B331" t="s">
        <v>632</v>
      </c>
      <c r="C331" s="7" t="s">
        <v>101</v>
      </c>
      <c r="D331" s="7" t="s">
        <v>72</v>
      </c>
      <c r="E331" s="7" t="s">
        <v>95</v>
      </c>
      <c r="F331" t="s">
        <v>96</v>
      </c>
      <c r="G331" t="s">
        <v>146</v>
      </c>
      <c r="H331" t="s">
        <v>348</v>
      </c>
      <c r="I331" t="s">
        <v>144</v>
      </c>
      <c r="J331" t="s">
        <v>78</v>
      </c>
      <c r="K331" t="s">
        <v>79</v>
      </c>
      <c r="L331">
        <v>39.737660202599997</v>
      </c>
      <c r="M331">
        <v>-121.59597748029999</v>
      </c>
      <c r="N331" s="7" t="s">
        <v>595</v>
      </c>
      <c r="O331" s="7" t="s">
        <v>620</v>
      </c>
      <c r="P331" s="7" t="s">
        <v>597</v>
      </c>
      <c r="Q331" s="7" t="s">
        <v>170</v>
      </c>
      <c r="R331" s="7">
        <v>2340</v>
      </c>
      <c r="S331" s="7"/>
      <c r="T331" s="7"/>
      <c r="U331" s="7"/>
      <c r="V331" s="7" t="s">
        <v>101</v>
      </c>
      <c r="W331" s="8">
        <v>0.17727272727272728</v>
      </c>
      <c r="X331" s="8">
        <v>0</v>
      </c>
      <c r="Y331" s="8">
        <v>0</v>
      </c>
      <c r="Z331" s="8">
        <v>0.17727272727272728</v>
      </c>
      <c r="AA331" s="8">
        <v>0</v>
      </c>
      <c r="AB331" s="8">
        <v>0</v>
      </c>
      <c r="AC331" s="8">
        <v>0</v>
      </c>
      <c r="AD331" s="8">
        <v>0</v>
      </c>
      <c r="AE331" s="8">
        <v>0.17727272727272728</v>
      </c>
      <c r="AF331" s="8">
        <v>0</v>
      </c>
      <c r="AG331" s="8">
        <v>0</v>
      </c>
      <c r="AH331" s="8">
        <v>0.17727272727272728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8">
        <v>0</v>
      </c>
      <c r="AO331" s="8">
        <v>0</v>
      </c>
      <c r="AP331" s="8">
        <v>0</v>
      </c>
      <c r="AQ331" s="8">
        <v>0</v>
      </c>
      <c r="AR331" s="8">
        <v>0</v>
      </c>
      <c r="AS331" s="8">
        <v>0</v>
      </c>
      <c r="AT331" s="8">
        <v>0</v>
      </c>
      <c r="AU331" s="7">
        <v>0</v>
      </c>
      <c r="AV331" s="7">
        <v>0</v>
      </c>
      <c r="AW331" s="7">
        <v>0</v>
      </c>
      <c r="AX331" s="7">
        <v>0</v>
      </c>
      <c r="AY331" s="7">
        <v>0</v>
      </c>
      <c r="AZ331" s="7">
        <v>0</v>
      </c>
      <c r="BA331" s="7">
        <v>0</v>
      </c>
      <c r="BB331" s="7">
        <v>0</v>
      </c>
      <c r="BC331" s="8">
        <v>0</v>
      </c>
      <c r="BD331" s="8">
        <v>0</v>
      </c>
      <c r="BE331" s="8">
        <v>0</v>
      </c>
      <c r="BF331" s="8">
        <v>0</v>
      </c>
      <c r="BG331" s="8">
        <v>0</v>
      </c>
      <c r="BH331" s="8">
        <v>0</v>
      </c>
      <c r="BI331" s="8">
        <v>0</v>
      </c>
      <c r="BJ331" s="8">
        <v>0</v>
      </c>
      <c r="BK331" s="8">
        <v>0</v>
      </c>
      <c r="BL331" s="8">
        <v>0</v>
      </c>
      <c r="BM331" s="8">
        <v>0</v>
      </c>
      <c r="BN331" s="8">
        <v>0</v>
      </c>
      <c r="BO331" s="8">
        <v>0</v>
      </c>
      <c r="BP331" s="8">
        <v>0</v>
      </c>
      <c r="BQ331" s="8">
        <v>0</v>
      </c>
      <c r="BR331" s="8">
        <v>0</v>
      </c>
    </row>
    <row r="332" spans="1:70" x14ac:dyDescent="0.25">
      <c r="A332" s="6">
        <v>35110799</v>
      </c>
      <c r="B332" t="s">
        <v>633</v>
      </c>
      <c r="C332" s="7" t="s">
        <v>101</v>
      </c>
      <c r="D332" s="7" t="s">
        <v>72</v>
      </c>
      <c r="E332" s="7" t="s">
        <v>95</v>
      </c>
      <c r="F332" t="s">
        <v>96</v>
      </c>
      <c r="G332" t="s">
        <v>146</v>
      </c>
      <c r="H332" t="s">
        <v>348</v>
      </c>
      <c r="I332" t="s">
        <v>144</v>
      </c>
      <c r="J332" t="s">
        <v>78</v>
      </c>
      <c r="K332" t="s">
        <v>79</v>
      </c>
      <c r="L332">
        <v>39.756980853899996</v>
      </c>
      <c r="M332">
        <v>-121.58204360400001</v>
      </c>
      <c r="N332" s="7" t="s">
        <v>595</v>
      </c>
      <c r="O332" s="7" t="s">
        <v>620</v>
      </c>
      <c r="P332" s="7" t="s">
        <v>597</v>
      </c>
      <c r="Q332" s="7" t="s">
        <v>170</v>
      </c>
      <c r="R332" s="7">
        <v>2340</v>
      </c>
      <c r="S332" s="7"/>
      <c r="T332" s="7"/>
      <c r="U332" s="7"/>
      <c r="V332" s="7" t="s">
        <v>101</v>
      </c>
      <c r="W332" s="8">
        <v>4.2045454545454546E-2</v>
      </c>
      <c r="X332" s="8">
        <v>0</v>
      </c>
      <c r="Y332" s="8">
        <v>0</v>
      </c>
      <c r="Z332" s="8">
        <v>4.2045454545454546E-2</v>
      </c>
      <c r="AA332" s="8">
        <v>0</v>
      </c>
      <c r="AB332" s="8">
        <v>0</v>
      </c>
      <c r="AC332" s="8">
        <v>0</v>
      </c>
      <c r="AD332" s="8">
        <v>0</v>
      </c>
      <c r="AE332" s="8">
        <v>4.2045454545454546E-2</v>
      </c>
      <c r="AF332" s="8">
        <v>0</v>
      </c>
      <c r="AG332" s="8">
        <v>0</v>
      </c>
      <c r="AH332" s="8">
        <v>4.2045454545454546E-2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8">
        <v>0</v>
      </c>
      <c r="AO332" s="8">
        <v>0</v>
      </c>
      <c r="AP332" s="8">
        <v>0</v>
      </c>
      <c r="AQ332" s="8">
        <v>0</v>
      </c>
      <c r="AR332" s="8">
        <v>0</v>
      </c>
      <c r="AS332" s="8">
        <v>0</v>
      </c>
      <c r="AT332" s="8">
        <v>0</v>
      </c>
      <c r="AU332" s="7">
        <v>0</v>
      </c>
      <c r="AV332" s="7">
        <v>0</v>
      </c>
      <c r="AW332" s="7">
        <v>0</v>
      </c>
      <c r="AX332" s="7">
        <v>0</v>
      </c>
      <c r="AY332" s="7">
        <v>0</v>
      </c>
      <c r="AZ332" s="7">
        <v>0</v>
      </c>
      <c r="BA332" s="7">
        <v>0</v>
      </c>
      <c r="BB332" s="7">
        <v>0</v>
      </c>
      <c r="BC332" s="8">
        <v>0</v>
      </c>
      <c r="BD332" s="8">
        <v>0</v>
      </c>
      <c r="BE332" s="8">
        <v>0</v>
      </c>
      <c r="BF332" s="8">
        <v>0</v>
      </c>
      <c r="BG332" s="8">
        <v>0</v>
      </c>
      <c r="BH332" s="8">
        <v>0</v>
      </c>
      <c r="BI332" s="8">
        <v>0</v>
      </c>
      <c r="BJ332" s="8">
        <v>0</v>
      </c>
      <c r="BK332" s="8">
        <v>0</v>
      </c>
      <c r="BL332" s="8">
        <v>0</v>
      </c>
      <c r="BM332" s="8">
        <v>0</v>
      </c>
      <c r="BN332" s="8">
        <v>0</v>
      </c>
      <c r="BO332" s="8">
        <v>0</v>
      </c>
      <c r="BP332" s="8">
        <v>0</v>
      </c>
      <c r="BQ332" s="8">
        <v>0</v>
      </c>
      <c r="BR332" s="8">
        <v>0</v>
      </c>
    </row>
    <row r="333" spans="1:70" x14ac:dyDescent="0.25">
      <c r="A333" s="6">
        <v>35113075</v>
      </c>
      <c r="B333" t="s">
        <v>634</v>
      </c>
      <c r="C333" s="7" t="s">
        <v>101</v>
      </c>
      <c r="D333" s="7" t="s">
        <v>72</v>
      </c>
      <c r="E333" s="7" t="s">
        <v>95</v>
      </c>
      <c r="F333" t="s">
        <v>96</v>
      </c>
      <c r="G333" t="s">
        <v>146</v>
      </c>
      <c r="H333" t="s">
        <v>348</v>
      </c>
      <c r="I333" t="s">
        <v>144</v>
      </c>
      <c r="J333" t="s">
        <v>78</v>
      </c>
      <c r="K333" t="s">
        <v>79</v>
      </c>
      <c r="L333">
        <v>39.752305140700003</v>
      </c>
      <c r="M333">
        <v>-121.60090298590001</v>
      </c>
      <c r="N333" s="7" t="s">
        <v>595</v>
      </c>
      <c r="O333" s="7" t="s">
        <v>620</v>
      </c>
      <c r="P333" s="7" t="s">
        <v>597</v>
      </c>
      <c r="Q333" s="7" t="s">
        <v>170</v>
      </c>
      <c r="R333" s="7">
        <v>2340</v>
      </c>
      <c r="S333" s="7"/>
      <c r="T333" s="7"/>
      <c r="U333" s="7"/>
      <c r="V333" s="7" t="s">
        <v>101</v>
      </c>
      <c r="W333" s="8">
        <v>7.4242424242424249E-2</v>
      </c>
      <c r="X333" s="8">
        <v>0</v>
      </c>
      <c r="Y333" s="8">
        <v>0</v>
      </c>
      <c r="Z333" s="8">
        <v>7.4242424242424249E-2</v>
      </c>
      <c r="AA333" s="8">
        <v>0</v>
      </c>
      <c r="AB333" s="8">
        <v>0</v>
      </c>
      <c r="AC333" s="8">
        <v>0</v>
      </c>
      <c r="AD333" s="8">
        <v>0</v>
      </c>
      <c r="AE333" s="8">
        <v>7.4242424242424249E-2</v>
      </c>
      <c r="AF333" s="8">
        <v>0</v>
      </c>
      <c r="AG333" s="8">
        <v>0</v>
      </c>
      <c r="AH333" s="8">
        <v>7.4242424242424249E-2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8">
        <v>0</v>
      </c>
      <c r="AO333" s="8">
        <v>0</v>
      </c>
      <c r="AP333" s="8">
        <v>0</v>
      </c>
      <c r="AQ333" s="8">
        <v>0</v>
      </c>
      <c r="AR333" s="8">
        <v>0</v>
      </c>
      <c r="AS333" s="8">
        <v>0</v>
      </c>
      <c r="AT333" s="8">
        <v>0</v>
      </c>
      <c r="AU333" s="7">
        <v>0</v>
      </c>
      <c r="AV333" s="7">
        <v>0</v>
      </c>
      <c r="AW333" s="7">
        <v>0</v>
      </c>
      <c r="AX333" s="7">
        <v>0</v>
      </c>
      <c r="AY333" s="7">
        <v>0</v>
      </c>
      <c r="AZ333" s="7">
        <v>0</v>
      </c>
      <c r="BA333" s="7">
        <v>0</v>
      </c>
      <c r="BB333" s="7">
        <v>0</v>
      </c>
      <c r="BC333" s="8">
        <v>0</v>
      </c>
      <c r="BD333" s="8">
        <v>0</v>
      </c>
      <c r="BE333" s="8">
        <v>0</v>
      </c>
      <c r="BF333" s="8">
        <v>0</v>
      </c>
      <c r="BG333" s="8">
        <v>0</v>
      </c>
      <c r="BH333" s="8">
        <v>0</v>
      </c>
      <c r="BI333" s="8">
        <v>0</v>
      </c>
      <c r="BJ333" s="8">
        <v>0</v>
      </c>
      <c r="BK333" s="8">
        <v>0</v>
      </c>
      <c r="BL333" s="8">
        <v>0</v>
      </c>
      <c r="BM333" s="8">
        <v>0</v>
      </c>
      <c r="BN333" s="8">
        <v>0</v>
      </c>
      <c r="BO333" s="8">
        <v>0</v>
      </c>
      <c r="BP333" s="8">
        <v>0</v>
      </c>
      <c r="BQ333" s="8">
        <v>0</v>
      </c>
      <c r="BR333" s="8">
        <v>0</v>
      </c>
    </row>
    <row r="334" spans="1:70" x14ac:dyDescent="0.25">
      <c r="A334" s="6">
        <v>35112838</v>
      </c>
      <c r="B334" t="s">
        <v>635</v>
      </c>
      <c r="C334" s="7" t="s">
        <v>101</v>
      </c>
      <c r="D334" s="7" t="s">
        <v>72</v>
      </c>
      <c r="E334" s="7" t="s">
        <v>95</v>
      </c>
      <c r="F334" t="s">
        <v>96</v>
      </c>
      <c r="G334" t="s">
        <v>146</v>
      </c>
      <c r="H334" t="s">
        <v>348</v>
      </c>
      <c r="I334" t="s">
        <v>144</v>
      </c>
      <c r="J334" t="s">
        <v>78</v>
      </c>
      <c r="K334" t="s">
        <v>79</v>
      </c>
      <c r="L334">
        <v>39.751769448399997</v>
      </c>
      <c r="M334">
        <v>-121.5937348347</v>
      </c>
      <c r="N334" s="7" t="s">
        <v>595</v>
      </c>
      <c r="O334" s="7" t="s">
        <v>620</v>
      </c>
      <c r="P334" s="7" t="s">
        <v>597</v>
      </c>
      <c r="Q334" s="7" t="s">
        <v>170</v>
      </c>
      <c r="R334" s="7">
        <v>2340</v>
      </c>
      <c r="S334" s="7"/>
      <c r="T334" s="7"/>
      <c r="U334" s="7"/>
      <c r="V334" s="7" t="s">
        <v>101</v>
      </c>
      <c r="W334" s="8">
        <v>2.9734848484848486E-2</v>
      </c>
      <c r="X334" s="8">
        <v>0</v>
      </c>
      <c r="Y334" s="8">
        <v>0</v>
      </c>
      <c r="Z334" s="8">
        <v>2.9734848484848486E-2</v>
      </c>
      <c r="AA334" s="8">
        <v>0</v>
      </c>
      <c r="AB334" s="8">
        <v>0</v>
      </c>
      <c r="AC334" s="8">
        <v>0</v>
      </c>
      <c r="AD334" s="8">
        <v>0</v>
      </c>
      <c r="AE334" s="8">
        <v>2.9734848484848486E-2</v>
      </c>
      <c r="AF334" s="8">
        <v>0</v>
      </c>
      <c r="AG334" s="8">
        <v>0</v>
      </c>
      <c r="AH334" s="8">
        <v>2.9734848484848486E-2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8">
        <v>0</v>
      </c>
      <c r="AO334" s="8">
        <v>0</v>
      </c>
      <c r="AP334" s="8">
        <v>0</v>
      </c>
      <c r="AQ334" s="8">
        <v>0</v>
      </c>
      <c r="AR334" s="8">
        <v>0</v>
      </c>
      <c r="AS334" s="8">
        <v>0</v>
      </c>
      <c r="AT334" s="8">
        <v>0</v>
      </c>
      <c r="AU334" s="7">
        <v>0</v>
      </c>
      <c r="AV334" s="7">
        <v>0</v>
      </c>
      <c r="AW334" s="7">
        <v>0</v>
      </c>
      <c r="AX334" s="7">
        <v>0</v>
      </c>
      <c r="AY334" s="7">
        <v>0</v>
      </c>
      <c r="AZ334" s="7">
        <v>0</v>
      </c>
      <c r="BA334" s="7">
        <v>0</v>
      </c>
      <c r="BB334" s="7">
        <v>0</v>
      </c>
      <c r="BC334" s="8">
        <v>0</v>
      </c>
      <c r="BD334" s="8">
        <v>0</v>
      </c>
      <c r="BE334" s="8">
        <v>0</v>
      </c>
      <c r="BF334" s="8">
        <v>0</v>
      </c>
      <c r="BG334" s="8">
        <v>0</v>
      </c>
      <c r="BH334" s="8">
        <v>0</v>
      </c>
      <c r="BI334" s="8">
        <v>0</v>
      </c>
      <c r="BJ334" s="8">
        <v>0</v>
      </c>
      <c r="BK334" s="8">
        <v>0</v>
      </c>
      <c r="BL334" s="8">
        <v>0</v>
      </c>
      <c r="BM334" s="8">
        <v>0</v>
      </c>
      <c r="BN334" s="8">
        <v>0</v>
      </c>
      <c r="BO334" s="8">
        <v>0</v>
      </c>
      <c r="BP334" s="8">
        <v>0</v>
      </c>
      <c r="BQ334" s="8">
        <v>0</v>
      </c>
      <c r="BR334" s="8">
        <v>0</v>
      </c>
    </row>
    <row r="335" spans="1:70" x14ac:dyDescent="0.25">
      <c r="A335" s="6">
        <v>35113521</v>
      </c>
      <c r="B335" t="s">
        <v>636</v>
      </c>
      <c r="C335" s="7" t="s">
        <v>101</v>
      </c>
      <c r="D335" s="7" t="s">
        <v>72</v>
      </c>
      <c r="E335" s="7" t="s">
        <v>95</v>
      </c>
      <c r="F335" t="s">
        <v>96</v>
      </c>
      <c r="G335" t="s">
        <v>146</v>
      </c>
      <c r="H335" t="s">
        <v>348</v>
      </c>
      <c r="I335" t="s">
        <v>144</v>
      </c>
      <c r="J335" t="s">
        <v>78</v>
      </c>
      <c r="K335" t="s">
        <v>79</v>
      </c>
      <c r="L335">
        <v>39.758213676899999</v>
      </c>
      <c r="M335">
        <v>-121.5819837116</v>
      </c>
      <c r="N335" s="7" t="s">
        <v>595</v>
      </c>
      <c r="O335" s="7" t="s">
        <v>620</v>
      </c>
      <c r="P335" s="7" t="s">
        <v>597</v>
      </c>
      <c r="Q335" s="7" t="s">
        <v>170</v>
      </c>
      <c r="R335" s="7">
        <v>2340</v>
      </c>
      <c r="S335" s="7"/>
      <c r="T335" s="7"/>
      <c r="U335" s="7"/>
      <c r="V335" s="7" t="s">
        <v>101</v>
      </c>
      <c r="W335" s="8">
        <v>0.21401515151515152</v>
      </c>
      <c r="X335" s="8">
        <v>0</v>
      </c>
      <c r="Y335" s="8">
        <v>0</v>
      </c>
      <c r="Z335" s="8">
        <v>0.21401515151515152</v>
      </c>
      <c r="AA335" s="8">
        <v>0</v>
      </c>
      <c r="AB335" s="8">
        <v>0</v>
      </c>
      <c r="AC335" s="8">
        <v>0</v>
      </c>
      <c r="AD335" s="8">
        <v>0</v>
      </c>
      <c r="AE335" s="8">
        <v>0.21401515151515152</v>
      </c>
      <c r="AF335" s="8">
        <v>0</v>
      </c>
      <c r="AG335" s="8">
        <v>0</v>
      </c>
      <c r="AH335" s="8">
        <v>0.21401515151515152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8">
        <v>0</v>
      </c>
      <c r="AO335" s="8">
        <v>0</v>
      </c>
      <c r="AP335" s="8">
        <v>0</v>
      </c>
      <c r="AQ335" s="8">
        <v>0</v>
      </c>
      <c r="AR335" s="8">
        <v>0</v>
      </c>
      <c r="AS335" s="8">
        <v>0</v>
      </c>
      <c r="AT335" s="8">
        <v>0</v>
      </c>
      <c r="AU335" s="7">
        <v>0</v>
      </c>
      <c r="AV335" s="7">
        <v>0</v>
      </c>
      <c r="AW335" s="7">
        <v>0</v>
      </c>
      <c r="AX335" s="7">
        <v>0</v>
      </c>
      <c r="AY335" s="7">
        <v>0</v>
      </c>
      <c r="AZ335" s="7">
        <v>0</v>
      </c>
      <c r="BA335" s="7">
        <v>0</v>
      </c>
      <c r="BB335" s="7">
        <v>0</v>
      </c>
      <c r="BC335" s="8">
        <v>0</v>
      </c>
      <c r="BD335" s="8">
        <v>0</v>
      </c>
      <c r="BE335" s="8">
        <v>0</v>
      </c>
      <c r="BF335" s="8">
        <v>0</v>
      </c>
      <c r="BG335" s="8">
        <v>0</v>
      </c>
      <c r="BH335" s="8">
        <v>0</v>
      </c>
      <c r="BI335" s="8">
        <v>0</v>
      </c>
      <c r="BJ335" s="8">
        <v>0</v>
      </c>
      <c r="BK335" s="8">
        <v>0</v>
      </c>
      <c r="BL335" s="8">
        <v>0</v>
      </c>
      <c r="BM335" s="8">
        <v>0</v>
      </c>
      <c r="BN335" s="8">
        <v>0</v>
      </c>
      <c r="BO335" s="8">
        <v>0</v>
      </c>
      <c r="BP335" s="8">
        <v>0</v>
      </c>
      <c r="BQ335" s="8">
        <v>0</v>
      </c>
      <c r="BR335" s="8">
        <v>0</v>
      </c>
    </row>
    <row r="336" spans="1:70" x14ac:dyDescent="0.25">
      <c r="A336" s="6">
        <v>31422902</v>
      </c>
      <c r="B336" t="s">
        <v>637</v>
      </c>
      <c r="C336" s="7" t="s">
        <v>101</v>
      </c>
      <c r="D336" s="7" t="s">
        <v>138</v>
      </c>
      <c r="E336" s="7" t="s">
        <v>95</v>
      </c>
      <c r="F336" t="s">
        <v>96</v>
      </c>
      <c r="G336" t="s">
        <v>146</v>
      </c>
      <c r="H336" t="s">
        <v>348</v>
      </c>
      <c r="I336" t="s">
        <v>144</v>
      </c>
      <c r="J336" t="s">
        <v>78</v>
      </c>
      <c r="K336" t="s">
        <v>79</v>
      </c>
      <c r="L336">
        <v>39.740445753099998</v>
      </c>
      <c r="M336">
        <v>-121.593756962</v>
      </c>
      <c r="N336" s="7"/>
      <c r="O336" s="7" t="s">
        <v>620</v>
      </c>
      <c r="P336" s="7"/>
      <c r="Q336" s="7" t="s">
        <v>170</v>
      </c>
      <c r="R336" s="7">
        <v>2340</v>
      </c>
      <c r="S336" s="7"/>
      <c r="T336" s="7"/>
      <c r="U336" s="7"/>
      <c r="V336" s="7" t="s">
        <v>101</v>
      </c>
      <c r="W336" s="8">
        <v>4.5643939393939396E-2</v>
      </c>
      <c r="X336" s="8">
        <v>0</v>
      </c>
      <c r="Y336" s="8">
        <v>0</v>
      </c>
      <c r="Z336" s="8">
        <v>4.5643939393939396E-2</v>
      </c>
      <c r="AA336" s="8">
        <v>0</v>
      </c>
      <c r="AB336" s="8">
        <v>0</v>
      </c>
      <c r="AC336" s="8">
        <v>0</v>
      </c>
      <c r="AD336" s="8">
        <v>0</v>
      </c>
      <c r="AE336" s="8">
        <v>4.5643939393939389E-2</v>
      </c>
      <c r="AF336" s="8">
        <v>0</v>
      </c>
      <c r="AG336" s="8">
        <v>0</v>
      </c>
      <c r="AH336" s="8">
        <v>4.5643939393939389E-2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8">
        <v>0</v>
      </c>
      <c r="AO336" s="8">
        <v>0</v>
      </c>
      <c r="AP336" s="8">
        <v>0</v>
      </c>
      <c r="AQ336" s="8">
        <v>0</v>
      </c>
      <c r="AR336" s="8">
        <v>0</v>
      </c>
      <c r="AS336" s="8">
        <v>0</v>
      </c>
      <c r="AT336" s="8">
        <v>0</v>
      </c>
      <c r="AU336" s="7">
        <v>0</v>
      </c>
      <c r="AV336" s="7">
        <v>0</v>
      </c>
      <c r="AW336" s="7">
        <v>0</v>
      </c>
      <c r="AX336" s="7">
        <v>0</v>
      </c>
      <c r="AY336" s="7">
        <v>0</v>
      </c>
      <c r="AZ336" s="7">
        <v>0</v>
      </c>
      <c r="BA336" s="7">
        <v>0</v>
      </c>
      <c r="BB336" s="7">
        <v>0</v>
      </c>
      <c r="BC336" s="8">
        <v>0</v>
      </c>
      <c r="BD336" s="8">
        <v>0</v>
      </c>
      <c r="BE336" s="8">
        <v>0</v>
      </c>
      <c r="BF336" s="8">
        <v>0</v>
      </c>
      <c r="BG336" s="8">
        <v>0</v>
      </c>
      <c r="BH336" s="8">
        <v>0</v>
      </c>
      <c r="BI336" s="8">
        <v>0</v>
      </c>
      <c r="BJ336" s="8">
        <v>0</v>
      </c>
      <c r="BK336" s="8">
        <v>0</v>
      </c>
      <c r="BL336" s="8">
        <v>0</v>
      </c>
      <c r="BM336" s="8">
        <v>0</v>
      </c>
      <c r="BN336" s="8">
        <v>0</v>
      </c>
      <c r="BO336" s="8">
        <v>0</v>
      </c>
      <c r="BP336" s="8">
        <v>0</v>
      </c>
      <c r="BQ336" s="8">
        <v>0</v>
      </c>
      <c r="BR336" s="8">
        <v>0</v>
      </c>
    </row>
    <row r="337" spans="1:70" x14ac:dyDescent="0.25">
      <c r="A337" s="6">
        <v>31426519</v>
      </c>
      <c r="B337" t="s">
        <v>638</v>
      </c>
      <c r="C337" s="7" t="s">
        <v>101</v>
      </c>
      <c r="D337" s="7" t="s">
        <v>138</v>
      </c>
      <c r="E337" s="7" t="s">
        <v>95</v>
      </c>
      <c r="F337" t="s">
        <v>96</v>
      </c>
      <c r="G337" t="s">
        <v>146</v>
      </c>
      <c r="H337" t="s">
        <v>348</v>
      </c>
      <c r="I337" t="s">
        <v>144</v>
      </c>
      <c r="J337" t="s">
        <v>78</v>
      </c>
      <c r="K337" t="s">
        <v>79</v>
      </c>
      <c r="L337">
        <v>39.737659472700003</v>
      </c>
      <c r="M337">
        <v>-121.5957292646</v>
      </c>
      <c r="N337" s="7"/>
      <c r="O337" s="7" t="s">
        <v>620</v>
      </c>
      <c r="P337" s="7"/>
      <c r="Q337" s="7" t="s">
        <v>170</v>
      </c>
      <c r="R337" s="7">
        <v>2340</v>
      </c>
      <c r="S337" s="7"/>
      <c r="T337" s="7"/>
      <c r="U337" s="7"/>
      <c r="V337" s="7" t="s">
        <v>101</v>
      </c>
      <c r="W337" s="8">
        <v>0.14053030303030303</v>
      </c>
      <c r="X337" s="8">
        <v>0</v>
      </c>
      <c r="Y337" s="8">
        <v>0</v>
      </c>
      <c r="Z337" s="8">
        <v>0.14053030303030303</v>
      </c>
      <c r="AA337" s="8">
        <v>0</v>
      </c>
      <c r="AB337" s="8">
        <v>0</v>
      </c>
      <c r="AC337" s="8">
        <v>0</v>
      </c>
      <c r="AD337" s="8">
        <v>0</v>
      </c>
      <c r="AE337" s="8">
        <v>0.14053030303030303</v>
      </c>
      <c r="AF337" s="8">
        <v>0</v>
      </c>
      <c r="AG337" s="8">
        <v>0</v>
      </c>
      <c r="AH337" s="8">
        <v>0.14053030303030303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8">
        <v>0</v>
      </c>
      <c r="AO337" s="8">
        <v>0</v>
      </c>
      <c r="AP337" s="8">
        <v>0</v>
      </c>
      <c r="AQ337" s="8">
        <v>0</v>
      </c>
      <c r="AR337" s="8">
        <v>0</v>
      </c>
      <c r="AS337" s="8">
        <v>0</v>
      </c>
      <c r="AT337" s="8">
        <v>0</v>
      </c>
      <c r="AU337" s="7">
        <v>0</v>
      </c>
      <c r="AV337" s="7">
        <v>0</v>
      </c>
      <c r="AW337" s="7">
        <v>0</v>
      </c>
      <c r="AX337" s="7">
        <v>0</v>
      </c>
      <c r="AY337" s="7">
        <v>0</v>
      </c>
      <c r="AZ337" s="7">
        <v>0</v>
      </c>
      <c r="BA337" s="7">
        <v>0</v>
      </c>
      <c r="BB337" s="7">
        <v>0</v>
      </c>
      <c r="BC337" s="8">
        <v>0</v>
      </c>
      <c r="BD337" s="8">
        <v>0</v>
      </c>
      <c r="BE337" s="8">
        <v>0</v>
      </c>
      <c r="BF337" s="8">
        <v>0</v>
      </c>
      <c r="BG337" s="8">
        <v>0</v>
      </c>
      <c r="BH337" s="8">
        <v>0</v>
      </c>
      <c r="BI337" s="8">
        <v>0</v>
      </c>
      <c r="BJ337" s="8">
        <v>0</v>
      </c>
      <c r="BK337" s="8">
        <v>0</v>
      </c>
      <c r="BL337" s="8">
        <v>0</v>
      </c>
      <c r="BM337" s="8">
        <v>0</v>
      </c>
      <c r="BN337" s="8">
        <v>0</v>
      </c>
      <c r="BO337" s="8">
        <v>0</v>
      </c>
      <c r="BP337" s="8">
        <v>0</v>
      </c>
      <c r="BQ337" s="8">
        <v>0</v>
      </c>
      <c r="BR337" s="8">
        <v>0</v>
      </c>
    </row>
    <row r="338" spans="1:70" x14ac:dyDescent="0.25">
      <c r="A338" s="6">
        <v>35081674</v>
      </c>
      <c r="B338" t="s">
        <v>639</v>
      </c>
      <c r="C338" s="7" t="s">
        <v>93</v>
      </c>
      <c r="D338" s="7" t="s">
        <v>72</v>
      </c>
      <c r="E338" s="7" t="s">
        <v>95</v>
      </c>
      <c r="F338" t="s">
        <v>96</v>
      </c>
      <c r="G338" t="s">
        <v>146</v>
      </c>
      <c r="H338" t="s">
        <v>348</v>
      </c>
      <c r="I338" t="s">
        <v>144</v>
      </c>
      <c r="J338" t="s">
        <v>78</v>
      </c>
      <c r="K338" t="s">
        <v>79</v>
      </c>
      <c r="L338">
        <v>39.752305583800002</v>
      </c>
      <c r="M338">
        <v>-121.6025506794</v>
      </c>
      <c r="N338" s="7" t="s">
        <v>595</v>
      </c>
      <c r="O338" s="7" t="s">
        <v>620</v>
      </c>
      <c r="P338" s="7" t="s">
        <v>597</v>
      </c>
      <c r="Q338" s="7" t="s">
        <v>170</v>
      </c>
      <c r="R338" s="7">
        <v>2340</v>
      </c>
      <c r="S338" s="7"/>
      <c r="T338" s="7"/>
      <c r="U338" s="7"/>
      <c r="V338" s="7" t="s">
        <v>101</v>
      </c>
      <c r="W338" s="8">
        <v>4.8106060606060604E-2</v>
      </c>
      <c r="X338" s="8">
        <v>0</v>
      </c>
      <c r="Y338" s="8">
        <v>0</v>
      </c>
      <c r="Z338" s="8">
        <v>4.8106060606060604E-2</v>
      </c>
      <c r="AA338" s="8">
        <v>0</v>
      </c>
      <c r="AB338" s="8">
        <v>0</v>
      </c>
      <c r="AC338" s="8">
        <v>0</v>
      </c>
      <c r="AD338" s="8">
        <v>0</v>
      </c>
      <c r="AE338" s="8">
        <v>4.8106060606060604E-2</v>
      </c>
      <c r="AF338" s="8">
        <v>0</v>
      </c>
      <c r="AG338" s="8">
        <v>0</v>
      </c>
      <c r="AH338" s="8">
        <v>4.8106060606060604E-2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8">
        <v>0</v>
      </c>
      <c r="AO338" s="8">
        <v>0</v>
      </c>
      <c r="AP338" s="8">
        <v>0</v>
      </c>
      <c r="AQ338" s="8">
        <v>0</v>
      </c>
      <c r="AR338" s="8">
        <v>0</v>
      </c>
      <c r="AS338" s="8">
        <v>0</v>
      </c>
      <c r="AT338" s="8">
        <v>0</v>
      </c>
      <c r="AU338" s="7">
        <v>0</v>
      </c>
      <c r="AV338" s="7">
        <v>0</v>
      </c>
      <c r="AW338" s="7">
        <v>0</v>
      </c>
      <c r="AX338" s="7">
        <v>0</v>
      </c>
      <c r="AY338" s="7">
        <v>0</v>
      </c>
      <c r="AZ338" s="7">
        <v>0</v>
      </c>
      <c r="BA338" s="7">
        <v>0</v>
      </c>
      <c r="BB338" s="7">
        <v>0</v>
      </c>
      <c r="BC338" s="8">
        <v>0</v>
      </c>
      <c r="BD338" s="8">
        <v>0</v>
      </c>
      <c r="BE338" s="8">
        <v>0</v>
      </c>
      <c r="BF338" s="8">
        <v>0</v>
      </c>
      <c r="BG338" s="8">
        <v>0</v>
      </c>
      <c r="BH338" s="8">
        <v>0</v>
      </c>
      <c r="BI338" s="8">
        <v>0</v>
      </c>
      <c r="BJ338" s="8">
        <v>0</v>
      </c>
      <c r="BK338" s="8">
        <v>0</v>
      </c>
      <c r="BL338" s="8">
        <v>0</v>
      </c>
      <c r="BM338" s="8">
        <v>0</v>
      </c>
      <c r="BN338" s="8">
        <v>0</v>
      </c>
      <c r="BO338" s="8">
        <v>0</v>
      </c>
      <c r="BP338" s="8">
        <v>0</v>
      </c>
      <c r="BQ338" s="8">
        <v>0</v>
      </c>
      <c r="BR338" s="8">
        <v>0</v>
      </c>
    </row>
    <row r="339" spans="1:70" x14ac:dyDescent="0.25">
      <c r="A339" s="6">
        <v>35081676</v>
      </c>
      <c r="B339" t="s">
        <v>640</v>
      </c>
      <c r="C339" s="7" t="s">
        <v>101</v>
      </c>
      <c r="D339" s="7" t="s">
        <v>72</v>
      </c>
      <c r="E339" s="7" t="s">
        <v>95</v>
      </c>
      <c r="F339" t="s">
        <v>96</v>
      </c>
      <c r="G339" t="s">
        <v>146</v>
      </c>
      <c r="H339" t="s">
        <v>348</v>
      </c>
      <c r="I339" t="s">
        <v>144</v>
      </c>
      <c r="J339" t="s">
        <v>78</v>
      </c>
      <c r="K339" t="s">
        <v>79</v>
      </c>
      <c r="L339">
        <v>39.754353172899997</v>
      </c>
      <c r="M339">
        <v>-121.5961950762</v>
      </c>
      <c r="N339" s="7" t="s">
        <v>595</v>
      </c>
      <c r="O339" s="7" t="s">
        <v>620</v>
      </c>
      <c r="P339" s="7" t="s">
        <v>597</v>
      </c>
      <c r="Q339" s="7" t="s">
        <v>622</v>
      </c>
      <c r="R339" s="7">
        <v>2340</v>
      </c>
      <c r="S339" s="7"/>
      <c r="T339" s="7"/>
      <c r="U339" s="7"/>
      <c r="V339" s="7" t="s">
        <v>101</v>
      </c>
      <c r="W339" s="8">
        <v>9.5454545454545459E-2</v>
      </c>
      <c r="X339" s="8">
        <v>0</v>
      </c>
      <c r="Y339" s="8">
        <v>0</v>
      </c>
      <c r="Z339" s="8">
        <v>9.5454545454545459E-2</v>
      </c>
      <c r="AA339" s="8">
        <v>0</v>
      </c>
      <c r="AB339" s="8">
        <v>0</v>
      </c>
      <c r="AC339" s="8">
        <v>0</v>
      </c>
      <c r="AD339" s="8">
        <v>0</v>
      </c>
      <c r="AE339" s="8">
        <v>9.5454545454545459E-2</v>
      </c>
      <c r="AF339" s="8">
        <v>0</v>
      </c>
      <c r="AG339" s="8">
        <v>0</v>
      </c>
      <c r="AH339" s="8">
        <v>9.5454545454545459E-2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8">
        <v>0</v>
      </c>
      <c r="AO339" s="8">
        <v>0</v>
      </c>
      <c r="AP339" s="8">
        <v>0</v>
      </c>
      <c r="AQ339" s="8">
        <v>0</v>
      </c>
      <c r="AR339" s="8">
        <v>0</v>
      </c>
      <c r="AS339" s="8">
        <v>0</v>
      </c>
      <c r="AT339" s="8">
        <v>0</v>
      </c>
      <c r="AU339" s="7">
        <v>0</v>
      </c>
      <c r="AV339" s="7">
        <v>0</v>
      </c>
      <c r="AW339" s="7">
        <v>0</v>
      </c>
      <c r="AX339" s="7">
        <v>0</v>
      </c>
      <c r="AY339" s="7">
        <v>0</v>
      </c>
      <c r="AZ339" s="7">
        <v>0</v>
      </c>
      <c r="BA339" s="7">
        <v>0</v>
      </c>
      <c r="BB339" s="7">
        <v>0</v>
      </c>
      <c r="BC339" s="8">
        <v>0</v>
      </c>
      <c r="BD339" s="8">
        <v>0</v>
      </c>
      <c r="BE339" s="8">
        <v>0</v>
      </c>
      <c r="BF339" s="8">
        <v>0</v>
      </c>
      <c r="BG339" s="8">
        <v>0</v>
      </c>
      <c r="BH339" s="8">
        <v>0</v>
      </c>
      <c r="BI339" s="8">
        <v>0</v>
      </c>
      <c r="BJ339" s="8">
        <v>0</v>
      </c>
      <c r="BK339" s="8">
        <v>0</v>
      </c>
      <c r="BL339" s="8">
        <v>0</v>
      </c>
      <c r="BM339" s="8">
        <v>0</v>
      </c>
      <c r="BN339" s="8">
        <v>0</v>
      </c>
      <c r="BO339" s="8">
        <v>0</v>
      </c>
      <c r="BP339" s="8">
        <v>0</v>
      </c>
      <c r="BQ339" s="8">
        <v>0</v>
      </c>
      <c r="BR339" s="8">
        <v>0</v>
      </c>
    </row>
    <row r="340" spans="1:70" x14ac:dyDescent="0.25">
      <c r="A340" s="6">
        <v>35088308</v>
      </c>
      <c r="B340" t="s">
        <v>641</v>
      </c>
      <c r="C340" s="7" t="s">
        <v>101</v>
      </c>
      <c r="D340" s="7" t="s">
        <v>72</v>
      </c>
      <c r="E340" s="7" t="s">
        <v>95</v>
      </c>
      <c r="F340" t="s">
        <v>96</v>
      </c>
      <c r="G340" t="s">
        <v>146</v>
      </c>
      <c r="H340" t="s">
        <v>348</v>
      </c>
      <c r="I340" t="s">
        <v>144</v>
      </c>
      <c r="J340" t="s">
        <v>78</v>
      </c>
      <c r="K340" t="s">
        <v>79</v>
      </c>
      <c r="L340">
        <v>39.741346252100001</v>
      </c>
      <c r="M340">
        <v>-121.59380981930001</v>
      </c>
      <c r="N340" s="7" t="s">
        <v>595</v>
      </c>
      <c r="O340" s="7" t="s">
        <v>620</v>
      </c>
      <c r="P340" s="7" t="s">
        <v>597</v>
      </c>
      <c r="Q340" s="7" t="s">
        <v>170</v>
      </c>
      <c r="R340" s="7">
        <v>2340</v>
      </c>
      <c r="S340" s="7"/>
      <c r="T340" s="7"/>
      <c r="U340" s="7"/>
      <c r="V340" s="7" t="s">
        <v>101</v>
      </c>
      <c r="W340" s="8">
        <v>9.2045454545454541E-2</v>
      </c>
      <c r="X340" s="8">
        <v>0</v>
      </c>
      <c r="Y340" s="8">
        <v>0</v>
      </c>
      <c r="Z340" s="8">
        <v>9.2045454545454541E-2</v>
      </c>
      <c r="AA340" s="8">
        <v>0</v>
      </c>
      <c r="AB340" s="8">
        <v>0</v>
      </c>
      <c r="AC340" s="8">
        <v>0</v>
      </c>
      <c r="AD340" s="8">
        <v>0</v>
      </c>
      <c r="AE340" s="8">
        <v>9.2045454545454541E-2</v>
      </c>
      <c r="AF340" s="8">
        <v>0</v>
      </c>
      <c r="AG340" s="8">
        <v>0</v>
      </c>
      <c r="AH340" s="8">
        <v>9.2045454545454541E-2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8">
        <v>0</v>
      </c>
      <c r="AO340" s="8">
        <v>0</v>
      </c>
      <c r="AP340" s="8">
        <v>0</v>
      </c>
      <c r="AQ340" s="8">
        <v>0</v>
      </c>
      <c r="AR340" s="8">
        <v>0</v>
      </c>
      <c r="AS340" s="8">
        <v>0</v>
      </c>
      <c r="AT340" s="8">
        <v>0</v>
      </c>
      <c r="AU340" s="7">
        <v>0</v>
      </c>
      <c r="AV340" s="7">
        <v>0</v>
      </c>
      <c r="AW340" s="7">
        <v>0</v>
      </c>
      <c r="AX340" s="7">
        <v>0</v>
      </c>
      <c r="AY340" s="7">
        <v>0</v>
      </c>
      <c r="AZ340" s="7">
        <v>0</v>
      </c>
      <c r="BA340" s="7">
        <v>0</v>
      </c>
      <c r="BB340" s="7">
        <v>0</v>
      </c>
      <c r="BC340" s="8">
        <v>0</v>
      </c>
      <c r="BD340" s="8">
        <v>0</v>
      </c>
      <c r="BE340" s="8">
        <v>0</v>
      </c>
      <c r="BF340" s="8">
        <v>0</v>
      </c>
      <c r="BG340" s="8">
        <v>0</v>
      </c>
      <c r="BH340" s="8">
        <v>0</v>
      </c>
      <c r="BI340" s="8">
        <v>0</v>
      </c>
      <c r="BJ340" s="8">
        <v>0</v>
      </c>
      <c r="BK340" s="8">
        <v>0</v>
      </c>
      <c r="BL340" s="8">
        <v>0</v>
      </c>
      <c r="BM340" s="8">
        <v>0</v>
      </c>
      <c r="BN340" s="8">
        <v>0</v>
      </c>
      <c r="BO340" s="8">
        <v>0</v>
      </c>
      <c r="BP340" s="8">
        <v>0</v>
      </c>
      <c r="BQ340" s="8">
        <v>0</v>
      </c>
      <c r="BR340" s="8">
        <v>0</v>
      </c>
    </row>
    <row r="341" spans="1:70" x14ac:dyDescent="0.25">
      <c r="A341" s="6">
        <v>35088309</v>
      </c>
      <c r="B341" t="s">
        <v>642</v>
      </c>
      <c r="C341" s="7" t="s">
        <v>101</v>
      </c>
      <c r="D341" s="7" t="s">
        <v>72</v>
      </c>
      <c r="E341" s="7" t="s">
        <v>95</v>
      </c>
      <c r="F341" t="s">
        <v>96</v>
      </c>
      <c r="G341" t="s">
        <v>146</v>
      </c>
      <c r="H341" t="s">
        <v>348</v>
      </c>
      <c r="I341" t="s">
        <v>144</v>
      </c>
      <c r="J341" t="s">
        <v>78</v>
      </c>
      <c r="K341" t="s">
        <v>79</v>
      </c>
      <c r="L341">
        <v>39.744967180400003</v>
      </c>
      <c r="M341">
        <v>-121.5936808185</v>
      </c>
      <c r="N341" s="7" t="s">
        <v>595</v>
      </c>
      <c r="O341" s="7" t="s">
        <v>620</v>
      </c>
      <c r="P341" s="7" t="s">
        <v>597</v>
      </c>
      <c r="Q341" s="7" t="s">
        <v>170</v>
      </c>
      <c r="R341" s="7">
        <v>2340</v>
      </c>
      <c r="S341" s="7"/>
      <c r="T341" s="7"/>
      <c r="U341" s="7"/>
      <c r="V341" s="7" t="s">
        <v>101</v>
      </c>
      <c r="W341" s="8">
        <v>0.10037878787878787</v>
      </c>
      <c r="X341" s="8">
        <v>0</v>
      </c>
      <c r="Y341" s="8">
        <v>0</v>
      </c>
      <c r="Z341" s="8">
        <v>0.10037878787878787</v>
      </c>
      <c r="AA341" s="8">
        <v>0</v>
      </c>
      <c r="AB341" s="8">
        <v>0</v>
      </c>
      <c r="AC341" s="8">
        <v>0</v>
      </c>
      <c r="AD341" s="8">
        <v>0</v>
      </c>
      <c r="AE341" s="8">
        <v>0.10037878787878787</v>
      </c>
      <c r="AF341" s="8">
        <v>0</v>
      </c>
      <c r="AG341" s="8">
        <v>0</v>
      </c>
      <c r="AH341" s="8">
        <v>0.10037878787878787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8">
        <v>0</v>
      </c>
      <c r="AO341" s="8">
        <v>0</v>
      </c>
      <c r="AP341" s="8">
        <v>0</v>
      </c>
      <c r="AQ341" s="8">
        <v>0</v>
      </c>
      <c r="AR341" s="8">
        <v>0</v>
      </c>
      <c r="AS341" s="8">
        <v>0</v>
      </c>
      <c r="AT341" s="8">
        <v>0</v>
      </c>
      <c r="AU341" s="7">
        <v>0</v>
      </c>
      <c r="AV341" s="7">
        <v>0</v>
      </c>
      <c r="AW341" s="7">
        <v>0</v>
      </c>
      <c r="AX341" s="7">
        <v>0</v>
      </c>
      <c r="AY341" s="7">
        <v>0</v>
      </c>
      <c r="AZ341" s="7">
        <v>0</v>
      </c>
      <c r="BA341" s="7">
        <v>0</v>
      </c>
      <c r="BB341" s="7">
        <v>0</v>
      </c>
      <c r="BC341" s="8">
        <v>0</v>
      </c>
      <c r="BD341" s="8">
        <v>0</v>
      </c>
      <c r="BE341" s="8">
        <v>0</v>
      </c>
      <c r="BF341" s="8">
        <v>0</v>
      </c>
      <c r="BG341" s="8">
        <v>0</v>
      </c>
      <c r="BH341" s="8">
        <v>0</v>
      </c>
      <c r="BI341" s="8">
        <v>0</v>
      </c>
      <c r="BJ341" s="8">
        <v>0</v>
      </c>
      <c r="BK341" s="8">
        <v>0</v>
      </c>
      <c r="BL341" s="8">
        <v>0</v>
      </c>
      <c r="BM341" s="8">
        <v>0</v>
      </c>
      <c r="BN341" s="8">
        <v>0</v>
      </c>
      <c r="BO341" s="8">
        <v>0</v>
      </c>
      <c r="BP341" s="8">
        <v>0</v>
      </c>
      <c r="BQ341" s="8">
        <v>0</v>
      </c>
      <c r="BR341" s="8">
        <v>0</v>
      </c>
    </row>
    <row r="342" spans="1:70" x14ac:dyDescent="0.25">
      <c r="A342" s="6">
        <v>35100244</v>
      </c>
      <c r="B342" t="s">
        <v>643</v>
      </c>
      <c r="C342" s="7" t="s">
        <v>101</v>
      </c>
      <c r="D342" s="7" t="s">
        <v>72</v>
      </c>
      <c r="E342" s="7" t="s">
        <v>95</v>
      </c>
      <c r="F342" t="s">
        <v>96</v>
      </c>
      <c r="G342" t="s">
        <v>146</v>
      </c>
      <c r="I342" t="s">
        <v>144</v>
      </c>
      <c r="J342" t="s">
        <v>78</v>
      </c>
      <c r="K342" t="s">
        <v>79</v>
      </c>
      <c r="L342">
        <v>39.753889914799998</v>
      </c>
      <c r="M342">
        <v>-121.5925070863</v>
      </c>
      <c r="N342" s="7" t="s">
        <v>595</v>
      </c>
      <c r="O342" s="7" t="s">
        <v>620</v>
      </c>
      <c r="P342" s="7" t="s">
        <v>597</v>
      </c>
      <c r="Q342" s="7" t="s">
        <v>170</v>
      </c>
      <c r="R342" s="7">
        <v>2340</v>
      </c>
      <c r="S342" s="7"/>
      <c r="T342" s="7"/>
      <c r="U342" s="7"/>
      <c r="V342" s="7" t="s">
        <v>101</v>
      </c>
      <c r="W342" s="8">
        <v>7.1969696969696975E-2</v>
      </c>
      <c r="X342" s="8">
        <v>0</v>
      </c>
      <c r="Y342" s="8">
        <v>0</v>
      </c>
      <c r="Z342" s="8">
        <v>7.1969696969696975E-2</v>
      </c>
      <c r="AA342" s="8">
        <v>0</v>
      </c>
      <c r="AB342" s="8">
        <v>0</v>
      </c>
      <c r="AC342" s="8">
        <v>0</v>
      </c>
      <c r="AD342" s="8">
        <v>0</v>
      </c>
      <c r="AE342" s="8">
        <v>7.1969696969696975E-2</v>
      </c>
      <c r="AF342" s="8">
        <v>0</v>
      </c>
      <c r="AG342" s="8">
        <v>0</v>
      </c>
      <c r="AH342" s="8">
        <v>7.1969696969696975E-2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8">
        <v>0</v>
      </c>
      <c r="AO342" s="8">
        <v>0</v>
      </c>
      <c r="AP342" s="8">
        <v>0</v>
      </c>
      <c r="AQ342" s="8">
        <v>0</v>
      </c>
      <c r="AR342" s="8">
        <v>0</v>
      </c>
      <c r="AS342" s="8">
        <v>0</v>
      </c>
      <c r="AT342" s="8">
        <v>0</v>
      </c>
      <c r="AU342" s="7">
        <v>0</v>
      </c>
      <c r="AV342" s="7">
        <v>0</v>
      </c>
      <c r="AW342" s="7">
        <v>0</v>
      </c>
      <c r="AX342" s="7">
        <v>0</v>
      </c>
      <c r="AY342" s="7">
        <v>0</v>
      </c>
      <c r="AZ342" s="7">
        <v>0</v>
      </c>
      <c r="BA342" s="7">
        <v>0</v>
      </c>
      <c r="BB342" s="7">
        <v>0</v>
      </c>
      <c r="BC342" s="8">
        <v>0</v>
      </c>
      <c r="BD342" s="8">
        <v>0</v>
      </c>
      <c r="BE342" s="8">
        <v>0</v>
      </c>
      <c r="BF342" s="8">
        <v>0</v>
      </c>
      <c r="BG342" s="8">
        <v>0</v>
      </c>
      <c r="BH342" s="8">
        <v>0</v>
      </c>
      <c r="BI342" s="8">
        <v>0</v>
      </c>
      <c r="BJ342" s="8">
        <v>0</v>
      </c>
      <c r="BK342" s="8">
        <v>0</v>
      </c>
      <c r="BL342" s="8">
        <v>0</v>
      </c>
      <c r="BM342" s="8">
        <v>0</v>
      </c>
      <c r="BN342" s="8">
        <v>0</v>
      </c>
      <c r="BO342" s="8">
        <v>0</v>
      </c>
      <c r="BP342" s="8">
        <v>0</v>
      </c>
      <c r="BQ342" s="8">
        <v>0</v>
      </c>
      <c r="BR342" s="8">
        <v>0</v>
      </c>
    </row>
    <row r="343" spans="1:70" x14ac:dyDescent="0.25">
      <c r="A343" s="6">
        <v>35100245</v>
      </c>
      <c r="B343" t="s">
        <v>644</v>
      </c>
      <c r="C343" s="7" t="s">
        <v>101</v>
      </c>
      <c r="D343" s="7" t="s">
        <v>72</v>
      </c>
      <c r="E343" s="7" t="s">
        <v>95</v>
      </c>
      <c r="F343" t="s">
        <v>96</v>
      </c>
      <c r="G343" t="s">
        <v>146</v>
      </c>
      <c r="H343" t="s">
        <v>348</v>
      </c>
      <c r="I343" t="s">
        <v>144</v>
      </c>
      <c r="J343" t="s">
        <v>78</v>
      </c>
      <c r="K343" t="s">
        <v>79</v>
      </c>
      <c r="L343">
        <v>39.753592589</v>
      </c>
      <c r="M343">
        <v>-121.59710134620001</v>
      </c>
      <c r="N343" s="7" t="s">
        <v>595</v>
      </c>
      <c r="O343" s="7" t="s">
        <v>620</v>
      </c>
      <c r="P343" s="7" t="s">
        <v>597</v>
      </c>
      <c r="Q343" s="7" t="s">
        <v>622</v>
      </c>
      <c r="R343" s="7">
        <v>2340</v>
      </c>
      <c r="S343" s="7"/>
      <c r="T343" s="7"/>
      <c r="U343" s="7"/>
      <c r="V343" s="7" t="s">
        <v>101</v>
      </c>
      <c r="W343" s="8">
        <v>7.8030303030303033E-2</v>
      </c>
      <c r="X343" s="8">
        <v>0</v>
      </c>
      <c r="Y343" s="8">
        <v>0</v>
      </c>
      <c r="Z343" s="8">
        <v>7.8030303030303033E-2</v>
      </c>
      <c r="AA343" s="8">
        <v>0</v>
      </c>
      <c r="AB343" s="8">
        <v>0</v>
      </c>
      <c r="AC343" s="8">
        <v>0</v>
      </c>
      <c r="AD343" s="8">
        <v>0</v>
      </c>
      <c r="AE343" s="8">
        <v>7.8030303030303033E-2</v>
      </c>
      <c r="AF343" s="8">
        <v>0</v>
      </c>
      <c r="AG343" s="8">
        <v>0</v>
      </c>
      <c r="AH343" s="8">
        <v>7.8030303030303033E-2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8">
        <v>0</v>
      </c>
      <c r="AO343" s="8">
        <v>0</v>
      </c>
      <c r="AP343" s="8">
        <v>0</v>
      </c>
      <c r="AQ343" s="8">
        <v>0</v>
      </c>
      <c r="AR343" s="8">
        <v>0</v>
      </c>
      <c r="AS343" s="8">
        <v>0</v>
      </c>
      <c r="AT343" s="8">
        <v>0</v>
      </c>
      <c r="AU343" s="7">
        <v>0</v>
      </c>
      <c r="AV343" s="7">
        <v>0</v>
      </c>
      <c r="AW343" s="7">
        <v>0</v>
      </c>
      <c r="AX343" s="7">
        <v>0</v>
      </c>
      <c r="AY343" s="7">
        <v>0</v>
      </c>
      <c r="AZ343" s="7">
        <v>0</v>
      </c>
      <c r="BA343" s="7">
        <v>0</v>
      </c>
      <c r="BB343" s="7">
        <v>0</v>
      </c>
      <c r="BC343" s="8">
        <v>0</v>
      </c>
      <c r="BD343" s="8">
        <v>0</v>
      </c>
      <c r="BE343" s="8">
        <v>0</v>
      </c>
      <c r="BF343" s="8">
        <v>0</v>
      </c>
      <c r="BG343" s="8">
        <v>0</v>
      </c>
      <c r="BH343" s="8">
        <v>0</v>
      </c>
      <c r="BI343" s="8">
        <v>0</v>
      </c>
      <c r="BJ343" s="8">
        <v>0</v>
      </c>
      <c r="BK343" s="8">
        <v>0</v>
      </c>
      <c r="BL343" s="8">
        <v>0</v>
      </c>
      <c r="BM343" s="8">
        <v>0</v>
      </c>
      <c r="BN343" s="8">
        <v>0</v>
      </c>
      <c r="BO343" s="8">
        <v>0</v>
      </c>
      <c r="BP343" s="8">
        <v>0</v>
      </c>
      <c r="BQ343" s="8">
        <v>0</v>
      </c>
      <c r="BR343" s="8">
        <v>0</v>
      </c>
    </row>
    <row r="344" spans="1:70" x14ac:dyDescent="0.25">
      <c r="A344" s="6">
        <v>35099740</v>
      </c>
      <c r="B344" t="s">
        <v>645</v>
      </c>
      <c r="C344" s="7" t="s">
        <v>101</v>
      </c>
      <c r="D344" s="7" t="s">
        <v>72</v>
      </c>
      <c r="E344" s="7" t="s">
        <v>95</v>
      </c>
      <c r="F344" t="s">
        <v>96</v>
      </c>
      <c r="G344" t="s">
        <v>146</v>
      </c>
      <c r="I344" t="s">
        <v>144</v>
      </c>
      <c r="J344" t="s">
        <v>78</v>
      </c>
      <c r="K344" t="s">
        <v>79</v>
      </c>
      <c r="L344">
        <v>39.742292999999997</v>
      </c>
      <c r="M344">
        <v>-121.59374099999999</v>
      </c>
      <c r="N344" s="7" t="s">
        <v>595</v>
      </c>
      <c r="O344" s="7" t="s">
        <v>620</v>
      </c>
      <c r="P344" s="7" t="s">
        <v>597</v>
      </c>
      <c r="Q344" s="7" t="s">
        <v>170</v>
      </c>
      <c r="R344" s="7">
        <v>2340</v>
      </c>
      <c r="S344" s="7"/>
      <c r="T344" s="7"/>
      <c r="U344" s="7"/>
      <c r="V344" s="7" t="s">
        <v>101</v>
      </c>
      <c r="W344" s="8">
        <v>0.36534090909090911</v>
      </c>
      <c r="X344" s="8">
        <v>0</v>
      </c>
      <c r="Y344" s="8">
        <v>0</v>
      </c>
      <c r="Z344" s="8">
        <v>0.36534090909090911</v>
      </c>
      <c r="AA344" s="8">
        <v>0</v>
      </c>
      <c r="AB344" s="8">
        <v>0</v>
      </c>
      <c r="AC344" s="8">
        <v>0</v>
      </c>
      <c r="AD344" s="8">
        <v>0</v>
      </c>
      <c r="AE344" s="8">
        <v>0.36534090909090911</v>
      </c>
      <c r="AF344" s="8">
        <v>0</v>
      </c>
      <c r="AG344" s="8">
        <v>0</v>
      </c>
      <c r="AH344" s="8">
        <v>0.36534090909090911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8">
        <v>0</v>
      </c>
      <c r="AO344" s="8">
        <v>0</v>
      </c>
      <c r="AP344" s="8">
        <v>0</v>
      </c>
      <c r="AQ344" s="8">
        <v>0</v>
      </c>
      <c r="AR344" s="8">
        <v>0</v>
      </c>
      <c r="AS344" s="8">
        <v>0</v>
      </c>
      <c r="AT344" s="8">
        <v>0</v>
      </c>
      <c r="AU344" s="7">
        <v>0</v>
      </c>
      <c r="AV344" s="7">
        <v>0</v>
      </c>
      <c r="AW344" s="7">
        <v>0</v>
      </c>
      <c r="AX344" s="7">
        <v>0</v>
      </c>
      <c r="AY344" s="7">
        <v>0</v>
      </c>
      <c r="AZ344" s="7">
        <v>0</v>
      </c>
      <c r="BA344" s="7">
        <v>0</v>
      </c>
      <c r="BB344" s="7">
        <v>0</v>
      </c>
      <c r="BC344" s="8">
        <v>0</v>
      </c>
      <c r="BD344" s="8">
        <v>0</v>
      </c>
      <c r="BE344" s="8">
        <v>0</v>
      </c>
      <c r="BF344" s="8">
        <v>0</v>
      </c>
      <c r="BG344" s="8">
        <v>0</v>
      </c>
      <c r="BH344" s="8">
        <v>0</v>
      </c>
      <c r="BI344" s="8">
        <v>0</v>
      </c>
      <c r="BJ344" s="8">
        <v>0</v>
      </c>
      <c r="BK344" s="8">
        <v>0</v>
      </c>
      <c r="BL344" s="8">
        <v>0</v>
      </c>
      <c r="BM344" s="8">
        <v>0</v>
      </c>
      <c r="BN344" s="8">
        <v>0</v>
      </c>
      <c r="BO344" s="8">
        <v>0</v>
      </c>
      <c r="BP344" s="8">
        <v>0</v>
      </c>
      <c r="BQ344" s="8">
        <v>0</v>
      </c>
      <c r="BR344" s="8">
        <v>0</v>
      </c>
    </row>
    <row r="345" spans="1:70" x14ac:dyDescent="0.25">
      <c r="A345" s="6">
        <v>35082172</v>
      </c>
      <c r="B345" t="s">
        <v>646</v>
      </c>
      <c r="C345" s="7" t="s">
        <v>101</v>
      </c>
      <c r="D345" s="7" t="s">
        <v>72</v>
      </c>
      <c r="E345" s="7" t="s">
        <v>95</v>
      </c>
      <c r="F345" t="s">
        <v>96</v>
      </c>
      <c r="G345" t="s">
        <v>146</v>
      </c>
      <c r="H345" t="s">
        <v>348</v>
      </c>
      <c r="I345" t="s">
        <v>144</v>
      </c>
      <c r="J345" t="s">
        <v>78</v>
      </c>
      <c r="K345" t="s">
        <v>79</v>
      </c>
      <c r="L345">
        <v>39.737155446999999</v>
      </c>
      <c r="M345">
        <v>-121.5937636307</v>
      </c>
      <c r="N345" s="7" t="s">
        <v>595</v>
      </c>
      <c r="O345" s="7" t="s">
        <v>620</v>
      </c>
      <c r="P345" s="7" t="s">
        <v>597</v>
      </c>
      <c r="Q345" s="7" t="s">
        <v>170</v>
      </c>
      <c r="R345" s="7">
        <v>2340</v>
      </c>
      <c r="S345" s="7"/>
      <c r="T345" s="7"/>
      <c r="U345" s="7"/>
      <c r="V345" s="7" t="s">
        <v>101</v>
      </c>
      <c r="W345" s="8">
        <v>0.16287878787878787</v>
      </c>
      <c r="X345" s="8">
        <v>0</v>
      </c>
      <c r="Y345" s="8">
        <v>0</v>
      </c>
      <c r="Z345" s="8">
        <v>0.16287878787878787</v>
      </c>
      <c r="AA345" s="8">
        <v>0</v>
      </c>
      <c r="AB345" s="8">
        <v>0</v>
      </c>
      <c r="AC345" s="8">
        <v>0</v>
      </c>
      <c r="AD345" s="8">
        <v>0</v>
      </c>
      <c r="AE345" s="8">
        <v>0.16287878787878785</v>
      </c>
      <c r="AF345" s="8">
        <v>0</v>
      </c>
      <c r="AG345" s="8">
        <v>0</v>
      </c>
      <c r="AH345" s="8">
        <v>0.16287878787878785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8">
        <v>0</v>
      </c>
      <c r="AO345" s="8">
        <v>0</v>
      </c>
      <c r="AP345" s="8">
        <v>0</v>
      </c>
      <c r="AQ345" s="8">
        <v>0</v>
      </c>
      <c r="AR345" s="8">
        <v>0</v>
      </c>
      <c r="AS345" s="8">
        <v>0</v>
      </c>
      <c r="AT345" s="8">
        <v>0</v>
      </c>
      <c r="AU345" s="7">
        <v>0</v>
      </c>
      <c r="AV345" s="7">
        <v>0</v>
      </c>
      <c r="AW345" s="7">
        <v>0</v>
      </c>
      <c r="AX345" s="7">
        <v>0</v>
      </c>
      <c r="AY345" s="7">
        <v>0</v>
      </c>
      <c r="AZ345" s="7">
        <v>0</v>
      </c>
      <c r="BA345" s="7">
        <v>0</v>
      </c>
      <c r="BB345" s="7">
        <v>0</v>
      </c>
      <c r="BC345" s="8">
        <v>0</v>
      </c>
      <c r="BD345" s="8">
        <v>0</v>
      </c>
      <c r="BE345" s="8">
        <v>0</v>
      </c>
      <c r="BF345" s="8">
        <v>0</v>
      </c>
      <c r="BG345" s="8">
        <v>0</v>
      </c>
      <c r="BH345" s="8">
        <v>0</v>
      </c>
      <c r="BI345" s="8">
        <v>0</v>
      </c>
      <c r="BJ345" s="8">
        <v>0</v>
      </c>
      <c r="BK345" s="8">
        <v>0</v>
      </c>
      <c r="BL345" s="8">
        <v>0</v>
      </c>
      <c r="BM345" s="8">
        <v>0</v>
      </c>
      <c r="BN345" s="8">
        <v>0</v>
      </c>
      <c r="BO345" s="8">
        <v>0</v>
      </c>
      <c r="BP345" s="8">
        <v>0</v>
      </c>
      <c r="BQ345" s="8">
        <v>0</v>
      </c>
      <c r="BR345" s="8">
        <v>0</v>
      </c>
    </row>
    <row r="346" spans="1:70" x14ac:dyDescent="0.25">
      <c r="A346" s="6">
        <v>31425506</v>
      </c>
      <c r="B346" t="s">
        <v>647</v>
      </c>
      <c r="C346" s="7" t="s">
        <v>101</v>
      </c>
      <c r="D346" s="7" t="s">
        <v>138</v>
      </c>
      <c r="E346" s="7" t="s">
        <v>95</v>
      </c>
      <c r="F346" t="s">
        <v>96</v>
      </c>
      <c r="G346" t="s">
        <v>146</v>
      </c>
      <c r="H346" t="s">
        <v>348</v>
      </c>
      <c r="I346" t="s">
        <v>144</v>
      </c>
      <c r="J346" t="s">
        <v>78</v>
      </c>
      <c r="K346" t="s">
        <v>79</v>
      </c>
      <c r="L346">
        <v>39.748211102600003</v>
      </c>
      <c r="M346">
        <v>-121.6360400848</v>
      </c>
      <c r="N346" s="7"/>
      <c r="O346" s="7" t="s">
        <v>648</v>
      </c>
      <c r="P346" s="7"/>
      <c r="Q346" s="7" t="s">
        <v>170</v>
      </c>
      <c r="R346" s="7">
        <v>2950</v>
      </c>
      <c r="S346" s="7"/>
      <c r="T346" s="7"/>
      <c r="U346" s="7"/>
      <c r="V346" s="7" t="s">
        <v>101</v>
      </c>
      <c r="W346" s="8">
        <v>0.05</v>
      </c>
      <c r="X346" s="8">
        <v>0</v>
      </c>
      <c r="Y346" s="8">
        <v>0</v>
      </c>
      <c r="Z346" s="8">
        <v>0.05</v>
      </c>
      <c r="AA346" s="8">
        <v>0</v>
      </c>
      <c r="AB346" s="8">
        <v>0</v>
      </c>
      <c r="AC346" s="8">
        <v>0</v>
      </c>
      <c r="AD346" s="8">
        <v>0</v>
      </c>
      <c r="AE346" s="8">
        <v>0.05</v>
      </c>
      <c r="AF346" s="8">
        <v>0</v>
      </c>
      <c r="AG346" s="8">
        <v>0</v>
      </c>
      <c r="AH346" s="8">
        <v>0.05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8">
        <v>0</v>
      </c>
      <c r="AO346" s="8">
        <v>0</v>
      </c>
      <c r="AP346" s="8">
        <v>0</v>
      </c>
      <c r="AQ346" s="8">
        <v>0</v>
      </c>
      <c r="AR346" s="8">
        <v>0</v>
      </c>
      <c r="AS346" s="8">
        <v>0</v>
      </c>
      <c r="AT346" s="8">
        <v>0</v>
      </c>
      <c r="AU346" s="7">
        <v>0</v>
      </c>
      <c r="AV346" s="7">
        <v>0</v>
      </c>
      <c r="AW346" s="7">
        <v>0</v>
      </c>
      <c r="AX346" s="7">
        <v>0</v>
      </c>
      <c r="AY346" s="7">
        <v>0</v>
      </c>
      <c r="AZ346" s="7">
        <v>0</v>
      </c>
      <c r="BA346" s="7">
        <v>0</v>
      </c>
      <c r="BB346" s="7">
        <v>0</v>
      </c>
      <c r="BC346" s="8">
        <v>0</v>
      </c>
      <c r="BD346" s="8">
        <v>0</v>
      </c>
      <c r="BE346" s="8">
        <v>0</v>
      </c>
      <c r="BF346" s="8">
        <v>0</v>
      </c>
      <c r="BG346" s="8">
        <v>0</v>
      </c>
      <c r="BH346" s="8">
        <v>0</v>
      </c>
      <c r="BI346" s="8">
        <v>0</v>
      </c>
      <c r="BJ346" s="8">
        <v>0</v>
      </c>
      <c r="BK346" s="8">
        <v>0</v>
      </c>
      <c r="BL346" s="8">
        <v>0</v>
      </c>
      <c r="BM346" s="8">
        <v>0</v>
      </c>
      <c r="BN346" s="8">
        <v>0</v>
      </c>
      <c r="BO346" s="8">
        <v>0</v>
      </c>
      <c r="BP346" s="8">
        <v>0</v>
      </c>
      <c r="BQ346" s="8">
        <v>0</v>
      </c>
      <c r="BR346" s="8">
        <v>0</v>
      </c>
    </row>
    <row r="347" spans="1:70" x14ac:dyDescent="0.25">
      <c r="A347" s="6">
        <v>35106277</v>
      </c>
      <c r="B347" t="s">
        <v>649</v>
      </c>
      <c r="C347" s="7" t="s">
        <v>93</v>
      </c>
      <c r="D347" s="7" t="s">
        <v>72</v>
      </c>
      <c r="E347" s="7" t="s">
        <v>95</v>
      </c>
      <c r="F347" t="s">
        <v>96</v>
      </c>
      <c r="G347" t="s">
        <v>146</v>
      </c>
      <c r="H347" t="s">
        <v>348</v>
      </c>
      <c r="I347" t="s">
        <v>144</v>
      </c>
      <c r="J347" t="s">
        <v>78</v>
      </c>
      <c r="K347" t="s">
        <v>79</v>
      </c>
      <c r="L347">
        <v>39.740036247299997</v>
      </c>
      <c r="M347">
        <v>-121.5726730642</v>
      </c>
      <c r="N347" s="7" t="s">
        <v>595</v>
      </c>
      <c r="O347" s="7" t="s">
        <v>650</v>
      </c>
      <c r="P347" s="7" t="s">
        <v>597</v>
      </c>
      <c r="Q347" s="7" t="s">
        <v>170</v>
      </c>
      <c r="R347" s="7">
        <v>2943</v>
      </c>
      <c r="S347" s="7"/>
      <c r="T347" s="7"/>
      <c r="U347" s="7"/>
      <c r="V347" s="7" t="s">
        <v>101</v>
      </c>
      <c r="W347" s="8">
        <v>5.5113636363636365E-2</v>
      </c>
      <c r="X347" s="8">
        <v>0</v>
      </c>
      <c r="Y347" s="8">
        <v>0</v>
      </c>
      <c r="Z347" s="8">
        <v>5.5113636363636365E-2</v>
      </c>
      <c r="AA347" s="8">
        <v>0</v>
      </c>
      <c r="AB347" s="8">
        <v>0</v>
      </c>
      <c r="AC347" s="8">
        <v>0</v>
      </c>
      <c r="AD347" s="8">
        <v>0</v>
      </c>
      <c r="AE347" s="8">
        <v>5.5113636363636365E-2</v>
      </c>
      <c r="AF347" s="8">
        <v>0</v>
      </c>
      <c r="AG347" s="8">
        <v>0</v>
      </c>
      <c r="AH347" s="8">
        <v>5.5113636363636365E-2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8">
        <v>0</v>
      </c>
      <c r="AO347" s="8">
        <v>0</v>
      </c>
      <c r="AP347" s="8">
        <v>0</v>
      </c>
      <c r="AQ347" s="8">
        <v>0</v>
      </c>
      <c r="AR347" s="8">
        <v>0</v>
      </c>
      <c r="AS347" s="8">
        <v>0</v>
      </c>
      <c r="AT347" s="8">
        <v>0</v>
      </c>
      <c r="AU347" s="7">
        <v>0</v>
      </c>
      <c r="AV347" s="7">
        <v>0</v>
      </c>
      <c r="AW347" s="7">
        <v>0</v>
      </c>
      <c r="AX347" s="7">
        <v>0</v>
      </c>
      <c r="AY347" s="7">
        <v>0</v>
      </c>
      <c r="AZ347" s="7">
        <v>0</v>
      </c>
      <c r="BA347" s="7">
        <v>0</v>
      </c>
      <c r="BB347" s="7">
        <v>0</v>
      </c>
      <c r="BC347" s="8">
        <v>0</v>
      </c>
      <c r="BD347" s="8">
        <v>0</v>
      </c>
      <c r="BE347" s="8">
        <v>0</v>
      </c>
      <c r="BF347" s="8">
        <v>0</v>
      </c>
      <c r="BG347" s="8">
        <v>0</v>
      </c>
      <c r="BH347" s="8">
        <v>0</v>
      </c>
      <c r="BI347" s="8">
        <v>0</v>
      </c>
      <c r="BJ347" s="8">
        <v>0</v>
      </c>
      <c r="BK347" s="8">
        <v>0</v>
      </c>
      <c r="BL347" s="8">
        <v>0</v>
      </c>
      <c r="BM347" s="8">
        <v>0</v>
      </c>
      <c r="BN347" s="8">
        <v>0</v>
      </c>
      <c r="BO347" s="8">
        <v>0</v>
      </c>
      <c r="BP347" s="8">
        <v>0</v>
      </c>
      <c r="BQ347" s="8">
        <v>0</v>
      </c>
      <c r="BR347" s="8">
        <v>0</v>
      </c>
    </row>
    <row r="348" spans="1:70" x14ac:dyDescent="0.25">
      <c r="A348" s="6">
        <v>35112698</v>
      </c>
      <c r="B348" t="s">
        <v>651</v>
      </c>
      <c r="C348" s="7" t="s">
        <v>101</v>
      </c>
      <c r="D348" s="7" t="s">
        <v>72</v>
      </c>
      <c r="E348" s="7" t="s">
        <v>95</v>
      </c>
      <c r="F348" t="s">
        <v>96</v>
      </c>
      <c r="G348" t="s">
        <v>146</v>
      </c>
      <c r="H348" t="s">
        <v>348</v>
      </c>
      <c r="I348" t="s">
        <v>144</v>
      </c>
      <c r="J348" t="s">
        <v>78</v>
      </c>
      <c r="K348" t="s">
        <v>79</v>
      </c>
      <c r="L348">
        <v>39.731248117200003</v>
      </c>
      <c r="M348">
        <v>-121.5844448985</v>
      </c>
      <c r="N348" s="7" t="s">
        <v>595</v>
      </c>
      <c r="O348" s="7" t="s">
        <v>652</v>
      </c>
      <c r="P348" s="7" t="s">
        <v>597</v>
      </c>
      <c r="Q348" s="7" t="s">
        <v>170</v>
      </c>
      <c r="R348" s="7">
        <v>2954</v>
      </c>
      <c r="S348" s="7"/>
      <c r="T348" s="7"/>
      <c r="U348" s="7"/>
      <c r="V348" s="7" t="s">
        <v>101</v>
      </c>
      <c r="W348" s="8">
        <v>0.22045454545454546</v>
      </c>
      <c r="X348" s="8">
        <v>0</v>
      </c>
      <c r="Y348" s="8">
        <v>0</v>
      </c>
      <c r="Z348" s="8">
        <v>0.22045454545454546</v>
      </c>
      <c r="AA348" s="8">
        <v>0</v>
      </c>
      <c r="AB348" s="8">
        <v>0</v>
      </c>
      <c r="AC348" s="8">
        <v>0</v>
      </c>
      <c r="AD348" s="8">
        <v>0</v>
      </c>
      <c r="AE348" s="8">
        <v>0.22045454545454546</v>
      </c>
      <c r="AF348" s="8">
        <v>0</v>
      </c>
      <c r="AG348" s="8">
        <v>0</v>
      </c>
      <c r="AH348" s="8">
        <v>0.22045454545454546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8">
        <v>0</v>
      </c>
      <c r="AO348" s="8">
        <v>0</v>
      </c>
      <c r="AP348" s="8">
        <v>0</v>
      </c>
      <c r="AQ348" s="8">
        <v>0</v>
      </c>
      <c r="AR348" s="8">
        <v>0</v>
      </c>
      <c r="AS348" s="8">
        <v>0</v>
      </c>
      <c r="AT348" s="8">
        <v>0</v>
      </c>
      <c r="AU348" s="7">
        <v>0</v>
      </c>
      <c r="AV348" s="7">
        <v>0</v>
      </c>
      <c r="AW348" s="7">
        <v>0</v>
      </c>
      <c r="AX348" s="7">
        <v>0</v>
      </c>
      <c r="AY348" s="7">
        <v>0</v>
      </c>
      <c r="AZ348" s="7">
        <v>0</v>
      </c>
      <c r="BA348" s="7">
        <v>0</v>
      </c>
      <c r="BB348" s="7">
        <v>0</v>
      </c>
      <c r="BC348" s="8">
        <v>0</v>
      </c>
      <c r="BD348" s="8">
        <v>0</v>
      </c>
      <c r="BE348" s="8">
        <v>0</v>
      </c>
      <c r="BF348" s="8">
        <v>0</v>
      </c>
      <c r="BG348" s="8">
        <v>0</v>
      </c>
      <c r="BH348" s="8">
        <v>0</v>
      </c>
      <c r="BI348" s="8">
        <v>0</v>
      </c>
      <c r="BJ348" s="8">
        <v>0</v>
      </c>
      <c r="BK348" s="8">
        <v>0</v>
      </c>
      <c r="BL348" s="8">
        <v>0</v>
      </c>
      <c r="BM348" s="8">
        <v>0</v>
      </c>
      <c r="BN348" s="8">
        <v>0</v>
      </c>
      <c r="BO348" s="8">
        <v>0</v>
      </c>
      <c r="BP348" s="8">
        <v>0</v>
      </c>
      <c r="BQ348" s="8">
        <v>0</v>
      </c>
      <c r="BR348" s="8">
        <v>0</v>
      </c>
    </row>
    <row r="349" spans="1:70" x14ac:dyDescent="0.25">
      <c r="A349" s="6">
        <v>31426083</v>
      </c>
      <c r="B349" t="s">
        <v>653</v>
      </c>
      <c r="C349" s="7" t="s">
        <v>101</v>
      </c>
      <c r="D349" s="7" t="s">
        <v>138</v>
      </c>
      <c r="E349" s="7" t="s">
        <v>95</v>
      </c>
      <c r="F349" t="s">
        <v>96</v>
      </c>
      <c r="G349" t="s">
        <v>146</v>
      </c>
      <c r="H349" t="s">
        <v>348</v>
      </c>
      <c r="I349" t="s">
        <v>144</v>
      </c>
      <c r="J349" t="s">
        <v>78</v>
      </c>
      <c r="K349" t="s">
        <v>79</v>
      </c>
      <c r="L349">
        <v>39.754641447099999</v>
      </c>
      <c r="M349">
        <v>-121.617297091</v>
      </c>
      <c r="N349" s="7"/>
      <c r="O349" s="7" t="s">
        <v>654</v>
      </c>
      <c r="P349" s="7"/>
      <c r="Q349" s="7" t="s">
        <v>655</v>
      </c>
      <c r="R349" s="7">
        <v>2941</v>
      </c>
      <c r="S349" s="7"/>
      <c r="T349" s="7"/>
      <c r="U349" s="7"/>
      <c r="V349" s="7" t="s">
        <v>101</v>
      </c>
      <c r="W349" s="8">
        <v>3.2954545454545452E-2</v>
      </c>
      <c r="X349" s="8">
        <v>0</v>
      </c>
      <c r="Y349" s="8">
        <v>0</v>
      </c>
      <c r="Z349" s="8">
        <v>3.2954545454545452E-2</v>
      </c>
      <c r="AA349" s="8">
        <v>0</v>
      </c>
      <c r="AB349" s="8">
        <v>0</v>
      </c>
      <c r="AC349" s="8">
        <v>0</v>
      </c>
      <c r="AD349" s="8">
        <v>0</v>
      </c>
      <c r="AE349" s="8">
        <v>3.2954545454545452E-2</v>
      </c>
      <c r="AF349" s="8">
        <v>0</v>
      </c>
      <c r="AG349" s="8">
        <v>0</v>
      </c>
      <c r="AH349" s="8">
        <v>3.2954545454545452E-2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8">
        <v>0</v>
      </c>
      <c r="AO349" s="8">
        <v>0</v>
      </c>
      <c r="AP349" s="8">
        <v>0</v>
      </c>
      <c r="AQ349" s="8">
        <v>0</v>
      </c>
      <c r="AR349" s="8">
        <v>0</v>
      </c>
      <c r="AS349" s="8">
        <v>0</v>
      </c>
      <c r="AT349" s="8">
        <v>0</v>
      </c>
      <c r="AU349" s="7">
        <v>0</v>
      </c>
      <c r="AV349" s="7">
        <v>0</v>
      </c>
      <c r="AW349" s="7">
        <v>0</v>
      </c>
      <c r="AX349" s="7">
        <v>0</v>
      </c>
      <c r="AY349" s="7">
        <v>0</v>
      </c>
      <c r="AZ349" s="7">
        <v>0</v>
      </c>
      <c r="BA349" s="7">
        <v>0</v>
      </c>
      <c r="BB349" s="7">
        <v>0</v>
      </c>
      <c r="BC349" s="8">
        <v>0</v>
      </c>
      <c r="BD349" s="8">
        <v>0</v>
      </c>
      <c r="BE349" s="8">
        <v>0</v>
      </c>
      <c r="BF349" s="8">
        <v>0</v>
      </c>
      <c r="BG349" s="8">
        <v>0</v>
      </c>
      <c r="BH349" s="8">
        <v>0</v>
      </c>
      <c r="BI349" s="8">
        <v>0</v>
      </c>
      <c r="BJ349" s="8">
        <v>0</v>
      </c>
      <c r="BK349" s="8">
        <v>0</v>
      </c>
      <c r="BL349" s="8">
        <v>0</v>
      </c>
      <c r="BM349" s="8">
        <v>0</v>
      </c>
      <c r="BN349" s="8">
        <v>0</v>
      </c>
      <c r="BO349" s="8">
        <v>0</v>
      </c>
      <c r="BP349" s="8">
        <v>0</v>
      </c>
      <c r="BQ349" s="8">
        <v>0</v>
      </c>
      <c r="BR349" s="8">
        <v>0</v>
      </c>
    </row>
    <row r="350" spans="1:70" x14ac:dyDescent="0.25">
      <c r="A350" s="6">
        <v>35078820</v>
      </c>
      <c r="B350" t="s">
        <v>656</v>
      </c>
      <c r="C350" s="7" t="s">
        <v>101</v>
      </c>
      <c r="D350" s="7" t="s">
        <v>72</v>
      </c>
      <c r="E350" s="7" t="s">
        <v>95</v>
      </c>
      <c r="F350" t="s">
        <v>96</v>
      </c>
      <c r="G350" t="s">
        <v>146</v>
      </c>
      <c r="H350" t="s">
        <v>348</v>
      </c>
      <c r="I350" t="s">
        <v>144</v>
      </c>
      <c r="J350" t="s">
        <v>78</v>
      </c>
      <c r="K350" t="s">
        <v>79</v>
      </c>
      <c r="L350">
        <v>39.750857954499999</v>
      </c>
      <c r="M350">
        <v>-121.6181592476</v>
      </c>
      <c r="N350" s="7" t="s">
        <v>595</v>
      </c>
      <c r="O350" s="7" t="s">
        <v>654</v>
      </c>
      <c r="P350" s="7" t="s">
        <v>597</v>
      </c>
      <c r="Q350" s="7" t="s">
        <v>170</v>
      </c>
      <c r="R350" s="7">
        <v>2941</v>
      </c>
      <c r="S350" s="7"/>
      <c r="T350" s="7"/>
      <c r="U350" s="7"/>
      <c r="V350" s="7" t="s">
        <v>101</v>
      </c>
      <c r="W350" s="8">
        <v>8.7499999999999994E-2</v>
      </c>
      <c r="X350" s="8">
        <v>0</v>
      </c>
      <c r="Y350" s="8">
        <v>0</v>
      </c>
      <c r="Z350" s="8">
        <v>8.7499999999999994E-2</v>
      </c>
      <c r="AA350" s="8">
        <v>0</v>
      </c>
      <c r="AB350" s="8">
        <v>0</v>
      </c>
      <c r="AC350" s="8">
        <v>0</v>
      </c>
      <c r="AD350" s="8">
        <v>0</v>
      </c>
      <c r="AE350" s="8">
        <v>8.7499999999999994E-2</v>
      </c>
      <c r="AF350" s="8">
        <v>0</v>
      </c>
      <c r="AG350" s="8">
        <v>0</v>
      </c>
      <c r="AH350" s="8">
        <v>8.7499999999999994E-2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8">
        <v>0</v>
      </c>
      <c r="AO350" s="8">
        <v>0</v>
      </c>
      <c r="AP350" s="8">
        <v>0</v>
      </c>
      <c r="AQ350" s="8">
        <v>0</v>
      </c>
      <c r="AR350" s="8">
        <v>0</v>
      </c>
      <c r="AS350" s="8">
        <v>0</v>
      </c>
      <c r="AT350" s="8">
        <v>0</v>
      </c>
      <c r="AU350" s="7">
        <v>0</v>
      </c>
      <c r="AV350" s="7">
        <v>0</v>
      </c>
      <c r="AW350" s="7">
        <v>0</v>
      </c>
      <c r="AX350" s="7">
        <v>0</v>
      </c>
      <c r="AY350" s="7">
        <v>0</v>
      </c>
      <c r="AZ350" s="7">
        <v>0</v>
      </c>
      <c r="BA350" s="7">
        <v>0</v>
      </c>
      <c r="BB350" s="7">
        <v>0</v>
      </c>
      <c r="BC350" s="8">
        <v>0</v>
      </c>
      <c r="BD350" s="8">
        <v>0</v>
      </c>
      <c r="BE350" s="8">
        <v>0</v>
      </c>
      <c r="BF350" s="8">
        <v>0</v>
      </c>
      <c r="BG350" s="8">
        <v>0</v>
      </c>
      <c r="BH350" s="8">
        <v>0</v>
      </c>
      <c r="BI350" s="8">
        <v>0</v>
      </c>
      <c r="BJ350" s="8">
        <v>0</v>
      </c>
      <c r="BK350" s="8">
        <v>0</v>
      </c>
      <c r="BL350" s="8">
        <v>0</v>
      </c>
      <c r="BM350" s="8">
        <v>0</v>
      </c>
      <c r="BN350" s="8">
        <v>0</v>
      </c>
      <c r="BO350" s="8">
        <v>0</v>
      </c>
      <c r="BP350" s="8">
        <v>0</v>
      </c>
      <c r="BQ350" s="8">
        <v>0</v>
      </c>
      <c r="BR350" s="8">
        <v>0</v>
      </c>
    </row>
    <row r="351" spans="1:70" x14ac:dyDescent="0.25">
      <c r="A351" s="6">
        <v>35113522</v>
      </c>
      <c r="B351" t="s">
        <v>657</v>
      </c>
      <c r="C351" s="7" t="s">
        <v>115</v>
      </c>
      <c r="D351" s="7" t="s">
        <v>72</v>
      </c>
      <c r="E351" s="7" t="s">
        <v>95</v>
      </c>
      <c r="F351" t="s">
        <v>96</v>
      </c>
      <c r="G351" t="s">
        <v>146</v>
      </c>
      <c r="H351" t="s">
        <v>365</v>
      </c>
      <c r="I351" t="s">
        <v>144</v>
      </c>
      <c r="J351" t="s">
        <v>78</v>
      </c>
      <c r="K351" t="s">
        <v>79</v>
      </c>
      <c r="L351">
        <v>39.812138012299997</v>
      </c>
      <c r="M351">
        <v>-121.5960203436</v>
      </c>
      <c r="N351" s="7" t="s">
        <v>658</v>
      </c>
      <c r="O351" s="7" t="s">
        <v>659</v>
      </c>
      <c r="P351" s="7" t="s">
        <v>660</v>
      </c>
      <c r="Q351" s="7" t="s">
        <v>170</v>
      </c>
      <c r="R351" s="7">
        <v>2484</v>
      </c>
      <c r="S351" s="7"/>
      <c r="T351" s="7"/>
      <c r="U351" s="7"/>
      <c r="V351" s="7" t="s">
        <v>101</v>
      </c>
      <c r="W351" s="8">
        <v>0.1484848484848485</v>
      </c>
      <c r="X351" s="8">
        <v>0</v>
      </c>
      <c r="Y351" s="8">
        <v>0</v>
      </c>
      <c r="Z351" s="8">
        <v>0.1484848484848485</v>
      </c>
      <c r="AA351" s="8">
        <v>0</v>
      </c>
      <c r="AB351" s="8">
        <v>0</v>
      </c>
      <c r="AC351" s="8">
        <v>0</v>
      </c>
      <c r="AD351" s="8">
        <v>0</v>
      </c>
      <c r="AE351" s="8">
        <v>0.1484848484848485</v>
      </c>
      <c r="AF351" s="8">
        <v>0</v>
      </c>
      <c r="AG351" s="8">
        <v>0</v>
      </c>
      <c r="AH351" s="8">
        <v>0.1484848484848485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8">
        <v>0</v>
      </c>
      <c r="AO351" s="8">
        <v>0</v>
      </c>
      <c r="AP351" s="8">
        <v>0</v>
      </c>
      <c r="AQ351" s="8">
        <v>0</v>
      </c>
      <c r="AR351" s="8">
        <v>0</v>
      </c>
      <c r="AS351" s="8">
        <v>0</v>
      </c>
      <c r="AT351" s="8">
        <v>0</v>
      </c>
      <c r="AU351" s="7">
        <v>0</v>
      </c>
      <c r="AV351" s="7">
        <v>0</v>
      </c>
      <c r="AW351" s="7">
        <v>0</v>
      </c>
      <c r="AX351" s="7">
        <v>0</v>
      </c>
      <c r="AY351" s="7">
        <v>0</v>
      </c>
      <c r="AZ351" s="7">
        <v>0</v>
      </c>
      <c r="BA351" s="7">
        <v>0</v>
      </c>
      <c r="BB351" s="7">
        <v>0</v>
      </c>
      <c r="BC351" s="8">
        <v>0</v>
      </c>
      <c r="BD351" s="8">
        <v>0</v>
      </c>
      <c r="BE351" s="8">
        <v>0</v>
      </c>
      <c r="BF351" s="8">
        <v>0</v>
      </c>
      <c r="BG351" s="8">
        <v>0</v>
      </c>
      <c r="BH351" s="8">
        <v>0</v>
      </c>
      <c r="BI351" s="8">
        <v>0</v>
      </c>
      <c r="BJ351" s="8">
        <v>0</v>
      </c>
      <c r="BK351" s="8">
        <v>0</v>
      </c>
      <c r="BL351" s="8">
        <v>0</v>
      </c>
      <c r="BM351" s="8">
        <v>0</v>
      </c>
      <c r="BN351" s="8">
        <v>0</v>
      </c>
      <c r="BO351" s="8">
        <v>0</v>
      </c>
      <c r="BP351" s="8">
        <v>0</v>
      </c>
      <c r="BQ351" s="8">
        <v>0</v>
      </c>
      <c r="BR351" s="8">
        <v>0</v>
      </c>
    </row>
    <row r="352" spans="1:70" x14ac:dyDescent="0.25">
      <c r="A352" s="6">
        <v>35126139</v>
      </c>
      <c r="B352" t="s">
        <v>661</v>
      </c>
      <c r="C352" s="7" t="s">
        <v>115</v>
      </c>
      <c r="D352" s="7" t="s">
        <v>72</v>
      </c>
      <c r="E352" s="7" t="s">
        <v>95</v>
      </c>
      <c r="F352" t="s">
        <v>96</v>
      </c>
      <c r="G352" t="s">
        <v>146</v>
      </c>
      <c r="H352" t="s">
        <v>365</v>
      </c>
      <c r="I352" t="s">
        <v>144</v>
      </c>
      <c r="J352" t="s">
        <v>78</v>
      </c>
      <c r="K352" t="s">
        <v>79</v>
      </c>
      <c r="L352">
        <v>39.809833020699998</v>
      </c>
      <c r="M352">
        <v>-121.5925467645</v>
      </c>
      <c r="N352" s="7" t="s">
        <v>658</v>
      </c>
      <c r="O352" s="7" t="s">
        <v>659</v>
      </c>
      <c r="P352" s="7" t="s">
        <v>660</v>
      </c>
      <c r="Q352" s="7" t="s">
        <v>170</v>
      </c>
      <c r="R352" s="7">
        <v>2484</v>
      </c>
      <c r="S352" s="7"/>
      <c r="T352" s="7"/>
      <c r="U352" s="7"/>
      <c r="V352" s="7" t="s">
        <v>101</v>
      </c>
      <c r="W352" s="8">
        <v>0.19602272727272727</v>
      </c>
      <c r="X352" s="8">
        <v>0</v>
      </c>
      <c r="Y352" s="8">
        <v>0</v>
      </c>
      <c r="Z352" s="8">
        <v>0.19602272727272727</v>
      </c>
      <c r="AA352" s="8">
        <v>0</v>
      </c>
      <c r="AB352" s="8">
        <v>0</v>
      </c>
      <c r="AC352" s="8">
        <v>0</v>
      </c>
      <c r="AD352" s="8">
        <v>0</v>
      </c>
      <c r="AE352" s="8">
        <v>0.19602272727272727</v>
      </c>
      <c r="AF352" s="8">
        <v>0</v>
      </c>
      <c r="AG352" s="8">
        <v>0</v>
      </c>
      <c r="AH352" s="8">
        <v>0.19602272727272727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8">
        <v>0</v>
      </c>
      <c r="AO352" s="8">
        <v>0</v>
      </c>
      <c r="AP352" s="8">
        <v>0</v>
      </c>
      <c r="AQ352" s="8">
        <v>0</v>
      </c>
      <c r="AR352" s="8">
        <v>0</v>
      </c>
      <c r="AS352" s="8">
        <v>0</v>
      </c>
      <c r="AT352" s="8">
        <v>0</v>
      </c>
      <c r="AU352" s="7">
        <v>0</v>
      </c>
      <c r="AV352" s="7">
        <v>0</v>
      </c>
      <c r="AW352" s="7">
        <v>0</v>
      </c>
      <c r="AX352" s="7">
        <v>0</v>
      </c>
      <c r="AY352" s="7">
        <v>0</v>
      </c>
      <c r="AZ352" s="7">
        <v>0</v>
      </c>
      <c r="BA352" s="7">
        <v>0</v>
      </c>
      <c r="BB352" s="7">
        <v>0</v>
      </c>
      <c r="BC352" s="8">
        <v>0</v>
      </c>
      <c r="BD352" s="8">
        <v>0</v>
      </c>
      <c r="BE352" s="8">
        <v>0</v>
      </c>
      <c r="BF352" s="8">
        <v>0</v>
      </c>
      <c r="BG352" s="8">
        <v>0</v>
      </c>
      <c r="BH352" s="8">
        <v>0</v>
      </c>
      <c r="BI352" s="8">
        <v>0</v>
      </c>
      <c r="BJ352" s="8">
        <v>0</v>
      </c>
      <c r="BK352" s="8">
        <v>0</v>
      </c>
      <c r="BL352" s="8">
        <v>0</v>
      </c>
      <c r="BM352" s="8">
        <v>0</v>
      </c>
      <c r="BN352" s="8">
        <v>0</v>
      </c>
      <c r="BO352" s="8">
        <v>0</v>
      </c>
      <c r="BP352" s="8">
        <v>0</v>
      </c>
      <c r="BQ352" s="8">
        <v>0</v>
      </c>
      <c r="BR352" s="8">
        <v>0</v>
      </c>
    </row>
    <row r="353" spans="1:70" x14ac:dyDescent="0.25">
      <c r="A353" s="6">
        <v>35126592</v>
      </c>
      <c r="B353" t="s">
        <v>662</v>
      </c>
      <c r="C353" s="7" t="s">
        <v>93</v>
      </c>
      <c r="D353" s="7" t="s">
        <v>72</v>
      </c>
      <c r="E353" s="7" t="s">
        <v>95</v>
      </c>
      <c r="F353" t="s">
        <v>96</v>
      </c>
      <c r="G353" t="s">
        <v>146</v>
      </c>
      <c r="H353" t="s">
        <v>365</v>
      </c>
      <c r="I353" t="s">
        <v>144</v>
      </c>
      <c r="J353" t="s">
        <v>78</v>
      </c>
      <c r="K353" t="s">
        <v>79</v>
      </c>
      <c r="L353">
        <v>39.807768639499997</v>
      </c>
      <c r="M353">
        <v>-121.5998037717</v>
      </c>
      <c r="N353" s="7" t="s">
        <v>658</v>
      </c>
      <c r="O353" s="7" t="s">
        <v>659</v>
      </c>
      <c r="P353" s="7" t="s">
        <v>660</v>
      </c>
      <c r="Q353" s="7" t="s">
        <v>170</v>
      </c>
      <c r="R353" s="7">
        <v>2484</v>
      </c>
      <c r="S353" s="7"/>
      <c r="T353" s="7"/>
      <c r="U353" s="7"/>
      <c r="V353" s="7" t="s">
        <v>101</v>
      </c>
      <c r="W353" s="8">
        <v>4.3371212121212123E-2</v>
      </c>
      <c r="X353" s="8">
        <v>0</v>
      </c>
      <c r="Y353" s="8">
        <v>0</v>
      </c>
      <c r="Z353" s="8">
        <v>4.3371212121212123E-2</v>
      </c>
      <c r="AA353" s="8">
        <v>0</v>
      </c>
      <c r="AB353" s="8">
        <v>0</v>
      </c>
      <c r="AC353" s="8">
        <v>0</v>
      </c>
      <c r="AD353" s="8">
        <v>0</v>
      </c>
      <c r="AE353" s="8">
        <v>4.3371212121212123E-2</v>
      </c>
      <c r="AF353" s="8">
        <v>0</v>
      </c>
      <c r="AG353" s="8">
        <v>0</v>
      </c>
      <c r="AH353" s="8">
        <v>4.3371212121212123E-2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8">
        <v>0</v>
      </c>
      <c r="AO353" s="8">
        <v>0</v>
      </c>
      <c r="AP353" s="8">
        <v>0</v>
      </c>
      <c r="AQ353" s="8">
        <v>0</v>
      </c>
      <c r="AR353" s="8">
        <v>0</v>
      </c>
      <c r="AS353" s="8">
        <v>0</v>
      </c>
      <c r="AT353" s="8">
        <v>0</v>
      </c>
      <c r="AU353" s="7">
        <v>0</v>
      </c>
      <c r="AV353" s="7">
        <v>0</v>
      </c>
      <c r="AW353" s="7">
        <v>0</v>
      </c>
      <c r="AX353" s="7">
        <v>0</v>
      </c>
      <c r="AY353" s="7">
        <v>0</v>
      </c>
      <c r="AZ353" s="7">
        <v>0</v>
      </c>
      <c r="BA353" s="7">
        <v>0</v>
      </c>
      <c r="BB353" s="7">
        <v>0</v>
      </c>
      <c r="BC353" s="8">
        <v>0</v>
      </c>
      <c r="BD353" s="8">
        <v>0</v>
      </c>
      <c r="BE353" s="8">
        <v>0</v>
      </c>
      <c r="BF353" s="8">
        <v>0</v>
      </c>
      <c r="BG353" s="8">
        <v>0</v>
      </c>
      <c r="BH353" s="8">
        <v>0</v>
      </c>
      <c r="BI353" s="8">
        <v>0</v>
      </c>
      <c r="BJ353" s="8">
        <v>0</v>
      </c>
      <c r="BK353" s="8">
        <v>0</v>
      </c>
      <c r="BL353" s="8">
        <v>0</v>
      </c>
      <c r="BM353" s="8">
        <v>0</v>
      </c>
      <c r="BN353" s="8">
        <v>0</v>
      </c>
      <c r="BO353" s="8">
        <v>0</v>
      </c>
      <c r="BP353" s="8">
        <v>0</v>
      </c>
      <c r="BQ353" s="8">
        <v>0</v>
      </c>
      <c r="BR353" s="8">
        <v>0</v>
      </c>
    </row>
    <row r="354" spans="1:70" x14ac:dyDescent="0.25">
      <c r="A354" s="6">
        <v>35119487</v>
      </c>
      <c r="B354" t="s">
        <v>663</v>
      </c>
      <c r="C354" s="7" t="s">
        <v>101</v>
      </c>
      <c r="D354" s="7" t="s">
        <v>72</v>
      </c>
      <c r="E354" s="7" t="s">
        <v>95</v>
      </c>
      <c r="F354" t="s">
        <v>96</v>
      </c>
      <c r="G354" t="s">
        <v>146</v>
      </c>
      <c r="H354" t="s">
        <v>365</v>
      </c>
      <c r="I354" t="s">
        <v>144</v>
      </c>
      <c r="J354" t="s">
        <v>78</v>
      </c>
      <c r="K354" t="s">
        <v>79</v>
      </c>
      <c r="L354">
        <v>39.811614704599997</v>
      </c>
      <c r="M354">
        <v>-121.597099262</v>
      </c>
      <c r="N354" s="7" t="s">
        <v>658</v>
      </c>
      <c r="O354" s="7" t="s">
        <v>659</v>
      </c>
      <c r="P354" s="7" t="s">
        <v>660</v>
      </c>
      <c r="Q354" s="7" t="s">
        <v>170</v>
      </c>
      <c r="R354" s="7">
        <v>2484</v>
      </c>
      <c r="S354" s="7"/>
      <c r="T354" s="7"/>
      <c r="U354" s="7"/>
      <c r="V354" s="7" t="s">
        <v>101</v>
      </c>
      <c r="W354" s="8">
        <v>0.11022727272727273</v>
      </c>
      <c r="X354" s="8">
        <v>0</v>
      </c>
      <c r="Y354" s="8">
        <v>0</v>
      </c>
      <c r="Z354" s="8">
        <v>0.11022727272727273</v>
      </c>
      <c r="AA354" s="8">
        <v>0</v>
      </c>
      <c r="AB354" s="8">
        <v>0</v>
      </c>
      <c r="AC354" s="8">
        <v>0</v>
      </c>
      <c r="AD354" s="8">
        <v>0</v>
      </c>
      <c r="AE354" s="8">
        <v>0.11022727272727273</v>
      </c>
      <c r="AF354" s="8">
        <v>0</v>
      </c>
      <c r="AG354" s="8">
        <v>0</v>
      </c>
      <c r="AH354" s="8">
        <v>0.11022727272727273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8">
        <v>0</v>
      </c>
      <c r="AO354" s="8">
        <v>0</v>
      </c>
      <c r="AP354" s="8">
        <v>0</v>
      </c>
      <c r="AQ354" s="8">
        <v>0</v>
      </c>
      <c r="AR354" s="8">
        <v>0</v>
      </c>
      <c r="AS354" s="8">
        <v>0</v>
      </c>
      <c r="AT354" s="8">
        <v>0</v>
      </c>
      <c r="AU354" s="7">
        <v>0</v>
      </c>
      <c r="AV354" s="7">
        <v>0</v>
      </c>
      <c r="AW354" s="7">
        <v>0</v>
      </c>
      <c r="AX354" s="7">
        <v>0</v>
      </c>
      <c r="AY354" s="7">
        <v>0</v>
      </c>
      <c r="AZ354" s="7">
        <v>0</v>
      </c>
      <c r="BA354" s="7">
        <v>0</v>
      </c>
      <c r="BB354" s="7">
        <v>0</v>
      </c>
      <c r="BC354" s="8">
        <v>0</v>
      </c>
      <c r="BD354" s="8">
        <v>0</v>
      </c>
      <c r="BE354" s="8">
        <v>0</v>
      </c>
      <c r="BF354" s="8">
        <v>0</v>
      </c>
      <c r="BG354" s="8">
        <v>0</v>
      </c>
      <c r="BH354" s="8">
        <v>0</v>
      </c>
      <c r="BI354" s="8">
        <v>0</v>
      </c>
      <c r="BJ354" s="8">
        <v>0</v>
      </c>
      <c r="BK354" s="8">
        <v>0</v>
      </c>
      <c r="BL354" s="8">
        <v>0</v>
      </c>
      <c r="BM354" s="8">
        <v>0</v>
      </c>
      <c r="BN354" s="8">
        <v>0</v>
      </c>
      <c r="BO354" s="8">
        <v>0</v>
      </c>
      <c r="BP354" s="8">
        <v>0</v>
      </c>
      <c r="BQ354" s="8">
        <v>0</v>
      </c>
      <c r="BR354" s="8">
        <v>0</v>
      </c>
    </row>
    <row r="355" spans="1:70" x14ac:dyDescent="0.25">
      <c r="A355" s="6">
        <v>35131804</v>
      </c>
      <c r="B355" t="s">
        <v>664</v>
      </c>
      <c r="C355" s="7" t="s">
        <v>93</v>
      </c>
      <c r="D355" s="7" t="s">
        <v>72</v>
      </c>
      <c r="E355" s="7" t="s">
        <v>95</v>
      </c>
      <c r="F355" t="s">
        <v>96</v>
      </c>
      <c r="G355" t="s">
        <v>146</v>
      </c>
      <c r="H355" t="s">
        <v>365</v>
      </c>
      <c r="I355" t="s">
        <v>144</v>
      </c>
      <c r="J355" t="s">
        <v>78</v>
      </c>
      <c r="K355" t="s">
        <v>79</v>
      </c>
      <c r="L355">
        <v>39.811019137199999</v>
      </c>
      <c r="M355">
        <v>-121.594162844</v>
      </c>
      <c r="N355" s="7" t="s">
        <v>658</v>
      </c>
      <c r="O355" s="7" t="s">
        <v>659</v>
      </c>
      <c r="P355" s="7" t="s">
        <v>660</v>
      </c>
      <c r="Q355" s="7" t="s">
        <v>170</v>
      </c>
      <c r="R355" s="7">
        <v>2484</v>
      </c>
      <c r="S355" s="7"/>
      <c r="T355" s="7"/>
      <c r="U355" s="7"/>
      <c r="V355" s="7" t="s">
        <v>101</v>
      </c>
      <c r="W355" s="8">
        <v>7.4242424242424249E-2</v>
      </c>
      <c r="X355" s="8">
        <v>0</v>
      </c>
      <c r="Y355" s="8">
        <v>0</v>
      </c>
      <c r="Z355" s="8">
        <v>7.4242424242424249E-2</v>
      </c>
      <c r="AA355" s="8">
        <v>0</v>
      </c>
      <c r="AB355" s="8">
        <v>0</v>
      </c>
      <c r="AC355" s="8">
        <v>0</v>
      </c>
      <c r="AD355" s="8">
        <v>0</v>
      </c>
      <c r="AE355" s="8">
        <v>7.4242424242424249E-2</v>
      </c>
      <c r="AF355" s="8">
        <v>0</v>
      </c>
      <c r="AG355" s="8">
        <v>0</v>
      </c>
      <c r="AH355" s="8">
        <v>7.4242424242424249E-2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8">
        <v>0</v>
      </c>
      <c r="AO355" s="8">
        <v>0</v>
      </c>
      <c r="AP355" s="8">
        <v>0</v>
      </c>
      <c r="AQ355" s="8">
        <v>0</v>
      </c>
      <c r="AR355" s="8">
        <v>0</v>
      </c>
      <c r="AS355" s="8">
        <v>0</v>
      </c>
      <c r="AT355" s="8">
        <v>0</v>
      </c>
      <c r="AU355" s="7">
        <v>0</v>
      </c>
      <c r="AV355" s="7">
        <v>0</v>
      </c>
      <c r="AW355" s="7">
        <v>0</v>
      </c>
      <c r="AX355" s="7">
        <v>0</v>
      </c>
      <c r="AY355" s="7">
        <v>0</v>
      </c>
      <c r="AZ355" s="7">
        <v>0</v>
      </c>
      <c r="BA355" s="7">
        <v>0</v>
      </c>
      <c r="BB355" s="7">
        <v>0</v>
      </c>
      <c r="BC355" s="8">
        <v>0</v>
      </c>
      <c r="BD355" s="8">
        <v>0</v>
      </c>
      <c r="BE355" s="8">
        <v>0</v>
      </c>
      <c r="BF355" s="8">
        <v>0</v>
      </c>
      <c r="BG355" s="8">
        <v>0</v>
      </c>
      <c r="BH355" s="8">
        <v>0</v>
      </c>
      <c r="BI355" s="8">
        <v>0</v>
      </c>
      <c r="BJ355" s="8">
        <v>0</v>
      </c>
      <c r="BK355" s="8">
        <v>0</v>
      </c>
      <c r="BL355" s="8">
        <v>0</v>
      </c>
      <c r="BM355" s="8">
        <v>0</v>
      </c>
      <c r="BN355" s="8">
        <v>0</v>
      </c>
      <c r="BO355" s="8">
        <v>0</v>
      </c>
      <c r="BP355" s="8">
        <v>0</v>
      </c>
      <c r="BQ355" s="8">
        <v>0</v>
      </c>
      <c r="BR355" s="8">
        <v>0</v>
      </c>
    </row>
    <row r="356" spans="1:70" x14ac:dyDescent="0.25">
      <c r="A356" s="6">
        <v>35120508</v>
      </c>
      <c r="B356" t="s">
        <v>665</v>
      </c>
      <c r="C356" s="7" t="s">
        <v>115</v>
      </c>
      <c r="D356" s="7" t="s">
        <v>72</v>
      </c>
      <c r="E356" s="7" t="s">
        <v>95</v>
      </c>
      <c r="F356" t="s">
        <v>96</v>
      </c>
      <c r="G356" t="s">
        <v>146</v>
      </c>
      <c r="H356" t="s">
        <v>365</v>
      </c>
      <c r="I356" t="s">
        <v>144</v>
      </c>
      <c r="J356" t="s">
        <v>78</v>
      </c>
      <c r="K356" t="s">
        <v>79</v>
      </c>
      <c r="L356">
        <v>39.843045731499998</v>
      </c>
      <c r="M356">
        <v>-121.5703942671</v>
      </c>
      <c r="N356" s="7" t="s">
        <v>658</v>
      </c>
      <c r="O356" s="7" t="s">
        <v>666</v>
      </c>
      <c r="P356" s="7" t="s">
        <v>660</v>
      </c>
      <c r="Q356" s="7" t="s">
        <v>170</v>
      </c>
      <c r="R356" s="7">
        <v>2141</v>
      </c>
      <c r="S356" s="7"/>
      <c r="T356" s="7"/>
      <c r="U356" s="7"/>
      <c r="V356" s="7" t="s">
        <v>101</v>
      </c>
      <c r="W356" s="8">
        <v>5.4924242424242424E-2</v>
      </c>
      <c r="X356" s="8">
        <v>0</v>
      </c>
      <c r="Y356" s="8">
        <v>0</v>
      </c>
      <c r="Z356" s="8">
        <v>5.4924242424242424E-2</v>
      </c>
      <c r="AA356" s="8">
        <v>0</v>
      </c>
      <c r="AB356" s="8">
        <v>0</v>
      </c>
      <c r="AC356" s="8">
        <v>0</v>
      </c>
      <c r="AD356" s="8">
        <v>0</v>
      </c>
      <c r="AE356" s="8">
        <v>5.4924242424242424E-2</v>
      </c>
      <c r="AF356" s="8">
        <v>0</v>
      </c>
      <c r="AG356" s="8">
        <v>0</v>
      </c>
      <c r="AH356" s="8">
        <v>5.4924242424242424E-2</v>
      </c>
      <c r="AI356" s="8">
        <v>0</v>
      </c>
      <c r="AJ356" s="8">
        <v>0</v>
      </c>
      <c r="AK356" s="8">
        <v>0</v>
      </c>
      <c r="AL356" s="8">
        <v>0</v>
      </c>
      <c r="AM356" s="8">
        <v>0</v>
      </c>
      <c r="AN356" s="8">
        <v>0</v>
      </c>
      <c r="AO356" s="8">
        <v>0</v>
      </c>
      <c r="AP356" s="8">
        <v>0</v>
      </c>
      <c r="AQ356" s="8">
        <v>0</v>
      </c>
      <c r="AR356" s="8">
        <v>0</v>
      </c>
      <c r="AS356" s="8">
        <v>0</v>
      </c>
      <c r="AT356" s="8">
        <v>0</v>
      </c>
      <c r="AU356" s="7">
        <v>0</v>
      </c>
      <c r="AV356" s="7">
        <v>0</v>
      </c>
      <c r="AW356" s="7">
        <v>0</v>
      </c>
      <c r="AX356" s="7">
        <v>0</v>
      </c>
      <c r="AY356" s="7">
        <v>0</v>
      </c>
      <c r="AZ356" s="7">
        <v>0</v>
      </c>
      <c r="BA356" s="7">
        <v>0</v>
      </c>
      <c r="BB356" s="7">
        <v>0</v>
      </c>
      <c r="BC356" s="8">
        <v>0</v>
      </c>
      <c r="BD356" s="8">
        <v>0</v>
      </c>
      <c r="BE356" s="8">
        <v>0</v>
      </c>
      <c r="BF356" s="8">
        <v>0</v>
      </c>
      <c r="BG356" s="8">
        <v>0</v>
      </c>
      <c r="BH356" s="8">
        <v>0</v>
      </c>
      <c r="BI356" s="8">
        <v>0</v>
      </c>
      <c r="BJ356" s="8">
        <v>0</v>
      </c>
      <c r="BK356" s="8">
        <v>0</v>
      </c>
      <c r="BL356" s="8">
        <v>0</v>
      </c>
      <c r="BM356" s="8">
        <v>0</v>
      </c>
      <c r="BN356" s="8">
        <v>0</v>
      </c>
      <c r="BO356" s="8">
        <v>0</v>
      </c>
      <c r="BP356" s="8">
        <v>0</v>
      </c>
      <c r="BQ356" s="8">
        <v>0</v>
      </c>
      <c r="BR356" s="8">
        <v>0</v>
      </c>
    </row>
    <row r="357" spans="1:70" x14ac:dyDescent="0.25">
      <c r="A357" s="6">
        <v>35117126</v>
      </c>
      <c r="B357" t="s">
        <v>667</v>
      </c>
      <c r="C357" s="7" t="s">
        <v>115</v>
      </c>
      <c r="D357" s="7" t="s">
        <v>72</v>
      </c>
      <c r="E357" s="7" t="s">
        <v>95</v>
      </c>
      <c r="F357" t="s">
        <v>96</v>
      </c>
      <c r="G357" t="s">
        <v>146</v>
      </c>
      <c r="H357" t="s">
        <v>348</v>
      </c>
      <c r="I357" t="s">
        <v>144</v>
      </c>
      <c r="J357" t="s">
        <v>78</v>
      </c>
      <c r="K357" t="s">
        <v>79</v>
      </c>
      <c r="L357">
        <v>39.791382789700002</v>
      </c>
      <c r="M357">
        <v>-121.5796627134</v>
      </c>
      <c r="N357" s="7" t="s">
        <v>658</v>
      </c>
      <c r="O357" s="7" t="s">
        <v>666</v>
      </c>
      <c r="P357" s="7" t="s">
        <v>660</v>
      </c>
      <c r="Q357" s="7" t="s">
        <v>170</v>
      </c>
      <c r="R357" s="7">
        <v>2141</v>
      </c>
      <c r="S357" s="7"/>
      <c r="T357" s="7"/>
      <c r="U357" s="7"/>
      <c r="V357" s="7" t="s">
        <v>101</v>
      </c>
      <c r="W357" s="8">
        <v>0.18560606060606061</v>
      </c>
      <c r="X357" s="8">
        <v>0</v>
      </c>
      <c r="Y357" s="8">
        <v>0</v>
      </c>
      <c r="Z357" s="8">
        <v>0.18560606060606061</v>
      </c>
      <c r="AA357" s="8">
        <v>0</v>
      </c>
      <c r="AB357" s="8">
        <v>0</v>
      </c>
      <c r="AC357" s="8">
        <v>0</v>
      </c>
      <c r="AD357" s="8">
        <v>0</v>
      </c>
      <c r="AE357" s="8">
        <v>0.18560606060606061</v>
      </c>
      <c r="AF357" s="8">
        <v>0</v>
      </c>
      <c r="AG357" s="8">
        <v>0</v>
      </c>
      <c r="AH357" s="8">
        <v>0.18560606060606061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8">
        <v>0</v>
      </c>
      <c r="AO357" s="8">
        <v>0</v>
      </c>
      <c r="AP357" s="8">
        <v>0</v>
      </c>
      <c r="AQ357" s="8">
        <v>0</v>
      </c>
      <c r="AR357" s="8">
        <v>0</v>
      </c>
      <c r="AS357" s="8">
        <v>0</v>
      </c>
      <c r="AT357" s="8">
        <v>0</v>
      </c>
      <c r="AU357" s="7">
        <v>0</v>
      </c>
      <c r="AV357" s="7">
        <v>0</v>
      </c>
      <c r="AW357" s="7">
        <v>0</v>
      </c>
      <c r="AX357" s="7">
        <v>0</v>
      </c>
      <c r="AY357" s="7">
        <v>0</v>
      </c>
      <c r="AZ357" s="7">
        <v>0</v>
      </c>
      <c r="BA357" s="7">
        <v>0</v>
      </c>
      <c r="BB357" s="7">
        <v>0</v>
      </c>
      <c r="BC357" s="8">
        <v>0</v>
      </c>
      <c r="BD357" s="8">
        <v>0</v>
      </c>
      <c r="BE357" s="8">
        <v>0</v>
      </c>
      <c r="BF357" s="8">
        <v>0</v>
      </c>
      <c r="BG357" s="8">
        <v>0</v>
      </c>
      <c r="BH357" s="8">
        <v>0</v>
      </c>
      <c r="BI357" s="8">
        <v>0</v>
      </c>
      <c r="BJ357" s="8">
        <v>0</v>
      </c>
      <c r="BK357" s="8">
        <v>0</v>
      </c>
      <c r="BL357" s="8">
        <v>0</v>
      </c>
      <c r="BM357" s="8">
        <v>0</v>
      </c>
      <c r="BN357" s="8">
        <v>0</v>
      </c>
      <c r="BO357" s="8">
        <v>0</v>
      </c>
      <c r="BP357" s="8">
        <v>0</v>
      </c>
      <c r="BQ357" s="8">
        <v>0</v>
      </c>
      <c r="BR357" s="8">
        <v>0</v>
      </c>
    </row>
    <row r="358" spans="1:70" x14ac:dyDescent="0.25">
      <c r="A358" s="6">
        <v>35117411</v>
      </c>
      <c r="B358" t="s">
        <v>668</v>
      </c>
      <c r="C358" s="7" t="s">
        <v>101</v>
      </c>
      <c r="D358" s="7" t="s">
        <v>72</v>
      </c>
      <c r="E358" s="7" t="s">
        <v>95</v>
      </c>
      <c r="F358" t="s">
        <v>96</v>
      </c>
      <c r="G358" t="s">
        <v>146</v>
      </c>
      <c r="H358" t="s">
        <v>348</v>
      </c>
      <c r="I358" t="s">
        <v>144</v>
      </c>
      <c r="J358" t="s">
        <v>78</v>
      </c>
      <c r="K358" t="s">
        <v>79</v>
      </c>
      <c r="L358">
        <v>39.774092584400002</v>
      </c>
      <c r="M358">
        <v>-121.5871079186</v>
      </c>
      <c r="N358" s="7" t="s">
        <v>658</v>
      </c>
      <c r="O358" s="7" t="s">
        <v>666</v>
      </c>
      <c r="P358" s="7" t="s">
        <v>660</v>
      </c>
      <c r="Q358" s="7" t="s">
        <v>655</v>
      </c>
      <c r="R358" s="7">
        <v>2141</v>
      </c>
      <c r="S358" s="7"/>
      <c r="T358" s="7"/>
      <c r="U358" s="7"/>
      <c r="V358" s="7" t="s">
        <v>101</v>
      </c>
      <c r="W358" s="8">
        <v>9.3371212121212119E-2</v>
      </c>
      <c r="X358" s="8">
        <v>0</v>
      </c>
      <c r="Y358" s="8">
        <v>0</v>
      </c>
      <c r="Z358" s="8">
        <v>9.3371212121212119E-2</v>
      </c>
      <c r="AA358" s="8">
        <v>0</v>
      </c>
      <c r="AB358" s="8">
        <v>0</v>
      </c>
      <c r="AC358" s="8">
        <v>0</v>
      </c>
      <c r="AD358" s="8">
        <v>0</v>
      </c>
      <c r="AE358" s="8">
        <v>9.3371212121212119E-2</v>
      </c>
      <c r="AF358" s="8">
        <v>0</v>
      </c>
      <c r="AG358" s="8">
        <v>0</v>
      </c>
      <c r="AH358" s="8">
        <v>9.3371212121212119E-2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8">
        <v>0</v>
      </c>
      <c r="AO358" s="8">
        <v>0</v>
      </c>
      <c r="AP358" s="8">
        <v>0</v>
      </c>
      <c r="AQ358" s="8">
        <v>0</v>
      </c>
      <c r="AR358" s="8">
        <v>0</v>
      </c>
      <c r="AS358" s="8">
        <v>0</v>
      </c>
      <c r="AT358" s="8">
        <v>0</v>
      </c>
      <c r="AU358" s="7">
        <v>0</v>
      </c>
      <c r="AV358" s="7">
        <v>0</v>
      </c>
      <c r="AW358" s="7">
        <v>0</v>
      </c>
      <c r="AX358" s="7">
        <v>0</v>
      </c>
      <c r="AY358" s="7">
        <v>0</v>
      </c>
      <c r="AZ358" s="7">
        <v>0</v>
      </c>
      <c r="BA358" s="7">
        <v>0</v>
      </c>
      <c r="BB358" s="7">
        <v>0</v>
      </c>
      <c r="BC358" s="8">
        <v>0</v>
      </c>
      <c r="BD358" s="8">
        <v>0</v>
      </c>
      <c r="BE358" s="8">
        <v>0</v>
      </c>
      <c r="BF358" s="8">
        <v>0</v>
      </c>
      <c r="BG358" s="8">
        <v>0</v>
      </c>
      <c r="BH358" s="8">
        <v>0</v>
      </c>
      <c r="BI358" s="8">
        <v>0</v>
      </c>
      <c r="BJ358" s="8">
        <v>0</v>
      </c>
      <c r="BK358" s="8">
        <v>0</v>
      </c>
      <c r="BL358" s="8">
        <v>0</v>
      </c>
      <c r="BM358" s="8">
        <v>0</v>
      </c>
      <c r="BN358" s="8">
        <v>0</v>
      </c>
      <c r="BO358" s="8">
        <v>0</v>
      </c>
      <c r="BP358" s="8">
        <v>0</v>
      </c>
      <c r="BQ358" s="8">
        <v>0</v>
      </c>
      <c r="BR358" s="8">
        <v>0</v>
      </c>
    </row>
    <row r="359" spans="1:70" x14ac:dyDescent="0.25">
      <c r="A359" s="6">
        <v>35120063</v>
      </c>
      <c r="B359" t="s">
        <v>669</v>
      </c>
      <c r="C359" s="7" t="s">
        <v>93</v>
      </c>
      <c r="D359" s="7" t="s">
        <v>72</v>
      </c>
      <c r="E359" s="7" t="s">
        <v>95</v>
      </c>
      <c r="F359" t="s">
        <v>96</v>
      </c>
      <c r="G359" t="s">
        <v>146</v>
      </c>
      <c r="H359" t="s">
        <v>348</v>
      </c>
      <c r="I359" t="s">
        <v>144</v>
      </c>
      <c r="J359" t="s">
        <v>78</v>
      </c>
      <c r="K359" t="s">
        <v>79</v>
      </c>
      <c r="L359">
        <v>39.7747587936</v>
      </c>
      <c r="M359">
        <v>-121.58658688049999</v>
      </c>
      <c r="N359" s="7" t="s">
        <v>658</v>
      </c>
      <c r="O359" s="7" t="s">
        <v>666</v>
      </c>
      <c r="P359" s="7" t="s">
        <v>660</v>
      </c>
      <c r="Q359" s="7" t="s">
        <v>655</v>
      </c>
      <c r="R359" s="7">
        <v>2141</v>
      </c>
      <c r="S359" s="7"/>
      <c r="T359" s="7"/>
      <c r="U359" s="7"/>
      <c r="V359" s="7" t="s">
        <v>101</v>
      </c>
      <c r="W359" s="8">
        <v>6.2121212121212119E-2</v>
      </c>
      <c r="X359" s="8">
        <v>0</v>
      </c>
      <c r="Y359" s="8">
        <v>0</v>
      </c>
      <c r="Z359" s="8">
        <v>6.2121212121212119E-2</v>
      </c>
      <c r="AA359" s="8">
        <v>0</v>
      </c>
      <c r="AB359" s="8">
        <v>0</v>
      </c>
      <c r="AC359" s="8">
        <v>0</v>
      </c>
      <c r="AD359" s="8">
        <v>0</v>
      </c>
      <c r="AE359" s="8">
        <v>6.2121212121212119E-2</v>
      </c>
      <c r="AF359" s="8">
        <v>0</v>
      </c>
      <c r="AG359" s="8">
        <v>0</v>
      </c>
      <c r="AH359" s="8">
        <v>6.2121212121212119E-2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8">
        <v>0</v>
      </c>
      <c r="AO359" s="8">
        <v>0</v>
      </c>
      <c r="AP359" s="8">
        <v>0</v>
      </c>
      <c r="AQ359" s="8">
        <v>0</v>
      </c>
      <c r="AR359" s="8">
        <v>0</v>
      </c>
      <c r="AS359" s="8">
        <v>0</v>
      </c>
      <c r="AT359" s="8">
        <v>0</v>
      </c>
      <c r="AU359" s="7">
        <v>0</v>
      </c>
      <c r="AV359" s="7">
        <v>0</v>
      </c>
      <c r="AW359" s="7">
        <v>0</v>
      </c>
      <c r="AX359" s="7">
        <v>0</v>
      </c>
      <c r="AY359" s="7">
        <v>0</v>
      </c>
      <c r="AZ359" s="7">
        <v>0</v>
      </c>
      <c r="BA359" s="7">
        <v>0</v>
      </c>
      <c r="BB359" s="7">
        <v>0</v>
      </c>
      <c r="BC359" s="8">
        <v>0</v>
      </c>
      <c r="BD359" s="8">
        <v>0</v>
      </c>
      <c r="BE359" s="8">
        <v>0</v>
      </c>
      <c r="BF359" s="8">
        <v>0</v>
      </c>
      <c r="BG359" s="8">
        <v>0</v>
      </c>
      <c r="BH359" s="8">
        <v>0</v>
      </c>
      <c r="BI359" s="8">
        <v>0</v>
      </c>
      <c r="BJ359" s="8">
        <v>0</v>
      </c>
      <c r="BK359" s="8">
        <v>0</v>
      </c>
      <c r="BL359" s="8">
        <v>0</v>
      </c>
      <c r="BM359" s="8">
        <v>0</v>
      </c>
      <c r="BN359" s="8">
        <v>0</v>
      </c>
      <c r="BO359" s="8">
        <v>0</v>
      </c>
      <c r="BP359" s="8">
        <v>0</v>
      </c>
      <c r="BQ359" s="8">
        <v>0</v>
      </c>
      <c r="BR359" s="8">
        <v>0</v>
      </c>
    </row>
    <row r="360" spans="1:70" x14ac:dyDescent="0.25">
      <c r="A360" s="6">
        <v>35111096</v>
      </c>
      <c r="B360" t="s">
        <v>670</v>
      </c>
      <c r="C360" s="7" t="s">
        <v>101</v>
      </c>
      <c r="D360" s="7" t="s">
        <v>72</v>
      </c>
      <c r="E360" s="7" t="s">
        <v>95</v>
      </c>
      <c r="F360" t="s">
        <v>96</v>
      </c>
      <c r="G360" t="s">
        <v>146</v>
      </c>
      <c r="H360" t="s">
        <v>348</v>
      </c>
      <c r="I360" t="s">
        <v>144</v>
      </c>
      <c r="J360" t="s">
        <v>78</v>
      </c>
      <c r="K360" t="s">
        <v>79</v>
      </c>
      <c r="L360">
        <v>39.784945667499997</v>
      </c>
      <c r="M360">
        <v>-121.59173798099999</v>
      </c>
      <c r="N360" s="7" t="s">
        <v>658</v>
      </c>
      <c r="O360" s="7" t="s">
        <v>666</v>
      </c>
      <c r="P360" s="7" t="s">
        <v>660</v>
      </c>
      <c r="Q360" s="7" t="s">
        <v>170</v>
      </c>
      <c r="R360" s="7">
        <v>2141</v>
      </c>
      <c r="S360" s="7"/>
      <c r="T360" s="7"/>
      <c r="U360" s="7"/>
      <c r="V360" s="7" t="s">
        <v>101</v>
      </c>
      <c r="W360" s="8">
        <v>2.5757575757575757E-2</v>
      </c>
      <c r="X360" s="8">
        <v>0</v>
      </c>
      <c r="Y360" s="8">
        <v>0</v>
      </c>
      <c r="Z360" s="8">
        <v>2.5757575757575757E-2</v>
      </c>
      <c r="AA360" s="8">
        <v>0</v>
      </c>
      <c r="AB360" s="8">
        <v>0</v>
      </c>
      <c r="AC360" s="8">
        <v>0</v>
      </c>
      <c r="AD360" s="8">
        <v>0</v>
      </c>
      <c r="AE360" s="8">
        <v>2.5757575757575757E-2</v>
      </c>
      <c r="AF360" s="8">
        <v>0</v>
      </c>
      <c r="AG360" s="8">
        <v>0</v>
      </c>
      <c r="AH360" s="8">
        <v>2.5757575757575757E-2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8">
        <v>0</v>
      </c>
      <c r="AO360" s="8">
        <v>0</v>
      </c>
      <c r="AP360" s="8">
        <v>0</v>
      </c>
      <c r="AQ360" s="8">
        <v>0</v>
      </c>
      <c r="AR360" s="8">
        <v>0</v>
      </c>
      <c r="AS360" s="8">
        <v>0</v>
      </c>
      <c r="AT360" s="8">
        <v>0</v>
      </c>
      <c r="AU360" s="7">
        <v>0</v>
      </c>
      <c r="AV360" s="7">
        <v>0</v>
      </c>
      <c r="AW360" s="7">
        <v>0</v>
      </c>
      <c r="AX360" s="7">
        <v>0</v>
      </c>
      <c r="AY360" s="7">
        <v>0</v>
      </c>
      <c r="AZ360" s="7">
        <v>0</v>
      </c>
      <c r="BA360" s="7">
        <v>0</v>
      </c>
      <c r="BB360" s="7">
        <v>0</v>
      </c>
      <c r="BC360" s="8">
        <v>0</v>
      </c>
      <c r="BD360" s="8">
        <v>0</v>
      </c>
      <c r="BE360" s="8">
        <v>0</v>
      </c>
      <c r="BF360" s="8">
        <v>0</v>
      </c>
      <c r="BG360" s="8">
        <v>0</v>
      </c>
      <c r="BH360" s="8">
        <v>0</v>
      </c>
      <c r="BI360" s="8">
        <v>0</v>
      </c>
      <c r="BJ360" s="8">
        <v>0</v>
      </c>
      <c r="BK360" s="8">
        <v>0</v>
      </c>
      <c r="BL360" s="8">
        <v>0</v>
      </c>
      <c r="BM360" s="8">
        <v>0</v>
      </c>
      <c r="BN360" s="8">
        <v>0</v>
      </c>
      <c r="BO360" s="8">
        <v>0</v>
      </c>
      <c r="BP360" s="8">
        <v>0</v>
      </c>
      <c r="BQ360" s="8">
        <v>0</v>
      </c>
      <c r="BR360" s="8">
        <v>0</v>
      </c>
    </row>
    <row r="361" spans="1:70" x14ac:dyDescent="0.25">
      <c r="A361" s="6">
        <v>35077252</v>
      </c>
      <c r="B361" t="s">
        <v>671</v>
      </c>
      <c r="C361" s="7" t="s">
        <v>101</v>
      </c>
      <c r="D361" s="7" t="s">
        <v>72</v>
      </c>
      <c r="E361" s="7" t="s">
        <v>95</v>
      </c>
      <c r="F361" t="s">
        <v>96</v>
      </c>
      <c r="G361" t="s">
        <v>146</v>
      </c>
      <c r="H361" t="s">
        <v>348</v>
      </c>
      <c r="I361" t="s">
        <v>144</v>
      </c>
      <c r="J361" t="s">
        <v>78</v>
      </c>
      <c r="K361" t="s">
        <v>79</v>
      </c>
      <c r="L361">
        <v>39.7916454848</v>
      </c>
      <c r="M361">
        <v>-121.585401773</v>
      </c>
      <c r="N361" s="7" t="s">
        <v>658</v>
      </c>
      <c r="O361" s="7" t="s">
        <v>666</v>
      </c>
      <c r="P361" s="7" t="s">
        <v>660</v>
      </c>
      <c r="Q361" s="7" t="s">
        <v>170</v>
      </c>
      <c r="R361" s="7">
        <v>2141</v>
      </c>
      <c r="S361" s="7"/>
      <c r="T361" s="7"/>
      <c r="U361" s="7"/>
      <c r="V361" s="7" t="s">
        <v>101</v>
      </c>
      <c r="W361" s="8">
        <v>0.10662878787878788</v>
      </c>
      <c r="X361" s="8">
        <v>0</v>
      </c>
      <c r="Y361" s="8">
        <v>0</v>
      </c>
      <c r="Z361" s="8">
        <v>0.10662878787878788</v>
      </c>
      <c r="AA361" s="8">
        <v>0</v>
      </c>
      <c r="AB361" s="8">
        <v>0</v>
      </c>
      <c r="AC361" s="8">
        <v>0</v>
      </c>
      <c r="AD361" s="8">
        <v>0</v>
      </c>
      <c r="AE361" s="8">
        <v>0.10662878787878788</v>
      </c>
      <c r="AF361" s="8">
        <v>0</v>
      </c>
      <c r="AG361" s="8">
        <v>0</v>
      </c>
      <c r="AH361" s="8">
        <v>0.10662878787878788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8">
        <v>0</v>
      </c>
      <c r="AO361" s="8">
        <v>0</v>
      </c>
      <c r="AP361" s="8">
        <v>0</v>
      </c>
      <c r="AQ361" s="8">
        <v>0</v>
      </c>
      <c r="AR361" s="8">
        <v>0</v>
      </c>
      <c r="AS361" s="8">
        <v>0</v>
      </c>
      <c r="AT361" s="8">
        <v>0</v>
      </c>
      <c r="AU361" s="7">
        <v>0</v>
      </c>
      <c r="AV361" s="7">
        <v>0</v>
      </c>
      <c r="AW361" s="7">
        <v>0</v>
      </c>
      <c r="AX361" s="7">
        <v>0</v>
      </c>
      <c r="AY361" s="7">
        <v>0</v>
      </c>
      <c r="AZ361" s="7">
        <v>0</v>
      </c>
      <c r="BA361" s="7">
        <v>0</v>
      </c>
      <c r="BB361" s="7">
        <v>0</v>
      </c>
      <c r="BC361" s="8">
        <v>0</v>
      </c>
      <c r="BD361" s="8">
        <v>0</v>
      </c>
      <c r="BE361" s="8">
        <v>0</v>
      </c>
      <c r="BF361" s="8">
        <v>0</v>
      </c>
      <c r="BG361" s="8">
        <v>0</v>
      </c>
      <c r="BH361" s="8">
        <v>0</v>
      </c>
      <c r="BI361" s="8">
        <v>0</v>
      </c>
      <c r="BJ361" s="8">
        <v>0</v>
      </c>
      <c r="BK361" s="8">
        <v>0</v>
      </c>
      <c r="BL361" s="8">
        <v>0</v>
      </c>
      <c r="BM361" s="8">
        <v>0</v>
      </c>
      <c r="BN361" s="8">
        <v>0</v>
      </c>
      <c r="BO361" s="8">
        <v>0</v>
      </c>
      <c r="BP361" s="8">
        <v>0</v>
      </c>
      <c r="BQ361" s="8">
        <v>0</v>
      </c>
      <c r="BR361" s="8">
        <v>0</v>
      </c>
    </row>
    <row r="362" spans="1:70" x14ac:dyDescent="0.25">
      <c r="A362" s="6">
        <v>35100980</v>
      </c>
      <c r="B362" t="s">
        <v>672</v>
      </c>
      <c r="C362" s="7" t="s">
        <v>115</v>
      </c>
      <c r="D362" s="7" t="s">
        <v>72</v>
      </c>
      <c r="E362" s="7" t="s">
        <v>95</v>
      </c>
      <c r="F362" t="s">
        <v>96</v>
      </c>
      <c r="G362" t="s">
        <v>146</v>
      </c>
      <c r="H362" t="s">
        <v>348</v>
      </c>
      <c r="I362" t="s">
        <v>144</v>
      </c>
      <c r="J362" t="s">
        <v>78</v>
      </c>
      <c r="K362" t="s">
        <v>79</v>
      </c>
      <c r="L362">
        <v>39.795092356200001</v>
      </c>
      <c r="M362">
        <v>-121.5796813796</v>
      </c>
      <c r="N362" s="7" t="s">
        <v>658</v>
      </c>
      <c r="O362" s="7" t="s">
        <v>666</v>
      </c>
      <c r="P362" s="7" t="s">
        <v>660</v>
      </c>
      <c r="Q362" s="7" t="s">
        <v>170</v>
      </c>
      <c r="R362" s="7">
        <v>2141</v>
      </c>
      <c r="S362" s="7"/>
      <c r="T362" s="7"/>
      <c r="U362" s="7"/>
      <c r="V362" s="7" t="s">
        <v>101</v>
      </c>
      <c r="W362" s="8">
        <v>9.6590909090909088E-2</v>
      </c>
      <c r="X362" s="8">
        <v>0</v>
      </c>
      <c r="Y362" s="8">
        <v>0</v>
      </c>
      <c r="Z362" s="8">
        <v>9.6590909090909088E-2</v>
      </c>
      <c r="AA362" s="8">
        <v>0</v>
      </c>
      <c r="AB362" s="8">
        <v>0</v>
      </c>
      <c r="AC362" s="8">
        <v>0</v>
      </c>
      <c r="AD362" s="8">
        <v>0</v>
      </c>
      <c r="AE362" s="8">
        <v>9.6590909090909088E-2</v>
      </c>
      <c r="AF362" s="8">
        <v>0</v>
      </c>
      <c r="AG362" s="8">
        <v>0</v>
      </c>
      <c r="AH362" s="8">
        <v>9.6590909090909088E-2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8">
        <v>0</v>
      </c>
      <c r="AO362" s="8">
        <v>0</v>
      </c>
      <c r="AP362" s="8">
        <v>0</v>
      </c>
      <c r="AQ362" s="8">
        <v>0</v>
      </c>
      <c r="AR362" s="8">
        <v>0</v>
      </c>
      <c r="AS362" s="8">
        <v>0</v>
      </c>
      <c r="AT362" s="8">
        <v>0</v>
      </c>
      <c r="AU362" s="7">
        <v>0</v>
      </c>
      <c r="AV362" s="7">
        <v>0</v>
      </c>
      <c r="AW362" s="7">
        <v>0</v>
      </c>
      <c r="AX362" s="7">
        <v>0</v>
      </c>
      <c r="AY362" s="7">
        <v>0</v>
      </c>
      <c r="AZ362" s="7">
        <v>0</v>
      </c>
      <c r="BA362" s="7">
        <v>0</v>
      </c>
      <c r="BB362" s="7">
        <v>0</v>
      </c>
      <c r="BC362" s="8">
        <v>0</v>
      </c>
      <c r="BD362" s="8">
        <v>0</v>
      </c>
      <c r="BE362" s="8">
        <v>0</v>
      </c>
      <c r="BF362" s="8">
        <v>0</v>
      </c>
      <c r="BG362" s="8">
        <v>0</v>
      </c>
      <c r="BH362" s="8">
        <v>0</v>
      </c>
      <c r="BI362" s="8">
        <v>0</v>
      </c>
      <c r="BJ362" s="8">
        <v>0</v>
      </c>
      <c r="BK362" s="8">
        <v>0</v>
      </c>
      <c r="BL362" s="8">
        <v>0</v>
      </c>
      <c r="BM362" s="8">
        <v>0</v>
      </c>
      <c r="BN362" s="8">
        <v>0</v>
      </c>
      <c r="BO362" s="8">
        <v>0</v>
      </c>
      <c r="BP362" s="8">
        <v>0</v>
      </c>
      <c r="BQ362" s="8">
        <v>0</v>
      </c>
      <c r="BR362" s="8">
        <v>0</v>
      </c>
    </row>
    <row r="363" spans="1:70" x14ac:dyDescent="0.25">
      <c r="A363" s="6">
        <v>35100982</v>
      </c>
      <c r="B363" t="s">
        <v>673</v>
      </c>
      <c r="C363" s="7" t="s">
        <v>101</v>
      </c>
      <c r="D363" s="7" t="s">
        <v>72</v>
      </c>
      <c r="E363" s="7" t="s">
        <v>95</v>
      </c>
      <c r="F363" t="s">
        <v>96</v>
      </c>
      <c r="G363" t="s">
        <v>146</v>
      </c>
      <c r="H363" t="s">
        <v>348</v>
      </c>
      <c r="I363" t="s">
        <v>144</v>
      </c>
      <c r="J363" t="s">
        <v>78</v>
      </c>
      <c r="K363" t="s">
        <v>79</v>
      </c>
      <c r="L363">
        <v>39.774369251700001</v>
      </c>
      <c r="M363">
        <v>-121.5937483477</v>
      </c>
      <c r="N363" s="7" t="s">
        <v>658</v>
      </c>
      <c r="O363" s="7" t="s">
        <v>666</v>
      </c>
      <c r="P363" s="7" t="s">
        <v>660</v>
      </c>
      <c r="Q363" s="7" t="s">
        <v>655</v>
      </c>
      <c r="R363" s="7">
        <v>2141</v>
      </c>
      <c r="S363" s="7"/>
      <c r="T363" s="7"/>
      <c r="U363" s="7"/>
      <c r="V363" s="7" t="s">
        <v>101</v>
      </c>
      <c r="W363" s="8">
        <v>0.16155303030303031</v>
      </c>
      <c r="X363" s="8">
        <v>0</v>
      </c>
      <c r="Y363" s="8">
        <v>0</v>
      </c>
      <c r="Z363" s="8">
        <v>0.16155303030303031</v>
      </c>
      <c r="AA363" s="8">
        <v>0</v>
      </c>
      <c r="AB363" s="8">
        <v>0</v>
      </c>
      <c r="AC363" s="8">
        <v>0</v>
      </c>
      <c r="AD363" s="8">
        <v>0</v>
      </c>
      <c r="AE363" s="8">
        <v>0.16155303030303031</v>
      </c>
      <c r="AF363" s="8">
        <v>0</v>
      </c>
      <c r="AG363" s="8">
        <v>0</v>
      </c>
      <c r="AH363" s="8">
        <v>0.16155303030303031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8">
        <v>0</v>
      </c>
      <c r="AO363" s="8">
        <v>0</v>
      </c>
      <c r="AP363" s="8">
        <v>0</v>
      </c>
      <c r="AQ363" s="8">
        <v>0</v>
      </c>
      <c r="AR363" s="8">
        <v>0</v>
      </c>
      <c r="AS363" s="8">
        <v>0</v>
      </c>
      <c r="AT363" s="8">
        <v>0</v>
      </c>
      <c r="AU363" s="7">
        <v>0</v>
      </c>
      <c r="AV363" s="7">
        <v>0</v>
      </c>
      <c r="AW363" s="7">
        <v>0</v>
      </c>
      <c r="AX363" s="7">
        <v>0</v>
      </c>
      <c r="AY363" s="7">
        <v>0</v>
      </c>
      <c r="AZ363" s="7">
        <v>0</v>
      </c>
      <c r="BA363" s="7">
        <v>0</v>
      </c>
      <c r="BB363" s="7">
        <v>0</v>
      </c>
      <c r="BC363" s="8">
        <v>0</v>
      </c>
      <c r="BD363" s="8">
        <v>0</v>
      </c>
      <c r="BE363" s="8">
        <v>0</v>
      </c>
      <c r="BF363" s="8">
        <v>0</v>
      </c>
      <c r="BG363" s="8">
        <v>0</v>
      </c>
      <c r="BH363" s="8">
        <v>0</v>
      </c>
      <c r="BI363" s="8">
        <v>0</v>
      </c>
      <c r="BJ363" s="8">
        <v>0</v>
      </c>
      <c r="BK363" s="8">
        <v>0</v>
      </c>
      <c r="BL363" s="8">
        <v>0</v>
      </c>
      <c r="BM363" s="8">
        <v>0</v>
      </c>
      <c r="BN363" s="8">
        <v>0</v>
      </c>
      <c r="BO363" s="8">
        <v>0</v>
      </c>
      <c r="BP363" s="8">
        <v>0</v>
      </c>
      <c r="BQ363" s="8">
        <v>0</v>
      </c>
      <c r="BR363" s="8">
        <v>0</v>
      </c>
    </row>
    <row r="364" spans="1:70" x14ac:dyDescent="0.25">
      <c r="A364" s="6">
        <v>35094363</v>
      </c>
      <c r="B364" t="s">
        <v>674</v>
      </c>
      <c r="C364" s="7" t="s">
        <v>101</v>
      </c>
      <c r="D364" s="7" t="s">
        <v>72</v>
      </c>
      <c r="E364" s="7" t="s">
        <v>95</v>
      </c>
      <c r="F364" t="s">
        <v>96</v>
      </c>
      <c r="G364" t="s">
        <v>146</v>
      </c>
      <c r="H364" t="s">
        <v>365</v>
      </c>
      <c r="I364" t="s">
        <v>144</v>
      </c>
      <c r="J364" t="s">
        <v>78</v>
      </c>
      <c r="K364" t="s">
        <v>79</v>
      </c>
      <c r="L364">
        <v>39.808829791400001</v>
      </c>
      <c r="M364">
        <v>-121.58215958460001</v>
      </c>
      <c r="N364" s="7" t="s">
        <v>658</v>
      </c>
      <c r="O364" s="7" t="s">
        <v>666</v>
      </c>
      <c r="P364" s="7" t="s">
        <v>660</v>
      </c>
      <c r="Q364" s="7" t="s">
        <v>170</v>
      </c>
      <c r="R364" s="7">
        <v>2141</v>
      </c>
      <c r="S364" s="7"/>
      <c r="T364" s="7"/>
      <c r="U364" s="7"/>
      <c r="V364" s="7" t="s">
        <v>101</v>
      </c>
      <c r="W364" s="8">
        <v>0.10511363636363637</v>
      </c>
      <c r="X364" s="8">
        <v>0</v>
      </c>
      <c r="Y364" s="8">
        <v>0</v>
      </c>
      <c r="Z364" s="8">
        <v>0.10511363636363637</v>
      </c>
      <c r="AA364" s="8">
        <v>0</v>
      </c>
      <c r="AB364" s="8">
        <v>0</v>
      </c>
      <c r="AC364" s="8">
        <v>0</v>
      </c>
      <c r="AD364" s="8">
        <v>0</v>
      </c>
      <c r="AE364" s="8">
        <v>0.10511363636363637</v>
      </c>
      <c r="AF364" s="8">
        <v>0</v>
      </c>
      <c r="AG364" s="8">
        <v>0</v>
      </c>
      <c r="AH364" s="8">
        <v>0.10511363636363637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8">
        <v>0</v>
      </c>
      <c r="AO364" s="8">
        <v>0</v>
      </c>
      <c r="AP364" s="8">
        <v>0</v>
      </c>
      <c r="AQ364" s="8">
        <v>0</v>
      </c>
      <c r="AR364" s="8">
        <v>0</v>
      </c>
      <c r="AS364" s="8">
        <v>0</v>
      </c>
      <c r="AT364" s="8">
        <v>0</v>
      </c>
      <c r="AU364" s="7">
        <v>0</v>
      </c>
      <c r="AV364" s="7">
        <v>0</v>
      </c>
      <c r="AW364" s="7">
        <v>0</v>
      </c>
      <c r="AX364" s="7">
        <v>0</v>
      </c>
      <c r="AY364" s="7">
        <v>0</v>
      </c>
      <c r="AZ364" s="7">
        <v>0</v>
      </c>
      <c r="BA364" s="7">
        <v>0</v>
      </c>
      <c r="BB364" s="7">
        <v>0</v>
      </c>
      <c r="BC364" s="8">
        <v>0</v>
      </c>
      <c r="BD364" s="8">
        <v>0</v>
      </c>
      <c r="BE364" s="8">
        <v>0</v>
      </c>
      <c r="BF364" s="8">
        <v>0</v>
      </c>
      <c r="BG364" s="8">
        <v>0</v>
      </c>
      <c r="BH364" s="8">
        <v>0</v>
      </c>
      <c r="BI364" s="8">
        <v>0</v>
      </c>
      <c r="BJ364" s="8">
        <v>0</v>
      </c>
      <c r="BK364" s="8">
        <v>0</v>
      </c>
      <c r="BL364" s="8">
        <v>0</v>
      </c>
      <c r="BM364" s="8">
        <v>0</v>
      </c>
      <c r="BN364" s="8">
        <v>0</v>
      </c>
      <c r="BO364" s="8">
        <v>0</v>
      </c>
      <c r="BP364" s="8">
        <v>0</v>
      </c>
      <c r="BQ364" s="8">
        <v>0</v>
      </c>
      <c r="BR364" s="8">
        <v>0</v>
      </c>
    </row>
    <row r="365" spans="1:70" x14ac:dyDescent="0.25">
      <c r="A365" s="6">
        <v>31426417</v>
      </c>
      <c r="B365" t="s">
        <v>675</v>
      </c>
      <c r="C365" s="7" t="s">
        <v>101</v>
      </c>
      <c r="D365" s="7" t="s">
        <v>72</v>
      </c>
      <c r="E365" s="7" t="s">
        <v>95</v>
      </c>
      <c r="F365" t="s">
        <v>96</v>
      </c>
      <c r="G365" t="s">
        <v>146</v>
      </c>
      <c r="I365" t="s">
        <v>144</v>
      </c>
      <c r="J365" t="s">
        <v>78</v>
      </c>
      <c r="K365" t="s">
        <v>79</v>
      </c>
      <c r="L365">
        <v>39.809521576400002</v>
      </c>
      <c r="M365">
        <v>-121.5815622395</v>
      </c>
      <c r="N365" s="7" t="s">
        <v>658</v>
      </c>
      <c r="O365" s="7" t="s">
        <v>666</v>
      </c>
      <c r="P365" s="7" t="s">
        <v>660</v>
      </c>
      <c r="Q365" s="7" t="s">
        <v>170</v>
      </c>
      <c r="R365" s="7">
        <v>2141</v>
      </c>
      <c r="S365" s="7"/>
      <c r="T365" s="7"/>
      <c r="U365" s="7"/>
      <c r="V365" s="7" t="s">
        <v>101</v>
      </c>
      <c r="W365" s="8">
        <v>0.14318181818181819</v>
      </c>
      <c r="X365" s="8">
        <v>0</v>
      </c>
      <c r="Y365" s="8">
        <v>0</v>
      </c>
      <c r="Z365" s="8">
        <v>0.14318181818181819</v>
      </c>
      <c r="AA365" s="8">
        <v>0</v>
      </c>
      <c r="AB365" s="8">
        <v>0</v>
      </c>
      <c r="AC365" s="8">
        <v>0</v>
      </c>
      <c r="AD365" s="8">
        <v>0</v>
      </c>
      <c r="AE365" s="8">
        <v>0.14318181818181819</v>
      </c>
      <c r="AF365" s="8">
        <v>0</v>
      </c>
      <c r="AG365" s="8">
        <v>0</v>
      </c>
      <c r="AH365" s="8">
        <v>0.14318181818181819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8">
        <v>0</v>
      </c>
      <c r="AO365" s="8">
        <v>0</v>
      </c>
      <c r="AP365" s="8">
        <v>0</v>
      </c>
      <c r="AQ365" s="8">
        <v>0</v>
      </c>
      <c r="AR365" s="8">
        <v>0</v>
      </c>
      <c r="AS365" s="8">
        <v>0</v>
      </c>
      <c r="AT365" s="8">
        <v>0</v>
      </c>
      <c r="AU365" s="7">
        <v>0</v>
      </c>
      <c r="AV365" s="7">
        <v>0</v>
      </c>
      <c r="AW365" s="7">
        <v>0</v>
      </c>
      <c r="AX365" s="7">
        <v>0</v>
      </c>
      <c r="AY365" s="7">
        <v>0</v>
      </c>
      <c r="AZ365" s="7">
        <v>0</v>
      </c>
      <c r="BA365" s="7">
        <v>0</v>
      </c>
      <c r="BB365" s="7">
        <v>0</v>
      </c>
      <c r="BC365" s="8">
        <v>0</v>
      </c>
      <c r="BD365" s="8">
        <v>0</v>
      </c>
      <c r="BE365" s="8">
        <v>0</v>
      </c>
      <c r="BF365" s="8">
        <v>0</v>
      </c>
      <c r="BG365" s="8">
        <v>0</v>
      </c>
      <c r="BH365" s="8">
        <v>0</v>
      </c>
      <c r="BI365" s="8">
        <v>0</v>
      </c>
      <c r="BJ365" s="8">
        <v>0</v>
      </c>
      <c r="BK365" s="8">
        <v>0</v>
      </c>
      <c r="BL365" s="8">
        <v>0</v>
      </c>
      <c r="BM365" s="8">
        <v>0</v>
      </c>
      <c r="BN365" s="8">
        <v>0</v>
      </c>
      <c r="BO365" s="8">
        <v>0</v>
      </c>
      <c r="BP365" s="8">
        <v>0</v>
      </c>
      <c r="BQ365" s="8">
        <v>0</v>
      </c>
      <c r="BR365" s="8">
        <v>0</v>
      </c>
    </row>
    <row r="366" spans="1:70" x14ac:dyDescent="0.25">
      <c r="A366" s="6">
        <v>31427127</v>
      </c>
      <c r="B366" t="s">
        <v>676</v>
      </c>
      <c r="C366" s="7" t="s">
        <v>101</v>
      </c>
      <c r="D366" s="7" t="s">
        <v>138</v>
      </c>
      <c r="E366" s="7" t="s">
        <v>95</v>
      </c>
      <c r="F366" t="s">
        <v>96</v>
      </c>
      <c r="G366" t="s">
        <v>146</v>
      </c>
      <c r="H366" t="s">
        <v>348</v>
      </c>
      <c r="I366" t="s">
        <v>144</v>
      </c>
      <c r="J366" t="s">
        <v>78</v>
      </c>
      <c r="K366" t="s">
        <v>79</v>
      </c>
      <c r="L366">
        <v>39.784927626699996</v>
      </c>
      <c r="M366">
        <v>-121.5888715574</v>
      </c>
      <c r="N366" s="7"/>
      <c r="O366" s="7" t="s">
        <v>666</v>
      </c>
      <c r="P366" s="7"/>
      <c r="Q366" s="7" t="s">
        <v>170</v>
      </c>
      <c r="R366" s="7">
        <v>2141</v>
      </c>
      <c r="S366" s="7"/>
      <c r="T366" s="7"/>
      <c r="U366" s="7"/>
      <c r="V366" s="7" t="s">
        <v>101</v>
      </c>
      <c r="W366" s="8">
        <v>0.15</v>
      </c>
      <c r="X366" s="8">
        <v>0</v>
      </c>
      <c r="Y366" s="8">
        <v>0</v>
      </c>
      <c r="Z366" s="8">
        <v>0.15</v>
      </c>
      <c r="AA366" s="8">
        <v>0</v>
      </c>
      <c r="AB366" s="8">
        <v>0</v>
      </c>
      <c r="AC366" s="8">
        <v>0</v>
      </c>
      <c r="AD366" s="8">
        <v>0</v>
      </c>
      <c r="AE366" s="8">
        <v>0.15000000000000002</v>
      </c>
      <c r="AF366" s="8">
        <v>0</v>
      </c>
      <c r="AG366" s="8">
        <v>0</v>
      </c>
      <c r="AH366" s="8">
        <v>0.15000000000000002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8">
        <v>0</v>
      </c>
      <c r="AO366" s="8">
        <v>0</v>
      </c>
      <c r="AP366" s="8">
        <v>0</v>
      </c>
      <c r="AQ366" s="8">
        <v>0</v>
      </c>
      <c r="AR366" s="8">
        <v>0</v>
      </c>
      <c r="AS366" s="8">
        <v>0</v>
      </c>
      <c r="AT366" s="8">
        <v>0</v>
      </c>
      <c r="AU366" s="7">
        <v>0</v>
      </c>
      <c r="AV366" s="7">
        <v>0</v>
      </c>
      <c r="AW366" s="7">
        <v>0</v>
      </c>
      <c r="AX366" s="7">
        <v>0</v>
      </c>
      <c r="AY366" s="7">
        <v>0</v>
      </c>
      <c r="AZ366" s="7">
        <v>0</v>
      </c>
      <c r="BA366" s="7">
        <v>0</v>
      </c>
      <c r="BB366" s="7">
        <v>0</v>
      </c>
      <c r="BC366" s="8">
        <v>0</v>
      </c>
      <c r="BD366" s="8">
        <v>0</v>
      </c>
      <c r="BE366" s="8">
        <v>0</v>
      </c>
      <c r="BF366" s="8">
        <v>0</v>
      </c>
      <c r="BG366" s="8">
        <v>0</v>
      </c>
      <c r="BH366" s="8">
        <v>0</v>
      </c>
      <c r="BI366" s="8">
        <v>0</v>
      </c>
      <c r="BJ366" s="8">
        <v>0</v>
      </c>
      <c r="BK366" s="8">
        <v>0</v>
      </c>
      <c r="BL366" s="8">
        <v>0</v>
      </c>
      <c r="BM366" s="8">
        <v>0</v>
      </c>
      <c r="BN366" s="8">
        <v>0</v>
      </c>
      <c r="BO366" s="8">
        <v>0</v>
      </c>
      <c r="BP366" s="8">
        <v>0</v>
      </c>
      <c r="BQ366" s="8">
        <v>0</v>
      </c>
      <c r="BR366" s="8">
        <v>0</v>
      </c>
    </row>
    <row r="367" spans="1:70" x14ac:dyDescent="0.25">
      <c r="A367" s="6">
        <v>35112822</v>
      </c>
      <c r="B367" t="s">
        <v>677</v>
      </c>
      <c r="C367" s="7" t="s">
        <v>93</v>
      </c>
      <c r="D367" s="7" t="s">
        <v>72</v>
      </c>
      <c r="E367" s="7" t="s">
        <v>95</v>
      </c>
      <c r="F367" t="s">
        <v>96</v>
      </c>
      <c r="G367" t="s">
        <v>146</v>
      </c>
      <c r="H367" t="s">
        <v>365</v>
      </c>
      <c r="I367" t="s">
        <v>144</v>
      </c>
      <c r="J367" t="s">
        <v>78</v>
      </c>
      <c r="K367" t="s">
        <v>79</v>
      </c>
      <c r="L367">
        <v>39.817175112800001</v>
      </c>
      <c r="M367">
        <v>-121.5970557597</v>
      </c>
      <c r="N367" s="7" t="s">
        <v>658</v>
      </c>
      <c r="O367" s="7" t="s">
        <v>678</v>
      </c>
      <c r="P367" s="7" t="s">
        <v>660</v>
      </c>
      <c r="Q367" s="7" t="s">
        <v>170</v>
      </c>
      <c r="R367" s="7">
        <v>2849</v>
      </c>
      <c r="S367" s="7"/>
      <c r="T367" s="7"/>
      <c r="U367" s="7"/>
      <c r="V367" s="7" t="s">
        <v>101</v>
      </c>
      <c r="W367" s="8">
        <v>0.23939393939393938</v>
      </c>
      <c r="X367" s="8">
        <v>0</v>
      </c>
      <c r="Y367" s="8">
        <v>0</v>
      </c>
      <c r="Z367" s="8">
        <v>0.23939393939393938</v>
      </c>
      <c r="AA367" s="8">
        <v>0</v>
      </c>
      <c r="AB367" s="8">
        <v>0</v>
      </c>
      <c r="AC367" s="8">
        <v>0</v>
      </c>
      <c r="AD367" s="8">
        <v>0</v>
      </c>
      <c r="AE367" s="8">
        <v>0.23939393939393938</v>
      </c>
      <c r="AF367" s="8">
        <v>0</v>
      </c>
      <c r="AG367" s="8">
        <v>0</v>
      </c>
      <c r="AH367" s="8">
        <v>0.23939393939393938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8">
        <v>0</v>
      </c>
      <c r="AO367" s="8">
        <v>0</v>
      </c>
      <c r="AP367" s="8">
        <v>0</v>
      </c>
      <c r="AQ367" s="8">
        <v>0</v>
      </c>
      <c r="AR367" s="8">
        <v>0</v>
      </c>
      <c r="AS367" s="8">
        <v>0</v>
      </c>
      <c r="AT367" s="8">
        <v>0</v>
      </c>
      <c r="AU367" s="7">
        <v>0</v>
      </c>
      <c r="AV367" s="7">
        <v>0</v>
      </c>
      <c r="AW367" s="7">
        <v>0</v>
      </c>
      <c r="AX367" s="7">
        <v>0</v>
      </c>
      <c r="AY367" s="7">
        <v>0</v>
      </c>
      <c r="AZ367" s="7">
        <v>0</v>
      </c>
      <c r="BA367" s="7">
        <v>0</v>
      </c>
      <c r="BB367" s="7">
        <v>0</v>
      </c>
      <c r="BC367" s="8">
        <v>0</v>
      </c>
      <c r="BD367" s="8">
        <v>0</v>
      </c>
      <c r="BE367" s="8">
        <v>0</v>
      </c>
      <c r="BF367" s="8">
        <v>0</v>
      </c>
      <c r="BG367" s="8">
        <v>0</v>
      </c>
      <c r="BH367" s="8">
        <v>0</v>
      </c>
      <c r="BI367" s="8">
        <v>0</v>
      </c>
      <c r="BJ367" s="8">
        <v>0</v>
      </c>
      <c r="BK367" s="8">
        <v>0</v>
      </c>
      <c r="BL367" s="8">
        <v>0</v>
      </c>
      <c r="BM367" s="8">
        <v>0</v>
      </c>
      <c r="BN367" s="8">
        <v>0</v>
      </c>
      <c r="BO367" s="8">
        <v>0</v>
      </c>
      <c r="BP367" s="8">
        <v>0</v>
      </c>
      <c r="BQ367" s="8">
        <v>0</v>
      </c>
      <c r="BR367" s="8">
        <v>0</v>
      </c>
    </row>
    <row r="368" spans="1:70" x14ac:dyDescent="0.25">
      <c r="A368" s="6">
        <v>35113524</v>
      </c>
      <c r="B368" t="s">
        <v>679</v>
      </c>
      <c r="C368" s="7" t="s">
        <v>115</v>
      </c>
      <c r="D368" s="7" t="s">
        <v>72</v>
      </c>
      <c r="E368" s="7" t="s">
        <v>95</v>
      </c>
      <c r="F368" t="s">
        <v>96</v>
      </c>
      <c r="G368" t="s">
        <v>146</v>
      </c>
      <c r="H368" t="s">
        <v>348</v>
      </c>
      <c r="I368" t="s">
        <v>144</v>
      </c>
      <c r="J368" t="s">
        <v>78</v>
      </c>
      <c r="K368" t="s">
        <v>79</v>
      </c>
      <c r="L368">
        <v>39.757776737699999</v>
      </c>
      <c r="M368">
        <v>-121.5984590604</v>
      </c>
      <c r="N368" s="7" t="s">
        <v>658</v>
      </c>
      <c r="O368" s="7" t="s">
        <v>680</v>
      </c>
      <c r="P368" s="7" t="s">
        <v>660</v>
      </c>
      <c r="Q368" s="7" t="s">
        <v>622</v>
      </c>
      <c r="R368" s="7">
        <v>2912</v>
      </c>
      <c r="S368" s="7"/>
      <c r="T368" s="7"/>
      <c r="U368" s="7"/>
      <c r="V368" s="7" t="s">
        <v>101</v>
      </c>
      <c r="W368" s="8">
        <v>3.5037878787878785E-2</v>
      </c>
      <c r="X368" s="8">
        <v>0</v>
      </c>
      <c r="Y368" s="8">
        <v>0</v>
      </c>
      <c r="Z368" s="8">
        <v>3.5037878787878785E-2</v>
      </c>
      <c r="AA368" s="8">
        <v>0</v>
      </c>
      <c r="AB368" s="8">
        <v>0</v>
      </c>
      <c r="AC368" s="8">
        <v>0</v>
      </c>
      <c r="AD368" s="8">
        <v>0</v>
      </c>
      <c r="AE368" s="8">
        <v>3.5037878787878785E-2</v>
      </c>
      <c r="AF368" s="8">
        <v>0</v>
      </c>
      <c r="AG368" s="8">
        <v>0</v>
      </c>
      <c r="AH368" s="8">
        <v>3.5037878787878785E-2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8">
        <v>0</v>
      </c>
      <c r="AO368" s="8">
        <v>0</v>
      </c>
      <c r="AP368" s="8">
        <v>0</v>
      </c>
      <c r="AQ368" s="8">
        <v>0</v>
      </c>
      <c r="AR368" s="8">
        <v>0</v>
      </c>
      <c r="AS368" s="8">
        <v>0</v>
      </c>
      <c r="AT368" s="8">
        <v>0</v>
      </c>
      <c r="AU368" s="7">
        <v>0</v>
      </c>
      <c r="AV368" s="7">
        <v>0</v>
      </c>
      <c r="AW368" s="7">
        <v>0</v>
      </c>
      <c r="AX368" s="7">
        <v>0</v>
      </c>
      <c r="AY368" s="7">
        <v>0</v>
      </c>
      <c r="AZ368" s="7">
        <v>0</v>
      </c>
      <c r="BA368" s="7">
        <v>0</v>
      </c>
      <c r="BB368" s="7">
        <v>0</v>
      </c>
      <c r="BC368" s="8">
        <v>0</v>
      </c>
      <c r="BD368" s="8">
        <v>0</v>
      </c>
      <c r="BE368" s="8">
        <v>0</v>
      </c>
      <c r="BF368" s="8">
        <v>0</v>
      </c>
      <c r="BG368" s="8">
        <v>0</v>
      </c>
      <c r="BH368" s="8">
        <v>0</v>
      </c>
      <c r="BI368" s="8">
        <v>0</v>
      </c>
      <c r="BJ368" s="8">
        <v>0</v>
      </c>
      <c r="BK368" s="8">
        <v>0</v>
      </c>
      <c r="BL368" s="8">
        <v>0</v>
      </c>
      <c r="BM368" s="8">
        <v>0</v>
      </c>
      <c r="BN368" s="8">
        <v>0</v>
      </c>
      <c r="BO368" s="8">
        <v>0</v>
      </c>
      <c r="BP368" s="8">
        <v>0</v>
      </c>
      <c r="BQ368" s="8">
        <v>0</v>
      </c>
      <c r="BR368" s="8">
        <v>0</v>
      </c>
    </row>
    <row r="369" spans="1:70" x14ac:dyDescent="0.25">
      <c r="A369" s="6">
        <v>35110919</v>
      </c>
      <c r="B369" t="s">
        <v>681</v>
      </c>
      <c r="C369" s="7" t="s">
        <v>101</v>
      </c>
      <c r="D369" s="7" t="s">
        <v>72</v>
      </c>
      <c r="E369" s="7" t="s">
        <v>95</v>
      </c>
      <c r="F369" t="s">
        <v>96</v>
      </c>
      <c r="G369" t="s">
        <v>146</v>
      </c>
      <c r="H369" t="s">
        <v>348</v>
      </c>
      <c r="I369" t="s">
        <v>144</v>
      </c>
      <c r="J369" t="s">
        <v>78</v>
      </c>
      <c r="K369" t="s">
        <v>79</v>
      </c>
      <c r="L369">
        <v>39.774897295700001</v>
      </c>
      <c r="M369">
        <v>-121.5995310038</v>
      </c>
      <c r="N369" s="7" t="s">
        <v>658</v>
      </c>
      <c r="O369" s="7" t="s">
        <v>682</v>
      </c>
      <c r="P369" s="7" t="s">
        <v>660</v>
      </c>
      <c r="Q369" s="7" t="s">
        <v>170</v>
      </c>
      <c r="R369" s="7">
        <v>2808</v>
      </c>
      <c r="S369" s="7"/>
      <c r="T369" s="7"/>
      <c r="U369" s="7"/>
      <c r="V369" s="7" t="s">
        <v>101</v>
      </c>
      <c r="W369" s="8">
        <v>9.0909090909090912E-2</v>
      </c>
      <c r="X369" s="8">
        <v>0</v>
      </c>
      <c r="Y369" s="8">
        <v>0</v>
      </c>
      <c r="Z369" s="8">
        <v>9.0909090909090912E-2</v>
      </c>
      <c r="AA369" s="8">
        <v>0</v>
      </c>
      <c r="AB369" s="8">
        <v>0</v>
      </c>
      <c r="AC369" s="8">
        <v>0</v>
      </c>
      <c r="AD369" s="8">
        <v>0</v>
      </c>
      <c r="AE369" s="8">
        <v>9.0909090909090912E-2</v>
      </c>
      <c r="AF369" s="8">
        <v>0</v>
      </c>
      <c r="AG369" s="8">
        <v>0</v>
      </c>
      <c r="AH369" s="8">
        <v>9.0909090909090912E-2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8">
        <v>0</v>
      </c>
      <c r="AO369" s="8">
        <v>0</v>
      </c>
      <c r="AP369" s="8">
        <v>0</v>
      </c>
      <c r="AQ369" s="8">
        <v>0</v>
      </c>
      <c r="AR369" s="8">
        <v>0</v>
      </c>
      <c r="AS369" s="8">
        <v>0</v>
      </c>
      <c r="AT369" s="8">
        <v>0</v>
      </c>
      <c r="AU369" s="7">
        <v>0</v>
      </c>
      <c r="AV369" s="7">
        <v>0</v>
      </c>
      <c r="AW369" s="7">
        <v>0</v>
      </c>
      <c r="AX369" s="7">
        <v>0</v>
      </c>
      <c r="AY369" s="7">
        <v>0</v>
      </c>
      <c r="AZ369" s="7">
        <v>0</v>
      </c>
      <c r="BA369" s="7">
        <v>0</v>
      </c>
      <c r="BB369" s="7">
        <v>0</v>
      </c>
      <c r="BC369" s="8">
        <v>0</v>
      </c>
      <c r="BD369" s="8">
        <v>0</v>
      </c>
      <c r="BE369" s="8">
        <v>0</v>
      </c>
      <c r="BF369" s="8">
        <v>0</v>
      </c>
      <c r="BG369" s="8">
        <v>0</v>
      </c>
      <c r="BH369" s="8">
        <v>0</v>
      </c>
      <c r="BI369" s="8">
        <v>0</v>
      </c>
      <c r="BJ369" s="8">
        <v>0</v>
      </c>
      <c r="BK369" s="8">
        <v>0</v>
      </c>
      <c r="BL369" s="8">
        <v>0</v>
      </c>
      <c r="BM369" s="8">
        <v>0</v>
      </c>
      <c r="BN369" s="8">
        <v>0</v>
      </c>
      <c r="BO369" s="8">
        <v>0</v>
      </c>
      <c r="BP369" s="8">
        <v>0</v>
      </c>
      <c r="BQ369" s="8">
        <v>0</v>
      </c>
      <c r="BR369" s="8">
        <v>0</v>
      </c>
    </row>
    <row r="370" spans="1:70" x14ac:dyDescent="0.25">
      <c r="A370" s="6">
        <v>35110712</v>
      </c>
      <c r="B370" t="s">
        <v>683</v>
      </c>
      <c r="C370" s="7" t="s">
        <v>101</v>
      </c>
      <c r="D370" s="7" t="s">
        <v>72</v>
      </c>
      <c r="E370" s="7" t="s">
        <v>95</v>
      </c>
      <c r="F370" t="s">
        <v>96</v>
      </c>
      <c r="G370" t="s">
        <v>146</v>
      </c>
      <c r="H370" t="s">
        <v>348</v>
      </c>
      <c r="I370" t="s">
        <v>144</v>
      </c>
      <c r="J370" t="s">
        <v>78</v>
      </c>
      <c r="K370" t="s">
        <v>79</v>
      </c>
      <c r="L370">
        <v>39.777614132300002</v>
      </c>
      <c r="M370">
        <v>-121.60309067759999</v>
      </c>
      <c r="N370" s="7" t="s">
        <v>658</v>
      </c>
      <c r="O370" s="7" t="s">
        <v>682</v>
      </c>
      <c r="P370" s="7" t="s">
        <v>660</v>
      </c>
      <c r="Q370" s="7" t="s">
        <v>170</v>
      </c>
      <c r="R370" s="7">
        <v>2808</v>
      </c>
      <c r="S370" s="7"/>
      <c r="T370" s="7"/>
      <c r="U370" s="7"/>
      <c r="V370" s="7" t="s">
        <v>101</v>
      </c>
      <c r="W370" s="8">
        <v>0.45530303030303032</v>
      </c>
      <c r="X370" s="8">
        <v>0</v>
      </c>
      <c r="Y370" s="8">
        <v>0</v>
      </c>
      <c r="Z370" s="8">
        <v>0.45530303030303032</v>
      </c>
      <c r="AA370" s="8">
        <v>0</v>
      </c>
      <c r="AB370" s="8">
        <v>0</v>
      </c>
      <c r="AC370" s="8">
        <v>0</v>
      </c>
      <c r="AD370" s="8">
        <v>0</v>
      </c>
      <c r="AE370" s="8">
        <v>0.45530303030303032</v>
      </c>
      <c r="AF370" s="8">
        <v>0</v>
      </c>
      <c r="AG370" s="8">
        <v>0</v>
      </c>
      <c r="AH370" s="8">
        <v>0.45530303030303032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8">
        <v>0</v>
      </c>
      <c r="AO370" s="8">
        <v>0</v>
      </c>
      <c r="AP370" s="8">
        <v>0</v>
      </c>
      <c r="AQ370" s="8">
        <v>0</v>
      </c>
      <c r="AR370" s="8">
        <v>0</v>
      </c>
      <c r="AS370" s="8">
        <v>0</v>
      </c>
      <c r="AT370" s="8">
        <v>0</v>
      </c>
      <c r="AU370" s="7">
        <v>0</v>
      </c>
      <c r="AV370" s="7">
        <v>0</v>
      </c>
      <c r="AW370" s="7">
        <v>0</v>
      </c>
      <c r="AX370" s="7">
        <v>0</v>
      </c>
      <c r="AY370" s="7">
        <v>0</v>
      </c>
      <c r="AZ370" s="7">
        <v>0</v>
      </c>
      <c r="BA370" s="7">
        <v>0</v>
      </c>
      <c r="BB370" s="7">
        <v>0</v>
      </c>
      <c r="BC370" s="8">
        <v>0</v>
      </c>
      <c r="BD370" s="8">
        <v>0</v>
      </c>
      <c r="BE370" s="8">
        <v>0</v>
      </c>
      <c r="BF370" s="8">
        <v>0</v>
      </c>
      <c r="BG370" s="8">
        <v>0</v>
      </c>
      <c r="BH370" s="8">
        <v>0</v>
      </c>
      <c r="BI370" s="8">
        <v>0</v>
      </c>
      <c r="BJ370" s="8">
        <v>0</v>
      </c>
      <c r="BK370" s="8">
        <v>0</v>
      </c>
      <c r="BL370" s="8">
        <v>0</v>
      </c>
      <c r="BM370" s="8">
        <v>0</v>
      </c>
      <c r="BN370" s="8">
        <v>0</v>
      </c>
      <c r="BO370" s="8">
        <v>0</v>
      </c>
      <c r="BP370" s="8">
        <v>0</v>
      </c>
      <c r="BQ370" s="8">
        <v>0</v>
      </c>
      <c r="BR370" s="8">
        <v>0</v>
      </c>
    </row>
    <row r="371" spans="1:70" x14ac:dyDescent="0.25">
      <c r="A371" s="6">
        <v>35100240</v>
      </c>
      <c r="B371" t="s">
        <v>684</v>
      </c>
      <c r="C371" s="7" t="s">
        <v>101</v>
      </c>
      <c r="D371" s="7" t="s">
        <v>72</v>
      </c>
      <c r="E371" s="7" t="s">
        <v>95</v>
      </c>
      <c r="F371" t="s">
        <v>96</v>
      </c>
      <c r="G371" t="s">
        <v>146</v>
      </c>
      <c r="H371" t="s">
        <v>348</v>
      </c>
      <c r="I371" t="s">
        <v>144</v>
      </c>
      <c r="J371" t="s">
        <v>78</v>
      </c>
      <c r="K371" t="s">
        <v>79</v>
      </c>
      <c r="L371">
        <v>39.772591624900002</v>
      </c>
      <c r="M371">
        <v>-121.6031488006</v>
      </c>
      <c r="N371" s="7" t="s">
        <v>658</v>
      </c>
      <c r="O371" s="7" t="s">
        <v>682</v>
      </c>
      <c r="P371" s="7" t="s">
        <v>660</v>
      </c>
      <c r="Q371" s="7" t="s">
        <v>622</v>
      </c>
      <c r="R371" s="7">
        <v>2808</v>
      </c>
      <c r="S371" s="7"/>
      <c r="T371" s="7"/>
      <c r="U371" s="7"/>
      <c r="V371" s="7" t="s">
        <v>101</v>
      </c>
      <c r="W371" s="8">
        <v>1.8181818181818181E-2</v>
      </c>
      <c r="X371" s="8">
        <v>0</v>
      </c>
      <c r="Y371" s="8">
        <v>0</v>
      </c>
      <c r="Z371" s="8">
        <v>1.8181818181818181E-2</v>
      </c>
      <c r="AA371" s="8">
        <v>0</v>
      </c>
      <c r="AB371" s="8">
        <v>0</v>
      </c>
      <c r="AC371" s="8">
        <v>0</v>
      </c>
      <c r="AD371" s="8">
        <v>0</v>
      </c>
      <c r="AE371" s="8">
        <v>1.8181818181818181E-2</v>
      </c>
      <c r="AF371" s="8">
        <v>0</v>
      </c>
      <c r="AG371" s="8">
        <v>0</v>
      </c>
      <c r="AH371" s="8">
        <v>1.8181818181818181E-2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8">
        <v>0</v>
      </c>
      <c r="AO371" s="8">
        <v>0</v>
      </c>
      <c r="AP371" s="8">
        <v>0</v>
      </c>
      <c r="AQ371" s="8">
        <v>0</v>
      </c>
      <c r="AR371" s="8">
        <v>0</v>
      </c>
      <c r="AS371" s="8">
        <v>0</v>
      </c>
      <c r="AT371" s="8">
        <v>0</v>
      </c>
      <c r="AU371" s="7">
        <v>0</v>
      </c>
      <c r="AV371" s="7">
        <v>0</v>
      </c>
      <c r="AW371" s="7">
        <v>0</v>
      </c>
      <c r="AX371" s="7">
        <v>0</v>
      </c>
      <c r="AY371" s="7">
        <v>0</v>
      </c>
      <c r="AZ371" s="7">
        <v>0</v>
      </c>
      <c r="BA371" s="7">
        <v>0</v>
      </c>
      <c r="BB371" s="7">
        <v>0</v>
      </c>
      <c r="BC371" s="8">
        <v>0</v>
      </c>
      <c r="BD371" s="8">
        <v>0</v>
      </c>
      <c r="BE371" s="8">
        <v>0</v>
      </c>
      <c r="BF371" s="8">
        <v>0</v>
      </c>
      <c r="BG371" s="8">
        <v>0</v>
      </c>
      <c r="BH371" s="8">
        <v>0</v>
      </c>
      <c r="BI371" s="8">
        <v>0</v>
      </c>
      <c r="BJ371" s="8">
        <v>0</v>
      </c>
      <c r="BK371" s="8">
        <v>0</v>
      </c>
      <c r="BL371" s="8">
        <v>0</v>
      </c>
      <c r="BM371" s="8">
        <v>0</v>
      </c>
      <c r="BN371" s="8">
        <v>0</v>
      </c>
      <c r="BO371" s="8">
        <v>0</v>
      </c>
      <c r="BP371" s="8">
        <v>0</v>
      </c>
      <c r="BQ371" s="8">
        <v>0</v>
      </c>
      <c r="BR371" s="8">
        <v>0</v>
      </c>
    </row>
    <row r="372" spans="1:70" x14ac:dyDescent="0.25">
      <c r="A372" s="6">
        <v>35117218</v>
      </c>
      <c r="B372" t="s">
        <v>685</v>
      </c>
      <c r="C372" s="7" t="s">
        <v>101</v>
      </c>
      <c r="D372" s="7" t="s">
        <v>72</v>
      </c>
      <c r="E372" s="7" t="s">
        <v>95</v>
      </c>
      <c r="F372" t="s">
        <v>96</v>
      </c>
      <c r="G372" t="s">
        <v>146</v>
      </c>
      <c r="H372" t="s">
        <v>348</v>
      </c>
      <c r="I372" t="s">
        <v>144</v>
      </c>
      <c r="J372" t="s">
        <v>78</v>
      </c>
      <c r="K372" t="s">
        <v>79</v>
      </c>
      <c r="L372">
        <v>39.765932661599997</v>
      </c>
      <c r="M372">
        <v>-121.6094022548</v>
      </c>
      <c r="N372" s="7" t="s">
        <v>658</v>
      </c>
      <c r="O372" s="7" t="s">
        <v>682</v>
      </c>
      <c r="P372" s="7" t="s">
        <v>660</v>
      </c>
      <c r="Q372" s="7" t="s">
        <v>170</v>
      </c>
      <c r="R372" s="7">
        <v>2808</v>
      </c>
      <c r="S372" s="7"/>
      <c r="T372" s="7"/>
      <c r="U372" s="7"/>
      <c r="V372" s="7" t="s">
        <v>101</v>
      </c>
      <c r="W372" s="8">
        <v>0.13257575757575757</v>
      </c>
      <c r="X372" s="8">
        <v>0</v>
      </c>
      <c r="Y372" s="8">
        <v>0</v>
      </c>
      <c r="Z372" s="8">
        <v>0.13257575757575757</v>
      </c>
      <c r="AA372" s="8">
        <v>0</v>
      </c>
      <c r="AB372" s="8">
        <v>0</v>
      </c>
      <c r="AC372" s="8">
        <v>0</v>
      </c>
      <c r="AD372" s="8">
        <v>0</v>
      </c>
      <c r="AE372" s="8">
        <v>0.13257575757575757</v>
      </c>
      <c r="AF372" s="8">
        <v>0</v>
      </c>
      <c r="AG372" s="8">
        <v>0</v>
      </c>
      <c r="AH372" s="8">
        <v>0.13257575757575757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8">
        <v>0</v>
      </c>
      <c r="AO372" s="8">
        <v>0</v>
      </c>
      <c r="AP372" s="8">
        <v>0</v>
      </c>
      <c r="AQ372" s="8">
        <v>0</v>
      </c>
      <c r="AR372" s="8">
        <v>0</v>
      </c>
      <c r="AS372" s="8">
        <v>0</v>
      </c>
      <c r="AT372" s="8">
        <v>0</v>
      </c>
      <c r="AU372" s="7">
        <v>0</v>
      </c>
      <c r="AV372" s="7">
        <v>0</v>
      </c>
      <c r="AW372" s="7">
        <v>0</v>
      </c>
      <c r="AX372" s="7">
        <v>0</v>
      </c>
      <c r="AY372" s="7">
        <v>0</v>
      </c>
      <c r="AZ372" s="7">
        <v>0</v>
      </c>
      <c r="BA372" s="7">
        <v>0</v>
      </c>
      <c r="BB372" s="7">
        <v>0</v>
      </c>
      <c r="BC372" s="8">
        <v>0</v>
      </c>
      <c r="BD372" s="8">
        <v>0</v>
      </c>
      <c r="BE372" s="8">
        <v>0</v>
      </c>
      <c r="BF372" s="8">
        <v>0</v>
      </c>
      <c r="BG372" s="8">
        <v>0</v>
      </c>
      <c r="BH372" s="8">
        <v>0</v>
      </c>
      <c r="BI372" s="8">
        <v>0</v>
      </c>
      <c r="BJ372" s="8">
        <v>0</v>
      </c>
      <c r="BK372" s="8">
        <v>0</v>
      </c>
      <c r="BL372" s="8">
        <v>0</v>
      </c>
      <c r="BM372" s="8">
        <v>0</v>
      </c>
      <c r="BN372" s="8">
        <v>0</v>
      </c>
      <c r="BO372" s="8">
        <v>0</v>
      </c>
      <c r="BP372" s="8">
        <v>0</v>
      </c>
      <c r="BQ372" s="8">
        <v>0</v>
      </c>
      <c r="BR372" s="8">
        <v>0</v>
      </c>
    </row>
    <row r="373" spans="1:70" x14ac:dyDescent="0.25">
      <c r="A373" s="6">
        <v>31423331</v>
      </c>
      <c r="B373" t="s">
        <v>686</v>
      </c>
      <c r="C373" s="7" t="s">
        <v>101</v>
      </c>
      <c r="D373" s="7" t="s">
        <v>138</v>
      </c>
      <c r="E373" s="7" t="s">
        <v>95</v>
      </c>
      <c r="F373" t="s">
        <v>96</v>
      </c>
      <c r="G373" t="s">
        <v>146</v>
      </c>
      <c r="H373" t="s">
        <v>348</v>
      </c>
      <c r="I373" t="s">
        <v>144</v>
      </c>
      <c r="J373" t="s">
        <v>78</v>
      </c>
      <c r="K373" t="s">
        <v>79</v>
      </c>
      <c r="L373">
        <v>39.770329630299997</v>
      </c>
      <c r="M373">
        <v>-121.60737308740001</v>
      </c>
      <c r="N373" s="7"/>
      <c r="O373" s="7" t="s">
        <v>682</v>
      </c>
      <c r="P373" s="7"/>
      <c r="Q373" s="7" t="s">
        <v>170</v>
      </c>
      <c r="R373" s="7">
        <v>2808</v>
      </c>
      <c r="S373" s="7"/>
      <c r="T373" s="7"/>
      <c r="U373" s="7"/>
      <c r="V373" s="7" t="s">
        <v>101</v>
      </c>
      <c r="W373" s="8">
        <v>7.9545454545454544E-2</v>
      </c>
      <c r="X373" s="8">
        <v>0</v>
      </c>
      <c r="Y373" s="8">
        <v>0</v>
      </c>
      <c r="Z373" s="8">
        <v>7.9545454545454544E-2</v>
      </c>
      <c r="AA373" s="8">
        <v>0</v>
      </c>
      <c r="AB373" s="8">
        <v>0</v>
      </c>
      <c r="AC373" s="8">
        <v>0</v>
      </c>
      <c r="AD373" s="8">
        <v>0</v>
      </c>
      <c r="AE373" s="8">
        <v>7.9545454545454558E-2</v>
      </c>
      <c r="AF373" s="8">
        <v>0</v>
      </c>
      <c r="AG373" s="8">
        <v>0</v>
      </c>
      <c r="AH373" s="8">
        <v>7.9545454545454558E-2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8">
        <v>0</v>
      </c>
      <c r="AO373" s="8">
        <v>0</v>
      </c>
      <c r="AP373" s="8">
        <v>0</v>
      </c>
      <c r="AQ373" s="8">
        <v>0</v>
      </c>
      <c r="AR373" s="8">
        <v>0</v>
      </c>
      <c r="AS373" s="8">
        <v>0</v>
      </c>
      <c r="AT373" s="8">
        <v>0</v>
      </c>
      <c r="AU373" s="7">
        <v>0</v>
      </c>
      <c r="AV373" s="7">
        <v>0</v>
      </c>
      <c r="AW373" s="7">
        <v>0</v>
      </c>
      <c r="AX373" s="7">
        <v>0</v>
      </c>
      <c r="AY373" s="7">
        <v>0</v>
      </c>
      <c r="AZ373" s="7">
        <v>0</v>
      </c>
      <c r="BA373" s="7">
        <v>0</v>
      </c>
      <c r="BB373" s="7">
        <v>0</v>
      </c>
      <c r="BC373" s="8">
        <v>0</v>
      </c>
      <c r="BD373" s="8">
        <v>0</v>
      </c>
      <c r="BE373" s="8">
        <v>0</v>
      </c>
      <c r="BF373" s="8">
        <v>0</v>
      </c>
      <c r="BG373" s="8">
        <v>0</v>
      </c>
      <c r="BH373" s="8">
        <v>0</v>
      </c>
      <c r="BI373" s="8">
        <v>0</v>
      </c>
      <c r="BJ373" s="8">
        <v>0</v>
      </c>
      <c r="BK373" s="8">
        <v>0</v>
      </c>
      <c r="BL373" s="8">
        <v>0</v>
      </c>
      <c r="BM373" s="8">
        <v>0</v>
      </c>
      <c r="BN373" s="8">
        <v>0</v>
      </c>
      <c r="BO373" s="8">
        <v>0</v>
      </c>
      <c r="BP373" s="8">
        <v>0</v>
      </c>
      <c r="BQ373" s="8">
        <v>0</v>
      </c>
      <c r="BR373" s="8">
        <v>0</v>
      </c>
    </row>
    <row r="374" spans="1:70" x14ac:dyDescent="0.25">
      <c r="A374" s="6">
        <v>35073525</v>
      </c>
      <c r="B374" t="s">
        <v>687</v>
      </c>
      <c r="C374" s="7" t="s">
        <v>101</v>
      </c>
      <c r="D374" s="7" t="s">
        <v>72</v>
      </c>
      <c r="E374" s="7" t="s">
        <v>95</v>
      </c>
      <c r="F374" t="s">
        <v>96</v>
      </c>
      <c r="G374" t="s">
        <v>146</v>
      </c>
      <c r="H374" t="s">
        <v>348</v>
      </c>
      <c r="I374" t="s">
        <v>144</v>
      </c>
      <c r="J374" t="s">
        <v>78</v>
      </c>
      <c r="K374" t="s">
        <v>79</v>
      </c>
      <c r="L374">
        <v>39.771864181399998</v>
      </c>
      <c r="M374">
        <v>-121.6018738841</v>
      </c>
      <c r="N374" s="7" t="s">
        <v>658</v>
      </c>
      <c r="O374" s="7" t="s">
        <v>682</v>
      </c>
      <c r="P374" s="7" t="s">
        <v>660</v>
      </c>
      <c r="Q374" s="7" t="s">
        <v>170</v>
      </c>
      <c r="R374" s="7">
        <v>2808</v>
      </c>
      <c r="S374" s="7"/>
      <c r="T374" s="7"/>
      <c r="U374" s="7"/>
      <c r="V374" s="7" t="s">
        <v>101</v>
      </c>
      <c r="W374" s="8">
        <v>0.40284090909090908</v>
      </c>
      <c r="X374" s="8">
        <v>0</v>
      </c>
      <c r="Y374" s="8">
        <v>0</v>
      </c>
      <c r="Z374" s="8">
        <v>0.40284090909090908</v>
      </c>
      <c r="AA374" s="8">
        <v>0</v>
      </c>
      <c r="AB374" s="8">
        <v>0</v>
      </c>
      <c r="AC374" s="8">
        <v>0</v>
      </c>
      <c r="AD374" s="8">
        <v>0</v>
      </c>
      <c r="AE374" s="8">
        <v>0.40284090909090914</v>
      </c>
      <c r="AF374" s="8">
        <v>0</v>
      </c>
      <c r="AG374" s="8">
        <v>0</v>
      </c>
      <c r="AH374" s="8">
        <v>0.40284090909090914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8">
        <v>0</v>
      </c>
      <c r="AO374" s="8">
        <v>0</v>
      </c>
      <c r="AP374" s="8">
        <v>0</v>
      </c>
      <c r="AQ374" s="8">
        <v>0</v>
      </c>
      <c r="AR374" s="8">
        <v>0</v>
      </c>
      <c r="AS374" s="8">
        <v>0</v>
      </c>
      <c r="AT374" s="8">
        <v>0</v>
      </c>
      <c r="AU374" s="7">
        <v>0</v>
      </c>
      <c r="AV374" s="7">
        <v>0</v>
      </c>
      <c r="AW374" s="7">
        <v>0</v>
      </c>
      <c r="AX374" s="7">
        <v>0</v>
      </c>
      <c r="AY374" s="7">
        <v>0</v>
      </c>
      <c r="AZ374" s="7">
        <v>0</v>
      </c>
      <c r="BA374" s="7">
        <v>0</v>
      </c>
      <c r="BB374" s="7">
        <v>0</v>
      </c>
      <c r="BC374" s="8">
        <v>0</v>
      </c>
      <c r="BD374" s="8">
        <v>0</v>
      </c>
      <c r="BE374" s="8">
        <v>0</v>
      </c>
      <c r="BF374" s="8">
        <v>0</v>
      </c>
      <c r="BG374" s="8">
        <v>0</v>
      </c>
      <c r="BH374" s="8">
        <v>0</v>
      </c>
      <c r="BI374" s="8">
        <v>0</v>
      </c>
      <c r="BJ374" s="8">
        <v>0</v>
      </c>
      <c r="BK374" s="8">
        <v>0</v>
      </c>
      <c r="BL374" s="8">
        <v>0</v>
      </c>
      <c r="BM374" s="8">
        <v>0</v>
      </c>
      <c r="BN374" s="8">
        <v>0</v>
      </c>
      <c r="BO374" s="8">
        <v>0</v>
      </c>
      <c r="BP374" s="8">
        <v>0</v>
      </c>
      <c r="BQ374" s="8">
        <v>0</v>
      </c>
      <c r="BR374" s="8">
        <v>0</v>
      </c>
    </row>
    <row r="375" spans="1:70" x14ac:dyDescent="0.25">
      <c r="A375" s="6">
        <v>35081535</v>
      </c>
      <c r="B375" t="s">
        <v>688</v>
      </c>
      <c r="C375" s="7" t="s">
        <v>101</v>
      </c>
      <c r="D375" s="7" t="s">
        <v>72</v>
      </c>
      <c r="E375" s="7" t="s">
        <v>95</v>
      </c>
      <c r="F375" t="s">
        <v>96</v>
      </c>
      <c r="G375" t="s">
        <v>146</v>
      </c>
      <c r="H375" t="s">
        <v>348</v>
      </c>
      <c r="I375" t="s">
        <v>144</v>
      </c>
      <c r="J375" t="s">
        <v>78</v>
      </c>
      <c r="K375" t="s">
        <v>79</v>
      </c>
      <c r="L375">
        <v>39.775477813199998</v>
      </c>
      <c r="M375">
        <v>-121.62201377309999</v>
      </c>
      <c r="N375" s="7" t="s">
        <v>689</v>
      </c>
      <c r="O375" s="7" t="s">
        <v>690</v>
      </c>
      <c r="P375" s="7" t="s">
        <v>691</v>
      </c>
      <c r="Q375" s="7" t="s">
        <v>170</v>
      </c>
      <c r="R375" s="7">
        <v>2910</v>
      </c>
      <c r="S375" s="7"/>
      <c r="T375" s="7"/>
      <c r="U375" s="7"/>
      <c r="V375" s="7" t="s">
        <v>348</v>
      </c>
      <c r="W375" s="8">
        <v>0.1053030303030303</v>
      </c>
      <c r="X375" s="8">
        <v>0</v>
      </c>
      <c r="Y375" s="8">
        <v>0</v>
      </c>
      <c r="Z375" s="8">
        <v>0.1053030303030303</v>
      </c>
      <c r="AA375" s="8">
        <v>0</v>
      </c>
      <c r="AB375" s="8">
        <v>0</v>
      </c>
      <c r="AC375" s="8">
        <v>0</v>
      </c>
      <c r="AD375" s="8">
        <v>0</v>
      </c>
      <c r="AE375" s="8">
        <v>0.1053030303030303</v>
      </c>
      <c r="AF375" s="8">
        <v>0</v>
      </c>
      <c r="AG375" s="8">
        <v>0</v>
      </c>
      <c r="AH375" s="8">
        <v>0.1053030303030303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8">
        <v>0</v>
      </c>
      <c r="AO375" s="8">
        <v>0</v>
      </c>
      <c r="AP375" s="8">
        <v>0</v>
      </c>
      <c r="AQ375" s="8">
        <v>0</v>
      </c>
      <c r="AR375" s="8">
        <v>0</v>
      </c>
      <c r="AS375" s="8">
        <v>0</v>
      </c>
      <c r="AT375" s="8">
        <v>0</v>
      </c>
      <c r="AU375" s="7">
        <v>0</v>
      </c>
      <c r="AV375" s="7">
        <v>0</v>
      </c>
      <c r="AW375" s="7">
        <v>0</v>
      </c>
      <c r="AX375" s="7">
        <v>0</v>
      </c>
      <c r="AY375" s="7">
        <v>0</v>
      </c>
      <c r="AZ375" s="7">
        <v>0</v>
      </c>
      <c r="BA375" s="7">
        <v>0</v>
      </c>
      <c r="BB375" s="7">
        <v>0</v>
      </c>
      <c r="BC375" s="8">
        <v>0</v>
      </c>
      <c r="BD375" s="8">
        <v>0</v>
      </c>
      <c r="BE375" s="8">
        <v>0</v>
      </c>
      <c r="BF375" s="8">
        <v>0</v>
      </c>
      <c r="BG375" s="8">
        <v>0</v>
      </c>
      <c r="BH375" s="8">
        <v>0</v>
      </c>
      <c r="BI375" s="8">
        <v>0</v>
      </c>
      <c r="BJ375" s="8">
        <v>0</v>
      </c>
      <c r="BK375" s="8">
        <v>0</v>
      </c>
      <c r="BL375" s="8">
        <v>0</v>
      </c>
      <c r="BM375" s="8">
        <v>0</v>
      </c>
      <c r="BN375" s="8">
        <v>0</v>
      </c>
      <c r="BO375" s="8">
        <v>0</v>
      </c>
      <c r="BP375" s="8">
        <v>0</v>
      </c>
      <c r="BQ375" s="8">
        <v>0</v>
      </c>
      <c r="BR375" s="8">
        <v>0</v>
      </c>
    </row>
    <row r="376" spans="1:70" x14ac:dyDescent="0.25">
      <c r="A376" s="6">
        <v>31420416</v>
      </c>
      <c r="B376" t="s">
        <v>692</v>
      </c>
      <c r="C376" s="7" t="s">
        <v>101</v>
      </c>
      <c r="D376" s="7" t="s">
        <v>138</v>
      </c>
      <c r="E376" s="7" t="s">
        <v>95</v>
      </c>
      <c r="F376" t="s">
        <v>96</v>
      </c>
      <c r="G376" t="s">
        <v>146</v>
      </c>
      <c r="H376" t="s">
        <v>348</v>
      </c>
      <c r="I376" t="s">
        <v>144</v>
      </c>
      <c r="J376" t="s">
        <v>78</v>
      </c>
      <c r="K376" t="s">
        <v>79</v>
      </c>
      <c r="L376">
        <v>39.768756588599999</v>
      </c>
      <c r="M376">
        <v>-121.62652065090001</v>
      </c>
      <c r="N376" s="7"/>
      <c r="O376" s="7" t="s">
        <v>690</v>
      </c>
      <c r="P376" s="7"/>
      <c r="Q376" s="7" t="s">
        <v>170</v>
      </c>
      <c r="R376" s="7">
        <v>2910</v>
      </c>
      <c r="S376" s="7"/>
      <c r="T376" s="7"/>
      <c r="U376" s="7"/>
      <c r="V376" s="7" t="s">
        <v>348</v>
      </c>
      <c r="W376" s="8">
        <v>0.16723484848484849</v>
      </c>
      <c r="X376" s="8">
        <v>0</v>
      </c>
      <c r="Y376" s="8">
        <v>0</v>
      </c>
      <c r="Z376" s="8">
        <v>0.16723484848484849</v>
      </c>
      <c r="AA376" s="8">
        <v>0</v>
      </c>
      <c r="AB376" s="8">
        <v>0</v>
      </c>
      <c r="AC376" s="8">
        <v>0</v>
      </c>
      <c r="AD376" s="8">
        <v>0</v>
      </c>
      <c r="AE376" s="8">
        <v>0.16723484848484849</v>
      </c>
      <c r="AF376" s="8">
        <v>0</v>
      </c>
      <c r="AG376" s="8">
        <v>0</v>
      </c>
      <c r="AH376" s="8">
        <v>0.16723484848484849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8">
        <v>0</v>
      </c>
      <c r="AO376" s="8">
        <v>0</v>
      </c>
      <c r="AP376" s="8">
        <v>0</v>
      </c>
      <c r="AQ376" s="8">
        <v>0</v>
      </c>
      <c r="AR376" s="8">
        <v>0</v>
      </c>
      <c r="AS376" s="8">
        <v>0</v>
      </c>
      <c r="AT376" s="8">
        <v>0</v>
      </c>
      <c r="AU376" s="7">
        <v>0</v>
      </c>
      <c r="AV376" s="7">
        <v>0</v>
      </c>
      <c r="AW376" s="7">
        <v>0</v>
      </c>
      <c r="AX376" s="7">
        <v>0</v>
      </c>
      <c r="AY376" s="7">
        <v>0</v>
      </c>
      <c r="AZ376" s="7">
        <v>0</v>
      </c>
      <c r="BA376" s="7">
        <v>0</v>
      </c>
      <c r="BB376" s="7">
        <v>0</v>
      </c>
      <c r="BC376" s="8">
        <v>0</v>
      </c>
      <c r="BD376" s="8">
        <v>0</v>
      </c>
      <c r="BE376" s="8">
        <v>0</v>
      </c>
      <c r="BF376" s="8">
        <v>0</v>
      </c>
      <c r="BG376" s="8">
        <v>0</v>
      </c>
      <c r="BH376" s="8">
        <v>0</v>
      </c>
      <c r="BI376" s="8">
        <v>0</v>
      </c>
      <c r="BJ376" s="8">
        <v>0</v>
      </c>
      <c r="BK376" s="8">
        <v>0</v>
      </c>
      <c r="BL376" s="8">
        <v>0</v>
      </c>
      <c r="BM376" s="8">
        <v>0</v>
      </c>
      <c r="BN376" s="8">
        <v>0</v>
      </c>
      <c r="BO376" s="8">
        <v>0</v>
      </c>
      <c r="BP376" s="8">
        <v>0</v>
      </c>
      <c r="BQ376" s="8">
        <v>0</v>
      </c>
      <c r="BR376" s="8">
        <v>0</v>
      </c>
    </row>
    <row r="377" spans="1:70" x14ac:dyDescent="0.25">
      <c r="A377" s="6">
        <v>31420810</v>
      </c>
      <c r="B377" t="s">
        <v>693</v>
      </c>
      <c r="C377" s="7" t="s">
        <v>101</v>
      </c>
      <c r="D377" s="7" t="s">
        <v>138</v>
      </c>
      <c r="E377" s="7" t="s">
        <v>95</v>
      </c>
      <c r="F377" t="s">
        <v>96</v>
      </c>
      <c r="G377" t="s">
        <v>146</v>
      </c>
      <c r="H377" t="s">
        <v>348</v>
      </c>
      <c r="I377" t="s">
        <v>144</v>
      </c>
      <c r="J377" t="s">
        <v>78</v>
      </c>
      <c r="K377" t="s">
        <v>79</v>
      </c>
      <c r="L377">
        <v>39.770517615300001</v>
      </c>
      <c r="M377">
        <v>-121.6337715188</v>
      </c>
      <c r="N377" s="7"/>
      <c r="O377" s="7" t="s">
        <v>690</v>
      </c>
      <c r="P377" s="7"/>
      <c r="Q377" s="7" t="s">
        <v>170</v>
      </c>
      <c r="R377" s="7">
        <v>2910</v>
      </c>
      <c r="S377" s="7"/>
      <c r="T377" s="7"/>
      <c r="U377" s="7"/>
      <c r="V377" s="7" t="s">
        <v>348</v>
      </c>
      <c r="W377" s="8">
        <v>0.15662878787878787</v>
      </c>
      <c r="X377" s="8">
        <v>0</v>
      </c>
      <c r="Y377" s="8">
        <v>0</v>
      </c>
      <c r="Z377" s="8">
        <v>0.15662878787878787</v>
      </c>
      <c r="AA377" s="8">
        <v>0</v>
      </c>
      <c r="AB377" s="8">
        <v>0</v>
      </c>
      <c r="AC377" s="8">
        <v>0</v>
      </c>
      <c r="AD377" s="8">
        <v>0</v>
      </c>
      <c r="AE377" s="8">
        <v>0.1566287878787879</v>
      </c>
      <c r="AF377" s="8">
        <v>0</v>
      </c>
      <c r="AG377" s="8">
        <v>0</v>
      </c>
      <c r="AH377" s="8">
        <v>0.1566287878787879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8">
        <v>0</v>
      </c>
      <c r="AO377" s="8">
        <v>0</v>
      </c>
      <c r="AP377" s="8">
        <v>0</v>
      </c>
      <c r="AQ377" s="8">
        <v>0</v>
      </c>
      <c r="AR377" s="8">
        <v>0</v>
      </c>
      <c r="AS377" s="8">
        <v>0</v>
      </c>
      <c r="AT377" s="8">
        <v>0</v>
      </c>
      <c r="AU377" s="7">
        <v>0</v>
      </c>
      <c r="AV377" s="7">
        <v>0</v>
      </c>
      <c r="AW377" s="7">
        <v>0</v>
      </c>
      <c r="AX377" s="7">
        <v>0</v>
      </c>
      <c r="AY377" s="7">
        <v>0</v>
      </c>
      <c r="AZ377" s="7">
        <v>0</v>
      </c>
      <c r="BA377" s="7">
        <v>0</v>
      </c>
      <c r="BB377" s="7">
        <v>0</v>
      </c>
      <c r="BC377" s="8">
        <v>0</v>
      </c>
      <c r="BD377" s="8">
        <v>0</v>
      </c>
      <c r="BE377" s="8">
        <v>0</v>
      </c>
      <c r="BF377" s="8">
        <v>0</v>
      </c>
      <c r="BG377" s="8">
        <v>0</v>
      </c>
      <c r="BH377" s="8">
        <v>0</v>
      </c>
      <c r="BI377" s="8">
        <v>0</v>
      </c>
      <c r="BJ377" s="8">
        <v>0</v>
      </c>
      <c r="BK377" s="8">
        <v>0</v>
      </c>
      <c r="BL377" s="8">
        <v>0</v>
      </c>
      <c r="BM377" s="8">
        <v>0</v>
      </c>
      <c r="BN377" s="8">
        <v>0</v>
      </c>
      <c r="BO377" s="8">
        <v>0</v>
      </c>
      <c r="BP377" s="8">
        <v>0</v>
      </c>
      <c r="BQ377" s="8">
        <v>0</v>
      </c>
      <c r="BR377" s="8">
        <v>0</v>
      </c>
    </row>
    <row r="378" spans="1:70" x14ac:dyDescent="0.25">
      <c r="A378" s="6">
        <v>31425508</v>
      </c>
      <c r="B378" t="s">
        <v>694</v>
      </c>
      <c r="C378" s="7" t="s">
        <v>101</v>
      </c>
      <c r="D378" s="7" t="s">
        <v>138</v>
      </c>
      <c r="E378" s="7" t="s">
        <v>95</v>
      </c>
      <c r="F378" t="s">
        <v>96</v>
      </c>
      <c r="G378" t="s">
        <v>146</v>
      </c>
      <c r="H378" t="s">
        <v>348</v>
      </c>
      <c r="I378" t="s">
        <v>144</v>
      </c>
      <c r="J378" t="s">
        <v>78</v>
      </c>
      <c r="K378" t="s">
        <v>79</v>
      </c>
      <c r="L378">
        <v>39.767204381399999</v>
      </c>
      <c r="M378">
        <v>-121.6338727703</v>
      </c>
      <c r="N378" s="7"/>
      <c r="O378" s="7" t="s">
        <v>690</v>
      </c>
      <c r="P378" s="7"/>
      <c r="Q378" s="7" t="s">
        <v>170</v>
      </c>
      <c r="R378" s="7">
        <v>2910</v>
      </c>
      <c r="S378" s="7"/>
      <c r="T378" s="7"/>
      <c r="U378" s="7"/>
      <c r="V378" s="7" t="s">
        <v>348</v>
      </c>
      <c r="W378" s="8">
        <v>7.9924242424242425E-2</v>
      </c>
      <c r="X378" s="8">
        <v>0</v>
      </c>
      <c r="Y378" s="8">
        <v>0</v>
      </c>
      <c r="Z378" s="8">
        <v>7.9924242424242425E-2</v>
      </c>
      <c r="AA378" s="8">
        <v>0</v>
      </c>
      <c r="AB378" s="8">
        <v>0</v>
      </c>
      <c r="AC378" s="8">
        <v>0</v>
      </c>
      <c r="AD378" s="8">
        <v>0</v>
      </c>
      <c r="AE378" s="8">
        <v>7.9924242424242425E-2</v>
      </c>
      <c r="AF378" s="8">
        <v>0</v>
      </c>
      <c r="AG378" s="8">
        <v>0</v>
      </c>
      <c r="AH378" s="8">
        <v>7.9924242424242425E-2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8">
        <v>0</v>
      </c>
      <c r="AO378" s="8">
        <v>0</v>
      </c>
      <c r="AP378" s="8">
        <v>0</v>
      </c>
      <c r="AQ378" s="8">
        <v>0</v>
      </c>
      <c r="AR378" s="8">
        <v>0</v>
      </c>
      <c r="AS378" s="8">
        <v>0</v>
      </c>
      <c r="AT378" s="8">
        <v>0</v>
      </c>
      <c r="AU378" s="7">
        <v>0</v>
      </c>
      <c r="AV378" s="7">
        <v>0</v>
      </c>
      <c r="AW378" s="7">
        <v>0</v>
      </c>
      <c r="AX378" s="7">
        <v>0</v>
      </c>
      <c r="AY378" s="7">
        <v>0</v>
      </c>
      <c r="AZ378" s="7">
        <v>0</v>
      </c>
      <c r="BA378" s="7">
        <v>0</v>
      </c>
      <c r="BB378" s="7">
        <v>0</v>
      </c>
      <c r="BC378" s="8">
        <v>0</v>
      </c>
      <c r="BD378" s="8">
        <v>0</v>
      </c>
      <c r="BE378" s="8">
        <v>0</v>
      </c>
      <c r="BF378" s="8">
        <v>0</v>
      </c>
      <c r="BG378" s="8">
        <v>0</v>
      </c>
      <c r="BH378" s="8">
        <v>0</v>
      </c>
      <c r="BI378" s="8">
        <v>0</v>
      </c>
      <c r="BJ378" s="8">
        <v>0</v>
      </c>
      <c r="BK378" s="8">
        <v>0</v>
      </c>
      <c r="BL378" s="8">
        <v>0</v>
      </c>
      <c r="BM378" s="8">
        <v>0</v>
      </c>
      <c r="BN378" s="8">
        <v>0</v>
      </c>
      <c r="BO378" s="8">
        <v>0</v>
      </c>
      <c r="BP378" s="8">
        <v>0</v>
      </c>
      <c r="BQ378" s="8">
        <v>0</v>
      </c>
      <c r="BR378" s="8">
        <v>0</v>
      </c>
    </row>
    <row r="379" spans="1:70" x14ac:dyDescent="0.25">
      <c r="A379" s="6">
        <v>35106027</v>
      </c>
      <c r="B379" t="s">
        <v>695</v>
      </c>
      <c r="C379" s="7" t="s">
        <v>101</v>
      </c>
      <c r="D379" s="7" t="s">
        <v>72</v>
      </c>
      <c r="E379" s="7" t="s">
        <v>95</v>
      </c>
      <c r="F379" t="s">
        <v>96</v>
      </c>
      <c r="G379" t="s">
        <v>146</v>
      </c>
      <c r="H379" t="s">
        <v>348</v>
      </c>
      <c r="I379" t="s">
        <v>144</v>
      </c>
      <c r="J379" t="s">
        <v>78</v>
      </c>
      <c r="K379" t="s">
        <v>79</v>
      </c>
      <c r="L379">
        <v>39.786961624900002</v>
      </c>
      <c r="M379">
        <v>-121.57247456970001</v>
      </c>
      <c r="N379" s="7" t="s">
        <v>595</v>
      </c>
      <c r="O379" s="7" t="s">
        <v>696</v>
      </c>
      <c r="P379" s="7" t="s">
        <v>597</v>
      </c>
      <c r="Q379" s="7" t="s">
        <v>170</v>
      </c>
      <c r="R379" s="7">
        <v>2383</v>
      </c>
      <c r="S379" s="7"/>
      <c r="T379" s="7"/>
      <c r="U379" s="7"/>
      <c r="V379" s="7" t="s">
        <v>101</v>
      </c>
      <c r="W379" s="8">
        <v>6.1553030303030304E-2</v>
      </c>
      <c r="X379" s="8">
        <v>0</v>
      </c>
      <c r="Y379" s="8">
        <v>0</v>
      </c>
      <c r="Z379" s="8">
        <v>6.1553030303030304E-2</v>
      </c>
      <c r="AA379" s="8">
        <v>0</v>
      </c>
      <c r="AB379" s="8">
        <v>0</v>
      </c>
      <c r="AC379" s="8">
        <v>0</v>
      </c>
      <c r="AD379" s="8">
        <v>0</v>
      </c>
      <c r="AE379" s="8">
        <v>6.1553030303030304E-2</v>
      </c>
      <c r="AF379" s="8">
        <v>0</v>
      </c>
      <c r="AG379" s="8">
        <v>0</v>
      </c>
      <c r="AH379" s="8">
        <v>6.1553030303030304E-2</v>
      </c>
      <c r="AI379" s="8">
        <v>0</v>
      </c>
      <c r="AJ379" s="8">
        <v>0</v>
      </c>
      <c r="AK379" s="8">
        <v>0</v>
      </c>
      <c r="AL379" s="8">
        <v>0</v>
      </c>
      <c r="AM379" s="8">
        <v>0</v>
      </c>
      <c r="AN379" s="8">
        <v>0</v>
      </c>
      <c r="AO379" s="8">
        <v>0</v>
      </c>
      <c r="AP379" s="8">
        <v>0</v>
      </c>
      <c r="AQ379" s="8">
        <v>0</v>
      </c>
      <c r="AR379" s="8">
        <v>0</v>
      </c>
      <c r="AS379" s="8">
        <v>0</v>
      </c>
      <c r="AT379" s="8">
        <v>0</v>
      </c>
      <c r="AU379" s="7">
        <v>0</v>
      </c>
      <c r="AV379" s="7">
        <v>0</v>
      </c>
      <c r="AW379" s="7">
        <v>0</v>
      </c>
      <c r="AX379" s="7">
        <v>0</v>
      </c>
      <c r="AY379" s="7">
        <v>0</v>
      </c>
      <c r="AZ379" s="7">
        <v>0</v>
      </c>
      <c r="BA379" s="7">
        <v>0</v>
      </c>
      <c r="BB379" s="7">
        <v>0</v>
      </c>
      <c r="BC379" s="8">
        <v>0</v>
      </c>
      <c r="BD379" s="8">
        <v>0</v>
      </c>
      <c r="BE379" s="8">
        <v>0</v>
      </c>
      <c r="BF379" s="8">
        <v>0</v>
      </c>
      <c r="BG379" s="8">
        <v>0</v>
      </c>
      <c r="BH379" s="8">
        <v>0</v>
      </c>
      <c r="BI379" s="8">
        <v>0</v>
      </c>
      <c r="BJ379" s="8">
        <v>0</v>
      </c>
      <c r="BK379" s="8">
        <v>0</v>
      </c>
      <c r="BL379" s="8">
        <v>0</v>
      </c>
      <c r="BM379" s="8">
        <v>0</v>
      </c>
      <c r="BN379" s="8">
        <v>0</v>
      </c>
      <c r="BO379" s="8">
        <v>0</v>
      </c>
      <c r="BP379" s="8">
        <v>0</v>
      </c>
      <c r="BQ379" s="8">
        <v>0</v>
      </c>
      <c r="BR379" s="8">
        <v>0</v>
      </c>
    </row>
    <row r="380" spans="1:70" x14ac:dyDescent="0.25">
      <c r="A380" s="6">
        <v>35119726</v>
      </c>
      <c r="B380" t="s">
        <v>697</v>
      </c>
      <c r="C380" s="7" t="s">
        <v>115</v>
      </c>
      <c r="D380" s="7" t="s">
        <v>72</v>
      </c>
      <c r="E380" s="7" t="s">
        <v>95</v>
      </c>
      <c r="F380" t="s">
        <v>96</v>
      </c>
      <c r="G380" t="s">
        <v>146</v>
      </c>
      <c r="H380" t="s">
        <v>348</v>
      </c>
      <c r="I380" t="s">
        <v>144</v>
      </c>
      <c r="J380" t="s">
        <v>78</v>
      </c>
      <c r="K380" t="s">
        <v>79</v>
      </c>
      <c r="L380">
        <v>39.766707279899997</v>
      </c>
      <c r="M380">
        <v>-121.58189779999999</v>
      </c>
      <c r="N380" s="7" t="s">
        <v>595</v>
      </c>
      <c r="O380" s="7" t="s">
        <v>696</v>
      </c>
      <c r="P380" s="7" t="s">
        <v>597</v>
      </c>
      <c r="Q380" s="7" t="s">
        <v>622</v>
      </c>
      <c r="R380" s="7">
        <v>2383</v>
      </c>
      <c r="S380" s="7"/>
      <c r="T380" s="7"/>
      <c r="U380" s="7"/>
      <c r="V380" s="7" t="s">
        <v>101</v>
      </c>
      <c r="W380" s="8">
        <v>7.6325757575757575E-2</v>
      </c>
      <c r="X380" s="8">
        <v>0</v>
      </c>
      <c r="Y380" s="8">
        <v>0</v>
      </c>
      <c r="Z380" s="8">
        <v>7.6325757575757575E-2</v>
      </c>
      <c r="AA380" s="8">
        <v>0</v>
      </c>
      <c r="AB380" s="8">
        <v>0</v>
      </c>
      <c r="AC380" s="8">
        <v>0</v>
      </c>
      <c r="AD380" s="8">
        <v>0</v>
      </c>
      <c r="AE380" s="8">
        <v>7.6325757575757575E-2</v>
      </c>
      <c r="AF380" s="8">
        <v>0</v>
      </c>
      <c r="AG380" s="8">
        <v>0</v>
      </c>
      <c r="AH380" s="8">
        <v>7.6325757575757575E-2</v>
      </c>
      <c r="AI380" s="8">
        <v>0</v>
      </c>
      <c r="AJ380" s="8">
        <v>0</v>
      </c>
      <c r="AK380" s="8">
        <v>0</v>
      </c>
      <c r="AL380" s="8">
        <v>0</v>
      </c>
      <c r="AM380" s="8">
        <v>0</v>
      </c>
      <c r="AN380" s="8">
        <v>0</v>
      </c>
      <c r="AO380" s="8">
        <v>0</v>
      </c>
      <c r="AP380" s="8">
        <v>0</v>
      </c>
      <c r="AQ380" s="8">
        <v>0</v>
      </c>
      <c r="AR380" s="8">
        <v>0</v>
      </c>
      <c r="AS380" s="8">
        <v>0</v>
      </c>
      <c r="AT380" s="8">
        <v>0</v>
      </c>
      <c r="AU380" s="7">
        <v>0</v>
      </c>
      <c r="AV380" s="7">
        <v>0</v>
      </c>
      <c r="AW380" s="7">
        <v>0</v>
      </c>
      <c r="AX380" s="7">
        <v>0</v>
      </c>
      <c r="AY380" s="7">
        <v>0</v>
      </c>
      <c r="AZ380" s="7">
        <v>0</v>
      </c>
      <c r="BA380" s="7">
        <v>0</v>
      </c>
      <c r="BB380" s="7">
        <v>0</v>
      </c>
      <c r="BC380" s="8">
        <v>0</v>
      </c>
      <c r="BD380" s="8">
        <v>0</v>
      </c>
      <c r="BE380" s="8">
        <v>0</v>
      </c>
      <c r="BF380" s="8">
        <v>0</v>
      </c>
      <c r="BG380" s="8">
        <v>0</v>
      </c>
      <c r="BH380" s="8">
        <v>0</v>
      </c>
      <c r="BI380" s="8">
        <v>0</v>
      </c>
      <c r="BJ380" s="8">
        <v>0</v>
      </c>
      <c r="BK380" s="8">
        <v>0</v>
      </c>
      <c r="BL380" s="8">
        <v>0</v>
      </c>
      <c r="BM380" s="8">
        <v>0</v>
      </c>
      <c r="BN380" s="8">
        <v>0</v>
      </c>
      <c r="BO380" s="8">
        <v>0</v>
      </c>
      <c r="BP380" s="8">
        <v>0</v>
      </c>
      <c r="BQ380" s="8">
        <v>0</v>
      </c>
      <c r="BR380" s="8">
        <v>0</v>
      </c>
    </row>
    <row r="381" spans="1:70" x14ac:dyDescent="0.25">
      <c r="A381" s="6">
        <v>35126588</v>
      </c>
      <c r="B381" t="s">
        <v>698</v>
      </c>
      <c r="C381" s="7" t="s">
        <v>101</v>
      </c>
      <c r="D381" s="7" t="s">
        <v>72</v>
      </c>
      <c r="E381" s="7" t="s">
        <v>95</v>
      </c>
      <c r="F381" t="s">
        <v>96</v>
      </c>
      <c r="G381" t="s">
        <v>146</v>
      </c>
      <c r="H381" t="s">
        <v>348</v>
      </c>
      <c r="I381" t="s">
        <v>144</v>
      </c>
      <c r="J381" t="s">
        <v>78</v>
      </c>
      <c r="K381" t="s">
        <v>79</v>
      </c>
      <c r="L381">
        <v>39.772653583299999</v>
      </c>
      <c r="M381">
        <v>-121.5797815424</v>
      </c>
      <c r="N381" s="7" t="s">
        <v>595</v>
      </c>
      <c r="O381" s="7" t="s">
        <v>696</v>
      </c>
      <c r="P381" s="7" t="s">
        <v>597</v>
      </c>
      <c r="Q381" s="7" t="s">
        <v>655</v>
      </c>
      <c r="R381" s="7">
        <v>2383</v>
      </c>
      <c r="S381" s="7"/>
      <c r="T381" s="7"/>
      <c r="U381" s="7"/>
      <c r="V381" s="7" t="s">
        <v>101</v>
      </c>
      <c r="W381" s="8">
        <v>0.16287878787878787</v>
      </c>
      <c r="X381" s="8">
        <v>0</v>
      </c>
      <c r="Y381" s="8">
        <v>0</v>
      </c>
      <c r="Z381" s="8">
        <v>0.16287878787878787</v>
      </c>
      <c r="AA381" s="8">
        <v>0</v>
      </c>
      <c r="AB381" s="8">
        <v>0</v>
      </c>
      <c r="AC381" s="8">
        <v>0</v>
      </c>
      <c r="AD381" s="8">
        <v>0</v>
      </c>
      <c r="AE381" s="8">
        <v>0.16287878787878787</v>
      </c>
      <c r="AF381" s="8">
        <v>0</v>
      </c>
      <c r="AG381" s="8">
        <v>0</v>
      </c>
      <c r="AH381" s="8">
        <v>0.16287878787878787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8">
        <v>0</v>
      </c>
      <c r="AO381" s="8">
        <v>0</v>
      </c>
      <c r="AP381" s="8">
        <v>0</v>
      </c>
      <c r="AQ381" s="8">
        <v>0</v>
      </c>
      <c r="AR381" s="8">
        <v>0</v>
      </c>
      <c r="AS381" s="8">
        <v>0</v>
      </c>
      <c r="AT381" s="8">
        <v>0</v>
      </c>
      <c r="AU381" s="7">
        <v>0</v>
      </c>
      <c r="AV381" s="7">
        <v>0</v>
      </c>
      <c r="AW381" s="7">
        <v>0</v>
      </c>
      <c r="AX381" s="7">
        <v>0</v>
      </c>
      <c r="AY381" s="7">
        <v>0</v>
      </c>
      <c r="AZ381" s="7">
        <v>0</v>
      </c>
      <c r="BA381" s="7">
        <v>0</v>
      </c>
      <c r="BB381" s="7">
        <v>0</v>
      </c>
      <c r="BC381" s="8">
        <v>0</v>
      </c>
      <c r="BD381" s="8">
        <v>0</v>
      </c>
      <c r="BE381" s="8">
        <v>0</v>
      </c>
      <c r="BF381" s="8">
        <v>0</v>
      </c>
      <c r="BG381" s="8">
        <v>0</v>
      </c>
      <c r="BH381" s="8">
        <v>0</v>
      </c>
      <c r="BI381" s="8">
        <v>0</v>
      </c>
      <c r="BJ381" s="8">
        <v>0</v>
      </c>
      <c r="BK381" s="8">
        <v>0</v>
      </c>
      <c r="BL381" s="8">
        <v>0</v>
      </c>
      <c r="BM381" s="8">
        <v>0</v>
      </c>
      <c r="BN381" s="8">
        <v>0</v>
      </c>
      <c r="BO381" s="8">
        <v>0</v>
      </c>
      <c r="BP381" s="8">
        <v>0</v>
      </c>
      <c r="BQ381" s="8">
        <v>0</v>
      </c>
      <c r="BR381" s="8">
        <v>0</v>
      </c>
    </row>
    <row r="382" spans="1:70" x14ac:dyDescent="0.25">
      <c r="A382" s="6">
        <v>35126138</v>
      </c>
      <c r="B382" t="s">
        <v>699</v>
      </c>
      <c r="C382" s="7" t="s">
        <v>101</v>
      </c>
      <c r="D382" s="7" t="s">
        <v>72</v>
      </c>
      <c r="E382" s="7" t="s">
        <v>95</v>
      </c>
      <c r="F382" t="s">
        <v>96</v>
      </c>
      <c r="G382" t="s">
        <v>146</v>
      </c>
      <c r="H382" t="s">
        <v>348</v>
      </c>
      <c r="J382" t="s">
        <v>78</v>
      </c>
      <c r="K382" t="s">
        <v>79</v>
      </c>
      <c r="L382">
        <v>39.765933903499999</v>
      </c>
      <c r="M382">
        <v>-121.5935887171</v>
      </c>
      <c r="N382" s="7" t="s">
        <v>595</v>
      </c>
      <c r="O382" s="7" t="s">
        <v>696</v>
      </c>
      <c r="P382" s="7" t="s">
        <v>597</v>
      </c>
      <c r="Q382" s="7" t="s">
        <v>622</v>
      </c>
      <c r="R382" s="7">
        <v>2383</v>
      </c>
      <c r="S382" s="7"/>
      <c r="T382" s="7"/>
      <c r="U382" s="7"/>
      <c r="V382" s="7" t="s">
        <v>101</v>
      </c>
      <c r="W382" s="8">
        <v>6.0606060606060608E-2</v>
      </c>
      <c r="X382" s="8">
        <v>0</v>
      </c>
      <c r="Y382" s="8">
        <v>0</v>
      </c>
      <c r="Z382" s="8">
        <v>6.0606060606060608E-2</v>
      </c>
      <c r="AA382" s="8">
        <v>0</v>
      </c>
      <c r="AB382" s="8">
        <v>0</v>
      </c>
      <c r="AC382" s="8">
        <v>0</v>
      </c>
      <c r="AD382" s="8">
        <v>0</v>
      </c>
      <c r="AE382" s="8">
        <v>6.0606060606060608E-2</v>
      </c>
      <c r="AF382" s="8">
        <v>0</v>
      </c>
      <c r="AG382" s="8">
        <v>0</v>
      </c>
      <c r="AH382" s="8">
        <v>6.0606060606060608E-2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8">
        <v>0</v>
      </c>
      <c r="AO382" s="8">
        <v>0</v>
      </c>
      <c r="AP382" s="8">
        <v>0</v>
      </c>
      <c r="AQ382" s="8">
        <v>0</v>
      </c>
      <c r="AR382" s="8">
        <v>0</v>
      </c>
      <c r="AS382" s="8">
        <v>0</v>
      </c>
      <c r="AT382" s="8">
        <v>0</v>
      </c>
      <c r="AU382" s="7">
        <v>0</v>
      </c>
      <c r="AV382" s="7">
        <v>0</v>
      </c>
      <c r="AW382" s="7">
        <v>0</v>
      </c>
      <c r="AX382" s="7">
        <v>0</v>
      </c>
      <c r="AY382" s="7">
        <v>0</v>
      </c>
      <c r="AZ382" s="7">
        <v>0</v>
      </c>
      <c r="BA382" s="7">
        <v>0</v>
      </c>
      <c r="BB382" s="7">
        <v>0</v>
      </c>
      <c r="BC382" s="8">
        <v>0</v>
      </c>
      <c r="BD382" s="8">
        <v>0</v>
      </c>
      <c r="BE382" s="8">
        <v>0</v>
      </c>
      <c r="BF382" s="8">
        <v>0</v>
      </c>
      <c r="BG382" s="8">
        <v>0</v>
      </c>
      <c r="BH382" s="8">
        <v>0</v>
      </c>
      <c r="BI382" s="8">
        <v>0</v>
      </c>
      <c r="BJ382" s="8">
        <v>0</v>
      </c>
      <c r="BK382" s="8">
        <v>0</v>
      </c>
      <c r="BL382" s="8">
        <v>0</v>
      </c>
      <c r="BM382" s="8">
        <v>0</v>
      </c>
      <c r="BN382" s="8">
        <v>0</v>
      </c>
      <c r="BO382" s="8">
        <v>0</v>
      </c>
      <c r="BP382" s="8">
        <v>0</v>
      </c>
      <c r="BQ382" s="8">
        <v>0</v>
      </c>
      <c r="BR382" s="8">
        <v>0</v>
      </c>
    </row>
    <row r="383" spans="1:70" x14ac:dyDescent="0.25">
      <c r="A383" s="6">
        <v>35126607</v>
      </c>
      <c r="B383" t="s">
        <v>700</v>
      </c>
      <c r="C383" s="7" t="s">
        <v>101</v>
      </c>
      <c r="D383" s="7" t="s">
        <v>72</v>
      </c>
      <c r="E383" s="7" t="s">
        <v>95</v>
      </c>
      <c r="F383" t="s">
        <v>96</v>
      </c>
      <c r="G383" t="s">
        <v>146</v>
      </c>
      <c r="H383" t="s">
        <v>348</v>
      </c>
      <c r="I383" t="s">
        <v>144</v>
      </c>
      <c r="J383" t="s">
        <v>78</v>
      </c>
      <c r="K383" t="s">
        <v>79</v>
      </c>
      <c r="L383">
        <v>39.786987418099997</v>
      </c>
      <c r="M383">
        <v>-121.5700876909</v>
      </c>
      <c r="N383" s="7" t="s">
        <v>595</v>
      </c>
      <c r="O383" s="7" t="s">
        <v>696</v>
      </c>
      <c r="P383" s="7" t="s">
        <v>597</v>
      </c>
      <c r="Q383" s="7" t="s">
        <v>170</v>
      </c>
      <c r="R383" s="7">
        <v>2383</v>
      </c>
      <c r="S383" s="7"/>
      <c r="T383" s="7"/>
      <c r="U383" s="7"/>
      <c r="V383" s="7" t="s">
        <v>101</v>
      </c>
      <c r="W383" s="8">
        <v>0.16799242424242425</v>
      </c>
      <c r="X383" s="8">
        <v>0</v>
      </c>
      <c r="Y383" s="8">
        <v>0</v>
      </c>
      <c r="Z383" s="8">
        <v>0.16799242424242425</v>
      </c>
      <c r="AA383" s="8">
        <v>0</v>
      </c>
      <c r="AB383" s="8">
        <v>0</v>
      </c>
      <c r="AC383" s="8">
        <v>0</v>
      </c>
      <c r="AD383" s="8">
        <v>0</v>
      </c>
      <c r="AE383" s="8">
        <v>0.16799242424242425</v>
      </c>
      <c r="AF383" s="8">
        <v>0</v>
      </c>
      <c r="AG383" s="8">
        <v>0</v>
      </c>
      <c r="AH383" s="8">
        <v>0.16799242424242425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8">
        <v>0</v>
      </c>
      <c r="AO383" s="8">
        <v>0</v>
      </c>
      <c r="AP383" s="8">
        <v>0</v>
      </c>
      <c r="AQ383" s="8">
        <v>0</v>
      </c>
      <c r="AR383" s="8">
        <v>0</v>
      </c>
      <c r="AS383" s="8">
        <v>0</v>
      </c>
      <c r="AT383" s="8">
        <v>0</v>
      </c>
      <c r="AU383" s="7">
        <v>0</v>
      </c>
      <c r="AV383" s="7">
        <v>0</v>
      </c>
      <c r="AW383" s="7">
        <v>0</v>
      </c>
      <c r="AX383" s="7">
        <v>0</v>
      </c>
      <c r="AY383" s="7">
        <v>0</v>
      </c>
      <c r="AZ383" s="7">
        <v>0</v>
      </c>
      <c r="BA383" s="7">
        <v>0</v>
      </c>
      <c r="BB383" s="7">
        <v>0</v>
      </c>
      <c r="BC383" s="8">
        <v>0</v>
      </c>
      <c r="BD383" s="8">
        <v>0</v>
      </c>
      <c r="BE383" s="8">
        <v>0</v>
      </c>
      <c r="BF383" s="8">
        <v>0</v>
      </c>
      <c r="BG383" s="8">
        <v>0</v>
      </c>
      <c r="BH383" s="8">
        <v>0</v>
      </c>
      <c r="BI383" s="8">
        <v>0</v>
      </c>
      <c r="BJ383" s="8">
        <v>0</v>
      </c>
      <c r="BK383" s="8">
        <v>0</v>
      </c>
      <c r="BL383" s="8">
        <v>0</v>
      </c>
      <c r="BM383" s="8">
        <v>0</v>
      </c>
      <c r="BN383" s="8">
        <v>0</v>
      </c>
      <c r="BO383" s="8">
        <v>0</v>
      </c>
      <c r="BP383" s="8">
        <v>0</v>
      </c>
      <c r="BQ383" s="8">
        <v>0</v>
      </c>
      <c r="BR383" s="8">
        <v>0</v>
      </c>
    </row>
    <row r="384" spans="1:70" x14ac:dyDescent="0.25">
      <c r="A384" s="6">
        <v>35117031</v>
      </c>
      <c r="B384" t="s">
        <v>701</v>
      </c>
      <c r="C384" s="7" t="s">
        <v>93</v>
      </c>
      <c r="D384" s="7" t="s">
        <v>72</v>
      </c>
      <c r="E384" s="7" t="s">
        <v>95</v>
      </c>
      <c r="F384" t="s">
        <v>96</v>
      </c>
      <c r="G384" t="s">
        <v>146</v>
      </c>
      <c r="H384" t="s">
        <v>348</v>
      </c>
      <c r="I384" t="s">
        <v>144</v>
      </c>
      <c r="J384" t="s">
        <v>78</v>
      </c>
      <c r="K384" t="s">
        <v>79</v>
      </c>
      <c r="L384">
        <v>39.763221738699997</v>
      </c>
      <c r="M384">
        <v>-121.5819755462</v>
      </c>
      <c r="N384" s="7" t="s">
        <v>595</v>
      </c>
      <c r="O384" s="7" t="s">
        <v>696</v>
      </c>
      <c r="P384" s="7" t="s">
        <v>597</v>
      </c>
      <c r="Q384" s="7" t="s">
        <v>170</v>
      </c>
      <c r="R384" s="7">
        <v>2383</v>
      </c>
      <c r="S384" s="7"/>
      <c r="T384" s="7"/>
      <c r="U384" s="7"/>
      <c r="V384" s="7" t="s">
        <v>101</v>
      </c>
      <c r="W384" s="8">
        <v>0.10757575757575757</v>
      </c>
      <c r="X384" s="8">
        <v>0</v>
      </c>
      <c r="Y384" s="8">
        <v>0</v>
      </c>
      <c r="Z384" s="8">
        <v>0.10757575757575757</v>
      </c>
      <c r="AA384" s="8">
        <v>0</v>
      </c>
      <c r="AB384" s="8">
        <v>0</v>
      </c>
      <c r="AC384" s="8">
        <v>0</v>
      </c>
      <c r="AD384" s="8">
        <v>0</v>
      </c>
      <c r="AE384" s="8">
        <v>0.10757575757575757</v>
      </c>
      <c r="AF384" s="8">
        <v>0</v>
      </c>
      <c r="AG384" s="8">
        <v>0</v>
      </c>
      <c r="AH384" s="8">
        <v>0.10757575757575757</v>
      </c>
      <c r="AI384" s="8">
        <v>0</v>
      </c>
      <c r="AJ384" s="8">
        <v>0</v>
      </c>
      <c r="AK384" s="8">
        <v>0</v>
      </c>
      <c r="AL384" s="8">
        <v>0</v>
      </c>
      <c r="AM384" s="8">
        <v>0</v>
      </c>
      <c r="AN384" s="8">
        <v>0</v>
      </c>
      <c r="AO384" s="8">
        <v>0</v>
      </c>
      <c r="AP384" s="8">
        <v>0</v>
      </c>
      <c r="AQ384" s="8">
        <v>0</v>
      </c>
      <c r="AR384" s="8">
        <v>0</v>
      </c>
      <c r="AS384" s="8">
        <v>0</v>
      </c>
      <c r="AT384" s="8">
        <v>0</v>
      </c>
      <c r="AU384" s="7">
        <v>0</v>
      </c>
      <c r="AV384" s="7">
        <v>0</v>
      </c>
      <c r="AW384" s="7">
        <v>0</v>
      </c>
      <c r="AX384" s="7">
        <v>0</v>
      </c>
      <c r="AY384" s="7">
        <v>0</v>
      </c>
      <c r="AZ384" s="7">
        <v>0</v>
      </c>
      <c r="BA384" s="7">
        <v>0</v>
      </c>
      <c r="BB384" s="7">
        <v>0</v>
      </c>
      <c r="BC384" s="8">
        <v>0</v>
      </c>
      <c r="BD384" s="8">
        <v>0</v>
      </c>
      <c r="BE384" s="8">
        <v>0</v>
      </c>
      <c r="BF384" s="8">
        <v>0</v>
      </c>
      <c r="BG384" s="8">
        <v>0</v>
      </c>
      <c r="BH384" s="8">
        <v>0</v>
      </c>
      <c r="BI384" s="8">
        <v>0</v>
      </c>
      <c r="BJ384" s="8">
        <v>0</v>
      </c>
      <c r="BK384" s="8">
        <v>0</v>
      </c>
      <c r="BL384" s="8">
        <v>0</v>
      </c>
      <c r="BM384" s="8">
        <v>0</v>
      </c>
      <c r="BN384" s="8">
        <v>0</v>
      </c>
      <c r="BO384" s="8">
        <v>0</v>
      </c>
      <c r="BP384" s="8">
        <v>0</v>
      </c>
      <c r="BQ384" s="8">
        <v>0</v>
      </c>
      <c r="BR384" s="8">
        <v>0</v>
      </c>
    </row>
    <row r="385" spans="1:70" x14ac:dyDescent="0.25">
      <c r="A385" s="6">
        <v>35117130</v>
      </c>
      <c r="B385" t="s">
        <v>702</v>
      </c>
      <c r="C385" s="7" t="s">
        <v>93</v>
      </c>
      <c r="D385" s="7" t="s">
        <v>72</v>
      </c>
      <c r="E385" s="7" t="s">
        <v>95</v>
      </c>
      <c r="F385" t="s">
        <v>96</v>
      </c>
      <c r="G385" t="s">
        <v>146</v>
      </c>
      <c r="H385" t="s">
        <v>348</v>
      </c>
      <c r="I385" t="s">
        <v>144</v>
      </c>
      <c r="J385" t="s">
        <v>78</v>
      </c>
      <c r="K385" t="s">
        <v>79</v>
      </c>
      <c r="L385">
        <v>39.763754509999998</v>
      </c>
      <c r="M385">
        <v>-121.5819551789</v>
      </c>
      <c r="N385" s="7" t="s">
        <v>595</v>
      </c>
      <c r="O385" s="7" t="s">
        <v>696</v>
      </c>
      <c r="P385" s="7" t="s">
        <v>597</v>
      </c>
      <c r="Q385" s="7" t="s">
        <v>622</v>
      </c>
      <c r="R385" s="7">
        <v>2383</v>
      </c>
      <c r="S385" s="7"/>
      <c r="T385" s="7"/>
      <c r="U385" s="7"/>
      <c r="V385" s="7" t="s">
        <v>101</v>
      </c>
      <c r="W385" s="8">
        <v>0.12916666666666668</v>
      </c>
      <c r="X385" s="8">
        <v>0</v>
      </c>
      <c r="Y385" s="8">
        <v>0</v>
      </c>
      <c r="Z385" s="8">
        <v>0.12916666666666668</v>
      </c>
      <c r="AA385" s="8">
        <v>0</v>
      </c>
      <c r="AB385" s="8">
        <v>0</v>
      </c>
      <c r="AC385" s="8">
        <v>0</v>
      </c>
      <c r="AD385" s="8">
        <v>0</v>
      </c>
      <c r="AE385" s="8">
        <v>0.12916666666666668</v>
      </c>
      <c r="AF385" s="8">
        <v>0</v>
      </c>
      <c r="AG385" s="8">
        <v>0</v>
      </c>
      <c r="AH385" s="8">
        <v>0.12916666666666668</v>
      </c>
      <c r="AI385" s="8">
        <v>0</v>
      </c>
      <c r="AJ385" s="8">
        <v>0</v>
      </c>
      <c r="AK385" s="8">
        <v>0</v>
      </c>
      <c r="AL385" s="8">
        <v>0</v>
      </c>
      <c r="AM385" s="8">
        <v>0</v>
      </c>
      <c r="AN385" s="8">
        <v>0</v>
      </c>
      <c r="AO385" s="8">
        <v>0</v>
      </c>
      <c r="AP385" s="8">
        <v>0</v>
      </c>
      <c r="AQ385" s="8">
        <v>0</v>
      </c>
      <c r="AR385" s="8">
        <v>0</v>
      </c>
      <c r="AS385" s="8">
        <v>0</v>
      </c>
      <c r="AT385" s="8">
        <v>0</v>
      </c>
      <c r="AU385" s="7">
        <v>0</v>
      </c>
      <c r="AV385" s="7">
        <v>0</v>
      </c>
      <c r="AW385" s="7">
        <v>0</v>
      </c>
      <c r="AX385" s="7">
        <v>0</v>
      </c>
      <c r="AY385" s="7">
        <v>0</v>
      </c>
      <c r="AZ385" s="7">
        <v>0</v>
      </c>
      <c r="BA385" s="7">
        <v>0</v>
      </c>
      <c r="BB385" s="7">
        <v>0</v>
      </c>
      <c r="BC385" s="8">
        <v>0</v>
      </c>
      <c r="BD385" s="8">
        <v>0</v>
      </c>
      <c r="BE385" s="8">
        <v>0</v>
      </c>
      <c r="BF385" s="8">
        <v>0</v>
      </c>
      <c r="BG385" s="8">
        <v>0</v>
      </c>
      <c r="BH385" s="8">
        <v>0</v>
      </c>
      <c r="BI385" s="8">
        <v>0</v>
      </c>
      <c r="BJ385" s="8">
        <v>0</v>
      </c>
      <c r="BK385" s="8">
        <v>0</v>
      </c>
      <c r="BL385" s="8">
        <v>0</v>
      </c>
      <c r="BM385" s="8">
        <v>0</v>
      </c>
      <c r="BN385" s="8">
        <v>0</v>
      </c>
      <c r="BO385" s="8">
        <v>0</v>
      </c>
      <c r="BP385" s="8">
        <v>0</v>
      </c>
      <c r="BQ385" s="8">
        <v>0</v>
      </c>
      <c r="BR385" s="8">
        <v>0</v>
      </c>
    </row>
    <row r="386" spans="1:70" x14ac:dyDescent="0.25">
      <c r="A386" s="6">
        <v>35114629</v>
      </c>
      <c r="B386" t="s">
        <v>703</v>
      </c>
      <c r="C386" s="7" t="s">
        <v>101</v>
      </c>
      <c r="D386" s="7" t="s">
        <v>72</v>
      </c>
      <c r="E386" s="7" t="s">
        <v>95</v>
      </c>
      <c r="F386" t="s">
        <v>96</v>
      </c>
      <c r="G386" t="s">
        <v>146</v>
      </c>
      <c r="H386" t="s">
        <v>348</v>
      </c>
      <c r="J386" t="s">
        <v>78</v>
      </c>
      <c r="K386" t="s">
        <v>79</v>
      </c>
      <c r="L386">
        <v>39.767391393399997</v>
      </c>
      <c r="M386">
        <v>-121.59371491820001</v>
      </c>
      <c r="N386" s="7" t="s">
        <v>595</v>
      </c>
      <c r="O386" s="7" t="s">
        <v>696</v>
      </c>
      <c r="P386" s="7" t="s">
        <v>597</v>
      </c>
      <c r="Q386" s="7" t="s">
        <v>622</v>
      </c>
      <c r="R386" s="7">
        <v>2383</v>
      </c>
      <c r="S386" s="7"/>
      <c r="T386" s="7"/>
      <c r="U386" s="7"/>
      <c r="V386" s="7" t="s">
        <v>101</v>
      </c>
      <c r="W386" s="8">
        <v>9.6780303030303036E-2</v>
      </c>
      <c r="X386" s="8">
        <v>0</v>
      </c>
      <c r="Y386" s="8">
        <v>0</v>
      </c>
      <c r="Z386" s="8">
        <v>9.6780303030303036E-2</v>
      </c>
      <c r="AA386" s="8">
        <v>0</v>
      </c>
      <c r="AB386" s="8">
        <v>0</v>
      </c>
      <c r="AC386" s="8">
        <v>0</v>
      </c>
      <c r="AD386" s="8">
        <v>0</v>
      </c>
      <c r="AE386" s="8">
        <v>9.6780303030303036E-2</v>
      </c>
      <c r="AF386" s="8">
        <v>0</v>
      </c>
      <c r="AG386" s="8">
        <v>0</v>
      </c>
      <c r="AH386" s="8">
        <v>9.6780303030303036E-2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8">
        <v>0</v>
      </c>
      <c r="AO386" s="8">
        <v>0</v>
      </c>
      <c r="AP386" s="8">
        <v>0</v>
      </c>
      <c r="AQ386" s="8">
        <v>0</v>
      </c>
      <c r="AR386" s="8">
        <v>0</v>
      </c>
      <c r="AS386" s="8">
        <v>0</v>
      </c>
      <c r="AT386" s="8">
        <v>0</v>
      </c>
      <c r="AU386" s="7">
        <v>0</v>
      </c>
      <c r="AV386" s="7">
        <v>0</v>
      </c>
      <c r="AW386" s="7">
        <v>0</v>
      </c>
      <c r="AX386" s="7">
        <v>0</v>
      </c>
      <c r="AY386" s="7">
        <v>0</v>
      </c>
      <c r="AZ386" s="7">
        <v>0</v>
      </c>
      <c r="BA386" s="7">
        <v>0</v>
      </c>
      <c r="BB386" s="7">
        <v>0</v>
      </c>
      <c r="BC386" s="8">
        <v>0</v>
      </c>
      <c r="BD386" s="8">
        <v>0</v>
      </c>
      <c r="BE386" s="8">
        <v>0</v>
      </c>
      <c r="BF386" s="8">
        <v>0</v>
      </c>
      <c r="BG386" s="8">
        <v>0</v>
      </c>
      <c r="BH386" s="8">
        <v>0</v>
      </c>
      <c r="BI386" s="8">
        <v>0</v>
      </c>
      <c r="BJ386" s="8">
        <v>0</v>
      </c>
      <c r="BK386" s="8">
        <v>0</v>
      </c>
      <c r="BL386" s="8">
        <v>0</v>
      </c>
      <c r="BM386" s="8">
        <v>0</v>
      </c>
      <c r="BN386" s="8">
        <v>0</v>
      </c>
      <c r="BO386" s="8">
        <v>0</v>
      </c>
      <c r="BP386" s="8">
        <v>0</v>
      </c>
      <c r="BQ386" s="8">
        <v>0</v>
      </c>
      <c r="BR386" s="8">
        <v>0</v>
      </c>
    </row>
    <row r="387" spans="1:70" x14ac:dyDescent="0.25">
      <c r="A387" s="6">
        <v>35126986</v>
      </c>
      <c r="B387" t="s">
        <v>704</v>
      </c>
      <c r="C387" s="7" t="s">
        <v>101</v>
      </c>
      <c r="D387" s="7" t="s">
        <v>72</v>
      </c>
      <c r="E387" s="7" t="s">
        <v>95</v>
      </c>
      <c r="F387" t="s">
        <v>96</v>
      </c>
      <c r="G387" t="s">
        <v>146</v>
      </c>
      <c r="I387" t="s">
        <v>144</v>
      </c>
      <c r="J387" t="s">
        <v>78</v>
      </c>
      <c r="K387" t="s">
        <v>79</v>
      </c>
      <c r="L387">
        <v>39.766458212700002</v>
      </c>
      <c r="M387">
        <v>-121.5849840107</v>
      </c>
      <c r="N387" s="7" t="s">
        <v>595</v>
      </c>
      <c r="O387" s="7" t="s">
        <v>696</v>
      </c>
      <c r="P387" s="7" t="s">
        <v>597</v>
      </c>
      <c r="Q387" s="7" t="s">
        <v>622</v>
      </c>
      <c r="R387" s="7">
        <v>2383</v>
      </c>
      <c r="S387" s="7"/>
      <c r="T387" s="7"/>
      <c r="U387" s="7"/>
      <c r="V387" s="7" t="s">
        <v>101</v>
      </c>
      <c r="W387" s="8">
        <v>0.21231060606060606</v>
      </c>
      <c r="X387" s="8">
        <v>0</v>
      </c>
      <c r="Y387" s="8">
        <v>0</v>
      </c>
      <c r="Z387" s="8">
        <v>0.21231060606060606</v>
      </c>
      <c r="AA387" s="8">
        <v>0</v>
      </c>
      <c r="AB387" s="8">
        <v>0</v>
      </c>
      <c r="AC387" s="8">
        <v>0</v>
      </c>
      <c r="AD387" s="8">
        <v>0</v>
      </c>
      <c r="AE387" s="8">
        <v>0.21231060606060606</v>
      </c>
      <c r="AF387" s="8">
        <v>0</v>
      </c>
      <c r="AG387" s="8">
        <v>0</v>
      </c>
      <c r="AH387" s="8">
        <v>0.21231060606060606</v>
      </c>
      <c r="AI387" s="8">
        <v>0</v>
      </c>
      <c r="AJ387" s="8">
        <v>0</v>
      </c>
      <c r="AK387" s="8">
        <v>0</v>
      </c>
      <c r="AL387" s="8">
        <v>0</v>
      </c>
      <c r="AM387" s="8">
        <v>0</v>
      </c>
      <c r="AN387" s="8">
        <v>0</v>
      </c>
      <c r="AO387" s="8">
        <v>0</v>
      </c>
      <c r="AP387" s="8">
        <v>0</v>
      </c>
      <c r="AQ387" s="8">
        <v>0</v>
      </c>
      <c r="AR387" s="8">
        <v>0</v>
      </c>
      <c r="AS387" s="8">
        <v>0</v>
      </c>
      <c r="AT387" s="8">
        <v>0</v>
      </c>
      <c r="AU387" s="7">
        <v>0</v>
      </c>
      <c r="AV387" s="7">
        <v>0</v>
      </c>
      <c r="AW387" s="7">
        <v>0</v>
      </c>
      <c r="AX387" s="7">
        <v>0</v>
      </c>
      <c r="AY387" s="7">
        <v>0</v>
      </c>
      <c r="AZ387" s="7">
        <v>0</v>
      </c>
      <c r="BA387" s="7">
        <v>0</v>
      </c>
      <c r="BB387" s="7">
        <v>0</v>
      </c>
      <c r="BC387" s="8">
        <v>0</v>
      </c>
      <c r="BD387" s="8">
        <v>0</v>
      </c>
      <c r="BE387" s="8">
        <v>0</v>
      </c>
      <c r="BF387" s="8">
        <v>0</v>
      </c>
      <c r="BG387" s="8">
        <v>0</v>
      </c>
      <c r="BH387" s="8">
        <v>0</v>
      </c>
      <c r="BI387" s="8">
        <v>0</v>
      </c>
      <c r="BJ387" s="8">
        <v>0</v>
      </c>
      <c r="BK387" s="8">
        <v>0</v>
      </c>
      <c r="BL387" s="8">
        <v>0</v>
      </c>
      <c r="BM387" s="8">
        <v>0</v>
      </c>
      <c r="BN387" s="8">
        <v>0</v>
      </c>
      <c r="BO387" s="8">
        <v>0</v>
      </c>
      <c r="BP387" s="8">
        <v>0</v>
      </c>
      <c r="BQ387" s="8">
        <v>0</v>
      </c>
      <c r="BR387" s="8">
        <v>0</v>
      </c>
    </row>
    <row r="388" spans="1:70" x14ac:dyDescent="0.25">
      <c r="A388" s="6">
        <v>35099113</v>
      </c>
      <c r="B388" t="s">
        <v>705</v>
      </c>
      <c r="C388" s="7" t="s">
        <v>101</v>
      </c>
      <c r="D388" s="7" t="s">
        <v>72</v>
      </c>
      <c r="E388" s="7" t="s">
        <v>95</v>
      </c>
      <c r="F388" t="s">
        <v>96</v>
      </c>
      <c r="G388" t="s">
        <v>146</v>
      </c>
      <c r="H388" t="s">
        <v>348</v>
      </c>
      <c r="I388" t="s">
        <v>144</v>
      </c>
      <c r="J388" t="s">
        <v>78</v>
      </c>
      <c r="K388" t="s">
        <v>79</v>
      </c>
      <c r="L388">
        <v>39.7854380124</v>
      </c>
      <c r="M388">
        <v>-121.57583298989999</v>
      </c>
      <c r="N388" s="7" t="s">
        <v>595</v>
      </c>
      <c r="O388" s="7" t="s">
        <v>696</v>
      </c>
      <c r="P388" s="7" t="s">
        <v>597</v>
      </c>
      <c r="Q388" s="7" t="s">
        <v>622</v>
      </c>
      <c r="R388" s="7">
        <v>2383</v>
      </c>
      <c r="S388" s="7"/>
      <c r="T388" s="7"/>
      <c r="U388" s="7"/>
      <c r="V388" s="7" t="s">
        <v>101</v>
      </c>
      <c r="W388" s="8">
        <v>5.3409090909090906E-2</v>
      </c>
      <c r="X388" s="8">
        <v>0</v>
      </c>
      <c r="Y388" s="8">
        <v>0</v>
      </c>
      <c r="Z388" s="8">
        <v>5.3409090909090906E-2</v>
      </c>
      <c r="AA388" s="8">
        <v>0</v>
      </c>
      <c r="AB388" s="8">
        <v>0</v>
      </c>
      <c r="AC388" s="8">
        <v>0</v>
      </c>
      <c r="AD388" s="8">
        <v>0</v>
      </c>
      <c r="AE388" s="8">
        <v>5.3409090909090906E-2</v>
      </c>
      <c r="AF388" s="8">
        <v>0</v>
      </c>
      <c r="AG388" s="8">
        <v>0</v>
      </c>
      <c r="AH388" s="8">
        <v>5.3409090909090906E-2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8">
        <v>0</v>
      </c>
      <c r="AO388" s="8">
        <v>0</v>
      </c>
      <c r="AP388" s="8">
        <v>0</v>
      </c>
      <c r="AQ388" s="8">
        <v>0</v>
      </c>
      <c r="AR388" s="8">
        <v>0</v>
      </c>
      <c r="AS388" s="8">
        <v>0</v>
      </c>
      <c r="AT388" s="8">
        <v>0</v>
      </c>
      <c r="AU388" s="7">
        <v>0</v>
      </c>
      <c r="AV388" s="7">
        <v>0</v>
      </c>
      <c r="AW388" s="7">
        <v>0</v>
      </c>
      <c r="AX388" s="7">
        <v>0</v>
      </c>
      <c r="AY388" s="7">
        <v>0</v>
      </c>
      <c r="AZ388" s="7">
        <v>0</v>
      </c>
      <c r="BA388" s="7">
        <v>0</v>
      </c>
      <c r="BB388" s="7">
        <v>0</v>
      </c>
      <c r="BC388" s="8">
        <v>0</v>
      </c>
      <c r="BD388" s="8">
        <v>0</v>
      </c>
      <c r="BE388" s="8">
        <v>0</v>
      </c>
      <c r="BF388" s="8">
        <v>0</v>
      </c>
      <c r="BG388" s="8">
        <v>0</v>
      </c>
      <c r="BH388" s="8">
        <v>0</v>
      </c>
      <c r="BI388" s="8">
        <v>0</v>
      </c>
      <c r="BJ388" s="8">
        <v>0</v>
      </c>
      <c r="BK388" s="8">
        <v>0</v>
      </c>
      <c r="BL388" s="8">
        <v>0</v>
      </c>
      <c r="BM388" s="8">
        <v>0</v>
      </c>
      <c r="BN388" s="8">
        <v>0</v>
      </c>
      <c r="BO388" s="8">
        <v>0</v>
      </c>
      <c r="BP388" s="8">
        <v>0</v>
      </c>
      <c r="BQ388" s="8">
        <v>0</v>
      </c>
      <c r="BR388" s="8">
        <v>0</v>
      </c>
    </row>
    <row r="389" spans="1:70" x14ac:dyDescent="0.25">
      <c r="A389" s="6">
        <v>35080391</v>
      </c>
      <c r="B389" t="s">
        <v>706</v>
      </c>
      <c r="C389" s="7" t="s">
        <v>101</v>
      </c>
      <c r="D389" s="7" t="s">
        <v>72</v>
      </c>
      <c r="E389" s="7" t="s">
        <v>95</v>
      </c>
      <c r="F389" t="s">
        <v>96</v>
      </c>
      <c r="G389" t="s">
        <v>146</v>
      </c>
      <c r="H389" t="s">
        <v>348</v>
      </c>
      <c r="I389" t="s">
        <v>144</v>
      </c>
      <c r="J389" t="s">
        <v>78</v>
      </c>
      <c r="K389" t="s">
        <v>79</v>
      </c>
      <c r="L389">
        <v>39.777795268399998</v>
      </c>
      <c r="M389">
        <v>-121.57988788439999</v>
      </c>
      <c r="N389" s="7" t="s">
        <v>595</v>
      </c>
      <c r="O389" s="7" t="s">
        <v>696</v>
      </c>
      <c r="P389" s="7" t="s">
        <v>597</v>
      </c>
      <c r="Q389" s="7" t="s">
        <v>655</v>
      </c>
      <c r="R389" s="7">
        <v>2383</v>
      </c>
      <c r="S389" s="7"/>
      <c r="T389" s="7"/>
      <c r="U389" s="7"/>
      <c r="V389" s="7" t="s">
        <v>101</v>
      </c>
      <c r="W389" s="8">
        <v>0.21950757575757576</v>
      </c>
      <c r="X389" s="8">
        <v>0</v>
      </c>
      <c r="Y389" s="8">
        <v>0</v>
      </c>
      <c r="Z389" s="8">
        <v>0.21950757575757576</v>
      </c>
      <c r="AA389" s="8">
        <v>0</v>
      </c>
      <c r="AB389" s="8">
        <v>0</v>
      </c>
      <c r="AC389" s="8">
        <v>0</v>
      </c>
      <c r="AD389" s="8">
        <v>0</v>
      </c>
      <c r="AE389" s="8">
        <v>0.21950757575757576</v>
      </c>
      <c r="AF389" s="8">
        <v>0</v>
      </c>
      <c r="AG389" s="8">
        <v>0</v>
      </c>
      <c r="AH389" s="8">
        <v>0.21950757575757576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8">
        <v>0</v>
      </c>
      <c r="AO389" s="8">
        <v>0</v>
      </c>
      <c r="AP389" s="8">
        <v>0</v>
      </c>
      <c r="AQ389" s="8">
        <v>0</v>
      </c>
      <c r="AR389" s="8">
        <v>0</v>
      </c>
      <c r="AS389" s="8">
        <v>0</v>
      </c>
      <c r="AT389" s="8">
        <v>0</v>
      </c>
      <c r="AU389" s="7">
        <v>0</v>
      </c>
      <c r="AV389" s="7">
        <v>0</v>
      </c>
      <c r="AW389" s="7">
        <v>0</v>
      </c>
      <c r="AX389" s="7">
        <v>0</v>
      </c>
      <c r="AY389" s="7">
        <v>0</v>
      </c>
      <c r="AZ389" s="7">
        <v>0</v>
      </c>
      <c r="BA389" s="7">
        <v>0</v>
      </c>
      <c r="BB389" s="7">
        <v>0</v>
      </c>
      <c r="BC389" s="8">
        <v>0</v>
      </c>
      <c r="BD389" s="8">
        <v>0</v>
      </c>
      <c r="BE389" s="8">
        <v>0</v>
      </c>
      <c r="BF389" s="8">
        <v>0</v>
      </c>
      <c r="BG389" s="8">
        <v>0</v>
      </c>
      <c r="BH389" s="8">
        <v>0</v>
      </c>
      <c r="BI389" s="8">
        <v>0</v>
      </c>
      <c r="BJ389" s="8">
        <v>0</v>
      </c>
      <c r="BK389" s="8">
        <v>0</v>
      </c>
      <c r="BL389" s="8">
        <v>0</v>
      </c>
      <c r="BM389" s="8">
        <v>0</v>
      </c>
      <c r="BN389" s="8">
        <v>0</v>
      </c>
      <c r="BO389" s="8">
        <v>0</v>
      </c>
      <c r="BP389" s="8">
        <v>0</v>
      </c>
      <c r="BQ389" s="8">
        <v>0</v>
      </c>
      <c r="BR389" s="8">
        <v>0</v>
      </c>
    </row>
    <row r="390" spans="1:70" x14ac:dyDescent="0.25">
      <c r="A390" s="6">
        <v>35077549</v>
      </c>
      <c r="B390" t="s">
        <v>707</v>
      </c>
      <c r="C390" s="7" t="s">
        <v>101</v>
      </c>
      <c r="D390" s="7" t="s">
        <v>72</v>
      </c>
      <c r="E390" s="7" t="s">
        <v>95</v>
      </c>
      <c r="F390" t="s">
        <v>96</v>
      </c>
      <c r="G390" t="s">
        <v>146</v>
      </c>
      <c r="H390" t="s">
        <v>348</v>
      </c>
      <c r="I390" t="s">
        <v>144</v>
      </c>
      <c r="J390" t="s">
        <v>78</v>
      </c>
      <c r="K390" t="s">
        <v>79</v>
      </c>
      <c r="L390">
        <v>39.774201846899999</v>
      </c>
      <c r="M390">
        <v>-121.576431653</v>
      </c>
      <c r="N390" s="7" t="s">
        <v>595</v>
      </c>
      <c r="O390" s="7" t="s">
        <v>696</v>
      </c>
      <c r="P390" s="7" t="s">
        <v>597</v>
      </c>
      <c r="Q390" s="7" t="s">
        <v>655</v>
      </c>
      <c r="R390" s="7">
        <v>2383</v>
      </c>
      <c r="S390" s="7"/>
      <c r="T390" s="7"/>
      <c r="U390" s="7"/>
      <c r="V390" s="7" t="s">
        <v>101</v>
      </c>
      <c r="W390" s="8">
        <v>5.113636363636364E-2</v>
      </c>
      <c r="X390" s="8">
        <v>0</v>
      </c>
      <c r="Y390" s="8">
        <v>0</v>
      </c>
      <c r="Z390" s="8">
        <v>5.113636363636364E-2</v>
      </c>
      <c r="AA390" s="8">
        <v>0</v>
      </c>
      <c r="AB390" s="8">
        <v>0</v>
      </c>
      <c r="AC390" s="8">
        <v>0</v>
      </c>
      <c r="AD390" s="8">
        <v>0</v>
      </c>
      <c r="AE390" s="8">
        <v>5.1136363636363633E-2</v>
      </c>
      <c r="AF390" s="8">
        <v>0</v>
      </c>
      <c r="AG390" s="8">
        <v>0</v>
      </c>
      <c r="AH390" s="8">
        <v>5.1136363636363633E-2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8">
        <v>0</v>
      </c>
      <c r="AO390" s="8">
        <v>0</v>
      </c>
      <c r="AP390" s="8">
        <v>0</v>
      </c>
      <c r="AQ390" s="8">
        <v>0</v>
      </c>
      <c r="AR390" s="8">
        <v>0</v>
      </c>
      <c r="AS390" s="8">
        <v>0</v>
      </c>
      <c r="AT390" s="8">
        <v>0</v>
      </c>
      <c r="AU390" s="7">
        <v>0</v>
      </c>
      <c r="AV390" s="7">
        <v>0</v>
      </c>
      <c r="AW390" s="7">
        <v>0</v>
      </c>
      <c r="AX390" s="7">
        <v>0</v>
      </c>
      <c r="AY390" s="7">
        <v>0</v>
      </c>
      <c r="AZ390" s="7">
        <v>0</v>
      </c>
      <c r="BA390" s="7">
        <v>0</v>
      </c>
      <c r="BB390" s="7">
        <v>0</v>
      </c>
      <c r="BC390" s="8">
        <v>0</v>
      </c>
      <c r="BD390" s="8">
        <v>0</v>
      </c>
      <c r="BE390" s="8">
        <v>0</v>
      </c>
      <c r="BF390" s="8">
        <v>0</v>
      </c>
      <c r="BG390" s="8">
        <v>0</v>
      </c>
      <c r="BH390" s="8">
        <v>0</v>
      </c>
      <c r="BI390" s="8">
        <v>0</v>
      </c>
      <c r="BJ390" s="8">
        <v>0</v>
      </c>
      <c r="BK390" s="8">
        <v>0</v>
      </c>
      <c r="BL390" s="8">
        <v>0</v>
      </c>
      <c r="BM390" s="8">
        <v>0</v>
      </c>
      <c r="BN390" s="8">
        <v>0</v>
      </c>
      <c r="BO390" s="8">
        <v>0</v>
      </c>
      <c r="BP390" s="8">
        <v>0</v>
      </c>
      <c r="BQ390" s="8">
        <v>0</v>
      </c>
      <c r="BR390" s="8">
        <v>0</v>
      </c>
    </row>
    <row r="391" spans="1:70" x14ac:dyDescent="0.25">
      <c r="A391" s="6">
        <v>31433961</v>
      </c>
      <c r="B391" t="s">
        <v>708</v>
      </c>
      <c r="C391" s="7" t="s">
        <v>101</v>
      </c>
      <c r="D391" s="7" t="s">
        <v>176</v>
      </c>
      <c r="E391" s="7" t="s">
        <v>95</v>
      </c>
      <c r="F391" t="s">
        <v>96</v>
      </c>
      <c r="G391" t="s">
        <v>146</v>
      </c>
      <c r="I391" t="s">
        <v>144</v>
      </c>
      <c r="J391" t="s">
        <v>78</v>
      </c>
      <c r="K391" t="s">
        <v>79</v>
      </c>
      <c r="L391">
        <v>39.780487267300003</v>
      </c>
      <c r="M391">
        <v>-121.5803727206</v>
      </c>
      <c r="N391" s="7"/>
      <c r="O391" s="7" t="s">
        <v>696</v>
      </c>
      <c r="P391" s="7"/>
      <c r="Q391" s="7" t="s">
        <v>622</v>
      </c>
      <c r="R391" s="7">
        <v>2383</v>
      </c>
      <c r="S391" s="7"/>
      <c r="T391" s="7"/>
      <c r="U391" s="7"/>
      <c r="V391" s="7" t="s">
        <v>101</v>
      </c>
      <c r="W391" s="8">
        <v>4.0530303030303028E-2</v>
      </c>
      <c r="X391" s="8">
        <v>0</v>
      </c>
      <c r="Y391" s="8">
        <v>0</v>
      </c>
      <c r="Z391" s="8">
        <v>4.0530303030303028E-2</v>
      </c>
      <c r="AA391" s="8">
        <v>0</v>
      </c>
      <c r="AB391" s="8">
        <v>0</v>
      </c>
      <c r="AC391" s="8">
        <v>0</v>
      </c>
      <c r="AD391" s="8">
        <v>0</v>
      </c>
      <c r="AE391" s="8">
        <v>4.0530303030303028E-2</v>
      </c>
      <c r="AF391" s="8">
        <v>0</v>
      </c>
      <c r="AG391" s="8">
        <v>0</v>
      </c>
      <c r="AH391" s="8">
        <v>4.0530303030303028E-2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8">
        <v>0</v>
      </c>
      <c r="AO391" s="8">
        <v>0</v>
      </c>
      <c r="AP391" s="8">
        <v>0</v>
      </c>
      <c r="AQ391" s="8">
        <v>0</v>
      </c>
      <c r="AR391" s="8">
        <v>0</v>
      </c>
      <c r="AS391" s="8">
        <v>0</v>
      </c>
      <c r="AT391" s="8">
        <v>0</v>
      </c>
      <c r="AU391" s="7">
        <v>0</v>
      </c>
      <c r="AV391" s="7">
        <v>0</v>
      </c>
      <c r="AW391" s="7">
        <v>0</v>
      </c>
      <c r="AX391" s="7">
        <v>0</v>
      </c>
      <c r="AY391" s="7">
        <v>0</v>
      </c>
      <c r="AZ391" s="7">
        <v>0</v>
      </c>
      <c r="BA391" s="7">
        <v>0</v>
      </c>
      <c r="BB391" s="7">
        <v>0</v>
      </c>
      <c r="BC391" s="8">
        <v>0</v>
      </c>
      <c r="BD391" s="8">
        <v>0</v>
      </c>
      <c r="BE391" s="8">
        <v>0</v>
      </c>
      <c r="BF391" s="8">
        <v>0</v>
      </c>
      <c r="BG391" s="8">
        <v>0</v>
      </c>
      <c r="BH391" s="8">
        <v>0</v>
      </c>
      <c r="BI391" s="8">
        <v>0</v>
      </c>
      <c r="BJ391" s="8">
        <v>0</v>
      </c>
      <c r="BK391" s="8">
        <v>0</v>
      </c>
      <c r="BL391" s="8">
        <v>0</v>
      </c>
      <c r="BM391" s="8">
        <v>0</v>
      </c>
      <c r="BN391" s="8">
        <v>0</v>
      </c>
      <c r="BO391" s="8">
        <v>0</v>
      </c>
      <c r="BP391" s="8">
        <v>0</v>
      </c>
      <c r="BQ391" s="8">
        <v>0</v>
      </c>
      <c r="BR391" s="8">
        <v>0</v>
      </c>
    </row>
    <row r="392" spans="1:70" x14ac:dyDescent="0.25">
      <c r="A392" s="6">
        <v>31422565</v>
      </c>
      <c r="B392" t="s">
        <v>709</v>
      </c>
      <c r="C392" s="7" t="s">
        <v>101</v>
      </c>
      <c r="D392" s="7" t="s">
        <v>138</v>
      </c>
      <c r="E392" s="7" t="s">
        <v>95</v>
      </c>
      <c r="F392" t="s">
        <v>96</v>
      </c>
      <c r="G392" t="s">
        <v>146</v>
      </c>
      <c r="H392" t="s">
        <v>348</v>
      </c>
      <c r="I392" t="s">
        <v>144</v>
      </c>
      <c r="J392" t="s">
        <v>78</v>
      </c>
      <c r="K392" t="s">
        <v>79</v>
      </c>
      <c r="L392">
        <v>39.774298219000002</v>
      </c>
      <c r="M392">
        <v>-121.5700302934</v>
      </c>
      <c r="N392" s="7"/>
      <c r="O392" s="7" t="s">
        <v>696</v>
      </c>
      <c r="P392" s="7"/>
      <c r="Q392" s="7" t="s">
        <v>170</v>
      </c>
      <c r="R392" s="7">
        <v>2383</v>
      </c>
      <c r="S392" s="7"/>
      <c r="T392" s="7"/>
      <c r="U392" s="7"/>
      <c r="V392" s="7" t="s">
        <v>101</v>
      </c>
      <c r="W392" s="8">
        <v>6.7424242424242428E-2</v>
      </c>
      <c r="X392" s="8">
        <v>0</v>
      </c>
      <c r="Y392" s="8">
        <v>0</v>
      </c>
      <c r="Z392" s="8">
        <v>6.7424242424242428E-2</v>
      </c>
      <c r="AA392" s="8">
        <v>0</v>
      </c>
      <c r="AB392" s="8">
        <v>0</v>
      </c>
      <c r="AC392" s="8">
        <v>0</v>
      </c>
      <c r="AD392" s="8">
        <v>0</v>
      </c>
      <c r="AE392" s="8">
        <v>6.7424242424242428E-2</v>
      </c>
      <c r="AF392" s="8">
        <v>0</v>
      </c>
      <c r="AG392" s="8">
        <v>0</v>
      </c>
      <c r="AH392" s="8">
        <v>6.7424242424242428E-2</v>
      </c>
      <c r="AI392" s="8">
        <v>0</v>
      </c>
      <c r="AJ392" s="8">
        <v>0</v>
      </c>
      <c r="AK392" s="8">
        <v>0</v>
      </c>
      <c r="AL392" s="8">
        <v>0</v>
      </c>
      <c r="AM392" s="8">
        <v>0</v>
      </c>
      <c r="AN392" s="8">
        <v>0</v>
      </c>
      <c r="AO392" s="8">
        <v>0</v>
      </c>
      <c r="AP392" s="8">
        <v>0</v>
      </c>
      <c r="AQ392" s="8">
        <v>0</v>
      </c>
      <c r="AR392" s="8">
        <v>0</v>
      </c>
      <c r="AS392" s="8">
        <v>0</v>
      </c>
      <c r="AT392" s="8">
        <v>0</v>
      </c>
      <c r="AU392" s="7">
        <v>0</v>
      </c>
      <c r="AV392" s="7">
        <v>0</v>
      </c>
      <c r="AW392" s="7">
        <v>0</v>
      </c>
      <c r="AX392" s="7">
        <v>0</v>
      </c>
      <c r="AY392" s="7">
        <v>0</v>
      </c>
      <c r="AZ392" s="7">
        <v>0</v>
      </c>
      <c r="BA392" s="7">
        <v>0</v>
      </c>
      <c r="BB392" s="7">
        <v>0</v>
      </c>
      <c r="BC392" s="8">
        <v>0</v>
      </c>
      <c r="BD392" s="8">
        <v>0</v>
      </c>
      <c r="BE392" s="8">
        <v>0</v>
      </c>
      <c r="BF392" s="8">
        <v>0</v>
      </c>
      <c r="BG392" s="8">
        <v>0</v>
      </c>
      <c r="BH392" s="8">
        <v>0</v>
      </c>
      <c r="BI392" s="8">
        <v>0</v>
      </c>
      <c r="BJ392" s="8">
        <v>0</v>
      </c>
      <c r="BK392" s="8">
        <v>0</v>
      </c>
      <c r="BL392" s="8">
        <v>0</v>
      </c>
      <c r="BM392" s="8">
        <v>0</v>
      </c>
      <c r="BN392" s="8">
        <v>0</v>
      </c>
      <c r="BO392" s="8">
        <v>0</v>
      </c>
      <c r="BP392" s="8">
        <v>0</v>
      </c>
      <c r="BQ392" s="8">
        <v>0</v>
      </c>
      <c r="BR392" s="8">
        <v>0</v>
      </c>
    </row>
    <row r="393" spans="1:70" x14ac:dyDescent="0.25">
      <c r="A393" s="6">
        <v>31422566</v>
      </c>
      <c r="B393" t="s">
        <v>709</v>
      </c>
      <c r="C393" s="7" t="s">
        <v>101</v>
      </c>
      <c r="D393" s="7" t="s">
        <v>72</v>
      </c>
      <c r="E393" s="7" t="s">
        <v>95</v>
      </c>
      <c r="F393" t="s">
        <v>96</v>
      </c>
      <c r="G393" t="s">
        <v>146</v>
      </c>
      <c r="I393" t="s">
        <v>144</v>
      </c>
      <c r="J393" t="s">
        <v>78</v>
      </c>
      <c r="K393" t="s">
        <v>79</v>
      </c>
      <c r="L393">
        <v>39.772369373099998</v>
      </c>
      <c r="M393">
        <v>-121.5689392213</v>
      </c>
      <c r="N393" s="7" t="s">
        <v>595</v>
      </c>
      <c r="O393" s="7" t="s">
        <v>696</v>
      </c>
      <c r="P393" s="7" t="s">
        <v>597</v>
      </c>
      <c r="Q393" s="7" t="s">
        <v>170</v>
      </c>
      <c r="R393" s="7">
        <v>2383</v>
      </c>
      <c r="S393" s="7"/>
      <c r="T393" s="7"/>
      <c r="U393" s="7"/>
      <c r="V393" s="7" t="s">
        <v>101</v>
      </c>
      <c r="W393" s="8">
        <v>6.7424242424242428E-2</v>
      </c>
      <c r="X393" s="8">
        <v>0</v>
      </c>
      <c r="Y393" s="8">
        <v>0</v>
      </c>
      <c r="Z393" s="8">
        <v>6.7424242424242428E-2</v>
      </c>
      <c r="AA393" s="8">
        <v>0</v>
      </c>
      <c r="AB393" s="8">
        <v>0</v>
      </c>
      <c r="AC393" s="8">
        <v>0</v>
      </c>
      <c r="AD393" s="8">
        <v>0</v>
      </c>
      <c r="AE393" s="8">
        <v>6.7424242424242428E-2</v>
      </c>
      <c r="AF393" s="8">
        <v>0</v>
      </c>
      <c r="AG393" s="8">
        <v>0</v>
      </c>
      <c r="AH393" s="8">
        <v>6.7424242424242428E-2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8">
        <v>0</v>
      </c>
      <c r="AO393" s="8">
        <v>0</v>
      </c>
      <c r="AP393" s="8">
        <v>0</v>
      </c>
      <c r="AQ393" s="8">
        <v>0</v>
      </c>
      <c r="AR393" s="8">
        <v>0</v>
      </c>
      <c r="AS393" s="8">
        <v>0</v>
      </c>
      <c r="AT393" s="8">
        <v>0</v>
      </c>
      <c r="AU393" s="7">
        <v>0</v>
      </c>
      <c r="AV393" s="7">
        <v>0</v>
      </c>
      <c r="AW393" s="7">
        <v>0</v>
      </c>
      <c r="AX393" s="7">
        <v>0</v>
      </c>
      <c r="AY393" s="7">
        <v>0</v>
      </c>
      <c r="AZ393" s="7">
        <v>0</v>
      </c>
      <c r="BA393" s="7">
        <v>0</v>
      </c>
      <c r="BB393" s="7">
        <v>0</v>
      </c>
      <c r="BC393" s="8">
        <v>0</v>
      </c>
      <c r="BD393" s="8">
        <v>0</v>
      </c>
      <c r="BE393" s="8">
        <v>0</v>
      </c>
      <c r="BF393" s="8">
        <v>0</v>
      </c>
      <c r="BG393" s="8">
        <v>0</v>
      </c>
      <c r="BH393" s="8">
        <v>0</v>
      </c>
      <c r="BI393" s="8">
        <v>0</v>
      </c>
      <c r="BJ393" s="8">
        <v>0</v>
      </c>
      <c r="BK393" s="8">
        <v>0</v>
      </c>
      <c r="BL393" s="8">
        <v>0</v>
      </c>
      <c r="BM393" s="8">
        <v>0</v>
      </c>
      <c r="BN393" s="8">
        <v>0</v>
      </c>
      <c r="BO393" s="8">
        <v>0</v>
      </c>
      <c r="BP393" s="8">
        <v>0</v>
      </c>
      <c r="BQ393" s="8">
        <v>0</v>
      </c>
      <c r="BR393" s="8">
        <v>0</v>
      </c>
    </row>
    <row r="394" spans="1:70" x14ac:dyDescent="0.25">
      <c r="A394" s="6">
        <v>35126057</v>
      </c>
      <c r="B394" t="s">
        <v>710</v>
      </c>
      <c r="C394" s="7" t="s">
        <v>93</v>
      </c>
      <c r="D394" s="7" t="s">
        <v>72</v>
      </c>
      <c r="E394" s="7" t="s">
        <v>95</v>
      </c>
      <c r="F394" t="s">
        <v>96</v>
      </c>
      <c r="G394" t="s">
        <v>146</v>
      </c>
      <c r="H394" t="s">
        <v>348</v>
      </c>
      <c r="I394" t="s">
        <v>144</v>
      </c>
      <c r="J394" t="s">
        <v>78</v>
      </c>
      <c r="K394" t="s">
        <v>79</v>
      </c>
      <c r="L394">
        <v>39.744431539200001</v>
      </c>
      <c r="M394">
        <v>-121.6316263837</v>
      </c>
      <c r="N394" s="7" t="s">
        <v>595</v>
      </c>
      <c r="O394" s="7" t="s">
        <v>596</v>
      </c>
      <c r="P394" s="7" t="s">
        <v>597</v>
      </c>
      <c r="Q394" s="7" t="s">
        <v>170</v>
      </c>
      <c r="R394" s="7">
        <v>2924</v>
      </c>
      <c r="S394" s="7"/>
      <c r="T394" s="7"/>
      <c r="U394" s="7"/>
      <c r="V394" s="7" t="s">
        <v>101</v>
      </c>
      <c r="W394" s="8">
        <v>0.12840909090909092</v>
      </c>
      <c r="X394" s="8">
        <v>0</v>
      </c>
      <c r="Y394" s="8">
        <v>0</v>
      </c>
      <c r="Z394" s="8">
        <v>0.12840909090909092</v>
      </c>
      <c r="AA394" s="8">
        <v>0</v>
      </c>
      <c r="AB394" s="8">
        <v>0</v>
      </c>
      <c r="AC394" s="8">
        <v>0</v>
      </c>
      <c r="AD394" s="8">
        <v>0</v>
      </c>
      <c r="AE394" s="8">
        <v>0.12840909090909092</v>
      </c>
      <c r="AF394" s="8">
        <v>0</v>
      </c>
      <c r="AG394" s="8">
        <v>0</v>
      </c>
      <c r="AH394" s="8">
        <v>0.12840909090909092</v>
      </c>
      <c r="AI394" s="8">
        <v>0</v>
      </c>
      <c r="AJ394" s="8">
        <v>0</v>
      </c>
      <c r="AK394" s="8">
        <v>0</v>
      </c>
      <c r="AL394" s="8">
        <v>0</v>
      </c>
      <c r="AM394" s="8">
        <v>0</v>
      </c>
      <c r="AN394" s="8">
        <v>0</v>
      </c>
      <c r="AO394" s="8">
        <v>0</v>
      </c>
      <c r="AP394" s="8">
        <v>0</v>
      </c>
      <c r="AQ394" s="8">
        <v>0</v>
      </c>
      <c r="AR394" s="8">
        <v>0</v>
      </c>
      <c r="AS394" s="8">
        <v>0</v>
      </c>
      <c r="AT394" s="8">
        <v>0</v>
      </c>
      <c r="AU394" s="7">
        <v>0</v>
      </c>
      <c r="AV394" s="7">
        <v>0</v>
      </c>
      <c r="AW394" s="7">
        <v>0</v>
      </c>
      <c r="AX394" s="7">
        <v>0</v>
      </c>
      <c r="AY394" s="7">
        <v>0</v>
      </c>
      <c r="AZ394" s="7">
        <v>0</v>
      </c>
      <c r="BA394" s="7">
        <v>0</v>
      </c>
      <c r="BB394" s="7">
        <v>0</v>
      </c>
      <c r="BC394" s="8">
        <v>0</v>
      </c>
      <c r="BD394" s="8">
        <v>0</v>
      </c>
      <c r="BE394" s="8">
        <v>0</v>
      </c>
      <c r="BF394" s="8">
        <v>0</v>
      </c>
      <c r="BG394" s="8">
        <v>0</v>
      </c>
      <c r="BH394" s="8">
        <v>0</v>
      </c>
      <c r="BI394" s="8">
        <v>0</v>
      </c>
      <c r="BJ394" s="8">
        <v>0</v>
      </c>
      <c r="BK394" s="8">
        <v>0</v>
      </c>
      <c r="BL394" s="8">
        <v>0</v>
      </c>
      <c r="BM394" s="8">
        <v>0</v>
      </c>
      <c r="BN394" s="8">
        <v>0</v>
      </c>
      <c r="BO394" s="8">
        <v>0</v>
      </c>
      <c r="BP394" s="8">
        <v>0</v>
      </c>
      <c r="BQ394" s="8">
        <v>0</v>
      </c>
      <c r="BR394" s="8">
        <v>0</v>
      </c>
    </row>
    <row r="395" spans="1:70" x14ac:dyDescent="0.25">
      <c r="A395" s="6">
        <v>35118171</v>
      </c>
      <c r="B395" t="s">
        <v>711</v>
      </c>
      <c r="C395" s="7" t="s">
        <v>115</v>
      </c>
      <c r="D395" s="7" t="s">
        <v>72</v>
      </c>
      <c r="E395" s="7" t="s">
        <v>95</v>
      </c>
      <c r="F395" t="s">
        <v>96</v>
      </c>
      <c r="G395" t="s">
        <v>146</v>
      </c>
      <c r="H395" t="s">
        <v>370</v>
      </c>
      <c r="I395" t="s">
        <v>144</v>
      </c>
      <c r="J395" t="s">
        <v>78</v>
      </c>
      <c r="K395" t="s">
        <v>79</v>
      </c>
      <c r="L395">
        <v>39.755523054000001</v>
      </c>
      <c r="M395">
        <v>-121.6298353581</v>
      </c>
      <c r="N395" s="7" t="s">
        <v>712</v>
      </c>
      <c r="O395" s="7" t="s">
        <v>713</v>
      </c>
      <c r="P395" s="7" t="s">
        <v>714</v>
      </c>
      <c r="Q395" s="7" t="s">
        <v>170</v>
      </c>
      <c r="R395" s="7">
        <v>2784</v>
      </c>
      <c r="S395" s="7"/>
      <c r="T395" s="7"/>
      <c r="U395" s="7"/>
      <c r="V395" s="7" t="s">
        <v>101</v>
      </c>
      <c r="W395" s="8">
        <v>4.9431818181818181E-2</v>
      </c>
      <c r="X395" s="8">
        <v>0</v>
      </c>
      <c r="Y395" s="8">
        <v>0</v>
      </c>
      <c r="Z395" s="8">
        <v>4.9431818181818181E-2</v>
      </c>
      <c r="AA395" s="8">
        <v>0</v>
      </c>
      <c r="AB395" s="8">
        <v>0</v>
      </c>
      <c r="AC395" s="8">
        <v>0</v>
      </c>
      <c r="AD395" s="8">
        <v>0</v>
      </c>
      <c r="AE395" s="8">
        <v>4.9431818181818181E-2</v>
      </c>
      <c r="AF395" s="8">
        <v>0</v>
      </c>
      <c r="AG395" s="8">
        <v>0</v>
      </c>
      <c r="AH395" s="8">
        <v>4.9431818181818181E-2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8">
        <v>0</v>
      </c>
      <c r="AO395" s="8">
        <v>0</v>
      </c>
      <c r="AP395" s="8">
        <v>0</v>
      </c>
      <c r="AQ395" s="8">
        <v>0</v>
      </c>
      <c r="AR395" s="8">
        <v>0</v>
      </c>
      <c r="AS395" s="8">
        <v>0</v>
      </c>
      <c r="AT395" s="8">
        <v>0</v>
      </c>
      <c r="AU395" s="7">
        <v>0</v>
      </c>
      <c r="AV395" s="7">
        <v>0</v>
      </c>
      <c r="AW395" s="7">
        <v>0</v>
      </c>
      <c r="AX395" s="7">
        <v>0</v>
      </c>
      <c r="AY395" s="7">
        <v>0</v>
      </c>
      <c r="AZ395" s="7">
        <v>0</v>
      </c>
      <c r="BA395" s="7">
        <v>0</v>
      </c>
      <c r="BB395" s="7">
        <v>0</v>
      </c>
      <c r="BC395" s="8">
        <v>0</v>
      </c>
      <c r="BD395" s="8">
        <v>0</v>
      </c>
      <c r="BE395" s="8">
        <v>0</v>
      </c>
      <c r="BF395" s="8">
        <v>0</v>
      </c>
      <c r="BG395" s="8">
        <v>0</v>
      </c>
      <c r="BH395" s="8">
        <v>0</v>
      </c>
      <c r="BI395" s="8">
        <v>0</v>
      </c>
      <c r="BJ395" s="8">
        <v>0</v>
      </c>
      <c r="BK395" s="8">
        <v>0</v>
      </c>
      <c r="BL395" s="8">
        <v>0</v>
      </c>
      <c r="BM395" s="8">
        <v>0</v>
      </c>
      <c r="BN395" s="8">
        <v>0</v>
      </c>
      <c r="BO395" s="8">
        <v>0</v>
      </c>
      <c r="BP395" s="8">
        <v>0</v>
      </c>
      <c r="BQ395" s="8">
        <v>0</v>
      </c>
      <c r="BR395" s="8">
        <v>0</v>
      </c>
    </row>
    <row r="396" spans="1:70" x14ac:dyDescent="0.25">
      <c r="A396" s="6">
        <v>35112837</v>
      </c>
      <c r="B396" t="s">
        <v>715</v>
      </c>
      <c r="C396" s="7" t="s">
        <v>101</v>
      </c>
      <c r="D396" s="7" t="s">
        <v>72</v>
      </c>
      <c r="E396" s="7" t="s">
        <v>95</v>
      </c>
      <c r="F396" t="s">
        <v>96</v>
      </c>
      <c r="G396" t="s">
        <v>146</v>
      </c>
      <c r="I396" t="s">
        <v>144</v>
      </c>
      <c r="J396" t="s">
        <v>78</v>
      </c>
      <c r="K396" t="s">
        <v>79</v>
      </c>
      <c r="L396">
        <v>39.764025709199998</v>
      </c>
      <c r="M396">
        <v>-121.6391000293</v>
      </c>
      <c r="N396" s="7" t="s">
        <v>712</v>
      </c>
      <c r="O396" s="7" t="s">
        <v>716</v>
      </c>
      <c r="P396" s="7" t="s">
        <v>714</v>
      </c>
      <c r="Q396" s="7" t="s">
        <v>170</v>
      </c>
      <c r="R396" s="7">
        <v>2922</v>
      </c>
      <c r="S396" s="7"/>
      <c r="T396" s="7"/>
      <c r="U396" s="7"/>
      <c r="V396" s="7" t="s">
        <v>101</v>
      </c>
      <c r="W396" s="8">
        <v>7.7651515151515152E-2</v>
      </c>
      <c r="X396" s="8">
        <v>0</v>
      </c>
      <c r="Y396" s="8">
        <v>0</v>
      </c>
      <c r="Z396" s="8">
        <v>7.7651515151515152E-2</v>
      </c>
      <c r="AA396" s="8">
        <v>0</v>
      </c>
      <c r="AB396" s="8">
        <v>0</v>
      </c>
      <c r="AC396" s="8">
        <v>0</v>
      </c>
      <c r="AD396" s="8">
        <v>0</v>
      </c>
      <c r="AE396" s="8">
        <v>7.7651515151515152E-2</v>
      </c>
      <c r="AF396" s="8">
        <v>0</v>
      </c>
      <c r="AG396" s="8">
        <v>0</v>
      </c>
      <c r="AH396" s="8">
        <v>7.7651515151515152E-2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8">
        <v>0</v>
      </c>
      <c r="AO396" s="8">
        <v>0</v>
      </c>
      <c r="AP396" s="8">
        <v>0</v>
      </c>
      <c r="AQ396" s="8">
        <v>0</v>
      </c>
      <c r="AR396" s="8">
        <v>0</v>
      </c>
      <c r="AS396" s="8">
        <v>0</v>
      </c>
      <c r="AT396" s="8">
        <v>0</v>
      </c>
      <c r="AU396" s="7">
        <v>0</v>
      </c>
      <c r="AV396" s="7">
        <v>0</v>
      </c>
      <c r="AW396" s="7">
        <v>0</v>
      </c>
      <c r="AX396" s="7">
        <v>0</v>
      </c>
      <c r="AY396" s="7">
        <v>0</v>
      </c>
      <c r="AZ396" s="7">
        <v>0</v>
      </c>
      <c r="BA396" s="7">
        <v>0</v>
      </c>
      <c r="BB396" s="7">
        <v>0</v>
      </c>
      <c r="BC396" s="8">
        <v>0</v>
      </c>
      <c r="BD396" s="8">
        <v>0</v>
      </c>
      <c r="BE396" s="8">
        <v>0</v>
      </c>
      <c r="BF396" s="8">
        <v>0</v>
      </c>
      <c r="BG396" s="8">
        <v>0</v>
      </c>
      <c r="BH396" s="8">
        <v>0</v>
      </c>
      <c r="BI396" s="8">
        <v>0</v>
      </c>
      <c r="BJ396" s="8">
        <v>0</v>
      </c>
      <c r="BK396" s="8">
        <v>0</v>
      </c>
      <c r="BL396" s="8">
        <v>0</v>
      </c>
      <c r="BM396" s="8">
        <v>0</v>
      </c>
      <c r="BN396" s="8">
        <v>0</v>
      </c>
      <c r="BO396" s="8">
        <v>0</v>
      </c>
      <c r="BP396" s="8">
        <v>0</v>
      </c>
      <c r="BQ396" s="8">
        <v>0</v>
      </c>
      <c r="BR396" s="8">
        <v>0</v>
      </c>
    </row>
    <row r="397" spans="1:70" x14ac:dyDescent="0.25">
      <c r="A397" s="6">
        <v>35113528</v>
      </c>
      <c r="B397" t="s">
        <v>717</v>
      </c>
      <c r="C397" s="7" t="s">
        <v>101</v>
      </c>
      <c r="D397" s="7" t="s">
        <v>72</v>
      </c>
      <c r="E397" s="7" t="s">
        <v>95</v>
      </c>
      <c r="F397" t="s">
        <v>96</v>
      </c>
      <c r="G397" t="s">
        <v>146</v>
      </c>
      <c r="H397" t="s">
        <v>348</v>
      </c>
      <c r="I397" t="s">
        <v>144</v>
      </c>
      <c r="J397" t="s">
        <v>78</v>
      </c>
      <c r="K397" t="s">
        <v>79</v>
      </c>
      <c r="L397">
        <v>39.763489735599997</v>
      </c>
      <c r="M397">
        <v>-121.6124633572</v>
      </c>
      <c r="N397" s="7" t="s">
        <v>712</v>
      </c>
      <c r="O397" s="7" t="s">
        <v>718</v>
      </c>
      <c r="P397" s="7" t="s">
        <v>714</v>
      </c>
      <c r="Q397" s="7" t="s">
        <v>170</v>
      </c>
      <c r="R397" s="7">
        <v>2257</v>
      </c>
      <c r="S397" s="7"/>
      <c r="T397" s="7"/>
      <c r="U397" s="7"/>
      <c r="V397" s="7" t="s">
        <v>101</v>
      </c>
      <c r="W397" s="8">
        <v>3.787878787878788E-2</v>
      </c>
      <c r="X397" s="8">
        <v>0</v>
      </c>
      <c r="Y397" s="8">
        <v>0</v>
      </c>
      <c r="Z397" s="8">
        <v>3.787878787878788E-2</v>
      </c>
      <c r="AA397" s="8">
        <v>0</v>
      </c>
      <c r="AB397" s="8">
        <v>0</v>
      </c>
      <c r="AC397" s="8">
        <v>0</v>
      </c>
      <c r="AD397" s="8">
        <v>0</v>
      </c>
      <c r="AE397" s="8">
        <v>3.787878787878788E-2</v>
      </c>
      <c r="AF397" s="8">
        <v>0</v>
      </c>
      <c r="AG397" s="8">
        <v>0</v>
      </c>
      <c r="AH397" s="8">
        <v>3.787878787878788E-2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8">
        <v>0</v>
      </c>
      <c r="AO397" s="8">
        <v>0</v>
      </c>
      <c r="AP397" s="8">
        <v>0</v>
      </c>
      <c r="AQ397" s="8">
        <v>0</v>
      </c>
      <c r="AR397" s="8">
        <v>0</v>
      </c>
      <c r="AS397" s="8">
        <v>0</v>
      </c>
      <c r="AT397" s="8">
        <v>0</v>
      </c>
      <c r="AU397" s="7">
        <v>0</v>
      </c>
      <c r="AV397" s="7">
        <v>0</v>
      </c>
      <c r="AW397" s="7">
        <v>0</v>
      </c>
      <c r="AX397" s="7">
        <v>0</v>
      </c>
      <c r="AY397" s="7">
        <v>0</v>
      </c>
      <c r="AZ397" s="7">
        <v>0</v>
      </c>
      <c r="BA397" s="7">
        <v>0</v>
      </c>
      <c r="BB397" s="7">
        <v>0</v>
      </c>
      <c r="BC397" s="8">
        <v>0</v>
      </c>
      <c r="BD397" s="8">
        <v>0</v>
      </c>
      <c r="BE397" s="8">
        <v>0</v>
      </c>
      <c r="BF397" s="8">
        <v>0</v>
      </c>
      <c r="BG397" s="8">
        <v>0</v>
      </c>
      <c r="BH397" s="8">
        <v>0</v>
      </c>
      <c r="BI397" s="8">
        <v>0</v>
      </c>
      <c r="BJ397" s="8">
        <v>0</v>
      </c>
      <c r="BK397" s="8">
        <v>0</v>
      </c>
      <c r="BL397" s="8">
        <v>0</v>
      </c>
      <c r="BM397" s="8">
        <v>0</v>
      </c>
      <c r="BN397" s="8">
        <v>0</v>
      </c>
      <c r="BO397" s="8">
        <v>0</v>
      </c>
      <c r="BP397" s="8">
        <v>0</v>
      </c>
      <c r="BQ397" s="8">
        <v>0</v>
      </c>
      <c r="BR397" s="8">
        <v>0</v>
      </c>
    </row>
    <row r="398" spans="1:70" x14ac:dyDescent="0.25">
      <c r="A398" s="6">
        <v>35110843</v>
      </c>
      <c r="B398" t="s">
        <v>719</v>
      </c>
      <c r="C398" s="7" t="s">
        <v>101</v>
      </c>
      <c r="D398" s="7" t="s">
        <v>72</v>
      </c>
      <c r="E398" s="7" t="s">
        <v>95</v>
      </c>
      <c r="F398" t="s">
        <v>96</v>
      </c>
      <c r="G398" t="s">
        <v>146</v>
      </c>
      <c r="H398" t="s">
        <v>348</v>
      </c>
      <c r="I398" t="s">
        <v>144</v>
      </c>
      <c r="J398" t="s">
        <v>78</v>
      </c>
      <c r="K398" t="s">
        <v>79</v>
      </c>
      <c r="L398">
        <v>39.760918476999997</v>
      </c>
      <c r="M398">
        <v>-121.6093057862</v>
      </c>
      <c r="N398" s="7" t="s">
        <v>712</v>
      </c>
      <c r="O398" s="7" t="s">
        <v>718</v>
      </c>
      <c r="P398" s="7" t="s">
        <v>714</v>
      </c>
      <c r="Q398" s="7" t="s">
        <v>170</v>
      </c>
      <c r="R398" s="7">
        <v>2257</v>
      </c>
      <c r="S398" s="7"/>
      <c r="T398" s="7"/>
      <c r="U398" s="7"/>
      <c r="V398" s="7" t="s">
        <v>101</v>
      </c>
      <c r="W398" s="8">
        <v>7.1401515151515146E-2</v>
      </c>
      <c r="X398" s="8">
        <v>0</v>
      </c>
      <c r="Y398" s="8">
        <v>0</v>
      </c>
      <c r="Z398" s="8">
        <v>7.1401515151515146E-2</v>
      </c>
      <c r="AA398" s="8">
        <v>0</v>
      </c>
      <c r="AB398" s="8">
        <v>0</v>
      </c>
      <c r="AC398" s="8">
        <v>0</v>
      </c>
      <c r="AD398" s="8">
        <v>0</v>
      </c>
      <c r="AE398" s="8">
        <v>7.1401515151515146E-2</v>
      </c>
      <c r="AF398" s="8">
        <v>0</v>
      </c>
      <c r="AG398" s="8">
        <v>0</v>
      </c>
      <c r="AH398" s="8">
        <v>7.1401515151515146E-2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8">
        <v>0</v>
      </c>
      <c r="AO398" s="8">
        <v>0</v>
      </c>
      <c r="AP398" s="8">
        <v>0</v>
      </c>
      <c r="AQ398" s="8">
        <v>0</v>
      </c>
      <c r="AR398" s="8">
        <v>0</v>
      </c>
      <c r="AS398" s="8">
        <v>0</v>
      </c>
      <c r="AT398" s="8">
        <v>0</v>
      </c>
      <c r="AU398" s="7">
        <v>0</v>
      </c>
      <c r="AV398" s="7">
        <v>0</v>
      </c>
      <c r="AW398" s="7">
        <v>0</v>
      </c>
      <c r="AX398" s="7">
        <v>0</v>
      </c>
      <c r="AY398" s="7">
        <v>0</v>
      </c>
      <c r="AZ398" s="7">
        <v>0</v>
      </c>
      <c r="BA398" s="7">
        <v>0</v>
      </c>
      <c r="BB398" s="7">
        <v>0</v>
      </c>
      <c r="BC398" s="8">
        <v>0</v>
      </c>
      <c r="BD398" s="8">
        <v>0</v>
      </c>
      <c r="BE398" s="8">
        <v>0</v>
      </c>
      <c r="BF398" s="8">
        <v>0</v>
      </c>
      <c r="BG398" s="8">
        <v>0</v>
      </c>
      <c r="BH398" s="8">
        <v>0</v>
      </c>
      <c r="BI398" s="8">
        <v>0</v>
      </c>
      <c r="BJ398" s="8">
        <v>0</v>
      </c>
      <c r="BK398" s="8">
        <v>0</v>
      </c>
      <c r="BL398" s="8">
        <v>0</v>
      </c>
      <c r="BM398" s="8">
        <v>0</v>
      </c>
      <c r="BN398" s="8">
        <v>0</v>
      </c>
      <c r="BO398" s="8">
        <v>0</v>
      </c>
      <c r="BP398" s="8">
        <v>0</v>
      </c>
      <c r="BQ398" s="8">
        <v>0</v>
      </c>
      <c r="BR398" s="8">
        <v>0</v>
      </c>
    </row>
    <row r="399" spans="1:70" x14ac:dyDescent="0.25">
      <c r="A399" s="6">
        <v>35120507</v>
      </c>
      <c r="B399" t="s">
        <v>720</v>
      </c>
      <c r="C399" s="7" t="s">
        <v>93</v>
      </c>
      <c r="D399" s="7" t="s">
        <v>72</v>
      </c>
      <c r="E399" s="7" t="s">
        <v>95</v>
      </c>
      <c r="F399" t="s">
        <v>96</v>
      </c>
      <c r="G399" t="s">
        <v>146</v>
      </c>
      <c r="H399" t="s">
        <v>348</v>
      </c>
      <c r="I399" t="s">
        <v>144</v>
      </c>
      <c r="J399" t="s">
        <v>78</v>
      </c>
      <c r="K399" t="s">
        <v>79</v>
      </c>
      <c r="L399">
        <v>39.757448273100003</v>
      </c>
      <c r="M399">
        <v>-121.62291366309999</v>
      </c>
      <c r="N399" s="7" t="s">
        <v>712</v>
      </c>
      <c r="O399" s="7" t="s">
        <v>718</v>
      </c>
      <c r="P399" s="7" t="s">
        <v>714</v>
      </c>
      <c r="Q399" s="7" t="s">
        <v>655</v>
      </c>
      <c r="R399" s="7">
        <v>2257</v>
      </c>
      <c r="S399" s="7"/>
      <c r="T399" s="7"/>
      <c r="U399" s="7"/>
      <c r="V399" s="7" t="s">
        <v>101</v>
      </c>
      <c r="W399" s="8">
        <v>0.18181818181818182</v>
      </c>
      <c r="X399" s="8">
        <v>0</v>
      </c>
      <c r="Y399" s="8">
        <v>0</v>
      </c>
      <c r="Z399" s="8">
        <v>0.18181818181818182</v>
      </c>
      <c r="AA399" s="8">
        <v>0</v>
      </c>
      <c r="AB399" s="8">
        <v>0</v>
      </c>
      <c r="AC399" s="8">
        <v>0</v>
      </c>
      <c r="AD399" s="8">
        <v>0</v>
      </c>
      <c r="AE399" s="8">
        <v>0.18181818181818182</v>
      </c>
      <c r="AF399" s="8">
        <v>0</v>
      </c>
      <c r="AG399" s="8">
        <v>0</v>
      </c>
      <c r="AH399" s="8">
        <v>0.18181818181818182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8">
        <v>0</v>
      </c>
      <c r="AO399" s="8">
        <v>0</v>
      </c>
      <c r="AP399" s="8">
        <v>0</v>
      </c>
      <c r="AQ399" s="8">
        <v>0</v>
      </c>
      <c r="AR399" s="8">
        <v>0</v>
      </c>
      <c r="AS399" s="8">
        <v>0</v>
      </c>
      <c r="AT399" s="8">
        <v>0</v>
      </c>
      <c r="AU399" s="7">
        <v>0</v>
      </c>
      <c r="AV399" s="7">
        <v>0</v>
      </c>
      <c r="AW399" s="7">
        <v>0</v>
      </c>
      <c r="AX399" s="7">
        <v>0</v>
      </c>
      <c r="AY399" s="7">
        <v>0</v>
      </c>
      <c r="AZ399" s="7">
        <v>0</v>
      </c>
      <c r="BA399" s="7">
        <v>0</v>
      </c>
      <c r="BB399" s="7">
        <v>0</v>
      </c>
      <c r="BC399" s="8">
        <v>0</v>
      </c>
      <c r="BD399" s="8">
        <v>0</v>
      </c>
      <c r="BE399" s="8">
        <v>0</v>
      </c>
      <c r="BF399" s="8">
        <v>0</v>
      </c>
      <c r="BG399" s="8">
        <v>0</v>
      </c>
      <c r="BH399" s="8">
        <v>0</v>
      </c>
      <c r="BI399" s="8">
        <v>0</v>
      </c>
      <c r="BJ399" s="8">
        <v>0</v>
      </c>
      <c r="BK399" s="8">
        <v>0</v>
      </c>
      <c r="BL399" s="8">
        <v>0</v>
      </c>
      <c r="BM399" s="8">
        <v>0</v>
      </c>
      <c r="BN399" s="8">
        <v>0</v>
      </c>
      <c r="BO399" s="8">
        <v>0</v>
      </c>
      <c r="BP399" s="8">
        <v>0</v>
      </c>
      <c r="BQ399" s="8">
        <v>0</v>
      </c>
      <c r="BR399" s="8">
        <v>0</v>
      </c>
    </row>
    <row r="400" spans="1:70" x14ac:dyDescent="0.25">
      <c r="A400" s="6">
        <v>35081665</v>
      </c>
      <c r="B400" t="s">
        <v>721</v>
      </c>
      <c r="C400" s="7" t="s">
        <v>101</v>
      </c>
      <c r="D400" s="7" t="s">
        <v>72</v>
      </c>
      <c r="E400" s="7" t="s">
        <v>95</v>
      </c>
      <c r="F400" t="s">
        <v>96</v>
      </c>
      <c r="G400" t="s">
        <v>146</v>
      </c>
      <c r="H400" t="s">
        <v>348</v>
      </c>
      <c r="I400" t="s">
        <v>144</v>
      </c>
      <c r="J400" t="s">
        <v>78</v>
      </c>
      <c r="K400" t="s">
        <v>79</v>
      </c>
      <c r="L400">
        <v>39.757246003399999</v>
      </c>
      <c r="M400">
        <v>-121.6223390995</v>
      </c>
      <c r="N400" s="7" t="s">
        <v>712</v>
      </c>
      <c r="O400" s="7" t="s">
        <v>718</v>
      </c>
      <c r="P400" s="7" t="s">
        <v>714</v>
      </c>
      <c r="Q400" s="7" t="s">
        <v>655</v>
      </c>
      <c r="R400" s="7">
        <v>2257</v>
      </c>
      <c r="S400" s="7"/>
      <c r="T400" s="7"/>
      <c r="U400" s="7"/>
      <c r="V400" s="7" t="s">
        <v>101</v>
      </c>
      <c r="W400" s="8">
        <v>2.5946969696969698E-2</v>
      </c>
      <c r="X400" s="8">
        <v>0</v>
      </c>
      <c r="Y400" s="8">
        <v>0</v>
      </c>
      <c r="Z400" s="8">
        <v>2.5946969696969698E-2</v>
      </c>
      <c r="AA400" s="8">
        <v>0</v>
      </c>
      <c r="AB400" s="8">
        <v>0</v>
      </c>
      <c r="AC400" s="8">
        <v>0</v>
      </c>
      <c r="AD400" s="8">
        <v>0</v>
      </c>
      <c r="AE400" s="8">
        <v>2.5946969696969698E-2</v>
      </c>
      <c r="AF400" s="8">
        <v>0</v>
      </c>
      <c r="AG400" s="8">
        <v>0</v>
      </c>
      <c r="AH400" s="8">
        <v>2.5946969696969698E-2</v>
      </c>
      <c r="AI400" s="8">
        <v>0</v>
      </c>
      <c r="AJ400" s="8">
        <v>0</v>
      </c>
      <c r="AK400" s="8">
        <v>0</v>
      </c>
      <c r="AL400" s="8">
        <v>0</v>
      </c>
      <c r="AM400" s="8">
        <v>0</v>
      </c>
      <c r="AN400" s="8">
        <v>0</v>
      </c>
      <c r="AO400" s="8">
        <v>0</v>
      </c>
      <c r="AP400" s="8">
        <v>0</v>
      </c>
      <c r="AQ400" s="8">
        <v>0</v>
      </c>
      <c r="AR400" s="8">
        <v>0</v>
      </c>
      <c r="AS400" s="8">
        <v>0</v>
      </c>
      <c r="AT400" s="8">
        <v>0</v>
      </c>
      <c r="AU400" s="7">
        <v>0</v>
      </c>
      <c r="AV400" s="7">
        <v>0</v>
      </c>
      <c r="AW400" s="7">
        <v>0</v>
      </c>
      <c r="AX400" s="7">
        <v>0</v>
      </c>
      <c r="AY400" s="7">
        <v>0</v>
      </c>
      <c r="AZ400" s="7">
        <v>0</v>
      </c>
      <c r="BA400" s="7">
        <v>0</v>
      </c>
      <c r="BB400" s="7">
        <v>0</v>
      </c>
      <c r="BC400" s="8">
        <v>0</v>
      </c>
      <c r="BD400" s="8">
        <v>0</v>
      </c>
      <c r="BE400" s="8">
        <v>0</v>
      </c>
      <c r="BF400" s="8">
        <v>0</v>
      </c>
      <c r="BG400" s="8">
        <v>0</v>
      </c>
      <c r="BH400" s="8">
        <v>0</v>
      </c>
      <c r="BI400" s="8">
        <v>0</v>
      </c>
      <c r="BJ400" s="8">
        <v>0</v>
      </c>
      <c r="BK400" s="8">
        <v>0</v>
      </c>
      <c r="BL400" s="8">
        <v>0</v>
      </c>
      <c r="BM400" s="8">
        <v>0</v>
      </c>
      <c r="BN400" s="8">
        <v>0</v>
      </c>
      <c r="BO400" s="8">
        <v>0</v>
      </c>
      <c r="BP400" s="8">
        <v>0</v>
      </c>
      <c r="BQ400" s="8">
        <v>0</v>
      </c>
      <c r="BR400" s="8">
        <v>0</v>
      </c>
    </row>
    <row r="401" spans="1:70" x14ac:dyDescent="0.25">
      <c r="A401" s="6">
        <v>35096604</v>
      </c>
      <c r="B401" t="s">
        <v>722</v>
      </c>
      <c r="C401" s="7" t="s">
        <v>101</v>
      </c>
      <c r="D401" s="7" t="s">
        <v>72</v>
      </c>
      <c r="E401" s="7" t="s">
        <v>95</v>
      </c>
      <c r="F401" t="s">
        <v>96</v>
      </c>
      <c r="G401" t="s">
        <v>146</v>
      </c>
      <c r="H401" t="s">
        <v>348</v>
      </c>
      <c r="I401" t="s">
        <v>144</v>
      </c>
      <c r="J401" t="s">
        <v>78</v>
      </c>
      <c r="K401" t="s">
        <v>79</v>
      </c>
      <c r="L401">
        <v>39.761054674500002</v>
      </c>
      <c r="M401">
        <v>-121.6240982442</v>
      </c>
      <c r="N401" s="7" t="s">
        <v>712</v>
      </c>
      <c r="O401" s="7" t="s">
        <v>718</v>
      </c>
      <c r="P401" s="7" t="s">
        <v>714</v>
      </c>
      <c r="Q401" s="7" t="s">
        <v>170</v>
      </c>
      <c r="R401" s="7">
        <v>2257</v>
      </c>
      <c r="S401" s="7"/>
      <c r="T401" s="7"/>
      <c r="U401" s="7"/>
      <c r="V401" s="7" t="s">
        <v>101</v>
      </c>
      <c r="W401" s="8">
        <v>4.128787878787879E-2</v>
      </c>
      <c r="X401" s="8">
        <v>0</v>
      </c>
      <c r="Y401" s="8">
        <v>0</v>
      </c>
      <c r="Z401" s="8">
        <v>4.128787878787879E-2</v>
      </c>
      <c r="AA401" s="8">
        <v>0</v>
      </c>
      <c r="AB401" s="8">
        <v>0</v>
      </c>
      <c r="AC401" s="8">
        <v>0</v>
      </c>
      <c r="AD401" s="8">
        <v>0</v>
      </c>
      <c r="AE401" s="8">
        <v>4.128787878787879E-2</v>
      </c>
      <c r="AF401" s="8">
        <v>0</v>
      </c>
      <c r="AG401" s="8">
        <v>0</v>
      </c>
      <c r="AH401" s="8">
        <v>4.128787878787879E-2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8">
        <v>0</v>
      </c>
      <c r="AO401" s="8">
        <v>0</v>
      </c>
      <c r="AP401" s="8">
        <v>0</v>
      </c>
      <c r="AQ401" s="8">
        <v>0</v>
      </c>
      <c r="AR401" s="8">
        <v>0</v>
      </c>
      <c r="AS401" s="8">
        <v>0</v>
      </c>
      <c r="AT401" s="8">
        <v>0</v>
      </c>
      <c r="AU401" s="7">
        <v>0</v>
      </c>
      <c r="AV401" s="7">
        <v>0</v>
      </c>
      <c r="AW401" s="7">
        <v>0</v>
      </c>
      <c r="AX401" s="7">
        <v>0</v>
      </c>
      <c r="AY401" s="7">
        <v>0</v>
      </c>
      <c r="AZ401" s="7">
        <v>0</v>
      </c>
      <c r="BA401" s="7">
        <v>0</v>
      </c>
      <c r="BB401" s="7">
        <v>0</v>
      </c>
      <c r="BC401" s="8">
        <v>0</v>
      </c>
      <c r="BD401" s="8">
        <v>0</v>
      </c>
      <c r="BE401" s="8">
        <v>0</v>
      </c>
      <c r="BF401" s="8">
        <v>0</v>
      </c>
      <c r="BG401" s="8">
        <v>0</v>
      </c>
      <c r="BH401" s="8">
        <v>0</v>
      </c>
      <c r="BI401" s="8">
        <v>0</v>
      </c>
      <c r="BJ401" s="8">
        <v>0</v>
      </c>
      <c r="BK401" s="8">
        <v>0</v>
      </c>
      <c r="BL401" s="8">
        <v>0</v>
      </c>
      <c r="BM401" s="8">
        <v>0</v>
      </c>
      <c r="BN401" s="8">
        <v>0</v>
      </c>
      <c r="BO401" s="8">
        <v>0</v>
      </c>
      <c r="BP401" s="8">
        <v>0</v>
      </c>
      <c r="BQ401" s="8">
        <v>0</v>
      </c>
      <c r="BR401" s="8">
        <v>0</v>
      </c>
    </row>
    <row r="402" spans="1:70" x14ac:dyDescent="0.25">
      <c r="A402" s="6">
        <v>31422838</v>
      </c>
      <c r="B402" t="s">
        <v>723</v>
      </c>
      <c r="C402" s="7" t="s">
        <v>101</v>
      </c>
      <c r="D402" s="7" t="s">
        <v>138</v>
      </c>
      <c r="E402" s="7" t="s">
        <v>95</v>
      </c>
      <c r="F402" t="s">
        <v>96</v>
      </c>
      <c r="G402" t="s">
        <v>146</v>
      </c>
      <c r="H402" t="s">
        <v>348</v>
      </c>
      <c r="I402" t="s">
        <v>144</v>
      </c>
      <c r="J402" t="s">
        <v>78</v>
      </c>
      <c r="K402" t="s">
        <v>79</v>
      </c>
      <c r="L402">
        <v>39.783602860800002</v>
      </c>
      <c r="M402">
        <v>-121.60442342979999</v>
      </c>
      <c r="N402" s="7"/>
      <c r="O402" s="7" t="s">
        <v>724</v>
      </c>
      <c r="P402" s="7"/>
      <c r="Q402" s="7" t="s">
        <v>170</v>
      </c>
      <c r="R402" s="7">
        <v>2933</v>
      </c>
      <c r="S402" s="7"/>
      <c r="T402" s="7"/>
      <c r="U402" s="7"/>
      <c r="V402" s="7" t="s">
        <v>101</v>
      </c>
      <c r="W402" s="8">
        <v>1.571969696969697E-2</v>
      </c>
      <c r="X402" s="8">
        <v>0</v>
      </c>
      <c r="Y402" s="8">
        <v>0</v>
      </c>
      <c r="Z402" s="8">
        <v>1.571969696969697E-2</v>
      </c>
      <c r="AA402" s="8">
        <v>0</v>
      </c>
      <c r="AB402" s="8">
        <v>0</v>
      </c>
      <c r="AC402" s="8">
        <v>0</v>
      </c>
      <c r="AD402" s="8">
        <v>0</v>
      </c>
      <c r="AE402" s="8">
        <v>1.571969696969697E-2</v>
      </c>
      <c r="AF402" s="8">
        <v>0</v>
      </c>
      <c r="AG402" s="8">
        <v>0</v>
      </c>
      <c r="AH402" s="8">
        <v>1.571969696969697E-2</v>
      </c>
      <c r="AI402" s="8">
        <v>0</v>
      </c>
      <c r="AJ402" s="8">
        <v>0</v>
      </c>
      <c r="AK402" s="8">
        <v>0</v>
      </c>
      <c r="AL402" s="8">
        <v>0</v>
      </c>
      <c r="AM402" s="8">
        <v>0</v>
      </c>
      <c r="AN402" s="8">
        <v>0</v>
      </c>
      <c r="AO402" s="8">
        <v>0</v>
      </c>
      <c r="AP402" s="8">
        <v>0</v>
      </c>
      <c r="AQ402" s="8">
        <v>0</v>
      </c>
      <c r="AR402" s="8">
        <v>0</v>
      </c>
      <c r="AS402" s="8">
        <v>0</v>
      </c>
      <c r="AT402" s="8">
        <v>0</v>
      </c>
      <c r="AU402" s="7">
        <v>0</v>
      </c>
      <c r="AV402" s="7">
        <v>0</v>
      </c>
      <c r="AW402" s="7">
        <v>0</v>
      </c>
      <c r="AX402" s="7">
        <v>0</v>
      </c>
      <c r="AY402" s="7">
        <v>0</v>
      </c>
      <c r="AZ402" s="7">
        <v>0</v>
      </c>
      <c r="BA402" s="7">
        <v>0</v>
      </c>
      <c r="BB402" s="7">
        <v>0</v>
      </c>
      <c r="BC402" s="8">
        <v>0</v>
      </c>
      <c r="BD402" s="8">
        <v>0</v>
      </c>
      <c r="BE402" s="8">
        <v>0</v>
      </c>
      <c r="BF402" s="8">
        <v>0</v>
      </c>
      <c r="BG402" s="8">
        <v>0</v>
      </c>
      <c r="BH402" s="8">
        <v>0</v>
      </c>
      <c r="BI402" s="8">
        <v>0</v>
      </c>
      <c r="BJ402" s="8">
        <v>0</v>
      </c>
      <c r="BK402" s="8">
        <v>0</v>
      </c>
      <c r="BL402" s="8">
        <v>0</v>
      </c>
      <c r="BM402" s="8">
        <v>0</v>
      </c>
      <c r="BN402" s="8">
        <v>0</v>
      </c>
      <c r="BO402" s="8">
        <v>0</v>
      </c>
      <c r="BP402" s="8">
        <v>0</v>
      </c>
      <c r="BQ402" s="8">
        <v>0</v>
      </c>
      <c r="BR402" s="8">
        <v>0</v>
      </c>
    </row>
    <row r="403" spans="1:70" x14ac:dyDescent="0.25">
      <c r="A403" s="6">
        <v>31422901</v>
      </c>
      <c r="B403" t="s">
        <v>723</v>
      </c>
      <c r="C403" s="7" t="s">
        <v>101</v>
      </c>
      <c r="D403" s="7" t="s">
        <v>176</v>
      </c>
      <c r="E403" s="7" t="s">
        <v>95</v>
      </c>
      <c r="F403" t="s">
        <v>96</v>
      </c>
      <c r="G403" t="s">
        <v>146</v>
      </c>
      <c r="I403" t="s">
        <v>144</v>
      </c>
      <c r="J403" t="s">
        <v>78</v>
      </c>
      <c r="K403" t="s">
        <v>79</v>
      </c>
      <c r="L403">
        <v>39.783643684799998</v>
      </c>
      <c r="M403">
        <v>-121.604782337</v>
      </c>
      <c r="N403" s="7"/>
      <c r="O403" s="7" t="s">
        <v>724</v>
      </c>
      <c r="P403" s="7"/>
      <c r="Q403" s="7" t="s">
        <v>170</v>
      </c>
      <c r="R403" s="7">
        <v>2933</v>
      </c>
      <c r="S403" s="7"/>
      <c r="T403" s="7"/>
      <c r="U403" s="7"/>
      <c r="V403" s="7" t="s">
        <v>101</v>
      </c>
      <c r="W403" s="8">
        <v>1.5909090909090907E-2</v>
      </c>
      <c r="X403" s="8">
        <v>0</v>
      </c>
      <c r="Y403" s="8">
        <v>0</v>
      </c>
      <c r="Z403" s="8">
        <v>1.5909090909090907E-2</v>
      </c>
      <c r="AA403" s="8">
        <v>0</v>
      </c>
      <c r="AB403" s="8">
        <v>0</v>
      </c>
      <c r="AC403" s="8">
        <v>0</v>
      </c>
      <c r="AD403" s="8">
        <v>0</v>
      </c>
      <c r="AE403" s="8">
        <v>1.5909090909090907E-2</v>
      </c>
      <c r="AF403" s="8">
        <v>0</v>
      </c>
      <c r="AG403" s="8">
        <v>0</v>
      </c>
      <c r="AH403" s="8">
        <v>1.5909090909090907E-2</v>
      </c>
      <c r="AI403" s="8">
        <v>0</v>
      </c>
      <c r="AJ403" s="8">
        <v>0</v>
      </c>
      <c r="AK403" s="8">
        <v>0</v>
      </c>
      <c r="AL403" s="8">
        <v>0</v>
      </c>
      <c r="AM403" s="8">
        <v>0</v>
      </c>
      <c r="AN403" s="8">
        <v>0</v>
      </c>
      <c r="AO403" s="8">
        <v>0</v>
      </c>
      <c r="AP403" s="8">
        <v>0</v>
      </c>
      <c r="AQ403" s="8">
        <v>0</v>
      </c>
      <c r="AR403" s="8">
        <v>0</v>
      </c>
      <c r="AS403" s="8">
        <v>0</v>
      </c>
      <c r="AT403" s="8">
        <v>0</v>
      </c>
      <c r="AU403" s="7">
        <v>0</v>
      </c>
      <c r="AV403" s="7">
        <v>0</v>
      </c>
      <c r="AW403" s="7">
        <v>0</v>
      </c>
      <c r="AX403" s="7">
        <v>0</v>
      </c>
      <c r="AY403" s="7">
        <v>0</v>
      </c>
      <c r="AZ403" s="7">
        <v>0</v>
      </c>
      <c r="BA403" s="7">
        <v>0</v>
      </c>
      <c r="BB403" s="7">
        <v>0</v>
      </c>
      <c r="BC403" s="8">
        <v>0</v>
      </c>
      <c r="BD403" s="8">
        <v>0</v>
      </c>
      <c r="BE403" s="8">
        <v>0</v>
      </c>
      <c r="BF403" s="8">
        <v>0</v>
      </c>
      <c r="BG403" s="8">
        <v>0</v>
      </c>
      <c r="BH403" s="8">
        <v>0</v>
      </c>
      <c r="BI403" s="8">
        <v>0</v>
      </c>
      <c r="BJ403" s="8">
        <v>0</v>
      </c>
      <c r="BK403" s="8">
        <v>0</v>
      </c>
      <c r="BL403" s="8">
        <v>0</v>
      </c>
      <c r="BM403" s="8">
        <v>0</v>
      </c>
      <c r="BN403" s="8">
        <v>0</v>
      </c>
      <c r="BO403" s="8">
        <v>0</v>
      </c>
      <c r="BP403" s="8">
        <v>0</v>
      </c>
      <c r="BQ403" s="8">
        <v>0</v>
      </c>
      <c r="BR403" s="8">
        <v>0</v>
      </c>
    </row>
    <row r="404" spans="1:70" x14ac:dyDescent="0.25">
      <c r="A404" s="6">
        <v>35121380</v>
      </c>
      <c r="B404" t="s">
        <v>725</v>
      </c>
      <c r="C404" s="7" t="s">
        <v>101</v>
      </c>
      <c r="D404" s="7" t="s">
        <v>72</v>
      </c>
      <c r="E404" s="7" t="s">
        <v>95</v>
      </c>
      <c r="F404" t="s">
        <v>96</v>
      </c>
      <c r="G404" t="s">
        <v>146</v>
      </c>
      <c r="H404" t="s">
        <v>348</v>
      </c>
      <c r="I404" t="s">
        <v>144</v>
      </c>
      <c r="J404" t="s">
        <v>78</v>
      </c>
      <c r="K404" t="s">
        <v>79</v>
      </c>
      <c r="L404">
        <v>39.781333528899999</v>
      </c>
      <c r="M404">
        <v>-121.59396437549999</v>
      </c>
      <c r="N404" s="7" t="s">
        <v>689</v>
      </c>
      <c r="O404" s="7" t="s">
        <v>724</v>
      </c>
      <c r="P404" s="7" t="s">
        <v>691</v>
      </c>
      <c r="Q404" s="7" t="s">
        <v>170</v>
      </c>
      <c r="R404" s="7">
        <v>2933</v>
      </c>
      <c r="S404" s="7"/>
      <c r="T404" s="7"/>
      <c r="U404" s="7"/>
      <c r="V404" s="7" t="s">
        <v>101</v>
      </c>
      <c r="W404" s="8">
        <v>4.8484848484848485E-2</v>
      </c>
      <c r="X404" s="8">
        <v>0</v>
      </c>
      <c r="Y404" s="8">
        <v>0</v>
      </c>
      <c r="Z404" s="8">
        <v>4.8484848484848485E-2</v>
      </c>
      <c r="AA404" s="8">
        <v>0</v>
      </c>
      <c r="AB404" s="8">
        <v>0</v>
      </c>
      <c r="AC404" s="8">
        <v>0</v>
      </c>
      <c r="AD404" s="8">
        <v>0</v>
      </c>
      <c r="AE404" s="8">
        <v>4.8484848484848485E-2</v>
      </c>
      <c r="AF404" s="8">
        <v>0</v>
      </c>
      <c r="AG404" s="8">
        <v>0</v>
      </c>
      <c r="AH404" s="8">
        <v>4.8484848484848485E-2</v>
      </c>
      <c r="AI404" s="8">
        <v>0</v>
      </c>
      <c r="AJ404" s="8">
        <v>0</v>
      </c>
      <c r="AK404" s="8">
        <v>0</v>
      </c>
      <c r="AL404" s="8">
        <v>0</v>
      </c>
      <c r="AM404" s="8">
        <v>0</v>
      </c>
      <c r="AN404" s="8">
        <v>0</v>
      </c>
      <c r="AO404" s="8">
        <v>0</v>
      </c>
      <c r="AP404" s="8">
        <v>0</v>
      </c>
      <c r="AQ404" s="8">
        <v>0</v>
      </c>
      <c r="AR404" s="8">
        <v>0</v>
      </c>
      <c r="AS404" s="8">
        <v>0</v>
      </c>
      <c r="AT404" s="8">
        <v>0</v>
      </c>
      <c r="AU404" s="7">
        <v>0</v>
      </c>
      <c r="AV404" s="7">
        <v>0</v>
      </c>
      <c r="AW404" s="7">
        <v>0</v>
      </c>
      <c r="AX404" s="7">
        <v>0</v>
      </c>
      <c r="AY404" s="7">
        <v>0</v>
      </c>
      <c r="AZ404" s="7">
        <v>0</v>
      </c>
      <c r="BA404" s="7">
        <v>0</v>
      </c>
      <c r="BB404" s="7">
        <v>0</v>
      </c>
      <c r="BC404" s="8">
        <v>0</v>
      </c>
      <c r="BD404" s="8">
        <v>0</v>
      </c>
      <c r="BE404" s="8">
        <v>0</v>
      </c>
      <c r="BF404" s="8">
        <v>0</v>
      </c>
      <c r="BG404" s="8">
        <v>0</v>
      </c>
      <c r="BH404" s="8">
        <v>0</v>
      </c>
      <c r="BI404" s="8">
        <v>0</v>
      </c>
      <c r="BJ404" s="8">
        <v>0</v>
      </c>
      <c r="BK404" s="8">
        <v>0</v>
      </c>
      <c r="BL404" s="8">
        <v>0</v>
      </c>
      <c r="BM404" s="8">
        <v>0</v>
      </c>
      <c r="BN404" s="8">
        <v>0</v>
      </c>
      <c r="BO404" s="8">
        <v>0</v>
      </c>
      <c r="BP404" s="8">
        <v>0</v>
      </c>
      <c r="BQ404" s="8">
        <v>0</v>
      </c>
      <c r="BR404" s="8">
        <v>0</v>
      </c>
    </row>
    <row r="405" spans="1:70" x14ac:dyDescent="0.25">
      <c r="A405" s="6">
        <v>35113520</v>
      </c>
      <c r="B405" t="s">
        <v>726</v>
      </c>
      <c r="C405" s="7" t="s">
        <v>93</v>
      </c>
      <c r="D405" s="7" t="s">
        <v>72</v>
      </c>
      <c r="E405" s="7" t="s">
        <v>95</v>
      </c>
      <c r="F405" t="s">
        <v>96</v>
      </c>
      <c r="G405" t="s">
        <v>146</v>
      </c>
      <c r="I405" t="s">
        <v>144</v>
      </c>
      <c r="J405" t="s">
        <v>78</v>
      </c>
      <c r="K405" t="s">
        <v>79</v>
      </c>
      <c r="L405">
        <v>39.781353000000003</v>
      </c>
      <c r="M405">
        <v>-121.594742</v>
      </c>
      <c r="N405" s="7" t="s">
        <v>689</v>
      </c>
      <c r="O405" s="7" t="s">
        <v>724</v>
      </c>
      <c r="P405" s="7" t="s">
        <v>691</v>
      </c>
      <c r="Q405" s="7" t="s">
        <v>170</v>
      </c>
      <c r="R405" s="7">
        <v>2933</v>
      </c>
      <c r="S405" s="7"/>
      <c r="T405" s="7"/>
      <c r="U405" s="7"/>
      <c r="V405" s="7" t="s">
        <v>101</v>
      </c>
      <c r="W405" s="8">
        <v>6.3825757575757577E-2</v>
      </c>
      <c r="X405" s="8">
        <v>0</v>
      </c>
      <c r="Y405" s="8">
        <v>0</v>
      </c>
      <c r="Z405" s="8">
        <v>6.3825757575757577E-2</v>
      </c>
      <c r="AA405" s="8">
        <v>0</v>
      </c>
      <c r="AB405" s="8">
        <v>0</v>
      </c>
      <c r="AC405" s="8">
        <v>0</v>
      </c>
      <c r="AD405" s="8">
        <v>0</v>
      </c>
      <c r="AE405" s="8">
        <v>6.3825757575757577E-2</v>
      </c>
      <c r="AF405" s="8">
        <v>0</v>
      </c>
      <c r="AG405" s="8">
        <v>0</v>
      </c>
      <c r="AH405" s="8">
        <v>6.3825757575757577E-2</v>
      </c>
      <c r="AI405" s="8">
        <v>0</v>
      </c>
      <c r="AJ405" s="8">
        <v>0</v>
      </c>
      <c r="AK405" s="8">
        <v>0</v>
      </c>
      <c r="AL405" s="8">
        <v>0</v>
      </c>
      <c r="AM405" s="8">
        <v>0</v>
      </c>
      <c r="AN405" s="8">
        <v>0</v>
      </c>
      <c r="AO405" s="8">
        <v>0</v>
      </c>
      <c r="AP405" s="8">
        <v>0</v>
      </c>
      <c r="AQ405" s="8">
        <v>0</v>
      </c>
      <c r="AR405" s="8">
        <v>0</v>
      </c>
      <c r="AS405" s="8">
        <v>0</v>
      </c>
      <c r="AT405" s="8">
        <v>0</v>
      </c>
      <c r="AU405" s="7">
        <v>0</v>
      </c>
      <c r="AV405" s="7">
        <v>0</v>
      </c>
      <c r="AW405" s="7">
        <v>0</v>
      </c>
      <c r="AX405" s="7">
        <v>0</v>
      </c>
      <c r="AY405" s="7">
        <v>0</v>
      </c>
      <c r="AZ405" s="7">
        <v>0</v>
      </c>
      <c r="BA405" s="7">
        <v>0</v>
      </c>
      <c r="BB405" s="7">
        <v>0</v>
      </c>
      <c r="BC405" s="8">
        <v>0</v>
      </c>
      <c r="BD405" s="8">
        <v>0</v>
      </c>
      <c r="BE405" s="8">
        <v>0</v>
      </c>
      <c r="BF405" s="8">
        <v>0</v>
      </c>
      <c r="BG405" s="8">
        <v>0</v>
      </c>
      <c r="BH405" s="8">
        <v>0</v>
      </c>
      <c r="BI405" s="8">
        <v>0</v>
      </c>
      <c r="BJ405" s="8">
        <v>0</v>
      </c>
      <c r="BK405" s="8">
        <v>0</v>
      </c>
      <c r="BL405" s="8">
        <v>0</v>
      </c>
      <c r="BM405" s="8">
        <v>0</v>
      </c>
      <c r="BN405" s="8">
        <v>0</v>
      </c>
      <c r="BO405" s="8">
        <v>0</v>
      </c>
      <c r="BP405" s="8">
        <v>0</v>
      </c>
      <c r="BQ405" s="8">
        <v>0</v>
      </c>
      <c r="BR405" s="8">
        <v>0</v>
      </c>
    </row>
    <row r="406" spans="1:70" x14ac:dyDescent="0.25">
      <c r="A406" s="6">
        <v>35113925</v>
      </c>
      <c r="B406" t="s">
        <v>727</v>
      </c>
      <c r="C406" s="7" t="s">
        <v>93</v>
      </c>
      <c r="D406" s="7" t="s">
        <v>72</v>
      </c>
      <c r="E406" s="7" t="s">
        <v>95</v>
      </c>
      <c r="F406" t="s">
        <v>96</v>
      </c>
      <c r="G406" t="s">
        <v>146</v>
      </c>
      <c r="H406" t="s">
        <v>348</v>
      </c>
      <c r="I406" t="s">
        <v>144</v>
      </c>
      <c r="J406" t="s">
        <v>78</v>
      </c>
      <c r="K406" t="s">
        <v>79</v>
      </c>
      <c r="L406">
        <v>39.7811891992</v>
      </c>
      <c r="M406">
        <v>-121.5982510987</v>
      </c>
      <c r="N406" s="7" t="s">
        <v>689</v>
      </c>
      <c r="O406" s="7" t="s">
        <v>728</v>
      </c>
      <c r="P406" s="7" t="s">
        <v>691</v>
      </c>
      <c r="Q406" s="7" t="s">
        <v>170</v>
      </c>
      <c r="R406" s="7">
        <v>2813</v>
      </c>
      <c r="S406" s="7"/>
      <c r="T406" s="7"/>
      <c r="U406" s="7"/>
      <c r="V406" s="7" t="s">
        <v>101</v>
      </c>
      <c r="W406" s="8">
        <v>3.1628787878787881E-2</v>
      </c>
      <c r="X406" s="8">
        <v>0</v>
      </c>
      <c r="Y406" s="8">
        <v>0</v>
      </c>
      <c r="Z406" s="8">
        <v>3.1628787878787881E-2</v>
      </c>
      <c r="AA406" s="8">
        <v>0</v>
      </c>
      <c r="AB406" s="8">
        <v>0</v>
      </c>
      <c r="AC406" s="8">
        <v>0</v>
      </c>
      <c r="AD406" s="8">
        <v>0</v>
      </c>
      <c r="AE406" s="8">
        <v>3.1628787878787881E-2</v>
      </c>
      <c r="AF406" s="8">
        <v>0</v>
      </c>
      <c r="AG406" s="8">
        <v>0</v>
      </c>
      <c r="AH406" s="8">
        <v>3.1628787878787881E-2</v>
      </c>
      <c r="AI406" s="8">
        <v>0</v>
      </c>
      <c r="AJ406" s="8">
        <v>0</v>
      </c>
      <c r="AK406" s="8">
        <v>0</v>
      </c>
      <c r="AL406" s="8">
        <v>0</v>
      </c>
      <c r="AM406" s="8">
        <v>0</v>
      </c>
      <c r="AN406" s="8">
        <v>0</v>
      </c>
      <c r="AO406" s="8">
        <v>0</v>
      </c>
      <c r="AP406" s="8">
        <v>0</v>
      </c>
      <c r="AQ406" s="8">
        <v>0</v>
      </c>
      <c r="AR406" s="8">
        <v>0</v>
      </c>
      <c r="AS406" s="8">
        <v>0</v>
      </c>
      <c r="AT406" s="8">
        <v>0</v>
      </c>
      <c r="AU406" s="7">
        <v>0</v>
      </c>
      <c r="AV406" s="7">
        <v>0</v>
      </c>
      <c r="AW406" s="7">
        <v>0</v>
      </c>
      <c r="AX406" s="7">
        <v>0</v>
      </c>
      <c r="AY406" s="7">
        <v>0</v>
      </c>
      <c r="AZ406" s="7">
        <v>0</v>
      </c>
      <c r="BA406" s="7">
        <v>0</v>
      </c>
      <c r="BB406" s="7">
        <v>0</v>
      </c>
      <c r="BC406" s="8">
        <v>0</v>
      </c>
      <c r="BD406" s="8">
        <v>0</v>
      </c>
      <c r="BE406" s="8">
        <v>0</v>
      </c>
      <c r="BF406" s="8">
        <v>0</v>
      </c>
      <c r="BG406" s="8">
        <v>0</v>
      </c>
      <c r="BH406" s="8">
        <v>0</v>
      </c>
      <c r="BI406" s="8">
        <v>0</v>
      </c>
      <c r="BJ406" s="8">
        <v>0</v>
      </c>
      <c r="BK406" s="8">
        <v>0</v>
      </c>
      <c r="BL406" s="8">
        <v>0</v>
      </c>
      <c r="BM406" s="8">
        <v>0</v>
      </c>
      <c r="BN406" s="8">
        <v>0</v>
      </c>
      <c r="BO406" s="8">
        <v>0</v>
      </c>
      <c r="BP406" s="8">
        <v>0</v>
      </c>
      <c r="BQ406" s="8">
        <v>0</v>
      </c>
      <c r="BR406" s="8">
        <v>0</v>
      </c>
    </row>
    <row r="407" spans="1:70" x14ac:dyDescent="0.25">
      <c r="A407" s="6">
        <v>35121259</v>
      </c>
      <c r="B407" t="s">
        <v>729</v>
      </c>
      <c r="C407" s="7" t="s">
        <v>101</v>
      </c>
      <c r="D407" s="7" t="s">
        <v>72</v>
      </c>
      <c r="E407" s="7" t="s">
        <v>95</v>
      </c>
      <c r="F407" t="s">
        <v>96</v>
      </c>
      <c r="G407" t="s">
        <v>146</v>
      </c>
      <c r="H407" t="s">
        <v>348</v>
      </c>
      <c r="I407" t="s">
        <v>144</v>
      </c>
      <c r="J407" t="s">
        <v>78</v>
      </c>
      <c r="K407" t="s">
        <v>79</v>
      </c>
      <c r="L407">
        <v>39.777649372399999</v>
      </c>
      <c r="M407">
        <v>-121.59371844429999</v>
      </c>
      <c r="N407" s="7" t="s">
        <v>689</v>
      </c>
      <c r="O407" s="7" t="s">
        <v>728</v>
      </c>
      <c r="P407" s="7" t="s">
        <v>691</v>
      </c>
      <c r="Q407" s="7" t="s">
        <v>170</v>
      </c>
      <c r="R407" s="7">
        <v>2813</v>
      </c>
      <c r="S407" s="7"/>
      <c r="T407" s="7"/>
      <c r="U407" s="7"/>
      <c r="V407" s="7" t="s">
        <v>101</v>
      </c>
      <c r="W407" s="8">
        <v>0.10075757575757575</v>
      </c>
      <c r="X407" s="8">
        <v>0</v>
      </c>
      <c r="Y407" s="8">
        <v>0</v>
      </c>
      <c r="Z407" s="8">
        <v>0.10075757575757575</v>
      </c>
      <c r="AA407" s="8">
        <v>0</v>
      </c>
      <c r="AB407" s="8">
        <v>0</v>
      </c>
      <c r="AC407" s="8">
        <v>0</v>
      </c>
      <c r="AD407" s="8">
        <v>0</v>
      </c>
      <c r="AE407" s="8">
        <v>0.10075757575757575</v>
      </c>
      <c r="AF407" s="8">
        <v>0</v>
      </c>
      <c r="AG407" s="8">
        <v>0</v>
      </c>
      <c r="AH407" s="8">
        <v>0.10075757575757575</v>
      </c>
      <c r="AI407" s="8">
        <v>0</v>
      </c>
      <c r="AJ407" s="8">
        <v>0</v>
      </c>
      <c r="AK407" s="8">
        <v>0</v>
      </c>
      <c r="AL407" s="8">
        <v>0</v>
      </c>
      <c r="AM407" s="8">
        <v>0</v>
      </c>
      <c r="AN407" s="8">
        <v>0</v>
      </c>
      <c r="AO407" s="8">
        <v>0</v>
      </c>
      <c r="AP407" s="8">
        <v>0</v>
      </c>
      <c r="AQ407" s="8">
        <v>0</v>
      </c>
      <c r="AR407" s="8">
        <v>0</v>
      </c>
      <c r="AS407" s="8">
        <v>0</v>
      </c>
      <c r="AT407" s="8">
        <v>0</v>
      </c>
      <c r="AU407" s="7">
        <v>0</v>
      </c>
      <c r="AV407" s="7">
        <v>0</v>
      </c>
      <c r="AW407" s="7">
        <v>0</v>
      </c>
      <c r="AX407" s="7">
        <v>0</v>
      </c>
      <c r="AY407" s="7">
        <v>0</v>
      </c>
      <c r="AZ407" s="7">
        <v>0</v>
      </c>
      <c r="BA407" s="7">
        <v>0</v>
      </c>
      <c r="BB407" s="7">
        <v>0</v>
      </c>
      <c r="BC407" s="8">
        <v>0</v>
      </c>
      <c r="BD407" s="8">
        <v>0</v>
      </c>
      <c r="BE407" s="8">
        <v>0</v>
      </c>
      <c r="BF407" s="8">
        <v>0</v>
      </c>
      <c r="BG407" s="8">
        <v>0</v>
      </c>
      <c r="BH407" s="8">
        <v>0</v>
      </c>
      <c r="BI407" s="8">
        <v>0</v>
      </c>
      <c r="BJ407" s="8">
        <v>0</v>
      </c>
      <c r="BK407" s="8">
        <v>0</v>
      </c>
      <c r="BL407" s="8">
        <v>0</v>
      </c>
      <c r="BM407" s="8">
        <v>0</v>
      </c>
      <c r="BN407" s="8">
        <v>0</v>
      </c>
      <c r="BO407" s="8">
        <v>0</v>
      </c>
      <c r="BP407" s="8">
        <v>0</v>
      </c>
      <c r="BQ407" s="8">
        <v>0</v>
      </c>
      <c r="BR407" s="8">
        <v>0</v>
      </c>
    </row>
    <row r="408" spans="1:70" x14ac:dyDescent="0.25">
      <c r="A408" s="6">
        <v>31426416</v>
      </c>
      <c r="B408" t="s">
        <v>730</v>
      </c>
      <c r="C408" s="7" t="s">
        <v>101</v>
      </c>
      <c r="D408" s="7" t="s">
        <v>138</v>
      </c>
      <c r="E408" s="7" t="s">
        <v>95</v>
      </c>
      <c r="F408" t="s">
        <v>96</v>
      </c>
      <c r="G408" t="s">
        <v>146</v>
      </c>
      <c r="H408" t="s">
        <v>348</v>
      </c>
      <c r="I408" t="s">
        <v>144</v>
      </c>
      <c r="J408" t="s">
        <v>78</v>
      </c>
      <c r="K408" t="s">
        <v>79</v>
      </c>
      <c r="L408">
        <v>39.777765814200002</v>
      </c>
      <c r="M408">
        <v>-121.5923940661</v>
      </c>
      <c r="N408" s="7"/>
      <c r="O408" s="7" t="s">
        <v>728</v>
      </c>
      <c r="P408" s="7"/>
      <c r="Q408" s="7" t="s">
        <v>170</v>
      </c>
      <c r="R408" s="7">
        <v>2813</v>
      </c>
      <c r="S408" s="7"/>
      <c r="T408" s="7"/>
      <c r="U408" s="7"/>
      <c r="V408" s="7" t="s">
        <v>101</v>
      </c>
      <c r="W408" s="8">
        <v>0.10075757575757575</v>
      </c>
      <c r="X408" s="8">
        <v>0</v>
      </c>
      <c r="Y408" s="8">
        <v>0</v>
      </c>
      <c r="Z408" s="8">
        <v>0.10075757575757575</v>
      </c>
      <c r="AA408" s="8">
        <v>0</v>
      </c>
      <c r="AB408" s="8">
        <v>0</v>
      </c>
      <c r="AC408" s="8">
        <v>0</v>
      </c>
      <c r="AD408" s="8">
        <v>0</v>
      </c>
      <c r="AE408" s="8">
        <v>0.10075757575757575</v>
      </c>
      <c r="AF408" s="8">
        <v>0</v>
      </c>
      <c r="AG408" s="8">
        <v>0</v>
      </c>
      <c r="AH408" s="8">
        <v>0.10075757575757575</v>
      </c>
      <c r="AI408" s="8">
        <v>0</v>
      </c>
      <c r="AJ408" s="8">
        <v>0</v>
      </c>
      <c r="AK408" s="8">
        <v>0</v>
      </c>
      <c r="AL408" s="8">
        <v>0</v>
      </c>
      <c r="AM408" s="8">
        <v>0</v>
      </c>
      <c r="AN408" s="8">
        <v>0</v>
      </c>
      <c r="AO408" s="8">
        <v>0</v>
      </c>
      <c r="AP408" s="8">
        <v>0</v>
      </c>
      <c r="AQ408" s="8">
        <v>0</v>
      </c>
      <c r="AR408" s="8">
        <v>0</v>
      </c>
      <c r="AS408" s="8">
        <v>0</v>
      </c>
      <c r="AT408" s="8">
        <v>0</v>
      </c>
      <c r="AU408" s="7">
        <v>0</v>
      </c>
      <c r="AV408" s="7">
        <v>0</v>
      </c>
      <c r="AW408" s="7">
        <v>0</v>
      </c>
      <c r="AX408" s="7">
        <v>0</v>
      </c>
      <c r="AY408" s="7">
        <v>0</v>
      </c>
      <c r="AZ408" s="7">
        <v>0</v>
      </c>
      <c r="BA408" s="7">
        <v>0</v>
      </c>
      <c r="BB408" s="7">
        <v>0</v>
      </c>
      <c r="BC408" s="8">
        <v>0</v>
      </c>
      <c r="BD408" s="8">
        <v>0</v>
      </c>
      <c r="BE408" s="8">
        <v>0</v>
      </c>
      <c r="BF408" s="8">
        <v>0</v>
      </c>
      <c r="BG408" s="8">
        <v>0</v>
      </c>
      <c r="BH408" s="8">
        <v>0</v>
      </c>
      <c r="BI408" s="8">
        <v>0</v>
      </c>
      <c r="BJ408" s="8">
        <v>0</v>
      </c>
      <c r="BK408" s="8">
        <v>0</v>
      </c>
      <c r="BL408" s="8">
        <v>0</v>
      </c>
      <c r="BM408" s="8">
        <v>0</v>
      </c>
      <c r="BN408" s="8">
        <v>0</v>
      </c>
      <c r="BO408" s="8">
        <v>0</v>
      </c>
      <c r="BP408" s="8">
        <v>0</v>
      </c>
      <c r="BQ408" s="8">
        <v>0</v>
      </c>
      <c r="BR408" s="8">
        <v>0</v>
      </c>
    </row>
    <row r="409" spans="1:70" x14ac:dyDescent="0.25">
      <c r="A409" s="6">
        <v>35392114</v>
      </c>
      <c r="B409" t="s">
        <v>731</v>
      </c>
      <c r="C409" s="7" t="s">
        <v>86</v>
      </c>
      <c r="D409" s="7" t="s">
        <v>94</v>
      </c>
      <c r="E409" s="7" t="s">
        <v>87</v>
      </c>
      <c r="F409" t="s">
        <v>96</v>
      </c>
      <c r="G409" t="s">
        <v>482</v>
      </c>
      <c r="H409" t="s">
        <v>732</v>
      </c>
      <c r="I409" t="s">
        <v>130</v>
      </c>
      <c r="J409" t="s">
        <v>78</v>
      </c>
      <c r="K409" t="s">
        <v>109</v>
      </c>
      <c r="L409">
        <v>38.987767590099999</v>
      </c>
      <c r="M409">
        <v>-120.74121758450001</v>
      </c>
      <c r="N409" s="7" t="s">
        <v>733</v>
      </c>
      <c r="O409" s="7" t="s">
        <v>734</v>
      </c>
      <c r="P409" s="7" t="s">
        <v>735</v>
      </c>
      <c r="Q409" s="7" t="s">
        <v>170</v>
      </c>
      <c r="R409" s="7">
        <v>2131</v>
      </c>
      <c r="S409" s="7">
        <v>397</v>
      </c>
      <c r="T409" s="7" t="s">
        <v>134</v>
      </c>
      <c r="U409" s="7" t="s">
        <v>216</v>
      </c>
      <c r="V409" s="7" t="s">
        <v>222</v>
      </c>
      <c r="W409" s="8">
        <v>0</v>
      </c>
      <c r="X409" s="8">
        <v>1.0306818181818183</v>
      </c>
      <c r="Y409" s="8">
        <v>0</v>
      </c>
      <c r="Z409" s="8">
        <v>1.0306818181818183</v>
      </c>
      <c r="AA409" s="8">
        <v>0</v>
      </c>
      <c r="AB409" s="8">
        <v>0</v>
      </c>
      <c r="AC409" s="8">
        <v>0</v>
      </c>
      <c r="AD409" s="8">
        <v>0</v>
      </c>
      <c r="AE409" s="8">
        <v>0</v>
      </c>
      <c r="AF409" s="8">
        <v>0</v>
      </c>
      <c r="AG409" s="8">
        <v>0</v>
      </c>
      <c r="AH409" s="8">
        <v>0</v>
      </c>
      <c r="AI409" s="8">
        <v>0</v>
      </c>
      <c r="AJ409" s="8">
        <v>0</v>
      </c>
      <c r="AK409" s="8">
        <v>0</v>
      </c>
      <c r="AL409" s="8">
        <v>0</v>
      </c>
      <c r="AM409" s="8">
        <v>0</v>
      </c>
      <c r="AN409" s="8">
        <v>0</v>
      </c>
      <c r="AO409" s="8">
        <v>0</v>
      </c>
      <c r="AP409" s="8">
        <v>0</v>
      </c>
      <c r="AQ409" s="8">
        <v>0</v>
      </c>
      <c r="AR409" s="8">
        <v>0</v>
      </c>
      <c r="AS409" s="8">
        <v>0</v>
      </c>
      <c r="AT409" s="8">
        <v>0</v>
      </c>
      <c r="AU409" s="7">
        <v>0</v>
      </c>
      <c r="AV409" s="7">
        <v>0</v>
      </c>
      <c r="AW409" s="7">
        <v>0</v>
      </c>
      <c r="AX409" s="7">
        <v>0</v>
      </c>
      <c r="AY409" s="7">
        <v>0</v>
      </c>
      <c r="AZ409" s="7">
        <v>0</v>
      </c>
      <c r="BA409" s="7">
        <v>0</v>
      </c>
      <c r="BB409" s="7">
        <v>0</v>
      </c>
      <c r="BC409" s="8">
        <v>0</v>
      </c>
      <c r="BD409" s="8">
        <v>1.0306818181818183</v>
      </c>
      <c r="BE409" s="8">
        <v>0</v>
      </c>
      <c r="BF409" s="8">
        <v>1.0306818181818183</v>
      </c>
      <c r="BG409" s="8">
        <v>0</v>
      </c>
      <c r="BH409" s="8">
        <v>0</v>
      </c>
      <c r="BI409" s="8">
        <v>0</v>
      </c>
      <c r="BJ409" s="8">
        <v>0</v>
      </c>
      <c r="BK409" s="8">
        <v>0</v>
      </c>
      <c r="BL409" s="8">
        <v>0</v>
      </c>
      <c r="BM409" s="8">
        <v>0</v>
      </c>
      <c r="BN409" s="8">
        <v>0</v>
      </c>
      <c r="BO409" s="8">
        <v>0</v>
      </c>
      <c r="BP409" s="8">
        <v>0</v>
      </c>
      <c r="BQ409" s="8">
        <v>0</v>
      </c>
      <c r="BR409" s="8">
        <v>0</v>
      </c>
    </row>
    <row r="410" spans="1:70" x14ac:dyDescent="0.25">
      <c r="A410" s="6">
        <v>35235158</v>
      </c>
      <c r="B410" t="s">
        <v>736</v>
      </c>
      <c r="C410" s="7" t="s">
        <v>93</v>
      </c>
      <c r="D410" s="7" t="s">
        <v>72</v>
      </c>
      <c r="E410" s="7" t="s">
        <v>95</v>
      </c>
      <c r="F410" t="s">
        <v>96</v>
      </c>
      <c r="G410" t="s">
        <v>156</v>
      </c>
      <c r="H410" t="s">
        <v>737</v>
      </c>
      <c r="I410" t="s">
        <v>157</v>
      </c>
      <c r="J410" t="s">
        <v>158</v>
      </c>
      <c r="K410" t="s">
        <v>159</v>
      </c>
      <c r="L410">
        <v>37.044816679999997</v>
      </c>
      <c r="M410">
        <v>-122.06725093990001</v>
      </c>
      <c r="N410" s="7" t="s">
        <v>738</v>
      </c>
      <c r="O410" s="7" t="s">
        <v>739</v>
      </c>
      <c r="P410" s="7" t="s">
        <v>740</v>
      </c>
      <c r="Q410" s="7" t="s">
        <v>170</v>
      </c>
      <c r="R410" s="7">
        <v>2539</v>
      </c>
      <c r="S410" s="7">
        <v>903</v>
      </c>
      <c r="T410" s="7" t="s">
        <v>206</v>
      </c>
      <c r="U410" s="7"/>
      <c r="V410" s="7" t="s">
        <v>207</v>
      </c>
      <c r="W410" s="8">
        <v>3.0871212121212122E-2</v>
      </c>
      <c r="X410" s="8">
        <v>0</v>
      </c>
      <c r="Y410" s="8">
        <v>0</v>
      </c>
      <c r="Z410" s="8">
        <v>3.0871212121212122E-2</v>
      </c>
      <c r="AA410" s="8">
        <v>0</v>
      </c>
      <c r="AB410" s="8">
        <v>0</v>
      </c>
      <c r="AC410" s="8">
        <v>0</v>
      </c>
      <c r="AD410" s="8">
        <v>0</v>
      </c>
      <c r="AE410" s="8">
        <v>0</v>
      </c>
      <c r="AF410" s="8">
        <v>0</v>
      </c>
      <c r="AG410" s="8">
        <v>0</v>
      </c>
      <c r="AH410" s="8">
        <v>0</v>
      </c>
      <c r="AI410" s="8">
        <v>0</v>
      </c>
      <c r="AJ410" s="8">
        <v>0</v>
      </c>
      <c r="AK410" s="8">
        <v>0</v>
      </c>
      <c r="AL410" s="8">
        <v>0</v>
      </c>
      <c r="AM410" s="8">
        <v>0</v>
      </c>
      <c r="AN410" s="8">
        <v>0</v>
      </c>
      <c r="AO410" s="8">
        <v>0</v>
      </c>
      <c r="AP410" s="8">
        <v>0</v>
      </c>
      <c r="AQ410" s="8">
        <v>0</v>
      </c>
      <c r="AR410" s="8">
        <v>0</v>
      </c>
      <c r="AS410" s="8">
        <v>0</v>
      </c>
      <c r="AT410" s="8">
        <v>0</v>
      </c>
      <c r="AU410" s="7">
        <v>0</v>
      </c>
      <c r="AV410" s="7">
        <v>0</v>
      </c>
      <c r="AW410" s="7">
        <v>0</v>
      </c>
      <c r="AX410" s="7">
        <v>0</v>
      </c>
      <c r="AY410" s="7">
        <v>3.0871212121212122E-2</v>
      </c>
      <c r="AZ410" s="7">
        <v>0</v>
      </c>
      <c r="BA410" s="7">
        <v>0</v>
      </c>
      <c r="BB410" s="7">
        <v>3.0871212121212122E-2</v>
      </c>
      <c r="BC410" s="8">
        <v>0</v>
      </c>
      <c r="BD410" s="8">
        <v>0</v>
      </c>
      <c r="BE410" s="8">
        <v>0</v>
      </c>
      <c r="BF410" s="8">
        <v>0</v>
      </c>
      <c r="BG410" s="8">
        <v>0</v>
      </c>
      <c r="BH410" s="8">
        <v>0</v>
      </c>
      <c r="BI410" s="8">
        <v>0</v>
      </c>
      <c r="BJ410" s="8">
        <v>0</v>
      </c>
      <c r="BK410" s="8">
        <v>0</v>
      </c>
      <c r="BL410" s="8">
        <v>0</v>
      </c>
      <c r="BM410" s="8">
        <v>0</v>
      </c>
      <c r="BN410" s="8">
        <v>0</v>
      </c>
      <c r="BO410" s="8">
        <v>0</v>
      </c>
      <c r="BP410" s="8">
        <v>0</v>
      </c>
      <c r="BQ410" s="8">
        <v>0</v>
      </c>
      <c r="BR410" s="8">
        <v>0</v>
      </c>
    </row>
    <row r="411" spans="1:70" x14ac:dyDescent="0.25">
      <c r="A411" s="6">
        <v>35237620</v>
      </c>
      <c r="B411" t="s">
        <v>741</v>
      </c>
      <c r="C411" s="7" t="s">
        <v>93</v>
      </c>
      <c r="D411" s="7" t="s">
        <v>72</v>
      </c>
      <c r="E411" s="7" t="s">
        <v>95</v>
      </c>
      <c r="F411" t="s">
        <v>96</v>
      </c>
      <c r="G411" t="s">
        <v>156</v>
      </c>
      <c r="H411" t="s">
        <v>215</v>
      </c>
      <c r="I411" t="s">
        <v>157</v>
      </c>
      <c r="J411" t="s">
        <v>158</v>
      </c>
      <c r="K411" t="s">
        <v>159</v>
      </c>
      <c r="L411">
        <v>37.074169272299997</v>
      </c>
      <c r="M411">
        <v>-122.2362639264</v>
      </c>
      <c r="N411" s="7" t="s">
        <v>738</v>
      </c>
      <c r="O411" s="7" t="s">
        <v>742</v>
      </c>
      <c r="P411" s="7" t="s">
        <v>740</v>
      </c>
      <c r="Q411" s="7" t="s">
        <v>141</v>
      </c>
      <c r="R411" s="7">
        <v>2199</v>
      </c>
      <c r="S411" s="7">
        <v>2216</v>
      </c>
      <c r="T411" s="7" t="s">
        <v>220</v>
      </c>
      <c r="U411" s="7"/>
      <c r="V411" s="7" t="s">
        <v>101</v>
      </c>
      <c r="W411" s="8">
        <v>2.462121212121212E-2</v>
      </c>
      <c r="X411" s="8">
        <v>0</v>
      </c>
      <c r="Y411" s="8">
        <v>0</v>
      </c>
      <c r="Z411" s="8">
        <v>2.462121212121212E-2</v>
      </c>
      <c r="AA411" s="8">
        <v>0</v>
      </c>
      <c r="AB411" s="8">
        <v>0</v>
      </c>
      <c r="AC411" s="8">
        <v>0</v>
      </c>
      <c r="AD411" s="8">
        <v>0</v>
      </c>
      <c r="AE411" s="8">
        <v>0</v>
      </c>
      <c r="AF411" s="8">
        <v>0</v>
      </c>
      <c r="AG411" s="8">
        <v>0</v>
      </c>
      <c r="AH411" s="8">
        <v>0</v>
      </c>
      <c r="AI411" s="8">
        <v>0</v>
      </c>
      <c r="AJ411" s="8">
        <v>0</v>
      </c>
      <c r="AK411" s="8">
        <v>0</v>
      </c>
      <c r="AL411" s="8">
        <v>0</v>
      </c>
      <c r="AM411" s="8">
        <v>2.462121212121212E-2</v>
      </c>
      <c r="AN411" s="8">
        <v>0</v>
      </c>
      <c r="AO411" s="8">
        <v>0</v>
      </c>
      <c r="AP411" s="8">
        <v>2.462121212121212E-2</v>
      </c>
      <c r="AQ411" s="8">
        <v>0</v>
      </c>
      <c r="AR411" s="8">
        <v>0</v>
      </c>
      <c r="AS411" s="8">
        <v>0</v>
      </c>
      <c r="AT411" s="8">
        <v>0</v>
      </c>
      <c r="AU411" s="7">
        <v>0</v>
      </c>
      <c r="AV411" s="7">
        <v>0</v>
      </c>
      <c r="AW411" s="7">
        <v>0</v>
      </c>
      <c r="AX411" s="7">
        <v>0</v>
      </c>
      <c r="AY411" s="7">
        <v>0</v>
      </c>
      <c r="AZ411" s="7">
        <v>0</v>
      </c>
      <c r="BA411" s="7">
        <v>0</v>
      </c>
      <c r="BB411" s="7">
        <v>0</v>
      </c>
      <c r="BC411" s="8">
        <v>0</v>
      </c>
      <c r="BD411" s="8">
        <v>0</v>
      </c>
      <c r="BE411" s="8">
        <v>0</v>
      </c>
      <c r="BF411" s="8">
        <v>0</v>
      </c>
      <c r="BG411" s="8">
        <v>0</v>
      </c>
      <c r="BH411" s="8">
        <v>0</v>
      </c>
      <c r="BI411" s="8">
        <v>0</v>
      </c>
      <c r="BJ411" s="8">
        <v>0</v>
      </c>
      <c r="BK411" s="8">
        <v>0</v>
      </c>
      <c r="BL411" s="8">
        <v>0</v>
      </c>
      <c r="BM411" s="8">
        <v>0</v>
      </c>
      <c r="BN411" s="8">
        <v>0</v>
      </c>
      <c r="BO411" s="8">
        <v>0</v>
      </c>
      <c r="BP411" s="8">
        <v>0</v>
      </c>
      <c r="BQ411" s="8">
        <v>0</v>
      </c>
      <c r="BR411" s="8">
        <v>0</v>
      </c>
    </row>
    <row r="412" spans="1:70" x14ac:dyDescent="0.25">
      <c r="A412" s="6">
        <v>35321894</v>
      </c>
      <c r="B412" t="s">
        <v>743</v>
      </c>
      <c r="C412" s="7" t="s">
        <v>86</v>
      </c>
      <c r="D412" s="7" t="s">
        <v>94</v>
      </c>
      <c r="E412" s="7" t="s">
        <v>87</v>
      </c>
      <c r="F412" t="s">
        <v>96</v>
      </c>
      <c r="G412" t="s">
        <v>156</v>
      </c>
      <c r="H412" t="s">
        <v>215</v>
      </c>
      <c r="I412" t="s">
        <v>157</v>
      </c>
      <c r="J412" t="s">
        <v>158</v>
      </c>
      <c r="K412" t="s">
        <v>159</v>
      </c>
      <c r="L412">
        <v>37.077334372000003</v>
      </c>
      <c r="M412">
        <v>-122.2433861188</v>
      </c>
      <c r="N412" s="7" t="s">
        <v>738</v>
      </c>
      <c r="O412" s="7" t="s">
        <v>742</v>
      </c>
      <c r="P412" s="7" t="s">
        <v>740</v>
      </c>
      <c r="Q412" s="7" t="s">
        <v>141</v>
      </c>
      <c r="R412" s="7">
        <v>2199</v>
      </c>
      <c r="S412" s="7">
        <v>2216</v>
      </c>
      <c r="T412" s="7" t="s">
        <v>220</v>
      </c>
      <c r="U412" s="7" t="s">
        <v>216</v>
      </c>
      <c r="V412" s="7" t="s">
        <v>217</v>
      </c>
      <c r="W412" s="8">
        <v>0</v>
      </c>
      <c r="X412" s="8">
        <v>0.10984848484848485</v>
      </c>
      <c r="Y412" s="8">
        <v>0</v>
      </c>
      <c r="Z412" s="8">
        <v>0.10984848484848485</v>
      </c>
      <c r="AA412" s="8">
        <v>0</v>
      </c>
      <c r="AB412" s="8">
        <v>0</v>
      </c>
      <c r="AC412" s="8">
        <v>0</v>
      </c>
      <c r="AD412" s="8">
        <v>0</v>
      </c>
      <c r="AE412" s="8">
        <v>0</v>
      </c>
      <c r="AF412" s="8">
        <v>0</v>
      </c>
      <c r="AG412" s="8">
        <v>0</v>
      </c>
      <c r="AH412" s="8">
        <v>0</v>
      </c>
      <c r="AI412" s="8">
        <v>0</v>
      </c>
      <c r="AJ412" s="8">
        <v>0</v>
      </c>
      <c r="AK412" s="8">
        <v>0</v>
      </c>
      <c r="AL412" s="8">
        <v>0</v>
      </c>
      <c r="AM412" s="8">
        <v>0</v>
      </c>
      <c r="AN412" s="8">
        <v>0</v>
      </c>
      <c r="AO412" s="8">
        <v>0</v>
      </c>
      <c r="AP412" s="8">
        <v>0</v>
      </c>
      <c r="AQ412" s="8">
        <v>0</v>
      </c>
      <c r="AR412" s="8">
        <v>0</v>
      </c>
      <c r="AS412" s="8">
        <v>0</v>
      </c>
      <c r="AT412" s="8">
        <v>0</v>
      </c>
      <c r="AU412" s="7">
        <v>0</v>
      </c>
      <c r="AV412" s="7">
        <v>0</v>
      </c>
      <c r="AW412" s="7">
        <v>0</v>
      </c>
      <c r="AX412" s="7">
        <v>0</v>
      </c>
      <c r="AY412" s="7">
        <v>0</v>
      </c>
      <c r="AZ412" s="7">
        <v>0.10984848484848485</v>
      </c>
      <c r="BA412" s="7">
        <v>0</v>
      </c>
      <c r="BB412" s="7">
        <v>0.10984848484848485</v>
      </c>
      <c r="BC412" s="8">
        <v>0</v>
      </c>
      <c r="BD412" s="8">
        <v>0</v>
      </c>
      <c r="BE412" s="8">
        <v>0</v>
      </c>
      <c r="BF412" s="8">
        <v>0</v>
      </c>
      <c r="BG412" s="8">
        <v>0</v>
      </c>
      <c r="BH412" s="8">
        <v>0</v>
      </c>
      <c r="BI412" s="8">
        <v>0</v>
      </c>
      <c r="BJ412" s="8">
        <v>0</v>
      </c>
      <c r="BK412" s="8">
        <v>0</v>
      </c>
      <c r="BL412" s="8">
        <v>0</v>
      </c>
      <c r="BM412" s="8">
        <v>0</v>
      </c>
      <c r="BN412" s="8">
        <v>0</v>
      </c>
      <c r="BO412" s="8">
        <v>0</v>
      </c>
      <c r="BP412" s="8">
        <v>0</v>
      </c>
      <c r="BQ412" s="8">
        <v>0</v>
      </c>
      <c r="BR412" s="8">
        <v>0</v>
      </c>
    </row>
    <row r="413" spans="1:70" x14ac:dyDescent="0.25">
      <c r="A413" s="6">
        <v>35297464</v>
      </c>
      <c r="B413" t="s">
        <v>744</v>
      </c>
      <c r="C413" s="7" t="s">
        <v>86</v>
      </c>
      <c r="D413" s="7" t="s">
        <v>94</v>
      </c>
      <c r="E413" s="7" t="s">
        <v>87</v>
      </c>
      <c r="F413" t="s">
        <v>96</v>
      </c>
      <c r="G413" t="s">
        <v>156</v>
      </c>
      <c r="H413" t="s">
        <v>215</v>
      </c>
      <c r="I413" t="s">
        <v>157</v>
      </c>
      <c r="J413" t="s">
        <v>158</v>
      </c>
      <c r="K413" t="s">
        <v>159</v>
      </c>
      <c r="L413">
        <v>37.077670495699998</v>
      </c>
      <c r="M413">
        <v>-122.2438952302</v>
      </c>
      <c r="N413" s="7" t="s">
        <v>738</v>
      </c>
      <c r="O413" s="7" t="s">
        <v>742</v>
      </c>
      <c r="P413" s="7" t="s">
        <v>740</v>
      </c>
      <c r="Q413" s="7" t="s">
        <v>141</v>
      </c>
      <c r="R413" s="7">
        <v>2199</v>
      </c>
      <c r="S413" s="7">
        <v>2216</v>
      </c>
      <c r="T413" s="7" t="s">
        <v>220</v>
      </c>
      <c r="U413" s="7" t="s">
        <v>216</v>
      </c>
      <c r="V413" s="7" t="s">
        <v>217</v>
      </c>
      <c r="W413" s="8">
        <v>0</v>
      </c>
      <c r="X413" s="8">
        <v>1.0020833333333334</v>
      </c>
      <c r="Y413" s="8">
        <v>0</v>
      </c>
      <c r="Z413" s="8">
        <v>1.0020833333333334</v>
      </c>
      <c r="AA413" s="8">
        <v>0</v>
      </c>
      <c r="AB413" s="8">
        <v>0</v>
      </c>
      <c r="AC413" s="8">
        <v>0</v>
      </c>
      <c r="AD413" s="8">
        <v>0</v>
      </c>
      <c r="AE413" s="8">
        <v>0</v>
      </c>
      <c r="AF413" s="8">
        <v>0</v>
      </c>
      <c r="AG413" s="8">
        <v>0</v>
      </c>
      <c r="AH413" s="8">
        <v>0</v>
      </c>
      <c r="AI413" s="8">
        <v>0</v>
      </c>
      <c r="AJ413" s="8">
        <v>0</v>
      </c>
      <c r="AK413" s="8">
        <v>0</v>
      </c>
      <c r="AL413" s="8">
        <v>0</v>
      </c>
      <c r="AM413" s="8">
        <v>0</v>
      </c>
      <c r="AN413" s="8">
        <v>0</v>
      </c>
      <c r="AO413" s="8">
        <v>0</v>
      </c>
      <c r="AP413" s="8">
        <v>0</v>
      </c>
      <c r="AQ413" s="8">
        <v>0</v>
      </c>
      <c r="AR413" s="8">
        <v>0</v>
      </c>
      <c r="AS413" s="8">
        <v>0</v>
      </c>
      <c r="AT413" s="8">
        <v>0</v>
      </c>
      <c r="AU413" s="7">
        <v>0</v>
      </c>
      <c r="AV413" s="7">
        <v>0</v>
      </c>
      <c r="AW413" s="7">
        <v>0</v>
      </c>
      <c r="AX413" s="7">
        <v>0</v>
      </c>
      <c r="AY413" s="7">
        <v>0</v>
      </c>
      <c r="AZ413" s="7">
        <v>1.0020833333333334</v>
      </c>
      <c r="BA413" s="7">
        <v>0</v>
      </c>
      <c r="BB413" s="7">
        <v>1.0020833333333334</v>
      </c>
      <c r="BC413" s="8">
        <v>0</v>
      </c>
      <c r="BD413" s="8">
        <v>0</v>
      </c>
      <c r="BE413" s="8">
        <v>0</v>
      </c>
      <c r="BF413" s="8">
        <v>0</v>
      </c>
      <c r="BG413" s="8">
        <v>0</v>
      </c>
      <c r="BH413" s="8">
        <v>0</v>
      </c>
      <c r="BI413" s="8">
        <v>0</v>
      </c>
      <c r="BJ413" s="8">
        <v>0</v>
      </c>
      <c r="BK413" s="8">
        <v>0</v>
      </c>
      <c r="BL413" s="8">
        <v>0</v>
      </c>
      <c r="BM413" s="8">
        <v>0</v>
      </c>
      <c r="BN413" s="8">
        <v>0</v>
      </c>
      <c r="BO413" s="8">
        <v>0</v>
      </c>
      <c r="BP413" s="8">
        <v>0</v>
      </c>
      <c r="BQ413" s="8">
        <v>0</v>
      </c>
      <c r="BR413" s="8">
        <v>0</v>
      </c>
    </row>
    <row r="414" spans="1:70" x14ac:dyDescent="0.25">
      <c r="A414" s="6">
        <v>35238840</v>
      </c>
      <c r="B414" t="s">
        <v>745</v>
      </c>
      <c r="C414" s="7" t="s">
        <v>137</v>
      </c>
      <c r="D414" s="7" t="s">
        <v>72</v>
      </c>
      <c r="E414" s="7" t="s">
        <v>95</v>
      </c>
      <c r="F414" t="s">
        <v>96</v>
      </c>
      <c r="G414" t="s">
        <v>156</v>
      </c>
      <c r="H414" t="s">
        <v>215</v>
      </c>
      <c r="I414" t="s">
        <v>157</v>
      </c>
      <c r="J414" t="s">
        <v>158</v>
      </c>
      <c r="K414" t="s">
        <v>159</v>
      </c>
      <c r="L414">
        <v>37.054413384699998</v>
      </c>
      <c r="M414">
        <v>-122.2256505248</v>
      </c>
      <c r="N414" s="7" t="s">
        <v>738</v>
      </c>
      <c r="O414" s="7" t="s">
        <v>746</v>
      </c>
      <c r="P414" s="7" t="s">
        <v>740</v>
      </c>
      <c r="Q414" s="7" t="s">
        <v>141</v>
      </c>
      <c r="R414" s="7">
        <v>226</v>
      </c>
      <c r="S414" s="7">
        <v>2760</v>
      </c>
      <c r="T414" s="7" t="s">
        <v>220</v>
      </c>
      <c r="U414" s="7"/>
      <c r="V414" s="7" t="s">
        <v>200</v>
      </c>
      <c r="W414" s="8">
        <v>0.14962121212121213</v>
      </c>
      <c r="X414" s="8">
        <v>0.46117424242424243</v>
      </c>
      <c r="Y414" s="8">
        <v>0</v>
      </c>
      <c r="Z414" s="8">
        <v>0.61079545454545459</v>
      </c>
      <c r="AA414" s="8">
        <v>0</v>
      </c>
      <c r="AB414" s="8">
        <v>0</v>
      </c>
      <c r="AC414" s="8">
        <v>0</v>
      </c>
      <c r="AD414" s="8">
        <v>0</v>
      </c>
      <c r="AE414" s="8">
        <v>0</v>
      </c>
      <c r="AF414" s="8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0</v>
      </c>
      <c r="AN414" s="8">
        <v>0</v>
      </c>
      <c r="AO414" s="8">
        <v>0</v>
      </c>
      <c r="AP414" s="8">
        <v>0</v>
      </c>
      <c r="AQ414" s="8">
        <v>0.14962121212121213</v>
      </c>
      <c r="AR414" s="8">
        <v>0.46117424242424243</v>
      </c>
      <c r="AS414" s="8">
        <v>0</v>
      </c>
      <c r="AT414" s="8">
        <v>0.61079545454545459</v>
      </c>
      <c r="AU414" s="7">
        <v>0</v>
      </c>
      <c r="AV414" s="7">
        <v>0</v>
      </c>
      <c r="AW414" s="7">
        <v>0</v>
      </c>
      <c r="AX414" s="7">
        <v>0</v>
      </c>
      <c r="AY414" s="7">
        <v>0</v>
      </c>
      <c r="AZ414" s="7">
        <v>0</v>
      </c>
      <c r="BA414" s="7">
        <v>0</v>
      </c>
      <c r="BB414" s="7">
        <v>0</v>
      </c>
      <c r="BC414" s="8">
        <v>0</v>
      </c>
      <c r="BD414" s="8">
        <v>0</v>
      </c>
      <c r="BE414" s="8">
        <v>0</v>
      </c>
      <c r="BF414" s="8">
        <v>0</v>
      </c>
      <c r="BG414" s="8">
        <v>0</v>
      </c>
      <c r="BH414" s="8">
        <v>0</v>
      </c>
      <c r="BI414" s="8">
        <v>0</v>
      </c>
      <c r="BJ414" s="8">
        <v>0</v>
      </c>
      <c r="BK414" s="8">
        <v>0</v>
      </c>
      <c r="BL414" s="8">
        <v>0</v>
      </c>
      <c r="BM414" s="8">
        <v>0</v>
      </c>
      <c r="BN414" s="8">
        <v>0</v>
      </c>
      <c r="BO414" s="8">
        <v>0</v>
      </c>
      <c r="BP414" s="8">
        <v>0</v>
      </c>
      <c r="BQ414" s="8">
        <v>0</v>
      </c>
      <c r="BR414" s="8">
        <v>0</v>
      </c>
    </row>
    <row r="415" spans="1:70" x14ac:dyDescent="0.25">
      <c r="A415" s="6">
        <v>35245029</v>
      </c>
      <c r="B415" t="s">
        <v>747</v>
      </c>
      <c r="C415" s="7" t="s">
        <v>93</v>
      </c>
      <c r="D415" s="7" t="s">
        <v>72</v>
      </c>
      <c r="E415" s="7" t="s">
        <v>95</v>
      </c>
      <c r="F415" t="s">
        <v>96</v>
      </c>
      <c r="G415" t="s">
        <v>156</v>
      </c>
      <c r="H415" t="s">
        <v>157</v>
      </c>
      <c r="I415" t="s">
        <v>157</v>
      </c>
      <c r="J415" t="s">
        <v>158</v>
      </c>
      <c r="K415" t="s">
        <v>159</v>
      </c>
      <c r="L415">
        <v>37.095382152900001</v>
      </c>
      <c r="M415">
        <v>-122.1479251448</v>
      </c>
      <c r="N415" s="7" t="s">
        <v>738</v>
      </c>
      <c r="O415" s="7" t="s">
        <v>748</v>
      </c>
      <c r="P415" s="7" t="s">
        <v>740</v>
      </c>
      <c r="Q415" s="7" t="s">
        <v>170</v>
      </c>
      <c r="R415" s="7">
        <v>2542</v>
      </c>
      <c r="S415" s="7">
        <v>937</v>
      </c>
      <c r="T415" s="7" t="s">
        <v>220</v>
      </c>
      <c r="U415" s="7"/>
      <c r="V415" s="7" t="s">
        <v>200</v>
      </c>
      <c r="W415" s="8">
        <v>0.35681818181818181</v>
      </c>
      <c r="X415" s="8">
        <v>0</v>
      </c>
      <c r="Y415" s="8">
        <v>0</v>
      </c>
      <c r="Z415" s="8">
        <v>0.35681818181818181</v>
      </c>
      <c r="AA415" s="8">
        <v>0</v>
      </c>
      <c r="AB415" s="8">
        <v>0</v>
      </c>
      <c r="AC415" s="8">
        <v>0</v>
      </c>
      <c r="AD415" s="8">
        <v>0</v>
      </c>
      <c r="AE415" s="8">
        <v>0</v>
      </c>
      <c r="AF415" s="8">
        <v>0</v>
      </c>
      <c r="AG415" s="8">
        <v>0</v>
      </c>
      <c r="AH415" s="8">
        <v>0</v>
      </c>
      <c r="AI415" s="8">
        <v>0</v>
      </c>
      <c r="AJ415" s="8">
        <v>0</v>
      </c>
      <c r="AK415" s="8">
        <v>0</v>
      </c>
      <c r="AL415" s="8">
        <v>0</v>
      </c>
      <c r="AM415" s="8">
        <v>0</v>
      </c>
      <c r="AN415" s="8">
        <v>0</v>
      </c>
      <c r="AO415" s="8">
        <v>0</v>
      </c>
      <c r="AP415" s="8">
        <v>0</v>
      </c>
      <c r="AQ415" s="8">
        <v>0.35681818181818181</v>
      </c>
      <c r="AR415" s="8">
        <v>0</v>
      </c>
      <c r="AS415" s="8">
        <v>0</v>
      </c>
      <c r="AT415" s="8">
        <v>0.35681818181818181</v>
      </c>
      <c r="AU415" s="7">
        <v>0</v>
      </c>
      <c r="AV415" s="7">
        <v>0</v>
      </c>
      <c r="AW415" s="7">
        <v>0</v>
      </c>
      <c r="AX415" s="7">
        <v>0</v>
      </c>
      <c r="AY415" s="7">
        <v>0</v>
      </c>
      <c r="AZ415" s="7">
        <v>0</v>
      </c>
      <c r="BA415" s="7">
        <v>0</v>
      </c>
      <c r="BB415" s="7">
        <v>0</v>
      </c>
      <c r="BC415" s="8">
        <v>0</v>
      </c>
      <c r="BD415" s="8">
        <v>0</v>
      </c>
      <c r="BE415" s="8">
        <v>0</v>
      </c>
      <c r="BF415" s="8">
        <v>0</v>
      </c>
      <c r="BG415" s="8">
        <v>0</v>
      </c>
      <c r="BH415" s="8">
        <v>0</v>
      </c>
      <c r="BI415" s="8">
        <v>0</v>
      </c>
      <c r="BJ415" s="8">
        <v>0</v>
      </c>
      <c r="BK415" s="8">
        <v>0</v>
      </c>
      <c r="BL415" s="8">
        <v>0</v>
      </c>
      <c r="BM415" s="8">
        <v>0</v>
      </c>
      <c r="BN415" s="8">
        <v>0</v>
      </c>
      <c r="BO415" s="8">
        <v>0</v>
      </c>
      <c r="BP415" s="8">
        <v>0</v>
      </c>
      <c r="BQ415" s="8">
        <v>0</v>
      </c>
      <c r="BR415" s="8">
        <v>0</v>
      </c>
    </row>
    <row r="416" spans="1:70" x14ac:dyDescent="0.25">
      <c r="A416" s="6">
        <v>35259466</v>
      </c>
      <c r="B416" t="s">
        <v>749</v>
      </c>
      <c r="C416" s="7" t="s">
        <v>93</v>
      </c>
      <c r="D416" s="7" t="s">
        <v>72</v>
      </c>
      <c r="E416" s="7" t="s">
        <v>95</v>
      </c>
      <c r="F416" t="s">
        <v>96</v>
      </c>
      <c r="G416" t="s">
        <v>156</v>
      </c>
      <c r="H416" t="s">
        <v>157</v>
      </c>
      <c r="I416" t="s">
        <v>157</v>
      </c>
      <c r="J416" t="s">
        <v>158</v>
      </c>
      <c r="K416" t="s">
        <v>159</v>
      </c>
      <c r="L416">
        <v>37.093006861500001</v>
      </c>
      <c r="M416">
        <v>-122.1441934308</v>
      </c>
      <c r="N416" s="7" t="s">
        <v>738</v>
      </c>
      <c r="O416" s="7" t="s">
        <v>750</v>
      </c>
      <c r="P416" s="7" t="s">
        <v>740</v>
      </c>
      <c r="Q416" s="7" t="s">
        <v>170</v>
      </c>
      <c r="R416" s="7">
        <v>2542</v>
      </c>
      <c r="S416" s="7">
        <v>937</v>
      </c>
      <c r="T416" s="7" t="s">
        <v>220</v>
      </c>
      <c r="U416" s="7"/>
      <c r="V416" s="7" t="s">
        <v>101</v>
      </c>
      <c r="W416" s="8">
        <v>4.5075757575757575E-2</v>
      </c>
      <c r="X416" s="8">
        <v>0</v>
      </c>
      <c r="Y416" s="8">
        <v>0</v>
      </c>
      <c r="Z416" s="8">
        <v>4.5075757575757575E-2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8">
        <v>4.5075757575757575E-2</v>
      </c>
      <c r="AN416" s="8">
        <v>0</v>
      </c>
      <c r="AO416" s="8">
        <v>0</v>
      </c>
      <c r="AP416" s="8">
        <v>4.5075757575757575E-2</v>
      </c>
      <c r="AQ416" s="8">
        <v>0</v>
      </c>
      <c r="AR416" s="8">
        <v>0</v>
      </c>
      <c r="AS416" s="8">
        <v>0</v>
      </c>
      <c r="AT416" s="8">
        <v>0</v>
      </c>
      <c r="AU416" s="7">
        <v>0</v>
      </c>
      <c r="AV416" s="7">
        <v>0</v>
      </c>
      <c r="AW416" s="7">
        <v>0</v>
      </c>
      <c r="AX416" s="7">
        <v>0</v>
      </c>
      <c r="AY416" s="7">
        <v>0</v>
      </c>
      <c r="AZ416" s="7">
        <v>0</v>
      </c>
      <c r="BA416" s="7">
        <v>0</v>
      </c>
      <c r="BB416" s="7">
        <v>0</v>
      </c>
      <c r="BC416" s="8">
        <v>0</v>
      </c>
      <c r="BD416" s="8">
        <v>0</v>
      </c>
      <c r="BE416" s="8">
        <v>0</v>
      </c>
      <c r="BF416" s="8">
        <v>0</v>
      </c>
      <c r="BG416" s="8">
        <v>0</v>
      </c>
      <c r="BH416" s="8">
        <v>0</v>
      </c>
      <c r="BI416" s="8">
        <v>0</v>
      </c>
      <c r="BJ416" s="8">
        <v>0</v>
      </c>
      <c r="BK416" s="8">
        <v>0</v>
      </c>
      <c r="BL416" s="8">
        <v>0</v>
      </c>
      <c r="BM416" s="8">
        <v>0</v>
      </c>
      <c r="BN416" s="8">
        <v>0</v>
      </c>
      <c r="BO416" s="8">
        <v>0</v>
      </c>
      <c r="BP416" s="8">
        <v>0</v>
      </c>
      <c r="BQ416" s="8">
        <v>0</v>
      </c>
      <c r="BR416" s="8">
        <v>0</v>
      </c>
    </row>
    <row r="417" spans="1:70" x14ac:dyDescent="0.25">
      <c r="A417" s="6">
        <v>35334404</v>
      </c>
      <c r="B417" t="s">
        <v>751</v>
      </c>
      <c r="C417" s="7" t="s">
        <v>86</v>
      </c>
      <c r="D417" s="7" t="s">
        <v>94</v>
      </c>
      <c r="E417" s="7" t="s">
        <v>87</v>
      </c>
      <c r="F417" t="s">
        <v>96</v>
      </c>
      <c r="G417" t="s">
        <v>156</v>
      </c>
      <c r="H417" t="s">
        <v>215</v>
      </c>
      <c r="I417" t="s">
        <v>157</v>
      </c>
      <c r="J417" t="s">
        <v>158</v>
      </c>
      <c r="K417" t="s">
        <v>159</v>
      </c>
      <c r="L417">
        <v>37.0671111837</v>
      </c>
      <c r="M417">
        <v>-122.2230732311</v>
      </c>
      <c r="N417" s="7" t="s">
        <v>738</v>
      </c>
      <c r="O417" s="7" t="s">
        <v>752</v>
      </c>
      <c r="P417" s="7" t="s">
        <v>740</v>
      </c>
      <c r="Q417" s="7" t="s">
        <v>141</v>
      </c>
      <c r="R417" s="7">
        <v>0</v>
      </c>
      <c r="S417" s="7">
        <v>2485</v>
      </c>
      <c r="T417" s="7" t="s">
        <v>220</v>
      </c>
      <c r="U417" s="7"/>
      <c r="V417" s="7" t="s">
        <v>207</v>
      </c>
      <c r="W417" s="8">
        <v>0.44602272727272729</v>
      </c>
      <c r="X417" s="8">
        <v>0</v>
      </c>
      <c r="Y417" s="8">
        <v>0</v>
      </c>
      <c r="Z417" s="8">
        <v>0.44602272727272729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0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v>0</v>
      </c>
      <c r="AM417" s="8">
        <v>0</v>
      </c>
      <c r="AN417" s="8">
        <v>0</v>
      </c>
      <c r="AO417" s="8">
        <v>0</v>
      </c>
      <c r="AP417" s="8">
        <v>0</v>
      </c>
      <c r="AQ417" s="8">
        <v>0</v>
      </c>
      <c r="AR417" s="8">
        <v>0</v>
      </c>
      <c r="AS417" s="8">
        <v>0</v>
      </c>
      <c r="AT417" s="8">
        <v>0</v>
      </c>
      <c r="AU417" s="7">
        <v>0</v>
      </c>
      <c r="AV417" s="7">
        <v>0</v>
      </c>
      <c r="AW417" s="7">
        <v>0</v>
      </c>
      <c r="AX417" s="7">
        <v>0</v>
      </c>
      <c r="AY417" s="7">
        <v>0.44602272727272729</v>
      </c>
      <c r="AZ417" s="7">
        <v>0</v>
      </c>
      <c r="BA417" s="7">
        <v>0</v>
      </c>
      <c r="BB417" s="7">
        <v>0.44602272727272729</v>
      </c>
      <c r="BC417" s="8">
        <v>0</v>
      </c>
      <c r="BD417" s="8">
        <v>0</v>
      </c>
      <c r="BE417" s="8">
        <v>0</v>
      </c>
      <c r="BF417" s="8">
        <v>0</v>
      </c>
      <c r="BG417" s="8">
        <v>0</v>
      </c>
      <c r="BH417" s="8">
        <v>0</v>
      </c>
      <c r="BI417" s="8">
        <v>0</v>
      </c>
      <c r="BJ417" s="8">
        <v>0</v>
      </c>
      <c r="BK417" s="8">
        <v>0</v>
      </c>
      <c r="BL417" s="8">
        <v>0</v>
      </c>
      <c r="BM417" s="8">
        <v>0</v>
      </c>
      <c r="BN417" s="8">
        <v>0</v>
      </c>
      <c r="BO417" s="8">
        <v>0</v>
      </c>
      <c r="BP417" s="8">
        <v>0</v>
      </c>
      <c r="BQ417" s="8">
        <v>0</v>
      </c>
      <c r="BR417" s="8">
        <v>0</v>
      </c>
    </row>
    <row r="418" spans="1:70" x14ac:dyDescent="0.25">
      <c r="A418" s="6">
        <v>31272374</v>
      </c>
      <c r="B418" t="s">
        <v>753</v>
      </c>
      <c r="C418" s="7" t="s">
        <v>101</v>
      </c>
      <c r="D418" s="7" t="s">
        <v>94</v>
      </c>
      <c r="E418" s="7" t="s">
        <v>95</v>
      </c>
      <c r="F418" t="s">
        <v>96</v>
      </c>
      <c r="G418" t="s">
        <v>156</v>
      </c>
      <c r="H418" t="s">
        <v>215</v>
      </c>
      <c r="I418" t="s">
        <v>157</v>
      </c>
      <c r="J418" t="s">
        <v>158</v>
      </c>
      <c r="K418" t="s">
        <v>159</v>
      </c>
      <c r="L418">
        <v>37.068449999999999</v>
      </c>
      <c r="M418">
        <v>-122.23021</v>
      </c>
      <c r="N418" s="7" t="s">
        <v>738</v>
      </c>
      <c r="O418" s="7" t="s">
        <v>754</v>
      </c>
      <c r="P418" s="7" t="s">
        <v>740</v>
      </c>
      <c r="Q418" s="7" t="s">
        <v>141</v>
      </c>
      <c r="R418" s="7">
        <v>1393</v>
      </c>
      <c r="S418" s="7"/>
      <c r="T418" s="7"/>
      <c r="U418" s="7"/>
      <c r="V418" s="7" t="s">
        <v>101</v>
      </c>
      <c r="W418" s="8">
        <v>6.6568181818181822</v>
      </c>
      <c r="X418" s="8">
        <v>0</v>
      </c>
      <c r="Y418" s="8">
        <v>0</v>
      </c>
      <c r="Z418" s="8">
        <v>6.6568181818181822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6.6568181818181822</v>
      </c>
      <c r="AJ418" s="8">
        <v>0</v>
      </c>
      <c r="AK418" s="8">
        <v>0</v>
      </c>
      <c r="AL418" s="8">
        <v>6.6568181818181822</v>
      </c>
      <c r="AM418" s="8">
        <v>0</v>
      </c>
      <c r="AN418" s="8">
        <v>0</v>
      </c>
      <c r="AO418" s="8">
        <v>0</v>
      </c>
      <c r="AP418" s="8">
        <v>0</v>
      </c>
      <c r="AQ418" s="8">
        <v>0</v>
      </c>
      <c r="AR418" s="8">
        <v>0</v>
      </c>
      <c r="AS418" s="8">
        <v>0</v>
      </c>
      <c r="AT418" s="8">
        <v>0</v>
      </c>
      <c r="AU418" s="7">
        <v>0</v>
      </c>
      <c r="AV418" s="7">
        <v>0</v>
      </c>
      <c r="AW418" s="7">
        <v>0</v>
      </c>
      <c r="AX418" s="7">
        <v>0</v>
      </c>
      <c r="AY418" s="7">
        <v>0</v>
      </c>
      <c r="AZ418" s="7">
        <v>0</v>
      </c>
      <c r="BA418" s="7">
        <v>0</v>
      </c>
      <c r="BB418" s="7">
        <v>0</v>
      </c>
      <c r="BC418" s="8">
        <v>0</v>
      </c>
      <c r="BD418" s="8">
        <v>0</v>
      </c>
      <c r="BE418" s="8">
        <v>0</v>
      </c>
      <c r="BF418" s="8">
        <v>0</v>
      </c>
      <c r="BG418" s="8">
        <v>0</v>
      </c>
      <c r="BH418" s="8">
        <v>0</v>
      </c>
      <c r="BI418" s="8">
        <v>0</v>
      </c>
      <c r="BJ418" s="8">
        <v>0</v>
      </c>
      <c r="BK418" s="8">
        <v>0</v>
      </c>
      <c r="BL418" s="8">
        <v>0</v>
      </c>
      <c r="BM418" s="8">
        <v>0</v>
      </c>
      <c r="BN418" s="8">
        <v>0</v>
      </c>
      <c r="BO418" s="8">
        <v>0</v>
      </c>
      <c r="BP418" s="8">
        <v>0</v>
      </c>
      <c r="BQ418" s="8">
        <v>0</v>
      </c>
      <c r="BR418" s="8">
        <v>0</v>
      </c>
    </row>
    <row r="419" spans="1:70" x14ac:dyDescent="0.25">
      <c r="A419" s="6">
        <v>35385407</v>
      </c>
      <c r="B419" t="s">
        <v>755</v>
      </c>
      <c r="C419" s="7" t="s">
        <v>93</v>
      </c>
      <c r="D419" s="7" t="s">
        <v>94</v>
      </c>
      <c r="E419" s="7" t="s">
        <v>95</v>
      </c>
      <c r="F419" t="s">
        <v>96</v>
      </c>
      <c r="G419" t="s">
        <v>756</v>
      </c>
      <c r="H419" t="s">
        <v>757</v>
      </c>
      <c r="I419" t="s">
        <v>184</v>
      </c>
      <c r="J419" t="s">
        <v>99</v>
      </c>
      <c r="K419" t="s">
        <v>100</v>
      </c>
      <c r="L419">
        <v>37.215066858500002</v>
      </c>
      <c r="M419">
        <v>-119.5066180701</v>
      </c>
      <c r="N419" s="7" t="s">
        <v>758</v>
      </c>
      <c r="O419" s="7" t="s">
        <v>759</v>
      </c>
      <c r="P419" s="7" t="s">
        <v>760</v>
      </c>
      <c r="Q419" s="7" t="s">
        <v>141</v>
      </c>
      <c r="R419" s="7">
        <v>204</v>
      </c>
      <c r="S419" s="7">
        <v>824</v>
      </c>
      <c r="T419" s="7" t="s">
        <v>220</v>
      </c>
      <c r="U419" s="7"/>
      <c r="V419" s="7" t="s">
        <v>200</v>
      </c>
      <c r="W419" s="8">
        <v>0.69431818181818183</v>
      </c>
      <c r="X419" s="8">
        <v>0</v>
      </c>
      <c r="Y419" s="8">
        <v>0</v>
      </c>
      <c r="Z419" s="8">
        <v>0.69431818181818183</v>
      </c>
      <c r="AA419" s="8">
        <v>0</v>
      </c>
      <c r="AB419" s="8">
        <v>0</v>
      </c>
      <c r="AC419" s="8">
        <v>0</v>
      </c>
      <c r="AD419" s="8">
        <v>0</v>
      </c>
      <c r="AE419" s="8">
        <v>0</v>
      </c>
      <c r="AF419" s="8">
        <v>0</v>
      </c>
      <c r="AG419" s="8">
        <v>0</v>
      </c>
      <c r="AH419" s="8">
        <v>0</v>
      </c>
      <c r="AI419" s="8">
        <v>0</v>
      </c>
      <c r="AJ419" s="8">
        <v>0</v>
      </c>
      <c r="AK419" s="8">
        <v>0</v>
      </c>
      <c r="AL419" s="8">
        <v>0</v>
      </c>
      <c r="AM419" s="8">
        <v>0</v>
      </c>
      <c r="AN419" s="8">
        <v>0</v>
      </c>
      <c r="AO419" s="8">
        <v>0</v>
      </c>
      <c r="AP419" s="8">
        <v>0</v>
      </c>
      <c r="AQ419" s="8">
        <v>0.69431818181818172</v>
      </c>
      <c r="AR419" s="8">
        <v>0</v>
      </c>
      <c r="AS419" s="8">
        <v>0</v>
      </c>
      <c r="AT419" s="8">
        <v>0.69431818181818172</v>
      </c>
      <c r="AU419" s="7">
        <v>0</v>
      </c>
      <c r="AV419" s="7">
        <v>0</v>
      </c>
      <c r="AW419" s="7">
        <v>0</v>
      </c>
      <c r="AX419" s="7">
        <v>0</v>
      </c>
      <c r="AY419" s="7">
        <v>0</v>
      </c>
      <c r="AZ419" s="7">
        <v>0</v>
      </c>
      <c r="BA419" s="7">
        <v>0</v>
      </c>
      <c r="BB419" s="7">
        <v>0</v>
      </c>
      <c r="BC419" s="8">
        <v>0</v>
      </c>
      <c r="BD419" s="8">
        <v>0</v>
      </c>
      <c r="BE419" s="8">
        <v>0</v>
      </c>
      <c r="BF419" s="8">
        <v>0</v>
      </c>
      <c r="BG419" s="8">
        <v>0</v>
      </c>
      <c r="BH419" s="8">
        <v>0</v>
      </c>
      <c r="BI419" s="8">
        <v>0</v>
      </c>
      <c r="BJ419" s="8">
        <v>0</v>
      </c>
      <c r="BK419" s="8">
        <v>0</v>
      </c>
      <c r="BL419" s="8">
        <v>0</v>
      </c>
      <c r="BM419" s="8">
        <v>0</v>
      </c>
      <c r="BN419" s="8">
        <v>0</v>
      </c>
      <c r="BO419" s="8">
        <v>0</v>
      </c>
      <c r="BP419" s="8">
        <v>0</v>
      </c>
      <c r="BQ419" s="8">
        <v>0</v>
      </c>
      <c r="BR419" s="8">
        <v>0</v>
      </c>
    </row>
    <row r="420" spans="1:70" x14ac:dyDescent="0.25">
      <c r="A420" s="6">
        <v>35279508</v>
      </c>
      <c r="B420" t="s">
        <v>761</v>
      </c>
      <c r="C420" s="7" t="s">
        <v>71</v>
      </c>
      <c r="D420" s="7" t="s">
        <v>94</v>
      </c>
      <c r="E420" s="7" t="s">
        <v>73</v>
      </c>
      <c r="F420" t="s">
        <v>96</v>
      </c>
      <c r="G420" t="s">
        <v>106</v>
      </c>
      <c r="H420" t="s">
        <v>107</v>
      </c>
      <c r="I420" t="s">
        <v>108</v>
      </c>
      <c r="J420" t="s">
        <v>78</v>
      </c>
      <c r="K420" t="s">
        <v>109</v>
      </c>
      <c r="L420">
        <v>39.105686668200001</v>
      </c>
      <c r="M420">
        <v>-120.9742371609</v>
      </c>
      <c r="N420" s="7" t="s">
        <v>762</v>
      </c>
      <c r="O420" s="7" t="s">
        <v>763</v>
      </c>
      <c r="P420" s="7" t="s">
        <v>764</v>
      </c>
      <c r="Q420" s="7" t="s">
        <v>141</v>
      </c>
      <c r="R420" s="7">
        <v>1885</v>
      </c>
      <c r="S420" s="7">
        <v>120</v>
      </c>
      <c r="T420" s="7" t="s">
        <v>123</v>
      </c>
      <c r="U420" s="7"/>
      <c r="V420" s="7" t="s">
        <v>200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8">
        <v>0</v>
      </c>
      <c r="AO420" s="8">
        <v>0</v>
      </c>
      <c r="AP420" s="8">
        <v>0</v>
      </c>
      <c r="AQ420" s="8">
        <v>0</v>
      </c>
      <c r="AR420" s="8">
        <v>0</v>
      </c>
      <c r="AS420" s="8">
        <v>0</v>
      </c>
      <c r="AT420" s="8">
        <v>0</v>
      </c>
      <c r="AU420" s="7">
        <v>0</v>
      </c>
      <c r="AV420" s="7">
        <v>0</v>
      </c>
      <c r="AW420" s="7">
        <v>0</v>
      </c>
      <c r="AX420" s="7">
        <v>0</v>
      </c>
      <c r="AY420" s="7">
        <v>0</v>
      </c>
      <c r="AZ420" s="7">
        <v>0</v>
      </c>
      <c r="BA420" s="7">
        <v>0</v>
      </c>
      <c r="BB420" s="7">
        <v>0</v>
      </c>
      <c r="BC420" s="8">
        <v>0</v>
      </c>
      <c r="BD420" s="8">
        <v>0</v>
      </c>
      <c r="BE420" s="8">
        <v>0</v>
      </c>
      <c r="BF420" s="8">
        <v>0</v>
      </c>
      <c r="BG420" s="8">
        <v>0</v>
      </c>
      <c r="BH420" s="8">
        <v>0</v>
      </c>
      <c r="BI420" s="8">
        <v>0</v>
      </c>
      <c r="BJ420" s="8">
        <v>0</v>
      </c>
      <c r="BK420" s="8">
        <v>0</v>
      </c>
      <c r="BL420" s="8">
        <v>0</v>
      </c>
      <c r="BM420" s="8">
        <v>0</v>
      </c>
      <c r="BN420" s="8">
        <v>0</v>
      </c>
      <c r="BO420" s="8">
        <v>0</v>
      </c>
      <c r="BP420" s="8">
        <v>0</v>
      </c>
      <c r="BQ420" s="8">
        <v>0</v>
      </c>
      <c r="BR420" s="8">
        <v>0</v>
      </c>
    </row>
    <row r="421" spans="1:70" x14ac:dyDescent="0.25">
      <c r="A421" s="6">
        <v>35279509</v>
      </c>
      <c r="B421" t="s">
        <v>765</v>
      </c>
      <c r="C421" s="7" t="s">
        <v>410</v>
      </c>
      <c r="D421" s="7" t="s">
        <v>94</v>
      </c>
      <c r="E421" s="7" t="s">
        <v>95</v>
      </c>
      <c r="F421" t="s">
        <v>96</v>
      </c>
      <c r="G421" t="s">
        <v>106</v>
      </c>
      <c r="H421" t="s">
        <v>107</v>
      </c>
      <c r="I421" t="s">
        <v>108</v>
      </c>
      <c r="J421" t="s">
        <v>78</v>
      </c>
      <c r="K421" t="s">
        <v>109</v>
      </c>
      <c r="L421">
        <v>39.105686668200001</v>
      </c>
      <c r="M421">
        <v>-120.9742371609</v>
      </c>
      <c r="N421" s="7" t="s">
        <v>762</v>
      </c>
      <c r="O421" s="7" t="s">
        <v>763</v>
      </c>
      <c r="P421" s="7" t="s">
        <v>764</v>
      </c>
      <c r="Q421" s="7" t="s">
        <v>141</v>
      </c>
      <c r="R421" s="7">
        <v>1885</v>
      </c>
      <c r="S421" s="7">
        <v>120</v>
      </c>
      <c r="T421" s="7" t="s">
        <v>123</v>
      </c>
      <c r="U421" s="7"/>
      <c r="V421" s="7" t="s">
        <v>101</v>
      </c>
      <c r="W421" s="8">
        <v>1.1757575757575758</v>
      </c>
      <c r="X421" s="8">
        <v>0</v>
      </c>
      <c r="Y421" s="8">
        <v>0</v>
      </c>
      <c r="Z421" s="8">
        <v>1.1757575757575758</v>
      </c>
      <c r="AA421" s="8">
        <v>0</v>
      </c>
      <c r="AB421" s="8">
        <v>0</v>
      </c>
      <c r="AC421" s="8">
        <v>0</v>
      </c>
      <c r="AD421" s="8">
        <v>0</v>
      </c>
      <c r="AE421" s="8">
        <v>0</v>
      </c>
      <c r="AF421" s="8">
        <v>0</v>
      </c>
      <c r="AG421" s="8">
        <v>0</v>
      </c>
      <c r="AH421" s="8">
        <v>0</v>
      </c>
      <c r="AI421" s="8">
        <v>0</v>
      </c>
      <c r="AJ421" s="8">
        <v>0</v>
      </c>
      <c r="AK421" s="8">
        <v>0</v>
      </c>
      <c r="AL421" s="8">
        <v>0</v>
      </c>
      <c r="AM421" s="8">
        <v>1.1757575757575758</v>
      </c>
      <c r="AN421" s="8">
        <v>0</v>
      </c>
      <c r="AO421" s="8">
        <v>0</v>
      </c>
      <c r="AP421" s="8">
        <v>1.1757575757575758</v>
      </c>
      <c r="AQ421" s="8">
        <v>0</v>
      </c>
      <c r="AR421" s="8">
        <v>0</v>
      </c>
      <c r="AS421" s="8">
        <v>0</v>
      </c>
      <c r="AT421" s="8">
        <v>0</v>
      </c>
      <c r="AU421" s="7">
        <v>0</v>
      </c>
      <c r="AV421" s="7">
        <v>0</v>
      </c>
      <c r="AW421" s="7">
        <v>0</v>
      </c>
      <c r="AX421" s="7">
        <v>0</v>
      </c>
      <c r="AY421" s="7">
        <v>0</v>
      </c>
      <c r="AZ421" s="7">
        <v>0</v>
      </c>
      <c r="BA421" s="7">
        <v>0</v>
      </c>
      <c r="BB421" s="7">
        <v>0</v>
      </c>
      <c r="BC421" s="8">
        <v>0</v>
      </c>
      <c r="BD421" s="8">
        <v>0</v>
      </c>
      <c r="BE421" s="8">
        <v>0</v>
      </c>
      <c r="BF421" s="8">
        <v>0</v>
      </c>
      <c r="BG421" s="8">
        <v>0</v>
      </c>
      <c r="BH421" s="8">
        <v>0</v>
      </c>
      <c r="BI421" s="8">
        <v>0</v>
      </c>
      <c r="BJ421" s="8">
        <v>0</v>
      </c>
      <c r="BK421" s="8">
        <v>0</v>
      </c>
      <c r="BL421" s="8">
        <v>0</v>
      </c>
      <c r="BM421" s="8">
        <v>0</v>
      </c>
      <c r="BN421" s="8">
        <v>0</v>
      </c>
      <c r="BO421" s="8">
        <v>0</v>
      </c>
      <c r="BP421" s="8">
        <v>0</v>
      </c>
      <c r="BQ421" s="8">
        <v>0</v>
      </c>
      <c r="BR421" s="8">
        <v>0</v>
      </c>
    </row>
    <row r="422" spans="1:70" x14ac:dyDescent="0.25">
      <c r="A422" s="6">
        <v>35284567</v>
      </c>
      <c r="B422" t="s">
        <v>766</v>
      </c>
      <c r="C422" s="7" t="s">
        <v>115</v>
      </c>
      <c r="D422" s="7" t="s">
        <v>94</v>
      </c>
      <c r="E422" s="7" t="s">
        <v>95</v>
      </c>
      <c r="F422" t="s">
        <v>96</v>
      </c>
      <c r="G422" t="s">
        <v>106</v>
      </c>
      <c r="H422" t="s">
        <v>107</v>
      </c>
      <c r="I422" t="s">
        <v>108</v>
      </c>
      <c r="J422" t="s">
        <v>78</v>
      </c>
      <c r="K422" t="s">
        <v>109</v>
      </c>
      <c r="L422">
        <v>39.103873808099998</v>
      </c>
      <c r="M422">
        <v>-120.9760142738</v>
      </c>
      <c r="N422" s="7" t="s">
        <v>762</v>
      </c>
      <c r="O422" s="7" t="s">
        <v>763</v>
      </c>
      <c r="P422" s="7" t="s">
        <v>764</v>
      </c>
      <c r="Q422" s="7" t="s">
        <v>141</v>
      </c>
      <c r="R422" s="7">
        <v>1885</v>
      </c>
      <c r="S422" s="7">
        <v>120</v>
      </c>
      <c r="T422" s="7" t="s">
        <v>123</v>
      </c>
      <c r="U422" s="7"/>
      <c r="V422" s="7" t="s">
        <v>200</v>
      </c>
      <c r="W422" s="8">
        <v>0</v>
      </c>
      <c r="X422" s="8">
        <v>0.6070075757575758</v>
      </c>
      <c r="Y422" s="8">
        <v>0</v>
      </c>
      <c r="Z422" s="8">
        <v>0.6070075757575758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8">
        <v>0</v>
      </c>
      <c r="AO422" s="8">
        <v>0</v>
      </c>
      <c r="AP422" s="8">
        <v>0</v>
      </c>
      <c r="AQ422" s="8">
        <v>0</v>
      </c>
      <c r="AR422" s="8">
        <v>0.6070075757575758</v>
      </c>
      <c r="AS422" s="8">
        <v>0</v>
      </c>
      <c r="AT422" s="8">
        <v>0.6070075757575758</v>
      </c>
      <c r="AU422" s="7">
        <v>0</v>
      </c>
      <c r="AV422" s="7">
        <v>0</v>
      </c>
      <c r="AW422" s="7">
        <v>0</v>
      </c>
      <c r="AX422" s="7">
        <v>0</v>
      </c>
      <c r="AY422" s="7">
        <v>0</v>
      </c>
      <c r="AZ422" s="7">
        <v>0</v>
      </c>
      <c r="BA422" s="7">
        <v>0</v>
      </c>
      <c r="BB422" s="7">
        <v>0</v>
      </c>
      <c r="BC422" s="8">
        <v>0</v>
      </c>
      <c r="BD422" s="8">
        <v>0</v>
      </c>
      <c r="BE422" s="8">
        <v>0</v>
      </c>
      <c r="BF422" s="8">
        <v>0</v>
      </c>
      <c r="BG422" s="8">
        <v>0</v>
      </c>
      <c r="BH422" s="8">
        <v>0</v>
      </c>
      <c r="BI422" s="8">
        <v>0</v>
      </c>
      <c r="BJ422" s="8">
        <v>0</v>
      </c>
      <c r="BK422" s="8">
        <v>0</v>
      </c>
      <c r="BL422" s="8">
        <v>0</v>
      </c>
      <c r="BM422" s="8">
        <v>0</v>
      </c>
      <c r="BN422" s="8">
        <v>0</v>
      </c>
      <c r="BO422" s="8">
        <v>0</v>
      </c>
      <c r="BP422" s="8">
        <v>0</v>
      </c>
      <c r="BQ422" s="8">
        <v>0</v>
      </c>
      <c r="BR422" s="8">
        <v>0</v>
      </c>
    </row>
    <row r="423" spans="1:70" x14ac:dyDescent="0.25">
      <c r="A423" s="6">
        <v>35284570</v>
      </c>
      <c r="B423" t="s">
        <v>767</v>
      </c>
      <c r="C423" s="7" t="s">
        <v>101</v>
      </c>
      <c r="D423" s="7" t="s">
        <v>94</v>
      </c>
      <c r="E423" s="7" t="s">
        <v>95</v>
      </c>
      <c r="F423" t="s">
        <v>96</v>
      </c>
      <c r="G423" t="s">
        <v>106</v>
      </c>
      <c r="H423" t="s">
        <v>107</v>
      </c>
      <c r="I423" t="s">
        <v>108</v>
      </c>
      <c r="J423" t="s">
        <v>78</v>
      </c>
      <c r="K423" t="s">
        <v>109</v>
      </c>
      <c r="L423">
        <v>39.117195854899997</v>
      </c>
      <c r="M423">
        <v>-120.97051148369999</v>
      </c>
      <c r="N423" s="7" t="s">
        <v>762</v>
      </c>
      <c r="O423" s="7" t="s">
        <v>763</v>
      </c>
      <c r="P423" s="7" t="s">
        <v>764</v>
      </c>
      <c r="Q423" s="7" t="s">
        <v>141</v>
      </c>
      <c r="R423" s="7">
        <v>1885</v>
      </c>
      <c r="S423" s="7">
        <v>120</v>
      </c>
      <c r="T423" s="7" t="s">
        <v>123</v>
      </c>
      <c r="U423" s="7"/>
      <c r="V423" s="7" t="s">
        <v>101</v>
      </c>
      <c r="W423" s="8">
        <v>0.24564393939393939</v>
      </c>
      <c r="X423" s="8">
        <v>0</v>
      </c>
      <c r="Y423" s="8">
        <v>0</v>
      </c>
      <c r="Z423" s="8">
        <v>0.24564393939393939</v>
      </c>
      <c r="AA423" s="8">
        <v>0</v>
      </c>
      <c r="AB423" s="8">
        <v>0</v>
      </c>
      <c r="AC423" s="8">
        <v>0</v>
      </c>
      <c r="AD423" s="8">
        <v>0</v>
      </c>
      <c r="AE423" s="8">
        <v>0</v>
      </c>
      <c r="AF423" s="8">
        <v>0</v>
      </c>
      <c r="AG423" s="8">
        <v>0</v>
      </c>
      <c r="AH423" s="8">
        <v>0</v>
      </c>
      <c r="AI423" s="8">
        <v>0</v>
      </c>
      <c r="AJ423" s="8">
        <v>0</v>
      </c>
      <c r="AK423" s="8">
        <v>0</v>
      </c>
      <c r="AL423" s="8">
        <v>0</v>
      </c>
      <c r="AM423" s="8">
        <v>0.24564393939393939</v>
      </c>
      <c r="AN423" s="8">
        <v>0</v>
      </c>
      <c r="AO423" s="8">
        <v>0</v>
      </c>
      <c r="AP423" s="8">
        <v>0.24564393939393939</v>
      </c>
      <c r="AQ423" s="8">
        <v>0</v>
      </c>
      <c r="AR423" s="8">
        <v>0</v>
      </c>
      <c r="AS423" s="8">
        <v>0</v>
      </c>
      <c r="AT423" s="8">
        <v>0</v>
      </c>
      <c r="AU423" s="7">
        <v>0</v>
      </c>
      <c r="AV423" s="7">
        <v>0</v>
      </c>
      <c r="AW423" s="7">
        <v>0</v>
      </c>
      <c r="AX423" s="7">
        <v>0</v>
      </c>
      <c r="AY423" s="7">
        <v>0</v>
      </c>
      <c r="AZ423" s="7">
        <v>0</v>
      </c>
      <c r="BA423" s="7">
        <v>0</v>
      </c>
      <c r="BB423" s="7">
        <v>0</v>
      </c>
      <c r="BC423" s="8">
        <v>0</v>
      </c>
      <c r="BD423" s="8">
        <v>0</v>
      </c>
      <c r="BE423" s="8">
        <v>0</v>
      </c>
      <c r="BF423" s="8">
        <v>0</v>
      </c>
      <c r="BG423" s="8">
        <v>0</v>
      </c>
      <c r="BH423" s="8">
        <v>0</v>
      </c>
      <c r="BI423" s="8">
        <v>0</v>
      </c>
      <c r="BJ423" s="8">
        <v>0</v>
      </c>
      <c r="BK423" s="8">
        <v>0</v>
      </c>
      <c r="BL423" s="8">
        <v>0</v>
      </c>
      <c r="BM423" s="8">
        <v>0</v>
      </c>
      <c r="BN423" s="8">
        <v>0</v>
      </c>
      <c r="BO423" s="8">
        <v>0</v>
      </c>
      <c r="BP423" s="8">
        <v>0</v>
      </c>
      <c r="BQ423" s="8">
        <v>0</v>
      </c>
      <c r="BR423" s="8">
        <v>0</v>
      </c>
    </row>
    <row r="424" spans="1:70" x14ac:dyDescent="0.25">
      <c r="A424" s="6">
        <v>35295009</v>
      </c>
      <c r="B424" t="s">
        <v>768</v>
      </c>
      <c r="C424" s="7" t="s">
        <v>93</v>
      </c>
      <c r="D424" s="7" t="s">
        <v>94</v>
      </c>
      <c r="E424" s="7" t="s">
        <v>95</v>
      </c>
      <c r="F424" t="s">
        <v>96</v>
      </c>
      <c r="G424" t="s">
        <v>106</v>
      </c>
      <c r="H424" t="s">
        <v>107</v>
      </c>
      <c r="I424" t="s">
        <v>108</v>
      </c>
      <c r="J424" t="s">
        <v>78</v>
      </c>
      <c r="K424" t="s">
        <v>109</v>
      </c>
      <c r="L424">
        <v>39.116644917199999</v>
      </c>
      <c r="M424">
        <v>-120.9670393616</v>
      </c>
      <c r="N424" s="7" t="s">
        <v>762</v>
      </c>
      <c r="O424" s="7" t="s">
        <v>763</v>
      </c>
      <c r="P424" s="7" t="s">
        <v>764</v>
      </c>
      <c r="Q424" s="7" t="s">
        <v>141</v>
      </c>
      <c r="R424" s="7">
        <v>1885</v>
      </c>
      <c r="S424" s="7">
        <v>120</v>
      </c>
      <c r="T424" s="7" t="s">
        <v>123</v>
      </c>
      <c r="U424" s="7"/>
      <c r="V424" s="7" t="s">
        <v>200</v>
      </c>
      <c r="W424" s="8">
        <v>0</v>
      </c>
      <c r="X424" s="8">
        <v>1.0793560606060606</v>
      </c>
      <c r="Y424" s="8">
        <v>0</v>
      </c>
      <c r="Z424" s="8">
        <v>1.0793560606060606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8">
        <v>0</v>
      </c>
      <c r="AO424" s="8">
        <v>0</v>
      </c>
      <c r="AP424" s="8">
        <v>0</v>
      </c>
      <c r="AQ424" s="8">
        <v>0</v>
      </c>
      <c r="AR424" s="8">
        <v>1.0793560606060608</v>
      </c>
      <c r="AS424" s="8">
        <v>0</v>
      </c>
      <c r="AT424" s="8">
        <v>1.0793560606060608</v>
      </c>
      <c r="AU424" s="7">
        <v>0</v>
      </c>
      <c r="AV424" s="7">
        <v>0</v>
      </c>
      <c r="AW424" s="7">
        <v>0</v>
      </c>
      <c r="AX424" s="7">
        <v>0</v>
      </c>
      <c r="AY424" s="7">
        <v>0</v>
      </c>
      <c r="AZ424" s="7">
        <v>0</v>
      </c>
      <c r="BA424" s="7">
        <v>0</v>
      </c>
      <c r="BB424" s="7">
        <v>0</v>
      </c>
      <c r="BC424" s="8">
        <v>0</v>
      </c>
      <c r="BD424" s="8">
        <v>0</v>
      </c>
      <c r="BE424" s="8">
        <v>0</v>
      </c>
      <c r="BF424" s="8">
        <v>0</v>
      </c>
      <c r="BG424" s="8">
        <v>0</v>
      </c>
      <c r="BH424" s="8">
        <v>0</v>
      </c>
      <c r="BI424" s="8">
        <v>0</v>
      </c>
      <c r="BJ424" s="8">
        <v>0</v>
      </c>
      <c r="BK424" s="8">
        <v>0</v>
      </c>
      <c r="BL424" s="8">
        <v>0</v>
      </c>
      <c r="BM424" s="8">
        <v>0</v>
      </c>
      <c r="BN424" s="8">
        <v>0</v>
      </c>
      <c r="BO424" s="8">
        <v>0</v>
      </c>
      <c r="BP424" s="8">
        <v>0</v>
      </c>
      <c r="BQ424" s="8">
        <v>0</v>
      </c>
      <c r="BR424" s="8">
        <v>0</v>
      </c>
    </row>
    <row r="425" spans="1:70" x14ac:dyDescent="0.25">
      <c r="A425" s="6">
        <v>35284568</v>
      </c>
      <c r="B425" t="s">
        <v>769</v>
      </c>
      <c r="C425" s="7" t="s">
        <v>93</v>
      </c>
      <c r="D425" s="7" t="s">
        <v>94</v>
      </c>
      <c r="E425" s="7" t="s">
        <v>95</v>
      </c>
      <c r="F425" t="s">
        <v>96</v>
      </c>
      <c r="G425" t="s">
        <v>106</v>
      </c>
      <c r="H425" t="s">
        <v>107</v>
      </c>
      <c r="I425" t="s">
        <v>108</v>
      </c>
      <c r="J425" t="s">
        <v>78</v>
      </c>
      <c r="K425" t="s">
        <v>109</v>
      </c>
      <c r="L425">
        <v>39.091380068500001</v>
      </c>
      <c r="M425">
        <v>-120.9836587564</v>
      </c>
      <c r="N425" s="7" t="s">
        <v>762</v>
      </c>
      <c r="O425" s="7" t="s">
        <v>770</v>
      </c>
      <c r="P425" s="7" t="s">
        <v>764</v>
      </c>
      <c r="Q425" s="7" t="s">
        <v>141</v>
      </c>
      <c r="R425" s="7">
        <v>2201</v>
      </c>
      <c r="S425" s="7">
        <v>71</v>
      </c>
      <c r="T425" s="7" t="s">
        <v>123</v>
      </c>
      <c r="U425" s="7"/>
      <c r="V425" s="7" t="s">
        <v>200</v>
      </c>
      <c r="W425" s="8">
        <v>0</v>
      </c>
      <c r="X425" s="8">
        <v>0.92045454545454541</v>
      </c>
      <c r="Y425" s="8">
        <v>0</v>
      </c>
      <c r="Z425" s="8">
        <v>0.92045454545454541</v>
      </c>
      <c r="AA425" s="8">
        <v>0</v>
      </c>
      <c r="AB425" s="8">
        <v>0</v>
      </c>
      <c r="AC425" s="8">
        <v>0</v>
      </c>
      <c r="AD425" s="8">
        <v>0</v>
      </c>
      <c r="AE425" s="8">
        <v>0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8">
        <v>0</v>
      </c>
      <c r="AN425" s="8">
        <v>0</v>
      </c>
      <c r="AO425" s="8">
        <v>0</v>
      </c>
      <c r="AP425" s="8">
        <v>0</v>
      </c>
      <c r="AQ425" s="8">
        <v>0</v>
      </c>
      <c r="AR425" s="8">
        <v>0.92045454545454541</v>
      </c>
      <c r="AS425" s="8">
        <v>0</v>
      </c>
      <c r="AT425" s="8">
        <v>0.92045454545454541</v>
      </c>
      <c r="AU425" s="7">
        <v>0</v>
      </c>
      <c r="AV425" s="7">
        <v>0</v>
      </c>
      <c r="AW425" s="7">
        <v>0</v>
      </c>
      <c r="AX425" s="7">
        <v>0</v>
      </c>
      <c r="AY425" s="7">
        <v>0</v>
      </c>
      <c r="AZ425" s="7">
        <v>0</v>
      </c>
      <c r="BA425" s="7">
        <v>0</v>
      </c>
      <c r="BB425" s="7">
        <v>0</v>
      </c>
      <c r="BC425" s="8">
        <v>0</v>
      </c>
      <c r="BD425" s="8">
        <v>0</v>
      </c>
      <c r="BE425" s="8">
        <v>0</v>
      </c>
      <c r="BF425" s="8">
        <v>0</v>
      </c>
      <c r="BG425" s="8">
        <v>0</v>
      </c>
      <c r="BH425" s="8">
        <v>0</v>
      </c>
      <c r="BI425" s="8">
        <v>0</v>
      </c>
      <c r="BJ425" s="8">
        <v>0</v>
      </c>
      <c r="BK425" s="8">
        <v>0</v>
      </c>
      <c r="BL425" s="8">
        <v>0</v>
      </c>
      <c r="BM425" s="8">
        <v>0</v>
      </c>
      <c r="BN425" s="8">
        <v>0</v>
      </c>
      <c r="BO425" s="8">
        <v>0</v>
      </c>
      <c r="BP425" s="8">
        <v>0</v>
      </c>
      <c r="BQ425" s="8">
        <v>0</v>
      </c>
      <c r="BR425" s="8">
        <v>0</v>
      </c>
    </row>
    <row r="426" spans="1:70" x14ac:dyDescent="0.25">
      <c r="A426" s="6">
        <v>35284569</v>
      </c>
      <c r="B426" t="s">
        <v>771</v>
      </c>
      <c r="C426" s="7" t="s">
        <v>115</v>
      </c>
      <c r="D426" s="7" t="s">
        <v>94</v>
      </c>
      <c r="E426" s="7" t="s">
        <v>95</v>
      </c>
      <c r="F426" t="s">
        <v>96</v>
      </c>
      <c r="G426" t="s">
        <v>106</v>
      </c>
      <c r="H426" t="s">
        <v>107</v>
      </c>
      <c r="I426" t="s">
        <v>108</v>
      </c>
      <c r="J426" t="s">
        <v>78</v>
      </c>
      <c r="K426" t="s">
        <v>109</v>
      </c>
      <c r="L426">
        <v>39.116644917199999</v>
      </c>
      <c r="M426">
        <v>-120.9670393616</v>
      </c>
      <c r="N426" s="7" t="s">
        <v>762</v>
      </c>
      <c r="O426" s="7" t="s">
        <v>772</v>
      </c>
      <c r="P426" s="7" t="s">
        <v>764</v>
      </c>
      <c r="Q426" s="7" t="s">
        <v>141</v>
      </c>
      <c r="R426" s="7">
        <v>1378</v>
      </c>
      <c r="S426" s="7">
        <v>89</v>
      </c>
      <c r="T426" s="7" t="s">
        <v>123</v>
      </c>
      <c r="U426" s="7"/>
      <c r="V426" s="7" t="s">
        <v>200</v>
      </c>
      <c r="W426" s="8">
        <v>0</v>
      </c>
      <c r="X426" s="8">
        <v>0.62310606060606055</v>
      </c>
      <c r="Y426" s="8">
        <v>0</v>
      </c>
      <c r="Z426" s="8">
        <v>0.62310606060606055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8">
        <v>0</v>
      </c>
      <c r="AO426" s="8">
        <v>0</v>
      </c>
      <c r="AP426" s="8">
        <v>0</v>
      </c>
      <c r="AQ426" s="8">
        <v>0</v>
      </c>
      <c r="AR426" s="8">
        <v>0.62310606060606066</v>
      </c>
      <c r="AS426" s="8">
        <v>0</v>
      </c>
      <c r="AT426" s="8">
        <v>0.62310606060606066</v>
      </c>
      <c r="AU426" s="7">
        <v>0</v>
      </c>
      <c r="AV426" s="7">
        <v>0</v>
      </c>
      <c r="AW426" s="7">
        <v>0</v>
      </c>
      <c r="AX426" s="7">
        <v>0</v>
      </c>
      <c r="AY426" s="7">
        <v>0</v>
      </c>
      <c r="AZ426" s="7">
        <v>0</v>
      </c>
      <c r="BA426" s="7">
        <v>0</v>
      </c>
      <c r="BB426" s="7">
        <v>0</v>
      </c>
      <c r="BC426" s="8">
        <v>0</v>
      </c>
      <c r="BD426" s="8">
        <v>0</v>
      </c>
      <c r="BE426" s="8">
        <v>0</v>
      </c>
      <c r="BF426" s="8">
        <v>0</v>
      </c>
      <c r="BG426" s="8">
        <v>0</v>
      </c>
      <c r="BH426" s="8">
        <v>0</v>
      </c>
      <c r="BI426" s="8">
        <v>0</v>
      </c>
      <c r="BJ426" s="8">
        <v>0</v>
      </c>
      <c r="BK426" s="8">
        <v>0</v>
      </c>
      <c r="BL426" s="8">
        <v>0</v>
      </c>
      <c r="BM426" s="8">
        <v>0</v>
      </c>
      <c r="BN426" s="8">
        <v>0</v>
      </c>
      <c r="BO426" s="8">
        <v>0</v>
      </c>
      <c r="BP426" s="8">
        <v>0</v>
      </c>
      <c r="BQ426" s="8">
        <v>0</v>
      </c>
      <c r="BR426" s="8">
        <v>0</v>
      </c>
    </row>
    <row r="427" spans="1:70" x14ac:dyDescent="0.25">
      <c r="A427" s="6">
        <v>35279510</v>
      </c>
      <c r="B427" t="s">
        <v>773</v>
      </c>
      <c r="C427" s="7" t="s">
        <v>115</v>
      </c>
      <c r="D427" s="7" t="s">
        <v>94</v>
      </c>
      <c r="E427" s="7" t="s">
        <v>95</v>
      </c>
      <c r="F427" t="s">
        <v>96</v>
      </c>
      <c r="G427" t="s">
        <v>106</v>
      </c>
      <c r="H427" t="s">
        <v>107</v>
      </c>
      <c r="I427" t="s">
        <v>108</v>
      </c>
      <c r="J427" t="s">
        <v>78</v>
      </c>
      <c r="K427" t="s">
        <v>109</v>
      </c>
      <c r="L427">
        <v>39.105686668200001</v>
      </c>
      <c r="M427">
        <v>-120.9742371609</v>
      </c>
      <c r="N427" s="7" t="s">
        <v>762</v>
      </c>
      <c r="O427" s="7" t="s">
        <v>772</v>
      </c>
      <c r="P427" s="7" t="s">
        <v>764</v>
      </c>
      <c r="Q427" s="7" t="s">
        <v>141</v>
      </c>
      <c r="R427" s="7">
        <v>1378</v>
      </c>
      <c r="S427" s="7">
        <v>89</v>
      </c>
      <c r="T427" s="7" t="s">
        <v>123</v>
      </c>
      <c r="U427" s="7"/>
      <c r="V427" s="7" t="s">
        <v>101</v>
      </c>
      <c r="W427" s="8">
        <v>0</v>
      </c>
      <c r="X427" s="8">
        <v>9.1856060606060608E-2</v>
      </c>
      <c r="Y427" s="8">
        <v>0</v>
      </c>
      <c r="Z427" s="8">
        <v>9.1856060606060608E-2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8">
        <v>9.1856060606060608E-2</v>
      </c>
      <c r="AO427" s="8">
        <v>0</v>
      </c>
      <c r="AP427" s="8">
        <v>9.1856060606060608E-2</v>
      </c>
      <c r="AQ427" s="8">
        <v>0</v>
      </c>
      <c r="AR427" s="8">
        <v>0</v>
      </c>
      <c r="AS427" s="8">
        <v>0</v>
      </c>
      <c r="AT427" s="8">
        <v>0</v>
      </c>
      <c r="AU427" s="7">
        <v>0</v>
      </c>
      <c r="AV427" s="7">
        <v>0</v>
      </c>
      <c r="AW427" s="7">
        <v>0</v>
      </c>
      <c r="AX427" s="7">
        <v>0</v>
      </c>
      <c r="AY427" s="7">
        <v>0</v>
      </c>
      <c r="AZ427" s="7">
        <v>0</v>
      </c>
      <c r="BA427" s="7">
        <v>0</v>
      </c>
      <c r="BB427" s="7">
        <v>0</v>
      </c>
      <c r="BC427" s="8">
        <v>0</v>
      </c>
      <c r="BD427" s="8">
        <v>0</v>
      </c>
      <c r="BE427" s="8">
        <v>0</v>
      </c>
      <c r="BF427" s="8">
        <v>0</v>
      </c>
      <c r="BG427" s="8">
        <v>0</v>
      </c>
      <c r="BH427" s="8">
        <v>0</v>
      </c>
      <c r="BI427" s="8">
        <v>0</v>
      </c>
      <c r="BJ427" s="8">
        <v>0</v>
      </c>
      <c r="BK427" s="8">
        <v>0</v>
      </c>
      <c r="BL427" s="8">
        <v>0</v>
      </c>
      <c r="BM427" s="8">
        <v>0</v>
      </c>
      <c r="BN427" s="8">
        <v>0</v>
      </c>
      <c r="BO427" s="8">
        <v>0</v>
      </c>
      <c r="BP427" s="8">
        <v>0</v>
      </c>
      <c r="BQ427" s="8">
        <v>0</v>
      </c>
      <c r="BR427" s="8">
        <v>0</v>
      </c>
    </row>
    <row r="428" spans="1:70" x14ac:dyDescent="0.25">
      <c r="A428" s="6">
        <v>35281759</v>
      </c>
      <c r="B428" t="s">
        <v>774</v>
      </c>
      <c r="C428" s="7" t="s">
        <v>115</v>
      </c>
      <c r="D428" s="7" t="s">
        <v>94</v>
      </c>
      <c r="E428" s="7" t="s">
        <v>95</v>
      </c>
      <c r="F428" t="s">
        <v>96</v>
      </c>
      <c r="G428" t="s">
        <v>75</v>
      </c>
      <c r="H428" t="s">
        <v>775</v>
      </c>
      <c r="I428" t="s">
        <v>77</v>
      </c>
      <c r="J428" t="s">
        <v>78</v>
      </c>
      <c r="K428" t="s">
        <v>79</v>
      </c>
      <c r="L428">
        <v>40.060406552000003</v>
      </c>
      <c r="M428">
        <v>-120.9642539755</v>
      </c>
      <c r="N428" s="7" t="s">
        <v>776</v>
      </c>
      <c r="O428" s="7" t="s">
        <v>777</v>
      </c>
      <c r="P428" s="7" t="s">
        <v>778</v>
      </c>
      <c r="Q428" s="7" t="s">
        <v>141</v>
      </c>
      <c r="R428" s="7">
        <v>1322</v>
      </c>
      <c r="S428" s="7">
        <v>1064</v>
      </c>
      <c r="T428" s="7" t="s">
        <v>220</v>
      </c>
      <c r="U428" s="7"/>
      <c r="V428" s="7" t="s">
        <v>200</v>
      </c>
      <c r="W428" s="8">
        <v>0</v>
      </c>
      <c r="X428" s="8">
        <v>0</v>
      </c>
      <c r="Y428" s="8">
        <v>2.7297348484848483</v>
      </c>
      <c r="Z428" s="8">
        <v>2.7297348484848483</v>
      </c>
      <c r="AA428" s="8">
        <v>0</v>
      </c>
      <c r="AB428" s="8">
        <v>0</v>
      </c>
      <c r="AC428" s="8">
        <v>0</v>
      </c>
      <c r="AD428" s="8">
        <v>0</v>
      </c>
      <c r="AE428" s="8">
        <v>0</v>
      </c>
      <c r="AF428" s="8">
        <v>0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8">
        <v>0</v>
      </c>
      <c r="AM428" s="8">
        <v>0</v>
      </c>
      <c r="AN428" s="8">
        <v>0</v>
      </c>
      <c r="AO428" s="8">
        <v>0</v>
      </c>
      <c r="AP428" s="8">
        <v>0</v>
      </c>
      <c r="AQ428" s="8">
        <v>0</v>
      </c>
      <c r="AR428" s="8">
        <v>0</v>
      </c>
      <c r="AS428" s="8">
        <v>2.7297348484848483</v>
      </c>
      <c r="AT428" s="8">
        <v>2.7297348484848483</v>
      </c>
      <c r="AU428" s="7">
        <v>0</v>
      </c>
      <c r="AV428" s="7">
        <v>0</v>
      </c>
      <c r="AW428" s="7">
        <v>0</v>
      </c>
      <c r="AX428" s="7">
        <v>0</v>
      </c>
      <c r="AY428" s="7">
        <v>0</v>
      </c>
      <c r="AZ428" s="7">
        <v>0</v>
      </c>
      <c r="BA428" s="7">
        <v>0</v>
      </c>
      <c r="BB428" s="7">
        <v>0</v>
      </c>
      <c r="BC428" s="8">
        <v>0</v>
      </c>
      <c r="BD428" s="8">
        <v>0</v>
      </c>
      <c r="BE428" s="8">
        <v>0</v>
      </c>
      <c r="BF428" s="8">
        <v>0</v>
      </c>
      <c r="BG428" s="8">
        <v>0</v>
      </c>
      <c r="BH428" s="8">
        <v>0</v>
      </c>
      <c r="BI428" s="8">
        <v>0</v>
      </c>
      <c r="BJ428" s="8">
        <v>0</v>
      </c>
      <c r="BK428" s="8">
        <v>0</v>
      </c>
      <c r="BL428" s="8">
        <v>0</v>
      </c>
      <c r="BM428" s="8">
        <v>0</v>
      </c>
      <c r="BN428" s="8">
        <v>0</v>
      </c>
      <c r="BO428" s="8">
        <v>0</v>
      </c>
      <c r="BP428" s="8">
        <v>0</v>
      </c>
      <c r="BQ428" s="8">
        <v>0</v>
      </c>
      <c r="BR428" s="8">
        <v>0</v>
      </c>
    </row>
    <row r="429" spans="1:70" x14ac:dyDescent="0.25">
      <c r="A429" s="6">
        <v>35282166</v>
      </c>
      <c r="B429" t="s">
        <v>779</v>
      </c>
      <c r="C429" s="7" t="s">
        <v>86</v>
      </c>
      <c r="D429" s="7" t="s">
        <v>94</v>
      </c>
      <c r="E429" s="7" t="s">
        <v>87</v>
      </c>
      <c r="F429" t="s">
        <v>96</v>
      </c>
      <c r="G429" t="s">
        <v>75</v>
      </c>
      <c r="H429" t="s">
        <v>775</v>
      </c>
      <c r="I429" t="s">
        <v>77</v>
      </c>
      <c r="J429" t="s">
        <v>78</v>
      </c>
      <c r="K429" t="s">
        <v>79</v>
      </c>
      <c r="L429">
        <v>40.060406552000003</v>
      </c>
      <c r="M429">
        <v>-120.9642539755</v>
      </c>
      <c r="N429" s="7" t="s">
        <v>776</v>
      </c>
      <c r="O429" s="7" t="s">
        <v>777</v>
      </c>
      <c r="P429" s="7" t="s">
        <v>778</v>
      </c>
      <c r="Q429" s="7" t="s">
        <v>141</v>
      </c>
      <c r="R429" s="7">
        <v>1322</v>
      </c>
      <c r="S429" s="7">
        <v>1064</v>
      </c>
      <c r="T429" s="7" t="s">
        <v>220</v>
      </c>
      <c r="U429" s="7" t="s">
        <v>211</v>
      </c>
      <c r="V429" s="7" t="s">
        <v>80</v>
      </c>
      <c r="W429" s="8">
        <v>0</v>
      </c>
      <c r="X429" s="8">
        <v>2.5901515151515153</v>
      </c>
      <c r="Y429" s="8">
        <v>0</v>
      </c>
      <c r="Z429" s="8">
        <v>2.5901515151515153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8">
        <v>0</v>
      </c>
      <c r="AO429" s="8">
        <v>0</v>
      </c>
      <c r="AP429" s="8">
        <v>0</v>
      </c>
      <c r="AQ429" s="8">
        <v>0</v>
      </c>
      <c r="AR429" s="8">
        <v>0</v>
      </c>
      <c r="AS429" s="8">
        <v>0</v>
      </c>
      <c r="AT429" s="8">
        <v>0</v>
      </c>
      <c r="AU429" s="7">
        <v>0</v>
      </c>
      <c r="AV429" s="7">
        <v>0</v>
      </c>
      <c r="AW429" s="7">
        <v>0</v>
      </c>
      <c r="AX429" s="7">
        <v>0</v>
      </c>
      <c r="AY429" s="7">
        <v>0</v>
      </c>
      <c r="AZ429" s="7">
        <v>2.5901515151515153</v>
      </c>
      <c r="BA429" s="7">
        <v>0</v>
      </c>
      <c r="BB429" s="7">
        <v>2.5901515151515153</v>
      </c>
      <c r="BC429" s="8">
        <v>0</v>
      </c>
      <c r="BD429" s="8">
        <v>0</v>
      </c>
      <c r="BE429" s="8">
        <v>0</v>
      </c>
      <c r="BF429" s="8">
        <v>0</v>
      </c>
      <c r="BG429" s="8">
        <v>0</v>
      </c>
      <c r="BH429" s="8">
        <v>0</v>
      </c>
      <c r="BI429" s="8">
        <v>0</v>
      </c>
      <c r="BJ429" s="8">
        <v>0</v>
      </c>
      <c r="BK429" s="8">
        <v>0</v>
      </c>
      <c r="BL429" s="8">
        <v>0</v>
      </c>
      <c r="BM429" s="8">
        <v>0</v>
      </c>
      <c r="BN429" s="8">
        <v>0</v>
      </c>
      <c r="BO429" s="8">
        <v>0</v>
      </c>
      <c r="BP429" s="8">
        <v>0</v>
      </c>
      <c r="BQ429" s="8">
        <v>0</v>
      </c>
      <c r="BR429" s="8">
        <v>0</v>
      </c>
    </row>
    <row r="430" spans="1:70" x14ac:dyDescent="0.25">
      <c r="A430" s="6">
        <v>35290517</v>
      </c>
      <c r="B430" t="s">
        <v>780</v>
      </c>
      <c r="C430" s="7" t="s">
        <v>137</v>
      </c>
      <c r="D430" s="7" t="s">
        <v>94</v>
      </c>
      <c r="E430" s="7" t="s">
        <v>95</v>
      </c>
      <c r="F430" t="s">
        <v>96</v>
      </c>
      <c r="G430" t="s">
        <v>75</v>
      </c>
      <c r="H430" t="s">
        <v>775</v>
      </c>
      <c r="I430" t="s">
        <v>77</v>
      </c>
      <c r="J430" t="s">
        <v>78</v>
      </c>
      <c r="K430" t="s">
        <v>79</v>
      </c>
      <c r="L430">
        <v>40.055293646800003</v>
      </c>
      <c r="M430">
        <v>-120.96356827459999</v>
      </c>
      <c r="N430" s="7" t="s">
        <v>776</v>
      </c>
      <c r="O430" s="7" t="s">
        <v>777</v>
      </c>
      <c r="P430" s="7" t="s">
        <v>778</v>
      </c>
      <c r="Q430" s="7" t="s">
        <v>141</v>
      </c>
      <c r="R430" s="7">
        <v>1322</v>
      </c>
      <c r="S430" s="7">
        <v>1064</v>
      </c>
      <c r="T430" s="7" t="s">
        <v>220</v>
      </c>
      <c r="U430" s="7" t="s">
        <v>211</v>
      </c>
      <c r="V430" s="7" t="s">
        <v>80</v>
      </c>
      <c r="W430" s="8">
        <v>0</v>
      </c>
      <c r="X430" s="8">
        <v>0.66249999999999998</v>
      </c>
      <c r="Y430" s="8">
        <v>0</v>
      </c>
      <c r="Z430" s="8">
        <v>0.66249999999999998</v>
      </c>
      <c r="AA430" s="8">
        <v>0</v>
      </c>
      <c r="AB430" s="8">
        <v>0</v>
      </c>
      <c r="AC430" s="8">
        <v>0</v>
      </c>
      <c r="AD430" s="8">
        <v>0</v>
      </c>
      <c r="AE430" s="8">
        <v>0</v>
      </c>
      <c r="AF430" s="8">
        <v>0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8">
        <v>0</v>
      </c>
      <c r="AO430" s="8">
        <v>0</v>
      </c>
      <c r="AP430" s="8">
        <v>0</v>
      </c>
      <c r="AQ430" s="8">
        <v>0</v>
      </c>
      <c r="AR430" s="8">
        <v>0</v>
      </c>
      <c r="AS430" s="8">
        <v>0</v>
      </c>
      <c r="AT430" s="8">
        <v>0</v>
      </c>
      <c r="AU430" s="7">
        <v>0</v>
      </c>
      <c r="AV430" s="7">
        <v>0</v>
      </c>
      <c r="AW430" s="7">
        <v>0</v>
      </c>
      <c r="AX430" s="7">
        <v>0</v>
      </c>
      <c r="AY430" s="7">
        <v>0</v>
      </c>
      <c r="AZ430" s="7">
        <v>0.66249999999999998</v>
      </c>
      <c r="BA430" s="7">
        <v>0</v>
      </c>
      <c r="BB430" s="7">
        <v>0.66249999999999998</v>
      </c>
      <c r="BC430" s="8">
        <v>0</v>
      </c>
      <c r="BD430" s="8">
        <v>0</v>
      </c>
      <c r="BE430" s="8">
        <v>0</v>
      </c>
      <c r="BF430" s="8">
        <v>0</v>
      </c>
      <c r="BG430" s="8">
        <v>0</v>
      </c>
      <c r="BH430" s="8">
        <v>0</v>
      </c>
      <c r="BI430" s="8">
        <v>0</v>
      </c>
      <c r="BJ430" s="8">
        <v>0</v>
      </c>
      <c r="BK430" s="8">
        <v>0</v>
      </c>
      <c r="BL430" s="8">
        <v>0</v>
      </c>
      <c r="BM430" s="8">
        <v>0</v>
      </c>
      <c r="BN430" s="8">
        <v>0</v>
      </c>
      <c r="BO430" s="8">
        <v>0</v>
      </c>
      <c r="BP430" s="8">
        <v>0</v>
      </c>
      <c r="BQ430" s="8">
        <v>0</v>
      </c>
      <c r="BR430" s="8">
        <v>0</v>
      </c>
    </row>
    <row r="431" spans="1:70" x14ac:dyDescent="0.25">
      <c r="A431" s="6">
        <v>35293380</v>
      </c>
      <c r="B431" t="s">
        <v>781</v>
      </c>
      <c r="C431" s="7" t="s">
        <v>115</v>
      </c>
      <c r="D431" s="7" t="s">
        <v>94</v>
      </c>
      <c r="E431" s="7" t="s">
        <v>95</v>
      </c>
      <c r="F431" t="s">
        <v>96</v>
      </c>
      <c r="G431" t="s">
        <v>782</v>
      </c>
      <c r="H431" t="s">
        <v>783</v>
      </c>
      <c r="I431" t="s">
        <v>118</v>
      </c>
      <c r="J431" t="s">
        <v>78</v>
      </c>
      <c r="K431" t="s">
        <v>79</v>
      </c>
      <c r="L431">
        <v>40.6915414351</v>
      </c>
      <c r="M431">
        <v>-122.3179942421</v>
      </c>
      <c r="N431" s="7" t="s">
        <v>784</v>
      </c>
      <c r="O431" s="7" t="s">
        <v>785</v>
      </c>
      <c r="P431" s="7" t="s">
        <v>786</v>
      </c>
      <c r="Q431" s="7" t="s">
        <v>141</v>
      </c>
      <c r="R431" s="7">
        <v>851</v>
      </c>
      <c r="S431" s="7">
        <v>2266</v>
      </c>
      <c r="T431" s="7" t="s">
        <v>220</v>
      </c>
      <c r="U431" s="7"/>
      <c r="V431" s="7" t="s">
        <v>101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8">
        <v>0</v>
      </c>
      <c r="AO431" s="8">
        <v>0</v>
      </c>
      <c r="AP431" s="8">
        <v>0</v>
      </c>
      <c r="AQ431" s="8">
        <v>0</v>
      </c>
      <c r="AR431" s="8">
        <v>0</v>
      </c>
      <c r="AS431" s="8">
        <v>0</v>
      </c>
      <c r="AT431" s="8">
        <v>0</v>
      </c>
      <c r="AU431" s="7">
        <v>0</v>
      </c>
      <c r="AV431" s="7">
        <v>0</v>
      </c>
      <c r="AW431" s="7">
        <v>0</v>
      </c>
      <c r="AX431" s="7">
        <v>0</v>
      </c>
      <c r="AY431" s="7">
        <v>0</v>
      </c>
      <c r="AZ431" s="7">
        <v>0</v>
      </c>
      <c r="BA431" s="7">
        <v>0</v>
      </c>
      <c r="BB431" s="7">
        <v>0</v>
      </c>
      <c r="BC431" s="8">
        <v>0</v>
      </c>
      <c r="BD431" s="8">
        <v>0</v>
      </c>
      <c r="BE431" s="8">
        <v>0</v>
      </c>
      <c r="BF431" s="8">
        <v>0</v>
      </c>
      <c r="BG431" s="8">
        <v>0</v>
      </c>
      <c r="BH431" s="8">
        <v>0</v>
      </c>
      <c r="BI431" s="8">
        <v>0</v>
      </c>
      <c r="BJ431" s="8">
        <v>0</v>
      </c>
      <c r="BK431" s="8">
        <v>0</v>
      </c>
      <c r="BL431" s="8">
        <v>0</v>
      </c>
      <c r="BM431" s="8">
        <v>0</v>
      </c>
      <c r="BN431" s="8">
        <v>0</v>
      </c>
      <c r="BO431" s="8">
        <v>0</v>
      </c>
      <c r="BP431" s="8">
        <v>0</v>
      </c>
      <c r="BQ431" s="8">
        <v>0</v>
      </c>
      <c r="BR431" s="8">
        <v>0</v>
      </c>
    </row>
    <row r="432" spans="1:70" x14ac:dyDescent="0.25">
      <c r="A432" s="6">
        <v>35291988</v>
      </c>
      <c r="B432" t="s">
        <v>787</v>
      </c>
      <c r="C432" s="7" t="s">
        <v>115</v>
      </c>
      <c r="D432" s="7" t="s">
        <v>94</v>
      </c>
      <c r="E432" s="7" t="s">
        <v>95</v>
      </c>
      <c r="F432" t="s">
        <v>96</v>
      </c>
      <c r="G432" t="s">
        <v>782</v>
      </c>
      <c r="H432" t="s">
        <v>783</v>
      </c>
      <c r="I432" t="s">
        <v>118</v>
      </c>
      <c r="J432" t="s">
        <v>78</v>
      </c>
      <c r="K432" t="s">
        <v>79</v>
      </c>
      <c r="L432">
        <v>40.695714915000003</v>
      </c>
      <c r="M432">
        <v>-122.3166514566</v>
      </c>
      <c r="N432" s="7" t="s">
        <v>784</v>
      </c>
      <c r="O432" s="7" t="s">
        <v>785</v>
      </c>
      <c r="P432" s="7" t="s">
        <v>786</v>
      </c>
      <c r="Q432" s="7" t="s">
        <v>141</v>
      </c>
      <c r="R432" s="7">
        <v>851</v>
      </c>
      <c r="S432" s="7">
        <v>2266</v>
      </c>
      <c r="T432" s="7" t="s">
        <v>220</v>
      </c>
      <c r="U432" s="7"/>
      <c r="V432" s="7" t="s">
        <v>101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8">
        <v>0</v>
      </c>
      <c r="AO432" s="8">
        <v>0</v>
      </c>
      <c r="AP432" s="8">
        <v>0</v>
      </c>
      <c r="AQ432" s="8">
        <v>0</v>
      </c>
      <c r="AR432" s="8">
        <v>0</v>
      </c>
      <c r="AS432" s="8">
        <v>0</v>
      </c>
      <c r="AT432" s="8">
        <v>0</v>
      </c>
      <c r="AU432" s="7">
        <v>0</v>
      </c>
      <c r="AV432" s="7">
        <v>0</v>
      </c>
      <c r="AW432" s="7">
        <v>0</v>
      </c>
      <c r="AX432" s="7">
        <v>0</v>
      </c>
      <c r="AY432" s="7">
        <v>0</v>
      </c>
      <c r="AZ432" s="7">
        <v>0</v>
      </c>
      <c r="BA432" s="7">
        <v>0</v>
      </c>
      <c r="BB432" s="7">
        <v>0</v>
      </c>
      <c r="BC432" s="8">
        <v>0</v>
      </c>
      <c r="BD432" s="8">
        <v>0</v>
      </c>
      <c r="BE432" s="8">
        <v>0</v>
      </c>
      <c r="BF432" s="8">
        <v>0</v>
      </c>
      <c r="BG432" s="8">
        <v>0</v>
      </c>
      <c r="BH432" s="8">
        <v>0</v>
      </c>
      <c r="BI432" s="8">
        <v>0</v>
      </c>
      <c r="BJ432" s="8">
        <v>0</v>
      </c>
      <c r="BK432" s="8">
        <v>0</v>
      </c>
      <c r="BL432" s="8">
        <v>0</v>
      </c>
      <c r="BM432" s="8">
        <v>0</v>
      </c>
      <c r="BN432" s="8">
        <v>0</v>
      </c>
      <c r="BO432" s="8">
        <v>0</v>
      </c>
      <c r="BP432" s="8">
        <v>0</v>
      </c>
      <c r="BQ432" s="8">
        <v>0</v>
      </c>
      <c r="BR432" s="8">
        <v>0</v>
      </c>
    </row>
    <row r="433" spans="1:70" x14ac:dyDescent="0.25">
      <c r="A433" s="6">
        <v>35291986</v>
      </c>
      <c r="B433" t="s">
        <v>788</v>
      </c>
      <c r="C433" s="7" t="s">
        <v>115</v>
      </c>
      <c r="D433" s="7" t="s">
        <v>94</v>
      </c>
      <c r="E433" s="7" t="s">
        <v>95</v>
      </c>
      <c r="F433" t="s">
        <v>96</v>
      </c>
      <c r="G433" t="s">
        <v>782</v>
      </c>
      <c r="H433" t="s">
        <v>783</v>
      </c>
      <c r="I433" t="s">
        <v>118</v>
      </c>
      <c r="J433" t="s">
        <v>78</v>
      </c>
      <c r="K433" t="s">
        <v>79</v>
      </c>
      <c r="L433">
        <v>40.695127923199998</v>
      </c>
      <c r="M433">
        <v>-122.3173645399</v>
      </c>
      <c r="N433" s="7" t="s">
        <v>784</v>
      </c>
      <c r="O433" s="7" t="s">
        <v>785</v>
      </c>
      <c r="P433" s="7" t="s">
        <v>786</v>
      </c>
      <c r="Q433" s="7" t="s">
        <v>141</v>
      </c>
      <c r="R433" s="7">
        <v>851</v>
      </c>
      <c r="S433" s="7">
        <v>2266</v>
      </c>
      <c r="T433" s="7" t="s">
        <v>220</v>
      </c>
      <c r="U433" s="7"/>
      <c r="V433" s="7" t="s">
        <v>200</v>
      </c>
      <c r="W433" s="8">
        <v>1.8223484848484848</v>
      </c>
      <c r="X433" s="8">
        <v>0</v>
      </c>
      <c r="Y433" s="8">
        <v>0</v>
      </c>
      <c r="Z433" s="8">
        <v>1.8223484848484848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1.6958333333333329</v>
      </c>
      <c r="AN433" s="8">
        <v>0</v>
      </c>
      <c r="AO433" s="8">
        <v>0</v>
      </c>
      <c r="AP433" s="8">
        <v>1.6958333333333329</v>
      </c>
      <c r="AQ433" s="8">
        <v>0.12651515151515152</v>
      </c>
      <c r="AR433" s="8">
        <v>0</v>
      </c>
      <c r="AS433" s="8">
        <v>0</v>
      </c>
      <c r="AT433" s="8">
        <v>0.12651515151515152</v>
      </c>
      <c r="AU433" s="7">
        <v>0</v>
      </c>
      <c r="AV433" s="7">
        <v>0</v>
      </c>
      <c r="AW433" s="7">
        <v>0</v>
      </c>
      <c r="AX433" s="7">
        <v>0</v>
      </c>
      <c r="AY433" s="7">
        <v>0</v>
      </c>
      <c r="AZ433" s="7">
        <v>0</v>
      </c>
      <c r="BA433" s="7">
        <v>0</v>
      </c>
      <c r="BB433" s="7">
        <v>0</v>
      </c>
      <c r="BC433" s="8">
        <v>0</v>
      </c>
      <c r="BD433" s="8">
        <v>0</v>
      </c>
      <c r="BE433" s="8">
        <v>0</v>
      </c>
      <c r="BF433" s="8">
        <v>0</v>
      </c>
      <c r="BG433" s="8">
        <v>0</v>
      </c>
      <c r="BH433" s="8">
        <v>0</v>
      </c>
      <c r="BI433" s="8">
        <v>0</v>
      </c>
      <c r="BJ433" s="8">
        <v>0</v>
      </c>
      <c r="BK433" s="8">
        <v>0</v>
      </c>
      <c r="BL433" s="8">
        <v>0</v>
      </c>
      <c r="BM433" s="8">
        <v>0</v>
      </c>
      <c r="BN433" s="8">
        <v>0</v>
      </c>
      <c r="BO433" s="8">
        <v>0</v>
      </c>
      <c r="BP433" s="8">
        <v>0</v>
      </c>
      <c r="BQ433" s="8">
        <v>0</v>
      </c>
      <c r="BR433" s="8">
        <v>0</v>
      </c>
    </row>
    <row r="434" spans="1:70" x14ac:dyDescent="0.25">
      <c r="A434" s="6">
        <v>35297984</v>
      </c>
      <c r="B434" t="s">
        <v>789</v>
      </c>
      <c r="C434" s="7" t="s">
        <v>421</v>
      </c>
      <c r="D434" s="7" t="s">
        <v>94</v>
      </c>
      <c r="E434" s="7" t="s">
        <v>421</v>
      </c>
      <c r="F434" t="s">
        <v>96</v>
      </c>
      <c r="G434" t="s">
        <v>782</v>
      </c>
      <c r="H434" t="s">
        <v>783</v>
      </c>
      <c r="I434" t="s">
        <v>118</v>
      </c>
      <c r="J434" t="s">
        <v>78</v>
      </c>
      <c r="K434" t="s">
        <v>79</v>
      </c>
      <c r="L434">
        <v>40.695127923199998</v>
      </c>
      <c r="M434">
        <v>-122.3173645399</v>
      </c>
      <c r="N434" s="7" t="s">
        <v>784</v>
      </c>
      <c r="O434" s="7" t="s">
        <v>785</v>
      </c>
      <c r="P434" s="7" t="s">
        <v>786</v>
      </c>
      <c r="Q434" s="7" t="s">
        <v>141</v>
      </c>
      <c r="R434" s="7">
        <v>851</v>
      </c>
      <c r="S434" s="7">
        <v>2266</v>
      </c>
      <c r="T434" s="7" t="s">
        <v>220</v>
      </c>
      <c r="U434" s="7" t="s">
        <v>221</v>
      </c>
      <c r="V434" s="7" t="s">
        <v>790</v>
      </c>
      <c r="W434" s="8">
        <v>0</v>
      </c>
      <c r="X434" s="8">
        <v>0</v>
      </c>
      <c r="Y434" s="8">
        <v>1.1200757575757576</v>
      </c>
      <c r="Z434" s="8">
        <v>1.1200757575757576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8">
        <v>0</v>
      </c>
      <c r="AO434" s="8">
        <v>0</v>
      </c>
      <c r="AP434" s="8">
        <v>0</v>
      </c>
      <c r="AQ434" s="8">
        <v>0</v>
      </c>
      <c r="AR434" s="8">
        <v>0</v>
      </c>
      <c r="AS434" s="8">
        <v>0</v>
      </c>
      <c r="AT434" s="8">
        <v>0</v>
      </c>
      <c r="AU434" s="7">
        <v>0</v>
      </c>
      <c r="AV434" s="7">
        <v>0</v>
      </c>
      <c r="AW434" s="7">
        <v>0</v>
      </c>
      <c r="AX434" s="7">
        <v>0</v>
      </c>
      <c r="AY434" s="7">
        <v>0</v>
      </c>
      <c r="AZ434" s="7">
        <v>0</v>
      </c>
      <c r="BA434" s="7">
        <v>0</v>
      </c>
      <c r="BB434" s="7">
        <v>0</v>
      </c>
      <c r="BC434" s="8">
        <v>0</v>
      </c>
      <c r="BD434" s="8">
        <v>0</v>
      </c>
      <c r="BE434" s="8">
        <v>1.1200757575757576</v>
      </c>
      <c r="BF434" s="8">
        <v>1.1200757575757576</v>
      </c>
      <c r="BG434" s="8">
        <v>0</v>
      </c>
      <c r="BH434" s="8">
        <v>0</v>
      </c>
      <c r="BI434" s="8">
        <v>0</v>
      </c>
      <c r="BJ434" s="8">
        <v>0</v>
      </c>
      <c r="BK434" s="8">
        <v>0</v>
      </c>
      <c r="BL434" s="8">
        <v>0</v>
      </c>
      <c r="BM434" s="8">
        <v>0</v>
      </c>
      <c r="BN434" s="8">
        <v>0</v>
      </c>
      <c r="BO434" s="8">
        <v>0</v>
      </c>
      <c r="BP434" s="8">
        <v>0</v>
      </c>
      <c r="BQ434" s="8">
        <v>0</v>
      </c>
      <c r="BR434" s="8">
        <v>0</v>
      </c>
    </row>
    <row r="435" spans="1:70" x14ac:dyDescent="0.25">
      <c r="A435" s="6">
        <v>35291987</v>
      </c>
      <c r="B435" t="s">
        <v>791</v>
      </c>
      <c r="C435" s="7" t="s">
        <v>115</v>
      </c>
      <c r="D435" s="7" t="s">
        <v>94</v>
      </c>
      <c r="E435" s="7" t="s">
        <v>95</v>
      </c>
      <c r="F435" t="s">
        <v>96</v>
      </c>
      <c r="G435" t="s">
        <v>782</v>
      </c>
      <c r="H435" t="s">
        <v>783</v>
      </c>
      <c r="I435" t="s">
        <v>118</v>
      </c>
      <c r="J435" t="s">
        <v>78</v>
      </c>
      <c r="K435" t="s">
        <v>79</v>
      </c>
      <c r="L435">
        <v>40.685567227999996</v>
      </c>
      <c r="M435">
        <v>-122.31959404139999</v>
      </c>
      <c r="N435" s="7" t="s">
        <v>792</v>
      </c>
      <c r="O435" s="7" t="s">
        <v>793</v>
      </c>
      <c r="P435" s="7" t="s">
        <v>794</v>
      </c>
      <c r="Q435" s="7" t="s">
        <v>141</v>
      </c>
      <c r="R435" s="7">
        <v>502</v>
      </c>
      <c r="S435" s="7">
        <v>1768</v>
      </c>
      <c r="T435" s="7" t="s">
        <v>220</v>
      </c>
      <c r="U435" s="7"/>
      <c r="V435" s="7" t="s">
        <v>101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8">
        <v>0</v>
      </c>
      <c r="AO435" s="8">
        <v>0</v>
      </c>
      <c r="AP435" s="8">
        <v>0</v>
      </c>
      <c r="AQ435" s="8">
        <v>0</v>
      </c>
      <c r="AR435" s="8">
        <v>0</v>
      </c>
      <c r="AS435" s="8">
        <v>0</v>
      </c>
      <c r="AT435" s="8">
        <v>0</v>
      </c>
      <c r="AU435" s="7">
        <v>0</v>
      </c>
      <c r="AV435" s="7">
        <v>0</v>
      </c>
      <c r="AW435" s="7">
        <v>0</v>
      </c>
      <c r="AX435" s="7">
        <v>0</v>
      </c>
      <c r="AY435" s="7">
        <v>0</v>
      </c>
      <c r="AZ435" s="7">
        <v>0</v>
      </c>
      <c r="BA435" s="7">
        <v>0</v>
      </c>
      <c r="BB435" s="7">
        <v>0</v>
      </c>
      <c r="BC435" s="8">
        <v>0</v>
      </c>
      <c r="BD435" s="8">
        <v>0</v>
      </c>
      <c r="BE435" s="8">
        <v>0</v>
      </c>
      <c r="BF435" s="8">
        <v>0</v>
      </c>
      <c r="BG435" s="8">
        <v>0</v>
      </c>
      <c r="BH435" s="8">
        <v>0</v>
      </c>
      <c r="BI435" s="8">
        <v>0</v>
      </c>
      <c r="BJ435" s="8">
        <v>0</v>
      </c>
      <c r="BK435" s="8">
        <v>0</v>
      </c>
      <c r="BL435" s="8">
        <v>0</v>
      </c>
      <c r="BM435" s="8">
        <v>0</v>
      </c>
      <c r="BN435" s="8">
        <v>0</v>
      </c>
      <c r="BO435" s="8">
        <v>0</v>
      </c>
      <c r="BP435" s="8">
        <v>0</v>
      </c>
      <c r="BQ435" s="8">
        <v>0</v>
      </c>
      <c r="BR435" s="8">
        <v>0</v>
      </c>
    </row>
    <row r="436" spans="1:70" x14ac:dyDescent="0.25">
      <c r="A436" s="6">
        <v>35291895</v>
      </c>
      <c r="B436" t="s">
        <v>795</v>
      </c>
      <c r="C436" s="7" t="s">
        <v>115</v>
      </c>
      <c r="D436" s="7" t="s">
        <v>94</v>
      </c>
      <c r="E436" s="7" t="s">
        <v>95</v>
      </c>
      <c r="F436" t="s">
        <v>96</v>
      </c>
      <c r="G436" t="s">
        <v>782</v>
      </c>
      <c r="H436" t="s">
        <v>783</v>
      </c>
      <c r="I436" t="s">
        <v>118</v>
      </c>
      <c r="J436" t="s">
        <v>78</v>
      </c>
      <c r="K436" t="s">
        <v>79</v>
      </c>
      <c r="L436">
        <v>40.702981324200003</v>
      </c>
      <c r="M436">
        <v>-122.2836127477</v>
      </c>
      <c r="N436" s="7" t="s">
        <v>792</v>
      </c>
      <c r="O436" s="7" t="s">
        <v>793</v>
      </c>
      <c r="P436" s="7" t="s">
        <v>794</v>
      </c>
      <c r="Q436" s="7" t="s">
        <v>141</v>
      </c>
      <c r="R436" s="7">
        <v>502</v>
      </c>
      <c r="S436" s="7">
        <v>1768</v>
      </c>
      <c r="T436" s="7" t="s">
        <v>220</v>
      </c>
      <c r="U436" s="7"/>
      <c r="V436" s="7" t="s">
        <v>101</v>
      </c>
      <c r="W436" s="8">
        <v>0.18863636363636363</v>
      </c>
      <c r="X436" s="8">
        <v>0</v>
      </c>
      <c r="Y436" s="8">
        <v>0</v>
      </c>
      <c r="Z436" s="8">
        <v>0.18863636363636363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0.18863636363636366</v>
      </c>
      <c r="AN436" s="8">
        <v>0</v>
      </c>
      <c r="AO436" s="8">
        <v>0</v>
      </c>
      <c r="AP436" s="8">
        <v>0.18863636363636366</v>
      </c>
      <c r="AQ436" s="8">
        <v>0</v>
      </c>
      <c r="AR436" s="8">
        <v>0</v>
      </c>
      <c r="AS436" s="8">
        <v>0</v>
      </c>
      <c r="AT436" s="8">
        <v>0</v>
      </c>
      <c r="AU436" s="7">
        <v>0</v>
      </c>
      <c r="AV436" s="7">
        <v>0</v>
      </c>
      <c r="AW436" s="7">
        <v>0</v>
      </c>
      <c r="AX436" s="7">
        <v>0</v>
      </c>
      <c r="AY436" s="7">
        <v>0</v>
      </c>
      <c r="AZ436" s="7">
        <v>0</v>
      </c>
      <c r="BA436" s="7">
        <v>0</v>
      </c>
      <c r="BB436" s="7">
        <v>0</v>
      </c>
      <c r="BC436" s="8">
        <v>0</v>
      </c>
      <c r="BD436" s="8">
        <v>0</v>
      </c>
      <c r="BE436" s="8">
        <v>0</v>
      </c>
      <c r="BF436" s="8">
        <v>0</v>
      </c>
      <c r="BG436" s="8">
        <v>0</v>
      </c>
      <c r="BH436" s="8">
        <v>0</v>
      </c>
      <c r="BI436" s="8">
        <v>0</v>
      </c>
      <c r="BJ436" s="8">
        <v>0</v>
      </c>
      <c r="BK436" s="8">
        <v>0</v>
      </c>
      <c r="BL436" s="8">
        <v>0</v>
      </c>
      <c r="BM436" s="8">
        <v>0</v>
      </c>
      <c r="BN436" s="8">
        <v>0</v>
      </c>
      <c r="BO436" s="8">
        <v>0</v>
      </c>
      <c r="BP436" s="8">
        <v>0</v>
      </c>
      <c r="BQ436" s="8">
        <v>0</v>
      </c>
      <c r="BR436" s="8">
        <v>0</v>
      </c>
    </row>
    <row r="437" spans="1:70" x14ac:dyDescent="0.25">
      <c r="A437" s="6">
        <v>35291982</v>
      </c>
      <c r="B437" t="s">
        <v>796</v>
      </c>
      <c r="C437" s="7" t="s">
        <v>115</v>
      </c>
      <c r="D437" s="7" t="s">
        <v>94</v>
      </c>
      <c r="E437" s="7" t="s">
        <v>95</v>
      </c>
      <c r="F437" t="s">
        <v>96</v>
      </c>
      <c r="G437" t="s">
        <v>782</v>
      </c>
      <c r="H437" t="s">
        <v>783</v>
      </c>
      <c r="I437" t="s">
        <v>118</v>
      </c>
      <c r="J437" t="s">
        <v>78</v>
      </c>
      <c r="K437" t="s">
        <v>79</v>
      </c>
      <c r="L437">
        <v>40.6861976179</v>
      </c>
      <c r="M437">
        <v>-122.3123799353</v>
      </c>
      <c r="N437" s="7" t="s">
        <v>792</v>
      </c>
      <c r="O437" s="7" t="s">
        <v>793</v>
      </c>
      <c r="P437" s="7" t="s">
        <v>794</v>
      </c>
      <c r="Q437" s="7" t="s">
        <v>141</v>
      </c>
      <c r="R437" s="7">
        <v>502</v>
      </c>
      <c r="S437" s="7">
        <v>1768</v>
      </c>
      <c r="T437" s="7" t="s">
        <v>220</v>
      </c>
      <c r="U437" s="7"/>
      <c r="V437" s="7" t="s">
        <v>101</v>
      </c>
      <c r="W437" s="8">
        <v>0.15075757575757576</v>
      </c>
      <c r="X437" s="8">
        <v>0</v>
      </c>
      <c r="Y437" s="8">
        <v>0</v>
      </c>
      <c r="Z437" s="8">
        <v>0.15075757575757576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0.15075757575757576</v>
      </c>
      <c r="AN437" s="8">
        <v>0</v>
      </c>
      <c r="AO437" s="8">
        <v>0</v>
      </c>
      <c r="AP437" s="8">
        <v>0.15075757575757576</v>
      </c>
      <c r="AQ437" s="8">
        <v>0</v>
      </c>
      <c r="AR437" s="8">
        <v>0</v>
      </c>
      <c r="AS437" s="8">
        <v>0</v>
      </c>
      <c r="AT437" s="8">
        <v>0</v>
      </c>
      <c r="AU437" s="7">
        <v>0</v>
      </c>
      <c r="AV437" s="7">
        <v>0</v>
      </c>
      <c r="AW437" s="7">
        <v>0</v>
      </c>
      <c r="AX437" s="7">
        <v>0</v>
      </c>
      <c r="AY437" s="7">
        <v>0</v>
      </c>
      <c r="AZ437" s="7">
        <v>0</v>
      </c>
      <c r="BA437" s="7">
        <v>0</v>
      </c>
      <c r="BB437" s="7">
        <v>0</v>
      </c>
      <c r="BC437" s="8">
        <v>0</v>
      </c>
      <c r="BD437" s="8">
        <v>0</v>
      </c>
      <c r="BE437" s="8">
        <v>0</v>
      </c>
      <c r="BF437" s="8">
        <v>0</v>
      </c>
      <c r="BG437" s="8">
        <v>0</v>
      </c>
      <c r="BH437" s="8">
        <v>0</v>
      </c>
      <c r="BI437" s="8">
        <v>0</v>
      </c>
      <c r="BJ437" s="8">
        <v>0</v>
      </c>
      <c r="BK437" s="8">
        <v>0</v>
      </c>
      <c r="BL437" s="8">
        <v>0</v>
      </c>
      <c r="BM437" s="8">
        <v>0</v>
      </c>
      <c r="BN437" s="8">
        <v>0</v>
      </c>
      <c r="BO437" s="8">
        <v>0</v>
      </c>
      <c r="BP437" s="8">
        <v>0</v>
      </c>
      <c r="BQ437" s="8">
        <v>0</v>
      </c>
      <c r="BR437" s="8">
        <v>0</v>
      </c>
    </row>
    <row r="438" spans="1:70" x14ac:dyDescent="0.25">
      <c r="A438" s="6">
        <v>35291983</v>
      </c>
      <c r="B438" t="s">
        <v>797</v>
      </c>
      <c r="C438" s="7" t="s">
        <v>115</v>
      </c>
      <c r="D438" s="7" t="s">
        <v>94</v>
      </c>
      <c r="E438" s="7" t="s">
        <v>95</v>
      </c>
      <c r="F438" t="s">
        <v>96</v>
      </c>
      <c r="G438" t="s">
        <v>782</v>
      </c>
      <c r="H438" t="s">
        <v>783</v>
      </c>
      <c r="I438" t="s">
        <v>118</v>
      </c>
      <c r="J438" t="s">
        <v>78</v>
      </c>
      <c r="K438" t="s">
        <v>79</v>
      </c>
      <c r="L438">
        <v>40.685252526299998</v>
      </c>
      <c r="M438">
        <v>-122.3097461632</v>
      </c>
      <c r="N438" s="7" t="s">
        <v>792</v>
      </c>
      <c r="O438" s="7" t="s">
        <v>793</v>
      </c>
      <c r="P438" s="7" t="s">
        <v>794</v>
      </c>
      <c r="Q438" s="7" t="s">
        <v>141</v>
      </c>
      <c r="R438" s="7">
        <v>502</v>
      </c>
      <c r="S438" s="7">
        <v>1768</v>
      </c>
      <c r="T438" s="7" t="s">
        <v>220</v>
      </c>
      <c r="U438" s="7"/>
      <c r="V438" s="7" t="s">
        <v>101</v>
      </c>
      <c r="W438" s="8">
        <v>0.25037878787878787</v>
      </c>
      <c r="X438" s="8">
        <v>0</v>
      </c>
      <c r="Y438" s="8">
        <v>0</v>
      </c>
      <c r="Z438" s="8">
        <v>0.25037878787878787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0.25037878787878787</v>
      </c>
      <c r="AN438" s="8">
        <v>0</v>
      </c>
      <c r="AO438" s="8">
        <v>0</v>
      </c>
      <c r="AP438" s="8">
        <v>0.25037878787878787</v>
      </c>
      <c r="AQ438" s="8">
        <v>0</v>
      </c>
      <c r="AR438" s="8">
        <v>0</v>
      </c>
      <c r="AS438" s="8">
        <v>0</v>
      </c>
      <c r="AT438" s="8">
        <v>0</v>
      </c>
      <c r="AU438" s="7">
        <v>0</v>
      </c>
      <c r="AV438" s="7">
        <v>0</v>
      </c>
      <c r="AW438" s="7">
        <v>0</v>
      </c>
      <c r="AX438" s="7">
        <v>0</v>
      </c>
      <c r="AY438" s="7">
        <v>0</v>
      </c>
      <c r="AZ438" s="7">
        <v>0</v>
      </c>
      <c r="BA438" s="7">
        <v>0</v>
      </c>
      <c r="BB438" s="7">
        <v>0</v>
      </c>
      <c r="BC438" s="8">
        <v>0</v>
      </c>
      <c r="BD438" s="8">
        <v>0</v>
      </c>
      <c r="BE438" s="8">
        <v>0</v>
      </c>
      <c r="BF438" s="8">
        <v>0</v>
      </c>
      <c r="BG438" s="8">
        <v>0</v>
      </c>
      <c r="BH438" s="8">
        <v>0</v>
      </c>
      <c r="BI438" s="8">
        <v>0</v>
      </c>
      <c r="BJ438" s="8">
        <v>0</v>
      </c>
      <c r="BK438" s="8">
        <v>0</v>
      </c>
      <c r="BL438" s="8">
        <v>0</v>
      </c>
      <c r="BM438" s="8">
        <v>0</v>
      </c>
      <c r="BN438" s="8">
        <v>0</v>
      </c>
      <c r="BO438" s="8">
        <v>0</v>
      </c>
      <c r="BP438" s="8">
        <v>0</v>
      </c>
      <c r="BQ438" s="8">
        <v>0</v>
      </c>
      <c r="BR438" s="8">
        <v>0</v>
      </c>
    </row>
    <row r="439" spans="1:70" x14ac:dyDescent="0.25">
      <c r="A439" s="6">
        <v>35291984</v>
      </c>
      <c r="B439" t="s">
        <v>798</v>
      </c>
      <c r="C439" s="7" t="s">
        <v>115</v>
      </c>
      <c r="D439" s="7" t="s">
        <v>94</v>
      </c>
      <c r="E439" s="7" t="s">
        <v>95</v>
      </c>
      <c r="F439" t="s">
        <v>96</v>
      </c>
      <c r="G439" t="s">
        <v>782</v>
      </c>
      <c r="H439" t="s">
        <v>783</v>
      </c>
      <c r="I439" t="s">
        <v>118</v>
      </c>
      <c r="J439" t="s">
        <v>78</v>
      </c>
      <c r="K439" t="s">
        <v>79</v>
      </c>
      <c r="L439">
        <v>40.675543325</v>
      </c>
      <c r="M439">
        <v>-122.3215296674</v>
      </c>
      <c r="N439" s="7" t="s">
        <v>792</v>
      </c>
      <c r="O439" s="7" t="s">
        <v>793</v>
      </c>
      <c r="P439" s="7" t="s">
        <v>794</v>
      </c>
      <c r="Q439" s="7" t="s">
        <v>141</v>
      </c>
      <c r="R439" s="7">
        <v>502</v>
      </c>
      <c r="S439" s="7">
        <v>1768</v>
      </c>
      <c r="T439" s="7" t="s">
        <v>220</v>
      </c>
      <c r="U439" s="7"/>
      <c r="V439" s="7" t="s">
        <v>101</v>
      </c>
      <c r="W439" s="8">
        <v>1.3712121212121211</v>
      </c>
      <c r="X439" s="8">
        <v>0</v>
      </c>
      <c r="Y439" s="8">
        <v>0.11287878787878788</v>
      </c>
      <c r="Z439" s="8">
        <v>1.4840909090909091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1.3712121212121209</v>
      </c>
      <c r="AN439" s="8">
        <v>0</v>
      </c>
      <c r="AO439" s="8">
        <v>0.11287878787878787</v>
      </c>
      <c r="AP439" s="8">
        <v>1.4840909090909087</v>
      </c>
      <c r="AQ439" s="8">
        <v>0</v>
      </c>
      <c r="AR439" s="8">
        <v>0</v>
      </c>
      <c r="AS439" s="8">
        <v>0</v>
      </c>
      <c r="AT439" s="8">
        <v>0</v>
      </c>
      <c r="AU439" s="7">
        <v>0</v>
      </c>
      <c r="AV439" s="7">
        <v>0</v>
      </c>
      <c r="AW439" s="7">
        <v>0</v>
      </c>
      <c r="AX439" s="7">
        <v>0</v>
      </c>
      <c r="AY439" s="7">
        <v>0</v>
      </c>
      <c r="AZ439" s="7">
        <v>0</v>
      </c>
      <c r="BA439" s="7">
        <v>0</v>
      </c>
      <c r="BB439" s="7">
        <v>0</v>
      </c>
      <c r="BC439" s="8">
        <v>0</v>
      </c>
      <c r="BD439" s="8">
        <v>0</v>
      </c>
      <c r="BE439" s="8">
        <v>0</v>
      </c>
      <c r="BF439" s="8">
        <v>0</v>
      </c>
      <c r="BG439" s="8">
        <v>0</v>
      </c>
      <c r="BH439" s="8">
        <v>0</v>
      </c>
      <c r="BI439" s="8">
        <v>0</v>
      </c>
      <c r="BJ439" s="8">
        <v>0</v>
      </c>
      <c r="BK439" s="8">
        <v>0</v>
      </c>
      <c r="BL439" s="8">
        <v>0</v>
      </c>
      <c r="BM439" s="8">
        <v>0</v>
      </c>
      <c r="BN439" s="8">
        <v>0</v>
      </c>
      <c r="BO439" s="8">
        <v>0</v>
      </c>
      <c r="BP439" s="8">
        <v>0</v>
      </c>
      <c r="BQ439" s="8">
        <v>0</v>
      </c>
      <c r="BR439" s="8">
        <v>0</v>
      </c>
    </row>
    <row r="440" spans="1:70" x14ac:dyDescent="0.25">
      <c r="A440" s="6">
        <v>35291985</v>
      </c>
      <c r="B440" t="s">
        <v>799</v>
      </c>
      <c r="C440" s="7" t="s">
        <v>115</v>
      </c>
      <c r="D440" s="7" t="s">
        <v>94</v>
      </c>
      <c r="E440" s="7" t="s">
        <v>95</v>
      </c>
      <c r="F440" t="s">
        <v>96</v>
      </c>
      <c r="G440" t="s">
        <v>782</v>
      </c>
      <c r="H440" t="s">
        <v>783</v>
      </c>
      <c r="I440" t="s">
        <v>118</v>
      </c>
      <c r="J440" t="s">
        <v>78</v>
      </c>
      <c r="K440" t="s">
        <v>79</v>
      </c>
      <c r="L440">
        <v>40.685663618600003</v>
      </c>
      <c r="M440">
        <v>-122.3154902608</v>
      </c>
      <c r="N440" s="7" t="s">
        <v>792</v>
      </c>
      <c r="O440" s="7" t="s">
        <v>793</v>
      </c>
      <c r="P440" s="7" t="s">
        <v>794</v>
      </c>
      <c r="Q440" s="7" t="s">
        <v>141</v>
      </c>
      <c r="R440" s="7">
        <v>502</v>
      </c>
      <c r="S440" s="7">
        <v>1768</v>
      </c>
      <c r="T440" s="7" t="s">
        <v>220</v>
      </c>
      <c r="U440" s="7"/>
      <c r="V440" s="7" t="s">
        <v>101</v>
      </c>
      <c r="W440" s="8">
        <v>0.88749999999999996</v>
      </c>
      <c r="X440" s="8">
        <v>0</v>
      </c>
      <c r="Y440" s="8">
        <v>5.7007575757575757E-2</v>
      </c>
      <c r="Z440" s="8">
        <v>0.94450757575757571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0.88749999999999984</v>
      </c>
      <c r="AN440" s="8">
        <v>0</v>
      </c>
      <c r="AO440" s="8">
        <v>5.7007575757575757E-2</v>
      </c>
      <c r="AP440" s="8">
        <v>0.9445075757575756</v>
      </c>
      <c r="AQ440" s="8">
        <v>0</v>
      </c>
      <c r="AR440" s="8">
        <v>0</v>
      </c>
      <c r="AS440" s="8">
        <v>0</v>
      </c>
      <c r="AT440" s="8">
        <v>0</v>
      </c>
      <c r="AU440" s="7">
        <v>0</v>
      </c>
      <c r="AV440" s="7">
        <v>0</v>
      </c>
      <c r="AW440" s="7">
        <v>0</v>
      </c>
      <c r="AX440" s="7">
        <v>0</v>
      </c>
      <c r="AY440" s="7">
        <v>0</v>
      </c>
      <c r="AZ440" s="7">
        <v>0</v>
      </c>
      <c r="BA440" s="7">
        <v>0</v>
      </c>
      <c r="BB440" s="7">
        <v>0</v>
      </c>
      <c r="BC440" s="8">
        <v>0</v>
      </c>
      <c r="BD440" s="8">
        <v>0</v>
      </c>
      <c r="BE440" s="8">
        <v>0</v>
      </c>
      <c r="BF440" s="8">
        <v>0</v>
      </c>
      <c r="BG440" s="8">
        <v>0</v>
      </c>
      <c r="BH440" s="8">
        <v>0</v>
      </c>
      <c r="BI440" s="8">
        <v>0</v>
      </c>
      <c r="BJ440" s="8">
        <v>0</v>
      </c>
      <c r="BK440" s="8">
        <v>0</v>
      </c>
      <c r="BL440" s="8">
        <v>0</v>
      </c>
      <c r="BM440" s="8">
        <v>0</v>
      </c>
      <c r="BN440" s="8">
        <v>0</v>
      </c>
      <c r="BO440" s="8">
        <v>0</v>
      </c>
      <c r="BP440" s="8">
        <v>0</v>
      </c>
      <c r="BQ440" s="8">
        <v>0</v>
      </c>
      <c r="BR440" s="8">
        <v>0</v>
      </c>
    </row>
    <row r="441" spans="1:70" x14ac:dyDescent="0.25">
      <c r="A441" s="6">
        <v>35295745</v>
      </c>
      <c r="B441" t="s">
        <v>800</v>
      </c>
      <c r="C441" s="7" t="s">
        <v>115</v>
      </c>
      <c r="D441" s="7" t="s">
        <v>94</v>
      </c>
      <c r="E441" s="7" t="s">
        <v>95</v>
      </c>
      <c r="F441" t="s">
        <v>96</v>
      </c>
      <c r="G441" t="s">
        <v>179</v>
      </c>
      <c r="H441" t="s">
        <v>199</v>
      </c>
      <c r="I441" t="s">
        <v>144</v>
      </c>
      <c r="J441" t="s">
        <v>78</v>
      </c>
      <c r="K441" t="s">
        <v>79</v>
      </c>
      <c r="L441">
        <v>39.600778754899999</v>
      </c>
      <c r="M441">
        <v>-121.42649374760001</v>
      </c>
      <c r="N441" s="7" t="s">
        <v>801</v>
      </c>
      <c r="O441" s="7" t="s">
        <v>802</v>
      </c>
      <c r="P441" s="7" t="s">
        <v>803</v>
      </c>
      <c r="Q441" s="7" t="s">
        <v>170</v>
      </c>
      <c r="R441" s="7">
        <v>1176</v>
      </c>
      <c r="S441" s="7">
        <v>526</v>
      </c>
      <c r="T441" s="7" t="s">
        <v>134</v>
      </c>
      <c r="U441" s="7"/>
      <c r="V441" s="7" t="s">
        <v>200</v>
      </c>
      <c r="W441" s="8">
        <v>0</v>
      </c>
      <c r="X441" s="8">
        <v>0.40037878787878789</v>
      </c>
      <c r="Y441" s="8">
        <v>0</v>
      </c>
      <c r="Z441" s="8">
        <v>0.40037878787878789</v>
      </c>
      <c r="AA441" s="8">
        <v>0</v>
      </c>
      <c r="AB441" s="8">
        <v>0</v>
      </c>
      <c r="AC441" s="8">
        <v>0</v>
      </c>
      <c r="AD441" s="8">
        <v>0</v>
      </c>
      <c r="AE441" s="8">
        <v>0</v>
      </c>
      <c r="AF441" s="8">
        <v>0</v>
      </c>
      <c r="AG441" s="8">
        <v>0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8">
        <v>0</v>
      </c>
      <c r="AO441" s="8">
        <v>0</v>
      </c>
      <c r="AP441" s="8">
        <v>0</v>
      </c>
      <c r="AQ441" s="8">
        <v>0</v>
      </c>
      <c r="AR441" s="8">
        <v>0.40037878787878789</v>
      </c>
      <c r="AS441" s="8">
        <v>0</v>
      </c>
      <c r="AT441" s="8">
        <v>0.40037878787878789</v>
      </c>
      <c r="AU441" s="7">
        <v>0</v>
      </c>
      <c r="AV441" s="7">
        <v>0</v>
      </c>
      <c r="AW441" s="7">
        <v>0</v>
      </c>
      <c r="AX441" s="7">
        <v>0</v>
      </c>
      <c r="AY441" s="7">
        <v>0</v>
      </c>
      <c r="AZ441" s="7">
        <v>0</v>
      </c>
      <c r="BA441" s="7">
        <v>0</v>
      </c>
      <c r="BB441" s="7">
        <v>0</v>
      </c>
      <c r="BC441" s="8">
        <v>0</v>
      </c>
      <c r="BD441" s="8">
        <v>0</v>
      </c>
      <c r="BE441" s="8">
        <v>0</v>
      </c>
      <c r="BF441" s="8">
        <v>0</v>
      </c>
      <c r="BG441" s="8">
        <v>0</v>
      </c>
      <c r="BH441" s="8">
        <v>0</v>
      </c>
      <c r="BI441" s="8">
        <v>0</v>
      </c>
      <c r="BJ441" s="8">
        <v>0</v>
      </c>
      <c r="BK441" s="8">
        <v>0</v>
      </c>
      <c r="BL441" s="8">
        <v>0</v>
      </c>
      <c r="BM441" s="8">
        <v>0</v>
      </c>
      <c r="BN441" s="8">
        <v>0</v>
      </c>
      <c r="BO441" s="8">
        <v>0</v>
      </c>
      <c r="BP441" s="8">
        <v>0</v>
      </c>
      <c r="BQ441" s="8">
        <v>0</v>
      </c>
      <c r="BR441" s="8">
        <v>0</v>
      </c>
    </row>
    <row r="442" spans="1:70" x14ac:dyDescent="0.25">
      <c r="A442" s="6">
        <v>35236984</v>
      </c>
      <c r="B442" t="s">
        <v>804</v>
      </c>
      <c r="C442" s="7" t="s">
        <v>93</v>
      </c>
      <c r="D442" s="7" t="s">
        <v>94</v>
      </c>
      <c r="E442" s="7" t="s">
        <v>95</v>
      </c>
      <c r="F442" t="s">
        <v>96</v>
      </c>
      <c r="G442" t="s">
        <v>179</v>
      </c>
      <c r="H442" t="s">
        <v>199</v>
      </c>
      <c r="I442" t="s">
        <v>144</v>
      </c>
      <c r="J442" t="s">
        <v>78</v>
      </c>
      <c r="K442" t="s">
        <v>79</v>
      </c>
      <c r="L442">
        <v>39.642470904299998</v>
      </c>
      <c r="M442">
        <v>-121.42370773090001</v>
      </c>
      <c r="N442" s="7" t="s">
        <v>801</v>
      </c>
      <c r="O442" s="7" t="s">
        <v>802</v>
      </c>
      <c r="P442" s="7" t="s">
        <v>803</v>
      </c>
      <c r="Q442" s="7" t="s">
        <v>170</v>
      </c>
      <c r="R442" s="7">
        <v>1176</v>
      </c>
      <c r="S442" s="7">
        <v>526</v>
      </c>
      <c r="T442" s="7" t="s">
        <v>134</v>
      </c>
      <c r="U442" s="7"/>
      <c r="V442" s="7" t="s">
        <v>200</v>
      </c>
      <c r="W442" s="8">
        <v>0</v>
      </c>
      <c r="X442" s="8">
        <v>1.5852272727272727</v>
      </c>
      <c r="Y442" s="8">
        <v>0</v>
      </c>
      <c r="Z442" s="8">
        <v>1.5852272727272727</v>
      </c>
      <c r="AA442" s="8">
        <v>0</v>
      </c>
      <c r="AB442" s="8">
        <v>0</v>
      </c>
      <c r="AC442" s="8">
        <v>0</v>
      </c>
      <c r="AD442" s="8">
        <v>0</v>
      </c>
      <c r="AE442" s="8">
        <v>0</v>
      </c>
      <c r="AF442" s="8">
        <v>0</v>
      </c>
      <c r="AG442" s="8">
        <v>0</v>
      </c>
      <c r="AH442" s="8">
        <v>0</v>
      </c>
      <c r="AI442" s="8">
        <v>0</v>
      </c>
      <c r="AJ442" s="8">
        <v>0</v>
      </c>
      <c r="AK442" s="8">
        <v>0</v>
      </c>
      <c r="AL442" s="8">
        <v>0</v>
      </c>
      <c r="AM442" s="8">
        <v>0</v>
      </c>
      <c r="AN442" s="8">
        <v>0</v>
      </c>
      <c r="AO442" s="8">
        <v>0</v>
      </c>
      <c r="AP442" s="8">
        <v>0</v>
      </c>
      <c r="AQ442" s="8">
        <v>0</v>
      </c>
      <c r="AR442" s="8">
        <v>1.5852272727272725</v>
      </c>
      <c r="AS442" s="8">
        <v>0</v>
      </c>
      <c r="AT442" s="8">
        <v>1.5852272727272725</v>
      </c>
      <c r="AU442" s="7">
        <v>0</v>
      </c>
      <c r="AV442" s="7">
        <v>0</v>
      </c>
      <c r="AW442" s="7">
        <v>0</v>
      </c>
      <c r="AX442" s="7">
        <v>0</v>
      </c>
      <c r="AY442" s="7">
        <v>0</v>
      </c>
      <c r="AZ442" s="7">
        <v>0</v>
      </c>
      <c r="BA442" s="7">
        <v>0</v>
      </c>
      <c r="BB442" s="7">
        <v>0</v>
      </c>
      <c r="BC442" s="8">
        <v>0</v>
      </c>
      <c r="BD442" s="8">
        <v>0</v>
      </c>
      <c r="BE442" s="8">
        <v>0</v>
      </c>
      <c r="BF442" s="8">
        <v>0</v>
      </c>
      <c r="BG442" s="8">
        <v>0</v>
      </c>
      <c r="BH442" s="8">
        <v>0</v>
      </c>
      <c r="BI442" s="8">
        <v>0</v>
      </c>
      <c r="BJ442" s="8">
        <v>0</v>
      </c>
      <c r="BK442" s="8">
        <v>0</v>
      </c>
      <c r="BL442" s="8">
        <v>0</v>
      </c>
      <c r="BM442" s="8">
        <v>0</v>
      </c>
      <c r="BN442" s="8">
        <v>0</v>
      </c>
      <c r="BO442" s="8">
        <v>0</v>
      </c>
      <c r="BP442" s="8">
        <v>0</v>
      </c>
      <c r="BQ442" s="8">
        <v>0</v>
      </c>
      <c r="BR442" s="8">
        <v>0</v>
      </c>
    </row>
    <row r="443" spans="1:70" x14ac:dyDescent="0.25">
      <c r="A443" s="6">
        <v>35225824</v>
      </c>
      <c r="B443" t="s">
        <v>805</v>
      </c>
      <c r="C443" s="7" t="s">
        <v>101</v>
      </c>
      <c r="D443" s="7" t="s">
        <v>94</v>
      </c>
      <c r="E443" s="7" t="s">
        <v>95</v>
      </c>
      <c r="F443" t="s">
        <v>96</v>
      </c>
      <c r="G443" t="s">
        <v>179</v>
      </c>
      <c r="H443" t="s">
        <v>180</v>
      </c>
      <c r="I443" t="s">
        <v>144</v>
      </c>
      <c r="J443" t="s">
        <v>78</v>
      </c>
      <c r="K443" t="s">
        <v>79</v>
      </c>
      <c r="L443">
        <v>39.504746855100002</v>
      </c>
      <c r="M443">
        <v>-121.4524455916</v>
      </c>
      <c r="N443" s="7" t="s">
        <v>801</v>
      </c>
      <c r="O443" s="7" t="s">
        <v>802</v>
      </c>
      <c r="P443" s="7" t="s">
        <v>803</v>
      </c>
      <c r="Q443" s="7" t="s">
        <v>141</v>
      </c>
      <c r="R443" s="7">
        <v>1176</v>
      </c>
      <c r="S443" s="7">
        <v>526</v>
      </c>
      <c r="T443" s="7" t="s">
        <v>134</v>
      </c>
      <c r="U443" s="7"/>
      <c r="V443" s="7" t="s">
        <v>101</v>
      </c>
      <c r="W443" s="8">
        <v>0</v>
      </c>
      <c r="X443" s="8">
        <v>2.2878787878787881</v>
      </c>
      <c r="Y443" s="8">
        <v>0</v>
      </c>
      <c r="Z443" s="8">
        <v>2.2878787878787881</v>
      </c>
      <c r="AA443" s="8">
        <v>0</v>
      </c>
      <c r="AB443" s="8">
        <v>0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0</v>
      </c>
      <c r="AN443" s="8">
        <v>2.2878787878787881</v>
      </c>
      <c r="AO443" s="8">
        <v>0</v>
      </c>
      <c r="AP443" s="8">
        <v>2.2878787878787881</v>
      </c>
      <c r="AQ443" s="8">
        <v>0</v>
      </c>
      <c r="AR443" s="8">
        <v>0</v>
      </c>
      <c r="AS443" s="8">
        <v>0</v>
      </c>
      <c r="AT443" s="8">
        <v>0</v>
      </c>
      <c r="AU443" s="7">
        <v>0</v>
      </c>
      <c r="AV443" s="7">
        <v>0</v>
      </c>
      <c r="AW443" s="7">
        <v>0</v>
      </c>
      <c r="AX443" s="7">
        <v>0</v>
      </c>
      <c r="AY443" s="7">
        <v>0</v>
      </c>
      <c r="AZ443" s="7">
        <v>0</v>
      </c>
      <c r="BA443" s="7">
        <v>0</v>
      </c>
      <c r="BB443" s="7">
        <v>0</v>
      </c>
      <c r="BC443" s="8">
        <v>0</v>
      </c>
      <c r="BD443" s="8">
        <v>0</v>
      </c>
      <c r="BE443" s="8">
        <v>0</v>
      </c>
      <c r="BF443" s="8">
        <v>0</v>
      </c>
      <c r="BG443" s="8">
        <v>0</v>
      </c>
      <c r="BH443" s="8">
        <v>0</v>
      </c>
      <c r="BI443" s="8">
        <v>0</v>
      </c>
      <c r="BJ443" s="8">
        <v>0</v>
      </c>
      <c r="BK443" s="8">
        <v>0</v>
      </c>
      <c r="BL443" s="8">
        <v>0</v>
      </c>
      <c r="BM443" s="8">
        <v>0</v>
      </c>
      <c r="BN443" s="8">
        <v>0</v>
      </c>
      <c r="BO443" s="8">
        <v>0</v>
      </c>
      <c r="BP443" s="8">
        <v>0</v>
      </c>
      <c r="BQ443" s="8">
        <v>0</v>
      </c>
      <c r="BR443" s="8">
        <v>0</v>
      </c>
    </row>
    <row r="444" spans="1:70" x14ac:dyDescent="0.25">
      <c r="A444" s="6">
        <v>35331458</v>
      </c>
      <c r="B444" t="s">
        <v>806</v>
      </c>
      <c r="C444" s="7" t="s">
        <v>93</v>
      </c>
      <c r="D444" s="7" t="s">
        <v>94</v>
      </c>
      <c r="E444" s="7" t="s">
        <v>95</v>
      </c>
      <c r="F444" t="s">
        <v>96</v>
      </c>
      <c r="G444" t="s">
        <v>179</v>
      </c>
      <c r="H444" t="s">
        <v>199</v>
      </c>
      <c r="I444" t="s">
        <v>144</v>
      </c>
      <c r="J444" t="s">
        <v>78</v>
      </c>
      <c r="K444" t="s">
        <v>79</v>
      </c>
      <c r="L444">
        <v>39.627166905400003</v>
      </c>
      <c r="M444">
        <v>-121.3969058646</v>
      </c>
      <c r="N444" s="7" t="s">
        <v>801</v>
      </c>
      <c r="O444" s="7" t="s">
        <v>807</v>
      </c>
      <c r="P444" s="7" t="s">
        <v>803</v>
      </c>
      <c r="Q444" s="7" t="s">
        <v>170</v>
      </c>
      <c r="R444" s="7">
        <v>0</v>
      </c>
      <c r="S444" s="7">
        <v>0</v>
      </c>
      <c r="T444" s="7" t="s">
        <v>220</v>
      </c>
      <c r="U444" s="7"/>
      <c r="V444" s="7" t="s">
        <v>200</v>
      </c>
      <c r="W444" s="8">
        <v>0</v>
      </c>
      <c r="X444" s="8">
        <v>5.0568181818181818E-2</v>
      </c>
      <c r="Y444" s="8">
        <v>0</v>
      </c>
      <c r="Z444" s="8">
        <v>5.0568181818181818E-2</v>
      </c>
      <c r="AA444" s="8">
        <v>0</v>
      </c>
      <c r="AB444" s="8">
        <v>0</v>
      </c>
      <c r="AC444" s="8">
        <v>0</v>
      </c>
      <c r="AD444" s="8">
        <v>0</v>
      </c>
      <c r="AE444" s="8">
        <v>0</v>
      </c>
      <c r="AF444" s="8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8">
        <v>0</v>
      </c>
      <c r="AN444" s="8">
        <v>0</v>
      </c>
      <c r="AO444" s="8">
        <v>0</v>
      </c>
      <c r="AP444" s="8">
        <v>0</v>
      </c>
      <c r="AQ444" s="8">
        <v>0</v>
      </c>
      <c r="AR444" s="8">
        <v>5.0568181818181818E-2</v>
      </c>
      <c r="AS444" s="8">
        <v>0</v>
      </c>
      <c r="AT444" s="8">
        <v>5.0568181818181818E-2</v>
      </c>
      <c r="AU444" s="7">
        <v>0</v>
      </c>
      <c r="AV444" s="7">
        <v>0</v>
      </c>
      <c r="AW444" s="7">
        <v>0</v>
      </c>
      <c r="AX444" s="7">
        <v>0</v>
      </c>
      <c r="AY444" s="7">
        <v>0</v>
      </c>
      <c r="AZ444" s="7">
        <v>0</v>
      </c>
      <c r="BA444" s="7">
        <v>0</v>
      </c>
      <c r="BB444" s="7">
        <v>0</v>
      </c>
      <c r="BC444" s="8">
        <v>0</v>
      </c>
      <c r="BD444" s="8">
        <v>0</v>
      </c>
      <c r="BE444" s="8">
        <v>0</v>
      </c>
      <c r="BF444" s="8">
        <v>0</v>
      </c>
      <c r="BG444" s="8">
        <v>0</v>
      </c>
      <c r="BH444" s="8">
        <v>0</v>
      </c>
      <c r="BI444" s="8">
        <v>0</v>
      </c>
      <c r="BJ444" s="8">
        <v>0</v>
      </c>
      <c r="BK444" s="8">
        <v>0</v>
      </c>
      <c r="BL444" s="8">
        <v>0</v>
      </c>
      <c r="BM444" s="8">
        <v>0</v>
      </c>
      <c r="BN444" s="8">
        <v>0</v>
      </c>
      <c r="BO444" s="8">
        <v>0</v>
      </c>
      <c r="BP444" s="8">
        <v>0</v>
      </c>
      <c r="BQ444" s="8">
        <v>0</v>
      </c>
      <c r="BR444" s="8">
        <v>0</v>
      </c>
    </row>
    <row r="445" spans="1:70" x14ac:dyDescent="0.25">
      <c r="A445" s="6">
        <v>35341054</v>
      </c>
      <c r="B445" t="s">
        <v>808</v>
      </c>
      <c r="C445" s="7" t="s">
        <v>93</v>
      </c>
      <c r="D445" s="7" t="s">
        <v>94</v>
      </c>
      <c r="E445" s="7" t="s">
        <v>95</v>
      </c>
      <c r="F445" t="s">
        <v>96</v>
      </c>
      <c r="G445" t="s">
        <v>179</v>
      </c>
      <c r="H445" t="s">
        <v>199</v>
      </c>
      <c r="I445" t="s">
        <v>144</v>
      </c>
      <c r="J445" t="s">
        <v>78</v>
      </c>
      <c r="K445" t="s">
        <v>79</v>
      </c>
      <c r="L445">
        <v>39.614301305700003</v>
      </c>
      <c r="M445">
        <v>-121.40294808039999</v>
      </c>
      <c r="N445" s="7" t="s">
        <v>801</v>
      </c>
      <c r="O445" s="7" t="s">
        <v>807</v>
      </c>
      <c r="P445" s="7" t="s">
        <v>803</v>
      </c>
      <c r="Q445" s="7" t="s">
        <v>170</v>
      </c>
      <c r="R445" s="7">
        <v>0</v>
      </c>
      <c r="S445" s="7">
        <v>0</v>
      </c>
      <c r="T445" s="7" t="s">
        <v>220</v>
      </c>
      <c r="U445" s="7"/>
      <c r="V445" s="7" t="s">
        <v>200</v>
      </c>
      <c r="W445" s="8">
        <v>0</v>
      </c>
      <c r="X445" s="8">
        <v>0.18333333333333332</v>
      </c>
      <c r="Y445" s="8">
        <v>0</v>
      </c>
      <c r="Z445" s="8">
        <v>0.18333333333333332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8">
        <v>0</v>
      </c>
      <c r="AO445" s="8">
        <v>0</v>
      </c>
      <c r="AP445" s="8">
        <v>0</v>
      </c>
      <c r="AQ445" s="8">
        <v>0</v>
      </c>
      <c r="AR445" s="8">
        <v>0.18333333333333332</v>
      </c>
      <c r="AS445" s="8">
        <v>0</v>
      </c>
      <c r="AT445" s="8">
        <v>0.18333333333333332</v>
      </c>
      <c r="AU445" s="7">
        <v>0</v>
      </c>
      <c r="AV445" s="7">
        <v>0</v>
      </c>
      <c r="AW445" s="7">
        <v>0</v>
      </c>
      <c r="AX445" s="7">
        <v>0</v>
      </c>
      <c r="AY445" s="7">
        <v>0</v>
      </c>
      <c r="AZ445" s="7">
        <v>0</v>
      </c>
      <c r="BA445" s="7">
        <v>0</v>
      </c>
      <c r="BB445" s="7">
        <v>0</v>
      </c>
      <c r="BC445" s="8">
        <v>0</v>
      </c>
      <c r="BD445" s="8">
        <v>0</v>
      </c>
      <c r="BE445" s="8">
        <v>0</v>
      </c>
      <c r="BF445" s="8">
        <v>0</v>
      </c>
      <c r="BG445" s="8">
        <v>0</v>
      </c>
      <c r="BH445" s="8">
        <v>0</v>
      </c>
      <c r="BI445" s="8">
        <v>0</v>
      </c>
      <c r="BJ445" s="8">
        <v>0</v>
      </c>
      <c r="BK445" s="8">
        <v>0</v>
      </c>
      <c r="BL445" s="8">
        <v>0</v>
      </c>
      <c r="BM445" s="8">
        <v>0</v>
      </c>
      <c r="BN445" s="8">
        <v>0</v>
      </c>
      <c r="BO445" s="8">
        <v>0</v>
      </c>
      <c r="BP445" s="8">
        <v>0</v>
      </c>
      <c r="BQ445" s="8">
        <v>0</v>
      </c>
      <c r="BR445" s="8">
        <v>0</v>
      </c>
    </row>
    <row r="446" spans="1:70" x14ac:dyDescent="0.25">
      <c r="A446" s="6">
        <v>35320807</v>
      </c>
      <c r="B446" t="s">
        <v>809</v>
      </c>
      <c r="C446" s="7" t="s">
        <v>137</v>
      </c>
      <c r="D446" s="7" t="s">
        <v>94</v>
      </c>
      <c r="E446" s="7" t="s">
        <v>95</v>
      </c>
      <c r="F446" t="s">
        <v>96</v>
      </c>
      <c r="G446" t="s">
        <v>179</v>
      </c>
      <c r="H446" t="s">
        <v>199</v>
      </c>
      <c r="I446" t="s">
        <v>144</v>
      </c>
      <c r="J446" t="s">
        <v>78</v>
      </c>
      <c r="K446" t="s">
        <v>79</v>
      </c>
      <c r="L446">
        <v>39.627400617799999</v>
      </c>
      <c r="M446">
        <v>-121.3727441341</v>
      </c>
      <c r="N446" s="7" t="s">
        <v>801</v>
      </c>
      <c r="O446" s="7" t="s">
        <v>810</v>
      </c>
      <c r="P446" s="7" t="s">
        <v>803</v>
      </c>
      <c r="Q446" s="7" t="s">
        <v>170</v>
      </c>
      <c r="R446" s="7">
        <v>1849</v>
      </c>
      <c r="S446" s="7">
        <v>0</v>
      </c>
      <c r="T446" s="7" t="s">
        <v>220</v>
      </c>
      <c r="U446" s="7"/>
      <c r="V446" s="7" t="s">
        <v>200</v>
      </c>
      <c r="W446" s="8">
        <v>0</v>
      </c>
      <c r="X446" s="8">
        <v>9.375E-2</v>
      </c>
      <c r="Y446" s="8">
        <v>0</v>
      </c>
      <c r="Z446" s="8">
        <v>9.375E-2</v>
      </c>
      <c r="AA446" s="8">
        <v>0</v>
      </c>
      <c r="AB446" s="8">
        <v>0</v>
      </c>
      <c r="AC446" s="8">
        <v>0</v>
      </c>
      <c r="AD446" s="8">
        <v>0</v>
      </c>
      <c r="AE446" s="8">
        <v>0</v>
      </c>
      <c r="AF446" s="8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0</v>
      </c>
      <c r="AN446" s="8">
        <v>0</v>
      </c>
      <c r="AO446" s="8">
        <v>0</v>
      </c>
      <c r="AP446" s="8">
        <v>0</v>
      </c>
      <c r="AQ446" s="8">
        <v>0</v>
      </c>
      <c r="AR446" s="8">
        <v>9.375E-2</v>
      </c>
      <c r="AS446" s="8">
        <v>0</v>
      </c>
      <c r="AT446" s="8">
        <v>9.375E-2</v>
      </c>
      <c r="AU446" s="7">
        <v>0</v>
      </c>
      <c r="AV446" s="7">
        <v>0</v>
      </c>
      <c r="AW446" s="7">
        <v>0</v>
      </c>
      <c r="AX446" s="7">
        <v>0</v>
      </c>
      <c r="AY446" s="7">
        <v>0</v>
      </c>
      <c r="AZ446" s="7">
        <v>0</v>
      </c>
      <c r="BA446" s="7">
        <v>0</v>
      </c>
      <c r="BB446" s="7">
        <v>0</v>
      </c>
      <c r="BC446" s="8">
        <v>0</v>
      </c>
      <c r="BD446" s="8">
        <v>0</v>
      </c>
      <c r="BE446" s="8">
        <v>0</v>
      </c>
      <c r="BF446" s="8">
        <v>0</v>
      </c>
      <c r="BG446" s="8">
        <v>0</v>
      </c>
      <c r="BH446" s="8">
        <v>0</v>
      </c>
      <c r="BI446" s="8">
        <v>0</v>
      </c>
      <c r="BJ446" s="8">
        <v>0</v>
      </c>
      <c r="BK446" s="8">
        <v>0</v>
      </c>
      <c r="BL446" s="8">
        <v>0</v>
      </c>
      <c r="BM446" s="8">
        <v>0</v>
      </c>
      <c r="BN446" s="8">
        <v>0</v>
      </c>
      <c r="BO446" s="8">
        <v>0</v>
      </c>
      <c r="BP446" s="8">
        <v>0</v>
      </c>
      <c r="BQ446" s="8">
        <v>0</v>
      </c>
      <c r="BR446" s="8">
        <v>0</v>
      </c>
    </row>
    <row r="447" spans="1:70" x14ac:dyDescent="0.25">
      <c r="A447" s="6">
        <v>35335712</v>
      </c>
      <c r="B447" t="s">
        <v>811</v>
      </c>
      <c r="C447" s="7" t="s">
        <v>93</v>
      </c>
      <c r="D447" s="7" t="s">
        <v>94</v>
      </c>
      <c r="E447" s="7" t="s">
        <v>95</v>
      </c>
      <c r="F447" t="s">
        <v>96</v>
      </c>
      <c r="G447" t="s">
        <v>179</v>
      </c>
      <c r="H447" t="s">
        <v>199</v>
      </c>
      <c r="I447" t="s">
        <v>144</v>
      </c>
      <c r="J447" t="s">
        <v>78</v>
      </c>
      <c r="K447" t="s">
        <v>79</v>
      </c>
      <c r="L447">
        <v>39.633315312800001</v>
      </c>
      <c r="M447">
        <v>-121.41639195419999</v>
      </c>
      <c r="N447" s="7" t="s">
        <v>801</v>
      </c>
      <c r="O447" s="7" t="s">
        <v>810</v>
      </c>
      <c r="P447" s="7" t="s">
        <v>803</v>
      </c>
      <c r="Q447" s="7" t="s">
        <v>170</v>
      </c>
      <c r="R447" s="7">
        <v>1849</v>
      </c>
      <c r="S447" s="7">
        <v>0</v>
      </c>
      <c r="T447" s="7" t="s">
        <v>220</v>
      </c>
      <c r="U447" s="7"/>
      <c r="V447" s="7" t="s">
        <v>200</v>
      </c>
      <c r="W447" s="8">
        <v>0</v>
      </c>
      <c r="X447" s="8">
        <v>8.7121212121212127E-3</v>
      </c>
      <c r="Y447" s="8">
        <v>0</v>
      </c>
      <c r="Z447" s="8">
        <v>8.7121212121212127E-3</v>
      </c>
      <c r="AA447" s="8">
        <v>0</v>
      </c>
      <c r="AB447" s="8">
        <v>0</v>
      </c>
      <c r="AC447" s="8">
        <v>0</v>
      </c>
      <c r="AD447" s="8">
        <v>0</v>
      </c>
      <c r="AE447" s="8">
        <v>0</v>
      </c>
      <c r="AF447" s="8">
        <v>0</v>
      </c>
      <c r="AG447" s="8">
        <v>0</v>
      </c>
      <c r="AH447" s="8">
        <v>0</v>
      </c>
      <c r="AI447" s="8">
        <v>0</v>
      </c>
      <c r="AJ447" s="8">
        <v>0</v>
      </c>
      <c r="AK447" s="8">
        <v>0</v>
      </c>
      <c r="AL447" s="8">
        <v>0</v>
      </c>
      <c r="AM447" s="8">
        <v>0</v>
      </c>
      <c r="AN447" s="8">
        <v>0</v>
      </c>
      <c r="AO447" s="8">
        <v>0</v>
      </c>
      <c r="AP447" s="8">
        <v>0</v>
      </c>
      <c r="AQ447" s="8">
        <v>0</v>
      </c>
      <c r="AR447" s="8">
        <v>8.7121212121212127E-3</v>
      </c>
      <c r="AS447" s="8">
        <v>0</v>
      </c>
      <c r="AT447" s="8">
        <v>8.7121212121212127E-3</v>
      </c>
      <c r="AU447" s="7">
        <v>0</v>
      </c>
      <c r="AV447" s="7">
        <v>0</v>
      </c>
      <c r="AW447" s="7">
        <v>0</v>
      </c>
      <c r="AX447" s="7">
        <v>0</v>
      </c>
      <c r="AY447" s="7">
        <v>0</v>
      </c>
      <c r="AZ447" s="7">
        <v>0</v>
      </c>
      <c r="BA447" s="7">
        <v>0</v>
      </c>
      <c r="BB447" s="7">
        <v>0</v>
      </c>
      <c r="BC447" s="8">
        <v>0</v>
      </c>
      <c r="BD447" s="8">
        <v>0</v>
      </c>
      <c r="BE447" s="8">
        <v>0</v>
      </c>
      <c r="BF447" s="8">
        <v>0</v>
      </c>
      <c r="BG447" s="8">
        <v>0</v>
      </c>
      <c r="BH447" s="8">
        <v>0</v>
      </c>
      <c r="BI447" s="8">
        <v>0</v>
      </c>
      <c r="BJ447" s="8">
        <v>0</v>
      </c>
      <c r="BK447" s="8">
        <v>0</v>
      </c>
      <c r="BL447" s="8">
        <v>0</v>
      </c>
      <c r="BM447" s="8">
        <v>0</v>
      </c>
      <c r="BN447" s="8">
        <v>0</v>
      </c>
      <c r="BO447" s="8">
        <v>0</v>
      </c>
      <c r="BP447" s="8">
        <v>0</v>
      </c>
      <c r="BQ447" s="8">
        <v>0</v>
      </c>
      <c r="BR447" s="8">
        <v>0</v>
      </c>
    </row>
    <row r="448" spans="1:70" x14ac:dyDescent="0.25">
      <c r="A448" s="6">
        <v>35302356</v>
      </c>
      <c r="B448" t="s">
        <v>812</v>
      </c>
      <c r="C448" s="7" t="s">
        <v>93</v>
      </c>
      <c r="D448" s="7" t="s">
        <v>94</v>
      </c>
      <c r="E448" s="7" t="s">
        <v>95</v>
      </c>
      <c r="F448" t="s">
        <v>96</v>
      </c>
      <c r="G448" t="s">
        <v>179</v>
      </c>
      <c r="H448" t="s">
        <v>199</v>
      </c>
      <c r="I448" t="s">
        <v>144</v>
      </c>
      <c r="J448" t="s">
        <v>78</v>
      </c>
      <c r="K448" t="s">
        <v>79</v>
      </c>
      <c r="L448">
        <v>39.629945822300002</v>
      </c>
      <c r="M448">
        <v>-121.35175971699999</v>
      </c>
      <c r="N448" s="7" t="s">
        <v>801</v>
      </c>
      <c r="O448" s="7" t="s">
        <v>810</v>
      </c>
      <c r="P448" s="7" t="s">
        <v>803</v>
      </c>
      <c r="Q448" s="7" t="s">
        <v>170</v>
      </c>
      <c r="R448" s="7">
        <v>1849</v>
      </c>
      <c r="S448" s="7">
        <v>0</v>
      </c>
      <c r="T448" s="7" t="s">
        <v>220</v>
      </c>
      <c r="U448" s="7"/>
      <c r="V448" s="7" t="s">
        <v>200</v>
      </c>
      <c r="W448" s="8">
        <v>0</v>
      </c>
      <c r="X448" s="8">
        <v>0.24962121212121213</v>
      </c>
      <c r="Y448" s="8">
        <v>0</v>
      </c>
      <c r="Z448" s="8">
        <v>0.24962121212121213</v>
      </c>
      <c r="AA448" s="8">
        <v>0</v>
      </c>
      <c r="AB448" s="8">
        <v>0</v>
      </c>
      <c r="AC448" s="8">
        <v>0</v>
      </c>
      <c r="AD448" s="8">
        <v>0</v>
      </c>
      <c r="AE448" s="8">
        <v>0</v>
      </c>
      <c r="AF448" s="8">
        <v>0</v>
      </c>
      <c r="AG448" s="8">
        <v>0</v>
      </c>
      <c r="AH448" s="8">
        <v>0</v>
      </c>
      <c r="AI448" s="8">
        <v>0</v>
      </c>
      <c r="AJ448" s="8">
        <v>0</v>
      </c>
      <c r="AK448" s="8">
        <v>0</v>
      </c>
      <c r="AL448" s="8">
        <v>0</v>
      </c>
      <c r="AM448" s="8">
        <v>0</v>
      </c>
      <c r="AN448" s="8">
        <v>0</v>
      </c>
      <c r="AO448" s="8">
        <v>0</v>
      </c>
      <c r="AP448" s="8">
        <v>0</v>
      </c>
      <c r="AQ448" s="8">
        <v>0</v>
      </c>
      <c r="AR448" s="8">
        <v>0.24962121212121213</v>
      </c>
      <c r="AS448" s="8">
        <v>0</v>
      </c>
      <c r="AT448" s="8">
        <v>0.24962121212121213</v>
      </c>
      <c r="AU448" s="7">
        <v>0</v>
      </c>
      <c r="AV448" s="7">
        <v>0</v>
      </c>
      <c r="AW448" s="7">
        <v>0</v>
      </c>
      <c r="AX448" s="7">
        <v>0</v>
      </c>
      <c r="AY448" s="7">
        <v>0</v>
      </c>
      <c r="AZ448" s="7">
        <v>0</v>
      </c>
      <c r="BA448" s="7">
        <v>0</v>
      </c>
      <c r="BB448" s="7">
        <v>0</v>
      </c>
      <c r="BC448" s="8">
        <v>0</v>
      </c>
      <c r="BD448" s="8">
        <v>0</v>
      </c>
      <c r="BE448" s="8">
        <v>0</v>
      </c>
      <c r="BF448" s="8">
        <v>0</v>
      </c>
      <c r="BG448" s="8">
        <v>0</v>
      </c>
      <c r="BH448" s="8">
        <v>0</v>
      </c>
      <c r="BI448" s="8">
        <v>0</v>
      </c>
      <c r="BJ448" s="8">
        <v>0</v>
      </c>
      <c r="BK448" s="8">
        <v>0</v>
      </c>
      <c r="BL448" s="8">
        <v>0</v>
      </c>
      <c r="BM448" s="8">
        <v>0</v>
      </c>
      <c r="BN448" s="8">
        <v>0</v>
      </c>
      <c r="BO448" s="8">
        <v>0</v>
      </c>
      <c r="BP448" s="8">
        <v>0</v>
      </c>
      <c r="BQ448" s="8">
        <v>0</v>
      </c>
      <c r="BR448" s="8">
        <v>0</v>
      </c>
    </row>
    <row r="449" spans="1:70" x14ac:dyDescent="0.25">
      <c r="A449" s="6">
        <v>35225822</v>
      </c>
      <c r="B449" t="s">
        <v>813</v>
      </c>
      <c r="C449" s="7" t="s">
        <v>93</v>
      </c>
      <c r="D449" s="7" t="s">
        <v>94</v>
      </c>
      <c r="E449" s="7" t="s">
        <v>95</v>
      </c>
      <c r="F449" t="s">
        <v>96</v>
      </c>
      <c r="G449" t="s">
        <v>179</v>
      </c>
      <c r="H449" t="s">
        <v>199</v>
      </c>
      <c r="I449" t="s">
        <v>144</v>
      </c>
      <c r="J449" t="s">
        <v>78</v>
      </c>
      <c r="K449" t="s">
        <v>79</v>
      </c>
      <c r="L449">
        <v>39.639387442299999</v>
      </c>
      <c r="M449">
        <v>-121.42948523920001</v>
      </c>
      <c r="N449" s="7" t="s">
        <v>801</v>
      </c>
      <c r="O449" s="7" t="s">
        <v>810</v>
      </c>
      <c r="P449" s="7" t="s">
        <v>803</v>
      </c>
      <c r="Q449" s="7" t="s">
        <v>170</v>
      </c>
      <c r="R449" s="7">
        <v>1849</v>
      </c>
      <c r="S449" s="7">
        <v>0</v>
      </c>
      <c r="T449" s="7" t="s">
        <v>220</v>
      </c>
      <c r="U449" s="7"/>
      <c r="V449" s="7" t="s">
        <v>101</v>
      </c>
      <c r="W449" s="8">
        <v>0</v>
      </c>
      <c r="X449" s="8">
        <v>0.75151515151515147</v>
      </c>
      <c r="Y449" s="8">
        <v>0</v>
      </c>
      <c r="Z449" s="8">
        <v>0.75151515151515147</v>
      </c>
      <c r="AA449" s="8">
        <v>0</v>
      </c>
      <c r="AB449" s="8">
        <v>0</v>
      </c>
      <c r="AC449" s="8">
        <v>0</v>
      </c>
      <c r="AD449" s="8">
        <v>0</v>
      </c>
      <c r="AE449" s="8">
        <v>0</v>
      </c>
      <c r="AF449" s="8">
        <v>0</v>
      </c>
      <c r="AG449" s="8">
        <v>0</v>
      </c>
      <c r="AH449" s="8">
        <v>0</v>
      </c>
      <c r="AI449" s="8">
        <v>0</v>
      </c>
      <c r="AJ449" s="8">
        <v>0</v>
      </c>
      <c r="AK449" s="8">
        <v>0</v>
      </c>
      <c r="AL449" s="8">
        <v>0</v>
      </c>
      <c r="AM449" s="8">
        <v>0</v>
      </c>
      <c r="AN449" s="8">
        <v>0.75151515151515158</v>
      </c>
      <c r="AO449" s="8">
        <v>0</v>
      </c>
      <c r="AP449" s="8">
        <v>0.75151515151515158</v>
      </c>
      <c r="AQ449" s="8">
        <v>0</v>
      </c>
      <c r="AR449" s="8">
        <v>0</v>
      </c>
      <c r="AS449" s="8">
        <v>0</v>
      </c>
      <c r="AT449" s="8">
        <v>0</v>
      </c>
      <c r="AU449" s="7">
        <v>0</v>
      </c>
      <c r="AV449" s="7">
        <v>0</v>
      </c>
      <c r="AW449" s="7">
        <v>0</v>
      </c>
      <c r="AX449" s="7">
        <v>0</v>
      </c>
      <c r="AY449" s="7">
        <v>0</v>
      </c>
      <c r="AZ449" s="7">
        <v>0</v>
      </c>
      <c r="BA449" s="7">
        <v>0</v>
      </c>
      <c r="BB449" s="7">
        <v>0</v>
      </c>
      <c r="BC449" s="8">
        <v>0</v>
      </c>
      <c r="BD449" s="8">
        <v>0</v>
      </c>
      <c r="BE449" s="8">
        <v>0</v>
      </c>
      <c r="BF449" s="8">
        <v>0</v>
      </c>
      <c r="BG449" s="8">
        <v>0</v>
      </c>
      <c r="BH449" s="8">
        <v>0</v>
      </c>
      <c r="BI449" s="8">
        <v>0</v>
      </c>
      <c r="BJ449" s="8">
        <v>0</v>
      </c>
      <c r="BK449" s="8">
        <v>0</v>
      </c>
      <c r="BL449" s="8">
        <v>0</v>
      </c>
      <c r="BM449" s="8">
        <v>0</v>
      </c>
      <c r="BN449" s="8">
        <v>0</v>
      </c>
      <c r="BO449" s="8">
        <v>0</v>
      </c>
      <c r="BP449" s="8">
        <v>0</v>
      </c>
      <c r="BQ449" s="8">
        <v>0</v>
      </c>
      <c r="BR449" s="8">
        <v>0</v>
      </c>
    </row>
    <row r="450" spans="1:70" x14ac:dyDescent="0.25">
      <c r="A450" s="6">
        <v>35223344</v>
      </c>
      <c r="B450" t="s">
        <v>814</v>
      </c>
      <c r="C450" s="7" t="s">
        <v>410</v>
      </c>
      <c r="D450" s="7" t="s">
        <v>94</v>
      </c>
      <c r="E450" s="7" t="s">
        <v>95</v>
      </c>
      <c r="F450" t="s">
        <v>96</v>
      </c>
      <c r="G450" t="s">
        <v>179</v>
      </c>
      <c r="H450" t="s">
        <v>199</v>
      </c>
      <c r="I450" t="s">
        <v>144</v>
      </c>
      <c r="J450" t="s">
        <v>78</v>
      </c>
      <c r="K450" t="s">
        <v>79</v>
      </c>
      <c r="L450">
        <v>39.639387442299999</v>
      </c>
      <c r="M450">
        <v>-121.42948523920001</v>
      </c>
      <c r="N450" s="7" t="s">
        <v>801</v>
      </c>
      <c r="O450" s="7" t="s">
        <v>810</v>
      </c>
      <c r="P450" s="7" t="s">
        <v>803</v>
      </c>
      <c r="Q450" s="7" t="s">
        <v>170</v>
      </c>
      <c r="R450" s="7">
        <v>1849</v>
      </c>
      <c r="S450" s="7">
        <v>0</v>
      </c>
      <c r="T450" s="7" t="s">
        <v>220</v>
      </c>
      <c r="U450" s="7"/>
      <c r="V450" s="7" t="s">
        <v>101</v>
      </c>
      <c r="W450" s="8">
        <v>0</v>
      </c>
      <c r="X450" s="8">
        <v>3.8901515151515151</v>
      </c>
      <c r="Y450" s="8">
        <v>0</v>
      </c>
      <c r="Z450" s="8">
        <v>3.8901515151515151</v>
      </c>
      <c r="AA450" s="8">
        <v>0</v>
      </c>
      <c r="AB450" s="8">
        <v>0</v>
      </c>
      <c r="AC450" s="8">
        <v>0</v>
      </c>
      <c r="AD450" s="8">
        <v>0</v>
      </c>
      <c r="AE450" s="8">
        <v>0</v>
      </c>
      <c r="AF450" s="8">
        <v>0</v>
      </c>
      <c r="AG450" s="8">
        <v>0</v>
      </c>
      <c r="AH450" s="8">
        <v>0</v>
      </c>
      <c r="AI450" s="8">
        <v>0</v>
      </c>
      <c r="AJ450" s="8">
        <v>0</v>
      </c>
      <c r="AK450" s="8">
        <v>0</v>
      </c>
      <c r="AL450" s="8">
        <v>0</v>
      </c>
      <c r="AM450" s="8">
        <v>0</v>
      </c>
      <c r="AN450" s="8">
        <v>3.8901515151515151</v>
      </c>
      <c r="AO450" s="8">
        <v>0</v>
      </c>
      <c r="AP450" s="8">
        <v>3.8901515151515151</v>
      </c>
      <c r="AQ450" s="8">
        <v>0</v>
      </c>
      <c r="AR450" s="8">
        <v>0</v>
      </c>
      <c r="AS450" s="8">
        <v>0</v>
      </c>
      <c r="AT450" s="8">
        <v>0</v>
      </c>
      <c r="AU450" s="7">
        <v>0</v>
      </c>
      <c r="AV450" s="7">
        <v>0</v>
      </c>
      <c r="AW450" s="7">
        <v>0</v>
      </c>
      <c r="AX450" s="7">
        <v>0</v>
      </c>
      <c r="AY450" s="7">
        <v>0</v>
      </c>
      <c r="AZ450" s="7">
        <v>0</v>
      </c>
      <c r="BA450" s="7">
        <v>0</v>
      </c>
      <c r="BB450" s="7">
        <v>0</v>
      </c>
      <c r="BC450" s="8">
        <v>0</v>
      </c>
      <c r="BD450" s="8">
        <v>0</v>
      </c>
      <c r="BE450" s="8">
        <v>0</v>
      </c>
      <c r="BF450" s="8">
        <v>0</v>
      </c>
      <c r="BG450" s="8">
        <v>0</v>
      </c>
      <c r="BH450" s="8">
        <v>0</v>
      </c>
      <c r="BI450" s="8">
        <v>0</v>
      </c>
      <c r="BJ450" s="8">
        <v>0</v>
      </c>
      <c r="BK450" s="8">
        <v>0</v>
      </c>
      <c r="BL450" s="8">
        <v>0</v>
      </c>
      <c r="BM450" s="8">
        <v>0</v>
      </c>
      <c r="BN450" s="8">
        <v>0</v>
      </c>
      <c r="BO450" s="8">
        <v>0</v>
      </c>
      <c r="BP450" s="8">
        <v>0</v>
      </c>
      <c r="BQ450" s="8">
        <v>0</v>
      </c>
      <c r="BR450" s="8">
        <v>0</v>
      </c>
    </row>
    <row r="451" spans="1:70" x14ac:dyDescent="0.25">
      <c r="A451" s="6">
        <v>35235705</v>
      </c>
      <c r="B451" t="s">
        <v>815</v>
      </c>
      <c r="C451" s="7" t="s">
        <v>115</v>
      </c>
      <c r="D451" s="7" t="s">
        <v>94</v>
      </c>
      <c r="E451" s="7" t="s">
        <v>95</v>
      </c>
      <c r="F451" t="s">
        <v>96</v>
      </c>
      <c r="G451" t="s">
        <v>179</v>
      </c>
      <c r="H451" t="s">
        <v>199</v>
      </c>
      <c r="I451" t="s">
        <v>144</v>
      </c>
      <c r="J451" t="s">
        <v>78</v>
      </c>
      <c r="K451" t="s">
        <v>79</v>
      </c>
      <c r="L451">
        <v>39.646009999999997</v>
      </c>
      <c r="M451">
        <v>-121.42443</v>
      </c>
      <c r="N451" s="7" t="s">
        <v>801</v>
      </c>
      <c r="O451" s="7" t="s">
        <v>810</v>
      </c>
      <c r="P451" s="7" t="s">
        <v>803</v>
      </c>
      <c r="Q451" s="7" t="s">
        <v>170</v>
      </c>
      <c r="R451" s="7">
        <v>1849</v>
      </c>
      <c r="S451" s="7">
        <v>0</v>
      </c>
      <c r="T451" s="7" t="s">
        <v>220</v>
      </c>
      <c r="U451" s="7"/>
      <c r="V451" s="7" t="s">
        <v>101</v>
      </c>
      <c r="W451" s="8">
        <v>0</v>
      </c>
      <c r="X451" s="8">
        <v>1.7104166666666667</v>
      </c>
      <c r="Y451" s="8">
        <v>0</v>
      </c>
      <c r="Z451" s="8">
        <v>1.7104166666666667</v>
      </c>
      <c r="AA451" s="8">
        <v>0</v>
      </c>
      <c r="AB451" s="8">
        <v>0</v>
      </c>
      <c r="AC451" s="8">
        <v>0</v>
      </c>
      <c r="AD451" s="8">
        <v>0</v>
      </c>
      <c r="AE451" s="8">
        <v>0</v>
      </c>
      <c r="AF451" s="8">
        <v>0</v>
      </c>
      <c r="AG451" s="8">
        <v>0</v>
      </c>
      <c r="AH451" s="8">
        <v>0</v>
      </c>
      <c r="AI451" s="8">
        <v>0</v>
      </c>
      <c r="AJ451" s="8">
        <v>0</v>
      </c>
      <c r="AK451" s="8">
        <v>0</v>
      </c>
      <c r="AL451" s="8">
        <v>0</v>
      </c>
      <c r="AM451" s="8">
        <v>0</v>
      </c>
      <c r="AN451" s="8">
        <v>1.7104166666666665</v>
      </c>
      <c r="AO451" s="8">
        <v>0</v>
      </c>
      <c r="AP451" s="8">
        <v>1.7104166666666665</v>
      </c>
      <c r="AQ451" s="8">
        <v>0</v>
      </c>
      <c r="AR451" s="8">
        <v>0</v>
      </c>
      <c r="AS451" s="8">
        <v>0</v>
      </c>
      <c r="AT451" s="8">
        <v>0</v>
      </c>
      <c r="AU451" s="7">
        <v>0</v>
      </c>
      <c r="AV451" s="7">
        <v>0</v>
      </c>
      <c r="AW451" s="7">
        <v>0</v>
      </c>
      <c r="AX451" s="7">
        <v>0</v>
      </c>
      <c r="AY451" s="7">
        <v>0</v>
      </c>
      <c r="AZ451" s="7">
        <v>0</v>
      </c>
      <c r="BA451" s="7">
        <v>0</v>
      </c>
      <c r="BB451" s="7">
        <v>0</v>
      </c>
      <c r="BC451" s="8">
        <v>0</v>
      </c>
      <c r="BD451" s="8">
        <v>0</v>
      </c>
      <c r="BE451" s="8">
        <v>0</v>
      </c>
      <c r="BF451" s="8">
        <v>0</v>
      </c>
      <c r="BG451" s="8">
        <v>0</v>
      </c>
      <c r="BH451" s="8">
        <v>0</v>
      </c>
      <c r="BI451" s="8">
        <v>0</v>
      </c>
      <c r="BJ451" s="8">
        <v>0</v>
      </c>
      <c r="BK451" s="8">
        <v>0</v>
      </c>
      <c r="BL451" s="8">
        <v>0</v>
      </c>
      <c r="BM451" s="8">
        <v>0</v>
      </c>
      <c r="BN451" s="8">
        <v>0</v>
      </c>
      <c r="BO451" s="8">
        <v>0</v>
      </c>
      <c r="BP451" s="8">
        <v>0</v>
      </c>
      <c r="BQ451" s="8">
        <v>0</v>
      </c>
      <c r="BR451" s="8">
        <v>0</v>
      </c>
    </row>
    <row r="452" spans="1:70" x14ac:dyDescent="0.25">
      <c r="A452" s="6">
        <v>35235706</v>
      </c>
      <c r="B452" t="s">
        <v>816</v>
      </c>
      <c r="C452" s="7" t="s">
        <v>101</v>
      </c>
      <c r="D452" s="7" t="s">
        <v>94</v>
      </c>
      <c r="E452" s="7" t="s">
        <v>95</v>
      </c>
      <c r="F452" t="s">
        <v>96</v>
      </c>
      <c r="G452" t="s">
        <v>179</v>
      </c>
      <c r="H452" t="s">
        <v>199</v>
      </c>
      <c r="I452" t="s">
        <v>144</v>
      </c>
      <c r="J452" t="s">
        <v>78</v>
      </c>
      <c r="K452" t="s">
        <v>79</v>
      </c>
      <c r="L452">
        <v>39.646009999999997</v>
      </c>
      <c r="M452">
        <v>-121.42443</v>
      </c>
      <c r="N452" s="7" t="s">
        <v>801</v>
      </c>
      <c r="O452" s="7" t="s">
        <v>810</v>
      </c>
      <c r="P452" s="7" t="s">
        <v>803</v>
      </c>
      <c r="Q452" s="7" t="s">
        <v>170</v>
      </c>
      <c r="R452" s="7">
        <v>1849</v>
      </c>
      <c r="S452" s="7">
        <v>0</v>
      </c>
      <c r="T452" s="7" t="s">
        <v>220</v>
      </c>
      <c r="U452" s="7"/>
      <c r="V452" s="7" t="s">
        <v>200</v>
      </c>
      <c r="W452" s="8">
        <v>0</v>
      </c>
      <c r="X452" s="8">
        <v>0.71079545454545456</v>
      </c>
      <c r="Y452" s="8">
        <v>0</v>
      </c>
      <c r="Z452" s="8">
        <v>0.71079545454545456</v>
      </c>
      <c r="AA452" s="8">
        <v>0</v>
      </c>
      <c r="AB452" s="8">
        <v>0</v>
      </c>
      <c r="AC452" s="8">
        <v>0</v>
      </c>
      <c r="AD452" s="8">
        <v>0</v>
      </c>
      <c r="AE452" s="8">
        <v>0</v>
      </c>
      <c r="AF452" s="8">
        <v>0</v>
      </c>
      <c r="AG452" s="8">
        <v>0</v>
      </c>
      <c r="AH452" s="8">
        <v>0</v>
      </c>
      <c r="AI452" s="8">
        <v>0</v>
      </c>
      <c r="AJ452" s="8">
        <v>0</v>
      </c>
      <c r="AK452" s="8">
        <v>0</v>
      </c>
      <c r="AL452" s="8">
        <v>0</v>
      </c>
      <c r="AM452" s="8">
        <v>0</v>
      </c>
      <c r="AN452" s="8">
        <v>0</v>
      </c>
      <c r="AO452" s="8">
        <v>0</v>
      </c>
      <c r="AP452" s="8">
        <v>0</v>
      </c>
      <c r="AQ452" s="8">
        <v>0</v>
      </c>
      <c r="AR452" s="8">
        <v>0.71079545454545456</v>
      </c>
      <c r="AS452" s="8">
        <v>0</v>
      </c>
      <c r="AT452" s="8">
        <v>0.71079545454545456</v>
      </c>
      <c r="AU452" s="7">
        <v>0</v>
      </c>
      <c r="AV452" s="7">
        <v>0</v>
      </c>
      <c r="AW452" s="7">
        <v>0</v>
      </c>
      <c r="AX452" s="7">
        <v>0</v>
      </c>
      <c r="AY452" s="7">
        <v>0</v>
      </c>
      <c r="AZ452" s="7">
        <v>0</v>
      </c>
      <c r="BA452" s="7">
        <v>0</v>
      </c>
      <c r="BB452" s="7">
        <v>0</v>
      </c>
      <c r="BC452" s="8">
        <v>0</v>
      </c>
      <c r="BD452" s="8">
        <v>0</v>
      </c>
      <c r="BE452" s="8">
        <v>0</v>
      </c>
      <c r="BF452" s="8">
        <v>0</v>
      </c>
      <c r="BG452" s="8">
        <v>0</v>
      </c>
      <c r="BH452" s="8">
        <v>0</v>
      </c>
      <c r="BI452" s="8">
        <v>0</v>
      </c>
      <c r="BJ452" s="8">
        <v>0</v>
      </c>
      <c r="BK452" s="8">
        <v>0</v>
      </c>
      <c r="BL452" s="8">
        <v>0</v>
      </c>
      <c r="BM452" s="8">
        <v>0</v>
      </c>
      <c r="BN452" s="8">
        <v>0</v>
      </c>
      <c r="BO452" s="8">
        <v>0</v>
      </c>
      <c r="BP452" s="8">
        <v>0</v>
      </c>
      <c r="BQ452" s="8">
        <v>0</v>
      </c>
      <c r="BR452" s="8">
        <v>0</v>
      </c>
    </row>
    <row r="453" spans="1:70" x14ac:dyDescent="0.25">
      <c r="A453" s="6">
        <v>35235707</v>
      </c>
      <c r="B453" t="s">
        <v>817</v>
      </c>
      <c r="C453" s="7" t="s">
        <v>115</v>
      </c>
      <c r="D453" s="7" t="s">
        <v>94</v>
      </c>
      <c r="E453" s="7" t="s">
        <v>95</v>
      </c>
      <c r="F453" t="s">
        <v>96</v>
      </c>
      <c r="G453" t="s">
        <v>179</v>
      </c>
      <c r="H453" t="s">
        <v>199</v>
      </c>
      <c r="I453" t="s">
        <v>144</v>
      </c>
      <c r="J453" t="s">
        <v>78</v>
      </c>
      <c r="K453" t="s">
        <v>79</v>
      </c>
      <c r="L453">
        <v>39.646009999999997</v>
      </c>
      <c r="M453">
        <v>-121.42443</v>
      </c>
      <c r="N453" s="7" t="s">
        <v>801</v>
      </c>
      <c r="O453" s="7" t="s">
        <v>810</v>
      </c>
      <c r="P453" s="7" t="s">
        <v>803</v>
      </c>
      <c r="Q453" s="7" t="s">
        <v>170</v>
      </c>
      <c r="R453" s="7">
        <v>1849</v>
      </c>
      <c r="S453" s="7">
        <v>0</v>
      </c>
      <c r="T453" s="7" t="s">
        <v>220</v>
      </c>
      <c r="U453" s="7"/>
      <c r="V453" s="7" t="s">
        <v>200</v>
      </c>
      <c r="W453" s="8">
        <v>0</v>
      </c>
      <c r="X453" s="8">
        <v>0.94450757575757571</v>
      </c>
      <c r="Y453" s="8">
        <v>0</v>
      </c>
      <c r="Z453" s="8">
        <v>0.94450757575757571</v>
      </c>
      <c r="AA453" s="8">
        <v>0</v>
      </c>
      <c r="AB453" s="8">
        <v>0</v>
      </c>
      <c r="AC453" s="8">
        <v>0</v>
      </c>
      <c r="AD453" s="8">
        <v>0</v>
      </c>
      <c r="AE453" s="8">
        <v>0</v>
      </c>
      <c r="AF453" s="8">
        <v>0</v>
      </c>
      <c r="AG453" s="8">
        <v>0</v>
      </c>
      <c r="AH453" s="8">
        <v>0</v>
      </c>
      <c r="AI453" s="8">
        <v>0</v>
      </c>
      <c r="AJ453" s="8">
        <v>0</v>
      </c>
      <c r="AK453" s="8">
        <v>0</v>
      </c>
      <c r="AL453" s="8">
        <v>0</v>
      </c>
      <c r="AM453" s="8">
        <v>0</v>
      </c>
      <c r="AN453" s="8">
        <v>0</v>
      </c>
      <c r="AO453" s="8">
        <v>0</v>
      </c>
      <c r="AP453" s="8">
        <v>0</v>
      </c>
      <c r="AQ453" s="8">
        <v>0</v>
      </c>
      <c r="AR453" s="8">
        <v>0.94450757575757571</v>
      </c>
      <c r="AS453" s="8">
        <v>0</v>
      </c>
      <c r="AT453" s="8">
        <v>0.94450757575757571</v>
      </c>
      <c r="AU453" s="7">
        <v>0</v>
      </c>
      <c r="AV453" s="7">
        <v>0</v>
      </c>
      <c r="AW453" s="7">
        <v>0</v>
      </c>
      <c r="AX453" s="7">
        <v>0</v>
      </c>
      <c r="AY453" s="7">
        <v>0</v>
      </c>
      <c r="AZ453" s="7">
        <v>0</v>
      </c>
      <c r="BA453" s="7">
        <v>0</v>
      </c>
      <c r="BB453" s="7">
        <v>0</v>
      </c>
      <c r="BC453" s="8">
        <v>0</v>
      </c>
      <c r="BD453" s="8">
        <v>0</v>
      </c>
      <c r="BE453" s="8">
        <v>0</v>
      </c>
      <c r="BF453" s="8">
        <v>0</v>
      </c>
      <c r="BG453" s="8">
        <v>0</v>
      </c>
      <c r="BH453" s="8">
        <v>0</v>
      </c>
      <c r="BI453" s="8">
        <v>0</v>
      </c>
      <c r="BJ453" s="8">
        <v>0</v>
      </c>
      <c r="BK453" s="8">
        <v>0</v>
      </c>
      <c r="BL453" s="8">
        <v>0</v>
      </c>
      <c r="BM453" s="8">
        <v>0</v>
      </c>
      <c r="BN453" s="8">
        <v>0</v>
      </c>
      <c r="BO453" s="8">
        <v>0</v>
      </c>
      <c r="BP453" s="8">
        <v>0</v>
      </c>
      <c r="BQ453" s="8">
        <v>0</v>
      </c>
      <c r="BR453" s="8">
        <v>0</v>
      </c>
    </row>
    <row r="454" spans="1:70" x14ac:dyDescent="0.25">
      <c r="A454" s="6">
        <v>35233038</v>
      </c>
      <c r="B454" t="s">
        <v>818</v>
      </c>
      <c r="C454" s="7" t="s">
        <v>115</v>
      </c>
      <c r="D454" s="7" t="s">
        <v>94</v>
      </c>
      <c r="E454" s="7" t="s">
        <v>95</v>
      </c>
      <c r="F454" t="s">
        <v>96</v>
      </c>
      <c r="G454" t="s">
        <v>179</v>
      </c>
      <c r="H454" t="s">
        <v>199</v>
      </c>
      <c r="I454" t="s">
        <v>144</v>
      </c>
      <c r="J454" t="s">
        <v>78</v>
      </c>
      <c r="K454" t="s">
        <v>79</v>
      </c>
      <c r="L454">
        <v>39.642470904299998</v>
      </c>
      <c r="M454">
        <v>-121.42370773090001</v>
      </c>
      <c r="N454" s="7" t="s">
        <v>801</v>
      </c>
      <c r="O454" s="7" t="s">
        <v>810</v>
      </c>
      <c r="P454" s="7" t="s">
        <v>803</v>
      </c>
      <c r="Q454" s="7" t="s">
        <v>170</v>
      </c>
      <c r="R454" s="7">
        <v>1849</v>
      </c>
      <c r="S454" s="7">
        <v>0</v>
      </c>
      <c r="T454" s="7" t="s">
        <v>220</v>
      </c>
      <c r="U454" s="7"/>
      <c r="V454" s="7" t="s">
        <v>101</v>
      </c>
      <c r="W454" s="8">
        <v>0</v>
      </c>
      <c r="X454" s="8">
        <v>0.4693181818181818</v>
      </c>
      <c r="Y454" s="8">
        <v>0</v>
      </c>
      <c r="Z454" s="8">
        <v>0.4693181818181818</v>
      </c>
      <c r="AA454" s="8">
        <v>0</v>
      </c>
      <c r="AB454" s="8">
        <v>0</v>
      </c>
      <c r="AC454" s="8">
        <v>0</v>
      </c>
      <c r="AD454" s="8">
        <v>0</v>
      </c>
      <c r="AE454" s="8">
        <v>0</v>
      </c>
      <c r="AF454" s="8">
        <v>0</v>
      </c>
      <c r="AG454" s="8">
        <v>0</v>
      </c>
      <c r="AH454" s="8">
        <v>0</v>
      </c>
      <c r="AI454" s="8">
        <v>0</v>
      </c>
      <c r="AJ454" s="8">
        <v>0</v>
      </c>
      <c r="AK454" s="8">
        <v>0</v>
      </c>
      <c r="AL454" s="8">
        <v>0</v>
      </c>
      <c r="AM454" s="8">
        <v>0</v>
      </c>
      <c r="AN454" s="8">
        <v>0.4693181818181818</v>
      </c>
      <c r="AO454" s="8">
        <v>0</v>
      </c>
      <c r="AP454" s="8">
        <v>0.4693181818181818</v>
      </c>
      <c r="AQ454" s="8">
        <v>0</v>
      </c>
      <c r="AR454" s="8">
        <v>0</v>
      </c>
      <c r="AS454" s="8">
        <v>0</v>
      </c>
      <c r="AT454" s="8">
        <v>0</v>
      </c>
      <c r="AU454" s="7">
        <v>0</v>
      </c>
      <c r="AV454" s="7">
        <v>0</v>
      </c>
      <c r="AW454" s="7">
        <v>0</v>
      </c>
      <c r="AX454" s="7">
        <v>0</v>
      </c>
      <c r="AY454" s="7">
        <v>0</v>
      </c>
      <c r="AZ454" s="7">
        <v>0</v>
      </c>
      <c r="BA454" s="7">
        <v>0</v>
      </c>
      <c r="BB454" s="7">
        <v>0</v>
      </c>
      <c r="BC454" s="8">
        <v>0</v>
      </c>
      <c r="BD454" s="8">
        <v>0</v>
      </c>
      <c r="BE454" s="8">
        <v>0</v>
      </c>
      <c r="BF454" s="8">
        <v>0</v>
      </c>
      <c r="BG454" s="8">
        <v>0</v>
      </c>
      <c r="BH454" s="8">
        <v>0</v>
      </c>
      <c r="BI454" s="8">
        <v>0</v>
      </c>
      <c r="BJ454" s="8">
        <v>0</v>
      </c>
      <c r="BK454" s="8">
        <v>0</v>
      </c>
      <c r="BL454" s="8">
        <v>0</v>
      </c>
      <c r="BM454" s="8">
        <v>0</v>
      </c>
      <c r="BN454" s="8">
        <v>0</v>
      </c>
      <c r="BO454" s="8">
        <v>0</v>
      </c>
      <c r="BP454" s="8">
        <v>0</v>
      </c>
      <c r="BQ454" s="8">
        <v>0</v>
      </c>
      <c r="BR454" s="8">
        <v>0</v>
      </c>
    </row>
    <row r="455" spans="1:70" x14ac:dyDescent="0.25">
      <c r="A455" s="6">
        <v>35233039</v>
      </c>
      <c r="B455" t="s">
        <v>819</v>
      </c>
      <c r="C455" s="7" t="s">
        <v>115</v>
      </c>
      <c r="D455" s="7" t="s">
        <v>94</v>
      </c>
      <c r="E455" s="7" t="s">
        <v>95</v>
      </c>
      <c r="F455" t="s">
        <v>96</v>
      </c>
      <c r="G455" t="s">
        <v>179</v>
      </c>
      <c r="H455" t="s">
        <v>199</v>
      </c>
      <c r="I455" t="s">
        <v>144</v>
      </c>
      <c r="J455" t="s">
        <v>78</v>
      </c>
      <c r="K455" t="s">
        <v>79</v>
      </c>
      <c r="L455">
        <v>39.642470904299998</v>
      </c>
      <c r="M455">
        <v>-121.42370773090001</v>
      </c>
      <c r="N455" s="7" t="s">
        <v>801</v>
      </c>
      <c r="O455" s="7" t="s">
        <v>810</v>
      </c>
      <c r="P455" s="7" t="s">
        <v>803</v>
      </c>
      <c r="Q455" s="7" t="s">
        <v>170</v>
      </c>
      <c r="R455" s="7">
        <v>1849</v>
      </c>
      <c r="S455" s="7">
        <v>0</v>
      </c>
      <c r="T455" s="7" t="s">
        <v>220</v>
      </c>
      <c r="U455" s="7"/>
      <c r="V455" s="7" t="s">
        <v>200</v>
      </c>
      <c r="W455" s="8">
        <v>0</v>
      </c>
      <c r="X455" s="8">
        <v>0.42215909090909093</v>
      </c>
      <c r="Y455" s="8">
        <v>0</v>
      </c>
      <c r="Z455" s="8">
        <v>0.42215909090909093</v>
      </c>
      <c r="AA455" s="8">
        <v>0</v>
      </c>
      <c r="AB455" s="8">
        <v>0</v>
      </c>
      <c r="AC455" s="8">
        <v>0</v>
      </c>
      <c r="AD455" s="8">
        <v>0</v>
      </c>
      <c r="AE455" s="8">
        <v>0</v>
      </c>
      <c r="AF455" s="8">
        <v>0</v>
      </c>
      <c r="AG455" s="8">
        <v>0</v>
      </c>
      <c r="AH455" s="8">
        <v>0</v>
      </c>
      <c r="AI455" s="8">
        <v>0</v>
      </c>
      <c r="AJ455" s="8">
        <v>0</v>
      </c>
      <c r="AK455" s="8">
        <v>0</v>
      </c>
      <c r="AL455" s="8">
        <v>0</v>
      </c>
      <c r="AM455" s="8">
        <v>0</v>
      </c>
      <c r="AN455" s="8">
        <v>0</v>
      </c>
      <c r="AO455" s="8">
        <v>0</v>
      </c>
      <c r="AP455" s="8">
        <v>0</v>
      </c>
      <c r="AQ455" s="8">
        <v>0</v>
      </c>
      <c r="AR455" s="8">
        <v>0.42215909090909087</v>
      </c>
      <c r="AS455" s="8">
        <v>0</v>
      </c>
      <c r="AT455" s="8">
        <v>0.42215909090909087</v>
      </c>
      <c r="AU455" s="7">
        <v>0</v>
      </c>
      <c r="AV455" s="7">
        <v>0</v>
      </c>
      <c r="AW455" s="7">
        <v>0</v>
      </c>
      <c r="AX455" s="7">
        <v>0</v>
      </c>
      <c r="AY455" s="7">
        <v>0</v>
      </c>
      <c r="AZ455" s="7">
        <v>0</v>
      </c>
      <c r="BA455" s="7">
        <v>0</v>
      </c>
      <c r="BB455" s="7">
        <v>0</v>
      </c>
      <c r="BC455" s="8">
        <v>0</v>
      </c>
      <c r="BD455" s="8">
        <v>0</v>
      </c>
      <c r="BE455" s="8">
        <v>0</v>
      </c>
      <c r="BF455" s="8">
        <v>0</v>
      </c>
      <c r="BG455" s="8">
        <v>0</v>
      </c>
      <c r="BH455" s="8">
        <v>0</v>
      </c>
      <c r="BI455" s="8">
        <v>0</v>
      </c>
      <c r="BJ455" s="8">
        <v>0</v>
      </c>
      <c r="BK455" s="8">
        <v>0</v>
      </c>
      <c r="BL455" s="8">
        <v>0</v>
      </c>
      <c r="BM455" s="8">
        <v>0</v>
      </c>
      <c r="BN455" s="8">
        <v>0</v>
      </c>
      <c r="BO455" s="8">
        <v>0</v>
      </c>
      <c r="BP455" s="8">
        <v>0</v>
      </c>
      <c r="BQ455" s="8">
        <v>0</v>
      </c>
      <c r="BR455" s="8">
        <v>0</v>
      </c>
    </row>
    <row r="456" spans="1:70" x14ac:dyDescent="0.25">
      <c r="A456" s="6">
        <v>35232718</v>
      </c>
      <c r="B456" t="s">
        <v>820</v>
      </c>
      <c r="C456" s="7" t="s">
        <v>115</v>
      </c>
      <c r="D456" s="7" t="s">
        <v>94</v>
      </c>
      <c r="E456" s="7" t="s">
        <v>95</v>
      </c>
      <c r="F456" t="s">
        <v>96</v>
      </c>
      <c r="G456" t="s">
        <v>179</v>
      </c>
      <c r="H456" t="s">
        <v>199</v>
      </c>
      <c r="I456" t="s">
        <v>144</v>
      </c>
      <c r="J456" t="s">
        <v>78</v>
      </c>
      <c r="K456" t="s">
        <v>79</v>
      </c>
      <c r="L456">
        <v>39.634297348099999</v>
      </c>
      <c r="M456">
        <v>-121.411176884</v>
      </c>
      <c r="N456" s="7" t="s">
        <v>801</v>
      </c>
      <c r="O456" s="7" t="s">
        <v>810</v>
      </c>
      <c r="P456" s="7" t="s">
        <v>803</v>
      </c>
      <c r="Q456" s="7" t="s">
        <v>170</v>
      </c>
      <c r="R456" s="7">
        <v>1849</v>
      </c>
      <c r="S456" s="7">
        <v>0</v>
      </c>
      <c r="T456" s="7" t="s">
        <v>220</v>
      </c>
      <c r="U456" s="7"/>
      <c r="V456" s="7" t="s">
        <v>101</v>
      </c>
      <c r="W456" s="8">
        <v>0</v>
      </c>
      <c r="X456" s="8">
        <v>0.37651515151515152</v>
      </c>
      <c r="Y456" s="8">
        <v>0</v>
      </c>
      <c r="Z456" s="8">
        <v>0.37651515151515152</v>
      </c>
      <c r="AA456" s="8">
        <v>0</v>
      </c>
      <c r="AB456" s="8">
        <v>0</v>
      </c>
      <c r="AC456" s="8">
        <v>0</v>
      </c>
      <c r="AD456" s="8">
        <v>0</v>
      </c>
      <c r="AE456" s="8">
        <v>0</v>
      </c>
      <c r="AF456" s="8">
        <v>0</v>
      </c>
      <c r="AG456" s="8">
        <v>0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8">
        <v>0.37651515151515147</v>
      </c>
      <c r="AO456" s="8">
        <v>0</v>
      </c>
      <c r="AP456" s="8">
        <v>0.37651515151515147</v>
      </c>
      <c r="AQ456" s="8">
        <v>0</v>
      </c>
      <c r="AR456" s="8">
        <v>0</v>
      </c>
      <c r="AS456" s="8">
        <v>0</v>
      </c>
      <c r="AT456" s="8">
        <v>0</v>
      </c>
      <c r="AU456" s="7">
        <v>0</v>
      </c>
      <c r="AV456" s="7">
        <v>0</v>
      </c>
      <c r="AW456" s="7">
        <v>0</v>
      </c>
      <c r="AX456" s="7">
        <v>0</v>
      </c>
      <c r="AY456" s="7">
        <v>0</v>
      </c>
      <c r="AZ456" s="7">
        <v>0</v>
      </c>
      <c r="BA456" s="7">
        <v>0</v>
      </c>
      <c r="BB456" s="7">
        <v>0</v>
      </c>
      <c r="BC456" s="8">
        <v>0</v>
      </c>
      <c r="BD456" s="8">
        <v>0</v>
      </c>
      <c r="BE456" s="8">
        <v>0</v>
      </c>
      <c r="BF456" s="8">
        <v>0</v>
      </c>
      <c r="BG456" s="8">
        <v>0</v>
      </c>
      <c r="BH456" s="8">
        <v>0</v>
      </c>
      <c r="BI456" s="8">
        <v>0</v>
      </c>
      <c r="BJ456" s="8">
        <v>0</v>
      </c>
      <c r="BK456" s="8">
        <v>0</v>
      </c>
      <c r="BL456" s="8">
        <v>0</v>
      </c>
      <c r="BM456" s="8">
        <v>0</v>
      </c>
      <c r="BN456" s="8">
        <v>0</v>
      </c>
      <c r="BO456" s="8">
        <v>0</v>
      </c>
      <c r="BP456" s="8">
        <v>0</v>
      </c>
      <c r="BQ456" s="8">
        <v>0</v>
      </c>
      <c r="BR456" s="8">
        <v>0</v>
      </c>
    </row>
    <row r="457" spans="1:70" x14ac:dyDescent="0.25">
      <c r="A457" s="6">
        <v>35232298</v>
      </c>
      <c r="B457" t="s">
        <v>821</v>
      </c>
      <c r="C457" s="7" t="s">
        <v>115</v>
      </c>
      <c r="D457" s="7" t="s">
        <v>94</v>
      </c>
      <c r="E457" s="7" t="s">
        <v>95</v>
      </c>
      <c r="F457" t="s">
        <v>96</v>
      </c>
      <c r="G457" t="s">
        <v>179</v>
      </c>
      <c r="H457" t="s">
        <v>199</v>
      </c>
      <c r="I457" t="s">
        <v>144</v>
      </c>
      <c r="J457" t="s">
        <v>78</v>
      </c>
      <c r="K457" t="s">
        <v>79</v>
      </c>
      <c r="L457">
        <v>39.642470904299998</v>
      </c>
      <c r="M457">
        <v>-121.42370773090001</v>
      </c>
      <c r="N457" s="7" t="s">
        <v>801</v>
      </c>
      <c r="O457" s="7" t="s">
        <v>810</v>
      </c>
      <c r="P457" s="7" t="s">
        <v>803</v>
      </c>
      <c r="Q457" s="7" t="s">
        <v>170</v>
      </c>
      <c r="R457" s="7">
        <v>1849</v>
      </c>
      <c r="S457" s="7">
        <v>0</v>
      </c>
      <c r="T457" s="7" t="s">
        <v>220</v>
      </c>
      <c r="U457" s="7"/>
      <c r="V457" s="7" t="s">
        <v>101</v>
      </c>
      <c r="W457" s="8">
        <v>0</v>
      </c>
      <c r="X457" s="8">
        <v>0.26155303030303029</v>
      </c>
      <c r="Y457" s="8">
        <v>0</v>
      </c>
      <c r="Z457" s="8">
        <v>0.26155303030303029</v>
      </c>
      <c r="AA457" s="8">
        <v>0</v>
      </c>
      <c r="AB457" s="8">
        <v>0</v>
      </c>
      <c r="AC457" s="8">
        <v>0</v>
      </c>
      <c r="AD457" s="8">
        <v>0</v>
      </c>
      <c r="AE457" s="8">
        <v>0</v>
      </c>
      <c r="AF457" s="8">
        <v>0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8">
        <v>0.26155303030303034</v>
      </c>
      <c r="AO457" s="8">
        <v>0</v>
      </c>
      <c r="AP457" s="8">
        <v>0.26155303030303034</v>
      </c>
      <c r="AQ457" s="8">
        <v>0</v>
      </c>
      <c r="AR457" s="8">
        <v>0</v>
      </c>
      <c r="AS457" s="8">
        <v>0</v>
      </c>
      <c r="AT457" s="8">
        <v>0</v>
      </c>
      <c r="AU457" s="7">
        <v>0</v>
      </c>
      <c r="AV457" s="7">
        <v>0</v>
      </c>
      <c r="AW457" s="7">
        <v>0</v>
      </c>
      <c r="AX457" s="7">
        <v>0</v>
      </c>
      <c r="AY457" s="7">
        <v>0</v>
      </c>
      <c r="AZ457" s="7">
        <v>0</v>
      </c>
      <c r="BA457" s="7">
        <v>0</v>
      </c>
      <c r="BB457" s="7">
        <v>0</v>
      </c>
      <c r="BC457" s="8">
        <v>0</v>
      </c>
      <c r="BD457" s="8">
        <v>0</v>
      </c>
      <c r="BE457" s="8">
        <v>0</v>
      </c>
      <c r="BF457" s="8">
        <v>0</v>
      </c>
      <c r="BG457" s="8">
        <v>0</v>
      </c>
      <c r="BH457" s="8">
        <v>0</v>
      </c>
      <c r="BI457" s="8">
        <v>0</v>
      </c>
      <c r="BJ457" s="8">
        <v>0</v>
      </c>
      <c r="BK457" s="8">
        <v>0</v>
      </c>
      <c r="BL457" s="8">
        <v>0</v>
      </c>
      <c r="BM457" s="8">
        <v>0</v>
      </c>
      <c r="BN457" s="8">
        <v>0</v>
      </c>
      <c r="BO457" s="8">
        <v>0</v>
      </c>
      <c r="BP457" s="8">
        <v>0</v>
      </c>
      <c r="BQ457" s="8">
        <v>0</v>
      </c>
      <c r="BR457" s="8">
        <v>0</v>
      </c>
    </row>
    <row r="458" spans="1:70" x14ac:dyDescent="0.25">
      <c r="A458" s="6">
        <v>35233300</v>
      </c>
      <c r="B458" t="s">
        <v>822</v>
      </c>
      <c r="C458" s="7" t="s">
        <v>115</v>
      </c>
      <c r="D458" s="7" t="s">
        <v>94</v>
      </c>
      <c r="E458" s="7" t="s">
        <v>95</v>
      </c>
      <c r="F458" t="s">
        <v>96</v>
      </c>
      <c r="G458" t="s">
        <v>179</v>
      </c>
      <c r="H458" t="s">
        <v>199</v>
      </c>
      <c r="I458" t="s">
        <v>144</v>
      </c>
      <c r="J458" t="s">
        <v>78</v>
      </c>
      <c r="K458" t="s">
        <v>79</v>
      </c>
      <c r="L458">
        <v>39.642470904299998</v>
      </c>
      <c r="M458">
        <v>-121.42370773090001</v>
      </c>
      <c r="N458" s="7" t="s">
        <v>801</v>
      </c>
      <c r="O458" s="7" t="s">
        <v>810</v>
      </c>
      <c r="P458" s="7" t="s">
        <v>803</v>
      </c>
      <c r="Q458" s="7" t="s">
        <v>170</v>
      </c>
      <c r="R458" s="7">
        <v>1849</v>
      </c>
      <c r="S458" s="7">
        <v>0</v>
      </c>
      <c r="T458" s="7" t="s">
        <v>220</v>
      </c>
      <c r="U458" s="7"/>
      <c r="V458" s="7" t="s">
        <v>200</v>
      </c>
      <c r="W458" s="8">
        <v>0</v>
      </c>
      <c r="X458" s="8">
        <v>0.3611742424242424</v>
      </c>
      <c r="Y458" s="8">
        <v>0</v>
      </c>
      <c r="Z458" s="8">
        <v>0.3611742424242424</v>
      </c>
      <c r="AA458" s="8">
        <v>0</v>
      </c>
      <c r="AB458" s="8">
        <v>0</v>
      </c>
      <c r="AC458" s="8">
        <v>0</v>
      </c>
      <c r="AD458" s="8">
        <v>0</v>
      </c>
      <c r="AE458" s="8">
        <v>0</v>
      </c>
      <c r="AF458" s="8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0</v>
      </c>
      <c r="AM458" s="8">
        <v>0</v>
      </c>
      <c r="AN458" s="8">
        <v>0</v>
      </c>
      <c r="AO458" s="8">
        <v>0</v>
      </c>
      <c r="AP458" s="8">
        <v>0</v>
      </c>
      <c r="AQ458" s="8">
        <v>0</v>
      </c>
      <c r="AR458" s="8">
        <v>0.36117424242424245</v>
      </c>
      <c r="AS458" s="8">
        <v>0</v>
      </c>
      <c r="AT458" s="8">
        <v>0.36117424242424245</v>
      </c>
      <c r="AU458" s="7">
        <v>0</v>
      </c>
      <c r="AV458" s="7">
        <v>0</v>
      </c>
      <c r="AW458" s="7">
        <v>0</v>
      </c>
      <c r="AX458" s="7">
        <v>0</v>
      </c>
      <c r="AY458" s="7">
        <v>0</v>
      </c>
      <c r="AZ458" s="7">
        <v>0</v>
      </c>
      <c r="BA458" s="7">
        <v>0</v>
      </c>
      <c r="BB458" s="7">
        <v>0</v>
      </c>
      <c r="BC458" s="8">
        <v>0</v>
      </c>
      <c r="BD458" s="8">
        <v>0</v>
      </c>
      <c r="BE458" s="8">
        <v>0</v>
      </c>
      <c r="BF458" s="8">
        <v>0</v>
      </c>
      <c r="BG458" s="8">
        <v>0</v>
      </c>
      <c r="BH458" s="8">
        <v>0</v>
      </c>
      <c r="BI458" s="8">
        <v>0</v>
      </c>
      <c r="BJ458" s="8">
        <v>0</v>
      </c>
      <c r="BK458" s="8">
        <v>0</v>
      </c>
      <c r="BL458" s="8">
        <v>0</v>
      </c>
      <c r="BM458" s="8">
        <v>0</v>
      </c>
      <c r="BN458" s="8">
        <v>0</v>
      </c>
      <c r="BO458" s="8">
        <v>0</v>
      </c>
      <c r="BP458" s="8">
        <v>0</v>
      </c>
      <c r="BQ458" s="8">
        <v>0</v>
      </c>
      <c r="BR458" s="8">
        <v>0</v>
      </c>
    </row>
    <row r="459" spans="1:70" x14ac:dyDescent="0.25">
      <c r="A459" s="6">
        <v>35233301</v>
      </c>
      <c r="B459" t="s">
        <v>823</v>
      </c>
      <c r="C459" s="7" t="s">
        <v>101</v>
      </c>
      <c r="D459" s="7" t="s">
        <v>94</v>
      </c>
      <c r="E459" s="7" t="s">
        <v>95</v>
      </c>
      <c r="F459" t="s">
        <v>96</v>
      </c>
      <c r="G459" t="s">
        <v>179</v>
      </c>
      <c r="H459" t="s">
        <v>199</v>
      </c>
      <c r="I459" t="s">
        <v>144</v>
      </c>
      <c r="J459" t="s">
        <v>78</v>
      </c>
      <c r="K459" t="s">
        <v>79</v>
      </c>
      <c r="L459">
        <v>39.642470904299998</v>
      </c>
      <c r="M459">
        <v>-121.42370773090001</v>
      </c>
      <c r="N459" s="7" t="s">
        <v>801</v>
      </c>
      <c r="O459" s="7" t="s">
        <v>810</v>
      </c>
      <c r="P459" s="7" t="s">
        <v>803</v>
      </c>
      <c r="Q459" s="7" t="s">
        <v>170</v>
      </c>
      <c r="R459" s="7">
        <v>1849</v>
      </c>
      <c r="S459" s="7">
        <v>0</v>
      </c>
      <c r="T459" s="7" t="s">
        <v>220</v>
      </c>
      <c r="U459" s="7"/>
      <c r="V459" s="7" t="s">
        <v>101</v>
      </c>
      <c r="W459" s="8">
        <v>0</v>
      </c>
      <c r="X459" s="8">
        <v>0.12916666666666668</v>
      </c>
      <c r="Y459" s="8">
        <v>0</v>
      </c>
      <c r="Z459" s="8">
        <v>0.12916666666666668</v>
      </c>
      <c r="AA459" s="8">
        <v>0</v>
      </c>
      <c r="AB459" s="8">
        <v>0</v>
      </c>
      <c r="AC459" s="8">
        <v>0</v>
      </c>
      <c r="AD459" s="8">
        <v>0</v>
      </c>
      <c r="AE459" s="8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8">
        <v>0.12916666666666668</v>
      </c>
      <c r="AO459" s="8">
        <v>0</v>
      </c>
      <c r="AP459" s="8">
        <v>0.12916666666666668</v>
      </c>
      <c r="AQ459" s="8">
        <v>0</v>
      </c>
      <c r="AR459" s="8">
        <v>0</v>
      </c>
      <c r="AS459" s="8">
        <v>0</v>
      </c>
      <c r="AT459" s="8">
        <v>0</v>
      </c>
      <c r="AU459" s="7">
        <v>0</v>
      </c>
      <c r="AV459" s="7">
        <v>0</v>
      </c>
      <c r="AW459" s="7">
        <v>0</v>
      </c>
      <c r="AX459" s="7">
        <v>0</v>
      </c>
      <c r="AY459" s="7">
        <v>0</v>
      </c>
      <c r="AZ459" s="7">
        <v>0</v>
      </c>
      <c r="BA459" s="7">
        <v>0</v>
      </c>
      <c r="BB459" s="7">
        <v>0</v>
      </c>
      <c r="BC459" s="8">
        <v>0</v>
      </c>
      <c r="BD459" s="8">
        <v>0</v>
      </c>
      <c r="BE459" s="8">
        <v>0</v>
      </c>
      <c r="BF459" s="8">
        <v>0</v>
      </c>
      <c r="BG459" s="8">
        <v>0</v>
      </c>
      <c r="BH459" s="8">
        <v>0</v>
      </c>
      <c r="BI459" s="8">
        <v>0</v>
      </c>
      <c r="BJ459" s="8">
        <v>0</v>
      </c>
      <c r="BK459" s="8">
        <v>0</v>
      </c>
      <c r="BL459" s="8">
        <v>0</v>
      </c>
      <c r="BM459" s="8">
        <v>0</v>
      </c>
      <c r="BN459" s="8">
        <v>0</v>
      </c>
      <c r="BO459" s="8">
        <v>0</v>
      </c>
      <c r="BP459" s="8">
        <v>0</v>
      </c>
      <c r="BQ459" s="8">
        <v>0</v>
      </c>
      <c r="BR459" s="8">
        <v>0</v>
      </c>
    </row>
    <row r="460" spans="1:70" x14ac:dyDescent="0.25">
      <c r="A460" s="6">
        <v>35233302</v>
      </c>
      <c r="B460" t="s">
        <v>824</v>
      </c>
      <c r="C460" s="7" t="s">
        <v>115</v>
      </c>
      <c r="D460" s="7" t="s">
        <v>94</v>
      </c>
      <c r="E460" s="7" t="s">
        <v>95</v>
      </c>
      <c r="F460" t="s">
        <v>96</v>
      </c>
      <c r="G460" t="s">
        <v>179</v>
      </c>
      <c r="H460" t="s">
        <v>199</v>
      </c>
      <c r="I460" t="s">
        <v>144</v>
      </c>
      <c r="J460" t="s">
        <v>78</v>
      </c>
      <c r="K460" t="s">
        <v>79</v>
      </c>
      <c r="L460">
        <v>39.642470904299998</v>
      </c>
      <c r="M460">
        <v>-121.42370773090001</v>
      </c>
      <c r="N460" s="7" t="s">
        <v>801</v>
      </c>
      <c r="O460" s="7" t="s">
        <v>810</v>
      </c>
      <c r="P460" s="7" t="s">
        <v>803</v>
      </c>
      <c r="Q460" s="7" t="s">
        <v>170</v>
      </c>
      <c r="R460" s="7">
        <v>1849</v>
      </c>
      <c r="S460" s="7">
        <v>0</v>
      </c>
      <c r="T460" s="7" t="s">
        <v>220</v>
      </c>
      <c r="U460" s="7"/>
      <c r="V460" s="7" t="s">
        <v>200</v>
      </c>
      <c r="W460" s="8">
        <v>0</v>
      </c>
      <c r="X460" s="8">
        <v>0.14204545454545456</v>
      </c>
      <c r="Y460" s="8">
        <v>0</v>
      </c>
      <c r="Z460" s="8">
        <v>0.14204545454545456</v>
      </c>
      <c r="AA460" s="8">
        <v>0</v>
      </c>
      <c r="AB460" s="8">
        <v>0</v>
      </c>
      <c r="AC460" s="8">
        <v>0</v>
      </c>
      <c r="AD460" s="8">
        <v>0</v>
      </c>
      <c r="AE460" s="8">
        <v>0</v>
      </c>
      <c r="AF460" s="8">
        <v>0</v>
      </c>
      <c r="AG460" s="8">
        <v>0</v>
      </c>
      <c r="AH460" s="8">
        <v>0</v>
      </c>
      <c r="AI460" s="8">
        <v>0</v>
      </c>
      <c r="AJ460" s="8">
        <v>0</v>
      </c>
      <c r="AK460" s="8">
        <v>0</v>
      </c>
      <c r="AL460" s="8">
        <v>0</v>
      </c>
      <c r="AM460" s="8">
        <v>0</v>
      </c>
      <c r="AN460" s="8">
        <v>0</v>
      </c>
      <c r="AO460" s="8">
        <v>0</v>
      </c>
      <c r="AP460" s="8">
        <v>0</v>
      </c>
      <c r="AQ460" s="8">
        <v>0</v>
      </c>
      <c r="AR460" s="8">
        <v>0.14204545454545453</v>
      </c>
      <c r="AS460" s="8">
        <v>0</v>
      </c>
      <c r="AT460" s="8">
        <v>0.14204545454545453</v>
      </c>
      <c r="AU460" s="7">
        <v>0</v>
      </c>
      <c r="AV460" s="7">
        <v>0</v>
      </c>
      <c r="AW460" s="7">
        <v>0</v>
      </c>
      <c r="AX460" s="7">
        <v>0</v>
      </c>
      <c r="AY460" s="7">
        <v>0</v>
      </c>
      <c r="AZ460" s="7">
        <v>0</v>
      </c>
      <c r="BA460" s="7">
        <v>0</v>
      </c>
      <c r="BB460" s="7">
        <v>0</v>
      </c>
      <c r="BC460" s="8">
        <v>0</v>
      </c>
      <c r="BD460" s="8">
        <v>0</v>
      </c>
      <c r="BE460" s="8">
        <v>0</v>
      </c>
      <c r="BF460" s="8">
        <v>0</v>
      </c>
      <c r="BG460" s="8">
        <v>0</v>
      </c>
      <c r="BH460" s="8">
        <v>0</v>
      </c>
      <c r="BI460" s="8">
        <v>0</v>
      </c>
      <c r="BJ460" s="8">
        <v>0</v>
      </c>
      <c r="BK460" s="8">
        <v>0</v>
      </c>
      <c r="BL460" s="8">
        <v>0</v>
      </c>
      <c r="BM460" s="8">
        <v>0</v>
      </c>
      <c r="BN460" s="8">
        <v>0</v>
      </c>
      <c r="BO460" s="8">
        <v>0</v>
      </c>
      <c r="BP460" s="8">
        <v>0</v>
      </c>
      <c r="BQ460" s="8">
        <v>0</v>
      </c>
      <c r="BR460" s="8">
        <v>0</v>
      </c>
    </row>
    <row r="461" spans="1:70" x14ac:dyDescent="0.25">
      <c r="A461" s="6">
        <v>35233303</v>
      </c>
      <c r="B461" t="s">
        <v>825</v>
      </c>
      <c r="C461" s="7" t="s">
        <v>115</v>
      </c>
      <c r="D461" s="7" t="s">
        <v>94</v>
      </c>
      <c r="E461" s="7" t="s">
        <v>95</v>
      </c>
      <c r="F461" t="s">
        <v>96</v>
      </c>
      <c r="G461" t="s">
        <v>179</v>
      </c>
      <c r="H461" t="s">
        <v>199</v>
      </c>
      <c r="I461" t="s">
        <v>144</v>
      </c>
      <c r="J461" t="s">
        <v>78</v>
      </c>
      <c r="K461" t="s">
        <v>79</v>
      </c>
      <c r="L461">
        <v>39.642470904299998</v>
      </c>
      <c r="M461">
        <v>-121.42370773090001</v>
      </c>
      <c r="N461" s="7" t="s">
        <v>801</v>
      </c>
      <c r="O461" s="7" t="s">
        <v>810</v>
      </c>
      <c r="P461" s="7" t="s">
        <v>803</v>
      </c>
      <c r="Q461" s="7" t="s">
        <v>170</v>
      </c>
      <c r="R461" s="7">
        <v>1849</v>
      </c>
      <c r="S461" s="7">
        <v>0</v>
      </c>
      <c r="T461" s="7" t="s">
        <v>220</v>
      </c>
      <c r="U461" s="7"/>
      <c r="V461" s="7" t="s">
        <v>101</v>
      </c>
      <c r="W461" s="8">
        <v>0</v>
      </c>
      <c r="X461" s="8">
        <v>6.5909090909090903E-2</v>
      </c>
      <c r="Y461" s="8">
        <v>0</v>
      </c>
      <c r="Z461" s="8">
        <v>6.5909090909090903E-2</v>
      </c>
      <c r="AA461" s="8">
        <v>0</v>
      </c>
      <c r="AB461" s="8">
        <v>0</v>
      </c>
      <c r="AC461" s="8">
        <v>0</v>
      </c>
      <c r="AD461" s="8">
        <v>0</v>
      </c>
      <c r="AE461" s="8">
        <v>0</v>
      </c>
      <c r="AF461" s="8">
        <v>0</v>
      </c>
      <c r="AG461" s="8">
        <v>0</v>
      </c>
      <c r="AH461" s="8">
        <v>0</v>
      </c>
      <c r="AI461" s="8">
        <v>0</v>
      </c>
      <c r="AJ461" s="8">
        <v>0</v>
      </c>
      <c r="AK461" s="8">
        <v>0</v>
      </c>
      <c r="AL461" s="8">
        <v>0</v>
      </c>
      <c r="AM461" s="8">
        <v>0</v>
      </c>
      <c r="AN461" s="8">
        <v>6.5909090909090903E-2</v>
      </c>
      <c r="AO461" s="8">
        <v>0</v>
      </c>
      <c r="AP461" s="8">
        <v>6.5909090909090903E-2</v>
      </c>
      <c r="AQ461" s="8">
        <v>0</v>
      </c>
      <c r="AR461" s="8">
        <v>0</v>
      </c>
      <c r="AS461" s="8">
        <v>0</v>
      </c>
      <c r="AT461" s="8">
        <v>0</v>
      </c>
      <c r="AU461" s="7">
        <v>0</v>
      </c>
      <c r="AV461" s="7">
        <v>0</v>
      </c>
      <c r="AW461" s="7">
        <v>0</v>
      </c>
      <c r="AX461" s="7">
        <v>0</v>
      </c>
      <c r="AY461" s="7">
        <v>0</v>
      </c>
      <c r="AZ461" s="7">
        <v>0</v>
      </c>
      <c r="BA461" s="7">
        <v>0</v>
      </c>
      <c r="BB461" s="7">
        <v>0</v>
      </c>
      <c r="BC461" s="8">
        <v>0</v>
      </c>
      <c r="BD461" s="8">
        <v>0</v>
      </c>
      <c r="BE461" s="8">
        <v>0</v>
      </c>
      <c r="BF461" s="8">
        <v>0</v>
      </c>
      <c r="BG461" s="8">
        <v>0</v>
      </c>
      <c r="BH461" s="8">
        <v>0</v>
      </c>
      <c r="BI461" s="8">
        <v>0</v>
      </c>
      <c r="BJ461" s="8">
        <v>0</v>
      </c>
      <c r="BK461" s="8">
        <v>0</v>
      </c>
      <c r="BL461" s="8">
        <v>0</v>
      </c>
      <c r="BM461" s="8">
        <v>0</v>
      </c>
      <c r="BN461" s="8">
        <v>0</v>
      </c>
      <c r="BO461" s="8">
        <v>0</v>
      </c>
      <c r="BP461" s="8">
        <v>0</v>
      </c>
      <c r="BQ461" s="8">
        <v>0</v>
      </c>
      <c r="BR461" s="8">
        <v>0</v>
      </c>
    </row>
    <row r="462" spans="1:70" x14ac:dyDescent="0.25">
      <c r="A462" s="6">
        <v>35233304</v>
      </c>
      <c r="B462" t="s">
        <v>826</v>
      </c>
      <c r="C462" s="7" t="s">
        <v>115</v>
      </c>
      <c r="D462" s="7" t="s">
        <v>94</v>
      </c>
      <c r="E462" s="7" t="s">
        <v>95</v>
      </c>
      <c r="F462" t="s">
        <v>96</v>
      </c>
      <c r="G462" t="s">
        <v>179</v>
      </c>
      <c r="H462" t="s">
        <v>199</v>
      </c>
      <c r="I462" t="s">
        <v>144</v>
      </c>
      <c r="J462" t="s">
        <v>78</v>
      </c>
      <c r="K462" t="s">
        <v>79</v>
      </c>
      <c r="L462">
        <v>39.642470904299998</v>
      </c>
      <c r="M462">
        <v>-121.42370773090001</v>
      </c>
      <c r="N462" s="7" t="s">
        <v>801</v>
      </c>
      <c r="O462" s="7" t="s">
        <v>810</v>
      </c>
      <c r="P462" s="7" t="s">
        <v>803</v>
      </c>
      <c r="Q462" s="7" t="s">
        <v>170</v>
      </c>
      <c r="R462" s="7">
        <v>1849</v>
      </c>
      <c r="S462" s="7">
        <v>0</v>
      </c>
      <c r="T462" s="7" t="s">
        <v>220</v>
      </c>
      <c r="U462" s="7"/>
      <c r="V462" s="7" t="s">
        <v>101</v>
      </c>
      <c r="W462" s="8">
        <v>0</v>
      </c>
      <c r="X462" s="8">
        <v>0.35643939393939394</v>
      </c>
      <c r="Y462" s="8">
        <v>0</v>
      </c>
      <c r="Z462" s="8">
        <v>0.35643939393939394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8">
        <v>0.35643939393939394</v>
      </c>
      <c r="AO462" s="8">
        <v>0</v>
      </c>
      <c r="AP462" s="8">
        <v>0.35643939393939394</v>
      </c>
      <c r="AQ462" s="8">
        <v>0</v>
      </c>
      <c r="AR462" s="8">
        <v>0</v>
      </c>
      <c r="AS462" s="8">
        <v>0</v>
      </c>
      <c r="AT462" s="8">
        <v>0</v>
      </c>
      <c r="AU462" s="7">
        <v>0</v>
      </c>
      <c r="AV462" s="7">
        <v>0</v>
      </c>
      <c r="AW462" s="7">
        <v>0</v>
      </c>
      <c r="AX462" s="7">
        <v>0</v>
      </c>
      <c r="AY462" s="7">
        <v>0</v>
      </c>
      <c r="AZ462" s="7">
        <v>0</v>
      </c>
      <c r="BA462" s="7">
        <v>0</v>
      </c>
      <c r="BB462" s="7">
        <v>0</v>
      </c>
      <c r="BC462" s="8">
        <v>0</v>
      </c>
      <c r="BD462" s="8">
        <v>0</v>
      </c>
      <c r="BE462" s="8">
        <v>0</v>
      </c>
      <c r="BF462" s="8">
        <v>0</v>
      </c>
      <c r="BG462" s="8">
        <v>0</v>
      </c>
      <c r="BH462" s="8">
        <v>0</v>
      </c>
      <c r="BI462" s="8">
        <v>0</v>
      </c>
      <c r="BJ462" s="8">
        <v>0</v>
      </c>
      <c r="BK462" s="8">
        <v>0</v>
      </c>
      <c r="BL462" s="8">
        <v>0</v>
      </c>
      <c r="BM462" s="8">
        <v>0</v>
      </c>
      <c r="BN462" s="8">
        <v>0</v>
      </c>
      <c r="BO462" s="8">
        <v>0</v>
      </c>
      <c r="BP462" s="8">
        <v>0</v>
      </c>
      <c r="BQ462" s="8">
        <v>0</v>
      </c>
      <c r="BR462" s="8">
        <v>0</v>
      </c>
    </row>
    <row r="463" spans="1:70" x14ac:dyDescent="0.25">
      <c r="A463" s="6">
        <v>35233305</v>
      </c>
      <c r="B463" t="s">
        <v>827</v>
      </c>
      <c r="C463" s="7" t="s">
        <v>115</v>
      </c>
      <c r="D463" s="7" t="s">
        <v>94</v>
      </c>
      <c r="E463" s="7" t="s">
        <v>95</v>
      </c>
      <c r="F463" t="s">
        <v>96</v>
      </c>
      <c r="G463" t="s">
        <v>179</v>
      </c>
      <c r="H463" t="s">
        <v>199</v>
      </c>
      <c r="I463" t="s">
        <v>144</v>
      </c>
      <c r="J463" t="s">
        <v>78</v>
      </c>
      <c r="K463" t="s">
        <v>79</v>
      </c>
      <c r="L463">
        <v>39.642470904299998</v>
      </c>
      <c r="M463">
        <v>-121.42370773090001</v>
      </c>
      <c r="N463" s="7" t="s">
        <v>801</v>
      </c>
      <c r="O463" s="7" t="s">
        <v>810</v>
      </c>
      <c r="P463" s="7" t="s">
        <v>803</v>
      </c>
      <c r="Q463" s="7" t="s">
        <v>170</v>
      </c>
      <c r="R463" s="7">
        <v>1849</v>
      </c>
      <c r="S463" s="7">
        <v>0</v>
      </c>
      <c r="T463" s="7" t="s">
        <v>220</v>
      </c>
      <c r="U463" s="7"/>
      <c r="V463" s="7" t="s">
        <v>101</v>
      </c>
      <c r="W463" s="8">
        <v>0</v>
      </c>
      <c r="X463" s="8">
        <v>0.55113636363636365</v>
      </c>
      <c r="Y463" s="8">
        <v>0</v>
      </c>
      <c r="Z463" s="8">
        <v>0.55113636363636365</v>
      </c>
      <c r="AA463" s="8">
        <v>0</v>
      </c>
      <c r="AB463" s="8">
        <v>0</v>
      </c>
      <c r="AC463" s="8">
        <v>0</v>
      </c>
      <c r="AD463" s="8">
        <v>0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8">
        <v>0.55113636363636354</v>
      </c>
      <c r="AO463" s="8">
        <v>0</v>
      </c>
      <c r="AP463" s="8">
        <v>0.55113636363636354</v>
      </c>
      <c r="AQ463" s="8">
        <v>0</v>
      </c>
      <c r="AR463" s="8">
        <v>0</v>
      </c>
      <c r="AS463" s="8">
        <v>0</v>
      </c>
      <c r="AT463" s="8">
        <v>0</v>
      </c>
      <c r="AU463" s="7">
        <v>0</v>
      </c>
      <c r="AV463" s="7">
        <v>0</v>
      </c>
      <c r="AW463" s="7">
        <v>0</v>
      </c>
      <c r="AX463" s="7">
        <v>0</v>
      </c>
      <c r="AY463" s="7">
        <v>0</v>
      </c>
      <c r="AZ463" s="7">
        <v>0</v>
      </c>
      <c r="BA463" s="7">
        <v>0</v>
      </c>
      <c r="BB463" s="7">
        <v>0</v>
      </c>
      <c r="BC463" s="8">
        <v>0</v>
      </c>
      <c r="BD463" s="8">
        <v>0</v>
      </c>
      <c r="BE463" s="8">
        <v>0</v>
      </c>
      <c r="BF463" s="8">
        <v>0</v>
      </c>
      <c r="BG463" s="8">
        <v>0</v>
      </c>
      <c r="BH463" s="8">
        <v>0</v>
      </c>
      <c r="BI463" s="8">
        <v>0</v>
      </c>
      <c r="BJ463" s="8">
        <v>0</v>
      </c>
      <c r="BK463" s="8">
        <v>0</v>
      </c>
      <c r="BL463" s="8">
        <v>0</v>
      </c>
      <c r="BM463" s="8">
        <v>0</v>
      </c>
      <c r="BN463" s="8">
        <v>0</v>
      </c>
      <c r="BO463" s="8">
        <v>0</v>
      </c>
      <c r="BP463" s="8">
        <v>0</v>
      </c>
      <c r="BQ463" s="8">
        <v>0</v>
      </c>
      <c r="BR463" s="8">
        <v>0</v>
      </c>
    </row>
    <row r="464" spans="1:70" x14ac:dyDescent="0.25">
      <c r="A464" s="6">
        <v>35233306</v>
      </c>
      <c r="B464" t="s">
        <v>828</v>
      </c>
      <c r="C464" s="7" t="s">
        <v>115</v>
      </c>
      <c r="D464" s="7" t="s">
        <v>94</v>
      </c>
      <c r="E464" s="7" t="s">
        <v>95</v>
      </c>
      <c r="F464" t="s">
        <v>96</v>
      </c>
      <c r="G464" t="s">
        <v>179</v>
      </c>
      <c r="H464" t="s">
        <v>199</v>
      </c>
      <c r="I464" t="s">
        <v>144</v>
      </c>
      <c r="J464" t="s">
        <v>78</v>
      </c>
      <c r="K464" t="s">
        <v>79</v>
      </c>
      <c r="L464">
        <v>39.629978527299997</v>
      </c>
      <c r="M464">
        <v>-121.4206288876</v>
      </c>
      <c r="N464" s="7" t="s">
        <v>801</v>
      </c>
      <c r="O464" s="7" t="s">
        <v>810</v>
      </c>
      <c r="P464" s="7" t="s">
        <v>803</v>
      </c>
      <c r="Q464" s="7" t="s">
        <v>170</v>
      </c>
      <c r="R464" s="7">
        <v>1849</v>
      </c>
      <c r="S464" s="7">
        <v>0</v>
      </c>
      <c r="T464" s="7" t="s">
        <v>220</v>
      </c>
      <c r="U464" s="7"/>
      <c r="V464" s="7" t="s">
        <v>101</v>
      </c>
      <c r="W464" s="8">
        <v>0</v>
      </c>
      <c r="X464" s="8">
        <v>0.35397727272727275</v>
      </c>
      <c r="Y464" s="8">
        <v>0</v>
      </c>
      <c r="Z464" s="8">
        <v>0.35397727272727275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8">
        <v>0.35397727272727275</v>
      </c>
      <c r="AO464" s="8">
        <v>0</v>
      </c>
      <c r="AP464" s="8">
        <v>0.35397727272727275</v>
      </c>
      <c r="AQ464" s="8">
        <v>0</v>
      </c>
      <c r="AR464" s="8">
        <v>0</v>
      </c>
      <c r="AS464" s="8">
        <v>0</v>
      </c>
      <c r="AT464" s="8">
        <v>0</v>
      </c>
      <c r="AU464" s="7">
        <v>0</v>
      </c>
      <c r="AV464" s="7">
        <v>0</v>
      </c>
      <c r="AW464" s="7">
        <v>0</v>
      </c>
      <c r="AX464" s="7">
        <v>0</v>
      </c>
      <c r="AY464" s="7">
        <v>0</v>
      </c>
      <c r="AZ464" s="7">
        <v>0</v>
      </c>
      <c r="BA464" s="7">
        <v>0</v>
      </c>
      <c r="BB464" s="7">
        <v>0</v>
      </c>
      <c r="BC464" s="8">
        <v>0</v>
      </c>
      <c r="BD464" s="8">
        <v>0</v>
      </c>
      <c r="BE464" s="8">
        <v>0</v>
      </c>
      <c r="BF464" s="8">
        <v>0</v>
      </c>
      <c r="BG464" s="8">
        <v>0</v>
      </c>
      <c r="BH464" s="8">
        <v>0</v>
      </c>
      <c r="BI464" s="8">
        <v>0</v>
      </c>
      <c r="BJ464" s="8">
        <v>0</v>
      </c>
      <c r="BK464" s="8">
        <v>0</v>
      </c>
      <c r="BL464" s="8">
        <v>0</v>
      </c>
      <c r="BM464" s="8">
        <v>0</v>
      </c>
      <c r="BN464" s="8">
        <v>0</v>
      </c>
      <c r="BO464" s="8">
        <v>0</v>
      </c>
      <c r="BP464" s="8">
        <v>0</v>
      </c>
      <c r="BQ464" s="8">
        <v>0</v>
      </c>
      <c r="BR464" s="8">
        <v>0</v>
      </c>
    </row>
    <row r="465" spans="1:70" x14ac:dyDescent="0.25">
      <c r="A465" s="6">
        <v>35233307</v>
      </c>
      <c r="B465" t="s">
        <v>829</v>
      </c>
      <c r="C465" s="7" t="s">
        <v>93</v>
      </c>
      <c r="D465" s="7" t="s">
        <v>94</v>
      </c>
      <c r="E465" s="7" t="s">
        <v>95</v>
      </c>
      <c r="F465" t="s">
        <v>96</v>
      </c>
      <c r="G465" t="s">
        <v>179</v>
      </c>
      <c r="H465" t="s">
        <v>199</v>
      </c>
      <c r="I465" t="s">
        <v>144</v>
      </c>
      <c r="J465" t="s">
        <v>78</v>
      </c>
      <c r="K465" t="s">
        <v>79</v>
      </c>
      <c r="L465">
        <v>39.630479000000001</v>
      </c>
      <c r="M465">
        <v>-121.421476</v>
      </c>
      <c r="N465" s="7" t="s">
        <v>801</v>
      </c>
      <c r="O465" s="7" t="s">
        <v>810</v>
      </c>
      <c r="P465" s="7" t="s">
        <v>803</v>
      </c>
      <c r="Q465" s="7" t="s">
        <v>170</v>
      </c>
      <c r="R465" s="7">
        <v>1849</v>
      </c>
      <c r="S465" s="7">
        <v>0</v>
      </c>
      <c r="T465" s="7" t="s">
        <v>220</v>
      </c>
      <c r="U465" s="7"/>
      <c r="V465" s="7" t="s">
        <v>101</v>
      </c>
      <c r="W465" s="8">
        <v>0</v>
      </c>
      <c r="X465" s="8">
        <v>0.36401515151515151</v>
      </c>
      <c r="Y465" s="8">
        <v>0</v>
      </c>
      <c r="Z465" s="8">
        <v>0.36401515151515151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8">
        <v>0.36401515151515157</v>
      </c>
      <c r="AO465" s="8">
        <v>0</v>
      </c>
      <c r="AP465" s="8">
        <v>0.36401515151515157</v>
      </c>
      <c r="AQ465" s="8">
        <v>0</v>
      </c>
      <c r="AR465" s="8">
        <v>0</v>
      </c>
      <c r="AS465" s="8">
        <v>0</v>
      </c>
      <c r="AT465" s="8">
        <v>0</v>
      </c>
      <c r="AU465" s="7">
        <v>0</v>
      </c>
      <c r="AV465" s="7">
        <v>0</v>
      </c>
      <c r="AW465" s="7">
        <v>0</v>
      </c>
      <c r="AX465" s="7">
        <v>0</v>
      </c>
      <c r="AY465" s="7">
        <v>0</v>
      </c>
      <c r="AZ465" s="7">
        <v>0</v>
      </c>
      <c r="BA465" s="7">
        <v>0</v>
      </c>
      <c r="BB465" s="7">
        <v>0</v>
      </c>
      <c r="BC465" s="8">
        <v>0</v>
      </c>
      <c r="BD465" s="8">
        <v>0</v>
      </c>
      <c r="BE465" s="8">
        <v>0</v>
      </c>
      <c r="BF465" s="8">
        <v>0</v>
      </c>
      <c r="BG465" s="8">
        <v>0</v>
      </c>
      <c r="BH465" s="8">
        <v>0</v>
      </c>
      <c r="BI465" s="8">
        <v>0</v>
      </c>
      <c r="BJ465" s="8">
        <v>0</v>
      </c>
      <c r="BK465" s="8">
        <v>0</v>
      </c>
      <c r="BL465" s="8">
        <v>0</v>
      </c>
      <c r="BM465" s="8">
        <v>0</v>
      </c>
      <c r="BN465" s="8">
        <v>0</v>
      </c>
      <c r="BO465" s="8">
        <v>0</v>
      </c>
      <c r="BP465" s="8">
        <v>0</v>
      </c>
      <c r="BQ465" s="8">
        <v>0</v>
      </c>
      <c r="BR465" s="8">
        <v>0</v>
      </c>
    </row>
    <row r="466" spans="1:70" x14ac:dyDescent="0.25">
      <c r="A466" s="6">
        <v>35233308</v>
      </c>
      <c r="B466" t="s">
        <v>830</v>
      </c>
      <c r="C466" s="7" t="s">
        <v>115</v>
      </c>
      <c r="D466" s="7" t="s">
        <v>94</v>
      </c>
      <c r="E466" s="7" t="s">
        <v>95</v>
      </c>
      <c r="F466" t="s">
        <v>96</v>
      </c>
      <c r="G466" t="s">
        <v>179</v>
      </c>
      <c r="H466" t="s">
        <v>199</v>
      </c>
      <c r="I466" t="s">
        <v>144</v>
      </c>
      <c r="J466" t="s">
        <v>78</v>
      </c>
      <c r="K466" t="s">
        <v>79</v>
      </c>
      <c r="L466">
        <v>39.633315312800001</v>
      </c>
      <c r="M466">
        <v>-121.41639195419999</v>
      </c>
      <c r="N466" s="7" t="s">
        <v>801</v>
      </c>
      <c r="O466" s="7" t="s">
        <v>810</v>
      </c>
      <c r="P466" s="7" t="s">
        <v>803</v>
      </c>
      <c r="Q466" s="7" t="s">
        <v>170</v>
      </c>
      <c r="R466" s="7">
        <v>1849</v>
      </c>
      <c r="S466" s="7">
        <v>0</v>
      </c>
      <c r="T466" s="7" t="s">
        <v>220</v>
      </c>
      <c r="U466" s="7"/>
      <c r="V466" s="7" t="s">
        <v>101</v>
      </c>
      <c r="W466" s="8">
        <v>0</v>
      </c>
      <c r="X466" s="8">
        <v>1.0469696969696969</v>
      </c>
      <c r="Y466" s="8">
        <v>0</v>
      </c>
      <c r="Z466" s="8">
        <v>1.0469696969696969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8">
        <v>1.0469696969696969</v>
      </c>
      <c r="AO466" s="8">
        <v>0</v>
      </c>
      <c r="AP466" s="8">
        <v>1.0469696969696969</v>
      </c>
      <c r="AQ466" s="8">
        <v>0</v>
      </c>
      <c r="AR466" s="8">
        <v>0</v>
      </c>
      <c r="AS466" s="8">
        <v>0</v>
      </c>
      <c r="AT466" s="8">
        <v>0</v>
      </c>
      <c r="AU466" s="7">
        <v>0</v>
      </c>
      <c r="AV466" s="7">
        <v>0</v>
      </c>
      <c r="AW466" s="7">
        <v>0</v>
      </c>
      <c r="AX466" s="7">
        <v>0</v>
      </c>
      <c r="AY466" s="7">
        <v>0</v>
      </c>
      <c r="AZ466" s="7">
        <v>0</v>
      </c>
      <c r="BA466" s="7">
        <v>0</v>
      </c>
      <c r="BB466" s="7">
        <v>0</v>
      </c>
      <c r="BC466" s="8">
        <v>0</v>
      </c>
      <c r="BD466" s="8">
        <v>0</v>
      </c>
      <c r="BE466" s="8">
        <v>0</v>
      </c>
      <c r="BF466" s="8">
        <v>0</v>
      </c>
      <c r="BG466" s="8">
        <v>0</v>
      </c>
      <c r="BH466" s="8">
        <v>0</v>
      </c>
      <c r="BI466" s="8">
        <v>0</v>
      </c>
      <c r="BJ466" s="8">
        <v>0</v>
      </c>
      <c r="BK466" s="8">
        <v>0</v>
      </c>
      <c r="BL466" s="8">
        <v>0</v>
      </c>
      <c r="BM466" s="8">
        <v>0</v>
      </c>
      <c r="BN466" s="8">
        <v>0</v>
      </c>
      <c r="BO466" s="8">
        <v>0</v>
      </c>
      <c r="BP466" s="8">
        <v>0</v>
      </c>
      <c r="BQ466" s="8">
        <v>0</v>
      </c>
      <c r="BR466" s="8">
        <v>0</v>
      </c>
    </row>
    <row r="467" spans="1:70" x14ac:dyDescent="0.25">
      <c r="A467" s="6">
        <v>35233309</v>
      </c>
      <c r="B467" t="s">
        <v>831</v>
      </c>
      <c r="C467" s="7" t="s">
        <v>115</v>
      </c>
      <c r="D467" s="7" t="s">
        <v>94</v>
      </c>
      <c r="E467" s="7" t="s">
        <v>95</v>
      </c>
      <c r="F467" t="s">
        <v>96</v>
      </c>
      <c r="G467" t="s">
        <v>179</v>
      </c>
      <c r="H467" t="s">
        <v>199</v>
      </c>
      <c r="I467" t="s">
        <v>144</v>
      </c>
      <c r="J467" t="s">
        <v>78</v>
      </c>
      <c r="K467" t="s">
        <v>79</v>
      </c>
      <c r="L467">
        <v>39.632142999999999</v>
      </c>
      <c r="M467">
        <v>-121.42051600000001</v>
      </c>
      <c r="N467" s="7" t="s">
        <v>801</v>
      </c>
      <c r="O467" s="7" t="s">
        <v>810</v>
      </c>
      <c r="P467" s="7" t="s">
        <v>803</v>
      </c>
      <c r="Q467" s="7" t="s">
        <v>170</v>
      </c>
      <c r="R467" s="7">
        <v>1849</v>
      </c>
      <c r="S467" s="7">
        <v>0</v>
      </c>
      <c r="T467" s="7" t="s">
        <v>220</v>
      </c>
      <c r="U467" s="7"/>
      <c r="V467" s="7" t="s">
        <v>101</v>
      </c>
      <c r="W467" s="8">
        <v>0</v>
      </c>
      <c r="X467" s="8">
        <v>0.38295454545454544</v>
      </c>
      <c r="Y467" s="8">
        <v>0</v>
      </c>
      <c r="Z467" s="8">
        <v>0.38295454545454544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8">
        <v>0.38295454545454544</v>
      </c>
      <c r="AO467" s="8">
        <v>0</v>
      </c>
      <c r="AP467" s="8">
        <v>0.38295454545454544</v>
      </c>
      <c r="AQ467" s="8">
        <v>0</v>
      </c>
      <c r="AR467" s="8">
        <v>0</v>
      </c>
      <c r="AS467" s="8">
        <v>0</v>
      </c>
      <c r="AT467" s="8">
        <v>0</v>
      </c>
      <c r="AU467" s="7">
        <v>0</v>
      </c>
      <c r="AV467" s="7">
        <v>0</v>
      </c>
      <c r="AW467" s="7">
        <v>0</v>
      </c>
      <c r="AX467" s="7">
        <v>0</v>
      </c>
      <c r="AY467" s="7">
        <v>0</v>
      </c>
      <c r="AZ467" s="7">
        <v>0</v>
      </c>
      <c r="BA467" s="7">
        <v>0</v>
      </c>
      <c r="BB467" s="7">
        <v>0</v>
      </c>
      <c r="BC467" s="8">
        <v>0</v>
      </c>
      <c r="BD467" s="8">
        <v>0</v>
      </c>
      <c r="BE467" s="8">
        <v>0</v>
      </c>
      <c r="BF467" s="8">
        <v>0</v>
      </c>
      <c r="BG467" s="8">
        <v>0</v>
      </c>
      <c r="BH467" s="8">
        <v>0</v>
      </c>
      <c r="BI467" s="8">
        <v>0</v>
      </c>
      <c r="BJ467" s="8">
        <v>0</v>
      </c>
      <c r="BK467" s="8">
        <v>0</v>
      </c>
      <c r="BL467" s="8">
        <v>0</v>
      </c>
      <c r="BM467" s="8">
        <v>0</v>
      </c>
      <c r="BN467" s="8">
        <v>0</v>
      </c>
      <c r="BO467" s="8">
        <v>0</v>
      </c>
      <c r="BP467" s="8">
        <v>0</v>
      </c>
      <c r="BQ467" s="8">
        <v>0</v>
      </c>
      <c r="BR467" s="8">
        <v>0</v>
      </c>
    </row>
    <row r="468" spans="1:70" x14ac:dyDescent="0.25">
      <c r="A468" s="6">
        <v>35233310</v>
      </c>
      <c r="B468" t="s">
        <v>832</v>
      </c>
      <c r="C468" s="7" t="s">
        <v>115</v>
      </c>
      <c r="D468" s="7" t="s">
        <v>94</v>
      </c>
      <c r="E468" s="7" t="s">
        <v>95</v>
      </c>
      <c r="F468" t="s">
        <v>96</v>
      </c>
      <c r="G468" t="s">
        <v>179</v>
      </c>
      <c r="H468" t="s">
        <v>199</v>
      </c>
      <c r="I468" t="s">
        <v>144</v>
      </c>
      <c r="J468" t="s">
        <v>78</v>
      </c>
      <c r="K468" t="s">
        <v>79</v>
      </c>
      <c r="L468">
        <v>39.633770800000001</v>
      </c>
      <c r="M468">
        <v>-121.413781</v>
      </c>
      <c r="N468" s="7" t="s">
        <v>801</v>
      </c>
      <c r="O468" s="7" t="s">
        <v>810</v>
      </c>
      <c r="P468" s="7" t="s">
        <v>803</v>
      </c>
      <c r="Q468" s="7" t="s">
        <v>170</v>
      </c>
      <c r="R468" s="7">
        <v>1849</v>
      </c>
      <c r="S468" s="7">
        <v>0</v>
      </c>
      <c r="T468" s="7" t="s">
        <v>220</v>
      </c>
      <c r="U468" s="7"/>
      <c r="V468" s="7" t="s">
        <v>200</v>
      </c>
      <c r="W468" s="8">
        <v>0</v>
      </c>
      <c r="X468" s="8">
        <v>0.28617424242424244</v>
      </c>
      <c r="Y468" s="8">
        <v>0</v>
      </c>
      <c r="Z468" s="8">
        <v>0.28617424242424244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8">
        <v>0</v>
      </c>
      <c r="AO468" s="8">
        <v>0</v>
      </c>
      <c r="AP468" s="8">
        <v>0</v>
      </c>
      <c r="AQ468" s="8">
        <v>0</v>
      </c>
      <c r="AR468" s="8">
        <v>0.28617424242424239</v>
      </c>
      <c r="AS468" s="8">
        <v>0</v>
      </c>
      <c r="AT468" s="8">
        <v>0.28617424242424239</v>
      </c>
      <c r="AU468" s="7">
        <v>0</v>
      </c>
      <c r="AV468" s="7">
        <v>0</v>
      </c>
      <c r="AW468" s="7">
        <v>0</v>
      </c>
      <c r="AX468" s="7">
        <v>0</v>
      </c>
      <c r="AY468" s="7">
        <v>0</v>
      </c>
      <c r="AZ468" s="7">
        <v>0</v>
      </c>
      <c r="BA468" s="7">
        <v>0</v>
      </c>
      <c r="BB468" s="7">
        <v>0</v>
      </c>
      <c r="BC468" s="8">
        <v>0</v>
      </c>
      <c r="BD468" s="8">
        <v>0</v>
      </c>
      <c r="BE468" s="8">
        <v>0</v>
      </c>
      <c r="BF468" s="8">
        <v>0</v>
      </c>
      <c r="BG468" s="8">
        <v>0</v>
      </c>
      <c r="BH468" s="8">
        <v>0</v>
      </c>
      <c r="BI468" s="8">
        <v>0</v>
      </c>
      <c r="BJ468" s="8">
        <v>0</v>
      </c>
      <c r="BK468" s="8">
        <v>0</v>
      </c>
      <c r="BL468" s="8">
        <v>0</v>
      </c>
      <c r="BM468" s="8">
        <v>0</v>
      </c>
      <c r="BN468" s="8">
        <v>0</v>
      </c>
      <c r="BO468" s="8">
        <v>0</v>
      </c>
      <c r="BP468" s="8">
        <v>0</v>
      </c>
      <c r="BQ468" s="8">
        <v>0</v>
      </c>
      <c r="BR468" s="8">
        <v>0</v>
      </c>
    </row>
    <row r="469" spans="1:70" x14ac:dyDescent="0.25">
      <c r="A469" s="6">
        <v>35233311</v>
      </c>
      <c r="B469" t="s">
        <v>833</v>
      </c>
      <c r="C469" s="7" t="s">
        <v>115</v>
      </c>
      <c r="D469" s="7" t="s">
        <v>94</v>
      </c>
      <c r="E469" s="7" t="s">
        <v>95</v>
      </c>
      <c r="F469" t="s">
        <v>96</v>
      </c>
      <c r="G469" t="s">
        <v>179</v>
      </c>
      <c r="H469" t="s">
        <v>199</v>
      </c>
      <c r="I469" t="s">
        <v>144</v>
      </c>
      <c r="J469" t="s">
        <v>78</v>
      </c>
      <c r="K469" t="s">
        <v>79</v>
      </c>
      <c r="L469">
        <v>39.632899999999999</v>
      </c>
      <c r="M469">
        <v>-121.397908</v>
      </c>
      <c r="N469" s="7" t="s">
        <v>801</v>
      </c>
      <c r="O469" s="7" t="s">
        <v>810</v>
      </c>
      <c r="P469" s="7" t="s">
        <v>803</v>
      </c>
      <c r="Q469" s="7" t="s">
        <v>170</v>
      </c>
      <c r="R469" s="7">
        <v>1849</v>
      </c>
      <c r="S469" s="7">
        <v>0</v>
      </c>
      <c r="T469" s="7" t="s">
        <v>220</v>
      </c>
      <c r="U469" s="7"/>
      <c r="V469" s="7" t="s">
        <v>101</v>
      </c>
      <c r="W469" s="8">
        <v>0</v>
      </c>
      <c r="X469" s="8">
        <v>0.64204545454545459</v>
      </c>
      <c r="Y469" s="8">
        <v>0</v>
      </c>
      <c r="Z469" s="8">
        <v>0.64204545454545459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8">
        <v>0.64204545454545447</v>
      </c>
      <c r="AO469" s="8">
        <v>0</v>
      </c>
      <c r="AP469" s="8">
        <v>0.64204545454545447</v>
      </c>
      <c r="AQ469" s="8">
        <v>0</v>
      </c>
      <c r="AR469" s="8">
        <v>0</v>
      </c>
      <c r="AS469" s="8">
        <v>0</v>
      </c>
      <c r="AT469" s="8">
        <v>0</v>
      </c>
      <c r="AU469" s="7">
        <v>0</v>
      </c>
      <c r="AV469" s="7">
        <v>0</v>
      </c>
      <c r="AW469" s="7">
        <v>0</v>
      </c>
      <c r="AX469" s="7">
        <v>0</v>
      </c>
      <c r="AY469" s="7">
        <v>0</v>
      </c>
      <c r="AZ469" s="7">
        <v>0</v>
      </c>
      <c r="BA469" s="7">
        <v>0</v>
      </c>
      <c r="BB469" s="7">
        <v>0</v>
      </c>
      <c r="BC469" s="8">
        <v>0</v>
      </c>
      <c r="BD469" s="8">
        <v>0</v>
      </c>
      <c r="BE469" s="8">
        <v>0</v>
      </c>
      <c r="BF469" s="8">
        <v>0</v>
      </c>
      <c r="BG469" s="8">
        <v>0</v>
      </c>
      <c r="BH469" s="8">
        <v>0</v>
      </c>
      <c r="BI469" s="8">
        <v>0</v>
      </c>
      <c r="BJ469" s="8">
        <v>0</v>
      </c>
      <c r="BK469" s="8">
        <v>0</v>
      </c>
      <c r="BL469" s="8">
        <v>0</v>
      </c>
      <c r="BM469" s="8">
        <v>0</v>
      </c>
      <c r="BN469" s="8">
        <v>0</v>
      </c>
      <c r="BO469" s="8">
        <v>0</v>
      </c>
      <c r="BP469" s="8">
        <v>0</v>
      </c>
      <c r="BQ469" s="8">
        <v>0</v>
      </c>
      <c r="BR469" s="8">
        <v>0</v>
      </c>
    </row>
    <row r="470" spans="1:70" x14ac:dyDescent="0.25">
      <c r="A470" s="6">
        <v>35233312</v>
      </c>
      <c r="B470" t="s">
        <v>834</v>
      </c>
      <c r="C470" s="7" t="s">
        <v>115</v>
      </c>
      <c r="D470" s="7" t="s">
        <v>94</v>
      </c>
      <c r="E470" s="7" t="s">
        <v>95</v>
      </c>
      <c r="F470" t="s">
        <v>96</v>
      </c>
      <c r="G470" t="s">
        <v>179</v>
      </c>
      <c r="H470" t="s">
        <v>199</v>
      </c>
      <c r="I470" t="s">
        <v>144</v>
      </c>
      <c r="J470" t="s">
        <v>78</v>
      </c>
      <c r="K470" t="s">
        <v>79</v>
      </c>
      <c r="L470">
        <v>39.63297506</v>
      </c>
      <c r="M470">
        <v>-121.38800000000001</v>
      </c>
      <c r="N470" s="7" t="s">
        <v>801</v>
      </c>
      <c r="O470" s="7" t="s">
        <v>810</v>
      </c>
      <c r="P470" s="7" t="s">
        <v>803</v>
      </c>
      <c r="Q470" s="7" t="s">
        <v>170</v>
      </c>
      <c r="R470" s="7">
        <v>1849</v>
      </c>
      <c r="S470" s="7">
        <v>0</v>
      </c>
      <c r="T470" s="7" t="s">
        <v>220</v>
      </c>
      <c r="U470" s="7"/>
      <c r="V470" s="7" t="s">
        <v>200</v>
      </c>
      <c r="W470" s="8">
        <v>0</v>
      </c>
      <c r="X470" s="8">
        <v>0.78371212121212119</v>
      </c>
      <c r="Y470" s="8">
        <v>0</v>
      </c>
      <c r="Z470" s="8">
        <v>0.78371212121212119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8">
        <v>0</v>
      </c>
      <c r="AO470" s="8">
        <v>0</v>
      </c>
      <c r="AP470" s="8">
        <v>0</v>
      </c>
      <c r="AQ470" s="8">
        <v>0</v>
      </c>
      <c r="AR470" s="8">
        <v>0.78371212121212108</v>
      </c>
      <c r="AS470" s="8">
        <v>0</v>
      </c>
      <c r="AT470" s="8">
        <v>0.78371212121212108</v>
      </c>
      <c r="AU470" s="7">
        <v>0</v>
      </c>
      <c r="AV470" s="7">
        <v>0</v>
      </c>
      <c r="AW470" s="7">
        <v>0</v>
      </c>
      <c r="AX470" s="7">
        <v>0</v>
      </c>
      <c r="AY470" s="7">
        <v>0</v>
      </c>
      <c r="AZ470" s="7">
        <v>0</v>
      </c>
      <c r="BA470" s="7">
        <v>0</v>
      </c>
      <c r="BB470" s="7">
        <v>0</v>
      </c>
      <c r="BC470" s="8">
        <v>0</v>
      </c>
      <c r="BD470" s="8">
        <v>0</v>
      </c>
      <c r="BE470" s="8">
        <v>0</v>
      </c>
      <c r="BF470" s="8">
        <v>0</v>
      </c>
      <c r="BG470" s="8">
        <v>0</v>
      </c>
      <c r="BH470" s="8">
        <v>0</v>
      </c>
      <c r="BI470" s="8">
        <v>0</v>
      </c>
      <c r="BJ470" s="8">
        <v>0</v>
      </c>
      <c r="BK470" s="8">
        <v>0</v>
      </c>
      <c r="BL470" s="8">
        <v>0</v>
      </c>
      <c r="BM470" s="8">
        <v>0</v>
      </c>
      <c r="BN470" s="8">
        <v>0</v>
      </c>
      <c r="BO470" s="8">
        <v>0</v>
      </c>
      <c r="BP470" s="8">
        <v>0</v>
      </c>
      <c r="BQ470" s="8">
        <v>0</v>
      </c>
      <c r="BR470" s="8">
        <v>0</v>
      </c>
    </row>
    <row r="471" spans="1:70" x14ac:dyDescent="0.25">
      <c r="A471" s="6">
        <v>35233314</v>
      </c>
      <c r="B471" t="s">
        <v>835</v>
      </c>
      <c r="C471" s="7" t="s">
        <v>115</v>
      </c>
      <c r="D471" s="7" t="s">
        <v>94</v>
      </c>
      <c r="E471" s="7" t="s">
        <v>95</v>
      </c>
      <c r="F471" t="s">
        <v>96</v>
      </c>
      <c r="G471" t="s">
        <v>179</v>
      </c>
      <c r="H471" t="s">
        <v>199</v>
      </c>
      <c r="I471" t="s">
        <v>144</v>
      </c>
      <c r="J471" t="s">
        <v>78</v>
      </c>
      <c r="K471" t="s">
        <v>79</v>
      </c>
      <c r="L471">
        <v>39.625419999999998</v>
      </c>
      <c r="M471">
        <v>-121.398</v>
      </c>
      <c r="N471" s="7" t="s">
        <v>801</v>
      </c>
      <c r="O471" s="7" t="s">
        <v>810</v>
      </c>
      <c r="P471" s="7" t="s">
        <v>803</v>
      </c>
      <c r="Q471" s="7" t="s">
        <v>170</v>
      </c>
      <c r="R471" s="7">
        <v>1849</v>
      </c>
      <c r="S471" s="7">
        <v>0</v>
      </c>
      <c r="T471" s="7" t="s">
        <v>220</v>
      </c>
      <c r="U471" s="7"/>
      <c r="V471" s="7" t="s">
        <v>200</v>
      </c>
      <c r="W471" s="8">
        <v>0</v>
      </c>
      <c r="X471" s="8">
        <v>2.3700757575757576</v>
      </c>
      <c r="Y471" s="8">
        <v>0</v>
      </c>
      <c r="Z471" s="8">
        <v>2.3700757575757576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8">
        <v>1.9702651515151515</v>
      </c>
      <c r="AO471" s="8">
        <v>0</v>
      </c>
      <c r="AP471" s="8">
        <v>1.9702651515151515</v>
      </c>
      <c r="AQ471" s="8">
        <v>0</v>
      </c>
      <c r="AR471" s="8">
        <v>0.39981060606060609</v>
      </c>
      <c r="AS471" s="8">
        <v>0</v>
      </c>
      <c r="AT471" s="8">
        <v>0.39981060606060609</v>
      </c>
      <c r="AU471" s="7">
        <v>0</v>
      </c>
      <c r="AV471" s="7">
        <v>0</v>
      </c>
      <c r="AW471" s="7">
        <v>0</v>
      </c>
      <c r="AX471" s="7">
        <v>0</v>
      </c>
      <c r="AY471" s="7">
        <v>0</v>
      </c>
      <c r="AZ471" s="7">
        <v>0</v>
      </c>
      <c r="BA471" s="7">
        <v>0</v>
      </c>
      <c r="BB471" s="7">
        <v>0</v>
      </c>
      <c r="BC471" s="8">
        <v>0</v>
      </c>
      <c r="BD471" s="8">
        <v>0</v>
      </c>
      <c r="BE471" s="8">
        <v>0</v>
      </c>
      <c r="BF471" s="8">
        <v>0</v>
      </c>
      <c r="BG471" s="8">
        <v>0</v>
      </c>
      <c r="BH471" s="8">
        <v>0</v>
      </c>
      <c r="BI471" s="8">
        <v>0</v>
      </c>
      <c r="BJ471" s="8">
        <v>0</v>
      </c>
      <c r="BK471" s="8">
        <v>0</v>
      </c>
      <c r="BL471" s="8">
        <v>0</v>
      </c>
      <c r="BM471" s="8">
        <v>0</v>
      </c>
      <c r="BN471" s="8">
        <v>0</v>
      </c>
      <c r="BO471" s="8">
        <v>0</v>
      </c>
      <c r="BP471" s="8">
        <v>0</v>
      </c>
      <c r="BQ471" s="8">
        <v>0</v>
      </c>
      <c r="BR471" s="8">
        <v>0</v>
      </c>
    </row>
    <row r="472" spans="1:70" x14ac:dyDescent="0.25">
      <c r="A472" s="6">
        <v>35233315</v>
      </c>
      <c r="B472" t="s">
        <v>836</v>
      </c>
      <c r="C472" s="7" t="s">
        <v>101</v>
      </c>
      <c r="D472" s="7" t="s">
        <v>94</v>
      </c>
      <c r="E472" s="7" t="s">
        <v>95</v>
      </c>
      <c r="F472" t="s">
        <v>96</v>
      </c>
      <c r="G472" t="s">
        <v>179</v>
      </c>
      <c r="H472" t="s">
        <v>199</v>
      </c>
      <c r="I472" t="s">
        <v>144</v>
      </c>
      <c r="J472" t="s">
        <v>78</v>
      </c>
      <c r="K472" t="s">
        <v>79</v>
      </c>
      <c r="L472">
        <v>39.623385560000003</v>
      </c>
      <c r="M472">
        <v>-121.400879</v>
      </c>
      <c r="N472" s="7" t="s">
        <v>801</v>
      </c>
      <c r="O472" s="7" t="s">
        <v>810</v>
      </c>
      <c r="P472" s="7" t="s">
        <v>803</v>
      </c>
      <c r="Q472" s="7" t="s">
        <v>170</v>
      </c>
      <c r="R472" s="7">
        <v>1849</v>
      </c>
      <c r="S472" s="7">
        <v>0</v>
      </c>
      <c r="T472" s="7" t="s">
        <v>220</v>
      </c>
      <c r="U472" s="7"/>
      <c r="V472" s="7" t="s">
        <v>200</v>
      </c>
      <c r="W472" s="8">
        <v>0</v>
      </c>
      <c r="X472" s="8">
        <v>0.70757575757575752</v>
      </c>
      <c r="Y472" s="8">
        <v>0</v>
      </c>
      <c r="Z472" s="8">
        <v>0.70757575757575752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8">
        <v>0</v>
      </c>
      <c r="AO472" s="8">
        <v>0</v>
      </c>
      <c r="AP472" s="8">
        <v>0</v>
      </c>
      <c r="AQ472" s="8">
        <v>0</v>
      </c>
      <c r="AR472" s="8">
        <v>0.70757575757575752</v>
      </c>
      <c r="AS472" s="8">
        <v>0</v>
      </c>
      <c r="AT472" s="8">
        <v>0.70757575757575752</v>
      </c>
      <c r="AU472" s="7">
        <v>0</v>
      </c>
      <c r="AV472" s="7">
        <v>0</v>
      </c>
      <c r="AW472" s="7">
        <v>0</v>
      </c>
      <c r="AX472" s="7">
        <v>0</v>
      </c>
      <c r="AY472" s="7">
        <v>0</v>
      </c>
      <c r="AZ472" s="7">
        <v>0</v>
      </c>
      <c r="BA472" s="7">
        <v>0</v>
      </c>
      <c r="BB472" s="7">
        <v>0</v>
      </c>
      <c r="BC472" s="8">
        <v>0</v>
      </c>
      <c r="BD472" s="8">
        <v>0</v>
      </c>
      <c r="BE472" s="8">
        <v>0</v>
      </c>
      <c r="BF472" s="8">
        <v>0</v>
      </c>
      <c r="BG472" s="8">
        <v>0</v>
      </c>
      <c r="BH472" s="8">
        <v>0</v>
      </c>
      <c r="BI472" s="8">
        <v>0</v>
      </c>
      <c r="BJ472" s="8">
        <v>0</v>
      </c>
      <c r="BK472" s="8">
        <v>0</v>
      </c>
      <c r="BL472" s="8">
        <v>0</v>
      </c>
      <c r="BM472" s="8">
        <v>0</v>
      </c>
      <c r="BN472" s="8">
        <v>0</v>
      </c>
      <c r="BO472" s="8">
        <v>0</v>
      </c>
      <c r="BP472" s="8">
        <v>0</v>
      </c>
      <c r="BQ472" s="8">
        <v>0</v>
      </c>
      <c r="BR472" s="8">
        <v>0</v>
      </c>
    </row>
    <row r="473" spans="1:70" x14ac:dyDescent="0.25">
      <c r="A473" s="6">
        <v>35239522</v>
      </c>
      <c r="B473" t="s">
        <v>837</v>
      </c>
      <c r="C473" s="7" t="s">
        <v>115</v>
      </c>
      <c r="D473" s="7" t="s">
        <v>94</v>
      </c>
      <c r="E473" s="7" t="s">
        <v>95</v>
      </c>
      <c r="F473" t="s">
        <v>96</v>
      </c>
      <c r="G473" t="s">
        <v>179</v>
      </c>
      <c r="H473" t="s">
        <v>199</v>
      </c>
      <c r="I473" t="s">
        <v>144</v>
      </c>
      <c r="J473" t="s">
        <v>78</v>
      </c>
      <c r="K473" t="s">
        <v>79</v>
      </c>
      <c r="L473">
        <v>39.634297348099999</v>
      </c>
      <c r="M473">
        <v>-121.411176884</v>
      </c>
      <c r="N473" s="7" t="s">
        <v>801</v>
      </c>
      <c r="O473" s="7" t="s">
        <v>810</v>
      </c>
      <c r="P473" s="7" t="s">
        <v>803</v>
      </c>
      <c r="Q473" s="7" t="s">
        <v>170</v>
      </c>
      <c r="R473" s="7">
        <v>1849</v>
      </c>
      <c r="S473" s="7">
        <v>0</v>
      </c>
      <c r="T473" s="7" t="s">
        <v>220</v>
      </c>
      <c r="U473" s="7"/>
      <c r="V473" s="7" t="s">
        <v>200</v>
      </c>
      <c r="W473" s="8">
        <v>0</v>
      </c>
      <c r="X473" s="8">
        <v>0.24564393939393939</v>
      </c>
      <c r="Y473" s="8">
        <v>0</v>
      </c>
      <c r="Z473" s="8">
        <v>0.24564393939393939</v>
      </c>
      <c r="AA473" s="8">
        <v>0</v>
      </c>
      <c r="AB473" s="8">
        <v>0</v>
      </c>
      <c r="AC473" s="8">
        <v>0</v>
      </c>
      <c r="AD473" s="8">
        <v>0</v>
      </c>
      <c r="AE473" s="8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8">
        <v>0</v>
      </c>
      <c r="AO473" s="8">
        <v>0</v>
      </c>
      <c r="AP473" s="8">
        <v>0</v>
      </c>
      <c r="AQ473" s="8">
        <v>0</v>
      </c>
      <c r="AR473" s="8">
        <v>0.24564393939393939</v>
      </c>
      <c r="AS473" s="8">
        <v>0</v>
      </c>
      <c r="AT473" s="8">
        <v>0.24564393939393939</v>
      </c>
      <c r="AU473" s="7">
        <v>0</v>
      </c>
      <c r="AV473" s="7">
        <v>0</v>
      </c>
      <c r="AW473" s="7">
        <v>0</v>
      </c>
      <c r="AX473" s="7">
        <v>0</v>
      </c>
      <c r="AY473" s="7">
        <v>0</v>
      </c>
      <c r="AZ473" s="7">
        <v>0</v>
      </c>
      <c r="BA473" s="7">
        <v>0</v>
      </c>
      <c r="BB473" s="7">
        <v>0</v>
      </c>
      <c r="BC473" s="8">
        <v>0</v>
      </c>
      <c r="BD473" s="8">
        <v>0</v>
      </c>
      <c r="BE473" s="8">
        <v>0</v>
      </c>
      <c r="BF473" s="8">
        <v>0</v>
      </c>
      <c r="BG473" s="8">
        <v>0</v>
      </c>
      <c r="BH473" s="8">
        <v>0</v>
      </c>
      <c r="BI473" s="8">
        <v>0</v>
      </c>
      <c r="BJ473" s="8">
        <v>0</v>
      </c>
      <c r="BK473" s="8">
        <v>0</v>
      </c>
      <c r="BL473" s="8">
        <v>0</v>
      </c>
      <c r="BM473" s="8">
        <v>0</v>
      </c>
      <c r="BN473" s="8">
        <v>0</v>
      </c>
      <c r="BO473" s="8">
        <v>0</v>
      </c>
      <c r="BP473" s="8">
        <v>0</v>
      </c>
      <c r="BQ473" s="8">
        <v>0</v>
      </c>
      <c r="BR473" s="8">
        <v>0</v>
      </c>
    </row>
    <row r="474" spans="1:70" x14ac:dyDescent="0.25">
      <c r="A474" s="6">
        <v>35239523</v>
      </c>
      <c r="B474" t="s">
        <v>838</v>
      </c>
      <c r="C474" s="7" t="s">
        <v>115</v>
      </c>
      <c r="D474" s="7" t="s">
        <v>94</v>
      </c>
      <c r="E474" s="7" t="s">
        <v>95</v>
      </c>
      <c r="F474" t="s">
        <v>96</v>
      </c>
      <c r="G474" t="s">
        <v>179</v>
      </c>
      <c r="H474" t="s">
        <v>199</v>
      </c>
      <c r="I474" t="s">
        <v>144</v>
      </c>
      <c r="J474" t="s">
        <v>78</v>
      </c>
      <c r="K474" t="s">
        <v>79</v>
      </c>
      <c r="L474">
        <v>39.634297348099999</v>
      </c>
      <c r="M474">
        <v>-121.411176884</v>
      </c>
      <c r="N474" s="7" t="s">
        <v>801</v>
      </c>
      <c r="O474" s="7" t="s">
        <v>810</v>
      </c>
      <c r="P474" s="7" t="s">
        <v>803</v>
      </c>
      <c r="Q474" s="7" t="s">
        <v>170</v>
      </c>
      <c r="R474" s="7">
        <v>1849</v>
      </c>
      <c r="S474" s="7">
        <v>0</v>
      </c>
      <c r="T474" s="7" t="s">
        <v>220</v>
      </c>
      <c r="U474" s="7"/>
      <c r="V474" s="7" t="s">
        <v>101</v>
      </c>
      <c r="W474" s="8">
        <v>0</v>
      </c>
      <c r="X474" s="8">
        <v>0.22916666666666666</v>
      </c>
      <c r="Y474" s="8">
        <v>0</v>
      </c>
      <c r="Z474" s="8">
        <v>0.22916666666666666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8">
        <v>0.22916666666666669</v>
      </c>
      <c r="AO474" s="8">
        <v>0</v>
      </c>
      <c r="AP474" s="8">
        <v>0.22916666666666669</v>
      </c>
      <c r="AQ474" s="8">
        <v>0</v>
      </c>
      <c r="AR474" s="8">
        <v>0</v>
      </c>
      <c r="AS474" s="8">
        <v>0</v>
      </c>
      <c r="AT474" s="8">
        <v>0</v>
      </c>
      <c r="AU474" s="7">
        <v>0</v>
      </c>
      <c r="AV474" s="7">
        <v>0</v>
      </c>
      <c r="AW474" s="7">
        <v>0</v>
      </c>
      <c r="AX474" s="7">
        <v>0</v>
      </c>
      <c r="AY474" s="7">
        <v>0</v>
      </c>
      <c r="AZ474" s="7">
        <v>0</v>
      </c>
      <c r="BA474" s="7">
        <v>0</v>
      </c>
      <c r="BB474" s="7">
        <v>0</v>
      </c>
      <c r="BC474" s="8">
        <v>0</v>
      </c>
      <c r="BD474" s="8">
        <v>0</v>
      </c>
      <c r="BE474" s="8">
        <v>0</v>
      </c>
      <c r="BF474" s="8">
        <v>0</v>
      </c>
      <c r="BG474" s="8">
        <v>0</v>
      </c>
      <c r="BH474" s="8">
        <v>0</v>
      </c>
      <c r="BI474" s="8">
        <v>0</v>
      </c>
      <c r="BJ474" s="8">
        <v>0</v>
      </c>
      <c r="BK474" s="8">
        <v>0</v>
      </c>
      <c r="BL474" s="8">
        <v>0</v>
      </c>
      <c r="BM474" s="8">
        <v>0</v>
      </c>
      <c r="BN474" s="8">
        <v>0</v>
      </c>
      <c r="BO474" s="8">
        <v>0</v>
      </c>
      <c r="BP474" s="8">
        <v>0</v>
      </c>
      <c r="BQ474" s="8">
        <v>0</v>
      </c>
      <c r="BR474" s="8">
        <v>0</v>
      </c>
    </row>
    <row r="475" spans="1:70" x14ac:dyDescent="0.25">
      <c r="A475" s="6">
        <v>35239937</v>
      </c>
      <c r="B475" t="s">
        <v>839</v>
      </c>
      <c r="C475" s="7" t="s">
        <v>115</v>
      </c>
      <c r="D475" s="7" t="s">
        <v>94</v>
      </c>
      <c r="E475" s="7" t="s">
        <v>95</v>
      </c>
      <c r="F475" t="s">
        <v>96</v>
      </c>
      <c r="G475" t="s">
        <v>179</v>
      </c>
      <c r="H475" t="s">
        <v>199</v>
      </c>
      <c r="I475" t="s">
        <v>144</v>
      </c>
      <c r="J475" t="s">
        <v>78</v>
      </c>
      <c r="K475" t="s">
        <v>79</v>
      </c>
      <c r="L475">
        <v>39.634297348099999</v>
      </c>
      <c r="M475">
        <v>-121.411176884</v>
      </c>
      <c r="N475" s="7" t="s">
        <v>801</v>
      </c>
      <c r="O475" s="7" t="s">
        <v>810</v>
      </c>
      <c r="P475" s="7" t="s">
        <v>803</v>
      </c>
      <c r="Q475" s="7" t="s">
        <v>170</v>
      </c>
      <c r="R475" s="7">
        <v>1849</v>
      </c>
      <c r="S475" s="7">
        <v>0</v>
      </c>
      <c r="T475" s="7" t="s">
        <v>220</v>
      </c>
      <c r="U475" s="7"/>
      <c r="V475" s="7" t="s">
        <v>101</v>
      </c>
      <c r="W475" s="8">
        <v>0</v>
      </c>
      <c r="X475" s="8">
        <v>0.46193181818181817</v>
      </c>
      <c r="Y475" s="8">
        <v>0</v>
      </c>
      <c r="Z475" s="8">
        <v>0.46193181818181817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8">
        <v>0.46193181818181817</v>
      </c>
      <c r="AO475" s="8">
        <v>0</v>
      </c>
      <c r="AP475" s="8">
        <v>0.46193181818181817</v>
      </c>
      <c r="AQ475" s="8">
        <v>0</v>
      </c>
      <c r="AR475" s="8">
        <v>0</v>
      </c>
      <c r="AS475" s="8">
        <v>0</v>
      </c>
      <c r="AT475" s="8">
        <v>0</v>
      </c>
      <c r="AU475" s="7">
        <v>0</v>
      </c>
      <c r="AV475" s="7">
        <v>0</v>
      </c>
      <c r="AW475" s="7">
        <v>0</v>
      </c>
      <c r="AX475" s="7">
        <v>0</v>
      </c>
      <c r="AY475" s="7">
        <v>0</v>
      </c>
      <c r="AZ475" s="7">
        <v>0</v>
      </c>
      <c r="BA475" s="7">
        <v>0</v>
      </c>
      <c r="BB475" s="7">
        <v>0</v>
      </c>
      <c r="BC475" s="8">
        <v>0</v>
      </c>
      <c r="BD475" s="8">
        <v>0</v>
      </c>
      <c r="BE475" s="8">
        <v>0</v>
      </c>
      <c r="BF475" s="8">
        <v>0</v>
      </c>
      <c r="BG475" s="8">
        <v>0</v>
      </c>
      <c r="BH475" s="8">
        <v>0</v>
      </c>
      <c r="BI475" s="8">
        <v>0</v>
      </c>
      <c r="BJ475" s="8">
        <v>0</v>
      </c>
      <c r="BK475" s="8">
        <v>0</v>
      </c>
      <c r="BL475" s="8">
        <v>0</v>
      </c>
      <c r="BM475" s="8">
        <v>0</v>
      </c>
      <c r="BN475" s="8">
        <v>0</v>
      </c>
      <c r="BO475" s="8">
        <v>0</v>
      </c>
      <c r="BP475" s="8">
        <v>0</v>
      </c>
      <c r="BQ475" s="8">
        <v>0</v>
      </c>
      <c r="BR475" s="8">
        <v>0</v>
      </c>
    </row>
    <row r="476" spans="1:70" x14ac:dyDescent="0.25">
      <c r="A476" s="6">
        <v>35240545</v>
      </c>
      <c r="B476" t="s">
        <v>840</v>
      </c>
      <c r="C476" s="7" t="s">
        <v>115</v>
      </c>
      <c r="D476" s="7" t="s">
        <v>94</v>
      </c>
      <c r="E476" s="7" t="s">
        <v>95</v>
      </c>
      <c r="F476" t="s">
        <v>96</v>
      </c>
      <c r="G476" t="s">
        <v>179</v>
      </c>
      <c r="H476" t="s">
        <v>199</v>
      </c>
      <c r="I476" t="s">
        <v>144</v>
      </c>
      <c r="J476" t="s">
        <v>78</v>
      </c>
      <c r="K476" t="s">
        <v>79</v>
      </c>
      <c r="L476">
        <v>39.634297348099999</v>
      </c>
      <c r="M476">
        <v>-121.411176884</v>
      </c>
      <c r="N476" s="7" t="s">
        <v>801</v>
      </c>
      <c r="O476" s="7" t="s">
        <v>810</v>
      </c>
      <c r="P476" s="7" t="s">
        <v>803</v>
      </c>
      <c r="Q476" s="7" t="s">
        <v>170</v>
      </c>
      <c r="R476" s="7">
        <v>1849</v>
      </c>
      <c r="S476" s="7">
        <v>0</v>
      </c>
      <c r="T476" s="7" t="s">
        <v>220</v>
      </c>
      <c r="U476" s="7"/>
      <c r="V476" s="7" t="s">
        <v>101</v>
      </c>
      <c r="W476" s="8">
        <v>0</v>
      </c>
      <c r="X476" s="8">
        <v>0.13125000000000001</v>
      </c>
      <c r="Y476" s="8">
        <v>0</v>
      </c>
      <c r="Z476" s="8">
        <v>0.13125000000000001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8">
        <v>0.13124999999999998</v>
      </c>
      <c r="AO476" s="8">
        <v>0</v>
      </c>
      <c r="AP476" s="8">
        <v>0.13124999999999998</v>
      </c>
      <c r="AQ476" s="8">
        <v>0</v>
      </c>
      <c r="AR476" s="8">
        <v>0</v>
      </c>
      <c r="AS476" s="8">
        <v>0</v>
      </c>
      <c r="AT476" s="8">
        <v>0</v>
      </c>
      <c r="AU476" s="7">
        <v>0</v>
      </c>
      <c r="AV476" s="7">
        <v>0</v>
      </c>
      <c r="AW476" s="7">
        <v>0</v>
      </c>
      <c r="AX476" s="7">
        <v>0</v>
      </c>
      <c r="AY476" s="7">
        <v>0</v>
      </c>
      <c r="AZ476" s="7">
        <v>0</v>
      </c>
      <c r="BA476" s="7">
        <v>0</v>
      </c>
      <c r="BB476" s="7">
        <v>0</v>
      </c>
      <c r="BC476" s="8">
        <v>0</v>
      </c>
      <c r="BD476" s="8">
        <v>0</v>
      </c>
      <c r="BE476" s="8">
        <v>0</v>
      </c>
      <c r="BF476" s="8">
        <v>0</v>
      </c>
      <c r="BG476" s="8">
        <v>0</v>
      </c>
      <c r="BH476" s="8">
        <v>0</v>
      </c>
      <c r="BI476" s="8">
        <v>0</v>
      </c>
      <c r="BJ476" s="8">
        <v>0</v>
      </c>
      <c r="BK476" s="8">
        <v>0</v>
      </c>
      <c r="BL476" s="8">
        <v>0</v>
      </c>
      <c r="BM476" s="8">
        <v>0</v>
      </c>
      <c r="BN476" s="8">
        <v>0</v>
      </c>
      <c r="BO476" s="8">
        <v>0</v>
      </c>
      <c r="BP476" s="8">
        <v>0</v>
      </c>
      <c r="BQ476" s="8">
        <v>0</v>
      </c>
      <c r="BR476" s="8">
        <v>0</v>
      </c>
    </row>
    <row r="477" spans="1:70" x14ac:dyDescent="0.25">
      <c r="A477" s="6">
        <v>35240546</v>
      </c>
      <c r="B477" t="s">
        <v>841</v>
      </c>
      <c r="C477" s="7" t="s">
        <v>115</v>
      </c>
      <c r="D477" s="7" t="s">
        <v>94</v>
      </c>
      <c r="E477" s="7" t="s">
        <v>95</v>
      </c>
      <c r="F477" t="s">
        <v>96</v>
      </c>
      <c r="G477" t="s">
        <v>179</v>
      </c>
      <c r="H477" t="s">
        <v>199</v>
      </c>
      <c r="I477" t="s">
        <v>144</v>
      </c>
      <c r="J477" t="s">
        <v>78</v>
      </c>
      <c r="K477" t="s">
        <v>79</v>
      </c>
      <c r="L477">
        <v>39.634297348099999</v>
      </c>
      <c r="M477">
        <v>-121.411176884</v>
      </c>
      <c r="N477" s="7" t="s">
        <v>801</v>
      </c>
      <c r="O477" s="7" t="s">
        <v>810</v>
      </c>
      <c r="P477" s="7" t="s">
        <v>803</v>
      </c>
      <c r="Q477" s="7" t="s">
        <v>170</v>
      </c>
      <c r="R477" s="7">
        <v>1849</v>
      </c>
      <c r="S477" s="7">
        <v>0</v>
      </c>
      <c r="T477" s="7" t="s">
        <v>220</v>
      </c>
      <c r="U477" s="7"/>
      <c r="V477" s="7" t="s">
        <v>200</v>
      </c>
      <c r="W477" s="8">
        <v>0</v>
      </c>
      <c r="X477" s="8">
        <v>0.12310606060606061</v>
      </c>
      <c r="Y477" s="8">
        <v>0</v>
      </c>
      <c r="Z477" s="8">
        <v>0.12310606060606061</v>
      </c>
      <c r="AA477" s="8">
        <v>0</v>
      </c>
      <c r="AB477" s="8">
        <v>0</v>
      </c>
      <c r="AC477" s="8">
        <v>0</v>
      </c>
      <c r="AD477" s="8">
        <v>0</v>
      </c>
      <c r="AE477" s="8">
        <v>0</v>
      </c>
      <c r="AF477" s="8">
        <v>0</v>
      </c>
      <c r="AG477" s="8">
        <v>0</v>
      </c>
      <c r="AH477" s="8">
        <v>0</v>
      </c>
      <c r="AI477" s="8">
        <v>0</v>
      </c>
      <c r="AJ477" s="8">
        <v>0</v>
      </c>
      <c r="AK477" s="8">
        <v>0</v>
      </c>
      <c r="AL477" s="8">
        <v>0</v>
      </c>
      <c r="AM477" s="8">
        <v>0</v>
      </c>
      <c r="AN477" s="8">
        <v>0</v>
      </c>
      <c r="AO477" s="8">
        <v>0</v>
      </c>
      <c r="AP477" s="8">
        <v>0</v>
      </c>
      <c r="AQ477" s="8">
        <v>0</v>
      </c>
      <c r="AR477" s="8">
        <v>0.12310606060606061</v>
      </c>
      <c r="AS477" s="8">
        <v>0</v>
      </c>
      <c r="AT477" s="8">
        <v>0.12310606060606061</v>
      </c>
      <c r="AU477" s="7">
        <v>0</v>
      </c>
      <c r="AV477" s="7">
        <v>0</v>
      </c>
      <c r="AW477" s="7">
        <v>0</v>
      </c>
      <c r="AX477" s="7">
        <v>0</v>
      </c>
      <c r="AY477" s="7">
        <v>0</v>
      </c>
      <c r="AZ477" s="7">
        <v>0</v>
      </c>
      <c r="BA477" s="7">
        <v>0</v>
      </c>
      <c r="BB477" s="7">
        <v>0</v>
      </c>
      <c r="BC477" s="8">
        <v>0</v>
      </c>
      <c r="BD477" s="8">
        <v>0</v>
      </c>
      <c r="BE477" s="8">
        <v>0</v>
      </c>
      <c r="BF477" s="8">
        <v>0</v>
      </c>
      <c r="BG477" s="8">
        <v>0</v>
      </c>
      <c r="BH477" s="8">
        <v>0</v>
      </c>
      <c r="BI477" s="8">
        <v>0</v>
      </c>
      <c r="BJ477" s="8">
        <v>0</v>
      </c>
      <c r="BK477" s="8">
        <v>0</v>
      </c>
      <c r="BL477" s="8">
        <v>0</v>
      </c>
      <c r="BM477" s="8">
        <v>0</v>
      </c>
      <c r="BN477" s="8">
        <v>0</v>
      </c>
      <c r="BO477" s="8">
        <v>0</v>
      </c>
      <c r="BP477" s="8">
        <v>0</v>
      </c>
      <c r="BQ477" s="8">
        <v>0</v>
      </c>
      <c r="BR477" s="8">
        <v>0</v>
      </c>
    </row>
    <row r="478" spans="1:70" x14ac:dyDescent="0.25">
      <c r="A478" s="6">
        <v>35279243</v>
      </c>
      <c r="B478" t="s">
        <v>842</v>
      </c>
      <c r="C478" s="7" t="s">
        <v>101</v>
      </c>
      <c r="D478" s="7" t="s">
        <v>94</v>
      </c>
      <c r="E478" s="7" t="s">
        <v>95</v>
      </c>
      <c r="F478" t="s">
        <v>96</v>
      </c>
      <c r="G478" t="s">
        <v>179</v>
      </c>
      <c r="H478" t="s">
        <v>199</v>
      </c>
      <c r="I478" t="s">
        <v>144</v>
      </c>
      <c r="J478" t="s">
        <v>78</v>
      </c>
      <c r="K478" t="s">
        <v>79</v>
      </c>
      <c r="L478">
        <v>39.628694593299997</v>
      </c>
      <c r="M478">
        <v>-121.36560213449999</v>
      </c>
      <c r="N478" s="7" t="s">
        <v>801</v>
      </c>
      <c r="O478" s="7" t="s">
        <v>810</v>
      </c>
      <c r="P478" s="7" t="s">
        <v>803</v>
      </c>
      <c r="Q478" s="7" t="s">
        <v>170</v>
      </c>
      <c r="R478" s="7">
        <v>1849</v>
      </c>
      <c r="S478" s="7">
        <v>0</v>
      </c>
      <c r="T478" s="7" t="s">
        <v>220</v>
      </c>
      <c r="U478" s="7"/>
      <c r="V478" s="7" t="s">
        <v>101</v>
      </c>
      <c r="W478" s="8">
        <v>0</v>
      </c>
      <c r="X478" s="8">
        <v>0.20511363636363636</v>
      </c>
      <c r="Y478" s="8">
        <v>0</v>
      </c>
      <c r="Z478" s="8">
        <v>0.20511363636363636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v>0</v>
      </c>
      <c r="AM478" s="8">
        <v>0</v>
      </c>
      <c r="AN478" s="8">
        <v>0.20511363636363633</v>
      </c>
      <c r="AO478" s="8">
        <v>0</v>
      </c>
      <c r="AP478" s="8">
        <v>0.20511363636363633</v>
      </c>
      <c r="AQ478" s="8">
        <v>0</v>
      </c>
      <c r="AR478" s="8">
        <v>0</v>
      </c>
      <c r="AS478" s="8">
        <v>0</v>
      </c>
      <c r="AT478" s="8">
        <v>0</v>
      </c>
      <c r="AU478" s="7">
        <v>0</v>
      </c>
      <c r="AV478" s="7">
        <v>0</v>
      </c>
      <c r="AW478" s="7">
        <v>0</v>
      </c>
      <c r="AX478" s="7">
        <v>0</v>
      </c>
      <c r="AY478" s="7">
        <v>0</v>
      </c>
      <c r="AZ478" s="7">
        <v>0</v>
      </c>
      <c r="BA478" s="7">
        <v>0</v>
      </c>
      <c r="BB478" s="7">
        <v>0</v>
      </c>
      <c r="BC478" s="8">
        <v>0</v>
      </c>
      <c r="BD478" s="8">
        <v>0</v>
      </c>
      <c r="BE478" s="8">
        <v>0</v>
      </c>
      <c r="BF478" s="8">
        <v>0</v>
      </c>
      <c r="BG478" s="8">
        <v>0</v>
      </c>
      <c r="BH478" s="8">
        <v>0</v>
      </c>
      <c r="BI478" s="8">
        <v>0</v>
      </c>
      <c r="BJ478" s="8">
        <v>0</v>
      </c>
      <c r="BK478" s="8">
        <v>0</v>
      </c>
      <c r="BL478" s="8">
        <v>0</v>
      </c>
      <c r="BM478" s="8">
        <v>0</v>
      </c>
      <c r="BN478" s="8">
        <v>0</v>
      </c>
      <c r="BO478" s="8">
        <v>0</v>
      </c>
      <c r="BP478" s="8">
        <v>0</v>
      </c>
      <c r="BQ478" s="8">
        <v>0</v>
      </c>
      <c r="BR478" s="8">
        <v>0</v>
      </c>
    </row>
    <row r="479" spans="1:70" x14ac:dyDescent="0.25">
      <c r="A479" s="6">
        <v>35283874</v>
      </c>
      <c r="B479" t="s">
        <v>843</v>
      </c>
      <c r="C479" s="7" t="s">
        <v>115</v>
      </c>
      <c r="D479" s="7" t="s">
        <v>94</v>
      </c>
      <c r="E479" s="7" t="s">
        <v>95</v>
      </c>
      <c r="F479" t="s">
        <v>96</v>
      </c>
      <c r="G479" t="s">
        <v>179</v>
      </c>
      <c r="H479" t="s">
        <v>199</v>
      </c>
      <c r="I479" t="s">
        <v>144</v>
      </c>
      <c r="J479" t="s">
        <v>78</v>
      </c>
      <c r="K479" t="s">
        <v>79</v>
      </c>
      <c r="L479">
        <v>39.634297348099999</v>
      </c>
      <c r="M479">
        <v>-121.411176884</v>
      </c>
      <c r="N479" s="7" t="s">
        <v>801</v>
      </c>
      <c r="O479" s="7" t="s">
        <v>810</v>
      </c>
      <c r="P479" s="7" t="s">
        <v>803</v>
      </c>
      <c r="Q479" s="7" t="s">
        <v>170</v>
      </c>
      <c r="R479" s="7">
        <v>1849</v>
      </c>
      <c r="S479" s="7">
        <v>0</v>
      </c>
      <c r="T479" s="7" t="s">
        <v>220</v>
      </c>
      <c r="U479" s="7"/>
      <c r="V479" s="7" t="s">
        <v>200</v>
      </c>
      <c r="W479" s="8">
        <v>0</v>
      </c>
      <c r="X479" s="8">
        <v>0.40284090909090908</v>
      </c>
      <c r="Y479" s="8">
        <v>0.15056818181818182</v>
      </c>
      <c r="Z479" s="8">
        <v>0.55340909090909096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8">
        <v>0</v>
      </c>
      <c r="AO479" s="8">
        <v>0</v>
      </c>
      <c r="AP479" s="8">
        <v>0</v>
      </c>
      <c r="AQ479" s="8">
        <v>0</v>
      </c>
      <c r="AR479" s="8">
        <v>0.40284090909090908</v>
      </c>
      <c r="AS479" s="8">
        <v>0.15056818181818182</v>
      </c>
      <c r="AT479" s="8">
        <v>0.55340909090909096</v>
      </c>
      <c r="AU479" s="7">
        <v>0</v>
      </c>
      <c r="AV479" s="7">
        <v>0</v>
      </c>
      <c r="AW479" s="7">
        <v>0</v>
      </c>
      <c r="AX479" s="7">
        <v>0</v>
      </c>
      <c r="AY479" s="7">
        <v>0</v>
      </c>
      <c r="AZ479" s="7">
        <v>0</v>
      </c>
      <c r="BA479" s="7">
        <v>0</v>
      </c>
      <c r="BB479" s="7">
        <v>0</v>
      </c>
      <c r="BC479" s="8">
        <v>0</v>
      </c>
      <c r="BD479" s="8">
        <v>0</v>
      </c>
      <c r="BE479" s="8">
        <v>0</v>
      </c>
      <c r="BF479" s="8">
        <v>0</v>
      </c>
      <c r="BG479" s="8">
        <v>0</v>
      </c>
      <c r="BH479" s="8">
        <v>0</v>
      </c>
      <c r="BI479" s="8">
        <v>0</v>
      </c>
      <c r="BJ479" s="8">
        <v>0</v>
      </c>
      <c r="BK479" s="8">
        <v>0</v>
      </c>
      <c r="BL479" s="8">
        <v>0</v>
      </c>
      <c r="BM479" s="8">
        <v>0</v>
      </c>
      <c r="BN479" s="8">
        <v>0</v>
      </c>
      <c r="BO479" s="8">
        <v>0</v>
      </c>
      <c r="BP479" s="8">
        <v>0</v>
      </c>
      <c r="BQ479" s="8">
        <v>0</v>
      </c>
      <c r="BR479" s="8">
        <v>0</v>
      </c>
    </row>
    <row r="480" spans="1:70" x14ac:dyDescent="0.25">
      <c r="A480" s="6">
        <v>35244330</v>
      </c>
      <c r="B480" t="s">
        <v>844</v>
      </c>
      <c r="C480" s="7" t="s">
        <v>115</v>
      </c>
      <c r="D480" s="7" t="s">
        <v>94</v>
      </c>
      <c r="E480" s="7" t="s">
        <v>95</v>
      </c>
      <c r="F480" t="s">
        <v>96</v>
      </c>
      <c r="G480" t="s">
        <v>179</v>
      </c>
      <c r="H480" t="s">
        <v>199</v>
      </c>
      <c r="I480" t="s">
        <v>144</v>
      </c>
      <c r="J480" t="s">
        <v>78</v>
      </c>
      <c r="K480" t="s">
        <v>79</v>
      </c>
      <c r="L480">
        <v>39.646009999999997</v>
      </c>
      <c r="M480">
        <v>-121.42443</v>
      </c>
      <c r="N480" s="7" t="s">
        <v>801</v>
      </c>
      <c r="O480" s="7" t="s">
        <v>810</v>
      </c>
      <c r="P480" s="7" t="s">
        <v>803</v>
      </c>
      <c r="Q480" s="7" t="s">
        <v>170</v>
      </c>
      <c r="R480" s="7">
        <v>1849</v>
      </c>
      <c r="S480" s="7">
        <v>0</v>
      </c>
      <c r="T480" s="7" t="s">
        <v>220</v>
      </c>
      <c r="U480" s="7"/>
      <c r="V480" s="7" t="s">
        <v>101</v>
      </c>
      <c r="W480" s="8">
        <v>0</v>
      </c>
      <c r="X480" s="8">
        <v>5.7386363636363638E-2</v>
      </c>
      <c r="Y480" s="8">
        <v>0</v>
      </c>
      <c r="Z480" s="8">
        <v>5.7386363636363638E-2</v>
      </c>
      <c r="AA480" s="8">
        <v>0</v>
      </c>
      <c r="AB480" s="8">
        <v>0</v>
      </c>
      <c r="AC480" s="8">
        <v>0</v>
      </c>
      <c r="AD480" s="8">
        <v>0</v>
      </c>
      <c r="AE480" s="8">
        <v>0</v>
      </c>
      <c r="AF480" s="8">
        <v>0</v>
      </c>
      <c r="AG480" s="8">
        <v>0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8">
        <v>0</v>
      </c>
      <c r="AN480" s="8">
        <v>5.7386363636363638E-2</v>
      </c>
      <c r="AO480" s="8">
        <v>0</v>
      </c>
      <c r="AP480" s="8">
        <v>5.7386363636363638E-2</v>
      </c>
      <c r="AQ480" s="8">
        <v>0</v>
      </c>
      <c r="AR480" s="8">
        <v>0</v>
      </c>
      <c r="AS480" s="8">
        <v>0</v>
      </c>
      <c r="AT480" s="8">
        <v>0</v>
      </c>
      <c r="AU480" s="7">
        <v>0</v>
      </c>
      <c r="AV480" s="7">
        <v>0</v>
      </c>
      <c r="AW480" s="7">
        <v>0</v>
      </c>
      <c r="AX480" s="7">
        <v>0</v>
      </c>
      <c r="AY480" s="7">
        <v>0</v>
      </c>
      <c r="AZ480" s="7">
        <v>0</v>
      </c>
      <c r="BA480" s="7">
        <v>0</v>
      </c>
      <c r="BB480" s="7">
        <v>0</v>
      </c>
      <c r="BC480" s="8">
        <v>0</v>
      </c>
      <c r="BD480" s="8">
        <v>0</v>
      </c>
      <c r="BE480" s="8">
        <v>0</v>
      </c>
      <c r="BF480" s="8">
        <v>0</v>
      </c>
      <c r="BG480" s="8">
        <v>0</v>
      </c>
      <c r="BH480" s="8">
        <v>0</v>
      </c>
      <c r="BI480" s="8">
        <v>0</v>
      </c>
      <c r="BJ480" s="8">
        <v>0</v>
      </c>
      <c r="BK480" s="8">
        <v>0</v>
      </c>
      <c r="BL480" s="8">
        <v>0</v>
      </c>
      <c r="BM480" s="8">
        <v>0</v>
      </c>
      <c r="BN480" s="8">
        <v>0</v>
      </c>
      <c r="BO480" s="8">
        <v>0</v>
      </c>
      <c r="BP480" s="8">
        <v>0</v>
      </c>
      <c r="BQ480" s="8">
        <v>0</v>
      </c>
      <c r="BR480" s="8">
        <v>0</v>
      </c>
    </row>
    <row r="481" spans="1:70" x14ac:dyDescent="0.25">
      <c r="A481" s="6">
        <v>35248770</v>
      </c>
      <c r="B481" t="s">
        <v>845</v>
      </c>
      <c r="C481" s="7" t="s">
        <v>115</v>
      </c>
      <c r="D481" s="7" t="s">
        <v>94</v>
      </c>
      <c r="E481" s="7" t="s">
        <v>95</v>
      </c>
      <c r="F481" t="s">
        <v>96</v>
      </c>
      <c r="G481" t="s">
        <v>179</v>
      </c>
      <c r="H481" t="s">
        <v>199</v>
      </c>
      <c r="I481" t="s">
        <v>144</v>
      </c>
      <c r="J481" t="s">
        <v>78</v>
      </c>
      <c r="K481" t="s">
        <v>79</v>
      </c>
      <c r="L481">
        <v>39.646009999999997</v>
      </c>
      <c r="M481">
        <v>-121.42443</v>
      </c>
      <c r="N481" s="7" t="s">
        <v>801</v>
      </c>
      <c r="O481" s="7" t="s">
        <v>810</v>
      </c>
      <c r="P481" s="7" t="s">
        <v>803</v>
      </c>
      <c r="Q481" s="7" t="s">
        <v>170</v>
      </c>
      <c r="R481" s="7">
        <v>1849</v>
      </c>
      <c r="S481" s="7">
        <v>0</v>
      </c>
      <c r="T481" s="7" t="s">
        <v>220</v>
      </c>
      <c r="U481" s="7"/>
      <c r="V481" s="7" t="s">
        <v>101</v>
      </c>
      <c r="W481" s="8">
        <v>0</v>
      </c>
      <c r="X481" s="8">
        <v>0.10814393939393939</v>
      </c>
      <c r="Y481" s="8">
        <v>0</v>
      </c>
      <c r="Z481" s="8">
        <v>0.10814393939393939</v>
      </c>
      <c r="AA481" s="8">
        <v>0</v>
      </c>
      <c r="AB481" s="8">
        <v>0</v>
      </c>
      <c r="AC481" s="8">
        <v>0</v>
      </c>
      <c r="AD481" s="8">
        <v>0</v>
      </c>
      <c r="AE481" s="8">
        <v>0</v>
      </c>
      <c r="AF481" s="8">
        <v>0</v>
      </c>
      <c r="AG481" s="8">
        <v>0</v>
      </c>
      <c r="AH481" s="8">
        <v>0</v>
      </c>
      <c r="AI481" s="8">
        <v>0</v>
      </c>
      <c r="AJ481" s="8">
        <v>0</v>
      </c>
      <c r="AK481" s="8">
        <v>0</v>
      </c>
      <c r="AL481" s="8">
        <v>0</v>
      </c>
      <c r="AM481" s="8">
        <v>0</v>
      </c>
      <c r="AN481" s="8">
        <v>0.1081439393939394</v>
      </c>
      <c r="AO481" s="8">
        <v>0</v>
      </c>
      <c r="AP481" s="8">
        <v>0.1081439393939394</v>
      </c>
      <c r="AQ481" s="8">
        <v>0</v>
      </c>
      <c r="AR481" s="8">
        <v>0</v>
      </c>
      <c r="AS481" s="8">
        <v>0</v>
      </c>
      <c r="AT481" s="8">
        <v>0</v>
      </c>
      <c r="AU481" s="7">
        <v>0</v>
      </c>
      <c r="AV481" s="7">
        <v>0</v>
      </c>
      <c r="AW481" s="7">
        <v>0</v>
      </c>
      <c r="AX481" s="7">
        <v>0</v>
      </c>
      <c r="AY481" s="7">
        <v>0</v>
      </c>
      <c r="AZ481" s="7">
        <v>0</v>
      </c>
      <c r="BA481" s="7">
        <v>0</v>
      </c>
      <c r="BB481" s="7">
        <v>0</v>
      </c>
      <c r="BC481" s="8">
        <v>0</v>
      </c>
      <c r="BD481" s="8">
        <v>0</v>
      </c>
      <c r="BE481" s="8">
        <v>0</v>
      </c>
      <c r="BF481" s="8">
        <v>0</v>
      </c>
      <c r="BG481" s="8">
        <v>0</v>
      </c>
      <c r="BH481" s="8">
        <v>0</v>
      </c>
      <c r="BI481" s="8">
        <v>0</v>
      </c>
      <c r="BJ481" s="8">
        <v>0</v>
      </c>
      <c r="BK481" s="8">
        <v>0</v>
      </c>
      <c r="BL481" s="8">
        <v>0</v>
      </c>
      <c r="BM481" s="8">
        <v>0</v>
      </c>
      <c r="BN481" s="8">
        <v>0</v>
      </c>
      <c r="BO481" s="8">
        <v>0</v>
      </c>
      <c r="BP481" s="8">
        <v>0</v>
      </c>
      <c r="BQ481" s="8">
        <v>0</v>
      </c>
      <c r="BR481" s="8">
        <v>0</v>
      </c>
    </row>
    <row r="482" spans="1:70" x14ac:dyDescent="0.25">
      <c r="A482" s="6">
        <v>35249161</v>
      </c>
      <c r="B482" t="s">
        <v>846</v>
      </c>
      <c r="C482" s="7" t="s">
        <v>115</v>
      </c>
      <c r="D482" s="7" t="s">
        <v>94</v>
      </c>
      <c r="E482" s="7" t="s">
        <v>95</v>
      </c>
      <c r="F482" t="s">
        <v>96</v>
      </c>
      <c r="G482" t="s">
        <v>179</v>
      </c>
      <c r="H482" t="s">
        <v>199</v>
      </c>
      <c r="I482" t="s">
        <v>144</v>
      </c>
      <c r="J482" t="s">
        <v>78</v>
      </c>
      <c r="K482" t="s">
        <v>79</v>
      </c>
      <c r="L482">
        <v>39.639684129099997</v>
      </c>
      <c r="M482">
        <v>-121.37407974120001</v>
      </c>
      <c r="N482" s="7" t="s">
        <v>801</v>
      </c>
      <c r="O482" s="7" t="s">
        <v>810</v>
      </c>
      <c r="P482" s="7" t="s">
        <v>803</v>
      </c>
      <c r="Q482" s="7" t="s">
        <v>170</v>
      </c>
      <c r="R482" s="7">
        <v>1849</v>
      </c>
      <c r="S482" s="7">
        <v>0</v>
      </c>
      <c r="T482" s="7" t="s">
        <v>220</v>
      </c>
      <c r="U482" s="7"/>
      <c r="V482" s="7" t="s">
        <v>101</v>
      </c>
      <c r="W482" s="8">
        <v>0</v>
      </c>
      <c r="X482" s="8">
        <v>0.19507575757575757</v>
      </c>
      <c r="Y482" s="8">
        <v>0</v>
      </c>
      <c r="Z482" s="8">
        <v>0.19507575757575757</v>
      </c>
      <c r="AA482" s="8">
        <v>0</v>
      </c>
      <c r="AB482" s="8">
        <v>0</v>
      </c>
      <c r="AC482" s="8">
        <v>0</v>
      </c>
      <c r="AD482" s="8">
        <v>0</v>
      </c>
      <c r="AE482" s="8">
        <v>0</v>
      </c>
      <c r="AF482" s="8">
        <v>0</v>
      </c>
      <c r="AG482" s="8">
        <v>0</v>
      </c>
      <c r="AH482" s="8">
        <v>0</v>
      </c>
      <c r="AI482" s="8">
        <v>0</v>
      </c>
      <c r="AJ482" s="8">
        <v>0</v>
      </c>
      <c r="AK482" s="8">
        <v>0</v>
      </c>
      <c r="AL482" s="8">
        <v>0</v>
      </c>
      <c r="AM482" s="8">
        <v>0</v>
      </c>
      <c r="AN482" s="8">
        <v>0.19507575757575757</v>
      </c>
      <c r="AO482" s="8">
        <v>0</v>
      </c>
      <c r="AP482" s="8">
        <v>0.19507575757575757</v>
      </c>
      <c r="AQ482" s="8">
        <v>0</v>
      </c>
      <c r="AR482" s="8">
        <v>0</v>
      </c>
      <c r="AS482" s="8">
        <v>0</v>
      </c>
      <c r="AT482" s="8">
        <v>0</v>
      </c>
      <c r="AU482" s="7">
        <v>0</v>
      </c>
      <c r="AV482" s="7">
        <v>0</v>
      </c>
      <c r="AW482" s="7">
        <v>0</v>
      </c>
      <c r="AX482" s="7">
        <v>0</v>
      </c>
      <c r="AY482" s="7">
        <v>0</v>
      </c>
      <c r="AZ482" s="7">
        <v>0</v>
      </c>
      <c r="BA482" s="7">
        <v>0</v>
      </c>
      <c r="BB482" s="7">
        <v>0</v>
      </c>
      <c r="BC482" s="8">
        <v>0</v>
      </c>
      <c r="BD482" s="8">
        <v>0</v>
      </c>
      <c r="BE482" s="8">
        <v>0</v>
      </c>
      <c r="BF482" s="8">
        <v>0</v>
      </c>
      <c r="BG482" s="8">
        <v>0</v>
      </c>
      <c r="BH482" s="8">
        <v>0</v>
      </c>
      <c r="BI482" s="8">
        <v>0</v>
      </c>
      <c r="BJ482" s="8">
        <v>0</v>
      </c>
      <c r="BK482" s="8">
        <v>0</v>
      </c>
      <c r="BL482" s="8">
        <v>0</v>
      </c>
      <c r="BM482" s="8">
        <v>0</v>
      </c>
      <c r="BN482" s="8">
        <v>0</v>
      </c>
      <c r="BO482" s="8">
        <v>0</v>
      </c>
      <c r="BP482" s="8">
        <v>0</v>
      </c>
      <c r="BQ482" s="8">
        <v>0</v>
      </c>
      <c r="BR482" s="8">
        <v>0</v>
      </c>
    </row>
    <row r="483" spans="1:70" x14ac:dyDescent="0.25">
      <c r="A483" s="6">
        <v>35241075</v>
      </c>
      <c r="B483" t="s">
        <v>847</v>
      </c>
      <c r="C483" s="7" t="s">
        <v>421</v>
      </c>
      <c r="D483" s="7" t="s">
        <v>94</v>
      </c>
      <c r="E483" s="7" t="s">
        <v>421</v>
      </c>
      <c r="F483" t="s">
        <v>96</v>
      </c>
      <c r="G483" t="s">
        <v>179</v>
      </c>
      <c r="H483" t="s">
        <v>199</v>
      </c>
      <c r="I483" t="s">
        <v>144</v>
      </c>
      <c r="J483" t="s">
        <v>78</v>
      </c>
      <c r="K483" t="s">
        <v>79</v>
      </c>
      <c r="L483">
        <v>39.634824561800002</v>
      </c>
      <c r="M483">
        <v>-121.39146122130001</v>
      </c>
      <c r="N483" s="7" t="s">
        <v>801</v>
      </c>
      <c r="O483" s="7" t="s">
        <v>848</v>
      </c>
      <c r="P483" s="7" t="s">
        <v>803</v>
      </c>
      <c r="Q483" s="7" t="s">
        <v>170</v>
      </c>
      <c r="R483" s="7">
        <v>1299</v>
      </c>
      <c r="S483" s="7">
        <v>0</v>
      </c>
      <c r="T483" s="7" t="s">
        <v>220</v>
      </c>
      <c r="U483" s="7" t="s">
        <v>221</v>
      </c>
      <c r="V483" s="7" t="s">
        <v>422</v>
      </c>
      <c r="W483" s="8">
        <v>0</v>
      </c>
      <c r="X483" s="8">
        <v>7.0075757575757569E-2</v>
      </c>
      <c r="Y483" s="8">
        <v>0</v>
      </c>
      <c r="Z483" s="8">
        <v>7.0075757575757569E-2</v>
      </c>
      <c r="AA483" s="8">
        <v>0</v>
      </c>
      <c r="AB483" s="8">
        <v>0</v>
      </c>
      <c r="AC483" s="8">
        <v>0</v>
      </c>
      <c r="AD483" s="8">
        <v>0</v>
      </c>
      <c r="AE483" s="8">
        <v>0</v>
      </c>
      <c r="AF483" s="8">
        <v>0</v>
      </c>
      <c r="AG483" s="8">
        <v>0</v>
      </c>
      <c r="AH483" s="8">
        <v>0</v>
      </c>
      <c r="AI483" s="8">
        <v>0</v>
      </c>
      <c r="AJ483" s="8">
        <v>0</v>
      </c>
      <c r="AK483" s="8">
        <v>0</v>
      </c>
      <c r="AL483" s="8">
        <v>0</v>
      </c>
      <c r="AM483" s="8">
        <v>0</v>
      </c>
      <c r="AN483" s="8">
        <v>0</v>
      </c>
      <c r="AO483" s="8">
        <v>0</v>
      </c>
      <c r="AP483" s="8">
        <v>0</v>
      </c>
      <c r="AQ483" s="8">
        <v>0</v>
      </c>
      <c r="AR483" s="8">
        <v>0</v>
      </c>
      <c r="AS483" s="8">
        <v>0</v>
      </c>
      <c r="AT483" s="8">
        <v>0</v>
      </c>
      <c r="AU483" s="7">
        <v>0</v>
      </c>
      <c r="AV483" s="7">
        <v>0</v>
      </c>
      <c r="AW483" s="7">
        <v>0</v>
      </c>
      <c r="AX483" s="7">
        <v>0</v>
      </c>
      <c r="AY483" s="7">
        <v>0</v>
      </c>
      <c r="AZ483" s="7">
        <v>0</v>
      </c>
      <c r="BA483" s="7">
        <v>0</v>
      </c>
      <c r="BB483" s="7">
        <v>0</v>
      </c>
      <c r="BC483" s="8">
        <v>0</v>
      </c>
      <c r="BD483" s="8">
        <v>0</v>
      </c>
      <c r="BE483" s="8">
        <v>0</v>
      </c>
      <c r="BF483" s="8">
        <v>0</v>
      </c>
      <c r="BG483" s="8">
        <v>0</v>
      </c>
      <c r="BH483" s="8">
        <v>7.0075757575757569E-2</v>
      </c>
      <c r="BI483" s="8">
        <v>0</v>
      </c>
      <c r="BJ483" s="8">
        <v>7.0075757575757569E-2</v>
      </c>
      <c r="BK483" s="8">
        <v>0</v>
      </c>
      <c r="BL483" s="8">
        <v>0</v>
      </c>
      <c r="BM483" s="8">
        <v>0</v>
      </c>
      <c r="BN483" s="8">
        <v>0</v>
      </c>
      <c r="BO483" s="8">
        <v>0</v>
      </c>
      <c r="BP483" s="8">
        <v>0</v>
      </c>
      <c r="BQ483" s="8">
        <v>0</v>
      </c>
      <c r="BR483" s="8">
        <v>0</v>
      </c>
    </row>
    <row r="484" spans="1:70" x14ac:dyDescent="0.25">
      <c r="A484" s="6">
        <v>35241076</v>
      </c>
      <c r="B484" t="s">
        <v>849</v>
      </c>
      <c r="C484" s="7" t="s">
        <v>421</v>
      </c>
      <c r="D484" s="7" t="s">
        <v>94</v>
      </c>
      <c r="E484" s="7" t="s">
        <v>421</v>
      </c>
      <c r="F484" t="s">
        <v>96</v>
      </c>
      <c r="G484" t="s">
        <v>179</v>
      </c>
      <c r="H484" t="s">
        <v>199</v>
      </c>
      <c r="I484" t="s">
        <v>144</v>
      </c>
      <c r="J484" t="s">
        <v>78</v>
      </c>
      <c r="K484" t="s">
        <v>79</v>
      </c>
      <c r="L484">
        <v>39.634824561800002</v>
      </c>
      <c r="M484">
        <v>-121.39146122130001</v>
      </c>
      <c r="N484" s="7" t="s">
        <v>801</v>
      </c>
      <c r="O484" s="7" t="s">
        <v>848</v>
      </c>
      <c r="P484" s="7" t="s">
        <v>803</v>
      </c>
      <c r="Q484" s="7" t="s">
        <v>170</v>
      </c>
      <c r="R484" s="7">
        <v>1299</v>
      </c>
      <c r="S484" s="7">
        <v>0</v>
      </c>
      <c r="T484" s="7" t="s">
        <v>220</v>
      </c>
      <c r="U484" s="7" t="s">
        <v>221</v>
      </c>
      <c r="V484" s="7" t="s">
        <v>422</v>
      </c>
      <c r="W484" s="8">
        <v>0</v>
      </c>
      <c r="X484" s="8">
        <v>0.11003787878787878</v>
      </c>
      <c r="Y484" s="8">
        <v>0</v>
      </c>
      <c r="Z484" s="8">
        <v>0.11003787878787878</v>
      </c>
      <c r="AA484" s="8">
        <v>0</v>
      </c>
      <c r="AB484" s="8">
        <v>0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0</v>
      </c>
      <c r="AN484" s="8">
        <v>0</v>
      </c>
      <c r="AO484" s="8">
        <v>0</v>
      </c>
      <c r="AP484" s="8">
        <v>0</v>
      </c>
      <c r="AQ484" s="8">
        <v>0</v>
      </c>
      <c r="AR484" s="8">
        <v>0</v>
      </c>
      <c r="AS484" s="8">
        <v>0</v>
      </c>
      <c r="AT484" s="8">
        <v>0</v>
      </c>
      <c r="AU484" s="7">
        <v>0</v>
      </c>
      <c r="AV484" s="7">
        <v>0</v>
      </c>
      <c r="AW484" s="7">
        <v>0</v>
      </c>
      <c r="AX484" s="7">
        <v>0</v>
      </c>
      <c r="AY484" s="7">
        <v>0</v>
      </c>
      <c r="AZ484" s="7">
        <v>0</v>
      </c>
      <c r="BA484" s="7">
        <v>0</v>
      </c>
      <c r="BB484" s="7">
        <v>0</v>
      </c>
      <c r="BC484" s="8">
        <v>0</v>
      </c>
      <c r="BD484" s="8">
        <v>0</v>
      </c>
      <c r="BE484" s="8">
        <v>0</v>
      </c>
      <c r="BF484" s="8">
        <v>0</v>
      </c>
      <c r="BG484" s="8">
        <v>0</v>
      </c>
      <c r="BH484" s="8">
        <v>0.11003787878787878</v>
      </c>
      <c r="BI484" s="8">
        <v>0</v>
      </c>
      <c r="BJ484" s="8">
        <v>0.11003787878787878</v>
      </c>
      <c r="BK484" s="8">
        <v>0</v>
      </c>
      <c r="BL484" s="8">
        <v>0</v>
      </c>
      <c r="BM484" s="8">
        <v>0</v>
      </c>
      <c r="BN484" s="8">
        <v>0</v>
      </c>
      <c r="BO484" s="8">
        <v>0</v>
      </c>
      <c r="BP484" s="8">
        <v>0</v>
      </c>
      <c r="BQ484" s="8">
        <v>0</v>
      </c>
      <c r="BR484" s="8">
        <v>0</v>
      </c>
    </row>
    <row r="485" spans="1:70" x14ac:dyDescent="0.25">
      <c r="A485" s="6">
        <v>35241077</v>
      </c>
      <c r="B485" t="s">
        <v>850</v>
      </c>
      <c r="C485" s="7" t="s">
        <v>71</v>
      </c>
      <c r="D485" s="7" t="s">
        <v>94</v>
      </c>
      <c r="E485" s="7" t="s">
        <v>73</v>
      </c>
      <c r="F485" t="s">
        <v>96</v>
      </c>
      <c r="G485" t="s">
        <v>179</v>
      </c>
      <c r="H485" t="s">
        <v>199</v>
      </c>
      <c r="I485" t="s">
        <v>144</v>
      </c>
      <c r="J485" t="s">
        <v>78</v>
      </c>
      <c r="K485" t="s">
        <v>79</v>
      </c>
      <c r="L485">
        <v>39.634824561800002</v>
      </c>
      <c r="M485">
        <v>-121.39146122130001</v>
      </c>
      <c r="N485" s="7" t="s">
        <v>801</v>
      </c>
      <c r="O485" s="7" t="s">
        <v>848</v>
      </c>
      <c r="P485" s="7" t="s">
        <v>803</v>
      </c>
      <c r="Q485" s="7" t="s">
        <v>170</v>
      </c>
      <c r="R485" s="7">
        <v>1299</v>
      </c>
      <c r="S485" s="7">
        <v>0</v>
      </c>
      <c r="T485" s="7" t="s">
        <v>220</v>
      </c>
      <c r="U485" s="7" t="s">
        <v>211</v>
      </c>
      <c r="V485" s="7" t="s">
        <v>80</v>
      </c>
      <c r="W485" s="8">
        <v>0</v>
      </c>
      <c r="X485" s="8">
        <v>0.33806818181818182</v>
      </c>
      <c r="Y485" s="8">
        <v>0</v>
      </c>
      <c r="Z485" s="8">
        <v>0.33806818181818182</v>
      </c>
      <c r="AA485" s="8">
        <v>0</v>
      </c>
      <c r="AB485" s="8">
        <v>0</v>
      </c>
      <c r="AC485" s="8">
        <v>0</v>
      </c>
      <c r="AD485" s="8">
        <v>0</v>
      </c>
      <c r="AE485" s="8">
        <v>0</v>
      </c>
      <c r="AF485" s="8">
        <v>0</v>
      </c>
      <c r="AG485" s="8">
        <v>0</v>
      </c>
      <c r="AH485" s="8">
        <v>0</v>
      </c>
      <c r="AI485" s="8">
        <v>0</v>
      </c>
      <c r="AJ485" s="8">
        <v>0</v>
      </c>
      <c r="AK485" s="8">
        <v>0</v>
      </c>
      <c r="AL485" s="8">
        <v>0</v>
      </c>
      <c r="AM485" s="8">
        <v>0</v>
      </c>
      <c r="AN485" s="8">
        <v>0</v>
      </c>
      <c r="AO485" s="8">
        <v>0</v>
      </c>
      <c r="AP485" s="8">
        <v>0</v>
      </c>
      <c r="AQ485" s="8">
        <v>0</v>
      </c>
      <c r="AR485" s="8">
        <v>0</v>
      </c>
      <c r="AS485" s="8">
        <v>0</v>
      </c>
      <c r="AT485" s="8">
        <v>0</v>
      </c>
      <c r="AU485" s="7">
        <v>0</v>
      </c>
      <c r="AV485" s="7">
        <v>0</v>
      </c>
      <c r="AW485" s="7">
        <v>0</v>
      </c>
      <c r="AX485" s="7">
        <v>0</v>
      </c>
      <c r="AY485" s="7">
        <v>0</v>
      </c>
      <c r="AZ485" s="7">
        <v>0.33806818181818182</v>
      </c>
      <c r="BA485" s="7">
        <v>0</v>
      </c>
      <c r="BB485" s="7">
        <v>0.33806818181818182</v>
      </c>
      <c r="BC485" s="8">
        <v>0</v>
      </c>
      <c r="BD485" s="8">
        <v>0</v>
      </c>
      <c r="BE485" s="8">
        <v>0</v>
      </c>
      <c r="BF485" s="8">
        <v>0</v>
      </c>
      <c r="BG485" s="8">
        <v>0</v>
      </c>
      <c r="BH485" s="8">
        <v>0</v>
      </c>
      <c r="BI485" s="8">
        <v>0</v>
      </c>
      <c r="BJ485" s="8">
        <v>0</v>
      </c>
      <c r="BK485" s="8">
        <v>0</v>
      </c>
      <c r="BL485" s="8">
        <v>0</v>
      </c>
      <c r="BM485" s="8">
        <v>0</v>
      </c>
      <c r="BN485" s="8">
        <v>0</v>
      </c>
      <c r="BO485" s="8">
        <v>0</v>
      </c>
      <c r="BP485" s="8">
        <v>0</v>
      </c>
      <c r="BQ485" s="8">
        <v>0</v>
      </c>
      <c r="BR485" s="8">
        <v>0</v>
      </c>
    </row>
    <row r="486" spans="1:70" x14ac:dyDescent="0.25">
      <c r="A486" s="6">
        <v>35237896</v>
      </c>
      <c r="B486" t="s">
        <v>851</v>
      </c>
      <c r="C486" s="7" t="s">
        <v>115</v>
      </c>
      <c r="D486" s="7" t="s">
        <v>94</v>
      </c>
      <c r="E486" s="7" t="s">
        <v>95</v>
      </c>
      <c r="F486" t="s">
        <v>96</v>
      </c>
      <c r="G486" t="s">
        <v>179</v>
      </c>
      <c r="H486" t="s">
        <v>199</v>
      </c>
      <c r="I486" t="s">
        <v>144</v>
      </c>
      <c r="J486" t="s">
        <v>78</v>
      </c>
      <c r="K486" t="s">
        <v>79</v>
      </c>
      <c r="L486">
        <v>39.634297348099999</v>
      </c>
      <c r="M486">
        <v>-121.411176884</v>
      </c>
      <c r="N486" s="7" t="s">
        <v>801</v>
      </c>
      <c r="O486" s="7" t="s">
        <v>848</v>
      </c>
      <c r="P486" s="7" t="s">
        <v>803</v>
      </c>
      <c r="Q486" s="7" t="s">
        <v>170</v>
      </c>
      <c r="R486" s="7">
        <v>1299</v>
      </c>
      <c r="S486" s="7">
        <v>0</v>
      </c>
      <c r="T486" s="7" t="s">
        <v>220</v>
      </c>
      <c r="U486" s="7"/>
      <c r="V486" s="7" t="s">
        <v>200</v>
      </c>
      <c r="W486" s="8">
        <v>0</v>
      </c>
      <c r="X486" s="8">
        <v>1.3058712121212122</v>
      </c>
      <c r="Y486" s="8">
        <v>0</v>
      </c>
      <c r="Z486" s="8">
        <v>1.3058712121212122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8">
        <v>0</v>
      </c>
      <c r="AM486" s="8">
        <v>0</v>
      </c>
      <c r="AN486" s="8">
        <v>0</v>
      </c>
      <c r="AO486" s="8">
        <v>0</v>
      </c>
      <c r="AP486" s="8">
        <v>0</v>
      </c>
      <c r="AQ486" s="8">
        <v>0</v>
      </c>
      <c r="AR486" s="8">
        <v>1.3058712121212119</v>
      </c>
      <c r="AS486" s="8">
        <v>0</v>
      </c>
      <c r="AT486" s="8">
        <v>1.3058712121212119</v>
      </c>
      <c r="AU486" s="7">
        <v>0</v>
      </c>
      <c r="AV486" s="7">
        <v>0</v>
      </c>
      <c r="AW486" s="7">
        <v>0</v>
      </c>
      <c r="AX486" s="7">
        <v>0</v>
      </c>
      <c r="AY486" s="7">
        <v>0</v>
      </c>
      <c r="AZ486" s="7">
        <v>0</v>
      </c>
      <c r="BA486" s="7">
        <v>0</v>
      </c>
      <c r="BB486" s="7">
        <v>0</v>
      </c>
      <c r="BC486" s="8">
        <v>0</v>
      </c>
      <c r="BD486" s="8">
        <v>0</v>
      </c>
      <c r="BE486" s="8">
        <v>0</v>
      </c>
      <c r="BF486" s="8">
        <v>0</v>
      </c>
      <c r="BG486" s="8">
        <v>0</v>
      </c>
      <c r="BH486" s="8">
        <v>0</v>
      </c>
      <c r="BI486" s="8">
        <v>0</v>
      </c>
      <c r="BJ486" s="8">
        <v>0</v>
      </c>
      <c r="BK486" s="8">
        <v>0</v>
      </c>
      <c r="BL486" s="8">
        <v>0</v>
      </c>
      <c r="BM486" s="8">
        <v>0</v>
      </c>
      <c r="BN486" s="8">
        <v>0</v>
      </c>
      <c r="BO486" s="8">
        <v>0</v>
      </c>
      <c r="BP486" s="8">
        <v>0</v>
      </c>
      <c r="BQ486" s="8">
        <v>0</v>
      </c>
      <c r="BR486" s="8">
        <v>0</v>
      </c>
    </row>
    <row r="487" spans="1:70" x14ac:dyDescent="0.25">
      <c r="A487" s="6">
        <v>35237889</v>
      </c>
      <c r="B487" t="s">
        <v>852</v>
      </c>
      <c r="C487" s="7" t="s">
        <v>115</v>
      </c>
      <c r="D487" s="7" t="s">
        <v>94</v>
      </c>
      <c r="E487" s="7" t="s">
        <v>95</v>
      </c>
      <c r="F487" t="s">
        <v>96</v>
      </c>
      <c r="G487" t="s">
        <v>179</v>
      </c>
      <c r="H487" t="s">
        <v>199</v>
      </c>
      <c r="I487" t="s">
        <v>144</v>
      </c>
      <c r="J487" t="s">
        <v>78</v>
      </c>
      <c r="K487" t="s">
        <v>79</v>
      </c>
      <c r="L487">
        <v>39.634297348099999</v>
      </c>
      <c r="M487">
        <v>-121.411176884</v>
      </c>
      <c r="N487" s="7" t="s">
        <v>801</v>
      </c>
      <c r="O487" s="7" t="s">
        <v>848</v>
      </c>
      <c r="P487" s="7" t="s">
        <v>803</v>
      </c>
      <c r="Q487" s="7" t="s">
        <v>170</v>
      </c>
      <c r="R487" s="7">
        <v>1299</v>
      </c>
      <c r="S487" s="7">
        <v>0</v>
      </c>
      <c r="T487" s="7" t="s">
        <v>220</v>
      </c>
      <c r="U487" s="7"/>
      <c r="V487" s="7" t="s">
        <v>200</v>
      </c>
      <c r="W487" s="8">
        <v>0</v>
      </c>
      <c r="X487" s="8">
        <v>1.8193181818181818</v>
      </c>
      <c r="Y487" s="8">
        <v>0</v>
      </c>
      <c r="Z487" s="8">
        <v>1.8193181818181818</v>
      </c>
      <c r="AA487" s="8">
        <v>0</v>
      </c>
      <c r="AB487" s="8">
        <v>0</v>
      </c>
      <c r="AC487" s="8">
        <v>0</v>
      </c>
      <c r="AD487" s="8">
        <v>0</v>
      </c>
      <c r="AE487" s="8">
        <v>0</v>
      </c>
      <c r="AF487" s="8">
        <v>0</v>
      </c>
      <c r="AG487" s="8">
        <v>0</v>
      </c>
      <c r="AH487" s="8">
        <v>0</v>
      </c>
      <c r="AI487" s="8">
        <v>0</v>
      </c>
      <c r="AJ487" s="8">
        <v>0</v>
      </c>
      <c r="AK487" s="8">
        <v>0</v>
      </c>
      <c r="AL487" s="8">
        <v>0</v>
      </c>
      <c r="AM487" s="8">
        <v>0</v>
      </c>
      <c r="AN487" s="8">
        <v>0</v>
      </c>
      <c r="AO487" s="8">
        <v>0</v>
      </c>
      <c r="AP487" s="8">
        <v>0</v>
      </c>
      <c r="AQ487" s="8">
        <v>0</v>
      </c>
      <c r="AR487" s="8">
        <v>1.8193181818181816</v>
      </c>
      <c r="AS487" s="8">
        <v>0</v>
      </c>
      <c r="AT487" s="8">
        <v>1.8193181818181816</v>
      </c>
      <c r="AU487" s="7">
        <v>0</v>
      </c>
      <c r="AV487" s="7">
        <v>0</v>
      </c>
      <c r="AW487" s="7">
        <v>0</v>
      </c>
      <c r="AX487" s="7">
        <v>0</v>
      </c>
      <c r="AY487" s="7">
        <v>0</v>
      </c>
      <c r="AZ487" s="7">
        <v>0</v>
      </c>
      <c r="BA487" s="7">
        <v>0</v>
      </c>
      <c r="BB487" s="7">
        <v>0</v>
      </c>
      <c r="BC487" s="8">
        <v>0</v>
      </c>
      <c r="BD487" s="8">
        <v>0</v>
      </c>
      <c r="BE487" s="8">
        <v>0</v>
      </c>
      <c r="BF487" s="8">
        <v>0</v>
      </c>
      <c r="BG487" s="8">
        <v>0</v>
      </c>
      <c r="BH487" s="8">
        <v>0</v>
      </c>
      <c r="BI487" s="8">
        <v>0</v>
      </c>
      <c r="BJ487" s="8">
        <v>0</v>
      </c>
      <c r="BK487" s="8">
        <v>0</v>
      </c>
      <c r="BL487" s="8">
        <v>0</v>
      </c>
      <c r="BM487" s="8">
        <v>0</v>
      </c>
      <c r="BN487" s="8">
        <v>0</v>
      </c>
      <c r="BO487" s="8">
        <v>0</v>
      </c>
      <c r="BP487" s="8">
        <v>0</v>
      </c>
      <c r="BQ487" s="8">
        <v>0</v>
      </c>
      <c r="BR487" s="8">
        <v>0</v>
      </c>
    </row>
    <row r="488" spans="1:70" x14ac:dyDescent="0.25">
      <c r="A488" s="6">
        <v>35237890</v>
      </c>
      <c r="B488" t="s">
        <v>853</v>
      </c>
      <c r="C488" s="7" t="s">
        <v>115</v>
      </c>
      <c r="D488" s="7" t="s">
        <v>94</v>
      </c>
      <c r="E488" s="7" t="s">
        <v>95</v>
      </c>
      <c r="F488" t="s">
        <v>96</v>
      </c>
      <c r="G488" t="s">
        <v>179</v>
      </c>
      <c r="H488" t="s">
        <v>199</v>
      </c>
      <c r="I488" t="s">
        <v>144</v>
      </c>
      <c r="J488" t="s">
        <v>78</v>
      </c>
      <c r="K488" t="s">
        <v>79</v>
      </c>
      <c r="L488">
        <v>39.634297348099999</v>
      </c>
      <c r="M488">
        <v>-121.411176884</v>
      </c>
      <c r="N488" s="7" t="s">
        <v>801</v>
      </c>
      <c r="O488" s="7" t="s">
        <v>848</v>
      </c>
      <c r="P488" s="7" t="s">
        <v>803</v>
      </c>
      <c r="Q488" s="7" t="s">
        <v>170</v>
      </c>
      <c r="R488" s="7">
        <v>1299</v>
      </c>
      <c r="S488" s="7">
        <v>0</v>
      </c>
      <c r="T488" s="7" t="s">
        <v>220</v>
      </c>
      <c r="U488" s="7"/>
      <c r="V488" s="7" t="s">
        <v>200</v>
      </c>
      <c r="W488" s="8">
        <v>0</v>
      </c>
      <c r="X488" s="8">
        <v>1.2174242424242425</v>
      </c>
      <c r="Y488" s="8">
        <v>0</v>
      </c>
      <c r="Z488" s="8">
        <v>1.2174242424242425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0</v>
      </c>
      <c r="AN488" s="8">
        <v>0</v>
      </c>
      <c r="AO488" s="8">
        <v>0</v>
      </c>
      <c r="AP488" s="8">
        <v>0</v>
      </c>
      <c r="AQ488" s="8">
        <v>0</v>
      </c>
      <c r="AR488" s="8">
        <v>1.2174242424242425</v>
      </c>
      <c r="AS488" s="8">
        <v>0</v>
      </c>
      <c r="AT488" s="8">
        <v>1.2174242424242425</v>
      </c>
      <c r="AU488" s="7">
        <v>0</v>
      </c>
      <c r="AV488" s="7">
        <v>0</v>
      </c>
      <c r="AW488" s="7">
        <v>0</v>
      </c>
      <c r="AX488" s="7">
        <v>0</v>
      </c>
      <c r="AY488" s="7">
        <v>0</v>
      </c>
      <c r="AZ488" s="7">
        <v>0</v>
      </c>
      <c r="BA488" s="7">
        <v>0</v>
      </c>
      <c r="BB488" s="7">
        <v>0</v>
      </c>
      <c r="BC488" s="8">
        <v>0</v>
      </c>
      <c r="BD488" s="8">
        <v>0</v>
      </c>
      <c r="BE488" s="8">
        <v>0</v>
      </c>
      <c r="BF488" s="8">
        <v>0</v>
      </c>
      <c r="BG488" s="8">
        <v>0</v>
      </c>
      <c r="BH488" s="8">
        <v>0</v>
      </c>
      <c r="BI488" s="8">
        <v>0</v>
      </c>
      <c r="BJ488" s="8">
        <v>0</v>
      </c>
      <c r="BK488" s="8">
        <v>0</v>
      </c>
      <c r="BL488" s="8">
        <v>0</v>
      </c>
      <c r="BM488" s="8">
        <v>0</v>
      </c>
      <c r="BN488" s="8">
        <v>0</v>
      </c>
      <c r="BO488" s="8">
        <v>0</v>
      </c>
      <c r="BP488" s="8">
        <v>0</v>
      </c>
      <c r="BQ488" s="8">
        <v>0</v>
      </c>
      <c r="BR488" s="8">
        <v>0</v>
      </c>
    </row>
    <row r="489" spans="1:70" x14ac:dyDescent="0.25">
      <c r="A489" s="6">
        <v>35237891</v>
      </c>
      <c r="B489" t="s">
        <v>854</v>
      </c>
      <c r="C489" s="7" t="s">
        <v>115</v>
      </c>
      <c r="D489" s="7" t="s">
        <v>94</v>
      </c>
      <c r="E489" s="7" t="s">
        <v>95</v>
      </c>
      <c r="F489" t="s">
        <v>96</v>
      </c>
      <c r="G489" t="s">
        <v>179</v>
      </c>
      <c r="H489" t="s">
        <v>199</v>
      </c>
      <c r="I489" t="s">
        <v>144</v>
      </c>
      <c r="J489" t="s">
        <v>78</v>
      </c>
      <c r="K489" t="s">
        <v>79</v>
      </c>
      <c r="L489">
        <v>39.634297348099999</v>
      </c>
      <c r="M489">
        <v>-121.411176884</v>
      </c>
      <c r="N489" s="7" t="s">
        <v>801</v>
      </c>
      <c r="O489" s="7" t="s">
        <v>848</v>
      </c>
      <c r="P489" s="7" t="s">
        <v>803</v>
      </c>
      <c r="Q489" s="7" t="s">
        <v>170</v>
      </c>
      <c r="R489" s="7">
        <v>1299</v>
      </c>
      <c r="S489" s="7">
        <v>0</v>
      </c>
      <c r="T489" s="7" t="s">
        <v>220</v>
      </c>
      <c r="U489" s="7"/>
      <c r="V489" s="7" t="s">
        <v>200</v>
      </c>
      <c r="W489" s="8">
        <v>0</v>
      </c>
      <c r="X489" s="8">
        <v>0.43352272727272728</v>
      </c>
      <c r="Y489" s="8">
        <v>0</v>
      </c>
      <c r="Z489" s="8">
        <v>0.43352272727272728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8">
        <v>0</v>
      </c>
      <c r="AN489" s="8">
        <v>0</v>
      </c>
      <c r="AO489" s="8">
        <v>0</v>
      </c>
      <c r="AP489" s="8">
        <v>0</v>
      </c>
      <c r="AQ489" s="8">
        <v>0</v>
      </c>
      <c r="AR489" s="8">
        <v>0.43352272727272728</v>
      </c>
      <c r="AS489" s="8">
        <v>0</v>
      </c>
      <c r="AT489" s="8">
        <v>0.43352272727272728</v>
      </c>
      <c r="AU489" s="7">
        <v>0</v>
      </c>
      <c r="AV489" s="7">
        <v>0</v>
      </c>
      <c r="AW489" s="7">
        <v>0</v>
      </c>
      <c r="AX489" s="7">
        <v>0</v>
      </c>
      <c r="AY489" s="7">
        <v>0</v>
      </c>
      <c r="AZ489" s="7">
        <v>0</v>
      </c>
      <c r="BA489" s="7">
        <v>0</v>
      </c>
      <c r="BB489" s="7">
        <v>0</v>
      </c>
      <c r="BC489" s="8">
        <v>0</v>
      </c>
      <c r="BD489" s="8">
        <v>0</v>
      </c>
      <c r="BE489" s="8">
        <v>0</v>
      </c>
      <c r="BF489" s="8">
        <v>0</v>
      </c>
      <c r="BG489" s="8">
        <v>0</v>
      </c>
      <c r="BH489" s="8">
        <v>0</v>
      </c>
      <c r="BI489" s="8">
        <v>0</v>
      </c>
      <c r="BJ489" s="8">
        <v>0</v>
      </c>
      <c r="BK489" s="8">
        <v>0</v>
      </c>
      <c r="BL489" s="8">
        <v>0</v>
      </c>
      <c r="BM489" s="8">
        <v>0</v>
      </c>
      <c r="BN489" s="8">
        <v>0</v>
      </c>
      <c r="BO489" s="8">
        <v>0</v>
      </c>
      <c r="BP489" s="8">
        <v>0</v>
      </c>
      <c r="BQ489" s="8">
        <v>0</v>
      </c>
      <c r="BR489" s="8">
        <v>0</v>
      </c>
    </row>
    <row r="490" spans="1:70" x14ac:dyDescent="0.25">
      <c r="A490" s="6">
        <v>35237893</v>
      </c>
      <c r="B490" t="s">
        <v>855</v>
      </c>
      <c r="C490" s="7" t="s">
        <v>115</v>
      </c>
      <c r="D490" s="7" t="s">
        <v>94</v>
      </c>
      <c r="E490" s="7" t="s">
        <v>95</v>
      </c>
      <c r="F490" t="s">
        <v>96</v>
      </c>
      <c r="G490" t="s">
        <v>179</v>
      </c>
      <c r="H490" t="s">
        <v>199</v>
      </c>
      <c r="I490" t="s">
        <v>144</v>
      </c>
      <c r="J490" t="s">
        <v>78</v>
      </c>
      <c r="K490" t="s">
        <v>79</v>
      </c>
      <c r="L490">
        <v>39.634297348099999</v>
      </c>
      <c r="M490">
        <v>-121.411176884</v>
      </c>
      <c r="N490" s="7" t="s">
        <v>801</v>
      </c>
      <c r="O490" s="7" t="s">
        <v>848</v>
      </c>
      <c r="P490" s="7" t="s">
        <v>803</v>
      </c>
      <c r="Q490" s="7" t="s">
        <v>170</v>
      </c>
      <c r="R490" s="7">
        <v>1299</v>
      </c>
      <c r="S490" s="7">
        <v>0</v>
      </c>
      <c r="T490" s="7" t="s">
        <v>220</v>
      </c>
      <c r="U490" s="7"/>
      <c r="V490" s="7" t="s">
        <v>200</v>
      </c>
      <c r="W490" s="8">
        <v>0</v>
      </c>
      <c r="X490" s="8">
        <v>0.74810606060606055</v>
      </c>
      <c r="Y490" s="8">
        <v>0</v>
      </c>
      <c r="Z490" s="8">
        <v>0.74810606060606055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8">
        <v>0</v>
      </c>
      <c r="AN490" s="8">
        <v>0</v>
      </c>
      <c r="AO490" s="8">
        <v>0</v>
      </c>
      <c r="AP490" s="8">
        <v>0</v>
      </c>
      <c r="AQ490" s="8">
        <v>0</v>
      </c>
      <c r="AR490" s="8">
        <v>0.74810606060606066</v>
      </c>
      <c r="AS490" s="8">
        <v>0</v>
      </c>
      <c r="AT490" s="8">
        <v>0.74810606060606066</v>
      </c>
      <c r="AU490" s="7">
        <v>0</v>
      </c>
      <c r="AV490" s="7">
        <v>0</v>
      </c>
      <c r="AW490" s="7">
        <v>0</v>
      </c>
      <c r="AX490" s="7">
        <v>0</v>
      </c>
      <c r="AY490" s="7">
        <v>0</v>
      </c>
      <c r="AZ490" s="7">
        <v>0</v>
      </c>
      <c r="BA490" s="7">
        <v>0</v>
      </c>
      <c r="BB490" s="7">
        <v>0</v>
      </c>
      <c r="BC490" s="8">
        <v>0</v>
      </c>
      <c r="BD490" s="8">
        <v>0</v>
      </c>
      <c r="BE490" s="8">
        <v>0</v>
      </c>
      <c r="BF490" s="8">
        <v>0</v>
      </c>
      <c r="BG490" s="8">
        <v>0</v>
      </c>
      <c r="BH490" s="8">
        <v>0</v>
      </c>
      <c r="BI490" s="8">
        <v>0</v>
      </c>
      <c r="BJ490" s="8">
        <v>0</v>
      </c>
      <c r="BK490" s="8">
        <v>0</v>
      </c>
      <c r="BL490" s="8">
        <v>0</v>
      </c>
      <c r="BM490" s="8">
        <v>0</v>
      </c>
      <c r="BN490" s="8">
        <v>0</v>
      </c>
      <c r="BO490" s="8">
        <v>0</v>
      </c>
      <c r="BP490" s="8">
        <v>0</v>
      </c>
      <c r="BQ490" s="8">
        <v>0</v>
      </c>
      <c r="BR490" s="8">
        <v>0</v>
      </c>
    </row>
    <row r="491" spans="1:70" x14ac:dyDescent="0.25">
      <c r="A491" s="6">
        <v>35237894</v>
      </c>
      <c r="B491" t="s">
        <v>856</v>
      </c>
      <c r="C491" s="7" t="s">
        <v>115</v>
      </c>
      <c r="D491" s="7" t="s">
        <v>94</v>
      </c>
      <c r="E491" s="7" t="s">
        <v>95</v>
      </c>
      <c r="F491" t="s">
        <v>96</v>
      </c>
      <c r="G491" t="s">
        <v>179</v>
      </c>
      <c r="H491" t="s">
        <v>199</v>
      </c>
      <c r="I491" t="s">
        <v>144</v>
      </c>
      <c r="J491" t="s">
        <v>78</v>
      </c>
      <c r="K491" t="s">
        <v>79</v>
      </c>
      <c r="L491">
        <v>39.634297348099999</v>
      </c>
      <c r="M491">
        <v>-121.411176884</v>
      </c>
      <c r="N491" s="7" t="s">
        <v>801</v>
      </c>
      <c r="O491" s="7" t="s">
        <v>848</v>
      </c>
      <c r="P491" s="7" t="s">
        <v>803</v>
      </c>
      <c r="Q491" s="7" t="s">
        <v>170</v>
      </c>
      <c r="R491" s="7">
        <v>1299</v>
      </c>
      <c r="S491" s="7">
        <v>0</v>
      </c>
      <c r="T491" s="7" t="s">
        <v>220</v>
      </c>
      <c r="U491" s="7"/>
      <c r="V491" s="7" t="s">
        <v>200</v>
      </c>
      <c r="W491" s="8">
        <v>0</v>
      </c>
      <c r="X491" s="8">
        <v>1.1083333333333334</v>
      </c>
      <c r="Y491" s="8">
        <v>0</v>
      </c>
      <c r="Z491" s="8">
        <v>1.1083333333333334</v>
      </c>
      <c r="AA491" s="8">
        <v>0</v>
      </c>
      <c r="AB491" s="8">
        <v>0</v>
      </c>
      <c r="AC491" s="8">
        <v>0</v>
      </c>
      <c r="AD491" s="8">
        <v>0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v>0</v>
      </c>
      <c r="AM491" s="8">
        <v>0</v>
      </c>
      <c r="AN491" s="8">
        <v>0</v>
      </c>
      <c r="AO491" s="8">
        <v>0</v>
      </c>
      <c r="AP491" s="8">
        <v>0</v>
      </c>
      <c r="AQ491" s="8">
        <v>0</v>
      </c>
      <c r="AR491" s="8">
        <v>1.1083333333333334</v>
      </c>
      <c r="AS491" s="8">
        <v>0</v>
      </c>
      <c r="AT491" s="8">
        <v>1.1083333333333334</v>
      </c>
      <c r="AU491" s="7">
        <v>0</v>
      </c>
      <c r="AV491" s="7">
        <v>0</v>
      </c>
      <c r="AW491" s="7">
        <v>0</v>
      </c>
      <c r="AX491" s="7">
        <v>0</v>
      </c>
      <c r="AY491" s="7">
        <v>0</v>
      </c>
      <c r="AZ491" s="7">
        <v>0</v>
      </c>
      <c r="BA491" s="7">
        <v>0</v>
      </c>
      <c r="BB491" s="7">
        <v>0</v>
      </c>
      <c r="BC491" s="8">
        <v>0</v>
      </c>
      <c r="BD491" s="8">
        <v>0</v>
      </c>
      <c r="BE491" s="8">
        <v>0</v>
      </c>
      <c r="BF491" s="8">
        <v>0</v>
      </c>
      <c r="BG491" s="8">
        <v>0</v>
      </c>
      <c r="BH491" s="8">
        <v>0</v>
      </c>
      <c r="BI491" s="8">
        <v>0</v>
      </c>
      <c r="BJ491" s="8">
        <v>0</v>
      </c>
      <c r="BK491" s="8">
        <v>0</v>
      </c>
      <c r="BL491" s="8">
        <v>0</v>
      </c>
      <c r="BM491" s="8">
        <v>0</v>
      </c>
      <c r="BN491" s="8">
        <v>0</v>
      </c>
      <c r="BO491" s="8">
        <v>0</v>
      </c>
      <c r="BP491" s="8">
        <v>0</v>
      </c>
      <c r="BQ491" s="8">
        <v>0</v>
      </c>
      <c r="BR491" s="8">
        <v>0</v>
      </c>
    </row>
    <row r="492" spans="1:70" x14ac:dyDescent="0.25">
      <c r="A492" s="6">
        <v>35239095</v>
      </c>
      <c r="B492" t="s">
        <v>857</v>
      </c>
      <c r="C492" s="7" t="s">
        <v>115</v>
      </c>
      <c r="D492" s="7" t="s">
        <v>94</v>
      </c>
      <c r="E492" s="7" t="s">
        <v>95</v>
      </c>
      <c r="F492" t="s">
        <v>96</v>
      </c>
      <c r="G492" t="s">
        <v>179</v>
      </c>
      <c r="H492" t="s">
        <v>199</v>
      </c>
      <c r="I492" t="s">
        <v>144</v>
      </c>
      <c r="J492" t="s">
        <v>78</v>
      </c>
      <c r="K492" t="s">
        <v>79</v>
      </c>
      <c r="L492">
        <v>39.634824561800002</v>
      </c>
      <c r="M492">
        <v>-121.39146122130001</v>
      </c>
      <c r="N492" s="7" t="s">
        <v>801</v>
      </c>
      <c r="O492" s="7" t="s">
        <v>848</v>
      </c>
      <c r="P492" s="7" t="s">
        <v>803</v>
      </c>
      <c r="Q492" s="7" t="s">
        <v>170</v>
      </c>
      <c r="R492" s="7">
        <v>1299</v>
      </c>
      <c r="S492" s="7">
        <v>0</v>
      </c>
      <c r="T492" s="7" t="s">
        <v>220</v>
      </c>
      <c r="U492" s="7"/>
      <c r="V492" s="7" t="s">
        <v>200</v>
      </c>
      <c r="W492" s="8">
        <v>0</v>
      </c>
      <c r="X492" s="8">
        <v>1.5373106060606061</v>
      </c>
      <c r="Y492" s="8">
        <v>0</v>
      </c>
      <c r="Z492" s="8">
        <v>1.5373106060606061</v>
      </c>
      <c r="AA492" s="8">
        <v>0</v>
      </c>
      <c r="AB492" s="8">
        <v>0</v>
      </c>
      <c r="AC492" s="8">
        <v>0</v>
      </c>
      <c r="AD492" s="8">
        <v>0</v>
      </c>
      <c r="AE492" s="8">
        <v>0</v>
      </c>
      <c r="AF492" s="8">
        <v>0</v>
      </c>
      <c r="AG492" s="8">
        <v>0</v>
      </c>
      <c r="AH492" s="8">
        <v>0</v>
      </c>
      <c r="AI492" s="8">
        <v>0</v>
      </c>
      <c r="AJ492" s="8">
        <v>0</v>
      </c>
      <c r="AK492" s="8">
        <v>0</v>
      </c>
      <c r="AL492" s="8">
        <v>0</v>
      </c>
      <c r="AM492" s="8">
        <v>0</v>
      </c>
      <c r="AN492" s="8">
        <v>0</v>
      </c>
      <c r="AO492" s="8">
        <v>0</v>
      </c>
      <c r="AP492" s="8">
        <v>0</v>
      </c>
      <c r="AQ492" s="8">
        <v>0</v>
      </c>
      <c r="AR492" s="8">
        <v>1.5373106060606059</v>
      </c>
      <c r="AS492" s="8">
        <v>0</v>
      </c>
      <c r="AT492" s="8">
        <v>1.5373106060606059</v>
      </c>
      <c r="AU492" s="7">
        <v>0</v>
      </c>
      <c r="AV492" s="7">
        <v>0</v>
      </c>
      <c r="AW492" s="7">
        <v>0</v>
      </c>
      <c r="AX492" s="7">
        <v>0</v>
      </c>
      <c r="AY492" s="7">
        <v>0</v>
      </c>
      <c r="AZ492" s="7">
        <v>0</v>
      </c>
      <c r="BA492" s="7">
        <v>0</v>
      </c>
      <c r="BB492" s="7">
        <v>0</v>
      </c>
      <c r="BC492" s="8">
        <v>0</v>
      </c>
      <c r="BD492" s="8">
        <v>0</v>
      </c>
      <c r="BE492" s="8">
        <v>0</v>
      </c>
      <c r="BF492" s="8">
        <v>0</v>
      </c>
      <c r="BG492" s="8">
        <v>0</v>
      </c>
      <c r="BH492" s="8">
        <v>0</v>
      </c>
      <c r="BI492" s="8">
        <v>0</v>
      </c>
      <c r="BJ492" s="8">
        <v>0</v>
      </c>
      <c r="BK492" s="8">
        <v>0</v>
      </c>
      <c r="BL492" s="8">
        <v>0</v>
      </c>
      <c r="BM492" s="8">
        <v>0</v>
      </c>
      <c r="BN492" s="8">
        <v>0</v>
      </c>
      <c r="BO492" s="8">
        <v>0</v>
      </c>
      <c r="BP492" s="8">
        <v>0</v>
      </c>
      <c r="BQ492" s="8">
        <v>0</v>
      </c>
      <c r="BR492" s="8">
        <v>0</v>
      </c>
    </row>
    <row r="493" spans="1:70" x14ac:dyDescent="0.25">
      <c r="A493" s="6">
        <v>35239096</v>
      </c>
      <c r="B493" t="s">
        <v>858</v>
      </c>
      <c r="C493" s="7" t="s">
        <v>101</v>
      </c>
      <c r="D493" s="7" t="s">
        <v>94</v>
      </c>
      <c r="E493" s="7" t="s">
        <v>95</v>
      </c>
      <c r="F493" t="s">
        <v>96</v>
      </c>
      <c r="G493" t="s">
        <v>179</v>
      </c>
      <c r="H493" t="s">
        <v>199</v>
      </c>
      <c r="I493" t="s">
        <v>144</v>
      </c>
      <c r="J493" t="s">
        <v>78</v>
      </c>
      <c r="K493" t="s">
        <v>79</v>
      </c>
      <c r="L493">
        <v>39.634824561800002</v>
      </c>
      <c r="M493">
        <v>-121.39146122130001</v>
      </c>
      <c r="N493" s="7" t="s">
        <v>801</v>
      </c>
      <c r="O493" s="7" t="s">
        <v>848</v>
      </c>
      <c r="P493" s="7" t="s">
        <v>803</v>
      </c>
      <c r="Q493" s="7" t="s">
        <v>170</v>
      </c>
      <c r="R493" s="7">
        <v>1299</v>
      </c>
      <c r="S493" s="7">
        <v>0</v>
      </c>
      <c r="T493" s="7" t="s">
        <v>220</v>
      </c>
      <c r="U493" s="7"/>
      <c r="V493" s="7" t="s">
        <v>200</v>
      </c>
      <c r="W493" s="8">
        <v>0</v>
      </c>
      <c r="X493" s="8">
        <v>0.78503787878787878</v>
      </c>
      <c r="Y493" s="8">
        <v>0</v>
      </c>
      <c r="Z493" s="8">
        <v>0.78503787878787878</v>
      </c>
      <c r="AA493" s="8">
        <v>0</v>
      </c>
      <c r="AB493" s="8">
        <v>0</v>
      </c>
      <c r="AC493" s="8">
        <v>0</v>
      </c>
      <c r="AD493" s="8">
        <v>0</v>
      </c>
      <c r="AE493" s="8">
        <v>0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8">
        <v>0</v>
      </c>
      <c r="AO493" s="8">
        <v>0</v>
      </c>
      <c r="AP493" s="8">
        <v>0</v>
      </c>
      <c r="AQ493" s="8">
        <v>0</v>
      </c>
      <c r="AR493" s="8">
        <v>0.78503787878787867</v>
      </c>
      <c r="AS493" s="8">
        <v>0</v>
      </c>
      <c r="AT493" s="8">
        <v>0.78503787878787867</v>
      </c>
      <c r="AU493" s="7">
        <v>0</v>
      </c>
      <c r="AV493" s="7">
        <v>0</v>
      </c>
      <c r="AW493" s="7">
        <v>0</v>
      </c>
      <c r="AX493" s="7">
        <v>0</v>
      </c>
      <c r="AY493" s="7">
        <v>0</v>
      </c>
      <c r="AZ493" s="7">
        <v>0</v>
      </c>
      <c r="BA493" s="7">
        <v>0</v>
      </c>
      <c r="BB493" s="7">
        <v>0</v>
      </c>
      <c r="BC493" s="8">
        <v>0</v>
      </c>
      <c r="BD493" s="8">
        <v>0</v>
      </c>
      <c r="BE493" s="8">
        <v>0</v>
      </c>
      <c r="BF493" s="8">
        <v>0</v>
      </c>
      <c r="BG493" s="8">
        <v>0</v>
      </c>
      <c r="BH493" s="8">
        <v>0</v>
      </c>
      <c r="BI493" s="8">
        <v>0</v>
      </c>
      <c r="BJ493" s="8">
        <v>0</v>
      </c>
      <c r="BK493" s="8">
        <v>0</v>
      </c>
      <c r="BL493" s="8">
        <v>0</v>
      </c>
      <c r="BM493" s="8">
        <v>0</v>
      </c>
      <c r="BN493" s="8">
        <v>0</v>
      </c>
      <c r="BO493" s="8">
        <v>0</v>
      </c>
      <c r="BP493" s="8">
        <v>0</v>
      </c>
      <c r="BQ493" s="8">
        <v>0</v>
      </c>
      <c r="BR493" s="8">
        <v>0</v>
      </c>
    </row>
    <row r="494" spans="1:70" x14ac:dyDescent="0.25">
      <c r="A494" s="6">
        <v>35239097</v>
      </c>
      <c r="B494" t="s">
        <v>859</v>
      </c>
      <c r="C494" s="7" t="s">
        <v>101</v>
      </c>
      <c r="D494" s="7" t="s">
        <v>94</v>
      </c>
      <c r="E494" s="7" t="s">
        <v>95</v>
      </c>
      <c r="F494" t="s">
        <v>96</v>
      </c>
      <c r="G494" t="s">
        <v>179</v>
      </c>
      <c r="H494" t="s">
        <v>199</v>
      </c>
      <c r="I494" t="s">
        <v>144</v>
      </c>
      <c r="J494" t="s">
        <v>78</v>
      </c>
      <c r="K494" t="s">
        <v>79</v>
      </c>
      <c r="L494">
        <v>39.634824561800002</v>
      </c>
      <c r="M494">
        <v>-121.39146122130001</v>
      </c>
      <c r="N494" s="7" t="s">
        <v>801</v>
      </c>
      <c r="O494" s="7" t="s">
        <v>848</v>
      </c>
      <c r="P494" s="7" t="s">
        <v>803</v>
      </c>
      <c r="Q494" s="7" t="s">
        <v>170</v>
      </c>
      <c r="R494" s="7">
        <v>1299</v>
      </c>
      <c r="S494" s="7">
        <v>0</v>
      </c>
      <c r="T494" s="7" t="s">
        <v>220</v>
      </c>
      <c r="U494" s="7"/>
      <c r="V494" s="7" t="s">
        <v>200</v>
      </c>
      <c r="W494" s="8">
        <v>0</v>
      </c>
      <c r="X494" s="8">
        <v>1.2204545454545455</v>
      </c>
      <c r="Y494" s="8">
        <v>0</v>
      </c>
      <c r="Z494" s="8">
        <v>1.2204545454545455</v>
      </c>
      <c r="AA494" s="8">
        <v>0</v>
      </c>
      <c r="AB494" s="8">
        <v>0</v>
      </c>
      <c r="AC494" s="8">
        <v>0</v>
      </c>
      <c r="AD494" s="8">
        <v>0</v>
      </c>
      <c r="AE494" s="8">
        <v>0</v>
      </c>
      <c r="AF494" s="8">
        <v>0</v>
      </c>
      <c r="AG494" s="8">
        <v>0</v>
      </c>
      <c r="AH494" s="8">
        <v>0</v>
      </c>
      <c r="AI494" s="8">
        <v>0</v>
      </c>
      <c r="AJ494" s="8">
        <v>0</v>
      </c>
      <c r="AK494" s="8">
        <v>0</v>
      </c>
      <c r="AL494" s="8">
        <v>0</v>
      </c>
      <c r="AM494" s="8">
        <v>0</v>
      </c>
      <c r="AN494" s="8">
        <v>0</v>
      </c>
      <c r="AO494" s="8">
        <v>0</v>
      </c>
      <c r="AP494" s="8">
        <v>0</v>
      </c>
      <c r="AQ494" s="8">
        <v>0</v>
      </c>
      <c r="AR494" s="8">
        <v>1.2204545454545455</v>
      </c>
      <c r="AS494" s="8">
        <v>0</v>
      </c>
      <c r="AT494" s="8">
        <v>1.2204545454545455</v>
      </c>
      <c r="AU494" s="7">
        <v>0</v>
      </c>
      <c r="AV494" s="7">
        <v>0</v>
      </c>
      <c r="AW494" s="7">
        <v>0</v>
      </c>
      <c r="AX494" s="7">
        <v>0</v>
      </c>
      <c r="AY494" s="7">
        <v>0</v>
      </c>
      <c r="AZ494" s="7">
        <v>0</v>
      </c>
      <c r="BA494" s="7">
        <v>0</v>
      </c>
      <c r="BB494" s="7">
        <v>0</v>
      </c>
      <c r="BC494" s="8">
        <v>0</v>
      </c>
      <c r="BD494" s="8">
        <v>0</v>
      </c>
      <c r="BE494" s="8">
        <v>0</v>
      </c>
      <c r="BF494" s="8">
        <v>0</v>
      </c>
      <c r="BG494" s="8">
        <v>0</v>
      </c>
      <c r="BH494" s="8">
        <v>0</v>
      </c>
      <c r="BI494" s="8">
        <v>0</v>
      </c>
      <c r="BJ494" s="8">
        <v>0</v>
      </c>
      <c r="BK494" s="8">
        <v>0</v>
      </c>
      <c r="BL494" s="8">
        <v>0</v>
      </c>
      <c r="BM494" s="8">
        <v>0</v>
      </c>
      <c r="BN494" s="8">
        <v>0</v>
      </c>
      <c r="BO494" s="8">
        <v>0</v>
      </c>
      <c r="BP494" s="8">
        <v>0</v>
      </c>
      <c r="BQ494" s="8">
        <v>0</v>
      </c>
      <c r="BR494" s="8">
        <v>0</v>
      </c>
    </row>
    <row r="495" spans="1:70" x14ac:dyDescent="0.25">
      <c r="A495" s="6">
        <v>35239098</v>
      </c>
      <c r="B495" t="s">
        <v>860</v>
      </c>
      <c r="C495" s="7" t="s">
        <v>115</v>
      </c>
      <c r="D495" s="7" t="s">
        <v>94</v>
      </c>
      <c r="E495" s="7" t="s">
        <v>95</v>
      </c>
      <c r="F495" t="s">
        <v>96</v>
      </c>
      <c r="G495" t="s">
        <v>179</v>
      </c>
      <c r="H495" t="s">
        <v>199</v>
      </c>
      <c r="I495" t="s">
        <v>144</v>
      </c>
      <c r="J495" t="s">
        <v>78</v>
      </c>
      <c r="K495" t="s">
        <v>79</v>
      </c>
      <c r="L495">
        <v>39.634824561800002</v>
      </c>
      <c r="M495">
        <v>-121.39146122130001</v>
      </c>
      <c r="N495" s="7" t="s">
        <v>801</v>
      </c>
      <c r="O495" s="7" t="s">
        <v>848</v>
      </c>
      <c r="P495" s="7" t="s">
        <v>803</v>
      </c>
      <c r="Q495" s="7" t="s">
        <v>170</v>
      </c>
      <c r="R495" s="7">
        <v>1299</v>
      </c>
      <c r="S495" s="7">
        <v>0</v>
      </c>
      <c r="T495" s="7" t="s">
        <v>220</v>
      </c>
      <c r="U495" s="7"/>
      <c r="V495" s="7" t="s">
        <v>200</v>
      </c>
      <c r="W495" s="8">
        <v>0</v>
      </c>
      <c r="X495" s="8">
        <v>2.1643939393939395</v>
      </c>
      <c r="Y495" s="8">
        <v>0</v>
      </c>
      <c r="Z495" s="8">
        <v>2.1643939393939395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8">
        <v>0</v>
      </c>
      <c r="AO495" s="8">
        <v>0</v>
      </c>
      <c r="AP495" s="8">
        <v>0</v>
      </c>
      <c r="AQ495" s="8">
        <v>0</v>
      </c>
      <c r="AR495" s="8">
        <v>2.1643939393939395</v>
      </c>
      <c r="AS495" s="8">
        <v>0</v>
      </c>
      <c r="AT495" s="8">
        <v>2.1643939393939395</v>
      </c>
      <c r="AU495" s="7">
        <v>0</v>
      </c>
      <c r="AV495" s="7">
        <v>0</v>
      </c>
      <c r="AW495" s="7">
        <v>0</v>
      </c>
      <c r="AX495" s="7">
        <v>0</v>
      </c>
      <c r="AY495" s="7">
        <v>0</v>
      </c>
      <c r="AZ495" s="7">
        <v>0</v>
      </c>
      <c r="BA495" s="7">
        <v>0</v>
      </c>
      <c r="BB495" s="7">
        <v>0</v>
      </c>
      <c r="BC495" s="8">
        <v>0</v>
      </c>
      <c r="BD495" s="8">
        <v>0</v>
      </c>
      <c r="BE495" s="8">
        <v>0</v>
      </c>
      <c r="BF495" s="8">
        <v>0</v>
      </c>
      <c r="BG495" s="8">
        <v>0</v>
      </c>
      <c r="BH495" s="8">
        <v>0</v>
      </c>
      <c r="BI495" s="8">
        <v>0</v>
      </c>
      <c r="BJ495" s="8">
        <v>0</v>
      </c>
      <c r="BK495" s="8">
        <v>0</v>
      </c>
      <c r="BL495" s="8">
        <v>0</v>
      </c>
      <c r="BM495" s="8">
        <v>0</v>
      </c>
      <c r="BN495" s="8">
        <v>0</v>
      </c>
      <c r="BO495" s="8">
        <v>0</v>
      </c>
      <c r="BP495" s="8">
        <v>0</v>
      </c>
      <c r="BQ495" s="8">
        <v>0</v>
      </c>
      <c r="BR495" s="8">
        <v>0</v>
      </c>
    </row>
    <row r="496" spans="1:70" x14ac:dyDescent="0.25">
      <c r="A496" s="6">
        <v>35239099</v>
      </c>
      <c r="B496" t="s">
        <v>861</v>
      </c>
      <c r="C496" s="7" t="s">
        <v>115</v>
      </c>
      <c r="D496" s="7" t="s">
        <v>94</v>
      </c>
      <c r="E496" s="7" t="s">
        <v>95</v>
      </c>
      <c r="F496" t="s">
        <v>96</v>
      </c>
      <c r="G496" t="s">
        <v>179</v>
      </c>
      <c r="H496" t="s">
        <v>199</v>
      </c>
      <c r="I496" t="s">
        <v>144</v>
      </c>
      <c r="J496" t="s">
        <v>78</v>
      </c>
      <c r="K496" t="s">
        <v>79</v>
      </c>
      <c r="L496">
        <v>39.634824561800002</v>
      </c>
      <c r="M496">
        <v>-121.39146122130001</v>
      </c>
      <c r="N496" s="7" t="s">
        <v>801</v>
      </c>
      <c r="O496" s="7" t="s">
        <v>848</v>
      </c>
      <c r="P496" s="7" t="s">
        <v>803</v>
      </c>
      <c r="Q496" s="7" t="s">
        <v>170</v>
      </c>
      <c r="R496" s="7">
        <v>1299</v>
      </c>
      <c r="S496" s="7">
        <v>0</v>
      </c>
      <c r="T496" s="7" t="s">
        <v>220</v>
      </c>
      <c r="U496" s="7"/>
      <c r="V496" s="7" t="s">
        <v>200</v>
      </c>
      <c r="W496" s="8">
        <v>0</v>
      </c>
      <c r="X496" s="8">
        <v>0.41041666666666665</v>
      </c>
      <c r="Y496" s="8">
        <v>0</v>
      </c>
      <c r="Z496" s="8">
        <v>0.41041666666666665</v>
      </c>
      <c r="AA496" s="8">
        <v>0</v>
      </c>
      <c r="AB496" s="8">
        <v>0</v>
      </c>
      <c r="AC496" s="8">
        <v>0</v>
      </c>
      <c r="AD496" s="8">
        <v>0</v>
      </c>
      <c r="AE496" s="8">
        <v>0</v>
      </c>
      <c r="AF496" s="8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0</v>
      </c>
      <c r="AL496" s="8">
        <v>0</v>
      </c>
      <c r="AM496" s="8">
        <v>0</v>
      </c>
      <c r="AN496" s="8">
        <v>0</v>
      </c>
      <c r="AO496" s="8">
        <v>0</v>
      </c>
      <c r="AP496" s="8">
        <v>0</v>
      </c>
      <c r="AQ496" s="8">
        <v>0</v>
      </c>
      <c r="AR496" s="8">
        <v>0.41041666666666665</v>
      </c>
      <c r="AS496" s="8">
        <v>0</v>
      </c>
      <c r="AT496" s="8">
        <v>0.41041666666666665</v>
      </c>
      <c r="AU496" s="7">
        <v>0</v>
      </c>
      <c r="AV496" s="7">
        <v>0</v>
      </c>
      <c r="AW496" s="7">
        <v>0</v>
      </c>
      <c r="AX496" s="7">
        <v>0</v>
      </c>
      <c r="AY496" s="7">
        <v>0</v>
      </c>
      <c r="AZ496" s="7">
        <v>0</v>
      </c>
      <c r="BA496" s="7">
        <v>0</v>
      </c>
      <c r="BB496" s="7">
        <v>0</v>
      </c>
      <c r="BC496" s="8">
        <v>0</v>
      </c>
      <c r="BD496" s="8">
        <v>0</v>
      </c>
      <c r="BE496" s="8">
        <v>0</v>
      </c>
      <c r="BF496" s="8">
        <v>0</v>
      </c>
      <c r="BG496" s="8">
        <v>0</v>
      </c>
      <c r="BH496" s="8">
        <v>0</v>
      </c>
      <c r="BI496" s="8">
        <v>0</v>
      </c>
      <c r="BJ496" s="8">
        <v>0</v>
      </c>
      <c r="BK496" s="8">
        <v>0</v>
      </c>
      <c r="BL496" s="8">
        <v>0</v>
      </c>
      <c r="BM496" s="8">
        <v>0</v>
      </c>
      <c r="BN496" s="8">
        <v>0</v>
      </c>
      <c r="BO496" s="8">
        <v>0</v>
      </c>
      <c r="BP496" s="8">
        <v>0</v>
      </c>
      <c r="BQ496" s="8">
        <v>0</v>
      </c>
      <c r="BR496" s="8">
        <v>0</v>
      </c>
    </row>
    <row r="497" spans="1:70" x14ac:dyDescent="0.25">
      <c r="A497" s="6">
        <v>35235700</v>
      </c>
      <c r="B497" t="s">
        <v>862</v>
      </c>
      <c r="C497" s="7" t="s">
        <v>115</v>
      </c>
      <c r="D497" s="7" t="s">
        <v>94</v>
      </c>
      <c r="E497" s="7" t="s">
        <v>95</v>
      </c>
      <c r="F497" t="s">
        <v>96</v>
      </c>
      <c r="G497" t="s">
        <v>179</v>
      </c>
      <c r="H497" t="s">
        <v>180</v>
      </c>
      <c r="I497" t="s">
        <v>144</v>
      </c>
      <c r="J497" t="s">
        <v>78</v>
      </c>
      <c r="K497" t="s">
        <v>79</v>
      </c>
      <c r="L497">
        <v>39.576175507099997</v>
      </c>
      <c r="M497">
        <v>-121.3050679254</v>
      </c>
      <c r="N497" s="7" t="s">
        <v>801</v>
      </c>
      <c r="O497" s="7" t="s">
        <v>848</v>
      </c>
      <c r="P497" s="7" t="s">
        <v>803</v>
      </c>
      <c r="Q497" s="7" t="s">
        <v>170</v>
      </c>
      <c r="R497" s="7">
        <v>1299</v>
      </c>
      <c r="S497" s="7">
        <v>0</v>
      </c>
      <c r="T497" s="7" t="s">
        <v>220</v>
      </c>
      <c r="U497" s="7"/>
      <c r="V497" s="7" t="s">
        <v>200</v>
      </c>
      <c r="W497" s="8">
        <v>0</v>
      </c>
      <c r="X497" s="8">
        <v>0.9676136363636364</v>
      </c>
      <c r="Y497" s="8">
        <v>0</v>
      </c>
      <c r="Z497" s="8">
        <v>0.9676136363636364</v>
      </c>
      <c r="AA497" s="8">
        <v>0</v>
      </c>
      <c r="AB497" s="8">
        <v>0</v>
      </c>
      <c r="AC497" s="8">
        <v>0</v>
      </c>
      <c r="AD497" s="8">
        <v>0</v>
      </c>
      <c r="AE497" s="8">
        <v>0</v>
      </c>
      <c r="AF497" s="8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8">
        <v>0</v>
      </c>
      <c r="AO497" s="8">
        <v>0</v>
      </c>
      <c r="AP497" s="8">
        <v>0</v>
      </c>
      <c r="AQ497" s="8">
        <v>0</v>
      </c>
      <c r="AR497" s="8">
        <v>0.9676136363636364</v>
      </c>
      <c r="AS497" s="8">
        <v>0</v>
      </c>
      <c r="AT497" s="8">
        <v>0.9676136363636364</v>
      </c>
      <c r="AU497" s="7">
        <v>0</v>
      </c>
      <c r="AV497" s="7">
        <v>0</v>
      </c>
      <c r="AW497" s="7">
        <v>0</v>
      </c>
      <c r="AX497" s="7">
        <v>0</v>
      </c>
      <c r="AY497" s="7">
        <v>0</v>
      </c>
      <c r="AZ497" s="7">
        <v>0</v>
      </c>
      <c r="BA497" s="7">
        <v>0</v>
      </c>
      <c r="BB497" s="7">
        <v>0</v>
      </c>
      <c r="BC497" s="8">
        <v>0</v>
      </c>
      <c r="BD497" s="8">
        <v>0</v>
      </c>
      <c r="BE497" s="8">
        <v>0</v>
      </c>
      <c r="BF497" s="8">
        <v>0</v>
      </c>
      <c r="BG497" s="8">
        <v>0</v>
      </c>
      <c r="BH497" s="8">
        <v>0</v>
      </c>
      <c r="BI497" s="8">
        <v>0</v>
      </c>
      <c r="BJ497" s="8">
        <v>0</v>
      </c>
      <c r="BK497" s="8">
        <v>0</v>
      </c>
      <c r="BL497" s="8">
        <v>0</v>
      </c>
      <c r="BM497" s="8">
        <v>0</v>
      </c>
      <c r="BN497" s="8">
        <v>0</v>
      </c>
      <c r="BO497" s="8">
        <v>0</v>
      </c>
      <c r="BP497" s="8">
        <v>0</v>
      </c>
      <c r="BQ497" s="8">
        <v>0</v>
      </c>
      <c r="BR497" s="8">
        <v>0</v>
      </c>
    </row>
    <row r="498" spans="1:70" x14ac:dyDescent="0.25">
      <c r="A498" s="6">
        <v>35235675</v>
      </c>
      <c r="B498" t="s">
        <v>863</v>
      </c>
      <c r="C498" s="7" t="s">
        <v>421</v>
      </c>
      <c r="D498" s="7" t="s">
        <v>94</v>
      </c>
      <c r="E498" s="7" t="s">
        <v>421</v>
      </c>
      <c r="F498" t="s">
        <v>96</v>
      </c>
      <c r="G498" t="s">
        <v>179</v>
      </c>
      <c r="H498" t="s">
        <v>199</v>
      </c>
      <c r="I498" t="s">
        <v>144</v>
      </c>
      <c r="J498" t="s">
        <v>78</v>
      </c>
      <c r="K498" t="s">
        <v>79</v>
      </c>
      <c r="L498">
        <v>39.655177446300002</v>
      </c>
      <c r="M498">
        <v>-121.4593255133</v>
      </c>
      <c r="N498" s="7" t="s">
        <v>801</v>
      </c>
      <c r="O498" s="7" t="s">
        <v>848</v>
      </c>
      <c r="P498" s="7" t="s">
        <v>803</v>
      </c>
      <c r="Q498" s="7" t="s">
        <v>170</v>
      </c>
      <c r="R498" s="7">
        <v>1299</v>
      </c>
      <c r="S498" s="7">
        <v>0</v>
      </c>
      <c r="T498" s="7" t="s">
        <v>220</v>
      </c>
      <c r="U498" s="7" t="s">
        <v>221</v>
      </c>
      <c r="V498" s="7" t="s">
        <v>422</v>
      </c>
      <c r="W498" s="8">
        <v>0</v>
      </c>
      <c r="X498" s="8">
        <v>0.11363636363636363</v>
      </c>
      <c r="Y498" s="8">
        <v>0</v>
      </c>
      <c r="Z498" s="8">
        <v>0.11363636363636363</v>
      </c>
      <c r="AA498" s="8">
        <v>0</v>
      </c>
      <c r="AB498" s="8">
        <v>0</v>
      </c>
      <c r="AC498" s="8">
        <v>0</v>
      </c>
      <c r="AD498" s="8">
        <v>0</v>
      </c>
      <c r="AE498" s="8">
        <v>0</v>
      </c>
      <c r="AF498" s="8">
        <v>0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0</v>
      </c>
      <c r="AN498" s="8">
        <v>0</v>
      </c>
      <c r="AO498" s="8">
        <v>0</v>
      </c>
      <c r="AP498" s="8">
        <v>0</v>
      </c>
      <c r="AQ498" s="8">
        <v>0</v>
      </c>
      <c r="AR498" s="8">
        <v>0</v>
      </c>
      <c r="AS498" s="8">
        <v>0</v>
      </c>
      <c r="AT498" s="8">
        <v>0</v>
      </c>
      <c r="AU498" s="7">
        <v>0</v>
      </c>
      <c r="AV498" s="7">
        <v>0</v>
      </c>
      <c r="AW498" s="7">
        <v>0</v>
      </c>
      <c r="AX498" s="7">
        <v>0</v>
      </c>
      <c r="AY498" s="7">
        <v>0</v>
      </c>
      <c r="AZ498" s="7">
        <v>0</v>
      </c>
      <c r="BA498" s="7">
        <v>0</v>
      </c>
      <c r="BB498" s="7">
        <v>0</v>
      </c>
      <c r="BC498" s="8">
        <v>0</v>
      </c>
      <c r="BD498" s="8">
        <v>0</v>
      </c>
      <c r="BE498" s="8">
        <v>0</v>
      </c>
      <c r="BF498" s="8">
        <v>0</v>
      </c>
      <c r="BG498" s="8">
        <v>0</v>
      </c>
      <c r="BH498" s="8">
        <v>0.11363636363636363</v>
      </c>
      <c r="BI498" s="8">
        <v>0</v>
      </c>
      <c r="BJ498" s="8">
        <v>0.11363636363636363</v>
      </c>
      <c r="BK498" s="8">
        <v>0</v>
      </c>
      <c r="BL498" s="8">
        <v>0</v>
      </c>
      <c r="BM498" s="8">
        <v>0</v>
      </c>
      <c r="BN498" s="8">
        <v>0</v>
      </c>
      <c r="BO498" s="8">
        <v>0</v>
      </c>
      <c r="BP498" s="8">
        <v>0</v>
      </c>
      <c r="BQ498" s="8">
        <v>0</v>
      </c>
      <c r="BR498" s="8">
        <v>0</v>
      </c>
    </row>
    <row r="499" spans="1:70" x14ac:dyDescent="0.25">
      <c r="A499" s="6">
        <v>35235320</v>
      </c>
      <c r="B499" t="s">
        <v>864</v>
      </c>
      <c r="C499" s="7" t="s">
        <v>115</v>
      </c>
      <c r="D499" s="7" t="s">
        <v>94</v>
      </c>
      <c r="E499" s="7" t="s">
        <v>95</v>
      </c>
      <c r="F499" t="s">
        <v>96</v>
      </c>
      <c r="G499" t="s">
        <v>179</v>
      </c>
      <c r="H499" t="s">
        <v>199</v>
      </c>
      <c r="I499" t="s">
        <v>144</v>
      </c>
      <c r="J499" t="s">
        <v>78</v>
      </c>
      <c r="K499" t="s">
        <v>79</v>
      </c>
      <c r="L499">
        <v>39.631571280000003</v>
      </c>
      <c r="M499">
        <v>-121.37930299999999</v>
      </c>
      <c r="N499" s="7" t="s">
        <v>801</v>
      </c>
      <c r="O499" s="7" t="s">
        <v>848</v>
      </c>
      <c r="P499" s="7" t="s">
        <v>803</v>
      </c>
      <c r="Q499" s="7" t="s">
        <v>170</v>
      </c>
      <c r="R499" s="7">
        <v>1299</v>
      </c>
      <c r="S499" s="7">
        <v>0</v>
      </c>
      <c r="T499" s="7" t="s">
        <v>220</v>
      </c>
      <c r="U499" s="7"/>
      <c r="V499" s="7" t="s">
        <v>200</v>
      </c>
      <c r="W499" s="8">
        <v>0</v>
      </c>
      <c r="X499" s="8">
        <v>0.22670454545454546</v>
      </c>
      <c r="Y499" s="8">
        <v>0</v>
      </c>
      <c r="Z499" s="8">
        <v>0.22670454545454546</v>
      </c>
      <c r="AA499" s="8">
        <v>0</v>
      </c>
      <c r="AB499" s="8">
        <v>0</v>
      </c>
      <c r="AC499" s="8">
        <v>0</v>
      </c>
      <c r="AD499" s="8">
        <v>0</v>
      </c>
      <c r="AE499" s="8">
        <v>0</v>
      </c>
      <c r="AF499" s="8">
        <v>0</v>
      </c>
      <c r="AG499" s="8">
        <v>0</v>
      </c>
      <c r="AH499" s="8">
        <v>0</v>
      </c>
      <c r="AI499" s="8">
        <v>0</v>
      </c>
      <c r="AJ499" s="8">
        <v>0</v>
      </c>
      <c r="AK499" s="8">
        <v>0</v>
      </c>
      <c r="AL499" s="8">
        <v>0</v>
      </c>
      <c r="AM499" s="8">
        <v>0</v>
      </c>
      <c r="AN499" s="8">
        <v>0</v>
      </c>
      <c r="AO499" s="8">
        <v>0</v>
      </c>
      <c r="AP499" s="8">
        <v>0</v>
      </c>
      <c r="AQ499" s="8">
        <v>0</v>
      </c>
      <c r="AR499" s="8">
        <v>0.22670454545454544</v>
      </c>
      <c r="AS499" s="8">
        <v>0</v>
      </c>
      <c r="AT499" s="8">
        <v>0.22670454545454544</v>
      </c>
      <c r="AU499" s="7">
        <v>0</v>
      </c>
      <c r="AV499" s="7">
        <v>0</v>
      </c>
      <c r="AW499" s="7">
        <v>0</v>
      </c>
      <c r="AX499" s="7">
        <v>0</v>
      </c>
      <c r="AY499" s="7">
        <v>0</v>
      </c>
      <c r="AZ499" s="7">
        <v>0</v>
      </c>
      <c r="BA499" s="7">
        <v>0</v>
      </c>
      <c r="BB499" s="7">
        <v>0</v>
      </c>
      <c r="BC499" s="8">
        <v>0</v>
      </c>
      <c r="BD499" s="8">
        <v>0</v>
      </c>
      <c r="BE499" s="8">
        <v>0</v>
      </c>
      <c r="BF499" s="8">
        <v>0</v>
      </c>
      <c r="BG499" s="8">
        <v>0</v>
      </c>
      <c r="BH499" s="8">
        <v>0</v>
      </c>
      <c r="BI499" s="8">
        <v>0</v>
      </c>
      <c r="BJ499" s="8">
        <v>0</v>
      </c>
      <c r="BK499" s="8">
        <v>0</v>
      </c>
      <c r="BL499" s="8">
        <v>0</v>
      </c>
      <c r="BM499" s="8">
        <v>0</v>
      </c>
      <c r="BN499" s="8">
        <v>0</v>
      </c>
      <c r="BO499" s="8">
        <v>0</v>
      </c>
      <c r="BP499" s="8">
        <v>0</v>
      </c>
      <c r="BQ499" s="8">
        <v>0</v>
      </c>
      <c r="BR499" s="8">
        <v>0</v>
      </c>
    </row>
    <row r="500" spans="1:70" x14ac:dyDescent="0.25">
      <c r="A500" s="6">
        <v>35235669</v>
      </c>
      <c r="B500" t="s">
        <v>865</v>
      </c>
      <c r="C500" s="7" t="s">
        <v>115</v>
      </c>
      <c r="D500" s="7" t="s">
        <v>94</v>
      </c>
      <c r="E500" s="7" t="s">
        <v>95</v>
      </c>
      <c r="F500" t="s">
        <v>96</v>
      </c>
      <c r="G500" t="s">
        <v>179</v>
      </c>
      <c r="H500" t="s">
        <v>199</v>
      </c>
      <c r="I500" t="s">
        <v>144</v>
      </c>
      <c r="J500" t="s">
        <v>78</v>
      </c>
      <c r="K500" t="s">
        <v>79</v>
      </c>
      <c r="L500">
        <v>39.646009999999997</v>
      </c>
      <c r="M500">
        <v>-121.42443</v>
      </c>
      <c r="N500" s="7" t="s">
        <v>801</v>
      </c>
      <c r="O500" s="7" t="s">
        <v>848</v>
      </c>
      <c r="P500" s="7" t="s">
        <v>803</v>
      </c>
      <c r="Q500" s="7" t="s">
        <v>170</v>
      </c>
      <c r="R500" s="7">
        <v>1299</v>
      </c>
      <c r="S500" s="7">
        <v>0</v>
      </c>
      <c r="T500" s="7" t="s">
        <v>220</v>
      </c>
      <c r="U500" s="7"/>
      <c r="V500" s="7" t="s">
        <v>101</v>
      </c>
      <c r="W500" s="8">
        <v>0</v>
      </c>
      <c r="X500" s="8">
        <v>0.39147727272727273</v>
      </c>
      <c r="Y500" s="8">
        <v>0</v>
      </c>
      <c r="Z500" s="8">
        <v>0.39147727272727273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8">
        <v>0.39147727272727273</v>
      </c>
      <c r="AO500" s="8">
        <v>0</v>
      </c>
      <c r="AP500" s="8">
        <v>0.39147727272727273</v>
      </c>
      <c r="AQ500" s="8">
        <v>0</v>
      </c>
      <c r="AR500" s="8">
        <v>0</v>
      </c>
      <c r="AS500" s="8">
        <v>0</v>
      </c>
      <c r="AT500" s="8">
        <v>0</v>
      </c>
      <c r="AU500" s="7">
        <v>0</v>
      </c>
      <c r="AV500" s="7">
        <v>0</v>
      </c>
      <c r="AW500" s="7">
        <v>0</v>
      </c>
      <c r="AX500" s="7">
        <v>0</v>
      </c>
      <c r="AY500" s="7">
        <v>0</v>
      </c>
      <c r="AZ500" s="7">
        <v>0</v>
      </c>
      <c r="BA500" s="7">
        <v>0</v>
      </c>
      <c r="BB500" s="7">
        <v>0</v>
      </c>
      <c r="BC500" s="8">
        <v>0</v>
      </c>
      <c r="BD500" s="8">
        <v>0</v>
      </c>
      <c r="BE500" s="8">
        <v>0</v>
      </c>
      <c r="BF500" s="8">
        <v>0</v>
      </c>
      <c r="BG500" s="8">
        <v>0</v>
      </c>
      <c r="BH500" s="8">
        <v>0</v>
      </c>
      <c r="BI500" s="8">
        <v>0</v>
      </c>
      <c r="BJ500" s="8">
        <v>0</v>
      </c>
      <c r="BK500" s="8">
        <v>0</v>
      </c>
      <c r="BL500" s="8">
        <v>0</v>
      </c>
      <c r="BM500" s="8">
        <v>0</v>
      </c>
      <c r="BN500" s="8">
        <v>0</v>
      </c>
      <c r="BO500" s="8">
        <v>0</v>
      </c>
      <c r="BP500" s="8">
        <v>0</v>
      </c>
      <c r="BQ500" s="8">
        <v>0</v>
      </c>
      <c r="BR500" s="8">
        <v>0</v>
      </c>
    </row>
    <row r="501" spans="1:70" x14ac:dyDescent="0.25">
      <c r="A501" s="6">
        <v>35235670</v>
      </c>
      <c r="B501" t="s">
        <v>866</v>
      </c>
      <c r="C501" s="7" t="s">
        <v>115</v>
      </c>
      <c r="D501" s="7" t="s">
        <v>94</v>
      </c>
      <c r="E501" s="7" t="s">
        <v>95</v>
      </c>
      <c r="F501" t="s">
        <v>96</v>
      </c>
      <c r="G501" t="s">
        <v>179</v>
      </c>
      <c r="H501" t="s">
        <v>199</v>
      </c>
      <c r="I501" t="s">
        <v>144</v>
      </c>
      <c r="J501" t="s">
        <v>78</v>
      </c>
      <c r="K501" t="s">
        <v>79</v>
      </c>
      <c r="L501">
        <v>39.646009999999997</v>
      </c>
      <c r="M501">
        <v>-121.42443</v>
      </c>
      <c r="N501" s="7" t="s">
        <v>801</v>
      </c>
      <c r="O501" s="7" t="s">
        <v>848</v>
      </c>
      <c r="P501" s="7" t="s">
        <v>803</v>
      </c>
      <c r="Q501" s="7" t="s">
        <v>170</v>
      </c>
      <c r="R501" s="7">
        <v>1299</v>
      </c>
      <c r="S501" s="7">
        <v>0</v>
      </c>
      <c r="T501" s="7" t="s">
        <v>220</v>
      </c>
      <c r="U501" s="7"/>
      <c r="V501" s="7" t="s">
        <v>200</v>
      </c>
      <c r="W501" s="8">
        <v>0.1178030303030303</v>
      </c>
      <c r="X501" s="8">
        <v>0</v>
      </c>
      <c r="Y501" s="8">
        <v>0</v>
      </c>
      <c r="Z501" s="8">
        <v>0.1178030303030303</v>
      </c>
      <c r="AA501" s="8">
        <v>0</v>
      </c>
      <c r="AB501" s="8">
        <v>0</v>
      </c>
      <c r="AC501" s="8">
        <v>0</v>
      </c>
      <c r="AD501" s="8">
        <v>0</v>
      </c>
      <c r="AE501" s="8">
        <v>0</v>
      </c>
      <c r="AF501" s="8">
        <v>0</v>
      </c>
      <c r="AG501" s="8">
        <v>0</v>
      </c>
      <c r="AH501" s="8">
        <v>0</v>
      </c>
      <c r="AI501" s="8">
        <v>0</v>
      </c>
      <c r="AJ501" s="8">
        <v>0</v>
      </c>
      <c r="AK501" s="8">
        <v>0</v>
      </c>
      <c r="AL501" s="8">
        <v>0</v>
      </c>
      <c r="AM501" s="8">
        <v>0</v>
      </c>
      <c r="AN501" s="8">
        <v>0</v>
      </c>
      <c r="AO501" s="8">
        <v>0</v>
      </c>
      <c r="AP501" s="8">
        <v>0</v>
      </c>
      <c r="AQ501" s="8">
        <v>0.1178030303030303</v>
      </c>
      <c r="AR501" s="8">
        <v>0</v>
      </c>
      <c r="AS501" s="8">
        <v>0</v>
      </c>
      <c r="AT501" s="8">
        <v>0.1178030303030303</v>
      </c>
      <c r="AU501" s="7">
        <v>0</v>
      </c>
      <c r="AV501" s="7">
        <v>0</v>
      </c>
      <c r="AW501" s="7">
        <v>0</v>
      </c>
      <c r="AX501" s="7">
        <v>0</v>
      </c>
      <c r="AY501" s="7">
        <v>0</v>
      </c>
      <c r="AZ501" s="7">
        <v>0</v>
      </c>
      <c r="BA501" s="7">
        <v>0</v>
      </c>
      <c r="BB501" s="7">
        <v>0</v>
      </c>
      <c r="BC501" s="8">
        <v>0</v>
      </c>
      <c r="BD501" s="8">
        <v>0</v>
      </c>
      <c r="BE501" s="8">
        <v>0</v>
      </c>
      <c r="BF501" s="8">
        <v>0</v>
      </c>
      <c r="BG501" s="8">
        <v>0</v>
      </c>
      <c r="BH501" s="8">
        <v>0</v>
      </c>
      <c r="BI501" s="8">
        <v>0</v>
      </c>
      <c r="BJ501" s="8">
        <v>0</v>
      </c>
      <c r="BK501" s="8">
        <v>0</v>
      </c>
      <c r="BL501" s="8">
        <v>0</v>
      </c>
      <c r="BM501" s="8">
        <v>0</v>
      </c>
      <c r="BN501" s="8">
        <v>0</v>
      </c>
      <c r="BO501" s="8">
        <v>0</v>
      </c>
      <c r="BP501" s="8">
        <v>0</v>
      </c>
      <c r="BQ501" s="8">
        <v>0</v>
      </c>
      <c r="BR501" s="8">
        <v>0</v>
      </c>
    </row>
    <row r="502" spans="1:70" x14ac:dyDescent="0.25">
      <c r="A502" s="6">
        <v>35235671</v>
      </c>
      <c r="B502" t="s">
        <v>867</v>
      </c>
      <c r="C502" s="7" t="s">
        <v>115</v>
      </c>
      <c r="D502" s="7" t="s">
        <v>94</v>
      </c>
      <c r="E502" s="7" t="s">
        <v>95</v>
      </c>
      <c r="F502" t="s">
        <v>96</v>
      </c>
      <c r="G502" t="s">
        <v>179</v>
      </c>
      <c r="H502" t="s">
        <v>199</v>
      </c>
      <c r="I502" t="s">
        <v>144</v>
      </c>
      <c r="J502" t="s">
        <v>78</v>
      </c>
      <c r="K502" t="s">
        <v>79</v>
      </c>
      <c r="L502">
        <v>39.646009999999997</v>
      </c>
      <c r="M502">
        <v>-121.42443</v>
      </c>
      <c r="N502" s="7" t="s">
        <v>801</v>
      </c>
      <c r="O502" s="7" t="s">
        <v>848</v>
      </c>
      <c r="P502" s="7" t="s">
        <v>803</v>
      </c>
      <c r="Q502" s="7" t="s">
        <v>170</v>
      </c>
      <c r="R502" s="7">
        <v>1299</v>
      </c>
      <c r="S502" s="7">
        <v>0</v>
      </c>
      <c r="T502" s="7" t="s">
        <v>220</v>
      </c>
      <c r="U502" s="7"/>
      <c r="V502" s="7" t="s">
        <v>101</v>
      </c>
      <c r="W502" s="8">
        <v>0</v>
      </c>
      <c r="X502" s="8">
        <v>0.61609848484848484</v>
      </c>
      <c r="Y502" s="8">
        <v>0</v>
      </c>
      <c r="Z502" s="8">
        <v>0.61609848484848484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8">
        <v>0.61609848484848484</v>
      </c>
      <c r="AO502" s="8">
        <v>0</v>
      </c>
      <c r="AP502" s="8">
        <v>0.61609848484848484</v>
      </c>
      <c r="AQ502" s="8">
        <v>0</v>
      </c>
      <c r="AR502" s="8">
        <v>0</v>
      </c>
      <c r="AS502" s="8">
        <v>0</v>
      </c>
      <c r="AT502" s="8">
        <v>0</v>
      </c>
      <c r="AU502" s="7">
        <v>0</v>
      </c>
      <c r="AV502" s="7">
        <v>0</v>
      </c>
      <c r="AW502" s="7">
        <v>0</v>
      </c>
      <c r="AX502" s="7">
        <v>0</v>
      </c>
      <c r="AY502" s="7">
        <v>0</v>
      </c>
      <c r="AZ502" s="7">
        <v>0</v>
      </c>
      <c r="BA502" s="7">
        <v>0</v>
      </c>
      <c r="BB502" s="7">
        <v>0</v>
      </c>
      <c r="BC502" s="8">
        <v>0</v>
      </c>
      <c r="BD502" s="8">
        <v>0</v>
      </c>
      <c r="BE502" s="8">
        <v>0</v>
      </c>
      <c r="BF502" s="8">
        <v>0</v>
      </c>
      <c r="BG502" s="8">
        <v>0</v>
      </c>
      <c r="BH502" s="8">
        <v>0</v>
      </c>
      <c r="BI502" s="8">
        <v>0</v>
      </c>
      <c r="BJ502" s="8">
        <v>0</v>
      </c>
      <c r="BK502" s="8">
        <v>0</v>
      </c>
      <c r="BL502" s="8">
        <v>0</v>
      </c>
      <c r="BM502" s="8">
        <v>0</v>
      </c>
      <c r="BN502" s="8">
        <v>0</v>
      </c>
      <c r="BO502" s="8">
        <v>0</v>
      </c>
      <c r="BP502" s="8">
        <v>0</v>
      </c>
      <c r="BQ502" s="8">
        <v>0</v>
      </c>
      <c r="BR502" s="8">
        <v>0</v>
      </c>
    </row>
    <row r="503" spans="1:70" x14ac:dyDescent="0.25">
      <c r="A503" s="6">
        <v>35235672</v>
      </c>
      <c r="B503" t="s">
        <v>868</v>
      </c>
      <c r="C503" s="7" t="s">
        <v>421</v>
      </c>
      <c r="D503" s="7" t="s">
        <v>94</v>
      </c>
      <c r="E503" s="7" t="s">
        <v>421</v>
      </c>
      <c r="F503" t="s">
        <v>96</v>
      </c>
      <c r="G503" t="s">
        <v>179</v>
      </c>
      <c r="H503" t="s">
        <v>199</v>
      </c>
      <c r="I503" t="s">
        <v>144</v>
      </c>
      <c r="J503" t="s">
        <v>78</v>
      </c>
      <c r="K503" t="s">
        <v>79</v>
      </c>
      <c r="L503">
        <v>39.585180000000001</v>
      </c>
      <c r="M503">
        <v>-121.43092</v>
      </c>
      <c r="N503" s="7" t="s">
        <v>801</v>
      </c>
      <c r="O503" s="7" t="s">
        <v>848</v>
      </c>
      <c r="P503" s="7" t="s">
        <v>803</v>
      </c>
      <c r="Q503" s="7" t="s">
        <v>170</v>
      </c>
      <c r="R503" s="7">
        <v>1299</v>
      </c>
      <c r="S503" s="7">
        <v>0</v>
      </c>
      <c r="T503" s="7" t="s">
        <v>220</v>
      </c>
      <c r="U503" s="7" t="s">
        <v>221</v>
      </c>
      <c r="V503" s="7" t="s">
        <v>422</v>
      </c>
      <c r="W503" s="8">
        <v>0</v>
      </c>
      <c r="X503" s="8">
        <v>0.30303030303030304</v>
      </c>
      <c r="Y503" s="8">
        <v>0</v>
      </c>
      <c r="Z503" s="8">
        <v>0.30303030303030304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8">
        <v>0</v>
      </c>
      <c r="AO503" s="8">
        <v>0</v>
      </c>
      <c r="AP503" s="8">
        <v>0</v>
      </c>
      <c r="AQ503" s="8">
        <v>0</v>
      </c>
      <c r="AR503" s="8">
        <v>0</v>
      </c>
      <c r="AS503" s="8">
        <v>0</v>
      </c>
      <c r="AT503" s="8">
        <v>0</v>
      </c>
      <c r="AU503" s="7">
        <v>0</v>
      </c>
      <c r="AV503" s="7">
        <v>0</v>
      </c>
      <c r="AW503" s="7">
        <v>0</v>
      </c>
      <c r="AX503" s="7">
        <v>0</v>
      </c>
      <c r="AY503" s="7">
        <v>0</v>
      </c>
      <c r="AZ503" s="7">
        <v>0</v>
      </c>
      <c r="BA503" s="7">
        <v>0</v>
      </c>
      <c r="BB503" s="7">
        <v>0</v>
      </c>
      <c r="BC503" s="8">
        <v>0</v>
      </c>
      <c r="BD503" s="8">
        <v>0</v>
      </c>
      <c r="BE503" s="8">
        <v>0</v>
      </c>
      <c r="BF503" s="8">
        <v>0</v>
      </c>
      <c r="BG503" s="8">
        <v>0</v>
      </c>
      <c r="BH503" s="8">
        <v>0.30303030303030304</v>
      </c>
      <c r="BI503" s="8">
        <v>0</v>
      </c>
      <c r="BJ503" s="8">
        <v>0.30303030303030304</v>
      </c>
      <c r="BK503" s="8">
        <v>0</v>
      </c>
      <c r="BL503" s="8">
        <v>0</v>
      </c>
      <c r="BM503" s="8">
        <v>0</v>
      </c>
      <c r="BN503" s="8">
        <v>0</v>
      </c>
      <c r="BO503" s="8">
        <v>0</v>
      </c>
      <c r="BP503" s="8">
        <v>0</v>
      </c>
      <c r="BQ503" s="8">
        <v>0</v>
      </c>
      <c r="BR503" s="8">
        <v>0</v>
      </c>
    </row>
    <row r="504" spans="1:70" x14ac:dyDescent="0.25">
      <c r="A504" s="6">
        <v>35235673</v>
      </c>
      <c r="B504" t="s">
        <v>869</v>
      </c>
      <c r="C504" s="7" t="s">
        <v>115</v>
      </c>
      <c r="D504" s="7" t="s">
        <v>94</v>
      </c>
      <c r="E504" s="7" t="s">
        <v>95</v>
      </c>
      <c r="F504" t="s">
        <v>96</v>
      </c>
      <c r="G504" t="s">
        <v>179</v>
      </c>
      <c r="H504" t="s">
        <v>199</v>
      </c>
      <c r="I504" t="s">
        <v>144</v>
      </c>
      <c r="J504" t="s">
        <v>78</v>
      </c>
      <c r="K504" t="s">
        <v>79</v>
      </c>
      <c r="L504">
        <v>39.585180000000001</v>
      </c>
      <c r="M504">
        <v>-121.43092</v>
      </c>
      <c r="N504" s="7" t="s">
        <v>801</v>
      </c>
      <c r="O504" s="7" t="s">
        <v>848</v>
      </c>
      <c r="P504" s="7" t="s">
        <v>803</v>
      </c>
      <c r="Q504" s="7" t="s">
        <v>170</v>
      </c>
      <c r="R504" s="7">
        <v>1299</v>
      </c>
      <c r="S504" s="7">
        <v>0</v>
      </c>
      <c r="T504" s="7" t="s">
        <v>220</v>
      </c>
      <c r="U504" s="7"/>
      <c r="V504" s="7" t="s">
        <v>101</v>
      </c>
      <c r="W504" s="8">
        <v>0</v>
      </c>
      <c r="X504" s="8">
        <v>0.49356060606060603</v>
      </c>
      <c r="Y504" s="8">
        <v>0</v>
      </c>
      <c r="Z504" s="8">
        <v>0.49356060606060603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0</v>
      </c>
      <c r="AN504" s="8">
        <v>0.49356060606060609</v>
      </c>
      <c r="AO504" s="8">
        <v>0</v>
      </c>
      <c r="AP504" s="8">
        <v>0.49356060606060609</v>
      </c>
      <c r="AQ504" s="8">
        <v>0</v>
      </c>
      <c r="AR504" s="8">
        <v>0</v>
      </c>
      <c r="AS504" s="8">
        <v>0</v>
      </c>
      <c r="AT504" s="8">
        <v>0</v>
      </c>
      <c r="AU504" s="7">
        <v>0</v>
      </c>
      <c r="AV504" s="7">
        <v>0</v>
      </c>
      <c r="AW504" s="7">
        <v>0</v>
      </c>
      <c r="AX504" s="7">
        <v>0</v>
      </c>
      <c r="AY504" s="7">
        <v>0</v>
      </c>
      <c r="AZ504" s="7">
        <v>0</v>
      </c>
      <c r="BA504" s="7">
        <v>0</v>
      </c>
      <c r="BB504" s="7">
        <v>0</v>
      </c>
      <c r="BC504" s="8">
        <v>0</v>
      </c>
      <c r="BD504" s="8">
        <v>0</v>
      </c>
      <c r="BE504" s="8">
        <v>0</v>
      </c>
      <c r="BF504" s="8">
        <v>0</v>
      </c>
      <c r="BG504" s="8">
        <v>0</v>
      </c>
      <c r="BH504" s="8">
        <v>0</v>
      </c>
      <c r="BI504" s="8">
        <v>0</v>
      </c>
      <c r="BJ504" s="8">
        <v>0</v>
      </c>
      <c r="BK504" s="8">
        <v>0</v>
      </c>
      <c r="BL504" s="8">
        <v>0</v>
      </c>
      <c r="BM504" s="8">
        <v>0</v>
      </c>
      <c r="BN504" s="8">
        <v>0</v>
      </c>
      <c r="BO504" s="8">
        <v>0</v>
      </c>
      <c r="BP504" s="8">
        <v>0</v>
      </c>
      <c r="BQ504" s="8">
        <v>0</v>
      </c>
      <c r="BR504" s="8">
        <v>0</v>
      </c>
    </row>
    <row r="505" spans="1:70" x14ac:dyDescent="0.25">
      <c r="A505" s="6">
        <v>35236990</v>
      </c>
      <c r="B505" t="s">
        <v>870</v>
      </c>
      <c r="C505" s="7" t="s">
        <v>115</v>
      </c>
      <c r="D505" s="7" t="s">
        <v>94</v>
      </c>
      <c r="E505" s="7" t="s">
        <v>95</v>
      </c>
      <c r="F505" t="s">
        <v>96</v>
      </c>
      <c r="G505" t="s">
        <v>179</v>
      </c>
      <c r="H505" t="s">
        <v>199</v>
      </c>
      <c r="I505" t="s">
        <v>144</v>
      </c>
      <c r="J505" t="s">
        <v>78</v>
      </c>
      <c r="K505" t="s">
        <v>79</v>
      </c>
      <c r="L505">
        <v>39.646009999999997</v>
      </c>
      <c r="M505">
        <v>-121.42443</v>
      </c>
      <c r="N505" s="7" t="s">
        <v>801</v>
      </c>
      <c r="O505" s="7" t="s">
        <v>848</v>
      </c>
      <c r="P505" s="7" t="s">
        <v>803</v>
      </c>
      <c r="Q505" s="7" t="s">
        <v>170</v>
      </c>
      <c r="R505" s="7">
        <v>1299</v>
      </c>
      <c r="S505" s="7">
        <v>0</v>
      </c>
      <c r="T505" s="7" t="s">
        <v>220</v>
      </c>
      <c r="U505" s="7"/>
      <c r="V505" s="7" t="s">
        <v>200</v>
      </c>
      <c r="W505" s="8">
        <v>0</v>
      </c>
      <c r="X505" s="8">
        <v>0.85303030303030303</v>
      </c>
      <c r="Y505" s="8">
        <v>0</v>
      </c>
      <c r="Z505" s="8">
        <v>0.85303030303030303</v>
      </c>
      <c r="AA505" s="8">
        <v>0</v>
      </c>
      <c r="AB505" s="8">
        <v>0</v>
      </c>
      <c r="AC505" s="8">
        <v>0</v>
      </c>
      <c r="AD505" s="8">
        <v>0</v>
      </c>
      <c r="AE505" s="8">
        <v>0</v>
      </c>
      <c r="AF505" s="8">
        <v>0</v>
      </c>
      <c r="AG505" s="8">
        <v>0</v>
      </c>
      <c r="AH505" s="8">
        <v>0</v>
      </c>
      <c r="AI505" s="8">
        <v>0</v>
      </c>
      <c r="AJ505" s="8">
        <v>0</v>
      </c>
      <c r="AK505" s="8">
        <v>0</v>
      </c>
      <c r="AL505" s="8">
        <v>0</v>
      </c>
      <c r="AM505" s="8">
        <v>0</v>
      </c>
      <c r="AN505" s="8">
        <v>0</v>
      </c>
      <c r="AO505" s="8">
        <v>0</v>
      </c>
      <c r="AP505" s="8">
        <v>0</v>
      </c>
      <c r="AQ505" s="8">
        <v>0</v>
      </c>
      <c r="AR505" s="8">
        <v>0.85303030303030292</v>
      </c>
      <c r="AS505" s="8">
        <v>0</v>
      </c>
      <c r="AT505" s="8">
        <v>0.85303030303030292</v>
      </c>
      <c r="AU505" s="7">
        <v>0</v>
      </c>
      <c r="AV505" s="7">
        <v>0</v>
      </c>
      <c r="AW505" s="7">
        <v>0</v>
      </c>
      <c r="AX505" s="7">
        <v>0</v>
      </c>
      <c r="AY505" s="7">
        <v>0</v>
      </c>
      <c r="AZ505" s="7">
        <v>0</v>
      </c>
      <c r="BA505" s="7">
        <v>0</v>
      </c>
      <c r="BB505" s="7">
        <v>0</v>
      </c>
      <c r="BC505" s="8">
        <v>0</v>
      </c>
      <c r="BD505" s="8">
        <v>0</v>
      </c>
      <c r="BE505" s="8">
        <v>0</v>
      </c>
      <c r="BF505" s="8">
        <v>0</v>
      </c>
      <c r="BG505" s="8">
        <v>0</v>
      </c>
      <c r="BH505" s="8">
        <v>0</v>
      </c>
      <c r="BI505" s="8">
        <v>0</v>
      </c>
      <c r="BJ505" s="8">
        <v>0</v>
      </c>
      <c r="BK505" s="8">
        <v>0</v>
      </c>
      <c r="BL505" s="8">
        <v>0</v>
      </c>
      <c r="BM505" s="8">
        <v>0</v>
      </c>
      <c r="BN505" s="8">
        <v>0</v>
      </c>
      <c r="BO505" s="8">
        <v>0</v>
      </c>
      <c r="BP505" s="8">
        <v>0</v>
      </c>
      <c r="BQ505" s="8">
        <v>0</v>
      </c>
      <c r="BR505" s="8">
        <v>0</v>
      </c>
    </row>
    <row r="506" spans="1:70" x14ac:dyDescent="0.25">
      <c r="A506" s="6">
        <v>35236991</v>
      </c>
      <c r="B506" t="s">
        <v>871</v>
      </c>
      <c r="C506" s="7" t="s">
        <v>115</v>
      </c>
      <c r="D506" s="7" t="s">
        <v>94</v>
      </c>
      <c r="E506" s="7" t="s">
        <v>95</v>
      </c>
      <c r="F506" t="s">
        <v>96</v>
      </c>
      <c r="G506" t="s">
        <v>179</v>
      </c>
      <c r="H506" t="s">
        <v>199</v>
      </c>
      <c r="I506" t="s">
        <v>144</v>
      </c>
      <c r="J506" t="s">
        <v>78</v>
      </c>
      <c r="K506" t="s">
        <v>79</v>
      </c>
      <c r="L506">
        <v>39.646009999999997</v>
      </c>
      <c r="M506">
        <v>-121.42443</v>
      </c>
      <c r="N506" s="7" t="s">
        <v>801</v>
      </c>
      <c r="O506" s="7" t="s">
        <v>848</v>
      </c>
      <c r="P506" s="7" t="s">
        <v>803</v>
      </c>
      <c r="Q506" s="7" t="s">
        <v>170</v>
      </c>
      <c r="R506" s="7">
        <v>1299</v>
      </c>
      <c r="S506" s="7">
        <v>0</v>
      </c>
      <c r="T506" s="7" t="s">
        <v>220</v>
      </c>
      <c r="U506" s="7"/>
      <c r="V506" s="7" t="s">
        <v>200</v>
      </c>
      <c r="W506" s="8">
        <v>0</v>
      </c>
      <c r="X506" s="8">
        <v>1.0731060606060605</v>
      </c>
      <c r="Y506" s="8">
        <v>0</v>
      </c>
      <c r="Z506" s="8">
        <v>1.0731060606060605</v>
      </c>
      <c r="AA506" s="8">
        <v>0</v>
      </c>
      <c r="AB506" s="8">
        <v>0</v>
      </c>
      <c r="AC506" s="8">
        <v>0</v>
      </c>
      <c r="AD506" s="8">
        <v>0</v>
      </c>
      <c r="AE506" s="8">
        <v>0</v>
      </c>
      <c r="AF506" s="8">
        <v>0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v>0</v>
      </c>
      <c r="AM506" s="8">
        <v>0</v>
      </c>
      <c r="AN506" s="8">
        <v>0</v>
      </c>
      <c r="AO506" s="8">
        <v>0</v>
      </c>
      <c r="AP506" s="8">
        <v>0</v>
      </c>
      <c r="AQ506" s="8">
        <v>0</v>
      </c>
      <c r="AR506" s="8">
        <v>1.0731060606060607</v>
      </c>
      <c r="AS506" s="8">
        <v>0</v>
      </c>
      <c r="AT506" s="8">
        <v>1.0731060606060607</v>
      </c>
      <c r="AU506" s="7">
        <v>0</v>
      </c>
      <c r="AV506" s="7">
        <v>0</v>
      </c>
      <c r="AW506" s="7">
        <v>0</v>
      </c>
      <c r="AX506" s="7">
        <v>0</v>
      </c>
      <c r="AY506" s="7">
        <v>0</v>
      </c>
      <c r="AZ506" s="7">
        <v>0</v>
      </c>
      <c r="BA506" s="7">
        <v>0</v>
      </c>
      <c r="BB506" s="7">
        <v>0</v>
      </c>
      <c r="BC506" s="8">
        <v>0</v>
      </c>
      <c r="BD506" s="8">
        <v>0</v>
      </c>
      <c r="BE506" s="8">
        <v>0</v>
      </c>
      <c r="BF506" s="8">
        <v>0</v>
      </c>
      <c r="BG506" s="8">
        <v>0</v>
      </c>
      <c r="BH506" s="8">
        <v>0</v>
      </c>
      <c r="BI506" s="8">
        <v>0</v>
      </c>
      <c r="BJ506" s="8">
        <v>0</v>
      </c>
      <c r="BK506" s="8">
        <v>0</v>
      </c>
      <c r="BL506" s="8">
        <v>0</v>
      </c>
      <c r="BM506" s="8">
        <v>0</v>
      </c>
      <c r="BN506" s="8">
        <v>0</v>
      </c>
      <c r="BO506" s="8">
        <v>0</v>
      </c>
      <c r="BP506" s="8">
        <v>0</v>
      </c>
      <c r="BQ506" s="8">
        <v>0</v>
      </c>
      <c r="BR506" s="8">
        <v>0</v>
      </c>
    </row>
    <row r="507" spans="1:70" x14ac:dyDescent="0.25">
      <c r="A507" s="6">
        <v>35237021</v>
      </c>
      <c r="B507" t="s">
        <v>872</v>
      </c>
      <c r="C507" s="7" t="s">
        <v>93</v>
      </c>
      <c r="D507" s="7" t="s">
        <v>94</v>
      </c>
      <c r="E507" s="7" t="s">
        <v>95</v>
      </c>
      <c r="F507" t="s">
        <v>96</v>
      </c>
      <c r="G507" t="s">
        <v>179</v>
      </c>
      <c r="H507" t="s">
        <v>180</v>
      </c>
      <c r="I507" t="s">
        <v>144</v>
      </c>
      <c r="J507" t="s">
        <v>78</v>
      </c>
      <c r="K507" t="s">
        <v>79</v>
      </c>
      <c r="L507">
        <v>39.561422215599997</v>
      </c>
      <c r="M507">
        <v>-121.42737006279999</v>
      </c>
      <c r="N507" s="7" t="s">
        <v>801</v>
      </c>
      <c r="O507" s="7" t="s">
        <v>848</v>
      </c>
      <c r="P507" s="7" t="s">
        <v>803</v>
      </c>
      <c r="Q507" s="7" t="s">
        <v>170</v>
      </c>
      <c r="R507" s="7">
        <v>1299</v>
      </c>
      <c r="S507" s="7">
        <v>0</v>
      </c>
      <c r="T507" s="7" t="s">
        <v>220</v>
      </c>
      <c r="U507" s="7"/>
      <c r="V507" s="7" t="s">
        <v>200</v>
      </c>
      <c r="W507" s="8">
        <v>0</v>
      </c>
      <c r="X507" s="8">
        <v>0.17386363636363636</v>
      </c>
      <c r="Y507" s="8">
        <v>0</v>
      </c>
      <c r="Z507" s="8">
        <v>0.17386363636363636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8">
        <v>0</v>
      </c>
      <c r="AO507" s="8">
        <v>0</v>
      </c>
      <c r="AP507" s="8">
        <v>0</v>
      </c>
      <c r="AQ507" s="8">
        <v>0</v>
      </c>
      <c r="AR507" s="8">
        <v>0.17386363636363636</v>
      </c>
      <c r="AS507" s="8">
        <v>0</v>
      </c>
      <c r="AT507" s="8">
        <v>0.17386363636363636</v>
      </c>
      <c r="AU507" s="7">
        <v>0</v>
      </c>
      <c r="AV507" s="7">
        <v>0</v>
      </c>
      <c r="AW507" s="7">
        <v>0</v>
      </c>
      <c r="AX507" s="7">
        <v>0</v>
      </c>
      <c r="AY507" s="7">
        <v>0</v>
      </c>
      <c r="AZ507" s="7">
        <v>0</v>
      </c>
      <c r="BA507" s="7">
        <v>0</v>
      </c>
      <c r="BB507" s="7">
        <v>0</v>
      </c>
      <c r="BC507" s="8">
        <v>0</v>
      </c>
      <c r="BD507" s="8">
        <v>0</v>
      </c>
      <c r="BE507" s="8">
        <v>0</v>
      </c>
      <c r="BF507" s="8">
        <v>0</v>
      </c>
      <c r="BG507" s="8">
        <v>0</v>
      </c>
      <c r="BH507" s="8">
        <v>0</v>
      </c>
      <c r="BI507" s="8">
        <v>0</v>
      </c>
      <c r="BJ507" s="8">
        <v>0</v>
      </c>
      <c r="BK507" s="8">
        <v>0</v>
      </c>
      <c r="BL507" s="8">
        <v>0</v>
      </c>
      <c r="BM507" s="8">
        <v>0</v>
      </c>
      <c r="BN507" s="8">
        <v>0</v>
      </c>
      <c r="BO507" s="8">
        <v>0</v>
      </c>
      <c r="BP507" s="8">
        <v>0</v>
      </c>
      <c r="BQ507" s="8">
        <v>0</v>
      </c>
      <c r="BR507" s="8">
        <v>0</v>
      </c>
    </row>
    <row r="508" spans="1:70" x14ac:dyDescent="0.25">
      <c r="A508" s="6">
        <v>35236993</v>
      </c>
      <c r="B508" t="s">
        <v>873</v>
      </c>
      <c r="C508" s="7" t="s">
        <v>115</v>
      </c>
      <c r="D508" s="7" t="s">
        <v>94</v>
      </c>
      <c r="E508" s="7" t="s">
        <v>95</v>
      </c>
      <c r="F508" t="s">
        <v>96</v>
      </c>
      <c r="G508" t="s">
        <v>179</v>
      </c>
      <c r="H508" t="s">
        <v>199</v>
      </c>
      <c r="I508" t="s">
        <v>144</v>
      </c>
      <c r="J508" t="s">
        <v>78</v>
      </c>
      <c r="K508" t="s">
        <v>79</v>
      </c>
      <c r="L508">
        <v>39.646009999999997</v>
      </c>
      <c r="M508">
        <v>-121.42443</v>
      </c>
      <c r="N508" s="7" t="s">
        <v>801</v>
      </c>
      <c r="O508" s="7" t="s">
        <v>848</v>
      </c>
      <c r="P508" s="7" t="s">
        <v>803</v>
      </c>
      <c r="Q508" s="7" t="s">
        <v>170</v>
      </c>
      <c r="R508" s="7">
        <v>1299</v>
      </c>
      <c r="S508" s="7">
        <v>0</v>
      </c>
      <c r="T508" s="7" t="s">
        <v>220</v>
      </c>
      <c r="U508" s="7"/>
      <c r="V508" s="7" t="s">
        <v>200</v>
      </c>
      <c r="W508" s="8">
        <v>0</v>
      </c>
      <c r="X508" s="8">
        <v>0.3683712121212121</v>
      </c>
      <c r="Y508" s="8">
        <v>0</v>
      </c>
      <c r="Z508" s="8">
        <v>0.3683712121212121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8">
        <v>0</v>
      </c>
      <c r="AO508" s="8">
        <v>0</v>
      </c>
      <c r="AP508" s="8">
        <v>0</v>
      </c>
      <c r="AQ508" s="8">
        <v>0</v>
      </c>
      <c r="AR508" s="8">
        <v>0.36837121212121215</v>
      </c>
      <c r="AS508" s="8">
        <v>0</v>
      </c>
      <c r="AT508" s="8">
        <v>0.36837121212121215</v>
      </c>
      <c r="AU508" s="7">
        <v>0</v>
      </c>
      <c r="AV508" s="7">
        <v>0</v>
      </c>
      <c r="AW508" s="7">
        <v>0</v>
      </c>
      <c r="AX508" s="7">
        <v>0</v>
      </c>
      <c r="AY508" s="7">
        <v>0</v>
      </c>
      <c r="AZ508" s="7">
        <v>0</v>
      </c>
      <c r="BA508" s="7">
        <v>0</v>
      </c>
      <c r="BB508" s="7">
        <v>0</v>
      </c>
      <c r="BC508" s="8">
        <v>0</v>
      </c>
      <c r="BD508" s="8">
        <v>0</v>
      </c>
      <c r="BE508" s="8">
        <v>0</v>
      </c>
      <c r="BF508" s="8">
        <v>0</v>
      </c>
      <c r="BG508" s="8">
        <v>0</v>
      </c>
      <c r="BH508" s="8">
        <v>0</v>
      </c>
      <c r="BI508" s="8">
        <v>0</v>
      </c>
      <c r="BJ508" s="8">
        <v>0</v>
      </c>
      <c r="BK508" s="8">
        <v>0</v>
      </c>
      <c r="BL508" s="8">
        <v>0</v>
      </c>
      <c r="BM508" s="8">
        <v>0</v>
      </c>
      <c r="BN508" s="8">
        <v>0</v>
      </c>
      <c r="BO508" s="8">
        <v>0</v>
      </c>
      <c r="BP508" s="8">
        <v>0</v>
      </c>
      <c r="BQ508" s="8">
        <v>0</v>
      </c>
      <c r="BR508" s="8">
        <v>0</v>
      </c>
    </row>
    <row r="509" spans="1:70" x14ac:dyDescent="0.25">
      <c r="A509" s="6">
        <v>35236995</v>
      </c>
      <c r="B509" t="s">
        <v>874</v>
      </c>
      <c r="C509" s="7" t="s">
        <v>101</v>
      </c>
      <c r="D509" s="7" t="s">
        <v>94</v>
      </c>
      <c r="E509" s="7" t="s">
        <v>95</v>
      </c>
      <c r="F509" t="s">
        <v>96</v>
      </c>
      <c r="G509" t="s">
        <v>179</v>
      </c>
      <c r="H509" t="s">
        <v>199</v>
      </c>
      <c r="I509" t="s">
        <v>144</v>
      </c>
      <c r="J509" t="s">
        <v>78</v>
      </c>
      <c r="K509" t="s">
        <v>79</v>
      </c>
      <c r="L509">
        <v>39.646009999999997</v>
      </c>
      <c r="M509">
        <v>-121.42443</v>
      </c>
      <c r="N509" s="7" t="s">
        <v>801</v>
      </c>
      <c r="O509" s="7" t="s">
        <v>848</v>
      </c>
      <c r="P509" s="7" t="s">
        <v>803</v>
      </c>
      <c r="Q509" s="7" t="s">
        <v>170</v>
      </c>
      <c r="R509" s="7">
        <v>1299</v>
      </c>
      <c r="S509" s="7">
        <v>0</v>
      </c>
      <c r="T509" s="7" t="s">
        <v>220</v>
      </c>
      <c r="U509" s="7"/>
      <c r="V509" s="7" t="s">
        <v>200</v>
      </c>
      <c r="W509" s="8">
        <v>0</v>
      </c>
      <c r="X509" s="8">
        <v>2.290530303030303</v>
      </c>
      <c r="Y509" s="8">
        <v>0</v>
      </c>
      <c r="Z509" s="8">
        <v>2.290530303030303</v>
      </c>
      <c r="AA509" s="8">
        <v>0</v>
      </c>
      <c r="AB509" s="8">
        <v>0</v>
      </c>
      <c r="AC509" s="8">
        <v>0</v>
      </c>
      <c r="AD509" s="8">
        <v>0</v>
      </c>
      <c r="AE509" s="8">
        <v>0</v>
      </c>
      <c r="AF509" s="8">
        <v>0</v>
      </c>
      <c r="AG509" s="8">
        <v>0</v>
      </c>
      <c r="AH509" s="8">
        <v>0</v>
      </c>
      <c r="AI509" s="8">
        <v>0</v>
      </c>
      <c r="AJ509" s="8">
        <v>0</v>
      </c>
      <c r="AK509" s="8">
        <v>0</v>
      </c>
      <c r="AL509" s="8">
        <v>0</v>
      </c>
      <c r="AM509" s="8">
        <v>0</v>
      </c>
      <c r="AN509" s="8">
        <v>0</v>
      </c>
      <c r="AO509" s="8">
        <v>0</v>
      </c>
      <c r="AP509" s="8">
        <v>0</v>
      </c>
      <c r="AQ509" s="8">
        <v>0</v>
      </c>
      <c r="AR509" s="8">
        <v>2.290530303030303</v>
      </c>
      <c r="AS509" s="8">
        <v>0</v>
      </c>
      <c r="AT509" s="8">
        <v>2.290530303030303</v>
      </c>
      <c r="AU509" s="7">
        <v>0</v>
      </c>
      <c r="AV509" s="7">
        <v>0</v>
      </c>
      <c r="AW509" s="7">
        <v>0</v>
      </c>
      <c r="AX509" s="7">
        <v>0</v>
      </c>
      <c r="AY509" s="7">
        <v>0</v>
      </c>
      <c r="AZ509" s="7">
        <v>0</v>
      </c>
      <c r="BA509" s="7">
        <v>0</v>
      </c>
      <c r="BB509" s="7">
        <v>0</v>
      </c>
      <c r="BC509" s="8">
        <v>0</v>
      </c>
      <c r="BD509" s="8">
        <v>0</v>
      </c>
      <c r="BE509" s="8">
        <v>0</v>
      </c>
      <c r="BF509" s="8">
        <v>0</v>
      </c>
      <c r="BG509" s="8">
        <v>0</v>
      </c>
      <c r="BH509" s="8">
        <v>0</v>
      </c>
      <c r="BI509" s="8">
        <v>0</v>
      </c>
      <c r="BJ509" s="8">
        <v>0</v>
      </c>
      <c r="BK509" s="8">
        <v>0</v>
      </c>
      <c r="BL509" s="8">
        <v>0</v>
      </c>
      <c r="BM509" s="8">
        <v>0</v>
      </c>
      <c r="BN509" s="8">
        <v>0</v>
      </c>
      <c r="BO509" s="8">
        <v>0</v>
      </c>
      <c r="BP509" s="8">
        <v>0</v>
      </c>
      <c r="BQ509" s="8">
        <v>0</v>
      </c>
      <c r="BR509" s="8">
        <v>0</v>
      </c>
    </row>
    <row r="510" spans="1:70" x14ac:dyDescent="0.25">
      <c r="A510" s="6">
        <v>35236997</v>
      </c>
      <c r="B510" t="s">
        <v>875</v>
      </c>
      <c r="C510" s="7" t="s">
        <v>421</v>
      </c>
      <c r="D510" s="7" t="s">
        <v>94</v>
      </c>
      <c r="E510" s="7" t="s">
        <v>421</v>
      </c>
      <c r="F510" t="s">
        <v>96</v>
      </c>
      <c r="G510" t="s">
        <v>179</v>
      </c>
      <c r="H510" t="s">
        <v>199</v>
      </c>
      <c r="I510" t="s">
        <v>144</v>
      </c>
      <c r="J510" t="s">
        <v>78</v>
      </c>
      <c r="K510" t="s">
        <v>79</v>
      </c>
      <c r="L510">
        <v>39.682710180000001</v>
      </c>
      <c r="M510">
        <v>-121.31047208779999</v>
      </c>
      <c r="N510" s="7" t="s">
        <v>801</v>
      </c>
      <c r="O510" s="7" t="s">
        <v>848</v>
      </c>
      <c r="P510" s="7" t="s">
        <v>803</v>
      </c>
      <c r="Q510" s="7" t="s">
        <v>170</v>
      </c>
      <c r="R510" s="7">
        <v>1299</v>
      </c>
      <c r="S510" s="7">
        <v>0</v>
      </c>
      <c r="T510" s="7" t="s">
        <v>220</v>
      </c>
      <c r="U510" s="7" t="s">
        <v>221</v>
      </c>
      <c r="V510" s="7" t="s">
        <v>422</v>
      </c>
      <c r="W510" s="8">
        <v>0</v>
      </c>
      <c r="X510" s="8">
        <v>0.28409090909090912</v>
      </c>
      <c r="Y510" s="8">
        <v>0</v>
      </c>
      <c r="Z510" s="8">
        <v>0.28409090909090912</v>
      </c>
      <c r="AA510" s="8">
        <v>0</v>
      </c>
      <c r="AB510" s="8">
        <v>0</v>
      </c>
      <c r="AC510" s="8">
        <v>0</v>
      </c>
      <c r="AD510" s="8">
        <v>0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  <c r="AJ510" s="8">
        <v>0</v>
      </c>
      <c r="AK510" s="8">
        <v>0</v>
      </c>
      <c r="AL510" s="8">
        <v>0</v>
      </c>
      <c r="AM510" s="8">
        <v>0</v>
      </c>
      <c r="AN510" s="8">
        <v>0</v>
      </c>
      <c r="AO510" s="8">
        <v>0</v>
      </c>
      <c r="AP510" s="8">
        <v>0</v>
      </c>
      <c r="AQ510" s="8">
        <v>0</v>
      </c>
      <c r="AR510" s="8">
        <v>0</v>
      </c>
      <c r="AS510" s="8">
        <v>0</v>
      </c>
      <c r="AT510" s="8">
        <v>0</v>
      </c>
      <c r="AU510" s="7">
        <v>0</v>
      </c>
      <c r="AV510" s="7">
        <v>0</v>
      </c>
      <c r="AW510" s="7">
        <v>0</v>
      </c>
      <c r="AX510" s="7">
        <v>0</v>
      </c>
      <c r="AY510" s="7">
        <v>0</v>
      </c>
      <c r="AZ510" s="7">
        <v>0</v>
      </c>
      <c r="BA510" s="7">
        <v>0</v>
      </c>
      <c r="BB510" s="7">
        <v>0</v>
      </c>
      <c r="BC510" s="8">
        <v>0</v>
      </c>
      <c r="BD510" s="8">
        <v>0</v>
      </c>
      <c r="BE510" s="8">
        <v>0</v>
      </c>
      <c r="BF510" s="8">
        <v>0</v>
      </c>
      <c r="BG510" s="8">
        <v>0</v>
      </c>
      <c r="BH510" s="8">
        <v>0.28409090909090912</v>
      </c>
      <c r="BI510" s="8">
        <v>0</v>
      </c>
      <c r="BJ510" s="8">
        <v>0.28409090909090912</v>
      </c>
      <c r="BK510" s="8">
        <v>0</v>
      </c>
      <c r="BL510" s="8">
        <v>0</v>
      </c>
      <c r="BM510" s="8">
        <v>0</v>
      </c>
      <c r="BN510" s="8">
        <v>0</v>
      </c>
      <c r="BO510" s="8">
        <v>0</v>
      </c>
      <c r="BP510" s="8">
        <v>0</v>
      </c>
      <c r="BQ510" s="8">
        <v>0</v>
      </c>
      <c r="BR510" s="8">
        <v>0</v>
      </c>
    </row>
    <row r="511" spans="1:70" x14ac:dyDescent="0.25">
      <c r="A511" s="6">
        <v>35223345</v>
      </c>
      <c r="B511" t="s">
        <v>876</v>
      </c>
      <c r="C511" s="7" t="s">
        <v>115</v>
      </c>
      <c r="D511" s="7" t="s">
        <v>94</v>
      </c>
      <c r="E511" s="7" t="s">
        <v>95</v>
      </c>
      <c r="F511" t="s">
        <v>96</v>
      </c>
      <c r="G511" t="s">
        <v>179</v>
      </c>
      <c r="H511" t="s">
        <v>199</v>
      </c>
      <c r="I511" t="s">
        <v>144</v>
      </c>
      <c r="J511" t="s">
        <v>78</v>
      </c>
      <c r="K511" t="s">
        <v>79</v>
      </c>
      <c r="L511">
        <v>39.634824561800002</v>
      </c>
      <c r="M511">
        <v>-121.39146122130001</v>
      </c>
      <c r="N511" s="7" t="s">
        <v>801</v>
      </c>
      <c r="O511" s="7" t="s">
        <v>848</v>
      </c>
      <c r="P511" s="7" t="s">
        <v>803</v>
      </c>
      <c r="Q511" s="7" t="s">
        <v>170</v>
      </c>
      <c r="R511" s="7">
        <v>1299</v>
      </c>
      <c r="S511" s="7">
        <v>0</v>
      </c>
      <c r="T511" s="7" t="s">
        <v>220</v>
      </c>
      <c r="U511" s="7"/>
      <c r="V511" s="7" t="s">
        <v>101</v>
      </c>
      <c r="W511" s="8">
        <v>0</v>
      </c>
      <c r="X511" s="8">
        <v>3.7676136363636363</v>
      </c>
      <c r="Y511" s="8">
        <v>0</v>
      </c>
      <c r="Z511" s="8">
        <v>3.7676136363636363</v>
      </c>
      <c r="AA511" s="8">
        <v>0</v>
      </c>
      <c r="AB511" s="8">
        <v>0</v>
      </c>
      <c r="AC511" s="8">
        <v>0</v>
      </c>
      <c r="AD511" s="8">
        <v>0</v>
      </c>
      <c r="AE511" s="8">
        <v>0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8">
        <v>3.7676136363636359</v>
      </c>
      <c r="AO511" s="8">
        <v>0</v>
      </c>
      <c r="AP511" s="8">
        <v>3.7676136363636359</v>
      </c>
      <c r="AQ511" s="8">
        <v>0</v>
      </c>
      <c r="AR511" s="8">
        <v>0</v>
      </c>
      <c r="AS511" s="8">
        <v>0</v>
      </c>
      <c r="AT511" s="8">
        <v>0</v>
      </c>
      <c r="AU511" s="7">
        <v>0</v>
      </c>
      <c r="AV511" s="7">
        <v>0</v>
      </c>
      <c r="AW511" s="7">
        <v>0</v>
      </c>
      <c r="AX511" s="7">
        <v>0</v>
      </c>
      <c r="AY511" s="7">
        <v>0</v>
      </c>
      <c r="AZ511" s="7">
        <v>0</v>
      </c>
      <c r="BA511" s="7">
        <v>0</v>
      </c>
      <c r="BB511" s="7">
        <v>0</v>
      </c>
      <c r="BC511" s="8">
        <v>0</v>
      </c>
      <c r="BD511" s="8">
        <v>0</v>
      </c>
      <c r="BE511" s="8">
        <v>0</v>
      </c>
      <c r="BF511" s="8">
        <v>0</v>
      </c>
      <c r="BG511" s="8">
        <v>0</v>
      </c>
      <c r="BH511" s="8">
        <v>0</v>
      </c>
      <c r="BI511" s="8">
        <v>0</v>
      </c>
      <c r="BJ511" s="8">
        <v>0</v>
      </c>
      <c r="BK511" s="8">
        <v>0</v>
      </c>
      <c r="BL511" s="8">
        <v>0</v>
      </c>
      <c r="BM511" s="8">
        <v>0</v>
      </c>
      <c r="BN511" s="8">
        <v>0</v>
      </c>
      <c r="BO511" s="8">
        <v>0</v>
      </c>
      <c r="BP511" s="8">
        <v>0</v>
      </c>
      <c r="BQ511" s="8">
        <v>0</v>
      </c>
      <c r="BR511" s="8">
        <v>0</v>
      </c>
    </row>
    <row r="512" spans="1:70" x14ac:dyDescent="0.25">
      <c r="A512" s="6">
        <v>35225823</v>
      </c>
      <c r="B512" t="s">
        <v>877</v>
      </c>
      <c r="C512" s="7" t="s">
        <v>115</v>
      </c>
      <c r="D512" s="7" t="s">
        <v>94</v>
      </c>
      <c r="E512" s="7" t="s">
        <v>95</v>
      </c>
      <c r="F512" t="s">
        <v>96</v>
      </c>
      <c r="G512" t="s">
        <v>179</v>
      </c>
      <c r="H512" t="s">
        <v>199</v>
      </c>
      <c r="I512" t="s">
        <v>144</v>
      </c>
      <c r="J512" t="s">
        <v>78</v>
      </c>
      <c r="K512" t="s">
        <v>79</v>
      </c>
      <c r="L512">
        <v>39.634824561800002</v>
      </c>
      <c r="M512">
        <v>-121.39146122130001</v>
      </c>
      <c r="N512" s="7" t="s">
        <v>801</v>
      </c>
      <c r="O512" s="7" t="s">
        <v>848</v>
      </c>
      <c r="P512" s="7" t="s">
        <v>803</v>
      </c>
      <c r="Q512" s="7" t="s">
        <v>170</v>
      </c>
      <c r="R512" s="7">
        <v>1299</v>
      </c>
      <c r="S512" s="7">
        <v>0</v>
      </c>
      <c r="T512" s="7" t="s">
        <v>220</v>
      </c>
      <c r="U512" s="7"/>
      <c r="V512" s="7" t="s">
        <v>101</v>
      </c>
      <c r="W512" s="8">
        <v>0</v>
      </c>
      <c r="X512" s="8">
        <v>1.3602272727272726</v>
      </c>
      <c r="Y512" s="8">
        <v>0</v>
      </c>
      <c r="Z512" s="8">
        <v>1.3602272727272726</v>
      </c>
      <c r="AA512" s="8">
        <v>0</v>
      </c>
      <c r="AB512" s="8">
        <v>0</v>
      </c>
      <c r="AC512" s="8">
        <v>0</v>
      </c>
      <c r="AD512" s="8">
        <v>0</v>
      </c>
      <c r="AE512" s="8">
        <v>0</v>
      </c>
      <c r="AF512" s="8">
        <v>0</v>
      </c>
      <c r="AG512" s="8">
        <v>0</v>
      </c>
      <c r="AH512" s="8">
        <v>0</v>
      </c>
      <c r="AI512" s="8">
        <v>0</v>
      </c>
      <c r="AJ512" s="8">
        <v>0</v>
      </c>
      <c r="AK512" s="8">
        <v>0</v>
      </c>
      <c r="AL512" s="8">
        <v>0</v>
      </c>
      <c r="AM512" s="8">
        <v>0</v>
      </c>
      <c r="AN512" s="8">
        <v>1.3602272727272726</v>
      </c>
      <c r="AO512" s="8">
        <v>0</v>
      </c>
      <c r="AP512" s="8">
        <v>1.3602272727272726</v>
      </c>
      <c r="AQ512" s="8">
        <v>0</v>
      </c>
      <c r="AR512" s="8">
        <v>0</v>
      </c>
      <c r="AS512" s="8">
        <v>0</v>
      </c>
      <c r="AT512" s="8">
        <v>0</v>
      </c>
      <c r="AU512" s="7">
        <v>0</v>
      </c>
      <c r="AV512" s="7">
        <v>0</v>
      </c>
      <c r="AW512" s="7">
        <v>0</v>
      </c>
      <c r="AX512" s="7">
        <v>0</v>
      </c>
      <c r="AY512" s="7">
        <v>0</v>
      </c>
      <c r="AZ512" s="7">
        <v>0</v>
      </c>
      <c r="BA512" s="7">
        <v>0</v>
      </c>
      <c r="BB512" s="7">
        <v>0</v>
      </c>
      <c r="BC512" s="8">
        <v>0</v>
      </c>
      <c r="BD512" s="8">
        <v>0</v>
      </c>
      <c r="BE512" s="8">
        <v>0</v>
      </c>
      <c r="BF512" s="8">
        <v>0</v>
      </c>
      <c r="BG512" s="8">
        <v>0</v>
      </c>
      <c r="BH512" s="8">
        <v>0</v>
      </c>
      <c r="BI512" s="8">
        <v>0</v>
      </c>
      <c r="BJ512" s="8">
        <v>0</v>
      </c>
      <c r="BK512" s="8">
        <v>0</v>
      </c>
      <c r="BL512" s="8">
        <v>0</v>
      </c>
      <c r="BM512" s="8">
        <v>0</v>
      </c>
      <c r="BN512" s="8">
        <v>0</v>
      </c>
      <c r="BO512" s="8">
        <v>0</v>
      </c>
      <c r="BP512" s="8">
        <v>0</v>
      </c>
      <c r="BQ512" s="8">
        <v>0</v>
      </c>
      <c r="BR512" s="8">
        <v>0</v>
      </c>
    </row>
    <row r="513" spans="1:70" x14ac:dyDescent="0.25">
      <c r="A513" s="6">
        <v>35419624</v>
      </c>
      <c r="B513" t="s">
        <v>878</v>
      </c>
      <c r="C513" s="7" t="s">
        <v>86</v>
      </c>
      <c r="D513" s="7" t="s">
        <v>94</v>
      </c>
      <c r="E513" s="7" t="s">
        <v>87</v>
      </c>
      <c r="F513" t="s">
        <v>96</v>
      </c>
      <c r="G513" t="s">
        <v>179</v>
      </c>
      <c r="H513" t="s">
        <v>199</v>
      </c>
      <c r="I513" t="s">
        <v>144</v>
      </c>
      <c r="J513" t="s">
        <v>78</v>
      </c>
      <c r="K513" t="s">
        <v>79</v>
      </c>
      <c r="L513">
        <v>39.632394445400003</v>
      </c>
      <c r="M513">
        <v>-121.40864352200001</v>
      </c>
      <c r="N513" s="7" t="s">
        <v>801</v>
      </c>
      <c r="O513" s="7" t="s">
        <v>879</v>
      </c>
      <c r="P513" s="7" t="s">
        <v>803</v>
      </c>
      <c r="Q513" s="7" t="s">
        <v>170</v>
      </c>
      <c r="R513" s="7">
        <v>219</v>
      </c>
      <c r="S513" s="7">
        <v>250</v>
      </c>
      <c r="T513" s="7" t="s">
        <v>134</v>
      </c>
      <c r="U513" s="7" t="s">
        <v>216</v>
      </c>
      <c r="V513" s="7" t="s">
        <v>80</v>
      </c>
      <c r="W513" s="8">
        <v>0</v>
      </c>
      <c r="X513" s="8">
        <v>9.9621212121212124E-2</v>
      </c>
      <c r="Y513" s="8">
        <v>0</v>
      </c>
      <c r="Z513" s="8">
        <v>9.9621212121212124E-2</v>
      </c>
      <c r="AA513" s="8">
        <v>0</v>
      </c>
      <c r="AB513" s="8">
        <v>0</v>
      </c>
      <c r="AC513" s="8">
        <v>0</v>
      </c>
      <c r="AD513" s="8">
        <v>0</v>
      </c>
      <c r="AE513" s="8">
        <v>0</v>
      </c>
      <c r="AF513" s="8">
        <v>0</v>
      </c>
      <c r="AG513" s="8">
        <v>0</v>
      </c>
      <c r="AH513" s="8">
        <v>0</v>
      </c>
      <c r="AI513" s="8">
        <v>0</v>
      </c>
      <c r="AJ513" s="8">
        <v>0</v>
      </c>
      <c r="AK513" s="8">
        <v>0</v>
      </c>
      <c r="AL513" s="8">
        <v>0</v>
      </c>
      <c r="AM513" s="8">
        <v>0</v>
      </c>
      <c r="AN513" s="8">
        <v>0</v>
      </c>
      <c r="AO513" s="8">
        <v>0</v>
      </c>
      <c r="AP513" s="8">
        <v>0</v>
      </c>
      <c r="AQ513" s="8">
        <v>0</v>
      </c>
      <c r="AR513" s="8">
        <v>0</v>
      </c>
      <c r="AS513" s="8">
        <v>0</v>
      </c>
      <c r="AT513" s="8">
        <v>0</v>
      </c>
      <c r="AU513" s="7">
        <v>0</v>
      </c>
      <c r="AV513" s="7">
        <v>0</v>
      </c>
      <c r="AW513" s="7">
        <v>0</v>
      </c>
      <c r="AX513" s="7">
        <v>0</v>
      </c>
      <c r="AY513" s="7">
        <v>0</v>
      </c>
      <c r="AZ513" s="7">
        <v>9.9621212121212124E-2</v>
      </c>
      <c r="BA513" s="7">
        <v>0</v>
      </c>
      <c r="BB513" s="7">
        <v>9.9621212121212124E-2</v>
      </c>
      <c r="BC513" s="8">
        <v>0</v>
      </c>
      <c r="BD513" s="8">
        <v>0</v>
      </c>
      <c r="BE513" s="8">
        <v>0</v>
      </c>
      <c r="BF513" s="8">
        <v>0</v>
      </c>
      <c r="BG513" s="8">
        <v>0</v>
      </c>
      <c r="BH513" s="8">
        <v>0</v>
      </c>
      <c r="BI513" s="8">
        <v>0</v>
      </c>
      <c r="BJ513" s="8">
        <v>0</v>
      </c>
      <c r="BK513" s="8">
        <v>0</v>
      </c>
      <c r="BL513" s="8">
        <v>0</v>
      </c>
      <c r="BM513" s="8">
        <v>0</v>
      </c>
      <c r="BN513" s="8">
        <v>0</v>
      </c>
      <c r="BO513" s="8">
        <v>0</v>
      </c>
      <c r="BP513" s="8">
        <v>0</v>
      </c>
      <c r="BQ513" s="8">
        <v>0</v>
      </c>
      <c r="BR513" s="8">
        <v>0</v>
      </c>
    </row>
    <row r="514" spans="1:70" x14ac:dyDescent="0.25">
      <c r="A514" s="6">
        <v>35281810</v>
      </c>
      <c r="B514" t="s">
        <v>880</v>
      </c>
      <c r="C514" s="7" t="s">
        <v>115</v>
      </c>
      <c r="D514" s="7" t="s">
        <v>94</v>
      </c>
      <c r="E514" s="7" t="s">
        <v>95</v>
      </c>
      <c r="F514" t="s">
        <v>96</v>
      </c>
      <c r="G514" t="s">
        <v>881</v>
      </c>
      <c r="H514" t="s">
        <v>882</v>
      </c>
      <c r="I514" t="s">
        <v>195</v>
      </c>
      <c r="J514" t="s">
        <v>153</v>
      </c>
      <c r="K514" t="s">
        <v>196</v>
      </c>
      <c r="L514">
        <v>40.842179999999999</v>
      </c>
      <c r="M514">
        <v>-123.48497999999999</v>
      </c>
      <c r="N514" s="7" t="s">
        <v>883</v>
      </c>
      <c r="O514" s="7" t="s">
        <v>884</v>
      </c>
      <c r="P514" s="7" t="s">
        <v>885</v>
      </c>
      <c r="Q514" s="7" t="s">
        <v>141</v>
      </c>
      <c r="R514" s="7">
        <v>1474</v>
      </c>
      <c r="S514" s="7">
        <v>938</v>
      </c>
      <c r="T514" s="7" t="s">
        <v>220</v>
      </c>
      <c r="U514" s="7"/>
      <c r="V514" s="7" t="s">
        <v>101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8">
        <v>0</v>
      </c>
      <c r="AE514" s="8">
        <v>0</v>
      </c>
      <c r="AF514" s="8">
        <v>0</v>
      </c>
      <c r="AG514" s="8">
        <v>0</v>
      </c>
      <c r="AH514" s="8">
        <v>0</v>
      </c>
      <c r="AI514" s="8">
        <v>0</v>
      </c>
      <c r="AJ514" s="8">
        <v>0</v>
      </c>
      <c r="AK514" s="8">
        <v>0</v>
      </c>
      <c r="AL514" s="8">
        <v>0</v>
      </c>
      <c r="AM514" s="8">
        <v>0</v>
      </c>
      <c r="AN514" s="8">
        <v>0</v>
      </c>
      <c r="AO514" s="8">
        <v>0</v>
      </c>
      <c r="AP514" s="8">
        <v>0</v>
      </c>
      <c r="AQ514" s="8">
        <v>0</v>
      </c>
      <c r="AR514" s="8">
        <v>0</v>
      </c>
      <c r="AS514" s="8">
        <v>0</v>
      </c>
      <c r="AT514" s="8">
        <v>0</v>
      </c>
      <c r="AU514" s="7">
        <v>0</v>
      </c>
      <c r="AV514" s="7">
        <v>0</v>
      </c>
      <c r="AW514" s="7">
        <v>0</v>
      </c>
      <c r="AX514" s="7">
        <v>0</v>
      </c>
      <c r="AY514" s="7">
        <v>0</v>
      </c>
      <c r="AZ514" s="7">
        <v>0</v>
      </c>
      <c r="BA514" s="7">
        <v>0</v>
      </c>
      <c r="BB514" s="7">
        <v>0</v>
      </c>
      <c r="BC514" s="8">
        <v>0</v>
      </c>
      <c r="BD514" s="8">
        <v>0</v>
      </c>
      <c r="BE514" s="8">
        <v>0</v>
      </c>
      <c r="BF514" s="8">
        <v>0</v>
      </c>
      <c r="BG514" s="8">
        <v>0</v>
      </c>
      <c r="BH514" s="8">
        <v>0</v>
      </c>
      <c r="BI514" s="8">
        <v>0</v>
      </c>
      <c r="BJ514" s="8">
        <v>0</v>
      </c>
      <c r="BK514" s="8">
        <v>0</v>
      </c>
      <c r="BL514" s="8">
        <v>0</v>
      </c>
      <c r="BM514" s="8">
        <v>0</v>
      </c>
      <c r="BN514" s="8">
        <v>0</v>
      </c>
      <c r="BO514" s="8">
        <v>0</v>
      </c>
      <c r="BP514" s="8">
        <v>0</v>
      </c>
      <c r="BQ514" s="8">
        <v>0</v>
      </c>
      <c r="BR514" s="8">
        <v>0</v>
      </c>
    </row>
    <row r="515" spans="1:70" x14ac:dyDescent="0.25">
      <c r="A515" s="6">
        <v>35281815</v>
      </c>
      <c r="B515" t="s">
        <v>886</v>
      </c>
      <c r="C515" s="7" t="s">
        <v>86</v>
      </c>
      <c r="D515" s="7" t="s">
        <v>94</v>
      </c>
      <c r="E515" s="7" t="s">
        <v>87</v>
      </c>
      <c r="F515" t="s">
        <v>96</v>
      </c>
      <c r="G515" t="s">
        <v>881</v>
      </c>
      <c r="H515" t="s">
        <v>882</v>
      </c>
      <c r="I515" t="s">
        <v>195</v>
      </c>
      <c r="J515" t="s">
        <v>153</v>
      </c>
      <c r="K515" t="s">
        <v>196</v>
      </c>
      <c r="L515">
        <v>40.842179999999999</v>
      </c>
      <c r="M515">
        <v>-123.48497999999999</v>
      </c>
      <c r="N515" s="7" t="s">
        <v>883</v>
      </c>
      <c r="O515" s="7" t="s">
        <v>884</v>
      </c>
      <c r="P515" s="7" t="s">
        <v>885</v>
      </c>
      <c r="Q515" s="7" t="s">
        <v>141</v>
      </c>
      <c r="R515" s="7">
        <v>1474</v>
      </c>
      <c r="S515" s="7">
        <v>938</v>
      </c>
      <c r="T515" s="7" t="s">
        <v>220</v>
      </c>
      <c r="U515" s="7" t="s">
        <v>211</v>
      </c>
      <c r="V515" s="7" t="s">
        <v>80</v>
      </c>
      <c r="W515" s="8">
        <v>0</v>
      </c>
      <c r="X515" s="8">
        <v>0.45984848484848484</v>
      </c>
      <c r="Y515" s="8">
        <v>0</v>
      </c>
      <c r="Z515" s="8">
        <v>0.45984848484848484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0</v>
      </c>
      <c r="AN515" s="8">
        <v>0</v>
      </c>
      <c r="AO515" s="8">
        <v>0</v>
      </c>
      <c r="AP515" s="8">
        <v>0</v>
      </c>
      <c r="AQ515" s="8">
        <v>0</v>
      </c>
      <c r="AR515" s="8">
        <v>0</v>
      </c>
      <c r="AS515" s="8">
        <v>0</v>
      </c>
      <c r="AT515" s="8">
        <v>0</v>
      </c>
      <c r="AU515" s="7">
        <v>0</v>
      </c>
      <c r="AV515" s="7">
        <v>0</v>
      </c>
      <c r="AW515" s="7">
        <v>0</v>
      </c>
      <c r="AX515" s="7">
        <v>0</v>
      </c>
      <c r="AY515" s="7">
        <v>0</v>
      </c>
      <c r="AZ515" s="7">
        <v>0.45984848484848484</v>
      </c>
      <c r="BA515" s="7">
        <v>0</v>
      </c>
      <c r="BB515" s="7">
        <v>0.45984848484848484</v>
      </c>
      <c r="BC515" s="8">
        <v>0</v>
      </c>
      <c r="BD515" s="8">
        <v>0</v>
      </c>
      <c r="BE515" s="8">
        <v>0</v>
      </c>
      <c r="BF515" s="8">
        <v>0</v>
      </c>
      <c r="BG515" s="8">
        <v>0</v>
      </c>
      <c r="BH515" s="8">
        <v>0</v>
      </c>
      <c r="BI515" s="8">
        <v>0</v>
      </c>
      <c r="BJ515" s="8">
        <v>0</v>
      </c>
      <c r="BK515" s="8">
        <v>0</v>
      </c>
      <c r="BL515" s="8">
        <v>0</v>
      </c>
      <c r="BM515" s="8">
        <v>0</v>
      </c>
      <c r="BN515" s="8">
        <v>0</v>
      </c>
      <c r="BO515" s="8">
        <v>0</v>
      </c>
      <c r="BP515" s="8">
        <v>0</v>
      </c>
      <c r="BQ515" s="8">
        <v>0</v>
      </c>
      <c r="BR515" s="8">
        <v>0</v>
      </c>
    </row>
    <row r="516" spans="1:70" x14ac:dyDescent="0.25">
      <c r="A516" s="6">
        <v>35281816</v>
      </c>
      <c r="B516" t="s">
        <v>887</v>
      </c>
      <c r="C516" s="7" t="s">
        <v>86</v>
      </c>
      <c r="D516" s="7" t="s">
        <v>94</v>
      </c>
      <c r="E516" s="7" t="s">
        <v>87</v>
      </c>
      <c r="F516" t="s">
        <v>96</v>
      </c>
      <c r="G516" t="s">
        <v>881</v>
      </c>
      <c r="H516" t="s">
        <v>882</v>
      </c>
      <c r="I516" t="s">
        <v>195</v>
      </c>
      <c r="J516" t="s">
        <v>153</v>
      </c>
      <c r="K516" t="s">
        <v>196</v>
      </c>
      <c r="L516">
        <v>40.842179999999999</v>
      </c>
      <c r="M516">
        <v>-123.48497999999999</v>
      </c>
      <c r="N516" s="7" t="s">
        <v>883</v>
      </c>
      <c r="O516" s="7" t="s">
        <v>884</v>
      </c>
      <c r="P516" s="7" t="s">
        <v>885</v>
      </c>
      <c r="Q516" s="7" t="s">
        <v>141</v>
      </c>
      <c r="R516" s="7">
        <v>1474</v>
      </c>
      <c r="S516" s="7">
        <v>938</v>
      </c>
      <c r="T516" s="7" t="s">
        <v>220</v>
      </c>
      <c r="U516" s="7"/>
      <c r="V516" s="7" t="s">
        <v>207</v>
      </c>
      <c r="W516" s="8">
        <v>4.6590909090909093E-2</v>
      </c>
      <c r="X516" s="8">
        <v>0</v>
      </c>
      <c r="Y516" s="8">
        <v>0</v>
      </c>
      <c r="Z516" s="8">
        <v>4.6590909090909093E-2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8">
        <v>0</v>
      </c>
      <c r="AO516" s="8">
        <v>0</v>
      </c>
      <c r="AP516" s="8">
        <v>0</v>
      </c>
      <c r="AQ516" s="8">
        <v>0</v>
      </c>
      <c r="AR516" s="8">
        <v>0</v>
      </c>
      <c r="AS516" s="8">
        <v>0</v>
      </c>
      <c r="AT516" s="8">
        <v>0</v>
      </c>
      <c r="AU516" s="7">
        <v>0</v>
      </c>
      <c r="AV516" s="7">
        <v>0</v>
      </c>
      <c r="AW516" s="7">
        <v>0</v>
      </c>
      <c r="AX516" s="7">
        <v>0</v>
      </c>
      <c r="AY516" s="7">
        <v>4.6590909090909093E-2</v>
      </c>
      <c r="AZ516" s="7">
        <v>0</v>
      </c>
      <c r="BA516" s="7">
        <v>0</v>
      </c>
      <c r="BB516" s="7">
        <v>4.6590909090909093E-2</v>
      </c>
      <c r="BC516" s="8">
        <v>0</v>
      </c>
      <c r="BD516" s="8">
        <v>0</v>
      </c>
      <c r="BE516" s="8">
        <v>0</v>
      </c>
      <c r="BF516" s="8">
        <v>0</v>
      </c>
      <c r="BG516" s="8">
        <v>0</v>
      </c>
      <c r="BH516" s="8">
        <v>0</v>
      </c>
      <c r="BI516" s="8">
        <v>0</v>
      </c>
      <c r="BJ516" s="8">
        <v>0</v>
      </c>
      <c r="BK516" s="8">
        <v>0</v>
      </c>
      <c r="BL516" s="8">
        <v>0</v>
      </c>
      <c r="BM516" s="8">
        <v>0</v>
      </c>
      <c r="BN516" s="8">
        <v>0</v>
      </c>
      <c r="BO516" s="8">
        <v>0</v>
      </c>
      <c r="BP516" s="8">
        <v>0</v>
      </c>
      <c r="BQ516" s="8">
        <v>0</v>
      </c>
      <c r="BR516" s="8">
        <v>0</v>
      </c>
    </row>
    <row r="517" spans="1:70" x14ac:dyDescent="0.25">
      <c r="A517" s="6">
        <v>35297692</v>
      </c>
      <c r="B517" t="s">
        <v>888</v>
      </c>
      <c r="C517" s="7" t="s">
        <v>86</v>
      </c>
      <c r="D517" s="7" t="s">
        <v>94</v>
      </c>
      <c r="E517" s="7" t="s">
        <v>87</v>
      </c>
      <c r="F517" t="s">
        <v>96</v>
      </c>
      <c r="G517" t="s">
        <v>881</v>
      </c>
      <c r="H517" t="s">
        <v>882</v>
      </c>
      <c r="I517" t="s">
        <v>195</v>
      </c>
      <c r="J517" t="s">
        <v>153</v>
      </c>
      <c r="K517" t="s">
        <v>196</v>
      </c>
      <c r="L517">
        <v>40.842179999999999</v>
      </c>
      <c r="M517">
        <v>-123.48497999999999</v>
      </c>
      <c r="N517" s="7" t="s">
        <v>883</v>
      </c>
      <c r="O517" s="7" t="s">
        <v>884</v>
      </c>
      <c r="P517" s="7" t="s">
        <v>885</v>
      </c>
      <c r="Q517" s="7" t="s">
        <v>141</v>
      </c>
      <c r="R517" s="7">
        <v>1474</v>
      </c>
      <c r="S517" s="7">
        <v>938</v>
      </c>
      <c r="T517" s="7" t="s">
        <v>220</v>
      </c>
      <c r="U517" s="7" t="s">
        <v>211</v>
      </c>
      <c r="V517" s="7" t="s">
        <v>80</v>
      </c>
      <c r="W517" s="8">
        <v>0</v>
      </c>
      <c r="X517" s="8">
        <v>4.6598484848484851</v>
      </c>
      <c r="Y517" s="8">
        <v>0</v>
      </c>
      <c r="Z517" s="8">
        <v>4.6598484848484851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8">
        <v>0</v>
      </c>
      <c r="AO517" s="8">
        <v>0</v>
      </c>
      <c r="AP517" s="8">
        <v>0</v>
      </c>
      <c r="AQ517" s="8">
        <v>0</v>
      </c>
      <c r="AR517" s="8">
        <v>0</v>
      </c>
      <c r="AS517" s="8">
        <v>0</v>
      </c>
      <c r="AT517" s="8">
        <v>0</v>
      </c>
      <c r="AU517" s="7">
        <v>0</v>
      </c>
      <c r="AV517" s="7">
        <v>0</v>
      </c>
      <c r="AW517" s="7">
        <v>0</v>
      </c>
      <c r="AX517" s="7">
        <v>0</v>
      </c>
      <c r="AY517" s="7">
        <v>0</v>
      </c>
      <c r="AZ517" s="7">
        <v>4.6598484848484851</v>
      </c>
      <c r="BA517" s="7">
        <v>0</v>
      </c>
      <c r="BB517" s="7">
        <v>4.6598484848484851</v>
      </c>
      <c r="BC517" s="8">
        <v>0</v>
      </c>
      <c r="BD517" s="8">
        <v>0</v>
      </c>
      <c r="BE517" s="8">
        <v>0</v>
      </c>
      <c r="BF517" s="8">
        <v>0</v>
      </c>
      <c r="BG517" s="8">
        <v>0</v>
      </c>
      <c r="BH517" s="8">
        <v>0</v>
      </c>
      <c r="BI517" s="8">
        <v>0</v>
      </c>
      <c r="BJ517" s="8">
        <v>0</v>
      </c>
      <c r="BK517" s="8">
        <v>0</v>
      </c>
      <c r="BL517" s="8">
        <v>0</v>
      </c>
      <c r="BM517" s="8">
        <v>0</v>
      </c>
      <c r="BN517" s="8">
        <v>0</v>
      </c>
      <c r="BO517" s="8">
        <v>0</v>
      </c>
      <c r="BP517" s="8">
        <v>0</v>
      </c>
      <c r="BQ517" s="8">
        <v>0</v>
      </c>
      <c r="BR517" s="8">
        <v>0</v>
      </c>
    </row>
    <row r="518" spans="1:70" x14ac:dyDescent="0.25">
      <c r="A518" s="6">
        <v>35297693</v>
      </c>
      <c r="B518" t="s">
        <v>889</v>
      </c>
      <c r="C518" s="7" t="s">
        <v>86</v>
      </c>
      <c r="D518" s="7" t="s">
        <v>94</v>
      </c>
      <c r="E518" s="7" t="s">
        <v>87</v>
      </c>
      <c r="F518" t="s">
        <v>96</v>
      </c>
      <c r="G518" t="s">
        <v>881</v>
      </c>
      <c r="H518" t="s">
        <v>882</v>
      </c>
      <c r="I518" t="s">
        <v>195</v>
      </c>
      <c r="J518" t="s">
        <v>153</v>
      </c>
      <c r="K518" t="s">
        <v>196</v>
      </c>
      <c r="L518">
        <v>40.842179999999999</v>
      </c>
      <c r="M518">
        <v>-123.48497999999999</v>
      </c>
      <c r="N518" s="7" t="s">
        <v>883</v>
      </c>
      <c r="O518" s="7" t="s">
        <v>884</v>
      </c>
      <c r="P518" s="7" t="s">
        <v>885</v>
      </c>
      <c r="Q518" s="7" t="s">
        <v>141</v>
      </c>
      <c r="R518" s="7">
        <v>1474</v>
      </c>
      <c r="S518" s="7">
        <v>938</v>
      </c>
      <c r="T518" s="7" t="s">
        <v>220</v>
      </c>
      <c r="U518" s="7" t="s">
        <v>211</v>
      </c>
      <c r="V518" s="7" t="s">
        <v>80</v>
      </c>
      <c r="W518" s="8">
        <v>0</v>
      </c>
      <c r="X518" s="8">
        <v>1</v>
      </c>
      <c r="Y518" s="8">
        <v>0</v>
      </c>
      <c r="Z518" s="8">
        <v>1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8">
        <v>0</v>
      </c>
      <c r="AO518" s="8">
        <v>0</v>
      </c>
      <c r="AP518" s="8">
        <v>0</v>
      </c>
      <c r="AQ518" s="8">
        <v>0</v>
      </c>
      <c r="AR518" s="8">
        <v>0</v>
      </c>
      <c r="AS518" s="8">
        <v>0</v>
      </c>
      <c r="AT518" s="8">
        <v>0</v>
      </c>
      <c r="AU518" s="7">
        <v>0</v>
      </c>
      <c r="AV518" s="7">
        <v>0</v>
      </c>
      <c r="AW518" s="7">
        <v>0</v>
      </c>
      <c r="AX518" s="7">
        <v>0</v>
      </c>
      <c r="AY518" s="7">
        <v>0</v>
      </c>
      <c r="AZ518" s="7">
        <v>1</v>
      </c>
      <c r="BA518" s="7">
        <v>0</v>
      </c>
      <c r="BB518" s="7">
        <v>1</v>
      </c>
      <c r="BC518" s="8">
        <v>0</v>
      </c>
      <c r="BD518" s="8">
        <v>0</v>
      </c>
      <c r="BE518" s="8">
        <v>0</v>
      </c>
      <c r="BF518" s="8">
        <v>0</v>
      </c>
      <c r="BG518" s="8">
        <v>0</v>
      </c>
      <c r="BH518" s="8">
        <v>0</v>
      </c>
      <c r="BI518" s="8">
        <v>0</v>
      </c>
      <c r="BJ518" s="8">
        <v>0</v>
      </c>
      <c r="BK518" s="8">
        <v>0</v>
      </c>
      <c r="BL518" s="8">
        <v>0</v>
      </c>
      <c r="BM518" s="8">
        <v>0</v>
      </c>
      <c r="BN518" s="8">
        <v>0</v>
      </c>
      <c r="BO518" s="8">
        <v>0</v>
      </c>
      <c r="BP518" s="8">
        <v>0</v>
      </c>
      <c r="BQ518" s="8">
        <v>0</v>
      </c>
      <c r="BR518" s="8">
        <v>0</v>
      </c>
    </row>
    <row r="519" spans="1:70" x14ac:dyDescent="0.25">
      <c r="A519" s="6">
        <v>35297694</v>
      </c>
      <c r="B519" t="s">
        <v>890</v>
      </c>
      <c r="C519" s="7" t="s">
        <v>86</v>
      </c>
      <c r="D519" s="7" t="s">
        <v>94</v>
      </c>
      <c r="E519" s="7" t="s">
        <v>87</v>
      </c>
      <c r="F519" t="s">
        <v>96</v>
      </c>
      <c r="G519" t="s">
        <v>881</v>
      </c>
      <c r="H519" t="s">
        <v>882</v>
      </c>
      <c r="I519" t="s">
        <v>195</v>
      </c>
      <c r="J519" t="s">
        <v>153</v>
      </c>
      <c r="K519" t="s">
        <v>196</v>
      </c>
      <c r="L519">
        <v>40.842179999999999</v>
      </c>
      <c r="M519">
        <v>-123.48497999999999</v>
      </c>
      <c r="N519" s="7" t="s">
        <v>883</v>
      </c>
      <c r="O519" s="7" t="s">
        <v>884</v>
      </c>
      <c r="P519" s="7" t="s">
        <v>885</v>
      </c>
      <c r="Q519" s="7" t="s">
        <v>141</v>
      </c>
      <c r="R519" s="7">
        <v>1474</v>
      </c>
      <c r="S519" s="7">
        <v>938</v>
      </c>
      <c r="T519" s="7" t="s">
        <v>220</v>
      </c>
      <c r="U519" s="7" t="s">
        <v>211</v>
      </c>
      <c r="V519" s="7" t="s">
        <v>80</v>
      </c>
      <c r="W519" s="8">
        <v>0</v>
      </c>
      <c r="X519" s="8">
        <v>0.95</v>
      </c>
      <c r="Y519" s="8">
        <v>0</v>
      </c>
      <c r="Z519" s="8">
        <v>0.95</v>
      </c>
      <c r="AA519" s="8">
        <v>0</v>
      </c>
      <c r="AB519" s="8">
        <v>0</v>
      </c>
      <c r="AC519" s="8">
        <v>0</v>
      </c>
      <c r="AD519" s="8">
        <v>0</v>
      </c>
      <c r="AE519" s="8">
        <v>0</v>
      </c>
      <c r="AF519" s="8">
        <v>0</v>
      </c>
      <c r="AG519" s="8">
        <v>0</v>
      </c>
      <c r="AH519" s="8">
        <v>0</v>
      </c>
      <c r="AI519" s="8">
        <v>0</v>
      </c>
      <c r="AJ519" s="8">
        <v>0</v>
      </c>
      <c r="AK519" s="8">
        <v>0</v>
      </c>
      <c r="AL519" s="8">
        <v>0</v>
      </c>
      <c r="AM519" s="8">
        <v>0</v>
      </c>
      <c r="AN519" s="8">
        <v>0</v>
      </c>
      <c r="AO519" s="8">
        <v>0</v>
      </c>
      <c r="AP519" s="8">
        <v>0</v>
      </c>
      <c r="AQ519" s="8">
        <v>0</v>
      </c>
      <c r="AR519" s="8">
        <v>0</v>
      </c>
      <c r="AS519" s="8">
        <v>0</v>
      </c>
      <c r="AT519" s="8">
        <v>0</v>
      </c>
      <c r="AU519" s="7">
        <v>0</v>
      </c>
      <c r="AV519" s="7">
        <v>0</v>
      </c>
      <c r="AW519" s="7">
        <v>0</v>
      </c>
      <c r="AX519" s="7">
        <v>0</v>
      </c>
      <c r="AY519" s="7">
        <v>0</v>
      </c>
      <c r="AZ519" s="7">
        <v>0.95</v>
      </c>
      <c r="BA519" s="7">
        <v>0</v>
      </c>
      <c r="BB519" s="7">
        <v>0.95</v>
      </c>
      <c r="BC519" s="8">
        <v>0</v>
      </c>
      <c r="BD519" s="8">
        <v>0</v>
      </c>
      <c r="BE519" s="8">
        <v>0</v>
      </c>
      <c r="BF519" s="8">
        <v>0</v>
      </c>
      <c r="BG519" s="8">
        <v>0</v>
      </c>
      <c r="BH519" s="8">
        <v>0</v>
      </c>
      <c r="BI519" s="8">
        <v>0</v>
      </c>
      <c r="BJ519" s="8">
        <v>0</v>
      </c>
      <c r="BK519" s="8">
        <v>0</v>
      </c>
      <c r="BL519" s="8">
        <v>0</v>
      </c>
      <c r="BM519" s="8">
        <v>0</v>
      </c>
      <c r="BN519" s="8">
        <v>0</v>
      </c>
      <c r="BO519" s="8">
        <v>0</v>
      </c>
      <c r="BP519" s="8">
        <v>0</v>
      </c>
      <c r="BQ519" s="8">
        <v>0</v>
      </c>
      <c r="BR519" s="8">
        <v>0</v>
      </c>
    </row>
    <row r="520" spans="1:70" x14ac:dyDescent="0.25">
      <c r="A520" s="6">
        <v>35297695</v>
      </c>
      <c r="B520" t="s">
        <v>891</v>
      </c>
      <c r="C520" s="7" t="s">
        <v>86</v>
      </c>
      <c r="D520" s="7" t="s">
        <v>94</v>
      </c>
      <c r="E520" s="7" t="s">
        <v>87</v>
      </c>
      <c r="F520" t="s">
        <v>96</v>
      </c>
      <c r="G520" t="s">
        <v>881</v>
      </c>
      <c r="H520" t="s">
        <v>882</v>
      </c>
      <c r="I520" t="s">
        <v>195</v>
      </c>
      <c r="J520" t="s">
        <v>153</v>
      </c>
      <c r="K520" t="s">
        <v>196</v>
      </c>
      <c r="L520">
        <v>40.842179999999999</v>
      </c>
      <c r="M520">
        <v>-123.48497999999999</v>
      </c>
      <c r="N520" s="7" t="s">
        <v>883</v>
      </c>
      <c r="O520" s="7" t="s">
        <v>884</v>
      </c>
      <c r="P520" s="7" t="s">
        <v>885</v>
      </c>
      <c r="Q520" s="7" t="s">
        <v>141</v>
      </c>
      <c r="R520" s="7">
        <v>1474</v>
      </c>
      <c r="S520" s="7">
        <v>938</v>
      </c>
      <c r="T520" s="7" t="s">
        <v>220</v>
      </c>
      <c r="U520" s="7" t="s">
        <v>211</v>
      </c>
      <c r="V520" s="7" t="s">
        <v>80</v>
      </c>
      <c r="W520" s="8">
        <v>0</v>
      </c>
      <c r="X520" s="8">
        <v>0.43996212121212119</v>
      </c>
      <c r="Y520" s="8">
        <v>0</v>
      </c>
      <c r="Z520" s="8">
        <v>0.43996212121212119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8">
        <v>0</v>
      </c>
      <c r="AO520" s="8">
        <v>0</v>
      </c>
      <c r="AP520" s="8">
        <v>0</v>
      </c>
      <c r="AQ520" s="8">
        <v>0</v>
      </c>
      <c r="AR520" s="8">
        <v>0</v>
      </c>
      <c r="AS520" s="8">
        <v>0</v>
      </c>
      <c r="AT520" s="8">
        <v>0</v>
      </c>
      <c r="AU520" s="7">
        <v>0</v>
      </c>
      <c r="AV520" s="7">
        <v>0</v>
      </c>
      <c r="AW520" s="7">
        <v>0</v>
      </c>
      <c r="AX520" s="7">
        <v>0</v>
      </c>
      <c r="AY520" s="7">
        <v>0</v>
      </c>
      <c r="AZ520" s="7">
        <v>0.43996212121212119</v>
      </c>
      <c r="BA520" s="7">
        <v>0</v>
      </c>
      <c r="BB520" s="7">
        <v>0.43996212121212119</v>
      </c>
      <c r="BC520" s="8">
        <v>0</v>
      </c>
      <c r="BD520" s="8">
        <v>0</v>
      </c>
      <c r="BE520" s="8">
        <v>0</v>
      </c>
      <c r="BF520" s="8">
        <v>0</v>
      </c>
      <c r="BG520" s="8">
        <v>0</v>
      </c>
      <c r="BH520" s="8">
        <v>0</v>
      </c>
      <c r="BI520" s="8">
        <v>0</v>
      </c>
      <c r="BJ520" s="8">
        <v>0</v>
      </c>
      <c r="BK520" s="8">
        <v>0</v>
      </c>
      <c r="BL520" s="8">
        <v>0</v>
      </c>
      <c r="BM520" s="8">
        <v>0</v>
      </c>
      <c r="BN520" s="8">
        <v>0</v>
      </c>
      <c r="BO520" s="8">
        <v>0</v>
      </c>
      <c r="BP520" s="8">
        <v>0</v>
      </c>
      <c r="BQ520" s="8">
        <v>0</v>
      </c>
      <c r="BR520" s="8">
        <v>0</v>
      </c>
    </row>
    <row r="521" spans="1:70" x14ac:dyDescent="0.25">
      <c r="A521" s="6">
        <v>35297696</v>
      </c>
      <c r="B521" t="s">
        <v>892</v>
      </c>
      <c r="C521" s="7" t="s">
        <v>86</v>
      </c>
      <c r="D521" s="7" t="s">
        <v>94</v>
      </c>
      <c r="E521" s="7" t="s">
        <v>87</v>
      </c>
      <c r="F521" t="s">
        <v>96</v>
      </c>
      <c r="G521" t="s">
        <v>881</v>
      </c>
      <c r="H521" t="s">
        <v>882</v>
      </c>
      <c r="I521" t="s">
        <v>195</v>
      </c>
      <c r="J521" t="s">
        <v>153</v>
      </c>
      <c r="K521" t="s">
        <v>196</v>
      </c>
      <c r="L521">
        <v>40.842179999999999</v>
      </c>
      <c r="M521">
        <v>-123.48497999999999</v>
      </c>
      <c r="N521" s="7" t="s">
        <v>883</v>
      </c>
      <c r="O521" s="7" t="s">
        <v>884</v>
      </c>
      <c r="P521" s="7" t="s">
        <v>885</v>
      </c>
      <c r="Q521" s="7" t="s">
        <v>141</v>
      </c>
      <c r="R521" s="7">
        <v>1474</v>
      </c>
      <c r="S521" s="7">
        <v>938</v>
      </c>
      <c r="T521" s="7" t="s">
        <v>220</v>
      </c>
      <c r="U521" s="7" t="s">
        <v>211</v>
      </c>
      <c r="V521" s="7" t="s">
        <v>80</v>
      </c>
      <c r="W521" s="8">
        <v>0</v>
      </c>
      <c r="X521" s="8">
        <v>0.78996212121212117</v>
      </c>
      <c r="Y521" s="8">
        <v>0</v>
      </c>
      <c r="Z521" s="8">
        <v>0.78996212121212117</v>
      </c>
      <c r="AA521" s="8">
        <v>0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8">
        <v>0</v>
      </c>
      <c r="AN521" s="8">
        <v>0</v>
      </c>
      <c r="AO521" s="8">
        <v>0</v>
      </c>
      <c r="AP521" s="8">
        <v>0</v>
      </c>
      <c r="AQ521" s="8">
        <v>0</v>
      </c>
      <c r="AR521" s="8">
        <v>0</v>
      </c>
      <c r="AS521" s="8">
        <v>0</v>
      </c>
      <c r="AT521" s="8">
        <v>0</v>
      </c>
      <c r="AU521" s="7">
        <v>0</v>
      </c>
      <c r="AV521" s="7">
        <v>0</v>
      </c>
      <c r="AW521" s="7">
        <v>0</v>
      </c>
      <c r="AX521" s="7">
        <v>0</v>
      </c>
      <c r="AY521" s="7">
        <v>0</v>
      </c>
      <c r="AZ521" s="7">
        <v>0.78996212121212117</v>
      </c>
      <c r="BA521" s="7">
        <v>0</v>
      </c>
      <c r="BB521" s="7">
        <v>0.78996212121212117</v>
      </c>
      <c r="BC521" s="8">
        <v>0</v>
      </c>
      <c r="BD521" s="8">
        <v>0</v>
      </c>
      <c r="BE521" s="8">
        <v>0</v>
      </c>
      <c r="BF521" s="8">
        <v>0</v>
      </c>
      <c r="BG521" s="8">
        <v>0</v>
      </c>
      <c r="BH521" s="8">
        <v>0</v>
      </c>
      <c r="BI521" s="8">
        <v>0</v>
      </c>
      <c r="BJ521" s="8">
        <v>0</v>
      </c>
      <c r="BK521" s="8">
        <v>0</v>
      </c>
      <c r="BL521" s="8">
        <v>0</v>
      </c>
      <c r="BM521" s="8">
        <v>0</v>
      </c>
      <c r="BN521" s="8">
        <v>0</v>
      </c>
      <c r="BO521" s="8">
        <v>0</v>
      </c>
      <c r="BP521" s="8">
        <v>0</v>
      </c>
      <c r="BQ521" s="8">
        <v>0</v>
      </c>
      <c r="BR521" s="8">
        <v>0</v>
      </c>
    </row>
    <row r="522" spans="1:70" x14ac:dyDescent="0.25">
      <c r="A522" s="6">
        <v>35297697</v>
      </c>
      <c r="B522" t="s">
        <v>893</v>
      </c>
      <c r="C522" s="7" t="s">
        <v>86</v>
      </c>
      <c r="D522" s="7" t="s">
        <v>94</v>
      </c>
      <c r="E522" s="7" t="s">
        <v>87</v>
      </c>
      <c r="F522" t="s">
        <v>96</v>
      </c>
      <c r="G522" t="s">
        <v>881</v>
      </c>
      <c r="H522" t="s">
        <v>882</v>
      </c>
      <c r="I522" t="s">
        <v>195</v>
      </c>
      <c r="J522" t="s">
        <v>153</v>
      </c>
      <c r="K522" t="s">
        <v>196</v>
      </c>
      <c r="L522">
        <v>40.842179999999999</v>
      </c>
      <c r="M522">
        <v>-123.48497999999999</v>
      </c>
      <c r="N522" s="7" t="s">
        <v>883</v>
      </c>
      <c r="O522" s="7" t="s">
        <v>884</v>
      </c>
      <c r="P522" s="7" t="s">
        <v>885</v>
      </c>
      <c r="Q522" s="7" t="s">
        <v>141</v>
      </c>
      <c r="R522" s="7">
        <v>1474</v>
      </c>
      <c r="S522" s="7">
        <v>938</v>
      </c>
      <c r="T522" s="7" t="s">
        <v>220</v>
      </c>
      <c r="U522" s="7" t="s">
        <v>211</v>
      </c>
      <c r="V522" s="7" t="s">
        <v>80</v>
      </c>
      <c r="W522" s="8">
        <v>0</v>
      </c>
      <c r="X522" s="8">
        <v>3.5984848484848488E-2</v>
      </c>
      <c r="Y522" s="8">
        <v>0</v>
      </c>
      <c r="Z522" s="8">
        <v>3.5984848484848488E-2</v>
      </c>
      <c r="AA522" s="8">
        <v>0</v>
      </c>
      <c r="AB522" s="8">
        <v>0</v>
      </c>
      <c r="AC522" s="8">
        <v>0</v>
      </c>
      <c r="AD522" s="8">
        <v>0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8">
        <v>0</v>
      </c>
      <c r="AO522" s="8">
        <v>0</v>
      </c>
      <c r="AP522" s="8">
        <v>0</v>
      </c>
      <c r="AQ522" s="8">
        <v>0</v>
      </c>
      <c r="AR522" s="8">
        <v>0</v>
      </c>
      <c r="AS522" s="8">
        <v>0</v>
      </c>
      <c r="AT522" s="8">
        <v>0</v>
      </c>
      <c r="AU522" s="7">
        <v>0</v>
      </c>
      <c r="AV522" s="7">
        <v>0</v>
      </c>
      <c r="AW522" s="7">
        <v>0</v>
      </c>
      <c r="AX522" s="7">
        <v>0</v>
      </c>
      <c r="AY522" s="7">
        <v>0</v>
      </c>
      <c r="AZ522" s="7">
        <v>3.5984848484848488E-2</v>
      </c>
      <c r="BA522" s="7">
        <v>0</v>
      </c>
      <c r="BB522" s="7">
        <v>3.5984848484848488E-2</v>
      </c>
      <c r="BC522" s="8">
        <v>0</v>
      </c>
      <c r="BD522" s="8">
        <v>0</v>
      </c>
      <c r="BE522" s="8">
        <v>0</v>
      </c>
      <c r="BF522" s="8">
        <v>0</v>
      </c>
      <c r="BG522" s="8">
        <v>0</v>
      </c>
      <c r="BH522" s="8">
        <v>0</v>
      </c>
      <c r="BI522" s="8">
        <v>0</v>
      </c>
      <c r="BJ522" s="8">
        <v>0</v>
      </c>
      <c r="BK522" s="8">
        <v>0</v>
      </c>
      <c r="BL522" s="8">
        <v>0</v>
      </c>
      <c r="BM522" s="8">
        <v>0</v>
      </c>
      <c r="BN522" s="8">
        <v>0</v>
      </c>
      <c r="BO522" s="8">
        <v>0</v>
      </c>
      <c r="BP522" s="8">
        <v>0</v>
      </c>
      <c r="BQ522" s="8">
        <v>0</v>
      </c>
      <c r="BR522" s="8">
        <v>0</v>
      </c>
    </row>
    <row r="523" spans="1:70" x14ac:dyDescent="0.25">
      <c r="A523" s="6">
        <v>35297699</v>
      </c>
      <c r="B523" t="s">
        <v>894</v>
      </c>
      <c r="C523" s="7" t="s">
        <v>86</v>
      </c>
      <c r="D523" s="7" t="s">
        <v>94</v>
      </c>
      <c r="E523" s="7" t="s">
        <v>87</v>
      </c>
      <c r="F523" t="s">
        <v>96</v>
      </c>
      <c r="G523" t="s">
        <v>881</v>
      </c>
      <c r="H523" t="s">
        <v>882</v>
      </c>
      <c r="I523" t="s">
        <v>195</v>
      </c>
      <c r="J523" t="s">
        <v>153</v>
      </c>
      <c r="K523" t="s">
        <v>196</v>
      </c>
      <c r="L523">
        <v>40.842179999999999</v>
      </c>
      <c r="M523">
        <v>-123.48497999999999</v>
      </c>
      <c r="N523" s="7" t="s">
        <v>883</v>
      </c>
      <c r="O523" s="7" t="s">
        <v>884</v>
      </c>
      <c r="P523" s="7" t="s">
        <v>885</v>
      </c>
      <c r="Q523" s="7" t="s">
        <v>141</v>
      </c>
      <c r="R523" s="7">
        <v>1474</v>
      </c>
      <c r="S523" s="7">
        <v>938</v>
      </c>
      <c r="T523" s="7" t="s">
        <v>220</v>
      </c>
      <c r="U523" s="7" t="s">
        <v>211</v>
      </c>
      <c r="V523" s="7" t="s">
        <v>80</v>
      </c>
      <c r="W523" s="8">
        <v>0</v>
      </c>
      <c r="X523" s="8">
        <v>1.0198863636363635</v>
      </c>
      <c r="Y523" s="8">
        <v>0</v>
      </c>
      <c r="Z523" s="8">
        <v>1.0198863636363635</v>
      </c>
      <c r="AA523" s="8">
        <v>0</v>
      </c>
      <c r="AB523" s="8">
        <v>0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8">
        <v>0</v>
      </c>
      <c r="AN523" s="8">
        <v>0</v>
      </c>
      <c r="AO523" s="8">
        <v>0</v>
      </c>
      <c r="AP523" s="8">
        <v>0</v>
      </c>
      <c r="AQ523" s="8">
        <v>0</v>
      </c>
      <c r="AR523" s="8">
        <v>0</v>
      </c>
      <c r="AS523" s="8">
        <v>0</v>
      </c>
      <c r="AT523" s="8">
        <v>0</v>
      </c>
      <c r="AU523" s="7">
        <v>0</v>
      </c>
      <c r="AV523" s="7">
        <v>0</v>
      </c>
      <c r="AW523" s="7">
        <v>0</v>
      </c>
      <c r="AX523" s="7">
        <v>0</v>
      </c>
      <c r="AY523" s="7">
        <v>0</v>
      </c>
      <c r="AZ523" s="7">
        <v>1.0198863636363635</v>
      </c>
      <c r="BA523" s="7">
        <v>0</v>
      </c>
      <c r="BB523" s="7">
        <v>1.0198863636363635</v>
      </c>
      <c r="BC523" s="8">
        <v>0</v>
      </c>
      <c r="BD523" s="8">
        <v>0</v>
      </c>
      <c r="BE523" s="8">
        <v>0</v>
      </c>
      <c r="BF523" s="8">
        <v>0</v>
      </c>
      <c r="BG523" s="8">
        <v>0</v>
      </c>
      <c r="BH523" s="8">
        <v>0</v>
      </c>
      <c r="BI523" s="8">
        <v>0</v>
      </c>
      <c r="BJ523" s="8">
        <v>0</v>
      </c>
      <c r="BK523" s="8">
        <v>0</v>
      </c>
      <c r="BL523" s="8">
        <v>0</v>
      </c>
      <c r="BM523" s="8">
        <v>0</v>
      </c>
      <c r="BN523" s="8">
        <v>0</v>
      </c>
      <c r="BO523" s="8">
        <v>0</v>
      </c>
      <c r="BP523" s="8">
        <v>0</v>
      </c>
      <c r="BQ523" s="8">
        <v>0</v>
      </c>
      <c r="BR523" s="8">
        <v>0</v>
      </c>
    </row>
    <row r="524" spans="1:70" x14ac:dyDescent="0.25">
      <c r="A524" s="6">
        <v>35334407</v>
      </c>
      <c r="B524" t="s">
        <v>895</v>
      </c>
      <c r="C524" s="7" t="s">
        <v>86</v>
      </c>
      <c r="D524" s="7" t="s">
        <v>94</v>
      </c>
      <c r="E524" s="7" t="s">
        <v>87</v>
      </c>
      <c r="F524" t="s">
        <v>96</v>
      </c>
      <c r="G524" t="s">
        <v>881</v>
      </c>
      <c r="H524" t="s">
        <v>882</v>
      </c>
      <c r="I524" t="s">
        <v>195</v>
      </c>
      <c r="J524" t="s">
        <v>153</v>
      </c>
      <c r="K524" t="s">
        <v>196</v>
      </c>
      <c r="L524">
        <v>40.787511558600002</v>
      </c>
      <c r="M524">
        <v>-123.4468305166</v>
      </c>
      <c r="N524" s="7" t="s">
        <v>883</v>
      </c>
      <c r="O524" s="7" t="s">
        <v>884</v>
      </c>
      <c r="P524" s="7" t="s">
        <v>885</v>
      </c>
      <c r="Q524" s="7" t="s">
        <v>141</v>
      </c>
      <c r="R524" s="7">
        <v>1474</v>
      </c>
      <c r="S524" s="7">
        <v>938</v>
      </c>
      <c r="T524" s="7" t="s">
        <v>220</v>
      </c>
      <c r="U524" s="7" t="s">
        <v>211</v>
      </c>
      <c r="V524" s="7" t="s">
        <v>80</v>
      </c>
      <c r="W524" s="8">
        <v>0</v>
      </c>
      <c r="X524" s="8">
        <v>0.13352272727272727</v>
      </c>
      <c r="Y524" s="8">
        <v>0</v>
      </c>
      <c r="Z524" s="8">
        <v>0.13352272727272727</v>
      </c>
      <c r="AA524" s="8">
        <v>0</v>
      </c>
      <c r="AB524" s="8">
        <v>0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8">
        <v>0</v>
      </c>
      <c r="AO524" s="8">
        <v>0</v>
      </c>
      <c r="AP524" s="8">
        <v>0</v>
      </c>
      <c r="AQ524" s="8">
        <v>0</v>
      </c>
      <c r="AR524" s="8">
        <v>0</v>
      </c>
      <c r="AS524" s="8">
        <v>0</v>
      </c>
      <c r="AT524" s="8">
        <v>0</v>
      </c>
      <c r="AU524" s="7">
        <v>0</v>
      </c>
      <c r="AV524" s="7">
        <v>0</v>
      </c>
      <c r="AW524" s="7">
        <v>0</v>
      </c>
      <c r="AX524" s="7">
        <v>0</v>
      </c>
      <c r="AY524" s="7">
        <v>0</v>
      </c>
      <c r="AZ524" s="7">
        <v>0.13352272727272727</v>
      </c>
      <c r="BA524" s="7">
        <v>0</v>
      </c>
      <c r="BB524" s="7">
        <v>0.13352272727272727</v>
      </c>
      <c r="BC524" s="8">
        <v>0</v>
      </c>
      <c r="BD524" s="8">
        <v>0</v>
      </c>
      <c r="BE524" s="8">
        <v>0</v>
      </c>
      <c r="BF524" s="8">
        <v>0</v>
      </c>
      <c r="BG524" s="8">
        <v>0</v>
      </c>
      <c r="BH524" s="8">
        <v>0</v>
      </c>
      <c r="BI524" s="8">
        <v>0</v>
      </c>
      <c r="BJ524" s="8">
        <v>0</v>
      </c>
      <c r="BK524" s="8">
        <v>0</v>
      </c>
      <c r="BL524" s="8">
        <v>0</v>
      </c>
      <c r="BM524" s="8">
        <v>0</v>
      </c>
      <c r="BN524" s="8">
        <v>0</v>
      </c>
      <c r="BO524" s="8">
        <v>0</v>
      </c>
      <c r="BP524" s="8">
        <v>0</v>
      </c>
      <c r="BQ524" s="8">
        <v>0</v>
      </c>
      <c r="BR524" s="8">
        <v>0</v>
      </c>
    </row>
    <row r="525" spans="1:70" x14ac:dyDescent="0.25">
      <c r="A525" s="6">
        <v>35207965</v>
      </c>
      <c r="B525" t="s">
        <v>896</v>
      </c>
      <c r="C525" s="7" t="s">
        <v>101</v>
      </c>
      <c r="D525" s="7" t="s">
        <v>897</v>
      </c>
      <c r="E525" s="7" t="s">
        <v>95</v>
      </c>
      <c r="F525" t="s">
        <v>898</v>
      </c>
      <c r="G525" t="s">
        <v>899</v>
      </c>
      <c r="H525" t="s">
        <v>900</v>
      </c>
      <c r="I525" t="s">
        <v>118</v>
      </c>
      <c r="J525" t="s">
        <v>78</v>
      </c>
      <c r="K525" t="s">
        <v>79</v>
      </c>
      <c r="L525">
        <v>40.388411554699999</v>
      </c>
      <c r="M525">
        <v>-122.9868692746</v>
      </c>
      <c r="N525" s="7" t="s">
        <v>901</v>
      </c>
      <c r="O525" s="7" t="s">
        <v>902</v>
      </c>
      <c r="P525" s="7" t="s">
        <v>903</v>
      </c>
      <c r="Q525" s="7" t="s">
        <v>141</v>
      </c>
      <c r="R525" s="7">
        <v>1125</v>
      </c>
      <c r="S525" s="7">
        <v>191</v>
      </c>
      <c r="T525" s="7" t="s">
        <v>123</v>
      </c>
      <c r="U525" s="7"/>
      <c r="V525" s="7" t="s">
        <v>898</v>
      </c>
      <c r="W525" s="8">
        <v>0</v>
      </c>
      <c r="X525" s="8">
        <v>0</v>
      </c>
      <c r="Y525" s="8">
        <v>7.9545454545454537E-3</v>
      </c>
      <c r="Z525" s="8">
        <v>7.9545454545454537E-3</v>
      </c>
      <c r="AA525" s="8">
        <v>0</v>
      </c>
      <c r="AB525" s="8">
        <v>0</v>
      </c>
      <c r="AC525" s="8">
        <v>0</v>
      </c>
      <c r="AD525" s="8">
        <v>0</v>
      </c>
      <c r="AE525" s="8">
        <v>0</v>
      </c>
      <c r="AF525" s="8">
        <v>0</v>
      </c>
      <c r="AG525" s="8">
        <v>0</v>
      </c>
      <c r="AH525" s="8">
        <v>0</v>
      </c>
      <c r="AI525" s="8">
        <v>0</v>
      </c>
      <c r="AJ525" s="8">
        <v>0</v>
      </c>
      <c r="AK525" s="8">
        <v>0</v>
      </c>
      <c r="AL525" s="8">
        <v>0</v>
      </c>
      <c r="AM525" s="8">
        <v>0</v>
      </c>
      <c r="AN525" s="8">
        <v>0</v>
      </c>
      <c r="AO525" s="8">
        <v>7.9545454545454537E-3</v>
      </c>
      <c r="AP525" s="8">
        <v>7.9545454545454537E-3</v>
      </c>
      <c r="AQ525" s="8">
        <v>0</v>
      </c>
      <c r="AR525" s="8">
        <v>0</v>
      </c>
      <c r="AS525" s="8">
        <v>0</v>
      </c>
      <c r="AT525" s="8">
        <v>0</v>
      </c>
      <c r="AU525" s="7">
        <v>0</v>
      </c>
      <c r="AV525" s="7">
        <v>0</v>
      </c>
      <c r="AW525" s="7">
        <v>0</v>
      </c>
      <c r="AX525" s="7">
        <v>0</v>
      </c>
      <c r="AY525" s="7">
        <v>0</v>
      </c>
      <c r="AZ525" s="7">
        <v>0</v>
      </c>
      <c r="BA525" s="7">
        <v>0</v>
      </c>
      <c r="BB525" s="7">
        <v>0</v>
      </c>
      <c r="BC525" s="8">
        <v>0</v>
      </c>
      <c r="BD525" s="8">
        <v>0</v>
      </c>
      <c r="BE525" s="8">
        <v>0</v>
      </c>
      <c r="BF525" s="8">
        <v>0</v>
      </c>
      <c r="BG525" s="8">
        <v>0</v>
      </c>
      <c r="BH525" s="8">
        <v>0</v>
      </c>
      <c r="BI525" s="8">
        <v>0</v>
      </c>
      <c r="BJ525" s="8">
        <v>0</v>
      </c>
      <c r="BK525" s="8">
        <v>0</v>
      </c>
      <c r="BL525" s="8">
        <v>0</v>
      </c>
      <c r="BM525" s="8">
        <v>0</v>
      </c>
      <c r="BN525" s="8">
        <v>0</v>
      </c>
      <c r="BO525" s="8">
        <v>0</v>
      </c>
      <c r="BP525" s="8">
        <v>0</v>
      </c>
      <c r="BQ525" s="8">
        <v>0</v>
      </c>
      <c r="BR525" s="8">
        <v>0</v>
      </c>
    </row>
    <row r="526" spans="1:70" x14ac:dyDescent="0.25">
      <c r="A526" s="6">
        <v>35038672</v>
      </c>
      <c r="B526" t="s">
        <v>904</v>
      </c>
      <c r="C526" s="7" t="s">
        <v>101</v>
      </c>
      <c r="D526" s="7" t="s">
        <v>897</v>
      </c>
      <c r="E526" s="7" t="s">
        <v>95</v>
      </c>
      <c r="F526" t="s">
        <v>898</v>
      </c>
      <c r="G526" t="s">
        <v>899</v>
      </c>
      <c r="H526" t="s">
        <v>905</v>
      </c>
      <c r="I526" t="s">
        <v>906</v>
      </c>
      <c r="J526" t="s">
        <v>153</v>
      </c>
      <c r="K526" t="s">
        <v>196</v>
      </c>
      <c r="L526">
        <v>39.4930060899</v>
      </c>
      <c r="M526">
        <v>-123.1895195999</v>
      </c>
      <c r="N526" s="7" t="s">
        <v>907</v>
      </c>
      <c r="O526" s="7" t="s">
        <v>908</v>
      </c>
      <c r="P526" s="7" t="s">
        <v>909</v>
      </c>
      <c r="Q526" s="7" t="s">
        <v>141</v>
      </c>
      <c r="R526" s="7">
        <v>782</v>
      </c>
      <c r="S526" s="7">
        <v>631</v>
      </c>
      <c r="T526" s="7" t="s">
        <v>206</v>
      </c>
      <c r="U526" s="7"/>
      <c r="V526" s="7" t="s">
        <v>898</v>
      </c>
      <c r="W526" s="8">
        <v>0</v>
      </c>
      <c r="X526" s="8">
        <v>0</v>
      </c>
      <c r="Y526" s="8">
        <v>1.3825757575757576E-2</v>
      </c>
      <c r="Z526" s="8">
        <v>1.3825757575757576E-2</v>
      </c>
      <c r="AA526" s="8">
        <v>0</v>
      </c>
      <c r="AB526" s="8">
        <v>0</v>
      </c>
      <c r="AC526" s="8">
        <v>0</v>
      </c>
      <c r="AD526" s="8">
        <v>0</v>
      </c>
      <c r="AE526" s="8">
        <v>0</v>
      </c>
      <c r="AF526" s="8">
        <v>0</v>
      </c>
      <c r="AG526" s="8">
        <v>0</v>
      </c>
      <c r="AH526" s="8">
        <v>0</v>
      </c>
      <c r="AI526" s="8">
        <v>0</v>
      </c>
      <c r="AJ526" s="8">
        <v>0</v>
      </c>
      <c r="AK526" s="8">
        <v>0</v>
      </c>
      <c r="AL526" s="8">
        <v>0</v>
      </c>
      <c r="AM526" s="8">
        <v>0</v>
      </c>
      <c r="AN526" s="8">
        <v>0</v>
      </c>
      <c r="AO526" s="8">
        <v>1.3825757575757576E-2</v>
      </c>
      <c r="AP526" s="8">
        <v>1.3825757575757576E-2</v>
      </c>
      <c r="AQ526" s="8">
        <v>0</v>
      </c>
      <c r="AR526" s="8">
        <v>0</v>
      </c>
      <c r="AS526" s="8">
        <v>0</v>
      </c>
      <c r="AT526" s="8">
        <v>0</v>
      </c>
      <c r="AU526" s="7">
        <v>0</v>
      </c>
      <c r="AV526" s="7">
        <v>0</v>
      </c>
      <c r="AW526" s="7">
        <v>0</v>
      </c>
      <c r="AX526" s="7">
        <v>0</v>
      </c>
      <c r="AY526" s="7">
        <v>0</v>
      </c>
      <c r="AZ526" s="7">
        <v>0</v>
      </c>
      <c r="BA526" s="7">
        <v>0</v>
      </c>
      <c r="BB526" s="7">
        <v>0</v>
      </c>
      <c r="BC526" s="8">
        <v>0</v>
      </c>
      <c r="BD526" s="8">
        <v>0</v>
      </c>
      <c r="BE526" s="8">
        <v>0</v>
      </c>
      <c r="BF526" s="8">
        <v>0</v>
      </c>
      <c r="BG526" s="8">
        <v>0</v>
      </c>
      <c r="BH526" s="8">
        <v>0</v>
      </c>
      <c r="BI526" s="8">
        <v>0</v>
      </c>
      <c r="BJ526" s="8">
        <v>0</v>
      </c>
      <c r="BK526" s="8">
        <v>0</v>
      </c>
      <c r="BL526" s="8">
        <v>0</v>
      </c>
      <c r="BM526" s="8">
        <v>0</v>
      </c>
      <c r="BN526" s="8">
        <v>0</v>
      </c>
      <c r="BO526" s="8">
        <v>0</v>
      </c>
      <c r="BP526" s="8">
        <v>0</v>
      </c>
      <c r="BQ526" s="8">
        <v>0</v>
      </c>
      <c r="BR526" s="8">
        <v>0</v>
      </c>
    </row>
    <row r="527" spans="1:70" x14ac:dyDescent="0.25">
      <c r="A527" s="6">
        <v>35016714</v>
      </c>
      <c r="B527" t="s">
        <v>910</v>
      </c>
      <c r="C527" s="7" t="s">
        <v>101</v>
      </c>
      <c r="D527" s="7" t="s">
        <v>897</v>
      </c>
      <c r="E527" s="7" t="s">
        <v>95</v>
      </c>
      <c r="F527" t="s">
        <v>898</v>
      </c>
      <c r="G527" t="s">
        <v>899</v>
      </c>
      <c r="H527" t="s">
        <v>905</v>
      </c>
      <c r="I527" t="s">
        <v>906</v>
      </c>
      <c r="J527" t="s">
        <v>153</v>
      </c>
      <c r="K527" t="s">
        <v>196</v>
      </c>
      <c r="L527">
        <v>39.498669407999998</v>
      </c>
      <c r="M527">
        <v>-123.335103686</v>
      </c>
      <c r="N527" s="7" t="s">
        <v>907</v>
      </c>
      <c r="O527" s="7" t="s">
        <v>911</v>
      </c>
      <c r="P527" s="7" t="s">
        <v>909</v>
      </c>
      <c r="Q527" s="7" t="s">
        <v>141</v>
      </c>
      <c r="R527" s="7">
        <v>1326</v>
      </c>
      <c r="S527" s="7"/>
      <c r="T527" s="7"/>
      <c r="U527" s="7"/>
      <c r="V527" s="7" t="s">
        <v>898</v>
      </c>
      <c r="W527" s="8">
        <v>0</v>
      </c>
      <c r="X527" s="8">
        <v>0</v>
      </c>
      <c r="Y527" s="8">
        <v>0.16212121212121211</v>
      </c>
      <c r="Z527" s="8">
        <v>0.16212121212121211</v>
      </c>
      <c r="AA527" s="8">
        <v>0</v>
      </c>
      <c r="AB527" s="8">
        <v>0</v>
      </c>
      <c r="AC527" s="8">
        <v>0</v>
      </c>
      <c r="AD527" s="8">
        <v>0</v>
      </c>
      <c r="AE527" s="8">
        <v>0</v>
      </c>
      <c r="AF527" s="8">
        <v>0</v>
      </c>
      <c r="AG527" s="8">
        <v>0</v>
      </c>
      <c r="AH527" s="8">
        <v>0</v>
      </c>
      <c r="AI527" s="8">
        <v>0</v>
      </c>
      <c r="AJ527" s="8">
        <v>0</v>
      </c>
      <c r="AK527" s="8">
        <v>0.16212121212121211</v>
      </c>
      <c r="AL527" s="8">
        <v>0.16212121212121211</v>
      </c>
      <c r="AM527" s="8">
        <v>0</v>
      </c>
      <c r="AN527" s="8">
        <v>0</v>
      </c>
      <c r="AO527" s="8">
        <v>0</v>
      </c>
      <c r="AP527" s="8">
        <v>0</v>
      </c>
      <c r="AQ527" s="8">
        <v>0</v>
      </c>
      <c r="AR527" s="8">
        <v>0</v>
      </c>
      <c r="AS527" s="8">
        <v>0</v>
      </c>
      <c r="AT527" s="8">
        <v>0</v>
      </c>
      <c r="AU527" s="7">
        <v>0</v>
      </c>
      <c r="AV527" s="7">
        <v>0</v>
      </c>
      <c r="AW527" s="7">
        <v>0</v>
      </c>
      <c r="AX527" s="7">
        <v>0</v>
      </c>
      <c r="AY527" s="7">
        <v>0</v>
      </c>
      <c r="AZ527" s="7">
        <v>0</v>
      </c>
      <c r="BA527" s="7">
        <v>0</v>
      </c>
      <c r="BB527" s="7">
        <v>0</v>
      </c>
      <c r="BC527" s="8">
        <v>0</v>
      </c>
      <c r="BD527" s="8">
        <v>0</v>
      </c>
      <c r="BE527" s="8">
        <v>0</v>
      </c>
      <c r="BF527" s="8">
        <v>0</v>
      </c>
      <c r="BG527" s="8">
        <v>0</v>
      </c>
      <c r="BH527" s="8">
        <v>0</v>
      </c>
      <c r="BI527" s="8">
        <v>0</v>
      </c>
      <c r="BJ527" s="8">
        <v>0</v>
      </c>
      <c r="BK527" s="8">
        <v>0</v>
      </c>
      <c r="BL527" s="8">
        <v>0</v>
      </c>
      <c r="BM527" s="8">
        <v>0</v>
      </c>
      <c r="BN527" s="8">
        <v>0</v>
      </c>
      <c r="BO527" s="8">
        <v>0</v>
      </c>
      <c r="BP527" s="8">
        <v>0</v>
      </c>
      <c r="BQ527" s="8">
        <v>0</v>
      </c>
      <c r="BR527" s="8">
        <v>0</v>
      </c>
    </row>
    <row r="528" spans="1:70" x14ac:dyDescent="0.25">
      <c r="A528" s="6">
        <v>35038671</v>
      </c>
      <c r="B528" t="s">
        <v>912</v>
      </c>
      <c r="C528" s="7" t="s">
        <v>93</v>
      </c>
      <c r="D528" s="7" t="s">
        <v>897</v>
      </c>
      <c r="E528" s="7" t="s">
        <v>95</v>
      </c>
      <c r="F528" t="s">
        <v>898</v>
      </c>
      <c r="G528" t="s">
        <v>899</v>
      </c>
      <c r="H528" t="s">
        <v>905</v>
      </c>
      <c r="I528" t="s">
        <v>906</v>
      </c>
      <c r="J528" t="s">
        <v>153</v>
      </c>
      <c r="K528" t="s">
        <v>196</v>
      </c>
      <c r="L528">
        <v>39.549810522500003</v>
      </c>
      <c r="M528">
        <v>-123.3809958495</v>
      </c>
      <c r="N528" s="7" t="s">
        <v>907</v>
      </c>
      <c r="O528" s="7" t="s">
        <v>913</v>
      </c>
      <c r="P528" s="7" t="s">
        <v>909</v>
      </c>
      <c r="Q528" s="7" t="s">
        <v>141</v>
      </c>
      <c r="R528" s="7">
        <v>1161</v>
      </c>
      <c r="S528" s="7">
        <v>798</v>
      </c>
      <c r="T528" s="7" t="s">
        <v>220</v>
      </c>
      <c r="U528" s="7"/>
      <c r="V528" s="7" t="s">
        <v>898</v>
      </c>
      <c r="W528" s="8">
        <v>0</v>
      </c>
      <c r="X528" s="8">
        <v>0</v>
      </c>
      <c r="Y528" s="8">
        <v>2.8409090909090908E-2</v>
      </c>
      <c r="Z528" s="8">
        <v>2.8409090909090908E-2</v>
      </c>
      <c r="AA528" s="8">
        <v>0</v>
      </c>
      <c r="AB528" s="8">
        <v>0</v>
      </c>
      <c r="AC528" s="8">
        <v>0</v>
      </c>
      <c r="AD528" s="8">
        <v>0</v>
      </c>
      <c r="AE528" s="8">
        <v>0</v>
      </c>
      <c r="AF528" s="8">
        <v>0</v>
      </c>
      <c r="AG528" s="8">
        <v>0</v>
      </c>
      <c r="AH528" s="8">
        <v>0</v>
      </c>
      <c r="AI528" s="8">
        <v>0</v>
      </c>
      <c r="AJ528" s="8">
        <v>0</v>
      </c>
      <c r="AK528" s="8">
        <v>0</v>
      </c>
      <c r="AL528" s="8">
        <v>0</v>
      </c>
      <c r="AM528" s="8">
        <v>0</v>
      </c>
      <c r="AN528" s="8">
        <v>0</v>
      </c>
      <c r="AO528" s="8">
        <v>2.8409090909090908E-2</v>
      </c>
      <c r="AP528" s="8">
        <v>2.8409090909090908E-2</v>
      </c>
      <c r="AQ528" s="8">
        <v>0</v>
      </c>
      <c r="AR528" s="8">
        <v>0</v>
      </c>
      <c r="AS528" s="8">
        <v>0</v>
      </c>
      <c r="AT528" s="8">
        <v>0</v>
      </c>
      <c r="AU528" s="7">
        <v>0</v>
      </c>
      <c r="AV528" s="7">
        <v>0</v>
      </c>
      <c r="AW528" s="7">
        <v>0</v>
      </c>
      <c r="AX528" s="7">
        <v>0</v>
      </c>
      <c r="AY528" s="7">
        <v>0</v>
      </c>
      <c r="AZ528" s="7">
        <v>0</v>
      </c>
      <c r="BA528" s="7">
        <v>0</v>
      </c>
      <c r="BB528" s="7">
        <v>0</v>
      </c>
      <c r="BC528" s="8">
        <v>0</v>
      </c>
      <c r="BD528" s="8">
        <v>0</v>
      </c>
      <c r="BE528" s="8">
        <v>0</v>
      </c>
      <c r="BF528" s="8">
        <v>0</v>
      </c>
      <c r="BG528" s="8">
        <v>0</v>
      </c>
      <c r="BH528" s="8">
        <v>0</v>
      </c>
      <c r="BI528" s="8">
        <v>0</v>
      </c>
      <c r="BJ528" s="8">
        <v>0</v>
      </c>
      <c r="BK528" s="8">
        <v>0</v>
      </c>
      <c r="BL528" s="8">
        <v>0</v>
      </c>
      <c r="BM528" s="8">
        <v>0</v>
      </c>
      <c r="BN528" s="8">
        <v>0</v>
      </c>
      <c r="BO528" s="8">
        <v>0</v>
      </c>
      <c r="BP528" s="8">
        <v>0</v>
      </c>
      <c r="BQ528" s="8">
        <v>0</v>
      </c>
      <c r="BR528" s="8">
        <v>0</v>
      </c>
    </row>
    <row r="529" spans="1:70" x14ac:dyDescent="0.25">
      <c r="A529" s="6">
        <v>35132574</v>
      </c>
      <c r="B529" t="s">
        <v>914</v>
      </c>
      <c r="C529" s="7" t="s">
        <v>101</v>
      </c>
      <c r="D529" s="7" t="s">
        <v>897</v>
      </c>
      <c r="E529" s="7" t="s">
        <v>95</v>
      </c>
      <c r="F529" t="s">
        <v>898</v>
      </c>
      <c r="G529" t="s">
        <v>899</v>
      </c>
      <c r="H529" t="s">
        <v>905</v>
      </c>
      <c r="I529" t="s">
        <v>906</v>
      </c>
      <c r="J529" t="s">
        <v>153</v>
      </c>
      <c r="K529" t="s">
        <v>196</v>
      </c>
      <c r="L529">
        <v>39.387709313800002</v>
      </c>
      <c r="M529">
        <v>-123.32406893309999</v>
      </c>
      <c r="N529" s="7" t="s">
        <v>907</v>
      </c>
      <c r="O529" s="7" t="s">
        <v>915</v>
      </c>
      <c r="P529" s="7" t="s">
        <v>909</v>
      </c>
      <c r="Q529" s="7" t="s">
        <v>141</v>
      </c>
      <c r="R529" s="7">
        <v>1264</v>
      </c>
      <c r="S529" s="7">
        <v>2403</v>
      </c>
      <c r="T529" s="7" t="s">
        <v>220</v>
      </c>
      <c r="U529" s="7"/>
      <c r="V529" s="7" t="s">
        <v>898</v>
      </c>
      <c r="W529" s="8">
        <v>0</v>
      </c>
      <c r="X529" s="8">
        <v>0</v>
      </c>
      <c r="Y529" s="8">
        <v>1.9696969696969695E-2</v>
      </c>
      <c r="Z529" s="8">
        <v>1.9696969696969695E-2</v>
      </c>
      <c r="AA529" s="8">
        <v>0</v>
      </c>
      <c r="AB529" s="8">
        <v>0</v>
      </c>
      <c r="AC529" s="8">
        <v>0</v>
      </c>
      <c r="AD529" s="8">
        <v>0</v>
      </c>
      <c r="AE529" s="8">
        <v>0</v>
      </c>
      <c r="AF529" s="8">
        <v>0</v>
      </c>
      <c r="AG529" s="8">
        <v>0</v>
      </c>
      <c r="AH529" s="8">
        <v>0</v>
      </c>
      <c r="AI529" s="8">
        <v>0</v>
      </c>
      <c r="AJ529" s="8">
        <v>0</v>
      </c>
      <c r="AK529" s="8">
        <v>0</v>
      </c>
      <c r="AL529" s="8">
        <v>0</v>
      </c>
      <c r="AM529" s="8">
        <v>0</v>
      </c>
      <c r="AN529" s="8">
        <v>0</v>
      </c>
      <c r="AO529" s="8">
        <v>1.9696969696969695E-2</v>
      </c>
      <c r="AP529" s="8">
        <v>1.9696969696969695E-2</v>
      </c>
      <c r="AQ529" s="8">
        <v>0</v>
      </c>
      <c r="AR529" s="8">
        <v>0</v>
      </c>
      <c r="AS529" s="8">
        <v>0</v>
      </c>
      <c r="AT529" s="8">
        <v>0</v>
      </c>
      <c r="AU529" s="7">
        <v>0</v>
      </c>
      <c r="AV529" s="7">
        <v>0</v>
      </c>
      <c r="AW529" s="7">
        <v>0</v>
      </c>
      <c r="AX529" s="7">
        <v>0</v>
      </c>
      <c r="AY529" s="7">
        <v>0</v>
      </c>
      <c r="AZ529" s="7">
        <v>0</v>
      </c>
      <c r="BA529" s="7">
        <v>0</v>
      </c>
      <c r="BB529" s="7">
        <v>0</v>
      </c>
      <c r="BC529" s="8">
        <v>0</v>
      </c>
      <c r="BD529" s="8">
        <v>0</v>
      </c>
      <c r="BE529" s="8">
        <v>0</v>
      </c>
      <c r="BF529" s="8">
        <v>0</v>
      </c>
      <c r="BG529" s="8">
        <v>0</v>
      </c>
      <c r="BH529" s="8">
        <v>0</v>
      </c>
      <c r="BI529" s="8">
        <v>0</v>
      </c>
      <c r="BJ529" s="8">
        <v>0</v>
      </c>
      <c r="BK529" s="8">
        <v>0</v>
      </c>
      <c r="BL529" s="8">
        <v>0</v>
      </c>
      <c r="BM529" s="8">
        <v>0</v>
      </c>
      <c r="BN529" s="8">
        <v>0</v>
      </c>
      <c r="BO529" s="8">
        <v>0</v>
      </c>
      <c r="BP529" s="8">
        <v>0</v>
      </c>
      <c r="BQ529" s="8">
        <v>0</v>
      </c>
      <c r="BR529" s="8">
        <v>0</v>
      </c>
    </row>
    <row r="530" spans="1:70" x14ac:dyDescent="0.25">
      <c r="A530" s="6">
        <v>35016357</v>
      </c>
      <c r="B530" t="s">
        <v>916</v>
      </c>
      <c r="C530" s="7" t="s">
        <v>101</v>
      </c>
      <c r="D530" s="7" t="s">
        <v>897</v>
      </c>
      <c r="E530" s="7" t="s">
        <v>95</v>
      </c>
      <c r="F530" t="s">
        <v>898</v>
      </c>
      <c r="G530" t="s">
        <v>899</v>
      </c>
      <c r="H530" t="s">
        <v>917</v>
      </c>
      <c r="I530" t="s">
        <v>195</v>
      </c>
      <c r="J530" t="s">
        <v>153</v>
      </c>
      <c r="K530" t="s">
        <v>196</v>
      </c>
      <c r="L530">
        <v>40.870386153200002</v>
      </c>
      <c r="M530">
        <v>-123.5212442382</v>
      </c>
      <c r="N530" s="7" t="s">
        <v>883</v>
      </c>
      <c r="O530" s="7" t="s">
        <v>918</v>
      </c>
      <c r="P530" s="7" t="s">
        <v>885</v>
      </c>
      <c r="Q530" s="7" t="s">
        <v>141</v>
      </c>
      <c r="R530" s="7">
        <v>1821</v>
      </c>
      <c r="S530" s="7"/>
      <c r="T530" s="7"/>
      <c r="U530" s="7"/>
      <c r="V530" s="7" t="s">
        <v>898</v>
      </c>
      <c r="W530" s="8">
        <v>0</v>
      </c>
      <c r="X530" s="8">
        <v>0</v>
      </c>
      <c r="Y530" s="8">
        <v>0.12253787878787879</v>
      </c>
      <c r="Z530" s="8">
        <v>0.12253787878787879</v>
      </c>
      <c r="AA530" s="8">
        <v>0</v>
      </c>
      <c r="AB530" s="8">
        <v>0</v>
      </c>
      <c r="AC530" s="8">
        <v>0</v>
      </c>
      <c r="AD530" s="8">
        <v>0</v>
      </c>
      <c r="AE530" s="8">
        <v>0</v>
      </c>
      <c r="AF530" s="8">
        <v>0</v>
      </c>
      <c r="AG530" s="8">
        <v>0.12253787878787879</v>
      </c>
      <c r="AH530" s="8">
        <v>0.12253787878787879</v>
      </c>
      <c r="AI530" s="8">
        <v>0</v>
      </c>
      <c r="AJ530" s="8">
        <v>0</v>
      </c>
      <c r="AK530" s="8">
        <v>0</v>
      </c>
      <c r="AL530" s="8">
        <v>0</v>
      </c>
      <c r="AM530" s="8">
        <v>0</v>
      </c>
      <c r="AN530" s="8">
        <v>0</v>
      </c>
      <c r="AO530" s="8">
        <v>0</v>
      </c>
      <c r="AP530" s="8">
        <v>0</v>
      </c>
      <c r="AQ530" s="8">
        <v>0</v>
      </c>
      <c r="AR530" s="8">
        <v>0</v>
      </c>
      <c r="AS530" s="8">
        <v>0</v>
      </c>
      <c r="AT530" s="8">
        <v>0</v>
      </c>
      <c r="AU530" s="7">
        <v>0</v>
      </c>
      <c r="AV530" s="7">
        <v>0</v>
      </c>
      <c r="AW530" s="7">
        <v>0</v>
      </c>
      <c r="AX530" s="7">
        <v>0</v>
      </c>
      <c r="AY530" s="7">
        <v>0</v>
      </c>
      <c r="AZ530" s="7">
        <v>0</v>
      </c>
      <c r="BA530" s="7">
        <v>0</v>
      </c>
      <c r="BB530" s="7">
        <v>0</v>
      </c>
      <c r="BC530" s="8">
        <v>0</v>
      </c>
      <c r="BD530" s="8">
        <v>0</v>
      </c>
      <c r="BE530" s="8">
        <v>0</v>
      </c>
      <c r="BF530" s="8">
        <v>0</v>
      </c>
      <c r="BG530" s="8">
        <v>0</v>
      </c>
      <c r="BH530" s="8">
        <v>0</v>
      </c>
      <c r="BI530" s="8">
        <v>0</v>
      </c>
      <c r="BJ530" s="8">
        <v>0</v>
      </c>
      <c r="BK530" s="8">
        <v>0</v>
      </c>
      <c r="BL530" s="8">
        <v>0</v>
      </c>
      <c r="BM530" s="8">
        <v>0</v>
      </c>
      <c r="BN530" s="8">
        <v>0</v>
      </c>
      <c r="BO530" s="8">
        <v>0</v>
      </c>
      <c r="BP530" s="8">
        <v>0</v>
      </c>
      <c r="BQ530" s="8">
        <v>0</v>
      </c>
      <c r="BR530" s="8">
        <v>0</v>
      </c>
    </row>
    <row r="531" spans="1:70" x14ac:dyDescent="0.25">
      <c r="A531" s="6">
        <v>35078723</v>
      </c>
      <c r="B531" t="s">
        <v>919</v>
      </c>
      <c r="C531" s="7" t="s">
        <v>410</v>
      </c>
      <c r="D531" s="7" t="s">
        <v>897</v>
      </c>
      <c r="E531" s="7" t="s">
        <v>95</v>
      </c>
      <c r="F531" t="s">
        <v>898</v>
      </c>
      <c r="G531" t="s">
        <v>899</v>
      </c>
      <c r="H531" t="s">
        <v>920</v>
      </c>
      <c r="I531" t="s">
        <v>108</v>
      </c>
      <c r="J531" t="s">
        <v>78</v>
      </c>
      <c r="K531" t="s">
        <v>109</v>
      </c>
      <c r="L531">
        <v>38.892084875999998</v>
      </c>
      <c r="M531">
        <v>-121.14436838739999</v>
      </c>
      <c r="N531" s="7" t="s">
        <v>921</v>
      </c>
      <c r="O531" s="7" t="s">
        <v>922</v>
      </c>
      <c r="P531" s="7" t="s">
        <v>923</v>
      </c>
      <c r="Q531" s="7" t="s">
        <v>141</v>
      </c>
      <c r="R531" s="7">
        <v>430</v>
      </c>
      <c r="S531" s="7">
        <v>2219</v>
      </c>
      <c r="T531" s="7" t="s">
        <v>220</v>
      </c>
      <c r="U531" s="7"/>
      <c r="V531" s="7" t="s">
        <v>898</v>
      </c>
      <c r="W531" s="8">
        <v>0</v>
      </c>
      <c r="X531" s="8">
        <v>0</v>
      </c>
      <c r="Y531" s="8">
        <v>7.4431818181818182E-2</v>
      </c>
      <c r="Z531" s="8">
        <v>7.4431818181818182E-2</v>
      </c>
      <c r="AA531" s="8">
        <v>0</v>
      </c>
      <c r="AB531" s="8">
        <v>0</v>
      </c>
      <c r="AC531" s="8">
        <v>0</v>
      </c>
      <c r="AD531" s="8">
        <v>0</v>
      </c>
      <c r="AE531" s="8">
        <v>0</v>
      </c>
      <c r="AF531" s="8">
        <v>0</v>
      </c>
      <c r="AG531" s="8">
        <v>0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8">
        <v>0</v>
      </c>
      <c r="AO531" s="8">
        <v>7.4431818181818182E-2</v>
      </c>
      <c r="AP531" s="8">
        <v>7.4431818181818182E-2</v>
      </c>
      <c r="AQ531" s="8">
        <v>0</v>
      </c>
      <c r="AR531" s="8">
        <v>0</v>
      </c>
      <c r="AS531" s="8">
        <v>0</v>
      </c>
      <c r="AT531" s="8">
        <v>0</v>
      </c>
      <c r="AU531" s="7">
        <v>0</v>
      </c>
      <c r="AV531" s="7">
        <v>0</v>
      </c>
      <c r="AW531" s="7">
        <v>0</v>
      </c>
      <c r="AX531" s="7">
        <v>0</v>
      </c>
      <c r="AY531" s="7">
        <v>0</v>
      </c>
      <c r="AZ531" s="7">
        <v>0</v>
      </c>
      <c r="BA531" s="7">
        <v>0</v>
      </c>
      <c r="BB531" s="7">
        <v>0</v>
      </c>
      <c r="BC531" s="8">
        <v>0</v>
      </c>
      <c r="BD531" s="8">
        <v>0</v>
      </c>
      <c r="BE531" s="8">
        <v>0</v>
      </c>
      <c r="BF531" s="8">
        <v>0</v>
      </c>
      <c r="BG531" s="8">
        <v>0</v>
      </c>
      <c r="BH531" s="8">
        <v>0</v>
      </c>
      <c r="BI531" s="8">
        <v>0</v>
      </c>
      <c r="BJ531" s="8">
        <v>0</v>
      </c>
      <c r="BK531" s="8">
        <v>0</v>
      </c>
      <c r="BL531" s="8">
        <v>0</v>
      </c>
      <c r="BM531" s="8">
        <v>0</v>
      </c>
      <c r="BN531" s="8">
        <v>0</v>
      </c>
      <c r="BO531" s="8">
        <v>0</v>
      </c>
      <c r="BP531" s="8">
        <v>0</v>
      </c>
      <c r="BQ531" s="8">
        <v>0</v>
      </c>
      <c r="BR531" s="8">
        <v>0</v>
      </c>
    </row>
    <row r="532" spans="1:70" x14ac:dyDescent="0.25">
      <c r="A532" s="6">
        <v>35242865</v>
      </c>
      <c r="B532" t="s">
        <v>924</v>
      </c>
      <c r="C532" s="7" t="s">
        <v>86</v>
      </c>
      <c r="D532" s="7" t="s">
        <v>897</v>
      </c>
      <c r="E532" s="7" t="s">
        <v>87</v>
      </c>
      <c r="F532" t="s">
        <v>898</v>
      </c>
      <c r="G532" t="s">
        <v>899</v>
      </c>
      <c r="H532" t="s">
        <v>925</v>
      </c>
      <c r="I532" t="s">
        <v>507</v>
      </c>
      <c r="J532" t="s">
        <v>508</v>
      </c>
      <c r="K532" t="s">
        <v>509</v>
      </c>
      <c r="L532">
        <v>37.4125996171</v>
      </c>
      <c r="M532">
        <v>-122.32994948930001</v>
      </c>
      <c r="N532" s="7" t="s">
        <v>926</v>
      </c>
      <c r="O532" s="7" t="s">
        <v>927</v>
      </c>
      <c r="P532" s="7" t="s">
        <v>928</v>
      </c>
      <c r="Q532" s="7" t="s">
        <v>170</v>
      </c>
      <c r="R532" s="7">
        <v>1376</v>
      </c>
      <c r="S532" s="7">
        <v>1131</v>
      </c>
      <c r="T532" s="7" t="s">
        <v>220</v>
      </c>
      <c r="U532" s="7"/>
      <c r="V532" s="7" t="s">
        <v>898</v>
      </c>
      <c r="W532" s="8">
        <v>0</v>
      </c>
      <c r="X532" s="8">
        <v>0</v>
      </c>
      <c r="Y532" s="8">
        <v>5.6818181818181816E-2</v>
      </c>
      <c r="Z532" s="8">
        <v>5.6818181818181816E-2</v>
      </c>
      <c r="AA532" s="8">
        <v>0</v>
      </c>
      <c r="AB532" s="8">
        <v>0</v>
      </c>
      <c r="AC532" s="8">
        <v>0</v>
      </c>
      <c r="AD532" s="8">
        <v>0</v>
      </c>
      <c r="AE532" s="8">
        <v>0</v>
      </c>
      <c r="AF532" s="8">
        <v>0</v>
      </c>
      <c r="AG532" s="8">
        <v>0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8">
        <v>0</v>
      </c>
      <c r="AO532" s="8">
        <v>0</v>
      </c>
      <c r="AP532" s="8">
        <v>0</v>
      </c>
      <c r="AQ532" s="8">
        <v>0</v>
      </c>
      <c r="AR532" s="8">
        <v>0</v>
      </c>
      <c r="AS532" s="8">
        <v>0</v>
      </c>
      <c r="AT532" s="8">
        <v>0</v>
      </c>
      <c r="AU532" s="7">
        <v>0</v>
      </c>
      <c r="AV532" s="7">
        <v>0</v>
      </c>
      <c r="AW532" s="7">
        <v>0</v>
      </c>
      <c r="AX532" s="7">
        <v>0</v>
      </c>
      <c r="AY532" s="7">
        <v>0</v>
      </c>
      <c r="AZ532" s="7">
        <v>0</v>
      </c>
      <c r="BA532" s="7">
        <v>5.6818181818181816E-2</v>
      </c>
      <c r="BB532" s="7">
        <v>5.6818181818181816E-2</v>
      </c>
      <c r="BC532" s="8">
        <v>0</v>
      </c>
      <c r="BD532" s="8">
        <v>0</v>
      </c>
      <c r="BE532" s="8">
        <v>0</v>
      </c>
      <c r="BF532" s="8">
        <v>0</v>
      </c>
      <c r="BG532" s="8">
        <v>0</v>
      </c>
      <c r="BH532" s="8">
        <v>0</v>
      </c>
      <c r="BI532" s="8">
        <v>0</v>
      </c>
      <c r="BJ532" s="8">
        <v>0</v>
      </c>
      <c r="BK532" s="8">
        <v>0</v>
      </c>
      <c r="BL532" s="8">
        <v>0</v>
      </c>
      <c r="BM532" s="8">
        <v>0</v>
      </c>
      <c r="BN532" s="8">
        <v>0</v>
      </c>
      <c r="BO532" s="8">
        <v>0</v>
      </c>
      <c r="BP532" s="8">
        <v>0</v>
      </c>
      <c r="BQ532" s="8">
        <v>0</v>
      </c>
      <c r="BR532" s="8">
        <v>0</v>
      </c>
    </row>
    <row r="533" spans="1:70" x14ac:dyDescent="0.25">
      <c r="A533" s="6">
        <v>35132570</v>
      </c>
      <c r="B533" t="s">
        <v>929</v>
      </c>
      <c r="C533" s="7" t="s">
        <v>82</v>
      </c>
      <c r="D533" s="7" t="s">
        <v>897</v>
      </c>
      <c r="E533" s="7" t="s">
        <v>83</v>
      </c>
      <c r="F533" t="s">
        <v>898</v>
      </c>
      <c r="G533" t="s">
        <v>899</v>
      </c>
      <c r="H533" t="s">
        <v>905</v>
      </c>
      <c r="I533" t="s">
        <v>906</v>
      </c>
      <c r="J533" t="s">
        <v>153</v>
      </c>
      <c r="K533" t="s">
        <v>196</v>
      </c>
      <c r="L533">
        <v>39.402396649899998</v>
      </c>
      <c r="M533">
        <v>-123.36492280589999</v>
      </c>
      <c r="N533" s="7" t="s">
        <v>930</v>
      </c>
      <c r="O533" s="7" t="s">
        <v>931</v>
      </c>
      <c r="P533" s="7" t="s">
        <v>932</v>
      </c>
      <c r="Q533" s="7" t="s">
        <v>141</v>
      </c>
      <c r="R533" s="7">
        <v>571</v>
      </c>
      <c r="S533" s="7">
        <v>2249</v>
      </c>
      <c r="T533" s="7" t="s">
        <v>220</v>
      </c>
      <c r="U533" s="7"/>
      <c r="V533" s="7" t="s">
        <v>898</v>
      </c>
      <c r="W533" s="8">
        <v>0</v>
      </c>
      <c r="X533" s="8">
        <v>0</v>
      </c>
      <c r="Y533" s="8">
        <v>3.806818181818182E-2</v>
      </c>
      <c r="Z533" s="8">
        <v>3.806818181818182E-2</v>
      </c>
      <c r="AA533" s="8">
        <v>0</v>
      </c>
      <c r="AB533" s="8">
        <v>0</v>
      </c>
      <c r="AC533" s="8">
        <v>0</v>
      </c>
      <c r="AD533" s="8">
        <v>0</v>
      </c>
      <c r="AE533" s="8">
        <v>0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8">
        <v>0</v>
      </c>
      <c r="AO533" s="8">
        <v>0</v>
      </c>
      <c r="AP533" s="8">
        <v>0</v>
      </c>
      <c r="AQ533" s="8">
        <v>0</v>
      </c>
      <c r="AR533" s="8">
        <v>0</v>
      </c>
      <c r="AS533" s="8">
        <v>3.806818181818182E-2</v>
      </c>
      <c r="AT533" s="8">
        <v>3.806818181818182E-2</v>
      </c>
      <c r="AU533" s="7">
        <v>0</v>
      </c>
      <c r="AV533" s="7">
        <v>0</v>
      </c>
      <c r="AW533" s="7">
        <v>0</v>
      </c>
      <c r="AX533" s="7">
        <v>0</v>
      </c>
      <c r="AY533" s="7">
        <v>0</v>
      </c>
      <c r="AZ533" s="7">
        <v>0</v>
      </c>
      <c r="BA533" s="7">
        <v>0</v>
      </c>
      <c r="BB533" s="7">
        <v>0</v>
      </c>
      <c r="BC533" s="8">
        <v>0</v>
      </c>
      <c r="BD533" s="8">
        <v>0</v>
      </c>
      <c r="BE533" s="8">
        <v>0</v>
      </c>
      <c r="BF533" s="8">
        <v>0</v>
      </c>
      <c r="BG533" s="8">
        <v>0</v>
      </c>
      <c r="BH533" s="8">
        <v>0</v>
      </c>
      <c r="BI533" s="8">
        <v>0</v>
      </c>
      <c r="BJ533" s="8">
        <v>0</v>
      </c>
      <c r="BK533" s="8">
        <v>0</v>
      </c>
      <c r="BL533" s="8">
        <v>0</v>
      </c>
      <c r="BM533" s="8">
        <v>0</v>
      </c>
      <c r="BN533" s="8">
        <v>0</v>
      </c>
      <c r="BO533" s="8">
        <v>0</v>
      </c>
      <c r="BP533" s="8">
        <v>0</v>
      </c>
      <c r="BQ533" s="8">
        <v>0</v>
      </c>
      <c r="BR533" s="8">
        <v>0</v>
      </c>
    </row>
    <row r="534" spans="1:70" x14ac:dyDescent="0.25">
      <c r="A534" s="6">
        <v>35038668</v>
      </c>
      <c r="B534" t="s">
        <v>933</v>
      </c>
      <c r="C534" s="7" t="s">
        <v>93</v>
      </c>
      <c r="D534" s="7" t="s">
        <v>897</v>
      </c>
      <c r="E534" s="7" t="s">
        <v>95</v>
      </c>
      <c r="F534" t="s">
        <v>898</v>
      </c>
      <c r="G534" t="s">
        <v>899</v>
      </c>
      <c r="H534" t="s">
        <v>905</v>
      </c>
      <c r="I534" t="s">
        <v>906</v>
      </c>
      <c r="J534" t="s">
        <v>153</v>
      </c>
      <c r="K534" t="s">
        <v>196</v>
      </c>
      <c r="L534">
        <v>39.343037628499999</v>
      </c>
      <c r="M534">
        <v>-123.348990941</v>
      </c>
      <c r="N534" s="7" t="s">
        <v>934</v>
      </c>
      <c r="O534" s="7" t="s">
        <v>935</v>
      </c>
      <c r="P534" s="7" t="s">
        <v>932</v>
      </c>
      <c r="Q534" s="7" t="s">
        <v>170</v>
      </c>
      <c r="R534" s="7">
        <v>778</v>
      </c>
      <c r="S534" s="7">
        <v>1201</v>
      </c>
      <c r="T534" s="7" t="s">
        <v>220</v>
      </c>
      <c r="U534" s="7"/>
      <c r="V534" s="7" t="s">
        <v>898</v>
      </c>
      <c r="W534" s="8">
        <v>0</v>
      </c>
      <c r="X534" s="8">
        <v>0</v>
      </c>
      <c r="Y534" s="8">
        <v>3.2196969696969696E-2</v>
      </c>
      <c r="Z534" s="8">
        <v>3.2196969696969696E-2</v>
      </c>
      <c r="AA534" s="8">
        <v>0</v>
      </c>
      <c r="AB534" s="8">
        <v>0</v>
      </c>
      <c r="AC534" s="8">
        <v>0</v>
      </c>
      <c r="AD534" s="8">
        <v>0</v>
      </c>
      <c r="AE534" s="8">
        <v>0</v>
      </c>
      <c r="AF534" s="8">
        <v>0</v>
      </c>
      <c r="AG534" s="8">
        <v>0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0</v>
      </c>
      <c r="AN534" s="8">
        <v>0</v>
      </c>
      <c r="AO534" s="8">
        <v>3.2196969696969696E-2</v>
      </c>
      <c r="AP534" s="8">
        <v>3.2196969696969696E-2</v>
      </c>
      <c r="AQ534" s="8">
        <v>0</v>
      </c>
      <c r="AR534" s="8">
        <v>0</v>
      </c>
      <c r="AS534" s="8">
        <v>0</v>
      </c>
      <c r="AT534" s="8">
        <v>0</v>
      </c>
      <c r="AU534" s="7">
        <v>0</v>
      </c>
      <c r="AV534" s="7">
        <v>0</v>
      </c>
      <c r="AW534" s="7">
        <v>0</v>
      </c>
      <c r="AX534" s="7">
        <v>0</v>
      </c>
      <c r="AY534" s="7">
        <v>0</v>
      </c>
      <c r="AZ534" s="7">
        <v>0</v>
      </c>
      <c r="BA534" s="7">
        <v>0</v>
      </c>
      <c r="BB534" s="7">
        <v>0</v>
      </c>
      <c r="BC534" s="8">
        <v>0</v>
      </c>
      <c r="BD534" s="8">
        <v>0</v>
      </c>
      <c r="BE534" s="8">
        <v>0</v>
      </c>
      <c r="BF534" s="8">
        <v>0</v>
      </c>
      <c r="BG534" s="8">
        <v>0</v>
      </c>
      <c r="BH534" s="8">
        <v>0</v>
      </c>
      <c r="BI534" s="8">
        <v>0</v>
      </c>
      <c r="BJ534" s="8">
        <v>0</v>
      </c>
      <c r="BK534" s="8">
        <v>0</v>
      </c>
      <c r="BL534" s="8">
        <v>0</v>
      </c>
      <c r="BM534" s="8">
        <v>0</v>
      </c>
      <c r="BN534" s="8">
        <v>0</v>
      </c>
      <c r="BO534" s="8">
        <v>0</v>
      </c>
      <c r="BP534" s="8">
        <v>0</v>
      </c>
      <c r="BQ534" s="8">
        <v>0</v>
      </c>
      <c r="BR534" s="8">
        <v>0</v>
      </c>
    </row>
    <row r="535" spans="1:70" x14ac:dyDescent="0.25">
      <c r="A535" s="6">
        <v>35038669</v>
      </c>
      <c r="B535" t="s">
        <v>936</v>
      </c>
      <c r="C535" s="7" t="s">
        <v>101</v>
      </c>
      <c r="D535" s="7" t="s">
        <v>897</v>
      </c>
      <c r="E535" s="7" t="s">
        <v>95</v>
      </c>
      <c r="F535" t="s">
        <v>898</v>
      </c>
      <c r="G535" t="s">
        <v>899</v>
      </c>
      <c r="H535" t="s">
        <v>905</v>
      </c>
      <c r="J535" t="s">
        <v>153</v>
      </c>
      <c r="K535" t="s">
        <v>196</v>
      </c>
      <c r="L535">
        <v>39.344533694900001</v>
      </c>
      <c r="M535">
        <v>-123.34501780159999</v>
      </c>
      <c r="N535" s="7" t="s">
        <v>934</v>
      </c>
      <c r="O535" s="7" t="s">
        <v>935</v>
      </c>
      <c r="P535" s="7" t="s">
        <v>932</v>
      </c>
      <c r="Q535" s="7" t="s">
        <v>170</v>
      </c>
      <c r="R535" s="7">
        <v>778</v>
      </c>
      <c r="S535" s="7"/>
      <c r="T535" s="7"/>
      <c r="U535" s="7"/>
      <c r="V535" s="7" t="s">
        <v>898</v>
      </c>
      <c r="W535" s="8">
        <v>0</v>
      </c>
      <c r="X535" s="8">
        <v>0</v>
      </c>
      <c r="Y535" s="8">
        <v>9.2803030303030304E-2</v>
      </c>
      <c r="Z535" s="8">
        <v>9.2803030303030304E-2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9.2803030303030304E-2</v>
      </c>
      <c r="AL535" s="8">
        <v>9.2803030303030304E-2</v>
      </c>
      <c r="AM535" s="8">
        <v>0</v>
      </c>
      <c r="AN535" s="8">
        <v>0</v>
      </c>
      <c r="AO535" s="8">
        <v>0</v>
      </c>
      <c r="AP535" s="8">
        <v>0</v>
      </c>
      <c r="AQ535" s="8">
        <v>0</v>
      </c>
      <c r="AR535" s="8">
        <v>0</v>
      </c>
      <c r="AS535" s="8">
        <v>0</v>
      </c>
      <c r="AT535" s="8">
        <v>0</v>
      </c>
      <c r="AU535" s="7">
        <v>0</v>
      </c>
      <c r="AV535" s="7">
        <v>0</v>
      </c>
      <c r="AW535" s="7">
        <v>0</v>
      </c>
      <c r="AX535" s="7">
        <v>0</v>
      </c>
      <c r="AY535" s="7">
        <v>0</v>
      </c>
      <c r="AZ535" s="7">
        <v>0</v>
      </c>
      <c r="BA535" s="7">
        <v>0</v>
      </c>
      <c r="BB535" s="7">
        <v>0</v>
      </c>
      <c r="BC535" s="8">
        <v>0</v>
      </c>
      <c r="BD535" s="8">
        <v>0</v>
      </c>
      <c r="BE535" s="8">
        <v>0</v>
      </c>
      <c r="BF535" s="8">
        <v>0</v>
      </c>
      <c r="BG535" s="8">
        <v>0</v>
      </c>
      <c r="BH535" s="8">
        <v>0</v>
      </c>
      <c r="BI535" s="8">
        <v>0</v>
      </c>
      <c r="BJ535" s="8">
        <v>0</v>
      </c>
      <c r="BK535" s="8">
        <v>0</v>
      </c>
      <c r="BL535" s="8">
        <v>0</v>
      </c>
      <c r="BM535" s="8">
        <v>0</v>
      </c>
      <c r="BN535" s="8">
        <v>0</v>
      </c>
      <c r="BO535" s="8">
        <v>0</v>
      </c>
      <c r="BP535" s="8">
        <v>0</v>
      </c>
      <c r="BQ535" s="8">
        <v>0</v>
      </c>
      <c r="BR535" s="8">
        <v>0</v>
      </c>
    </row>
    <row r="536" spans="1:70" x14ac:dyDescent="0.25">
      <c r="A536" s="6">
        <v>35150617</v>
      </c>
      <c r="B536" t="s">
        <v>937</v>
      </c>
      <c r="C536" s="7" t="s">
        <v>93</v>
      </c>
      <c r="D536" s="7" t="s">
        <v>897</v>
      </c>
      <c r="E536" s="7" t="s">
        <v>95</v>
      </c>
      <c r="F536" t="s">
        <v>898</v>
      </c>
      <c r="G536" t="s">
        <v>899</v>
      </c>
      <c r="H536" t="s">
        <v>938</v>
      </c>
      <c r="I536" t="s">
        <v>939</v>
      </c>
      <c r="J536" t="s">
        <v>153</v>
      </c>
      <c r="K536" t="s">
        <v>196</v>
      </c>
      <c r="L536">
        <v>40.9429518914</v>
      </c>
      <c r="M536">
        <v>-123.68842587429999</v>
      </c>
      <c r="N536" s="7" t="s">
        <v>940</v>
      </c>
      <c r="O536" s="7" t="s">
        <v>941</v>
      </c>
      <c r="P536" s="7" t="s">
        <v>942</v>
      </c>
      <c r="Q536" s="7" t="s">
        <v>170</v>
      </c>
      <c r="R536" s="7">
        <v>1802</v>
      </c>
      <c r="S536" s="7">
        <v>1969</v>
      </c>
      <c r="T536" s="7" t="s">
        <v>220</v>
      </c>
      <c r="U536" s="7"/>
      <c r="V536" s="7" t="s">
        <v>898</v>
      </c>
      <c r="W536" s="8">
        <v>0</v>
      </c>
      <c r="X536" s="8">
        <v>0</v>
      </c>
      <c r="Y536" s="8">
        <v>2.2727272727272728E-2</v>
      </c>
      <c r="Z536" s="8">
        <v>2.2727272727272728E-2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8">
        <v>0</v>
      </c>
      <c r="AO536" s="8">
        <v>2.2727272727272728E-2</v>
      </c>
      <c r="AP536" s="8">
        <v>2.2727272727272728E-2</v>
      </c>
      <c r="AQ536" s="8">
        <v>0</v>
      </c>
      <c r="AR536" s="8">
        <v>0</v>
      </c>
      <c r="AS536" s="8">
        <v>0</v>
      </c>
      <c r="AT536" s="8">
        <v>0</v>
      </c>
      <c r="AU536" s="7">
        <v>0</v>
      </c>
      <c r="AV536" s="7">
        <v>0</v>
      </c>
      <c r="AW536" s="7">
        <v>0</v>
      </c>
      <c r="AX536" s="7">
        <v>0</v>
      </c>
      <c r="AY536" s="7">
        <v>0</v>
      </c>
      <c r="AZ536" s="7">
        <v>0</v>
      </c>
      <c r="BA536" s="7">
        <v>0</v>
      </c>
      <c r="BB536" s="7">
        <v>0</v>
      </c>
      <c r="BC536" s="8">
        <v>0</v>
      </c>
      <c r="BD536" s="8">
        <v>0</v>
      </c>
      <c r="BE536" s="8">
        <v>0</v>
      </c>
      <c r="BF536" s="8">
        <v>0</v>
      </c>
      <c r="BG536" s="8">
        <v>0</v>
      </c>
      <c r="BH536" s="8">
        <v>0</v>
      </c>
      <c r="BI536" s="8">
        <v>0</v>
      </c>
      <c r="BJ536" s="8">
        <v>0</v>
      </c>
      <c r="BK536" s="8">
        <v>0</v>
      </c>
      <c r="BL536" s="8">
        <v>0</v>
      </c>
      <c r="BM536" s="8">
        <v>0</v>
      </c>
      <c r="BN536" s="8">
        <v>0</v>
      </c>
      <c r="BO536" s="8">
        <v>0</v>
      </c>
      <c r="BP536" s="8">
        <v>0</v>
      </c>
      <c r="BQ536" s="8">
        <v>0</v>
      </c>
      <c r="BR536" s="8">
        <v>0</v>
      </c>
    </row>
    <row r="537" spans="1:70" x14ac:dyDescent="0.25">
      <c r="A537" s="6">
        <v>35151029</v>
      </c>
      <c r="B537" t="s">
        <v>943</v>
      </c>
      <c r="C537" s="7" t="s">
        <v>93</v>
      </c>
      <c r="D537" s="7" t="s">
        <v>897</v>
      </c>
      <c r="E537" s="7" t="s">
        <v>95</v>
      </c>
      <c r="F537" t="s">
        <v>898</v>
      </c>
      <c r="G537" t="s">
        <v>899</v>
      </c>
      <c r="H537" t="s">
        <v>882</v>
      </c>
      <c r="I537" t="s">
        <v>195</v>
      </c>
      <c r="J537" t="s">
        <v>153</v>
      </c>
      <c r="K537" t="s">
        <v>196</v>
      </c>
      <c r="L537">
        <v>40.811330263199999</v>
      </c>
      <c r="M537">
        <v>-123.4962114766</v>
      </c>
      <c r="N537" s="7" t="s">
        <v>883</v>
      </c>
      <c r="O537" s="7" t="s">
        <v>884</v>
      </c>
      <c r="P537" s="7" t="s">
        <v>885</v>
      </c>
      <c r="Q537" s="7" t="s">
        <v>141</v>
      </c>
      <c r="R537" s="7">
        <v>1474</v>
      </c>
      <c r="S537" s="7">
        <v>938</v>
      </c>
      <c r="T537" s="7" t="s">
        <v>220</v>
      </c>
      <c r="U537" s="7"/>
      <c r="V537" s="7" t="s">
        <v>898</v>
      </c>
      <c r="W537" s="8">
        <v>0</v>
      </c>
      <c r="X537" s="8">
        <v>0</v>
      </c>
      <c r="Y537" s="8">
        <v>2.1780303030303032E-2</v>
      </c>
      <c r="Z537" s="8">
        <v>2.1780303030303032E-2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0</v>
      </c>
      <c r="AN537" s="8">
        <v>0</v>
      </c>
      <c r="AO537" s="8">
        <v>2.1780303030303032E-2</v>
      </c>
      <c r="AP537" s="8">
        <v>2.1780303030303032E-2</v>
      </c>
      <c r="AQ537" s="8">
        <v>0</v>
      </c>
      <c r="AR537" s="8">
        <v>0</v>
      </c>
      <c r="AS537" s="8">
        <v>0</v>
      </c>
      <c r="AT537" s="8">
        <v>0</v>
      </c>
      <c r="AU537" s="7">
        <v>0</v>
      </c>
      <c r="AV537" s="7">
        <v>0</v>
      </c>
      <c r="AW537" s="7">
        <v>0</v>
      </c>
      <c r="AX537" s="7">
        <v>0</v>
      </c>
      <c r="AY537" s="7">
        <v>0</v>
      </c>
      <c r="AZ537" s="7">
        <v>0</v>
      </c>
      <c r="BA537" s="7">
        <v>0</v>
      </c>
      <c r="BB537" s="7">
        <v>0</v>
      </c>
      <c r="BC537" s="8">
        <v>0</v>
      </c>
      <c r="BD537" s="8">
        <v>0</v>
      </c>
      <c r="BE537" s="8">
        <v>0</v>
      </c>
      <c r="BF537" s="8">
        <v>0</v>
      </c>
      <c r="BG537" s="8">
        <v>0</v>
      </c>
      <c r="BH537" s="8">
        <v>0</v>
      </c>
      <c r="BI537" s="8">
        <v>0</v>
      </c>
      <c r="BJ537" s="8">
        <v>0</v>
      </c>
      <c r="BK537" s="8">
        <v>0</v>
      </c>
      <c r="BL537" s="8">
        <v>0</v>
      </c>
      <c r="BM537" s="8">
        <v>0</v>
      </c>
      <c r="BN537" s="8">
        <v>0</v>
      </c>
      <c r="BO537" s="8">
        <v>0</v>
      </c>
      <c r="BP537" s="8">
        <v>0</v>
      </c>
      <c r="BQ537" s="8">
        <v>0</v>
      </c>
      <c r="BR537" s="8">
        <v>0</v>
      </c>
    </row>
    <row r="538" spans="1:70" x14ac:dyDescent="0.25">
      <c r="A538" s="6">
        <v>35149294</v>
      </c>
      <c r="B538" t="s">
        <v>944</v>
      </c>
      <c r="C538" s="7" t="s">
        <v>93</v>
      </c>
      <c r="D538" s="7" t="s">
        <v>897</v>
      </c>
      <c r="E538" s="7" t="s">
        <v>95</v>
      </c>
      <c r="F538" t="s">
        <v>898</v>
      </c>
      <c r="G538" t="s">
        <v>899</v>
      </c>
      <c r="H538" t="s">
        <v>917</v>
      </c>
      <c r="I538" t="s">
        <v>939</v>
      </c>
      <c r="J538" t="s">
        <v>153</v>
      </c>
      <c r="K538" t="s">
        <v>196</v>
      </c>
      <c r="L538">
        <v>40.803222061</v>
      </c>
      <c r="M538">
        <v>-123.5562770583</v>
      </c>
      <c r="N538" s="7" t="s">
        <v>883</v>
      </c>
      <c r="O538" s="7" t="s">
        <v>945</v>
      </c>
      <c r="P538" s="7" t="s">
        <v>885</v>
      </c>
      <c r="Q538" s="7" t="s">
        <v>141</v>
      </c>
      <c r="R538" s="7">
        <v>1598</v>
      </c>
      <c r="S538" s="7">
        <v>1279</v>
      </c>
      <c r="T538" s="7" t="s">
        <v>220</v>
      </c>
      <c r="U538" s="7"/>
      <c r="V538" s="7" t="s">
        <v>898</v>
      </c>
      <c r="W538" s="8">
        <v>0</v>
      </c>
      <c r="X538" s="8">
        <v>0</v>
      </c>
      <c r="Y538" s="8">
        <v>8.2954545454545461E-2</v>
      </c>
      <c r="Z538" s="8">
        <v>8.2954545454545461E-2</v>
      </c>
      <c r="AA538" s="8">
        <v>0</v>
      </c>
      <c r="AB538" s="8">
        <v>0</v>
      </c>
      <c r="AC538" s="8">
        <v>0</v>
      </c>
      <c r="AD538" s="8">
        <v>0</v>
      </c>
      <c r="AE538" s="8">
        <v>0</v>
      </c>
      <c r="AF538" s="8">
        <v>0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0</v>
      </c>
      <c r="AN538" s="8">
        <v>0</v>
      </c>
      <c r="AO538" s="8">
        <v>8.2954545454545461E-2</v>
      </c>
      <c r="AP538" s="8">
        <v>8.2954545454545461E-2</v>
      </c>
      <c r="AQ538" s="8">
        <v>0</v>
      </c>
      <c r="AR538" s="8">
        <v>0</v>
      </c>
      <c r="AS538" s="8">
        <v>0</v>
      </c>
      <c r="AT538" s="8">
        <v>0</v>
      </c>
      <c r="AU538" s="7">
        <v>0</v>
      </c>
      <c r="AV538" s="7">
        <v>0</v>
      </c>
      <c r="AW538" s="7">
        <v>0</v>
      </c>
      <c r="AX538" s="7">
        <v>0</v>
      </c>
      <c r="AY538" s="7">
        <v>0</v>
      </c>
      <c r="AZ538" s="7">
        <v>0</v>
      </c>
      <c r="BA538" s="7">
        <v>0</v>
      </c>
      <c r="BB538" s="7">
        <v>0</v>
      </c>
      <c r="BC538" s="8">
        <v>0</v>
      </c>
      <c r="BD538" s="8">
        <v>0</v>
      </c>
      <c r="BE538" s="8">
        <v>0</v>
      </c>
      <c r="BF538" s="8">
        <v>0</v>
      </c>
      <c r="BG538" s="8">
        <v>0</v>
      </c>
      <c r="BH538" s="8">
        <v>0</v>
      </c>
      <c r="BI538" s="8">
        <v>0</v>
      </c>
      <c r="BJ538" s="8">
        <v>0</v>
      </c>
      <c r="BK538" s="8">
        <v>0</v>
      </c>
      <c r="BL538" s="8">
        <v>0</v>
      </c>
      <c r="BM538" s="8">
        <v>0</v>
      </c>
      <c r="BN538" s="8">
        <v>0</v>
      </c>
      <c r="BO538" s="8">
        <v>0</v>
      </c>
      <c r="BP538" s="8">
        <v>0</v>
      </c>
      <c r="BQ538" s="8">
        <v>0</v>
      </c>
      <c r="BR538" s="8">
        <v>0</v>
      </c>
    </row>
    <row r="539" spans="1:70" x14ac:dyDescent="0.25">
      <c r="A539" s="6">
        <v>35078735</v>
      </c>
      <c r="B539" t="s">
        <v>946</v>
      </c>
      <c r="C539" s="7" t="s">
        <v>93</v>
      </c>
      <c r="D539" s="7" t="s">
        <v>897</v>
      </c>
      <c r="E539" s="7" t="s">
        <v>95</v>
      </c>
      <c r="F539" t="s">
        <v>898</v>
      </c>
      <c r="G539" t="s">
        <v>899</v>
      </c>
      <c r="H539" t="s">
        <v>180</v>
      </c>
      <c r="I539" t="s">
        <v>144</v>
      </c>
      <c r="J539" t="s">
        <v>78</v>
      </c>
      <c r="K539" t="s">
        <v>79</v>
      </c>
      <c r="L539">
        <v>39.496890529300003</v>
      </c>
      <c r="M539">
        <v>-121.3902970246</v>
      </c>
      <c r="N539" s="7" t="s">
        <v>947</v>
      </c>
      <c r="O539" s="7" t="s">
        <v>948</v>
      </c>
      <c r="P539" s="7" t="s">
        <v>949</v>
      </c>
      <c r="Q539" s="7" t="s">
        <v>141</v>
      </c>
      <c r="R539" s="7">
        <v>905</v>
      </c>
      <c r="S539" s="7">
        <v>670</v>
      </c>
      <c r="T539" s="7" t="s">
        <v>220</v>
      </c>
      <c r="U539" s="7"/>
      <c r="V539" s="7" t="s">
        <v>898</v>
      </c>
      <c r="W539" s="8">
        <v>0</v>
      </c>
      <c r="X539" s="8">
        <v>0</v>
      </c>
      <c r="Y539" s="8">
        <v>4.583333333333333E-2</v>
      </c>
      <c r="Z539" s="8">
        <v>4.583333333333333E-2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0</v>
      </c>
      <c r="AN539" s="8">
        <v>0</v>
      </c>
      <c r="AO539" s="8">
        <v>0</v>
      </c>
      <c r="AP539" s="8">
        <v>0</v>
      </c>
      <c r="AQ539" s="8">
        <v>0</v>
      </c>
      <c r="AR539" s="8">
        <v>0</v>
      </c>
      <c r="AS539" s="8">
        <v>4.583333333333333E-2</v>
      </c>
      <c r="AT539" s="8">
        <v>4.583333333333333E-2</v>
      </c>
      <c r="AU539" s="7">
        <v>0</v>
      </c>
      <c r="AV539" s="7">
        <v>0</v>
      </c>
      <c r="AW539" s="7">
        <v>0</v>
      </c>
      <c r="AX539" s="7">
        <v>0</v>
      </c>
      <c r="AY539" s="7">
        <v>0</v>
      </c>
      <c r="AZ539" s="7">
        <v>0</v>
      </c>
      <c r="BA539" s="7">
        <v>0</v>
      </c>
      <c r="BB539" s="7">
        <v>0</v>
      </c>
      <c r="BC539" s="8">
        <v>0</v>
      </c>
      <c r="BD539" s="8">
        <v>0</v>
      </c>
      <c r="BE539" s="8">
        <v>0</v>
      </c>
      <c r="BF539" s="8">
        <v>0</v>
      </c>
      <c r="BG539" s="8">
        <v>0</v>
      </c>
      <c r="BH539" s="8">
        <v>0</v>
      </c>
      <c r="BI539" s="8">
        <v>0</v>
      </c>
      <c r="BJ539" s="8">
        <v>0</v>
      </c>
      <c r="BK539" s="8">
        <v>0</v>
      </c>
      <c r="BL539" s="8">
        <v>0</v>
      </c>
      <c r="BM539" s="8">
        <v>0</v>
      </c>
      <c r="BN539" s="8">
        <v>0</v>
      </c>
      <c r="BO539" s="8">
        <v>0</v>
      </c>
      <c r="BP539" s="8">
        <v>0</v>
      </c>
      <c r="BQ539" s="8">
        <v>0</v>
      </c>
      <c r="BR539" s="8">
        <v>0</v>
      </c>
    </row>
    <row r="540" spans="1:70" x14ac:dyDescent="0.25">
      <c r="A540" s="6">
        <v>35211671</v>
      </c>
      <c r="B540" t="s">
        <v>950</v>
      </c>
      <c r="C540" s="7" t="s">
        <v>71</v>
      </c>
      <c r="D540" s="7" t="s">
        <v>897</v>
      </c>
      <c r="E540" s="7" t="s">
        <v>73</v>
      </c>
      <c r="F540" t="s">
        <v>898</v>
      </c>
      <c r="G540" t="s">
        <v>899</v>
      </c>
      <c r="H540" t="s">
        <v>107</v>
      </c>
      <c r="I540" t="s">
        <v>108</v>
      </c>
      <c r="J540" t="s">
        <v>78</v>
      </c>
      <c r="K540" t="s">
        <v>109</v>
      </c>
      <c r="L540">
        <v>39.028916405799997</v>
      </c>
      <c r="M540">
        <v>-121.0036007572</v>
      </c>
      <c r="N540" s="7" t="s">
        <v>951</v>
      </c>
      <c r="O540" s="7" t="s">
        <v>952</v>
      </c>
      <c r="P540" s="7" t="s">
        <v>953</v>
      </c>
      <c r="Q540" s="7" t="s">
        <v>141</v>
      </c>
      <c r="R540" s="7">
        <v>2536</v>
      </c>
      <c r="S540" s="7">
        <v>1432</v>
      </c>
      <c r="T540" s="7" t="s">
        <v>220</v>
      </c>
      <c r="U540" s="7"/>
      <c r="V540" s="7" t="s">
        <v>898</v>
      </c>
      <c r="W540" s="8">
        <v>0</v>
      </c>
      <c r="X540" s="8">
        <v>0</v>
      </c>
      <c r="Y540" s="8">
        <v>0.8376893939393939</v>
      </c>
      <c r="Z540" s="8">
        <v>0.8376893939393939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8">
        <v>0</v>
      </c>
      <c r="AO540" s="8">
        <v>0</v>
      </c>
      <c r="AP540" s="8">
        <v>0</v>
      </c>
      <c r="AQ540" s="8">
        <v>0</v>
      </c>
      <c r="AR540" s="8">
        <v>0</v>
      </c>
      <c r="AS540" s="8">
        <v>0</v>
      </c>
      <c r="AT540" s="8">
        <v>0</v>
      </c>
      <c r="AU540" s="7">
        <v>0</v>
      </c>
      <c r="AV540" s="7">
        <v>0</v>
      </c>
      <c r="AW540" s="7">
        <v>0</v>
      </c>
      <c r="AX540" s="7">
        <v>0</v>
      </c>
      <c r="AY540" s="7">
        <v>0</v>
      </c>
      <c r="AZ540" s="7">
        <v>0</v>
      </c>
      <c r="BA540" s="7">
        <v>0.8376893939393939</v>
      </c>
      <c r="BB540" s="7">
        <v>0.8376893939393939</v>
      </c>
      <c r="BC540" s="8">
        <v>0</v>
      </c>
      <c r="BD540" s="8">
        <v>0</v>
      </c>
      <c r="BE540" s="8">
        <v>0</v>
      </c>
      <c r="BF540" s="8">
        <v>0</v>
      </c>
      <c r="BG540" s="8">
        <v>0</v>
      </c>
      <c r="BH540" s="8">
        <v>0</v>
      </c>
      <c r="BI540" s="8">
        <v>0</v>
      </c>
      <c r="BJ540" s="8">
        <v>0</v>
      </c>
      <c r="BK540" s="8">
        <v>0</v>
      </c>
      <c r="BL540" s="8">
        <v>0</v>
      </c>
      <c r="BM540" s="8">
        <v>0</v>
      </c>
      <c r="BN540" s="8">
        <v>0</v>
      </c>
      <c r="BO540" s="8">
        <v>0</v>
      </c>
      <c r="BP540" s="8">
        <v>0</v>
      </c>
      <c r="BQ540" s="8">
        <v>0</v>
      </c>
      <c r="BR540" s="8">
        <v>0</v>
      </c>
    </row>
    <row r="541" spans="1:70" x14ac:dyDescent="0.25">
      <c r="A541" s="6">
        <v>35221809</v>
      </c>
      <c r="B541" t="s">
        <v>954</v>
      </c>
      <c r="C541" s="7" t="s">
        <v>93</v>
      </c>
      <c r="D541" s="7" t="s">
        <v>897</v>
      </c>
      <c r="E541" s="7" t="s">
        <v>95</v>
      </c>
      <c r="F541" t="s">
        <v>898</v>
      </c>
      <c r="G541" t="s">
        <v>899</v>
      </c>
      <c r="H541" t="s">
        <v>955</v>
      </c>
      <c r="I541" t="s">
        <v>956</v>
      </c>
      <c r="J541" t="s">
        <v>99</v>
      </c>
      <c r="K541" t="s">
        <v>957</v>
      </c>
      <c r="L541">
        <v>38.271398573500001</v>
      </c>
      <c r="M541">
        <v>-120.5658497559</v>
      </c>
      <c r="N541" s="7" t="s">
        <v>958</v>
      </c>
      <c r="O541" s="7" t="s">
        <v>959</v>
      </c>
      <c r="P541" s="7" t="s">
        <v>960</v>
      </c>
      <c r="Q541" s="7" t="s">
        <v>141</v>
      </c>
      <c r="R541" s="7">
        <v>1206</v>
      </c>
      <c r="S541" s="7">
        <v>164</v>
      </c>
      <c r="T541" s="7" t="s">
        <v>123</v>
      </c>
      <c r="U541" s="7"/>
      <c r="V541" s="7" t="s">
        <v>898</v>
      </c>
      <c r="W541" s="8">
        <v>0</v>
      </c>
      <c r="X541" s="8">
        <v>0</v>
      </c>
      <c r="Y541" s="8">
        <v>2.9734848484848486E-2</v>
      </c>
      <c r="Z541" s="8">
        <v>2.9734848484848486E-2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8">
        <v>0</v>
      </c>
      <c r="AO541" s="8">
        <v>0</v>
      </c>
      <c r="AP541" s="8">
        <v>0</v>
      </c>
      <c r="AQ541" s="8">
        <v>0</v>
      </c>
      <c r="AR541" s="8">
        <v>0</v>
      </c>
      <c r="AS541" s="8">
        <v>2.9734848484848486E-2</v>
      </c>
      <c r="AT541" s="8">
        <v>2.9734848484848486E-2</v>
      </c>
      <c r="AU541" s="7">
        <v>0</v>
      </c>
      <c r="AV541" s="7">
        <v>0</v>
      </c>
      <c r="AW541" s="7">
        <v>0</v>
      </c>
      <c r="AX541" s="7">
        <v>0</v>
      </c>
      <c r="AY541" s="7">
        <v>0</v>
      </c>
      <c r="AZ541" s="7">
        <v>0</v>
      </c>
      <c r="BA541" s="7">
        <v>0</v>
      </c>
      <c r="BB541" s="7">
        <v>0</v>
      </c>
      <c r="BC541" s="8">
        <v>0</v>
      </c>
      <c r="BD541" s="8">
        <v>0</v>
      </c>
      <c r="BE541" s="8">
        <v>0</v>
      </c>
      <c r="BF541" s="8">
        <v>0</v>
      </c>
      <c r="BG541" s="8">
        <v>0</v>
      </c>
      <c r="BH541" s="8">
        <v>0</v>
      </c>
      <c r="BI541" s="8">
        <v>0</v>
      </c>
      <c r="BJ541" s="8">
        <v>0</v>
      </c>
      <c r="BK541" s="8">
        <v>0</v>
      </c>
      <c r="BL541" s="8">
        <v>0</v>
      </c>
      <c r="BM541" s="8">
        <v>0</v>
      </c>
      <c r="BN541" s="8">
        <v>0</v>
      </c>
      <c r="BO541" s="8">
        <v>0</v>
      </c>
      <c r="BP541" s="8">
        <v>0</v>
      </c>
      <c r="BQ541" s="8">
        <v>0</v>
      </c>
      <c r="BR541" s="8">
        <v>0</v>
      </c>
    </row>
    <row r="542" spans="1:70" x14ac:dyDescent="0.25">
      <c r="A542" s="6">
        <v>35125284</v>
      </c>
      <c r="B542" t="s">
        <v>961</v>
      </c>
      <c r="C542" s="7" t="s">
        <v>93</v>
      </c>
      <c r="D542" s="7" t="s">
        <v>897</v>
      </c>
      <c r="E542" s="7" t="s">
        <v>95</v>
      </c>
      <c r="F542" t="s">
        <v>898</v>
      </c>
      <c r="G542" t="s">
        <v>899</v>
      </c>
      <c r="H542" t="s">
        <v>955</v>
      </c>
      <c r="I542" t="s">
        <v>956</v>
      </c>
      <c r="J542" t="s">
        <v>99</v>
      </c>
      <c r="K542" t="s">
        <v>957</v>
      </c>
      <c r="L542">
        <v>38.282222640000001</v>
      </c>
      <c r="M542">
        <v>-120.56955720000001</v>
      </c>
      <c r="N542" s="7" t="s">
        <v>958</v>
      </c>
      <c r="O542" s="7" t="s">
        <v>959</v>
      </c>
      <c r="P542" s="7" t="s">
        <v>960</v>
      </c>
      <c r="Q542" s="7" t="s">
        <v>141</v>
      </c>
      <c r="R542" s="7">
        <v>1206</v>
      </c>
      <c r="S542" s="7">
        <v>164</v>
      </c>
      <c r="T542" s="7" t="s">
        <v>123</v>
      </c>
      <c r="U542" s="7"/>
      <c r="V542" s="7" t="s">
        <v>898</v>
      </c>
      <c r="W542" s="8">
        <v>0</v>
      </c>
      <c r="X542" s="8">
        <v>0</v>
      </c>
      <c r="Y542" s="8">
        <v>3.7689393939393939E-2</v>
      </c>
      <c r="Z542" s="8">
        <v>3.7689393939393939E-2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8">
        <v>0</v>
      </c>
      <c r="AO542" s="8">
        <v>0</v>
      </c>
      <c r="AP542" s="8">
        <v>0</v>
      </c>
      <c r="AQ542" s="8">
        <v>0</v>
      </c>
      <c r="AR542" s="8">
        <v>0</v>
      </c>
      <c r="AS542" s="8">
        <v>0</v>
      </c>
      <c r="AT542" s="8">
        <v>0</v>
      </c>
      <c r="AU542" s="7">
        <v>0</v>
      </c>
      <c r="AV542" s="7">
        <v>0</v>
      </c>
      <c r="AW542" s="7">
        <v>3.7689393939393939E-2</v>
      </c>
      <c r="AX542" s="7">
        <v>3.7689393939393939E-2</v>
      </c>
      <c r="AY542" s="7">
        <v>0</v>
      </c>
      <c r="AZ542" s="7">
        <v>0</v>
      </c>
      <c r="BA542" s="7">
        <v>0</v>
      </c>
      <c r="BB542" s="7">
        <v>0</v>
      </c>
      <c r="BC542" s="8">
        <v>0</v>
      </c>
      <c r="BD542" s="8">
        <v>0</v>
      </c>
      <c r="BE542" s="8">
        <v>0</v>
      </c>
      <c r="BF542" s="8">
        <v>0</v>
      </c>
      <c r="BG542" s="8">
        <v>0</v>
      </c>
      <c r="BH542" s="8">
        <v>0</v>
      </c>
      <c r="BI542" s="8">
        <v>0</v>
      </c>
      <c r="BJ542" s="8">
        <v>0</v>
      </c>
      <c r="BK542" s="8">
        <v>0</v>
      </c>
      <c r="BL542" s="8">
        <v>0</v>
      </c>
      <c r="BM542" s="8">
        <v>0</v>
      </c>
      <c r="BN542" s="8">
        <v>0</v>
      </c>
      <c r="BO542" s="8">
        <v>0</v>
      </c>
      <c r="BP542" s="8">
        <v>0</v>
      </c>
      <c r="BQ542" s="8">
        <v>0</v>
      </c>
      <c r="BR542" s="8">
        <v>0</v>
      </c>
    </row>
    <row r="543" spans="1:70" x14ac:dyDescent="0.25">
      <c r="A543" s="6">
        <v>35079380</v>
      </c>
      <c r="B543" t="s">
        <v>962</v>
      </c>
      <c r="C543" s="7" t="s">
        <v>101</v>
      </c>
      <c r="D543" s="7" t="s">
        <v>897</v>
      </c>
      <c r="E543" s="7" t="s">
        <v>95</v>
      </c>
      <c r="F543" t="s">
        <v>898</v>
      </c>
      <c r="G543" t="s">
        <v>899</v>
      </c>
      <c r="H543" t="s">
        <v>963</v>
      </c>
      <c r="I543" t="s">
        <v>956</v>
      </c>
      <c r="J543" t="s">
        <v>99</v>
      </c>
      <c r="K543" t="s">
        <v>957</v>
      </c>
      <c r="L543">
        <v>38.276577721700001</v>
      </c>
      <c r="M543">
        <v>-120.5630501771</v>
      </c>
      <c r="N543" s="7" t="s">
        <v>958</v>
      </c>
      <c r="O543" s="7" t="s">
        <v>959</v>
      </c>
      <c r="P543" s="7" t="s">
        <v>960</v>
      </c>
      <c r="Q543" s="7" t="s">
        <v>141</v>
      </c>
      <c r="R543" s="7">
        <v>1206</v>
      </c>
      <c r="S543" s="7">
        <v>164</v>
      </c>
      <c r="T543" s="7" t="s">
        <v>123</v>
      </c>
      <c r="U543" s="7"/>
      <c r="V543" s="7" t="s">
        <v>898</v>
      </c>
      <c r="W543" s="8">
        <v>0</v>
      </c>
      <c r="X543" s="8">
        <v>0</v>
      </c>
      <c r="Y543" s="8">
        <v>0.21950757575757576</v>
      </c>
      <c r="Z543" s="8">
        <v>0.21950757575757576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8">
        <v>0</v>
      </c>
      <c r="AO543" s="8">
        <v>0.21950757575757576</v>
      </c>
      <c r="AP543" s="8">
        <v>0.21950757575757576</v>
      </c>
      <c r="AQ543" s="8">
        <v>0</v>
      </c>
      <c r="AR543" s="8">
        <v>0</v>
      </c>
      <c r="AS543" s="8">
        <v>0</v>
      </c>
      <c r="AT543" s="8">
        <v>0</v>
      </c>
      <c r="AU543" s="7">
        <v>0</v>
      </c>
      <c r="AV543" s="7">
        <v>0</v>
      </c>
      <c r="AW543" s="7">
        <v>0</v>
      </c>
      <c r="AX543" s="7">
        <v>0</v>
      </c>
      <c r="AY543" s="7">
        <v>0</v>
      </c>
      <c r="AZ543" s="7">
        <v>0</v>
      </c>
      <c r="BA543" s="7">
        <v>0</v>
      </c>
      <c r="BB543" s="7">
        <v>0</v>
      </c>
      <c r="BC543" s="8">
        <v>0</v>
      </c>
      <c r="BD543" s="8">
        <v>0</v>
      </c>
      <c r="BE543" s="8">
        <v>0</v>
      </c>
      <c r="BF543" s="8">
        <v>0</v>
      </c>
      <c r="BG543" s="8">
        <v>0</v>
      </c>
      <c r="BH543" s="8">
        <v>0</v>
      </c>
      <c r="BI543" s="8">
        <v>0</v>
      </c>
      <c r="BJ543" s="8">
        <v>0</v>
      </c>
      <c r="BK543" s="8">
        <v>0</v>
      </c>
      <c r="BL543" s="8">
        <v>0</v>
      </c>
      <c r="BM543" s="8">
        <v>0</v>
      </c>
      <c r="BN543" s="8">
        <v>0</v>
      </c>
      <c r="BO543" s="8">
        <v>0</v>
      </c>
      <c r="BP543" s="8">
        <v>0</v>
      </c>
      <c r="BQ543" s="8">
        <v>0</v>
      </c>
      <c r="BR543" s="8">
        <v>0</v>
      </c>
    </row>
    <row r="544" spans="1:70" x14ac:dyDescent="0.25">
      <c r="A544" s="6">
        <v>35098264</v>
      </c>
      <c r="B544" t="s">
        <v>964</v>
      </c>
      <c r="C544" s="7" t="s">
        <v>101</v>
      </c>
      <c r="D544" s="7" t="s">
        <v>897</v>
      </c>
      <c r="E544" s="7" t="s">
        <v>95</v>
      </c>
      <c r="F544" t="s">
        <v>898</v>
      </c>
      <c r="G544" t="s">
        <v>899</v>
      </c>
      <c r="H544" t="s">
        <v>963</v>
      </c>
      <c r="I544" t="s">
        <v>956</v>
      </c>
      <c r="J544" t="s">
        <v>99</v>
      </c>
      <c r="K544" t="s">
        <v>957</v>
      </c>
      <c r="L544">
        <v>38.265653835899997</v>
      </c>
      <c r="M544">
        <v>-120.5095506009</v>
      </c>
      <c r="N544" s="7" t="s">
        <v>958</v>
      </c>
      <c r="O544" s="7" t="s">
        <v>959</v>
      </c>
      <c r="P544" s="7" t="s">
        <v>960</v>
      </c>
      <c r="Q544" s="7" t="s">
        <v>170</v>
      </c>
      <c r="R544" s="7">
        <v>1206</v>
      </c>
      <c r="S544" s="7"/>
      <c r="T544" s="7"/>
      <c r="U544" s="7"/>
      <c r="V544" s="7" t="s">
        <v>898</v>
      </c>
      <c r="W544" s="8">
        <v>0</v>
      </c>
      <c r="X544" s="8">
        <v>0</v>
      </c>
      <c r="Y544" s="8">
        <v>0.10321969696969698</v>
      </c>
      <c r="Z544" s="8">
        <v>0.10321969696969698</v>
      </c>
      <c r="AA544" s="8">
        <v>0</v>
      </c>
      <c r="AB544" s="8">
        <v>0</v>
      </c>
      <c r="AC544" s="8">
        <v>0</v>
      </c>
      <c r="AD544" s="8">
        <v>0</v>
      </c>
      <c r="AE544" s="8">
        <v>0</v>
      </c>
      <c r="AF544" s="8">
        <v>0</v>
      </c>
      <c r="AG544" s="8">
        <v>0.10321969696969698</v>
      </c>
      <c r="AH544" s="8">
        <v>0.10321969696969698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8">
        <v>0</v>
      </c>
      <c r="AO544" s="8">
        <v>0</v>
      </c>
      <c r="AP544" s="8">
        <v>0</v>
      </c>
      <c r="AQ544" s="8">
        <v>0</v>
      </c>
      <c r="AR544" s="8">
        <v>0</v>
      </c>
      <c r="AS544" s="8">
        <v>0</v>
      </c>
      <c r="AT544" s="8">
        <v>0</v>
      </c>
      <c r="AU544" s="7">
        <v>0</v>
      </c>
      <c r="AV544" s="7">
        <v>0</v>
      </c>
      <c r="AW544" s="7">
        <v>0</v>
      </c>
      <c r="AX544" s="7">
        <v>0</v>
      </c>
      <c r="AY544" s="7">
        <v>0</v>
      </c>
      <c r="AZ544" s="7">
        <v>0</v>
      </c>
      <c r="BA544" s="7">
        <v>0</v>
      </c>
      <c r="BB544" s="7">
        <v>0</v>
      </c>
      <c r="BC544" s="8">
        <v>0</v>
      </c>
      <c r="BD544" s="8">
        <v>0</v>
      </c>
      <c r="BE544" s="8">
        <v>0</v>
      </c>
      <c r="BF544" s="8">
        <v>0</v>
      </c>
      <c r="BG544" s="8">
        <v>0</v>
      </c>
      <c r="BH544" s="8">
        <v>0</v>
      </c>
      <c r="BI544" s="8">
        <v>0</v>
      </c>
      <c r="BJ544" s="8">
        <v>0</v>
      </c>
      <c r="BK544" s="8">
        <v>0</v>
      </c>
      <c r="BL544" s="8">
        <v>0</v>
      </c>
      <c r="BM544" s="8">
        <v>0</v>
      </c>
      <c r="BN544" s="8">
        <v>0</v>
      </c>
      <c r="BO544" s="8">
        <v>0</v>
      </c>
      <c r="BP544" s="8">
        <v>0</v>
      </c>
      <c r="BQ544" s="8">
        <v>0</v>
      </c>
      <c r="BR544" s="8">
        <v>0</v>
      </c>
    </row>
    <row r="545" spans="1:70" x14ac:dyDescent="0.25">
      <c r="A545" s="6">
        <v>35221807</v>
      </c>
      <c r="B545" t="s">
        <v>965</v>
      </c>
      <c r="C545" s="7" t="s">
        <v>101</v>
      </c>
      <c r="D545" s="7" t="s">
        <v>897</v>
      </c>
      <c r="E545" s="7" t="s">
        <v>95</v>
      </c>
      <c r="F545" t="s">
        <v>898</v>
      </c>
      <c r="G545" t="s">
        <v>899</v>
      </c>
      <c r="H545" t="s">
        <v>955</v>
      </c>
      <c r="I545" t="s">
        <v>956</v>
      </c>
      <c r="J545" t="s">
        <v>99</v>
      </c>
      <c r="K545" t="s">
        <v>957</v>
      </c>
      <c r="L545">
        <v>38.349556143800001</v>
      </c>
      <c r="M545">
        <v>-120.5094047628</v>
      </c>
      <c r="N545" s="7" t="s">
        <v>958</v>
      </c>
      <c r="O545" s="7" t="s">
        <v>966</v>
      </c>
      <c r="P545" s="7" t="s">
        <v>960</v>
      </c>
      <c r="Q545" s="7" t="s">
        <v>141</v>
      </c>
      <c r="R545" s="7">
        <v>1664</v>
      </c>
      <c r="S545" s="7">
        <v>213</v>
      </c>
      <c r="T545" s="7" t="s">
        <v>134</v>
      </c>
      <c r="U545" s="7"/>
      <c r="V545" s="7" t="s">
        <v>898</v>
      </c>
      <c r="W545" s="8">
        <v>0</v>
      </c>
      <c r="X545" s="8">
        <v>0</v>
      </c>
      <c r="Y545" s="8">
        <v>0.12140151515151515</v>
      </c>
      <c r="Z545" s="8">
        <v>0.12140151515151515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8">
        <v>0</v>
      </c>
      <c r="AO545" s="8">
        <v>0</v>
      </c>
      <c r="AP545" s="8">
        <v>0</v>
      </c>
      <c r="AQ545" s="8">
        <v>0</v>
      </c>
      <c r="AR545" s="8">
        <v>0</v>
      </c>
      <c r="AS545" s="8">
        <v>0.12140151515151515</v>
      </c>
      <c r="AT545" s="8">
        <v>0.12140151515151515</v>
      </c>
      <c r="AU545" s="7">
        <v>0</v>
      </c>
      <c r="AV545" s="7">
        <v>0</v>
      </c>
      <c r="AW545" s="7">
        <v>0</v>
      </c>
      <c r="AX545" s="7">
        <v>0</v>
      </c>
      <c r="AY545" s="7">
        <v>0</v>
      </c>
      <c r="AZ545" s="7">
        <v>0</v>
      </c>
      <c r="BA545" s="7">
        <v>0</v>
      </c>
      <c r="BB545" s="7">
        <v>0</v>
      </c>
      <c r="BC545" s="8">
        <v>0</v>
      </c>
      <c r="BD545" s="8">
        <v>0</v>
      </c>
      <c r="BE545" s="8">
        <v>0</v>
      </c>
      <c r="BF545" s="8">
        <v>0</v>
      </c>
      <c r="BG545" s="8">
        <v>0</v>
      </c>
      <c r="BH545" s="8">
        <v>0</v>
      </c>
      <c r="BI545" s="8">
        <v>0</v>
      </c>
      <c r="BJ545" s="8">
        <v>0</v>
      </c>
      <c r="BK545" s="8">
        <v>0</v>
      </c>
      <c r="BL545" s="8">
        <v>0</v>
      </c>
      <c r="BM545" s="8">
        <v>0</v>
      </c>
      <c r="BN545" s="8">
        <v>0</v>
      </c>
      <c r="BO545" s="8">
        <v>0</v>
      </c>
      <c r="BP545" s="8">
        <v>0</v>
      </c>
      <c r="BQ545" s="8">
        <v>0</v>
      </c>
      <c r="BR545" s="8">
        <v>0</v>
      </c>
    </row>
    <row r="546" spans="1:70" x14ac:dyDescent="0.25">
      <c r="A546" s="6">
        <v>35221997</v>
      </c>
      <c r="B546" t="s">
        <v>967</v>
      </c>
      <c r="C546" s="7" t="s">
        <v>101</v>
      </c>
      <c r="D546" s="7" t="s">
        <v>897</v>
      </c>
      <c r="E546" s="7" t="s">
        <v>95</v>
      </c>
      <c r="F546" t="s">
        <v>898</v>
      </c>
      <c r="G546" t="s">
        <v>899</v>
      </c>
      <c r="H546" t="s">
        <v>955</v>
      </c>
      <c r="I546" t="s">
        <v>956</v>
      </c>
      <c r="J546" t="s">
        <v>99</v>
      </c>
      <c r="K546" t="s">
        <v>957</v>
      </c>
      <c r="L546">
        <v>38.354633751000001</v>
      </c>
      <c r="M546">
        <v>-120.50220724419999</v>
      </c>
      <c r="N546" s="7" t="s">
        <v>958</v>
      </c>
      <c r="O546" s="7" t="s">
        <v>966</v>
      </c>
      <c r="P546" s="7" t="s">
        <v>960</v>
      </c>
      <c r="Q546" s="7" t="s">
        <v>141</v>
      </c>
      <c r="R546" s="7">
        <v>1664</v>
      </c>
      <c r="S546" s="7">
        <v>213</v>
      </c>
      <c r="T546" s="7" t="s">
        <v>134</v>
      </c>
      <c r="U546" s="7"/>
      <c r="V546" s="7" t="s">
        <v>898</v>
      </c>
      <c r="W546" s="8">
        <v>0</v>
      </c>
      <c r="X546" s="8">
        <v>0</v>
      </c>
      <c r="Y546" s="8">
        <v>4.3560606060606064E-2</v>
      </c>
      <c r="Z546" s="8">
        <v>4.3560606060606064E-2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8">
        <v>0</v>
      </c>
      <c r="AO546" s="8">
        <v>4.3560606060606064E-2</v>
      </c>
      <c r="AP546" s="8">
        <v>4.3560606060606064E-2</v>
      </c>
      <c r="AQ546" s="8">
        <v>0</v>
      </c>
      <c r="AR546" s="8">
        <v>0</v>
      </c>
      <c r="AS546" s="8">
        <v>0</v>
      </c>
      <c r="AT546" s="8">
        <v>0</v>
      </c>
      <c r="AU546" s="7">
        <v>0</v>
      </c>
      <c r="AV546" s="7">
        <v>0</v>
      </c>
      <c r="AW546" s="7">
        <v>0</v>
      </c>
      <c r="AX546" s="7">
        <v>0</v>
      </c>
      <c r="AY546" s="7">
        <v>0</v>
      </c>
      <c r="AZ546" s="7">
        <v>0</v>
      </c>
      <c r="BA546" s="7">
        <v>0</v>
      </c>
      <c r="BB546" s="7">
        <v>0</v>
      </c>
      <c r="BC546" s="8">
        <v>0</v>
      </c>
      <c r="BD546" s="8">
        <v>0</v>
      </c>
      <c r="BE546" s="8">
        <v>0</v>
      </c>
      <c r="BF546" s="8">
        <v>0</v>
      </c>
      <c r="BG546" s="8">
        <v>0</v>
      </c>
      <c r="BH546" s="8">
        <v>0</v>
      </c>
      <c r="BI546" s="8">
        <v>0</v>
      </c>
      <c r="BJ546" s="8">
        <v>0</v>
      </c>
      <c r="BK546" s="8">
        <v>0</v>
      </c>
      <c r="BL546" s="8">
        <v>0</v>
      </c>
      <c r="BM546" s="8">
        <v>0</v>
      </c>
      <c r="BN546" s="8">
        <v>0</v>
      </c>
      <c r="BO546" s="8">
        <v>0</v>
      </c>
      <c r="BP546" s="8">
        <v>0</v>
      </c>
      <c r="BQ546" s="8">
        <v>0</v>
      </c>
      <c r="BR546" s="8">
        <v>0</v>
      </c>
    </row>
    <row r="547" spans="1:70" x14ac:dyDescent="0.25">
      <c r="A547" s="6">
        <v>35221998</v>
      </c>
      <c r="B547" t="s">
        <v>968</v>
      </c>
      <c r="C547" s="7" t="s">
        <v>101</v>
      </c>
      <c r="D547" s="7" t="s">
        <v>897</v>
      </c>
      <c r="E547" s="7" t="s">
        <v>95</v>
      </c>
      <c r="F547" t="s">
        <v>898</v>
      </c>
      <c r="G547" t="s">
        <v>899</v>
      </c>
      <c r="H547" t="s">
        <v>955</v>
      </c>
      <c r="I547" t="s">
        <v>956</v>
      </c>
      <c r="J547" t="s">
        <v>99</v>
      </c>
      <c r="K547" t="s">
        <v>957</v>
      </c>
      <c r="L547">
        <v>38.354455931799997</v>
      </c>
      <c r="M547">
        <v>-120.504035833</v>
      </c>
      <c r="N547" s="7" t="s">
        <v>958</v>
      </c>
      <c r="O547" s="7" t="s">
        <v>966</v>
      </c>
      <c r="P547" s="7" t="s">
        <v>960</v>
      </c>
      <c r="Q547" s="7" t="s">
        <v>141</v>
      </c>
      <c r="R547" s="7">
        <v>1664</v>
      </c>
      <c r="S547" s="7">
        <v>213</v>
      </c>
      <c r="T547" s="7" t="s">
        <v>134</v>
      </c>
      <c r="U547" s="7"/>
      <c r="V547" s="7" t="s">
        <v>898</v>
      </c>
      <c r="W547" s="8">
        <v>0</v>
      </c>
      <c r="X547" s="8">
        <v>0</v>
      </c>
      <c r="Y547" s="8">
        <v>0.10984848484848485</v>
      </c>
      <c r="Z547" s="8">
        <v>0.10984848484848485</v>
      </c>
      <c r="AA547" s="8">
        <v>0</v>
      </c>
      <c r="AB547" s="8">
        <v>0</v>
      </c>
      <c r="AC547" s="8">
        <v>0</v>
      </c>
      <c r="AD547" s="8">
        <v>0</v>
      </c>
      <c r="AE547" s="8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8">
        <v>0</v>
      </c>
      <c r="AO547" s="8">
        <v>0.10984848484848485</v>
      </c>
      <c r="AP547" s="8">
        <v>0.10984848484848485</v>
      </c>
      <c r="AQ547" s="8">
        <v>0</v>
      </c>
      <c r="AR547" s="8">
        <v>0</v>
      </c>
      <c r="AS547" s="8">
        <v>0</v>
      </c>
      <c r="AT547" s="8">
        <v>0</v>
      </c>
      <c r="AU547" s="7">
        <v>0</v>
      </c>
      <c r="AV547" s="7">
        <v>0</v>
      </c>
      <c r="AW547" s="7">
        <v>0</v>
      </c>
      <c r="AX547" s="7">
        <v>0</v>
      </c>
      <c r="AY547" s="7">
        <v>0</v>
      </c>
      <c r="AZ547" s="7">
        <v>0</v>
      </c>
      <c r="BA547" s="7">
        <v>0</v>
      </c>
      <c r="BB547" s="7">
        <v>0</v>
      </c>
      <c r="BC547" s="8">
        <v>0</v>
      </c>
      <c r="BD547" s="8">
        <v>0</v>
      </c>
      <c r="BE547" s="8">
        <v>0</v>
      </c>
      <c r="BF547" s="8">
        <v>0</v>
      </c>
      <c r="BG547" s="8">
        <v>0</v>
      </c>
      <c r="BH547" s="8">
        <v>0</v>
      </c>
      <c r="BI547" s="8">
        <v>0</v>
      </c>
      <c r="BJ547" s="8">
        <v>0</v>
      </c>
      <c r="BK547" s="8">
        <v>0</v>
      </c>
      <c r="BL547" s="8">
        <v>0</v>
      </c>
      <c r="BM547" s="8">
        <v>0</v>
      </c>
      <c r="BN547" s="8">
        <v>0</v>
      </c>
      <c r="BO547" s="8">
        <v>0</v>
      </c>
      <c r="BP547" s="8">
        <v>0</v>
      </c>
      <c r="BQ547" s="8">
        <v>0</v>
      </c>
      <c r="BR547" s="8">
        <v>0</v>
      </c>
    </row>
    <row r="548" spans="1:70" x14ac:dyDescent="0.25">
      <c r="A548" s="6">
        <v>35246806</v>
      </c>
      <c r="B548" t="s">
        <v>969</v>
      </c>
      <c r="C548" s="7" t="s">
        <v>101</v>
      </c>
      <c r="D548" s="7" t="s">
        <v>897</v>
      </c>
      <c r="E548" s="7" t="s">
        <v>95</v>
      </c>
      <c r="F548" t="s">
        <v>898</v>
      </c>
      <c r="G548" t="s">
        <v>899</v>
      </c>
      <c r="H548" t="s">
        <v>955</v>
      </c>
      <c r="I548" t="s">
        <v>956</v>
      </c>
      <c r="J548" t="s">
        <v>99</v>
      </c>
      <c r="K548" t="s">
        <v>957</v>
      </c>
      <c r="L548">
        <v>38.330394969899999</v>
      </c>
      <c r="M548">
        <v>-120.56520093189999</v>
      </c>
      <c r="N548" s="7" t="s">
        <v>958</v>
      </c>
      <c r="O548" s="7" t="s">
        <v>970</v>
      </c>
      <c r="P548" s="7" t="s">
        <v>960</v>
      </c>
      <c r="Q548" s="7" t="s">
        <v>170</v>
      </c>
      <c r="R548" s="7">
        <v>1909</v>
      </c>
      <c r="S548" s="7">
        <v>384</v>
      </c>
      <c r="T548" s="7" t="s">
        <v>134</v>
      </c>
      <c r="U548" s="7"/>
      <c r="V548" s="7" t="s">
        <v>898</v>
      </c>
      <c r="W548" s="8">
        <v>0</v>
      </c>
      <c r="X548" s="8">
        <v>0</v>
      </c>
      <c r="Y548" s="8">
        <v>0.31534090909090912</v>
      </c>
      <c r="Z548" s="8">
        <v>0.31534090909090912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8">
        <v>0</v>
      </c>
      <c r="AO548" s="8">
        <v>0</v>
      </c>
      <c r="AP548" s="8">
        <v>0</v>
      </c>
      <c r="AQ548" s="8">
        <v>0</v>
      </c>
      <c r="AR548" s="8">
        <v>0</v>
      </c>
      <c r="AS548" s="8">
        <v>0.31534090909090912</v>
      </c>
      <c r="AT548" s="8">
        <v>0.31534090909090912</v>
      </c>
      <c r="AU548" s="7">
        <v>0</v>
      </c>
      <c r="AV548" s="7">
        <v>0</v>
      </c>
      <c r="AW548" s="7">
        <v>0</v>
      </c>
      <c r="AX548" s="7">
        <v>0</v>
      </c>
      <c r="AY548" s="7">
        <v>0</v>
      </c>
      <c r="AZ548" s="7">
        <v>0</v>
      </c>
      <c r="BA548" s="7">
        <v>0</v>
      </c>
      <c r="BB548" s="7">
        <v>0</v>
      </c>
      <c r="BC548" s="8">
        <v>0</v>
      </c>
      <c r="BD548" s="8">
        <v>0</v>
      </c>
      <c r="BE548" s="8">
        <v>0</v>
      </c>
      <c r="BF548" s="8">
        <v>0</v>
      </c>
      <c r="BG548" s="8">
        <v>0</v>
      </c>
      <c r="BH548" s="8">
        <v>0</v>
      </c>
      <c r="BI548" s="8">
        <v>0</v>
      </c>
      <c r="BJ548" s="8">
        <v>0</v>
      </c>
      <c r="BK548" s="8">
        <v>0</v>
      </c>
      <c r="BL548" s="8">
        <v>0</v>
      </c>
      <c r="BM548" s="8">
        <v>0</v>
      </c>
      <c r="BN548" s="8">
        <v>0</v>
      </c>
      <c r="BO548" s="8">
        <v>0</v>
      </c>
      <c r="BP548" s="8">
        <v>0</v>
      </c>
      <c r="BQ548" s="8">
        <v>0</v>
      </c>
      <c r="BR548" s="8">
        <v>0</v>
      </c>
    </row>
    <row r="549" spans="1:70" x14ac:dyDescent="0.25">
      <c r="A549" s="6">
        <v>35114140</v>
      </c>
      <c r="B549" t="s">
        <v>971</v>
      </c>
      <c r="C549" s="7" t="s">
        <v>101</v>
      </c>
      <c r="D549" s="7" t="s">
        <v>897</v>
      </c>
      <c r="E549" s="7" t="s">
        <v>95</v>
      </c>
      <c r="F549" t="s">
        <v>898</v>
      </c>
      <c r="G549" t="s">
        <v>899</v>
      </c>
      <c r="H549" t="s">
        <v>972</v>
      </c>
      <c r="I549" t="s">
        <v>956</v>
      </c>
      <c r="J549" t="s">
        <v>99</v>
      </c>
      <c r="K549" t="s">
        <v>957</v>
      </c>
      <c r="L549">
        <v>38.3506575957</v>
      </c>
      <c r="M549">
        <v>-120.5825897623</v>
      </c>
      <c r="N549" s="7" t="s">
        <v>958</v>
      </c>
      <c r="O549" s="7" t="s">
        <v>970</v>
      </c>
      <c r="P549" s="7" t="s">
        <v>960</v>
      </c>
      <c r="Q549" s="7" t="s">
        <v>170</v>
      </c>
      <c r="R549" s="7">
        <v>1909</v>
      </c>
      <c r="S549" s="7"/>
      <c r="T549" s="7"/>
      <c r="U549" s="7"/>
      <c r="V549" s="7" t="s">
        <v>898</v>
      </c>
      <c r="W549" s="8">
        <v>0</v>
      </c>
      <c r="X549" s="8">
        <v>0</v>
      </c>
      <c r="Y549" s="8">
        <v>2.3484848484848483E-2</v>
      </c>
      <c r="Z549" s="8">
        <v>2.3484848484848483E-2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2.3484848484848483E-2</v>
      </c>
      <c r="AL549" s="8">
        <v>2.3484848484848483E-2</v>
      </c>
      <c r="AM549" s="8">
        <v>0</v>
      </c>
      <c r="AN549" s="8">
        <v>0</v>
      </c>
      <c r="AO549" s="8">
        <v>0</v>
      </c>
      <c r="AP549" s="8">
        <v>0</v>
      </c>
      <c r="AQ549" s="8">
        <v>0</v>
      </c>
      <c r="AR549" s="8">
        <v>0</v>
      </c>
      <c r="AS549" s="8">
        <v>0</v>
      </c>
      <c r="AT549" s="8">
        <v>0</v>
      </c>
      <c r="AU549" s="7">
        <v>0</v>
      </c>
      <c r="AV549" s="7">
        <v>0</v>
      </c>
      <c r="AW549" s="7">
        <v>0</v>
      </c>
      <c r="AX549" s="7">
        <v>0</v>
      </c>
      <c r="AY549" s="7">
        <v>0</v>
      </c>
      <c r="AZ549" s="7">
        <v>0</v>
      </c>
      <c r="BA549" s="7">
        <v>0</v>
      </c>
      <c r="BB549" s="7">
        <v>0</v>
      </c>
      <c r="BC549" s="8">
        <v>0</v>
      </c>
      <c r="BD549" s="8">
        <v>0</v>
      </c>
      <c r="BE549" s="8">
        <v>0</v>
      </c>
      <c r="BF549" s="8">
        <v>0</v>
      </c>
      <c r="BG549" s="8">
        <v>0</v>
      </c>
      <c r="BH549" s="8">
        <v>0</v>
      </c>
      <c r="BI549" s="8">
        <v>0</v>
      </c>
      <c r="BJ549" s="8">
        <v>0</v>
      </c>
      <c r="BK549" s="8">
        <v>0</v>
      </c>
      <c r="BL549" s="8">
        <v>0</v>
      </c>
      <c r="BM549" s="8">
        <v>0</v>
      </c>
      <c r="BN549" s="8">
        <v>0</v>
      </c>
      <c r="BO549" s="8">
        <v>0</v>
      </c>
      <c r="BP549" s="8">
        <v>0</v>
      </c>
      <c r="BQ549" s="8">
        <v>0</v>
      </c>
      <c r="BR549" s="8">
        <v>0</v>
      </c>
    </row>
    <row r="550" spans="1:70" x14ac:dyDescent="0.25">
      <c r="A550" s="6">
        <v>35087462</v>
      </c>
      <c r="B550" t="s">
        <v>973</v>
      </c>
      <c r="C550" s="7" t="s">
        <v>101</v>
      </c>
      <c r="D550" s="7" t="s">
        <v>897</v>
      </c>
      <c r="E550" s="7" t="s">
        <v>95</v>
      </c>
      <c r="F550" t="s">
        <v>898</v>
      </c>
      <c r="G550" t="s">
        <v>899</v>
      </c>
      <c r="H550" t="s">
        <v>974</v>
      </c>
      <c r="I550" t="s">
        <v>108</v>
      </c>
      <c r="J550" t="s">
        <v>78</v>
      </c>
      <c r="K550" t="s">
        <v>109</v>
      </c>
      <c r="L550">
        <v>39.0461166491</v>
      </c>
      <c r="M550">
        <v>-121.30372840859999</v>
      </c>
      <c r="N550" s="7" t="s">
        <v>975</v>
      </c>
      <c r="O550" s="7" t="s">
        <v>976</v>
      </c>
      <c r="P550" s="7" t="s">
        <v>977</v>
      </c>
      <c r="Q550" s="7" t="s">
        <v>141</v>
      </c>
      <c r="R550" s="7">
        <v>769</v>
      </c>
      <c r="S550" s="7"/>
      <c r="T550" s="7"/>
      <c r="U550" s="7"/>
      <c r="V550" s="7" t="s">
        <v>898</v>
      </c>
      <c r="W550" s="8">
        <v>0</v>
      </c>
      <c r="X550" s="8">
        <v>0</v>
      </c>
      <c r="Y550" s="8">
        <v>0.29128787878787876</v>
      </c>
      <c r="Z550" s="8">
        <v>0.29128787878787876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0.29128787878787876</v>
      </c>
      <c r="AH550" s="8">
        <v>0.29128787878787876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8">
        <v>0</v>
      </c>
      <c r="AO550" s="8">
        <v>0</v>
      </c>
      <c r="AP550" s="8">
        <v>0</v>
      </c>
      <c r="AQ550" s="8">
        <v>0</v>
      </c>
      <c r="AR550" s="8">
        <v>0</v>
      </c>
      <c r="AS550" s="8">
        <v>0</v>
      </c>
      <c r="AT550" s="8">
        <v>0</v>
      </c>
      <c r="AU550" s="7">
        <v>0</v>
      </c>
      <c r="AV550" s="7">
        <v>0</v>
      </c>
      <c r="AW550" s="7">
        <v>0</v>
      </c>
      <c r="AX550" s="7">
        <v>0</v>
      </c>
      <c r="AY550" s="7">
        <v>0</v>
      </c>
      <c r="AZ550" s="7">
        <v>0</v>
      </c>
      <c r="BA550" s="7">
        <v>0</v>
      </c>
      <c r="BB550" s="7">
        <v>0</v>
      </c>
      <c r="BC550" s="8">
        <v>0</v>
      </c>
      <c r="BD550" s="8">
        <v>0</v>
      </c>
      <c r="BE550" s="8">
        <v>0</v>
      </c>
      <c r="BF550" s="8">
        <v>0</v>
      </c>
      <c r="BG550" s="8">
        <v>0</v>
      </c>
      <c r="BH550" s="8">
        <v>0</v>
      </c>
      <c r="BI550" s="8">
        <v>0</v>
      </c>
      <c r="BJ550" s="8">
        <v>0</v>
      </c>
      <c r="BK550" s="8">
        <v>0</v>
      </c>
      <c r="BL550" s="8">
        <v>0</v>
      </c>
      <c r="BM550" s="8">
        <v>0</v>
      </c>
      <c r="BN550" s="8">
        <v>0</v>
      </c>
      <c r="BO550" s="8">
        <v>0</v>
      </c>
      <c r="BP550" s="8">
        <v>0</v>
      </c>
      <c r="BQ550" s="8">
        <v>0</v>
      </c>
      <c r="BR550" s="8">
        <v>0</v>
      </c>
    </row>
    <row r="551" spans="1:70" x14ac:dyDescent="0.25">
      <c r="A551" s="6">
        <v>35207962</v>
      </c>
      <c r="B551" t="s">
        <v>978</v>
      </c>
      <c r="C551" s="7" t="s">
        <v>86</v>
      </c>
      <c r="D551" s="7" t="s">
        <v>897</v>
      </c>
      <c r="E551" s="7" t="s">
        <v>87</v>
      </c>
      <c r="F551" t="s">
        <v>898</v>
      </c>
      <c r="G551" t="s">
        <v>899</v>
      </c>
      <c r="H551" t="s">
        <v>979</v>
      </c>
      <c r="I551" t="s">
        <v>118</v>
      </c>
      <c r="J551" t="s">
        <v>78</v>
      </c>
      <c r="K551" t="s">
        <v>79</v>
      </c>
      <c r="L551">
        <v>40.658655033700001</v>
      </c>
      <c r="M551">
        <v>-121.8939266883</v>
      </c>
      <c r="N551" s="7" t="s">
        <v>980</v>
      </c>
      <c r="O551" s="7" t="s">
        <v>981</v>
      </c>
      <c r="P551" s="7" t="s">
        <v>982</v>
      </c>
      <c r="Q551" s="7" t="s">
        <v>141</v>
      </c>
      <c r="R551" s="7">
        <v>678</v>
      </c>
      <c r="S551" s="7">
        <v>1076</v>
      </c>
      <c r="T551" s="7" t="s">
        <v>220</v>
      </c>
      <c r="U551" s="7"/>
      <c r="V551" s="7" t="s">
        <v>898</v>
      </c>
      <c r="W551" s="8">
        <v>0</v>
      </c>
      <c r="X551" s="8">
        <v>0</v>
      </c>
      <c r="Y551" s="8">
        <v>8.6363636363636365E-2</v>
      </c>
      <c r="Z551" s="8">
        <v>8.6363636363636365E-2</v>
      </c>
      <c r="AA551" s="8">
        <v>0</v>
      </c>
      <c r="AB551" s="8">
        <v>0</v>
      </c>
      <c r="AC551" s="8">
        <v>0</v>
      </c>
      <c r="AD551" s="8">
        <v>0</v>
      </c>
      <c r="AE551" s="8">
        <v>0</v>
      </c>
      <c r="AF551" s="8">
        <v>0</v>
      </c>
      <c r="AG551" s="8">
        <v>0</v>
      </c>
      <c r="AH551" s="8">
        <v>0</v>
      </c>
      <c r="AI551" s="8">
        <v>0</v>
      </c>
      <c r="AJ551" s="8">
        <v>0</v>
      </c>
      <c r="AK551" s="8">
        <v>0</v>
      </c>
      <c r="AL551" s="8">
        <v>0</v>
      </c>
      <c r="AM551" s="8">
        <v>0</v>
      </c>
      <c r="AN551" s="8">
        <v>0</v>
      </c>
      <c r="AO551" s="8">
        <v>0</v>
      </c>
      <c r="AP551" s="8">
        <v>0</v>
      </c>
      <c r="AQ551" s="8">
        <v>0</v>
      </c>
      <c r="AR551" s="8">
        <v>0</v>
      </c>
      <c r="AS551" s="8">
        <v>0</v>
      </c>
      <c r="AT551" s="8">
        <v>0</v>
      </c>
      <c r="AU551" s="7">
        <v>0</v>
      </c>
      <c r="AV551" s="7">
        <v>0</v>
      </c>
      <c r="AW551" s="7">
        <v>0</v>
      </c>
      <c r="AX551" s="7">
        <v>0</v>
      </c>
      <c r="AY551" s="7">
        <v>0</v>
      </c>
      <c r="AZ551" s="7">
        <v>0</v>
      </c>
      <c r="BA551" s="7">
        <v>8.6363636363636365E-2</v>
      </c>
      <c r="BB551" s="7">
        <v>8.6363636363636365E-2</v>
      </c>
      <c r="BC551" s="8">
        <v>0</v>
      </c>
      <c r="BD551" s="8">
        <v>0</v>
      </c>
      <c r="BE551" s="8">
        <v>0</v>
      </c>
      <c r="BF551" s="8">
        <v>0</v>
      </c>
      <c r="BG551" s="8">
        <v>0</v>
      </c>
      <c r="BH551" s="8">
        <v>0</v>
      </c>
      <c r="BI551" s="8">
        <v>0</v>
      </c>
      <c r="BJ551" s="8">
        <v>0</v>
      </c>
      <c r="BK551" s="8">
        <v>0</v>
      </c>
      <c r="BL551" s="8">
        <v>0</v>
      </c>
      <c r="BM551" s="8">
        <v>0</v>
      </c>
      <c r="BN551" s="8">
        <v>0</v>
      </c>
      <c r="BO551" s="8">
        <v>0</v>
      </c>
      <c r="BP551" s="8">
        <v>0</v>
      </c>
      <c r="BQ551" s="8">
        <v>0</v>
      </c>
      <c r="BR551" s="8">
        <v>0</v>
      </c>
    </row>
    <row r="552" spans="1:70" x14ac:dyDescent="0.25">
      <c r="A552" s="6">
        <v>35208023</v>
      </c>
      <c r="B552" t="s">
        <v>983</v>
      </c>
      <c r="C552" s="7" t="s">
        <v>101</v>
      </c>
      <c r="D552" s="7" t="s">
        <v>897</v>
      </c>
      <c r="E552" s="7" t="s">
        <v>95</v>
      </c>
      <c r="F552" t="s">
        <v>898</v>
      </c>
      <c r="G552" t="s">
        <v>899</v>
      </c>
      <c r="H552" t="s">
        <v>984</v>
      </c>
      <c r="I552" t="s">
        <v>118</v>
      </c>
      <c r="J552" t="s">
        <v>78</v>
      </c>
      <c r="K552" t="s">
        <v>79</v>
      </c>
      <c r="L552">
        <v>40.705390636099999</v>
      </c>
      <c r="M552">
        <v>-121.9102307534</v>
      </c>
      <c r="N552" s="7" t="s">
        <v>980</v>
      </c>
      <c r="O552" s="7" t="s">
        <v>985</v>
      </c>
      <c r="P552" s="7" t="s">
        <v>982</v>
      </c>
      <c r="Q552" s="7" t="s">
        <v>170</v>
      </c>
      <c r="R552" s="7">
        <v>820</v>
      </c>
      <c r="S552" s="7">
        <v>1536</v>
      </c>
      <c r="T552" s="7" t="s">
        <v>220</v>
      </c>
      <c r="U552" s="7"/>
      <c r="V552" s="7" t="s">
        <v>898</v>
      </c>
      <c r="W552" s="8">
        <v>0</v>
      </c>
      <c r="X552" s="8">
        <v>0</v>
      </c>
      <c r="Y552" s="8">
        <v>3.7310606060606058E-2</v>
      </c>
      <c r="Z552" s="8">
        <v>3.7310606060606058E-2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>
        <v>0</v>
      </c>
      <c r="AH552" s="8">
        <v>0</v>
      </c>
      <c r="AI552" s="8">
        <v>0</v>
      </c>
      <c r="AJ552" s="8">
        <v>0</v>
      </c>
      <c r="AK552" s="8">
        <v>0</v>
      </c>
      <c r="AL552" s="8">
        <v>0</v>
      </c>
      <c r="AM552" s="8">
        <v>0</v>
      </c>
      <c r="AN552" s="8">
        <v>0</v>
      </c>
      <c r="AO552" s="8">
        <v>3.7310606060606058E-2</v>
      </c>
      <c r="AP552" s="8">
        <v>3.7310606060606058E-2</v>
      </c>
      <c r="AQ552" s="8">
        <v>0</v>
      </c>
      <c r="AR552" s="8">
        <v>0</v>
      </c>
      <c r="AS552" s="8">
        <v>0</v>
      </c>
      <c r="AT552" s="8">
        <v>0</v>
      </c>
      <c r="AU552" s="7">
        <v>0</v>
      </c>
      <c r="AV552" s="7">
        <v>0</v>
      </c>
      <c r="AW552" s="7">
        <v>0</v>
      </c>
      <c r="AX552" s="7">
        <v>0</v>
      </c>
      <c r="AY552" s="7">
        <v>0</v>
      </c>
      <c r="AZ552" s="7">
        <v>0</v>
      </c>
      <c r="BA552" s="7">
        <v>0</v>
      </c>
      <c r="BB552" s="7">
        <v>0</v>
      </c>
      <c r="BC552" s="8">
        <v>0</v>
      </c>
      <c r="BD552" s="8">
        <v>0</v>
      </c>
      <c r="BE552" s="8">
        <v>0</v>
      </c>
      <c r="BF552" s="8">
        <v>0</v>
      </c>
      <c r="BG552" s="8">
        <v>0</v>
      </c>
      <c r="BH552" s="8">
        <v>0</v>
      </c>
      <c r="BI552" s="8">
        <v>0</v>
      </c>
      <c r="BJ552" s="8">
        <v>0</v>
      </c>
      <c r="BK552" s="8">
        <v>0</v>
      </c>
      <c r="BL552" s="8">
        <v>0</v>
      </c>
      <c r="BM552" s="8">
        <v>0</v>
      </c>
      <c r="BN552" s="8">
        <v>0</v>
      </c>
      <c r="BO552" s="8">
        <v>0</v>
      </c>
      <c r="BP552" s="8">
        <v>0</v>
      </c>
      <c r="BQ552" s="8">
        <v>0</v>
      </c>
      <c r="BR552" s="8">
        <v>0</v>
      </c>
    </row>
    <row r="553" spans="1:70" x14ac:dyDescent="0.25">
      <c r="A553" s="6">
        <v>35204814</v>
      </c>
      <c r="B553" t="s">
        <v>986</v>
      </c>
      <c r="C553" s="7" t="s">
        <v>137</v>
      </c>
      <c r="D553" s="7" t="s">
        <v>897</v>
      </c>
      <c r="E553" s="7" t="s">
        <v>95</v>
      </c>
      <c r="F553" t="s">
        <v>898</v>
      </c>
      <c r="G553" t="s">
        <v>899</v>
      </c>
      <c r="H553" t="s">
        <v>979</v>
      </c>
      <c r="I553" t="s">
        <v>118</v>
      </c>
      <c r="J553" t="s">
        <v>78</v>
      </c>
      <c r="K553" t="s">
        <v>79</v>
      </c>
      <c r="L553">
        <v>40.675948560099997</v>
      </c>
      <c r="M553">
        <v>-121.9710471506</v>
      </c>
      <c r="N553" s="7" t="s">
        <v>980</v>
      </c>
      <c r="O553" s="7" t="s">
        <v>985</v>
      </c>
      <c r="P553" s="7" t="s">
        <v>982</v>
      </c>
      <c r="Q553" s="7" t="s">
        <v>122</v>
      </c>
      <c r="R553" s="7">
        <v>820</v>
      </c>
      <c r="S553" s="7">
        <v>1536</v>
      </c>
      <c r="T553" s="7" t="s">
        <v>220</v>
      </c>
      <c r="U553" s="7"/>
      <c r="V553" s="7" t="s">
        <v>898</v>
      </c>
      <c r="W553" s="8">
        <v>0</v>
      </c>
      <c r="X553" s="8">
        <v>0</v>
      </c>
      <c r="Y553" s="8">
        <v>0.21022727272727273</v>
      </c>
      <c r="Z553" s="8">
        <v>0.21022727272727273</v>
      </c>
      <c r="AA553" s="8">
        <v>0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>
        <v>0</v>
      </c>
      <c r="AH553" s="8">
        <v>0</v>
      </c>
      <c r="AI553" s="8">
        <v>0</v>
      </c>
      <c r="AJ553" s="8">
        <v>0</v>
      </c>
      <c r="AK553" s="8">
        <v>0</v>
      </c>
      <c r="AL553" s="8">
        <v>0</v>
      </c>
      <c r="AM553" s="8">
        <v>0</v>
      </c>
      <c r="AN553" s="8">
        <v>0</v>
      </c>
      <c r="AO553" s="8">
        <v>0</v>
      </c>
      <c r="AP553" s="8">
        <v>0</v>
      </c>
      <c r="AQ553" s="8">
        <v>0</v>
      </c>
      <c r="AR553" s="8">
        <v>0</v>
      </c>
      <c r="AS553" s="8">
        <v>0</v>
      </c>
      <c r="AT553" s="8">
        <v>0</v>
      </c>
      <c r="AU553" s="7">
        <v>0</v>
      </c>
      <c r="AV553" s="7">
        <v>0</v>
      </c>
      <c r="AW553" s="7">
        <v>0</v>
      </c>
      <c r="AX553" s="7">
        <v>0</v>
      </c>
      <c r="AY553" s="7">
        <v>0</v>
      </c>
      <c r="AZ553" s="7">
        <v>0</v>
      </c>
      <c r="BA553" s="7">
        <v>0.21022727272727273</v>
      </c>
      <c r="BB553" s="7">
        <v>0.21022727272727273</v>
      </c>
      <c r="BC553" s="8">
        <v>0</v>
      </c>
      <c r="BD553" s="8">
        <v>0</v>
      </c>
      <c r="BE553" s="8">
        <v>0</v>
      </c>
      <c r="BF553" s="8">
        <v>0</v>
      </c>
      <c r="BG553" s="8">
        <v>0</v>
      </c>
      <c r="BH553" s="8">
        <v>0</v>
      </c>
      <c r="BI553" s="8">
        <v>0</v>
      </c>
      <c r="BJ553" s="8">
        <v>0</v>
      </c>
      <c r="BK553" s="8">
        <v>0</v>
      </c>
      <c r="BL553" s="8">
        <v>0</v>
      </c>
      <c r="BM553" s="8">
        <v>0</v>
      </c>
      <c r="BN553" s="8">
        <v>0</v>
      </c>
      <c r="BO553" s="8">
        <v>0</v>
      </c>
      <c r="BP553" s="8">
        <v>0</v>
      </c>
      <c r="BQ553" s="8">
        <v>0</v>
      </c>
      <c r="BR553" s="8">
        <v>0</v>
      </c>
    </row>
    <row r="554" spans="1:70" x14ac:dyDescent="0.25">
      <c r="A554" s="6">
        <v>35275960</v>
      </c>
      <c r="B554" t="s">
        <v>987</v>
      </c>
      <c r="C554" s="7" t="s">
        <v>93</v>
      </c>
      <c r="D554" s="7" t="s">
        <v>897</v>
      </c>
      <c r="E554" s="7" t="s">
        <v>95</v>
      </c>
      <c r="F554" t="s">
        <v>898</v>
      </c>
      <c r="G554" t="s">
        <v>899</v>
      </c>
      <c r="H554" t="s">
        <v>984</v>
      </c>
      <c r="I554" t="s">
        <v>118</v>
      </c>
      <c r="J554" t="s">
        <v>78</v>
      </c>
      <c r="K554" t="s">
        <v>79</v>
      </c>
      <c r="L554">
        <v>40.704383552000003</v>
      </c>
      <c r="M554">
        <v>-121.92148626309999</v>
      </c>
      <c r="N554" s="7" t="s">
        <v>980</v>
      </c>
      <c r="O554" s="7" t="s">
        <v>985</v>
      </c>
      <c r="P554" s="7" t="s">
        <v>982</v>
      </c>
      <c r="Q554" s="7" t="s">
        <v>170</v>
      </c>
      <c r="R554" s="7">
        <v>820</v>
      </c>
      <c r="S554" s="7">
        <v>1536</v>
      </c>
      <c r="T554" s="7" t="s">
        <v>220</v>
      </c>
      <c r="U554" s="7"/>
      <c r="V554" s="7" t="s">
        <v>898</v>
      </c>
      <c r="W554" s="8">
        <v>0</v>
      </c>
      <c r="X554" s="8">
        <v>0</v>
      </c>
      <c r="Y554" s="8">
        <v>3.5606060606060606E-2</v>
      </c>
      <c r="Z554" s="8">
        <v>3.5606060606060606E-2</v>
      </c>
      <c r="AA554" s="8">
        <v>0</v>
      </c>
      <c r="AB554" s="8">
        <v>0</v>
      </c>
      <c r="AC554" s="8">
        <v>0</v>
      </c>
      <c r="AD554" s="8">
        <v>0</v>
      </c>
      <c r="AE554" s="8">
        <v>0</v>
      </c>
      <c r="AF554" s="8">
        <v>0</v>
      </c>
      <c r="AG554" s="8">
        <v>0</v>
      </c>
      <c r="AH554" s="8">
        <v>0</v>
      </c>
      <c r="AI554" s="8">
        <v>0</v>
      </c>
      <c r="AJ554" s="8">
        <v>0</v>
      </c>
      <c r="AK554" s="8">
        <v>0</v>
      </c>
      <c r="AL554" s="8">
        <v>0</v>
      </c>
      <c r="AM554" s="8">
        <v>0</v>
      </c>
      <c r="AN554" s="8">
        <v>0</v>
      </c>
      <c r="AO554" s="8">
        <v>0</v>
      </c>
      <c r="AP554" s="8">
        <v>0</v>
      </c>
      <c r="AQ554" s="8">
        <v>0</v>
      </c>
      <c r="AR554" s="8">
        <v>0</v>
      </c>
      <c r="AS554" s="8">
        <v>3.5606060606060606E-2</v>
      </c>
      <c r="AT554" s="8">
        <v>3.5606060606060606E-2</v>
      </c>
      <c r="AU554" s="7">
        <v>0</v>
      </c>
      <c r="AV554" s="7">
        <v>0</v>
      </c>
      <c r="AW554" s="7">
        <v>0</v>
      </c>
      <c r="AX554" s="7">
        <v>0</v>
      </c>
      <c r="AY554" s="7">
        <v>0</v>
      </c>
      <c r="AZ554" s="7">
        <v>0</v>
      </c>
      <c r="BA554" s="7">
        <v>0</v>
      </c>
      <c r="BB554" s="7">
        <v>0</v>
      </c>
      <c r="BC554" s="8">
        <v>0</v>
      </c>
      <c r="BD554" s="8">
        <v>0</v>
      </c>
      <c r="BE554" s="8">
        <v>0</v>
      </c>
      <c r="BF554" s="8">
        <v>0</v>
      </c>
      <c r="BG554" s="8">
        <v>0</v>
      </c>
      <c r="BH554" s="8">
        <v>0</v>
      </c>
      <c r="BI554" s="8">
        <v>0</v>
      </c>
      <c r="BJ554" s="8">
        <v>0</v>
      </c>
      <c r="BK554" s="8">
        <v>0</v>
      </c>
      <c r="BL554" s="8">
        <v>0</v>
      </c>
      <c r="BM554" s="8">
        <v>0</v>
      </c>
      <c r="BN554" s="8">
        <v>0</v>
      </c>
      <c r="BO554" s="8">
        <v>0</v>
      </c>
      <c r="BP554" s="8">
        <v>0</v>
      </c>
      <c r="BQ554" s="8">
        <v>0</v>
      </c>
      <c r="BR554" s="8">
        <v>0</v>
      </c>
    </row>
    <row r="555" spans="1:70" x14ac:dyDescent="0.25">
      <c r="A555" s="6">
        <v>35217667</v>
      </c>
      <c r="B555" t="s">
        <v>988</v>
      </c>
      <c r="C555" s="7" t="s">
        <v>101</v>
      </c>
      <c r="D555" s="7" t="s">
        <v>897</v>
      </c>
      <c r="E555" s="7" t="s">
        <v>95</v>
      </c>
      <c r="F555" t="s">
        <v>898</v>
      </c>
      <c r="G555" t="s">
        <v>899</v>
      </c>
      <c r="H555" t="s">
        <v>979</v>
      </c>
      <c r="I555" t="s">
        <v>118</v>
      </c>
      <c r="J555" t="s">
        <v>78</v>
      </c>
      <c r="K555" t="s">
        <v>79</v>
      </c>
      <c r="L555">
        <v>40.587960160400002</v>
      </c>
      <c r="M555">
        <v>-121.924466009</v>
      </c>
      <c r="N555" s="7" t="s">
        <v>980</v>
      </c>
      <c r="O555" s="7" t="s">
        <v>989</v>
      </c>
      <c r="P555" s="7" t="s">
        <v>982</v>
      </c>
      <c r="Q555" s="7" t="s">
        <v>141</v>
      </c>
      <c r="R555" s="7">
        <v>685</v>
      </c>
      <c r="S555" s="7">
        <v>2015</v>
      </c>
      <c r="T555" s="7" t="s">
        <v>220</v>
      </c>
      <c r="U555" s="7"/>
      <c r="V555" s="7" t="s">
        <v>898</v>
      </c>
      <c r="W555" s="8">
        <v>0</v>
      </c>
      <c r="X555" s="8">
        <v>0</v>
      </c>
      <c r="Y555" s="8">
        <v>9.8863636363636362E-2</v>
      </c>
      <c r="Z555" s="8">
        <v>9.8863636363636362E-2</v>
      </c>
      <c r="AA555" s="8">
        <v>0</v>
      </c>
      <c r="AB555" s="8">
        <v>0</v>
      </c>
      <c r="AC555" s="8">
        <v>0</v>
      </c>
      <c r="AD555" s="8">
        <v>0</v>
      </c>
      <c r="AE555" s="8">
        <v>0</v>
      </c>
      <c r="AF555" s="8">
        <v>0</v>
      </c>
      <c r="AG555" s="8">
        <v>0</v>
      </c>
      <c r="AH555" s="8">
        <v>0</v>
      </c>
      <c r="AI555" s="8">
        <v>0</v>
      </c>
      <c r="AJ555" s="8">
        <v>0</v>
      </c>
      <c r="AK555" s="8">
        <v>0</v>
      </c>
      <c r="AL555" s="8">
        <v>0</v>
      </c>
      <c r="AM555" s="8">
        <v>0</v>
      </c>
      <c r="AN555" s="8">
        <v>0</v>
      </c>
      <c r="AO555" s="8">
        <v>0</v>
      </c>
      <c r="AP555" s="8">
        <v>0</v>
      </c>
      <c r="AQ555" s="8">
        <v>0</v>
      </c>
      <c r="AR555" s="8">
        <v>0</v>
      </c>
      <c r="AS555" s="8">
        <v>9.8863636363636362E-2</v>
      </c>
      <c r="AT555" s="8">
        <v>9.8863636363636362E-2</v>
      </c>
      <c r="AU555" s="7">
        <v>0</v>
      </c>
      <c r="AV555" s="7">
        <v>0</v>
      </c>
      <c r="AW555" s="7">
        <v>0</v>
      </c>
      <c r="AX555" s="7">
        <v>0</v>
      </c>
      <c r="AY555" s="7">
        <v>0</v>
      </c>
      <c r="AZ555" s="7">
        <v>0</v>
      </c>
      <c r="BA555" s="7">
        <v>0</v>
      </c>
      <c r="BB555" s="7">
        <v>0</v>
      </c>
      <c r="BC555" s="8">
        <v>0</v>
      </c>
      <c r="BD555" s="8">
        <v>0</v>
      </c>
      <c r="BE555" s="8">
        <v>0</v>
      </c>
      <c r="BF555" s="8">
        <v>0</v>
      </c>
      <c r="BG555" s="8">
        <v>0</v>
      </c>
      <c r="BH555" s="8">
        <v>0</v>
      </c>
      <c r="BI555" s="8">
        <v>0</v>
      </c>
      <c r="BJ555" s="8">
        <v>0</v>
      </c>
      <c r="BK555" s="8">
        <v>0</v>
      </c>
      <c r="BL555" s="8">
        <v>0</v>
      </c>
      <c r="BM555" s="8">
        <v>0</v>
      </c>
      <c r="BN555" s="8">
        <v>0</v>
      </c>
      <c r="BO555" s="8">
        <v>0</v>
      </c>
      <c r="BP555" s="8">
        <v>0</v>
      </c>
      <c r="BQ555" s="8">
        <v>0</v>
      </c>
      <c r="BR555" s="8">
        <v>0</v>
      </c>
    </row>
    <row r="556" spans="1:70" x14ac:dyDescent="0.25">
      <c r="A556" s="6">
        <v>35174308</v>
      </c>
      <c r="B556" t="s">
        <v>990</v>
      </c>
      <c r="C556" s="7" t="s">
        <v>93</v>
      </c>
      <c r="D556" s="7" t="s">
        <v>897</v>
      </c>
      <c r="E556" s="7" t="s">
        <v>95</v>
      </c>
      <c r="F556" t="s">
        <v>898</v>
      </c>
      <c r="G556" t="s">
        <v>899</v>
      </c>
      <c r="H556" t="s">
        <v>979</v>
      </c>
      <c r="I556" t="s">
        <v>118</v>
      </c>
      <c r="J556" t="s">
        <v>78</v>
      </c>
      <c r="K556" t="s">
        <v>79</v>
      </c>
      <c r="L556">
        <v>40.586720024599998</v>
      </c>
      <c r="M556">
        <v>-121.93500126879999</v>
      </c>
      <c r="N556" s="7" t="s">
        <v>980</v>
      </c>
      <c r="O556" s="7" t="s">
        <v>989</v>
      </c>
      <c r="P556" s="7" t="s">
        <v>982</v>
      </c>
      <c r="Q556" s="7" t="s">
        <v>141</v>
      </c>
      <c r="R556" s="7">
        <v>685</v>
      </c>
      <c r="S556" s="7">
        <v>2015</v>
      </c>
      <c r="T556" s="7" t="s">
        <v>220</v>
      </c>
      <c r="U556" s="7"/>
      <c r="V556" s="7" t="s">
        <v>898</v>
      </c>
      <c r="W556" s="8">
        <v>0</v>
      </c>
      <c r="X556" s="8">
        <v>0</v>
      </c>
      <c r="Y556" s="8">
        <v>6.9696969696969702E-2</v>
      </c>
      <c r="Z556" s="8">
        <v>6.9696969696969702E-2</v>
      </c>
      <c r="AA556" s="8">
        <v>0</v>
      </c>
      <c r="AB556" s="8">
        <v>0</v>
      </c>
      <c r="AC556" s="8">
        <v>0</v>
      </c>
      <c r="AD556" s="8">
        <v>0</v>
      </c>
      <c r="AE556" s="8">
        <v>0</v>
      </c>
      <c r="AF556" s="8">
        <v>0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8">
        <v>0</v>
      </c>
      <c r="AN556" s="8">
        <v>0</v>
      </c>
      <c r="AO556" s="8">
        <v>6.9696969696969702E-2</v>
      </c>
      <c r="AP556" s="8">
        <v>6.9696969696969702E-2</v>
      </c>
      <c r="AQ556" s="8">
        <v>0</v>
      </c>
      <c r="AR556" s="8">
        <v>0</v>
      </c>
      <c r="AS556" s="8">
        <v>0</v>
      </c>
      <c r="AT556" s="8">
        <v>0</v>
      </c>
      <c r="AU556" s="7">
        <v>0</v>
      </c>
      <c r="AV556" s="7">
        <v>0</v>
      </c>
      <c r="AW556" s="7">
        <v>0</v>
      </c>
      <c r="AX556" s="7">
        <v>0</v>
      </c>
      <c r="AY556" s="7">
        <v>0</v>
      </c>
      <c r="AZ556" s="7">
        <v>0</v>
      </c>
      <c r="BA556" s="7">
        <v>0</v>
      </c>
      <c r="BB556" s="7">
        <v>0</v>
      </c>
      <c r="BC556" s="8">
        <v>0</v>
      </c>
      <c r="BD556" s="8">
        <v>0</v>
      </c>
      <c r="BE556" s="8">
        <v>0</v>
      </c>
      <c r="BF556" s="8">
        <v>0</v>
      </c>
      <c r="BG556" s="8">
        <v>0</v>
      </c>
      <c r="BH556" s="8">
        <v>0</v>
      </c>
      <c r="BI556" s="8">
        <v>0</v>
      </c>
      <c r="BJ556" s="8">
        <v>0</v>
      </c>
      <c r="BK556" s="8">
        <v>0</v>
      </c>
      <c r="BL556" s="8">
        <v>0</v>
      </c>
      <c r="BM556" s="8">
        <v>0</v>
      </c>
      <c r="BN556" s="8">
        <v>0</v>
      </c>
      <c r="BO556" s="8">
        <v>0</v>
      </c>
      <c r="BP556" s="8">
        <v>0</v>
      </c>
      <c r="BQ556" s="8">
        <v>0</v>
      </c>
      <c r="BR556" s="8">
        <v>0</v>
      </c>
    </row>
    <row r="557" spans="1:70" x14ac:dyDescent="0.25">
      <c r="A557" s="6">
        <v>35294732</v>
      </c>
      <c r="B557" t="s">
        <v>991</v>
      </c>
      <c r="C557" s="7" t="s">
        <v>93</v>
      </c>
      <c r="D557" s="7" t="s">
        <v>897</v>
      </c>
      <c r="E557" s="7" t="s">
        <v>95</v>
      </c>
      <c r="F557" t="s">
        <v>898</v>
      </c>
      <c r="G557" t="s">
        <v>899</v>
      </c>
      <c r="H557" t="s">
        <v>979</v>
      </c>
      <c r="I557" t="s">
        <v>118</v>
      </c>
      <c r="J557" t="s">
        <v>78</v>
      </c>
      <c r="K557" t="s">
        <v>79</v>
      </c>
      <c r="L557">
        <v>40.622837658800002</v>
      </c>
      <c r="M557">
        <v>-121.98363495140001</v>
      </c>
      <c r="N557" s="7" t="s">
        <v>980</v>
      </c>
      <c r="O557" s="7" t="s">
        <v>989</v>
      </c>
      <c r="P557" s="7" t="s">
        <v>982</v>
      </c>
      <c r="Q557" s="7" t="s">
        <v>141</v>
      </c>
      <c r="R557" s="7">
        <v>685</v>
      </c>
      <c r="S557" s="7">
        <v>2015</v>
      </c>
      <c r="T557" s="7" t="s">
        <v>220</v>
      </c>
      <c r="U557" s="7"/>
      <c r="V557" s="7" t="s">
        <v>898</v>
      </c>
      <c r="W557" s="8">
        <v>0</v>
      </c>
      <c r="X557" s="8">
        <v>0</v>
      </c>
      <c r="Y557" s="8">
        <v>3.9204545454545457E-2</v>
      </c>
      <c r="Z557" s="8">
        <v>3.9204545454545457E-2</v>
      </c>
      <c r="AA557" s="8">
        <v>0</v>
      </c>
      <c r="AB557" s="8">
        <v>0</v>
      </c>
      <c r="AC557" s="8">
        <v>0</v>
      </c>
      <c r="AD557" s="8">
        <v>0</v>
      </c>
      <c r="AE557" s="8">
        <v>0</v>
      </c>
      <c r="AF557" s="8">
        <v>0</v>
      </c>
      <c r="AG557" s="8">
        <v>0</v>
      </c>
      <c r="AH557" s="8">
        <v>0</v>
      </c>
      <c r="AI557" s="8">
        <v>0</v>
      </c>
      <c r="AJ557" s="8">
        <v>0</v>
      </c>
      <c r="AK557" s="8">
        <v>0</v>
      </c>
      <c r="AL557" s="8">
        <v>0</v>
      </c>
      <c r="AM557" s="8">
        <v>0</v>
      </c>
      <c r="AN557" s="8">
        <v>0</v>
      </c>
      <c r="AO557" s="8">
        <v>0</v>
      </c>
      <c r="AP557" s="8">
        <v>0</v>
      </c>
      <c r="AQ557" s="8">
        <v>0</v>
      </c>
      <c r="AR557" s="8">
        <v>0</v>
      </c>
      <c r="AS557" s="8">
        <v>3.9204545454545457E-2</v>
      </c>
      <c r="AT557" s="8">
        <v>3.9204545454545457E-2</v>
      </c>
      <c r="AU557" s="7">
        <v>0</v>
      </c>
      <c r="AV557" s="7">
        <v>0</v>
      </c>
      <c r="AW557" s="7">
        <v>0</v>
      </c>
      <c r="AX557" s="7">
        <v>0</v>
      </c>
      <c r="AY557" s="7">
        <v>0</v>
      </c>
      <c r="AZ557" s="7">
        <v>0</v>
      </c>
      <c r="BA557" s="7">
        <v>0</v>
      </c>
      <c r="BB557" s="7">
        <v>0</v>
      </c>
      <c r="BC557" s="8">
        <v>0</v>
      </c>
      <c r="BD557" s="8">
        <v>0</v>
      </c>
      <c r="BE557" s="8">
        <v>0</v>
      </c>
      <c r="BF557" s="8">
        <v>0</v>
      </c>
      <c r="BG557" s="8">
        <v>0</v>
      </c>
      <c r="BH557" s="8">
        <v>0</v>
      </c>
      <c r="BI557" s="8">
        <v>0</v>
      </c>
      <c r="BJ557" s="8">
        <v>0</v>
      </c>
      <c r="BK557" s="8">
        <v>0</v>
      </c>
      <c r="BL557" s="8">
        <v>0</v>
      </c>
      <c r="BM557" s="8">
        <v>0</v>
      </c>
      <c r="BN557" s="8">
        <v>0</v>
      </c>
      <c r="BO557" s="8">
        <v>0</v>
      </c>
      <c r="BP557" s="8">
        <v>0</v>
      </c>
      <c r="BQ557" s="8">
        <v>0</v>
      </c>
      <c r="BR557" s="8">
        <v>0</v>
      </c>
    </row>
    <row r="558" spans="1:70" x14ac:dyDescent="0.25">
      <c r="A558" s="6">
        <v>35207963</v>
      </c>
      <c r="B558" t="s">
        <v>992</v>
      </c>
      <c r="C558" s="7" t="s">
        <v>93</v>
      </c>
      <c r="D558" s="7" t="s">
        <v>897</v>
      </c>
      <c r="E558" s="7" t="s">
        <v>95</v>
      </c>
      <c r="F558" t="s">
        <v>898</v>
      </c>
      <c r="G558" t="s">
        <v>899</v>
      </c>
      <c r="H558" t="s">
        <v>979</v>
      </c>
      <c r="I558" t="s">
        <v>118</v>
      </c>
      <c r="J558" t="s">
        <v>78</v>
      </c>
      <c r="K558" t="s">
        <v>79</v>
      </c>
      <c r="L558">
        <v>40.630195960800002</v>
      </c>
      <c r="M558">
        <v>-121.905672475</v>
      </c>
      <c r="N558" s="7" t="s">
        <v>980</v>
      </c>
      <c r="O558" s="7" t="s">
        <v>993</v>
      </c>
      <c r="P558" s="7" t="s">
        <v>982</v>
      </c>
      <c r="Q558" s="7" t="s">
        <v>141</v>
      </c>
      <c r="R558" s="7">
        <v>1481</v>
      </c>
      <c r="S558" s="7">
        <v>1604</v>
      </c>
      <c r="T558" s="7" t="s">
        <v>220</v>
      </c>
      <c r="U558" s="7"/>
      <c r="V558" s="7" t="s">
        <v>898</v>
      </c>
      <c r="W558" s="8">
        <v>0</v>
      </c>
      <c r="X558" s="8">
        <v>0</v>
      </c>
      <c r="Y558" s="8">
        <v>4.2992424242424242E-2</v>
      </c>
      <c r="Z558" s="8">
        <v>4.2992424242424242E-2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8">
        <v>0</v>
      </c>
      <c r="AO558" s="8">
        <v>4.2992424242424242E-2</v>
      </c>
      <c r="AP558" s="8">
        <v>4.2992424242424242E-2</v>
      </c>
      <c r="AQ558" s="8">
        <v>0</v>
      </c>
      <c r="AR558" s="8">
        <v>0</v>
      </c>
      <c r="AS558" s="8">
        <v>0</v>
      </c>
      <c r="AT558" s="8">
        <v>0</v>
      </c>
      <c r="AU558" s="7">
        <v>0</v>
      </c>
      <c r="AV558" s="7">
        <v>0</v>
      </c>
      <c r="AW558" s="7">
        <v>0</v>
      </c>
      <c r="AX558" s="7">
        <v>0</v>
      </c>
      <c r="AY558" s="7">
        <v>0</v>
      </c>
      <c r="AZ558" s="7">
        <v>0</v>
      </c>
      <c r="BA558" s="7">
        <v>0</v>
      </c>
      <c r="BB558" s="7">
        <v>0</v>
      </c>
      <c r="BC558" s="8">
        <v>0</v>
      </c>
      <c r="BD558" s="8">
        <v>0</v>
      </c>
      <c r="BE558" s="8">
        <v>0</v>
      </c>
      <c r="BF558" s="8">
        <v>0</v>
      </c>
      <c r="BG558" s="8">
        <v>0</v>
      </c>
      <c r="BH558" s="8">
        <v>0</v>
      </c>
      <c r="BI558" s="8">
        <v>0</v>
      </c>
      <c r="BJ558" s="8">
        <v>0</v>
      </c>
      <c r="BK558" s="8">
        <v>0</v>
      </c>
      <c r="BL558" s="8">
        <v>0</v>
      </c>
      <c r="BM558" s="8">
        <v>0</v>
      </c>
      <c r="BN558" s="8">
        <v>0</v>
      </c>
      <c r="BO558" s="8">
        <v>0</v>
      </c>
      <c r="BP558" s="8">
        <v>0</v>
      </c>
      <c r="BQ558" s="8">
        <v>0</v>
      </c>
      <c r="BR558" s="8">
        <v>0</v>
      </c>
    </row>
    <row r="559" spans="1:70" x14ac:dyDescent="0.25">
      <c r="A559" s="6">
        <v>35204864</v>
      </c>
      <c r="B559" t="s">
        <v>994</v>
      </c>
      <c r="C559" s="7" t="s">
        <v>101</v>
      </c>
      <c r="D559" s="7" t="s">
        <v>897</v>
      </c>
      <c r="E559" s="7" t="s">
        <v>95</v>
      </c>
      <c r="F559" t="s">
        <v>898</v>
      </c>
      <c r="G559" t="s">
        <v>899</v>
      </c>
      <c r="H559" t="s">
        <v>900</v>
      </c>
      <c r="I559" t="s">
        <v>995</v>
      </c>
      <c r="J559" t="s">
        <v>78</v>
      </c>
      <c r="K559" t="s">
        <v>79</v>
      </c>
      <c r="L559">
        <v>40.334363892200003</v>
      </c>
      <c r="M559">
        <v>-122.84885192839999</v>
      </c>
      <c r="N559" s="7" t="s">
        <v>901</v>
      </c>
      <c r="O559" s="7" t="s">
        <v>996</v>
      </c>
      <c r="P559" s="7" t="s">
        <v>903</v>
      </c>
      <c r="Q559" s="7" t="s">
        <v>141</v>
      </c>
      <c r="R559" s="7">
        <v>52</v>
      </c>
      <c r="S559" s="7">
        <v>86</v>
      </c>
      <c r="T559" s="7" t="s">
        <v>123</v>
      </c>
      <c r="U559" s="7"/>
      <c r="V559" s="7" t="s">
        <v>898</v>
      </c>
      <c r="W559" s="8">
        <v>0</v>
      </c>
      <c r="X559" s="8">
        <v>0</v>
      </c>
      <c r="Y559" s="8">
        <v>5.3977272727272728E-2</v>
      </c>
      <c r="Z559" s="8">
        <v>5.3977272727272728E-2</v>
      </c>
      <c r="AA559" s="8">
        <v>0</v>
      </c>
      <c r="AB559" s="8">
        <v>0</v>
      </c>
      <c r="AC559" s="8">
        <v>0</v>
      </c>
      <c r="AD559" s="8">
        <v>0</v>
      </c>
      <c r="AE559" s="8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8">
        <v>0</v>
      </c>
      <c r="AO559" s="8">
        <v>5.3977272727272728E-2</v>
      </c>
      <c r="AP559" s="8">
        <v>5.3977272727272728E-2</v>
      </c>
      <c r="AQ559" s="8">
        <v>0</v>
      </c>
      <c r="AR559" s="8">
        <v>0</v>
      </c>
      <c r="AS559" s="8">
        <v>0</v>
      </c>
      <c r="AT559" s="8">
        <v>0</v>
      </c>
      <c r="AU559" s="7">
        <v>0</v>
      </c>
      <c r="AV559" s="7">
        <v>0</v>
      </c>
      <c r="AW559" s="7">
        <v>0</v>
      </c>
      <c r="AX559" s="7">
        <v>0</v>
      </c>
      <c r="AY559" s="7">
        <v>0</v>
      </c>
      <c r="AZ559" s="7">
        <v>0</v>
      </c>
      <c r="BA559" s="7">
        <v>0</v>
      </c>
      <c r="BB559" s="7">
        <v>0</v>
      </c>
      <c r="BC559" s="8">
        <v>0</v>
      </c>
      <c r="BD559" s="8">
        <v>0</v>
      </c>
      <c r="BE559" s="8">
        <v>0</v>
      </c>
      <c r="BF559" s="8">
        <v>0</v>
      </c>
      <c r="BG559" s="8">
        <v>0</v>
      </c>
      <c r="BH559" s="8">
        <v>0</v>
      </c>
      <c r="BI559" s="8">
        <v>0</v>
      </c>
      <c r="BJ559" s="8">
        <v>0</v>
      </c>
      <c r="BK559" s="8">
        <v>0</v>
      </c>
      <c r="BL559" s="8">
        <v>0</v>
      </c>
      <c r="BM559" s="8">
        <v>0</v>
      </c>
      <c r="BN559" s="8">
        <v>0</v>
      </c>
      <c r="BO559" s="8">
        <v>0</v>
      </c>
      <c r="BP559" s="8">
        <v>0</v>
      </c>
      <c r="BQ559" s="8">
        <v>0</v>
      </c>
      <c r="BR559" s="8">
        <v>0</v>
      </c>
    </row>
    <row r="560" spans="1:70" x14ac:dyDescent="0.25">
      <c r="A560" s="6">
        <v>35204877</v>
      </c>
      <c r="B560" t="s">
        <v>997</v>
      </c>
      <c r="C560" s="7" t="s">
        <v>101</v>
      </c>
      <c r="D560" s="7" t="s">
        <v>897</v>
      </c>
      <c r="E560" s="7" t="s">
        <v>95</v>
      </c>
      <c r="F560" t="s">
        <v>898</v>
      </c>
      <c r="G560" t="s">
        <v>899</v>
      </c>
      <c r="H560" t="s">
        <v>998</v>
      </c>
      <c r="I560" t="s">
        <v>906</v>
      </c>
      <c r="J560" t="s">
        <v>153</v>
      </c>
      <c r="K560" t="s">
        <v>196</v>
      </c>
      <c r="L560">
        <v>39.116668642199997</v>
      </c>
      <c r="M560">
        <v>-123.2145989357</v>
      </c>
      <c r="N560" s="7" t="s">
        <v>999</v>
      </c>
      <c r="O560" s="7" t="s">
        <v>1000</v>
      </c>
      <c r="P560" s="7" t="s">
        <v>1001</v>
      </c>
      <c r="Q560" s="7" t="s">
        <v>141</v>
      </c>
      <c r="R560" s="7">
        <v>1369</v>
      </c>
      <c r="S560" s="7">
        <v>353</v>
      </c>
      <c r="T560" s="7" t="s">
        <v>134</v>
      </c>
      <c r="U560" s="7"/>
      <c r="V560" s="7" t="s">
        <v>898</v>
      </c>
      <c r="W560" s="8">
        <v>0</v>
      </c>
      <c r="X560" s="8">
        <v>0</v>
      </c>
      <c r="Y560" s="8">
        <v>9.2803030303030304E-2</v>
      </c>
      <c r="Z560" s="8">
        <v>9.2803030303030304E-2</v>
      </c>
      <c r="AA560" s="8">
        <v>0</v>
      </c>
      <c r="AB560" s="8">
        <v>0</v>
      </c>
      <c r="AC560" s="8">
        <v>0</v>
      </c>
      <c r="AD560" s="8">
        <v>0</v>
      </c>
      <c r="AE560" s="8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8">
        <v>0</v>
      </c>
      <c r="AO560" s="8">
        <v>0</v>
      </c>
      <c r="AP560" s="8">
        <v>0</v>
      </c>
      <c r="AQ560" s="8">
        <v>0</v>
      </c>
      <c r="AR560" s="8">
        <v>0</v>
      </c>
      <c r="AS560" s="8">
        <v>9.2803030303030304E-2</v>
      </c>
      <c r="AT560" s="8">
        <v>9.2803030303030304E-2</v>
      </c>
      <c r="AU560" s="7">
        <v>0</v>
      </c>
      <c r="AV560" s="7">
        <v>0</v>
      </c>
      <c r="AW560" s="7">
        <v>0</v>
      </c>
      <c r="AX560" s="7">
        <v>0</v>
      </c>
      <c r="AY560" s="7">
        <v>0</v>
      </c>
      <c r="AZ560" s="7">
        <v>0</v>
      </c>
      <c r="BA560" s="7">
        <v>0</v>
      </c>
      <c r="BB560" s="7">
        <v>0</v>
      </c>
      <c r="BC560" s="8">
        <v>0</v>
      </c>
      <c r="BD560" s="8">
        <v>0</v>
      </c>
      <c r="BE560" s="8">
        <v>0</v>
      </c>
      <c r="BF560" s="8">
        <v>0</v>
      </c>
      <c r="BG560" s="8">
        <v>0</v>
      </c>
      <c r="BH560" s="8">
        <v>0</v>
      </c>
      <c r="BI560" s="8">
        <v>0</v>
      </c>
      <c r="BJ560" s="8">
        <v>0</v>
      </c>
      <c r="BK560" s="8">
        <v>0</v>
      </c>
      <c r="BL560" s="8">
        <v>0</v>
      </c>
      <c r="BM560" s="8">
        <v>0</v>
      </c>
      <c r="BN560" s="8">
        <v>0</v>
      </c>
      <c r="BO560" s="8">
        <v>0</v>
      </c>
      <c r="BP560" s="8">
        <v>0</v>
      </c>
      <c r="BQ560" s="8">
        <v>0</v>
      </c>
      <c r="BR560" s="8">
        <v>0</v>
      </c>
    </row>
    <row r="561" spans="1:70" x14ac:dyDescent="0.25">
      <c r="A561" s="6">
        <v>35018539</v>
      </c>
      <c r="B561" t="s">
        <v>1002</v>
      </c>
      <c r="C561" s="7" t="s">
        <v>101</v>
      </c>
      <c r="D561" s="7" t="s">
        <v>897</v>
      </c>
      <c r="E561" s="7" t="s">
        <v>95</v>
      </c>
      <c r="F561" t="s">
        <v>898</v>
      </c>
      <c r="G561" t="s">
        <v>899</v>
      </c>
      <c r="H561" t="s">
        <v>998</v>
      </c>
      <c r="J561" t="s">
        <v>153</v>
      </c>
      <c r="K561" t="s">
        <v>196</v>
      </c>
      <c r="L561">
        <v>39.138961223700001</v>
      </c>
      <c r="M561">
        <v>-123.14764317380001</v>
      </c>
      <c r="N561" s="7" t="s">
        <v>1003</v>
      </c>
      <c r="O561" s="7" t="s">
        <v>1004</v>
      </c>
      <c r="P561" s="7" t="s">
        <v>1005</v>
      </c>
      <c r="Q561" s="7" t="s">
        <v>141</v>
      </c>
      <c r="R561" s="7">
        <v>1231</v>
      </c>
      <c r="S561" s="7"/>
      <c r="T561" s="7"/>
      <c r="U561" s="7"/>
      <c r="V561" s="7" t="s">
        <v>898</v>
      </c>
      <c r="W561" s="8">
        <v>0</v>
      </c>
      <c r="X561" s="8">
        <v>0</v>
      </c>
      <c r="Y561" s="8">
        <v>4.7727272727272729E-2</v>
      </c>
      <c r="Z561" s="8">
        <v>4.7727272727272729E-2</v>
      </c>
      <c r="AA561" s="8">
        <v>0</v>
      </c>
      <c r="AB561" s="8">
        <v>0</v>
      </c>
      <c r="AC561" s="8">
        <v>0</v>
      </c>
      <c r="AD561" s="8">
        <v>0</v>
      </c>
      <c r="AE561" s="8">
        <v>0</v>
      </c>
      <c r="AF561" s="8">
        <v>0</v>
      </c>
      <c r="AG561" s="8">
        <v>4.7727272727272729E-2</v>
      </c>
      <c r="AH561" s="8">
        <v>4.7727272727272729E-2</v>
      </c>
      <c r="AI561" s="8">
        <v>0</v>
      </c>
      <c r="AJ561" s="8">
        <v>0</v>
      </c>
      <c r="AK561" s="8">
        <v>0</v>
      </c>
      <c r="AL561" s="8">
        <v>0</v>
      </c>
      <c r="AM561" s="8">
        <v>0</v>
      </c>
      <c r="AN561" s="8">
        <v>0</v>
      </c>
      <c r="AO561" s="8">
        <v>0</v>
      </c>
      <c r="AP561" s="8">
        <v>0</v>
      </c>
      <c r="AQ561" s="8">
        <v>0</v>
      </c>
      <c r="AR561" s="8">
        <v>0</v>
      </c>
      <c r="AS561" s="8">
        <v>0</v>
      </c>
      <c r="AT561" s="8">
        <v>0</v>
      </c>
      <c r="AU561" s="7">
        <v>0</v>
      </c>
      <c r="AV561" s="7">
        <v>0</v>
      </c>
      <c r="AW561" s="7">
        <v>0</v>
      </c>
      <c r="AX561" s="7">
        <v>0</v>
      </c>
      <c r="AY561" s="7">
        <v>0</v>
      </c>
      <c r="AZ561" s="7">
        <v>0</v>
      </c>
      <c r="BA561" s="7">
        <v>0</v>
      </c>
      <c r="BB561" s="7">
        <v>0</v>
      </c>
      <c r="BC561" s="8">
        <v>0</v>
      </c>
      <c r="BD561" s="8">
        <v>0</v>
      </c>
      <c r="BE561" s="8">
        <v>0</v>
      </c>
      <c r="BF561" s="8">
        <v>0</v>
      </c>
      <c r="BG561" s="8">
        <v>0</v>
      </c>
      <c r="BH561" s="8">
        <v>0</v>
      </c>
      <c r="BI561" s="8">
        <v>0</v>
      </c>
      <c r="BJ561" s="8">
        <v>0</v>
      </c>
      <c r="BK561" s="8">
        <v>0</v>
      </c>
      <c r="BL561" s="8">
        <v>0</v>
      </c>
      <c r="BM561" s="8">
        <v>0</v>
      </c>
      <c r="BN561" s="8">
        <v>0</v>
      </c>
      <c r="BO561" s="8">
        <v>0</v>
      </c>
      <c r="BP561" s="8">
        <v>0</v>
      </c>
      <c r="BQ561" s="8">
        <v>0</v>
      </c>
      <c r="BR561" s="8">
        <v>0</v>
      </c>
    </row>
    <row r="562" spans="1:70" x14ac:dyDescent="0.25">
      <c r="A562" s="6">
        <v>35038557</v>
      </c>
      <c r="B562" t="s">
        <v>1006</v>
      </c>
      <c r="C562" s="7" t="s">
        <v>101</v>
      </c>
      <c r="D562" s="7" t="s">
        <v>897</v>
      </c>
      <c r="E562" s="7" t="s">
        <v>95</v>
      </c>
      <c r="F562" t="s">
        <v>898</v>
      </c>
      <c r="G562" t="s">
        <v>899</v>
      </c>
      <c r="H562" t="s">
        <v>998</v>
      </c>
      <c r="I562" t="s">
        <v>906</v>
      </c>
      <c r="J562" t="s">
        <v>153</v>
      </c>
      <c r="K562" t="s">
        <v>196</v>
      </c>
      <c r="L562">
        <v>39.173085712199999</v>
      </c>
      <c r="M562">
        <v>-123.1558071459</v>
      </c>
      <c r="N562" s="7" t="s">
        <v>1007</v>
      </c>
      <c r="O562" s="7" t="s">
        <v>1008</v>
      </c>
      <c r="P562" s="7" t="s">
        <v>1009</v>
      </c>
      <c r="Q562" s="7" t="s">
        <v>141</v>
      </c>
      <c r="R562" s="7">
        <v>1030</v>
      </c>
      <c r="S562" s="7">
        <v>2115</v>
      </c>
      <c r="T562" s="7" t="s">
        <v>220</v>
      </c>
      <c r="U562" s="7"/>
      <c r="V562" s="7" t="s">
        <v>898</v>
      </c>
      <c r="W562" s="8">
        <v>0</v>
      </c>
      <c r="X562" s="8">
        <v>0</v>
      </c>
      <c r="Y562" s="8">
        <v>8.1439393939393936E-2</v>
      </c>
      <c r="Z562" s="8">
        <v>8.1439393939393936E-2</v>
      </c>
      <c r="AA562" s="8">
        <v>0</v>
      </c>
      <c r="AB562" s="8">
        <v>0</v>
      </c>
      <c r="AC562" s="8">
        <v>0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8">
        <v>0</v>
      </c>
      <c r="AO562" s="8">
        <v>0</v>
      </c>
      <c r="AP562" s="8">
        <v>0</v>
      </c>
      <c r="AQ562" s="8">
        <v>0</v>
      </c>
      <c r="AR562" s="8">
        <v>0</v>
      </c>
      <c r="AS562" s="8">
        <v>8.143939393939395E-2</v>
      </c>
      <c r="AT562" s="8">
        <v>8.143939393939395E-2</v>
      </c>
      <c r="AU562" s="7">
        <v>0</v>
      </c>
      <c r="AV562" s="7">
        <v>0</v>
      </c>
      <c r="AW562" s="7">
        <v>0</v>
      </c>
      <c r="AX562" s="7">
        <v>0</v>
      </c>
      <c r="AY562" s="7">
        <v>0</v>
      </c>
      <c r="AZ562" s="7">
        <v>0</v>
      </c>
      <c r="BA562" s="7">
        <v>0</v>
      </c>
      <c r="BB562" s="7">
        <v>0</v>
      </c>
      <c r="BC562" s="8">
        <v>0</v>
      </c>
      <c r="BD562" s="8">
        <v>0</v>
      </c>
      <c r="BE562" s="8">
        <v>0</v>
      </c>
      <c r="BF562" s="8">
        <v>0</v>
      </c>
      <c r="BG562" s="8">
        <v>0</v>
      </c>
      <c r="BH562" s="8">
        <v>0</v>
      </c>
      <c r="BI562" s="8">
        <v>0</v>
      </c>
      <c r="BJ562" s="8">
        <v>0</v>
      </c>
      <c r="BK562" s="8">
        <v>0</v>
      </c>
      <c r="BL562" s="8">
        <v>0</v>
      </c>
      <c r="BM562" s="8">
        <v>0</v>
      </c>
      <c r="BN562" s="8">
        <v>0</v>
      </c>
      <c r="BO562" s="8">
        <v>0</v>
      </c>
      <c r="BP562" s="8">
        <v>0</v>
      </c>
      <c r="BQ562" s="8">
        <v>0</v>
      </c>
      <c r="BR562" s="8">
        <v>0</v>
      </c>
    </row>
    <row r="563" spans="1:70" x14ac:dyDescent="0.25">
      <c r="A563" s="6">
        <v>35207931</v>
      </c>
      <c r="B563" t="s">
        <v>1010</v>
      </c>
      <c r="C563" s="7" t="s">
        <v>115</v>
      </c>
      <c r="D563" s="7" t="s">
        <v>897</v>
      </c>
      <c r="E563" s="7" t="s">
        <v>95</v>
      </c>
      <c r="F563" t="s">
        <v>898</v>
      </c>
      <c r="G563" t="s">
        <v>899</v>
      </c>
      <c r="H563" t="s">
        <v>1011</v>
      </c>
      <c r="I563" t="s">
        <v>165</v>
      </c>
      <c r="J563" t="s">
        <v>78</v>
      </c>
      <c r="K563" t="s">
        <v>166</v>
      </c>
      <c r="L563">
        <v>38.379140823699998</v>
      </c>
      <c r="M563">
        <v>-121.997177307</v>
      </c>
      <c r="N563" s="7" t="s">
        <v>1012</v>
      </c>
      <c r="O563" s="7" t="s">
        <v>1013</v>
      </c>
      <c r="P563" s="7" t="s">
        <v>1014</v>
      </c>
      <c r="Q563" s="7" t="s">
        <v>141</v>
      </c>
      <c r="R563" s="7">
        <v>500</v>
      </c>
      <c r="S563" s="7">
        <v>1985</v>
      </c>
      <c r="T563" s="7" t="s">
        <v>220</v>
      </c>
      <c r="U563" s="7"/>
      <c r="V563" s="7" t="s">
        <v>898</v>
      </c>
      <c r="W563" s="8">
        <v>0</v>
      </c>
      <c r="X563" s="8">
        <v>0</v>
      </c>
      <c r="Y563" s="8">
        <v>4.2424242424242427E-2</v>
      </c>
      <c r="Z563" s="8">
        <v>4.2424242424242427E-2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8">
        <v>0</v>
      </c>
      <c r="AO563" s="8">
        <v>4.2424242424242427E-2</v>
      </c>
      <c r="AP563" s="8">
        <v>4.2424242424242427E-2</v>
      </c>
      <c r="AQ563" s="8">
        <v>0</v>
      </c>
      <c r="AR563" s="8">
        <v>0</v>
      </c>
      <c r="AS563" s="8">
        <v>0</v>
      </c>
      <c r="AT563" s="8">
        <v>0</v>
      </c>
      <c r="AU563" s="7">
        <v>0</v>
      </c>
      <c r="AV563" s="7">
        <v>0</v>
      </c>
      <c r="AW563" s="7">
        <v>0</v>
      </c>
      <c r="AX563" s="7">
        <v>0</v>
      </c>
      <c r="AY563" s="7">
        <v>0</v>
      </c>
      <c r="AZ563" s="7">
        <v>0</v>
      </c>
      <c r="BA563" s="7">
        <v>0</v>
      </c>
      <c r="BB563" s="7">
        <v>0</v>
      </c>
      <c r="BC563" s="8">
        <v>0</v>
      </c>
      <c r="BD563" s="8">
        <v>0</v>
      </c>
      <c r="BE563" s="8">
        <v>0</v>
      </c>
      <c r="BF563" s="8">
        <v>0</v>
      </c>
      <c r="BG563" s="8">
        <v>0</v>
      </c>
      <c r="BH563" s="8">
        <v>0</v>
      </c>
      <c r="BI563" s="8">
        <v>0</v>
      </c>
      <c r="BJ563" s="8">
        <v>0</v>
      </c>
      <c r="BK563" s="8">
        <v>0</v>
      </c>
      <c r="BL563" s="8">
        <v>0</v>
      </c>
      <c r="BM563" s="8">
        <v>0</v>
      </c>
      <c r="BN563" s="8">
        <v>0</v>
      </c>
      <c r="BO563" s="8">
        <v>0</v>
      </c>
      <c r="BP563" s="8">
        <v>0</v>
      </c>
      <c r="BQ563" s="8">
        <v>0</v>
      </c>
      <c r="BR563" s="8">
        <v>0</v>
      </c>
    </row>
    <row r="564" spans="1:70" x14ac:dyDescent="0.25">
      <c r="A564" s="6">
        <v>35083893</v>
      </c>
      <c r="B564" t="s">
        <v>1015</v>
      </c>
      <c r="C564" s="7" t="s">
        <v>93</v>
      </c>
      <c r="D564" s="7" t="s">
        <v>897</v>
      </c>
      <c r="E564" s="7" t="s">
        <v>95</v>
      </c>
      <c r="F564" t="s">
        <v>898</v>
      </c>
      <c r="G564" t="s">
        <v>899</v>
      </c>
      <c r="H564" t="s">
        <v>1016</v>
      </c>
      <c r="I564" t="s">
        <v>1017</v>
      </c>
      <c r="J564" t="s">
        <v>508</v>
      </c>
      <c r="K564" t="s">
        <v>1018</v>
      </c>
      <c r="L564">
        <v>37.645881977499997</v>
      </c>
      <c r="M564">
        <v>-121.71365344589999</v>
      </c>
      <c r="N564" s="7" t="s">
        <v>1019</v>
      </c>
      <c r="O564" s="7" t="s">
        <v>1020</v>
      </c>
      <c r="P564" s="7" t="s">
        <v>1021</v>
      </c>
      <c r="Q564" s="7" t="s">
        <v>141</v>
      </c>
      <c r="R564" s="7">
        <v>324</v>
      </c>
      <c r="S564" s="7">
        <v>764</v>
      </c>
      <c r="T564" s="7" t="s">
        <v>220</v>
      </c>
      <c r="U564" s="7"/>
      <c r="V564" s="7" t="s">
        <v>898</v>
      </c>
      <c r="W564" s="8">
        <v>0</v>
      </c>
      <c r="X564" s="8">
        <v>0</v>
      </c>
      <c r="Y564" s="8">
        <v>6.7424242424242428E-2</v>
      </c>
      <c r="Z564" s="8">
        <v>6.7424242424242428E-2</v>
      </c>
      <c r="AA564" s="8">
        <v>0</v>
      </c>
      <c r="AB564" s="8">
        <v>0</v>
      </c>
      <c r="AC564" s="8">
        <v>0</v>
      </c>
      <c r="AD564" s="8">
        <v>0</v>
      </c>
      <c r="AE564" s="8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8">
        <v>0</v>
      </c>
      <c r="AN564" s="8">
        <v>0</v>
      </c>
      <c r="AO564" s="8">
        <v>0</v>
      </c>
      <c r="AP564" s="8">
        <v>0</v>
      </c>
      <c r="AQ564" s="8">
        <v>0</v>
      </c>
      <c r="AR564" s="8">
        <v>0</v>
      </c>
      <c r="AS564" s="8">
        <v>0</v>
      </c>
      <c r="AT564" s="8">
        <v>0</v>
      </c>
      <c r="AU564" s="7">
        <v>0</v>
      </c>
      <c r="AV564" s="7">
        <v>0</v>
      </c>
      <c r="AW564" s="7">
        <v>6.7424242424242428E-2</v>
      </c>
      <c r="AX564" s="7">
        <v>6.7424242424242428E-2</v>
      </c>
      <c r="AY564" s="7">
        <v>0</v>
      </c>
      <c r="AZ564" s="7">
        <v>0</v>
      </c>
      <c r="BA564" s="7">
        <v>0</v>
      </c>
      <c r="BB564" s="7">
        <v>0</v>
      </c>
      <c r="BC564" s="8">
        <v>0</v>
      </c>
      <c r="BD564" s="8">
        <v>0</v>
      </c>
      <c r="BE564" s="8">
        <v>0</v>
      </c>
      <c r="BF564" s="8">
        <v>0</v>
      </c>
      <c r="BG564" s="8">
        <v>0</v>
      </c>
      <c r="BH564" s="8">
        <v>0</v>
      </c>
      <c r="BI564" s="8">
        <v>0</v>
      </c>
      <c r="BJ564" s="8">
        <v>0</v>
      </c>
      <c r="BK564" s="8">
        <v>0</v>
      </c>
      <c r="BL564" s="8">
        <v>0</v>
      </c>
      <c r="BM564" s="8">
        <v>0</v>
      </c>
      <c r="BN564" s="8">
        <v>0</v>
      </c>
      <c r="BO564" s="8">
        <v>0</v>
      </c>
      <c r="BP564" s="8">
        <v>0</v>
      </c>
      <c r="BQ564" s="8">
        <v>0</v>
      </c>
      <c r="BR564" s="8">
        <v>0</v>
      </c>
    </row>
    <row r="565" spans="1:70" x14ac:dyDescent="0.25">
      <c r="A565" s="6">
        <v>35083687</v>
      </c>
      <c r="B565" t="s">
        <v>1022</v>
      </c>
      <c r="C565" s="7" t="s">
        <v>101</v>
      </c>
      <c r="D565" s="7" t="s">
        <v>897</v>
      </c>
      <c r="E565" s="7" t="s">
        <v>95</v>
      </c>
      <c r="F565" t="s">
        <v>898</v>
      </c>
      <c r="G565" t="s">
        <v>899</v>
      </c>
      <c r="H565" t="s">
        <v>1016</v>
      </c>
      <c r="I565" t="s">
        <v>1017</v>
      </c>
      <c r="J565" t="s">
        <v>508</v>
      </c>
      <c r="K565" t="s">
        <v>1018</v>
      </c>
      <c r="L565">
        <v>37.592265994599998</v>
      </c>
      <c r="M565">
        <v>-121.6812553418</v>
      </c>
      <c r="N565" s="7" t="s">
        <v>1019</v>
      </c>
      <c r="O565" s="7" t="s">
        <v>1020</v>
      </c>
      <c r="P565" s="7" t="s">
        <v>1021</v>
      </c>
      <c r="Q565" s="7" t="s">
        <v>141</v>
      </c>
      <c r="R565" s="7">
        <v>324</v>
      </c>
      <c r="S565" s="7">
        <v>764</v>
      </c>
      <c r="T565" s="7" t="s">
        <v>220</v>
      </c>
      <c r="U565" s="7"/>
      <c r="V565" s="7" t="s">
        <v>898</v>
      </c>
      <c r="W565" s="8">
        <v>0</v>
      </c>
      <c r="X565" s="8">
        <v>0</v>
      </c>
      <c r="Y565" s="8">
        <v>5.0189393939393936E-2</v>
      </c>
      <c r="Z565" s="8">
        <v>5.0189393939393936E-2</v>
      </c>
      <c r="AA565" s="8">
        <v>0</v>
      </c>
      <c r="AB565" s="8">
        <v>0</v>
      </c>
      <c r="AC565" s="8">
        <v>0</v>
      </c>
      <c r="AD565" s="8">
        <v>0</v>
      </c>
      <c r="AE565" s="8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v>0</v>
      </c>
      <c r="AM565" s="8">
        <v>0</v>
      </c>
      <c r="AN565" s="8">
        <v>0</v>
      </c>
      <c r="AO565" s="8">
        <v>5.0189393939393936E-2</v>
      </c>
      <c r="AP565" s="8">
        <v>5.0189393939393936E-2</v>
      </c>
      <c r="AQ565" s="8">
        <v>0</v>
      </c>
      <c r="AR565" s="8">
        <v>0</v>
      </c>
      <c r="AS565" s="8">
        <v>0</v>
      </c>
      <c r="AT565" s="8">
        <v>0</v>
      </c>
      <c r="AU565" s="7">
        <v>0</v>
      </c>
      <c r="AV565" s="7">
        <v>0</v>
      </c>
      <c r="AW565" s="7">
        <v>0</v>
      </c>
      <c r="AX565" s="7">
        <v>0</v>
      </c>
      <c r="AY565" s="7">
        <v>0</v>
      </c>
      <c r="AZ565" s="7">
        <v>0</v>
      </c>
      <c r="BA565" s="7">
        <v>0</v>
      </c>
      <c r="BB565" s="7">
        <v>0</v>
      </c>
      <c r="BC565" s="8">
        <v>0</v>
      </c>
      <c r="BD565" s="8">
        <v>0</v>
      </c>
      <c r="BE565" s="8">
        <v>0</v>
      </c>
      <c r="BF565" s="8">
        <v>0</v>
      </c>
      <c r="BG565" s="8">
        <v>0</v>
      </c>
      <c r="BH565" s="8">
        <v>0</v>
      </c>
      <c r="BI565" s="8">
        <v>0</v>
      </c>
      <c r="BJ565" s="8">
        <v>0</v>
      </c>
      <c r="BK565" s="8">
        <v>0</v>
      </c>
      <c r="BL565" s="8">
        <v>0</v>
      </c>
      <c r="BM565" s="8">
        <v>0</v>
      </c>
      <c r="BN565" s="8">
        <v>0</v>
      </c>
      <c r="BO565" s="8">
        <v>0</v>
      </c>
      <c r="BP565" s="8">
        <v>0</v>
      </c>
      <c r="BQ565" s="8">
        <v>0</v>
      </c>
      <c r="BR565" s="8">
        <v>0</v>
      </c>
    </row>
    <row r="566" spans="1:70" x14ac:dyDescent="0.25">
      <c r="A566" s="6">
        <v>35083695</v>
      </c>
      <c r="B566" t="s">
        <v>1023</v>
      </c>
      <c r="C566" s="7" t="s">
        <v>93</v>
      </c>
      <c r="D566" s="7" t="s">
        <v>897</v>
      </c>
      <c r="E566" s="7" t="s">
        <v>95</v>
      </c>
      <c r="F566" t="s">
        <v>898</v>
      </c>
      <c r="G566" t="s">
        <v>899</v>
      </c>
      <c r="H566" t="s">
        <v>1016</v>
      </c>
      <c r="I566" t="s">
        <v>1017</v>
      </c>
      <c r="J566" t="s">
        <v>508</v>
      </c>
      <c r="K566" t="s">
        <v>1018</v>
      </c>
      <c r="L566">
        <v>37.574149587900003</v>
      </c>
      <c r="M566">
        <v>-121.6776612475</v>
      </c>
      <c r="N566" s="7" t="s">
        <v>1019</v>
      </c>
      <c r="O566" s="7" t="s">
        <v>1020</v>
      </c>
      <c r="P566" s="7" t="s">
        <v>1021</v>
      </c>
      <c r="Q566" s="7" t="s">
        <v>141</v>
      </c>
      <c r="R566" s="7">
        <v>324</v>
      </c>
      <c r="S566" s="7">
        <v>764</v>
      </c>
      <c r="T566" s="7" t="s">
        <v>220</v>
      </c>
      <c r="U566" s="7"/>
      <c r="V566" s="7" t="s">
        <v>898</v>
      </c>
      <c r="W566" s="8">
        <v>0</v>
      </c>
      <c r="X566" s="8">
        <v>0</v>
      </c>
      <c r="Y566" s="8">
        <v>0.16609848484848486</v>
      </c>
      <c r="Z566" s="8">
        <v>0.16609848484848486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8">
        <v>0</v>
      </c>
      <c r="AO566" s="8">
        <v>0.16609848484848483</v>
      </c>
      <c r="AP566" s="8">
        <v>0.16609848484848483</v>
      </c>
      <c r="AQ566" s="8">
        <v>0</v>
      </c>
      <c r="AR566" s="8">
        <v>0</v>
      </c>
      <c r="AS566" s="8">
        <v>0</v>
      </c>
      <c r="AT566" s="8">
        <v>0</v>
      </c>
      <c r="AU566" s="7">
        <v>0</v>
      </c>
      <c r="AV566" s="7">
        <v>0</v>
      </c>
      <c r="AW566" s="7">
        <v>0</v>
      </c>
      <c r="AX566" s="7">
        <v>0</v>
      </c>
      <c r="AY566" s="7">
        <v>0</v>
      </c>
      <c r="AZ566" s="7">
        <v>0</v>
      </c>
      <c r="BA566" s="7">
        <v>0</v>
      </c>
      <c r="BB566" s="7">
        <v>0</v>
      </c>
      <c r="BC566" s="8">
        <v>0</v>
      </c>
      <c r="BD566" s="8">
        <v>0</v>
      </c>
      <c r="BE566" s="8">
        <v>0</v>
      </c>
      <c r="BF566" s="8">
        <v>0</v>
      </c>
      <c r="BG566" s="8">
        <v>0</v>
      </c>
      <c r="BH566" s="8">
        <v>0</v>
      </c>
      <c r="BI566" s="8">
        <v>0</v>
      </c>
      <c r="BJ566" s="8">
        <v>0</v>
      </c>
      <c r="BK566" s="8">
        <v>0</v>
      </c>
      <c r="BL566" s="8">
        <v>0</v>
      </c>
      <c r="BM566" s="8">
        <v>0</v>
      </c>
      <c r="BN566" s="8">
        <v>0</v>
      </c>
      <c r="BO566" s="8">
        <v>0</v>
      </c>
      <c r="BP566" s="8">
        <v>0</v>
      </c>
      <c r="BQ566" s="8">
        <v>0</v>
      </c>
      <c r="BR566" s="8">
        <v>0</v>
      </c>
    </row>
    <row r="567" spans="1:70" x14ac:dyDescent="0.25">
      <c r="A567" s="6">
        <v>35229381</v>
      </c>
      <c r="B567" t="s">
        <v>1024</v>
      </c>
      <c r="C567" s="7" t="s">
        <v>93</v>
      </c>
      <c r="D567" s="7" t="s">
        <v>897</v>
      </c>
      <c r="E567" s="7" t="s">
        <v>95</v>
      </c>
      <c r="F567" t="s">
        <v>898</v>
      </c>
      <c r="G567" t="s">
        <v>899</v>
      </c>
      <c r="H567" t="s">
        <v>1025</v>
      </c>
      <c r="I567" t="s">
        <v>163</v>
      </c>
      <c r="J567" t="s">
        <v>158</v>
      </c>
      <c r="K567" t="s">
        <v>159</v>
      </c>
      <c r="L567">
        <v>36.593632322700003</v>
      </c>
      <c r="M567">
        <v>-121.9216290449</v>
      </c>
      <c r="N567" s="7" t="s">
        <v>1026</v>
      </c>
      <c r="O567" s="7" t="s">
        <v>1027</v>
      </c>
      <c r="P567" s="7" t="s">
        <v>1028</v>
      </c>
      <c r="Q567" s="7" t="s">
        <v>141</v>
      </c>
      <c r="R567" s="7">
        <v>3216</v>
      </c>
      <c r="S567" s="7">
        <v>1387</v>
      </c>
      <c r="T567" s="7" t="s">
        <v>220</v>
      </c>
      <c r="U567" s="7"/>
      <c r="V567" s="7" t="s">
        <v>898</v>
      </c>
      <c r="W567" s="8">
        <v>0</v>
      </c>
      <c r="X567" s="8">
        <v>0</v>
      </c>
      <c r="Y567" s="8">
        <v>0.11477272727272728</v>
      </c>
      <c r="Z567" s="8">
        <v>0.11477272727272728</v>
      </c>
      <c r="AA567" s="8">
        <v>0</v>
      </c>
      <c r="AB567" s="8">
        <v>0</v>
      </c>
      <c r="AC567" s="8">
        <v>0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8">
        <v>0</v>
      </c>
      <c r="AO567" s="8">
        <v>0.11477272727272728</v>
      </c>
      <c r="AP567" s="8">
        <v>0.11477272727272728</v>
      </c>
      <c r="AQ567" s="8">
        <v>0</v>
      </c>
      <c r="AR567" s="8">
        <v>0</v>
      </c>
      <c r="AS567" s="8">
        <v>0</v>
      </c>
      <c r="AT567" s="8">
        <v>0</v>
      </c>
      <c r="AU567" s="7">
        <v>0</v>
      </c>
      <c r="AV567" s="7">
        <v>0</v>
      </c>
      <c r="AW567" s="7">
        <v>0</v>
      </c>
      <c r="AX567" s="7">
        <v>0</v>
      </c>
      <c r="AY567" s="7">
        <v>0</v>
      </c>
      <c r="AZ567" s="7">
        <v>0</v>
      </c>
      <c r="BA567" s="7">
        <v>0</v>
      </c>
      <c r="BB567" s="7">
        <v>0</v>
      </c>
      <c r="BC567" s="8">
        <v>0</v>
      </c>
      <c r="BD567" s="8">
        <v>0</v>
      </c>
      <c r="BE567" s="8">
        <v>0</v>
      </c>
      <c r="BF567" s="8">
        <v>0</v>
      </c>
      <c r="BG567" s="8">
        <v>0</v>
      </c>
      <c r="BH567" s="8">
        <v>0</v>
      </c>
      <c r="BI567" s="8">
        <v>0</v>
      </c>
      <c r="BJ567" s="8">
        <v>0</v>
      </c>
      <c r="BK567" s="8">
        <v>0</v>
      </c>
      <c r="BL567" s="8">
        <v>0</v>
      </c>
      <c r="BM567" s="8">
        <v>0</v>
      </c>
      <c r="BN567" s="8">
        <v>0</v>
      </c>
      <c r="BO567" s="8">
        <v>0</v>
      </c>
      <c r="BP567" s="8">
        <v>0</v>
      </c>
      <c r="BQ567" s="8">
        <v>0</v>
      </c>
      <c r="BR567" s="8">
        <v>0</v>
      </c>
    </row>
    <row r="568" spans="1:70" x14ac:dyDescent="0.25">
      <c r="A568" s="6">
        <v>35255007</v>
      </c>
      <c r="B568" t="s">
        <v>1029</v>
      </c>
      <c r="C568" s="7" t="s">
        <v>101</v>
      </c>
      <c r="D568" s="7" t="s">
        <v>897</v>
      </c>
      <c r="E568" s="7" t="s">
        <v>95</v>
      </c>
      <c r="F568" t="s">
        <v>898</v>
      </c>
      <c r="G568" t="s">
        <v>899</v>
      </c>
      <c r="H568" t="s">
        <v>1011</v>
      </c>
      <c r="I568" t="s">
        <v>165</v>
      </c>
      <c r="J568" t="s">
        <v>78</v>
      </c>
      <c r="K568" t="s">
        <v>166</v>
      </c>
      <c r="L568">
        <v>38.358615068600002</v>
      </c>
      <c r="M568">
        <v>-122.0258938249</v>
      </c>
      <c r="N568" s="7" t="s">
        <v>1030</v>
      </c>
      <c r="O568" s="7" t="s">
        <v>1031</v>
      </c>
      <c r="P568" s="7" t="s">
        <v>1032</v>
      </c>
      <c r="Q568" s="7" t="s">
        <v>141</v>
      </c>
      <c r="R568" s="7">
        <v>64</v>
      </c>
      <c r="S568" s="7">
        <v>768</v>
      </c>
      <c r="T568" s="7" t="s">
        <v>220</v>
      </c>
      <c r="U568" s="7"/>
      <c r="V568" s="7" t="s">
        <v>898</v>
      </c>
      <c r="W568" s="8">
        <v>0</v>
      </c>
      <c r="X568" s="8">
        <v>0</v>
      </c>
      <c r="Y568" s="8">
        <v>0.35075757575757577</v>
      </c>
      <c r="Z568" s="8">
        <v>0.35075757575757577</v>
      </c>
      <c r="AA568" s="8">
        <v>0</v>
      </c>
      <c r="AB568" s="8">
        <v>0</v>
      </c>
      <c r="AC568" s="8">
        <v>0</v>
      </c>
      <c r="AD568" s="8">
        <v>0</v>
      </c>
      <c r="AE568" s="8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8">
        <v>0</v>
      </c>
      <c r="AO568" s="8">
        <v>0</v>
      </c>
      <c r="AP568" s="8">
        <v>0</v>
      </c>
      <c r="AQ568" s="8">
        <v>0</v>
      </c>
      <c r="AR568" s="8">
        <v>0</v>
      </c>
      <c r="AS568" s="8">
        <v>0</v>
      </c>
      <c r="AT568" s="8">
        <v>0</v>
      </c>
      <c r="AU568" s="7">
        <v>0</v>
      </c>
      <c r="AV568" s="7">
        <v>0</v>
      </c>
      <c r="AW568" s="7">
        <v>0.35075757575757577</v>
      </c>
      <c r="AX568" s="7">
        <v>0.35075757575757577</v>
      </c>
      <c r="AY568" s="7">
        <v>0</v>
      </c>
      <c r="AZ568" s="7">
        <v>0</v>
      </c>
      <c r="BA568" s="7">
        <v>0</v>
      </c>
      <c r="BB568" s="7">
        <v>0</v>
      </c>
      <c r="BC568" s="8">
        <v>0</v>
      </c>
      <c r="BD568" s="8">
        <v>0</v>
      </c>
      <c r="BE568" s="8">
        <v>0</v>
      </c>
      <c r="BF568" s="8">
        <v>0</v>
      </c>
      <c r="BG568" s="8">
        <v>0</v>
      </c>
      <c r="BH568" s="8">
        <v>0</v>
      </c>
      <c r="BI568" s="8">
        <v>0</v>
      </c>
      <c r="BJ568" s="8">
        <v>0</v>
      </c>
      <c r="BK568" s="8">
        <v>0</v>
      </c>
      <c r="BL568" s="8">
        <v>0</v>
      </c>
      <c r="BM568" s="8">
        <v>0</v>
      </c>
      <c r="BN568" s="8">
        <v>0</v>
      </c>
      <c r="BO568" s="8">
        <v>0</v>
      </c>
      <c r="BP568" s="8">
        <v>0</v>
      </c>
      <c r="BQ568" s="8">
        <v>0</v>
      </c>
      <c r="BR568" s="8">
        <v>0</v>
      </c>
    </row>
    <row r="569" spans="1:70" x14ac:dyDescent="0.25">
      <c r="A569" s="6">
        <v>35275479</v>
      </c>
      <c r="B569" t="s">
        <v>1033</v>
      </c>
      <c r="C569" s="7" t="s">
        <v>137</v>
      </c>
      <c r="D569" s="7" t="s">
        <v>897</v>
      </c>
      <c r="E569" s="7" t="s">
        <v>95</v>
      </c>
      <c r="F569" t="s">
        <v>898</v>
      </c>
      <c r="G569" t="s">
        <v>899</v>
      </c>
      <c r="H569" t="s">
        <v>1034</v>
      </c>
      <c r="I569" t="s">
        <v>995</v>
      </c>
      <c r="J569" t="s">
        <v>78</v>
      </c>
      <c r="K569" t="s">
        <v>79</v>
      </c>
      <c r="L569">
        <v>40.423611072500002</v>
      </c>
      <c r="M569">
        <v>-121.8237239852</v>
      </c>
      <c r="N569" s="7" t="s">
        <v>1035</v>
      </c>
      <c r="O569" s="7" t="s">
        <v>1036</v>
      </c>
      <c r="P569" s="7" t="s">
        <v>1037</v>
      </c>
      <c r="Q569" s="7" t="s">
        <v>141</v>
      </c>
      <c r="R569" s="7">
        <v>532</v>
      </c>
      <c r="S569" s="7">
        <v>1752</v>
      </c>
      <c r="T569" s="7" t="s">
        <v>220</v>
      </c>
      <c r="U569" s="7"/>
      <c r="V569" s="7" t="s">
        <v>898</v>
      </c>
      <c r="W569" s="8">
        <v>0</v>
      </c>
      <c r="X569" s="8">
        <v>0</v>
      </c>
      <c r="Y569" s="8">
        <v>0.26704545454545453</v>
      </c>
      <c r="Z569" s="8">
        <v>0.26704545454545453</v>
      </c>
      <c r="AA569" s="8">
        <v>0</v>
      </c>
      <c r="AB569" s="8">
        <v>0</v>
      </c>
      <c r="AC569" s="8">
        <v>0</v>
      </c>
      <c r="AD569" s="8">
        <v>0</v>
      </c>
      <c r="AE569" s="8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8">
        <v>0</v>
      </c>
      <c r="AO569" s="8">
        <v>0</v>
      </c>
      <c r="AP569" s="8">
        <v>0</v>
      </c>
      <c r="AQ569" s="8">
        <v>0</v>
      </c>
      <c r="AR569" s="8">
        <v>0</v>
      </c>
      <c r="AS569" s="8">
        <v>0</v>
      </c>
      <c r="AT569" s="8">
        <v>0</v>
      </c>
      <c r="AU569" s="7">
        <v>0</v>
      </c>
      <c r="AV569" s="7">
        <v>0</v>
      </c>
      <c r="AW569" s="7">
        <v>0</v>
      </c>
      <c r="AX569" s="7">
        <v>0</v>
      </c>
      <c r="AY569" s="7">
        <v>0</v>
      </c>
      <c r="AZ569" s="7">
        <v>0</v>
      </c>
      <c r="BA569" s="7">
        <v>0.26704545454545453</v>
      </c>
      <c r="BB569" s="7">
        <v>0.26704545454545453</v>
      </c>
      <c r="BC569" s="8">
        <v>0</v>
      </c>
      <c r="BD569" s="8">
        <v>0</v>
      </c>
      <c r="BE569" s="8">
        <v>0</v>
      </c>
      <c r="BF569" s="8">
        <v>0</v>
      </c>
      <c r="BG569" s="8">
        <v>0</v>
      </c>
      <c r="BH569" s="8">
        <v>0</v>
      </c>
      <c r="BI569" s="8">
        <v>0</v>
      </c>
      <c r="BJ569" s="8">
        <v>0</v>
      </c>
      <c r="BK569" s="8">
        <v>0</v>
      </c>
      <c r="BL569" s="8">
        <v>0</v>
      </c>
      <c r="BM569" s="8">
        <v>0</v>
      </c>
      <c r="BN569" s="8">
        <v>0</v>
      </c>
      <c r="BO569" s="8">
        <v>0</v>
      </c>
      <c r="BP569" s="8">
        <v>0</v>
      </c>
      <c r="BQ569" s="8">
        <v>0</v>
      </c>
      <c r="BR569" s="8">
        <v>0</v>
      </c>
    </row>
    <row r="570" spans="1:70" x14ac:dyDescent="0.25">
      <c r="A570" s="6">
        <v>35275962</v>
      </c>
      <c r="B570" t="s">
        <v>1038</v>
      </c>
      <c r="C570" s="7" t="s">
        <v>71</v>
      </c>
      <c r="D570" s="7" t="s">
        <v>1039</v>
      </c>
      <c r="E570" s="7" t="s">
        <v>73</v>
      </c>
      <c r="F570" t="s">
        <v>898</v>
      </c>
      <c r="G570" t="s">
        <v>899</v>
      </c>
      <c r="H570" t="s">
        <v>783</v>
      </c>
      <c r="I570" t="s">
        <v>118</v>
      </c>
      <c r="J570" t="s">
        <v>78</v>
      </c>
      <c r="K570" t="s">
        <v>79</v>
      </c>
      <c r="L570">
        <v>40.709616134000001</v>
      </c>
      <c r="M570">
        <v>-122.336600852</v>
      </c>
      <c r="N570" s="7" t="s">
        <v>784</v>
      </c>
      <c r="O570" s="7" t="s">
        <v>1040</v>
      </c>
      <c r="P570" s="7" t="s">
        <v>786</v>
      </c>
      <c r="Q570" s="7" t="s">
        <v>141</v>
      </c>
      <c r="R570" s="7">
        <v>1828</v>
      </c>
      <c r="S570" s="7">
        <v>838</v>
      </c>
      <c r="T570" s="7" t="s">
        <v>220</v>
      </c>
      <c r="U570" s="7"/>
      <c r="V570" s="7" t="s">
        <v>898</v>
      </c>
      <c r="W570" s="8">
        <v>0</v>
      </c>
      <c r="X570" s="8">
        <v>0</v>
      </c>
      <c r="Y570" s="8">
        <v>3.5227272727272725E-2</v>
      </c>
      <c r="Z570" s="8">
        <v>3.5227272727272725E-2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8">
        <v>0</v>
      </c>
      <c r="AO570" s="8">
        <v>0</v>
      </c>
      <c r="AP570" s="8">
        <v>0</v>
      </c>
      <c r="AQ570" s="8">
        <v>0</v>
      </c>
      <c r="AR570" s="8">
        <v>0</v>
      </c>
      <c r="AS570" s="8">
        <v>0</v>
      </c>
      <c r="AT570" s="8">
        <v>0</v>
      </c>
      <c r="AU570" s="7">
        <v>0</v>
      </c>
      <c r="AV570" s="7">
        <v>0</v>
      </c>
      <c r="AW570" s="7">
        <v>0</v>
      </c>
      <c r="AX570" s="7">
        <v>0</v>
      </c>
      <c r="AY570" s="7">
        <v>0</v>
      </c>
      <c r="AZ570" s="7">
        <v>0</v>
      </c>
      <c r="BA570" s="7">
        <v>3.5227272727272725E-2</v>
      </c>
      <c r="BB570" s="7">
        <v>3.5227272727272725E-2</v>
      </c>
      <c r="BC570" s="8">
        <v>0</v>
      </c>
      <c r="BD570" s="8">
        <v>0</v>
      </c>
      <c r="BE570" s="8">
        <v>0</v>
      </c>
      <c r="BF570" s="8">
        <v>0</v>
      </c>
      <c r="BG570" s="8">
        <v>0</v>
      </c>
      <c r="BH570" s="8">
        <v>0</v>
      </c>
      <c r="BI570" s="8">
        <v>0</v>
      </c>
      <c r="BJ570" s="8">
        <v>0</v>
      </c>
      <c r="BK570" s="8">
        <v>0</v>
      </c>
      <c r="BL570" s="8">
        <v>0</v>
      </c>
      <c r="BM570" s="8">
        <v>0</v>
      </c>
      <c r="BN570" s="8">
        <v>0</v>
      </c>
      <c r="BO570" s="8">
        <v>0</v>
      </c>
      <c r="BP570" s="8">
        <v>0</v>
      </c>
      <c r="BQ570" s="8">
        <v>0</v>
      </c>
      <c r="BR570" s="8">
        <v>0</v>
      </c>
    </row>
    <row r="571" spans="1:70" x14ac:dyDescent="0.25">
      <c r="A571" s="6">
        <v>35177215</v>
      </c>
      <c r="B571" t="s">
        <v>1041</v>
      </c>
      <c r="C571" s="7" t="s">
        <v>93</v>
      </c>
      <c r="D571" s="7" t="s">
        <v>897</v>
      </c>
      <c r="E571" s="7" t="s">
        <v>95</v>
      </c>
      <c r="F571" t="s">
        <v>898</v>
      </c>
      <c r="G571" t="s">
        <v>899</v>
      </c>
      <c r="H571" t="s">
        <v>783</v>
      </c>
      <c r="I571" t="s">
        <v>118</v>
      </c>
      <c r="J571" t="s">
        <v>78</v>
      </c>
      <c r="K571" t="s">
        <v>79</v>
      </c>
      <c r="L571">
        <v>40.696925463600003</v>
      </c>
      <c r="M571">
        <v>-122.3391828619</v>
      </c>
      <c r="N571" s="7" t="s">
        <v>784</v>
      </c>
      <c r="O571" s="7" t="s">
        <v>1040</v>
      </c>
      <c r="P571" s="7" t="s">
        <v>786</v>
      </c>
      <c r="Q571" s="7" t="s">
        <v>141</v>
      </c>
      <c r="R571" s="7">
        <v>1828</v>
      </c>
      <c r="S571" s="7">
        <v>838</v>
      </c>
      <c r="T571" s="7" t="s">
        <v>220</v>
      </c>
      <c r="U571" s="7"/>
      <c r="V571" s="7" t="s">
        <v>898</v>
      </c>
      <c r="W571" s="8">
        <v>0</v>
      </c>
      <c r="X571" s="8">
        <v>0</v>
      </c>
      <c r="Y571" s="8">
        <v>0.18920454545454546</v>
      </c>
      <c r="Z571" s="8">
        <v>0.18920454545454546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8">
        <v>0</v>
      </c>
      <c r="AO571" s="8">
        <v>0.18920454545454546</v>
      </c>
      <c r="AP571" s="8">
        <v>0.18920454545454546</v>
      </c>
      <c r="AQ571" s="8">
        <v>0</v>
      </c>
      <c r="AR571" s="8">
        <v>0</v>
      </c>
      <c r="AS571" s="8">
        <v>0</v>
      </c>
      <c r="AT571" s="8">
        <v>0</v>
      </c>
      <c r="AU571" s="7">
        <v>0</v>
      </c>
      <c r="AV571" s="7">
        <v>0</v>
      </c>
      <c r="AW571" s="7">
        <v>0</v>
      </c>
      <c r="AX571" s="7">
        <v>0</v>
      </c>
      <c r="AY571" s="7">
        <v>0</v>
      </c>
      <c r="AZ571" s="7">
        <v>0</v>
      </c>
      <c r="BA571" s="7">
        <v>0</v>
      </c>
      <c r="BB571" s="7">
        <v>0</v>
      </c>
      <c r="BC571" s="8">
        <v>0</v>
      </c>
      <c r="BD571" s="8">
        <v>0</v>
      </c>
      <c r="BE571" s="8">
        <v>0</v>
      </c>
      <c r="BF571" s="8">
        <v>0</v>
      </c>
      <c r="BG571" s="8">
        <v>0</v>
      </c>
      <c r="BH571" s="8">
        <v>0</v>
      </c>
      <c r="BI571" s="8">
        <v>0</v>
      </c>
      <c r="BJ571" s="8">
        <v>0</v>
      </c>
      <c r="BK571" s="8">
        <v>0</v>
      </c>
      <c r="BL571" s="8">
        <v>0</v>
      </c>
      <c r="BM571" s="8">
        <v>0</v>
      </c>
      <c r="BN571" s="8">
        <v>0</v>
      </c>
      <c r="BO571" s="8">
        <v>0</v>
      </c>
      <c r="BP571" s="8">
        <v>0</v>
      </c>
      <c r="BQ571" s="8">
        <v>0</v>
      </c>
      <c r="BR571" s="8">
        <v>0</v>
      </c>
    </row>
    <row r="572" spans="1:70" x14ac:dyDescent="0.25">
      <c r="A572" s="6">
        <v>35151005</v>
      </c>
      <c r="B572" t="s">
        <v>1042</v>
      </c>
      <c r="C572" s="7" t="s">
        <v>71</v>
      </c>
      <c r="D572" s="7" t="s">
        <v>897</v>
      </c>
      <c r="E572" s="7" t="s">
        <v>73</v>
      </c>
      <c r="F572" t="s">
        <v>898</v>
      </c>
      <c r="G572" t="s">
        <v>899</v>
      </c>
      <c r="H572" t="s">
        <v>1043</v>
      </c>
      <c r="I572" t="s">
        <v>1044</v>
      </c>
      <c r="J572" t="s">
        <v>153</v>
      </c>
      <c r="K572" t="s">
        <v>196</v>
      </c>
      <c r="L572">
        <v>39.184964996600002</v>
      </c>
      <c r="M572">
        <v>-122.9885731943</v>
      </c>
      <c r="N572" s="7" t="s">
        <v>1045</v>
      </c>
      <c r="O572" s="7" t="s">
        <v>1046</v>
      </c>
      <c r="P572" s="7" t="s">
        <v>1047</v>
      </c>
      <c r="Q572" s="7" t="s">
        <v>141</v>
      </c>
      <c r="R572" s="7">
        <v>259</v>
      </c>
      <c r="S572" s="7">
        <v>327</v>
      </c>
      <c r="T572" s="7" t="s">
        <v>123</v>
      </c>
      <c r="U572" s="7"/>
      <c r="V572" s="7" t="s">
        <v>898</v>
      </c>
      <c r="W572" s="8">
        <v>0</v>
      </c>
      <c r="X572" s="8">
        <v>0</v>
      </c>
      <c r="Y572" s="8">
        <v>0.28636363636363638</v>
      </c>
      <c r="Z572" s="8">
        <v>0.28636363636363638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8">
        <v>0</v>
      </c>
      <c r="AO572" s="8">
        <v>0</v>
      </c>
      <c r="AP572" s="8">
        <v>0</v>
      </c>
      <c r="AQ572" s="8">
        <v>0</v>
      </c>
      <c r="AR572" s="8">
        <v>0</v>
      </c>
      <c r="AS572" s="8">
        <v>0</v>
      </c>
      <c r="AT572" s="8">
        <v>0</v>
      </c>
      <c r="AU572" s="7">
        <v>0</v>
      </c>
      <c r="AV572" s="7">
        <v>0</v>
      </c>
      <c r="AW572" s="7">
        <v>0</v>
      </c>
      <c r="AX572" s="7">
        <v>0</v>
      </c>
      <c r="AY572" s="7">
        <v>0</v>
      </c>
      <c r="AZ572" s="7">
        <v>0</v>
      </c>
      <c r="BA572" s="7">
        <v>0.28636363636363638</v>
      </c>
      <c r="BB572" s="7">
        <v>0.28636363636363638</v>
      </c>
      <c r="BC572" s="8">
        <v>0</v>
      </c>
      <c r="BD572" s="8">
        <v>0</v>
      </c>
      <c r="BE572" s="8">
        <v>0</v>
      </c>
      <c r="BF572" s="8">
        <v>0</v>
      </c>
      <c r="BG572" s="8">
        <v>0</v>
      </c>
      <c r="BH572" s="8">
        <v>0</v>
      </c>
      <c r="BI572" s="8">
        <v>0</v>
      </c>
      <c r="BJ572" s="8">
        <v>0</v>
      </c>
      <c r="BK572" s="8">
        <v>0</v>
      </c>
      <c r="BL572" s="8">
        <v>0</v>
      </c>
      <c r="BM572" s="8">
        <v>0</v>
      </c>
      <c r="BN572" s="8">
        <v>0</v>
      </c>
      <c r="BO572" s="8">
        <v>0</v>
      </c>
      <c r="BP572" s="8">
        <v>0</v>
      </c>
      <c r="BQ572" s="8">
        <v>0</v>
      </c>
      <c r="BR572" s="8">
        <v>0</v>
      </c>
    </row>
    <row r="573" spans="1:70" x14ac:dyDescent="0.25">
      <c r="A573" s="6">
        <v>35038141</v>
      </c>
      <c r="B573" t="s">
        <v>1048</v>
      </c>
      <c r="C573" s="7" t="s">
        <v>101</v>
      </c>
      <c r="D573" s="7" t="s">
        <v>897</v>
      </c>
      <c r="E573" s="7" t="s">
        <v>95</v>
      </c>
      <c r="F573" t="s">
        <v>898</v>
      </c>
      <c r="G573" t="s">
        <v>899</v>
      </c>
      <c r="H573" t="s">
        <v>1049</v>
      </c>
      <c r="I573" t="s">
        <v>118</v>
      </c>
      <c r="J573" t="s">
        <v>78</v>
      </c>
      <c r="K573" t="s">
        <v>79</v>
      </c>
      <c r="L573">
        <v>40.494707568800003</v>
      </c>
      <c r="M573">
        <v>-121.8663818335</v>
      </c>
      <c r="N573" s="7" t="s">
        <v>1050</v>
      </c>
      <c r="O573" s="7" t="s">
        <v>1051</v>
      </c>
      <c r="P573" s="7" t="s">
        <v>1052</v>
      </c>
      <c r="Q573" s="7" t="s">
        <v>170</v>
      </c>
      <c r="R573" s="7">
        <v>2149</v>
      </c>
      <c r="S573" s="7"/>
      <c r="T573" s="7"/>
      <c r="U573" s="7"/>
      <c r="V573" s="7" t="s">
        <v>898</v>
      </c>
      <c r="W573" s="8">
        <v>0</v>
      </c>
      <c r="X573" s="8">
        <v>0</v>
      </c>
      <c r="Y573" s="8">
        <v>6.1174242424242423E-2</v>
      </c>
      <c r="Z573" s="8">
        <v>6.1174242424242423E-2</v>
      </c>
      <c r="AA573" s="8">
        <v>0</v>
      </c>
      <c r="AB573" s="8">
        <v>0</v>
      </c>
      <c r="AC573" s="8">
        <v>0</v>
      </c>
      <c r="AD573" s="8">
        <v>0</v>
      </c>
      <c r="AE573" s="8">
        <v>0</v>
      </c>
      <c r="AF573" s="8">
        <v>0</v>
      </c>
      <c r="AG573" s="8">
        <v>6.1174242424242423E-2</v>
      </c>
      <c r="AH573" s="8">
        <v>6.1174242424242423E-2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8">
        <v>0</v>
      </c>
      <c r="AO573" s="8">
        <v>0</v>
      </c>
      <c r="AP573" s="8">
        <v>0</v>
      </c>
      <c r="AQ573" s="8">
        <v>0</v>
      </c>
      <c r="AR573" s="8">
        <v>0</v>
      </c>
      <c r="AS573" s="8">
        <v>0</v>
      </c>
      <c r="AT573" s="8">
        <v>0</v>
      </c>
      <c r="AU573" s="7">
        <v>0</v>
      </c>
      <c r="AV573" s="7">
        <v>0</v>
      </c>
      <c r="AW573" s="7">
        <v>0</v>
      </c>
      <c r="AX573" s="7">
        <v>0</v>
      </c>
      <c r="AY573" s="7">
        <v>0</v>
      </c>
      <c r="AZ573" s="7">
        <v>0</v>
      </c>
      <c r="BA573" s="7">
        <v>0</v>
      </c>
      <c r="BB573" s="7">
        <v>0</v>
      </c>
      <c r="BC573" s="8">
        <v>0</v>
      </c>
      <c r="BD573" s="8">
        <v>0</v>
      </c>
      <c r="BE573" s="8">
        <v>0</v>
      </c>
      <c r="BF573" s="8">
        <v>0</v>
      </c>
      <c r="BG573" s="8">
        <v>0</v>
      </c>
      <c r="BH573" s="8">
        <v>0</v>
      </c>
      <c r="BI573" s="8">
        <v>0</v>
      </c>
      <c r="BJ573" s="8">
        <v>0</v>
      </c>
      <c r="BK573" s="8">
        <v>0</v>
      </c>
      <c r="BL573" s="8">
        <v>0</v>
      </c>
      <c r="BM573" s="8">
        <v>0</v>
      </c>
      <c r="BN573" s="8">
        <v>0</v>
      </c>
      <c r="BO573" s="8">
        <v>0</v>
      </c>
      <c r="BP573" s="8">
        <v>0</v>
      </c>
      <c r="BQ573" s="8">
        <v>0</v>
      </c>
      <c r="BR573" s="8">
        <v>0</v>
      </c>
    </row>
    <row r="574" spans="1:70" x14ac:dyDescent="0.25">
      <c r="A574" s="6">
        <v>35038136</v>
      </c>
      <c r="B574" t="s">
        <v>1053</v>
      </c>
      <c r="C574" s="7" t="s">
        <v>101</v>
      </c>
      <c r="D574" s="7" t="s">
        <v>897</v>
      </c>
      <c r="E574" s="7" t="s">
        <v>95</v>
      </c>
      <c r="F574" t="s">
        <v>898</v>
      </c>
      <c r="G574" t="s">
        <v>899</v>
      </c>
      <c r="H574" t="s">
        <v>1049</v>
      </c>
      <c r="I574" t="s">
        <v>118</v>
      </c>
      <c r="J574" t="s">
        <v>78</v>
      </c>
      <c r="K574" t="s">
        <v>79</v>
      </c>
      <c r="L574">
        <v>40.5114083697</v>
      </c>
      <c r="M574">
        <v>-121.93767011360001</v>
      </c>
      <c r="N574" s="7" t="s">
        <v>1050</v>
      </c>
      <c r="O574" s="7" t="s">
        <v>1054</v>
      </c>
      <c r="P574" s="7" t="s">
        <v>1052</v>
      </c>
      <c r="Q574" s="7" t="s">
        <v>170</v>
      </c>
      <c r="R574" s="7">
        <v>1455</v>
      </c>
      <c r="S574" s="7"/>
      <c r="T574" s="7"/>
      <c r="U574" s="7"/>
      <c r="V574" s="7" t="s">
        <v>898</v>
      </c>
      <c r="W574" s="8">
        <v>0</v>
      </c>
      <c r="X574" s="8">
        <v>0</v>
      </c>
      <c r="Y574" s="8">
        <v>3.5606060606060606E-2</v>
      </c>
      <c r="Z574" s="8">
        <v>3.5606060606060606E-2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3.5606060606060606E-2</v>
      </c>
      <c r="AL574" s="8">
        <v>3.5606060606060606E-2</v>
      </c>
      <c r="AM574" s="8">
        <v>0</v>
      </c>
      <c r="AN574" s="8">
        <v>0</v>
      </c>
      <c r="AO574" s="8">
        <v>0</v>
      </c>
      <c r="AP574" s="8">
        <v>0</v>
      </c>
      <c r="AQ574" s="8">
        <v>0</v>
      </c>
      <c r="AR574" s="8">
        <v>0</v>
      </c>
      <c r="AS574" s="8">
        <v>0</v>
      </c>
      <c r="AT574" s="8">
        <v>0</v>
      </c>
      <c r="AU574" s="7">
        <v>0</v>
      </c>
      <c r="AV574" s="7">
        <v>0</v>
      </c>
      <c r="AW574" s="7">
        <v>0</v>
      </c>
      <c r="AX574" s="7">
        <v>0</v>
      </c>
      <c r="AY574" s="7">
        <v>0</v>
      </c>
      <c r="AZ574" s="7">
        <v>0</v>
      </c>
      <c r="BA574" s="7">
        <v>0</v>
      </c>
      <c r="BB574" s="7">
        <v>0</v>
      </c>
      <c r="BC574" s="8">
        <v>0</v>
      </c>
      <c r="BD574" s="8">
        <v>0</v>
      </c>
      <c r="BE574" s="8">
        <v>0</v>
      </c>
      <c r="BF574" s="8">
        <v>0</v>
      </c>
      <c r="BG574" s="8">
        <v>0</v>
      </c>
      <c r="BH574" s="8">
        <v>0</v>
      </c>
      <c r="BI574" s="8">
        <v>0</v>
      </c>
      <c r="BJ574" s="8">
        <v>0</v>
      </c>
      <c r="BK574" s="8">
        <v>0</v>
      </c>
      <c r="BL574" s="8">
        <v>0</v>
      </c>
      <c r="BM574" s="8">
        <v>0</v>
      </c>
      <c r="BN574" s="8">
        <v>0</v>
      </c>
      <c r="BO574" s="8">
        <v>0</v>
      </c>
      <c r="BP574" s="8">
        <v>0</v>
      </c>
      <c r="BQ574" s="8">
        <v>0</v>
      </c>
      <c r="BR574" s="8">
        <v>0</v>
      </c>
    </row>
    <row r="575" spans="1:70" x14ac:dyDescent="0.25">
      <c r="A575" s="6">
        <v>35023234</v>
      </c>
      <c r="B575" t="s">
        <v>1055</v>
      </c>
      <c r="C575" s="7" t="s">
        <v>101</v>
      </c>
      <c r="D575" s="7" t="s">
        <v>897</v>
      </c>
      <c r="E575" s="7" t="s">
        <v>95</v>
      </c>
      <c r="F575" t="s">
        <v>898</v>
      </c>
      <c r="G575" t="s">
        <v>899</v>
      </c>
      <c r="H575" t="s">
        <v>1049</v>
      </c>
      <c r="I575" t="s">
        <v>118</v>
      </c>
      <c r="J575" t="s">
        <v>78</v>
      </c>
      <c r="K575" t="s">
        <v>79</v>
      </c>
      <c r="L575">
        <v>40.513087042400002</v>
      </c>
      <c r="M575">
        <v>-121.77188047209999</v>
      </c>
      <c r="N575" s="7" t="s">
        <v>1050</v>
      </c>
      <c r="O575" s="7" t="s">
        <v>1056</v>
      </c>
      <c r="P575" s="7" t="s">
        <v>1052</v>
      </c>
      <c r="Q575" s="7" t="s">
        <v>141</v>
      </c>
      <c r="R575" s="7">
        <v>2488</v>
      </c>
      <c r="S575" s="7"/>
      <c r="T575" s="7"/>
      <c r="U575" s="7"/>
      <c r="V575" s="7" t="s">
        <v>898</v>
      </c>
      <c r="W575" s="8">
        <v>0</v>
      </c>
      <c r="X575" s="8">
        <v>0</v>
      </c>
      <c r="Y575" s="8">
        <v>7.1969696969696975E-2</v>
      </c>
      <c r="Z575" s="8">
        <v>7.1969696969696975E-2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7.1969696969696975E-2</v>
      </c>
      <c r="AH575" s="8">
        <v>7.1969696969696975E-2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8">
        <v>0</v>
      </c>
      <c r="AO575" s="8">
        <v>0</v>
      </c>
      <c r="AP575" s="8">
        <v>0</v>
      </c>
      <c r="AQ575" s="8">
        <v>0</v>
      </c>
      <c r="AR575" s="8">
        <v>0</v>
      </c>
      <c r="AS575" s="8">
        <v>0</v>
      </c>
      <c r="AT575" s="8">
        <v>0</v>
      </c>
      <c r="AU575" s="7">
        <v>0</v>
      </c>
      <c r="AV575" s="7">
        <v>0</v>
      </c>
      <c r="AW575" s="7">
        <v>0</v>
      </c>
      <c r="AX575" s="7">
        <v>0</v>
      </c>
      <c r="AY575" s="7">
        <v>0</v>
      </c>
      <c r="AZ575" s="7">
        <v>0</v>
      </c>
      <c r="BA575" s="7">
        <v>0</v>
      </c>
      <c r="BB575" s="7">
        <v>0</v>
      </c>
      <c r="BC575" s="8">
        <v>0</v>
      </c>
      <c r="BD575" s="8">
        <v>0</v>
      </c>
      <c r="BE575" s="8">
        <v>0</v>
      </c>
      <c r="BF575" s="8">
        <v>0</v>
      </c>
      <c r="BG575" s="8">
        <v>0</v>
      </c>
      <c r="BH575" s="8">
        <v>0</v>
      </c>
      <c r="BI575" s="8">
        <v>0</v>
      </c>
      <c r="BJ575" s="8">
        <v>0</v>
      </c>
      <c r="BK575" s="8">
        <v>0</v>
      </c>
      <c r="BL575" s="8">
        <v>0</v>
      </c>
      <c r="BM575" s="8">
        <v>0</v>
      </c>
      <c r="BN575" s="8">
        <v>0</v>
      </c>
      <c r="BO575" s="8">
        <v>0</v>
      </c>
      <c r="BP575" s="8">
        <v>0</v>
      </c>
      <c r="BQ575" s="8">
        <v>0</v>
      </c>
      <c r="BR575" s="8">
        <v>0</v>
      </c>
    </row>
    <row r="576" spans="1:70" x14ac:dyDescent="0.25">
      <c r="A576" s="6">
        <v>35205037</v>
      </c>
      <c r="B576" t="s">
        <v>1057</v>
      </c>
      <c r="C576" s="7" t="s">
        <v>101</v>
      </c>
      <c r="D576" s="7" t="s">
        <v>897</v>
      </c>
      <c r="E576" s="7" t="s">
        <v>95</v>
      </c>
      <c r="F576" t="s">
        <v>898</v>
      </c>
      <c r="G576" t="s">
        <v>899</v>
      </c>
      <c r="H576" t="s">
        <v>107</v>
      </c>
      <c r="I576" t="s">
        <v>108</v>
      </c>
      <c r="J576" t="s">
        <v>78</v>
      </c>
      <c r="K576" t="s">
        <v>109</v>
      </c>
      <c r="L576">
        <v>39.069956599800001</v>
      </c>
      <c r="M576">
        <v>-120.95789920599999</v>
      </c>
      <c r="N576" s="7" t="s">
        <v>1058</v>
      </c>
      <c r="O576" s="7" t="s">
        <v>1059</v>
      </c>
      <c r="P576" s="7" t="s">
        <v>1060</v>
      </c>
      <c r="Q576" s="7" t="s">
        <v>141</v>
      </c>
      <c r="R576" s="7">
        <v>1379</v>
      </c>
      <c r="S576" s="7">
        <v>166</v>
      </c>
      <c r="T576" s="7" t="s">
        <v>123</v>
      </c>
      <c r="U576" s="7"/>
      <c r="V576" s="7" t="s">
        <v>898</v>
      </c>
      <c r="W576" s="8">
        <v>0</v>
      </c>
      <c r="X576" s="8">
        <v>0</v>
      </c>
      <c r="Y576" s="8">
        <v>2.8787878787878789E-2</v>
      </c>
      <c r="Z576" s="8">
        <v>2.8787878787878789E-2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8">
        <v>0</v>
      </c>
      <c r="AO576" s="8">
        <v>0</v>
      </c>
      <c r="AP576" s="8">
        <v>0</v>
      </c>
      <c r="AQ576" s="8">
        <v>0</v>
      </c>
      <c r="AR576" s="8">
        <v>0</v>
      </c>
      <c r="AS576" s="8">
        <v>2.8787878787878789E-2</v>
      </c>
      <c r="AT576" s="8">
        <v>2.8787878787878789E-2</v>
      </c>
      <c r="AU576" s="7">
        <v>0</v>
      </c>
      <c r="AV576" s="7">
        <v>0</v>
      </c>
      <c r="AW576" s="7">
        <v>0</v>
      </c>
      <c r="AX576" s="7">
        <v>0</v>
      </c>
      <c r="AY576" s="7">
        <v>0</v>
      </c>
      <c r="AZ576" s="7">
        <v>0</v>
      </c>
      <c r="BA576" s="7">
        <v>0</v>
      </c>
      <c r="BB576" s="7">
        <v>0</v>
      </c>
      <c r="BC576" s="8">
        <v>0</v>
      </c>
      <c r="BD576" s="8">
        <v>0</v>
      </c>
      <c r="BE576" s="8">
        <v>0</v>
      </c>
      <c r="BF576" s="8">
        <v>0</v>
      </c>
      <c r="BG576" s="8">
        <v>0</v>
      </c>
      <c r="BH576" s="8">
        <v>0</v>
      </c>
      <c r="BI576" s="8">
        <v>0</v>
      </c>
      <c r="BJ576" s="8">
        <v>0</v>
      </c>
      <c r="BK576" s="8">
        <v>0</v>
      </c>
      <c r="BL576" s="8">
        <v>0</v>
      </c>
      <c r="BM576" s="8">
        <v>0</v>
      </c>
      <c r="BN576" s="8">
        <v>0</v>
      </c>
      <c r="BO576" s="8">
        <v>0</v>
      </c>
      <c r="BP576" s="8">
        <v>0</v>
      </c>
      <c r="BQ576" s="8">
        <v>0</v>
      </c>
      <c r="BR576" s="8">
        <v>0</v>
      </c>
    </row>
    <row r="577" spans="1:70" x14ac:dyDescent="0.25">
      <c r="A577" s="6">
        <v>35211657</v>
      </c>
      <c r="B577" t="s">
        <v>1061</v>
      </c>
      <c r="C577" s="7" t="s">
        <v>101</v>
      </c>
      <c r="D577" s="7" t="s">
        <v>897</v>
      </c>
      <c r="E577" s="7" t="s">
        <v>95</v>
      </c>
      <c r="F577" t="s">
        <v>898</v>
      </c>
      <c r="G577" t="s">
        <v>899</v>
      </c>
      <c r="H577" t="s">
        <v>107</v>
      </c>
      <c r="I577" t="s">
        <v>108</v>
      </c>
      <c r="J577" t="s">
        <v>78</v>
      </c>
      <c r="K577" t="s">
        <v>109</v>
      </c>
      <c r="L577">
        <v>39.0636230088</v>
      </c>
      <c r="M577">
        <v>-121.0002466791</v>
      </c>
      <c r="N577" s="7" t="s">
        <v>1058</v>
      </c>
      <c r="O577" s="7" t="s">
        <v>1059</v>
      </c>
      <c r="P577" s="7" t="s">
        <v>1060</v>
      </c>
      <c r="Q577" s="7" t="s">
        <v>141</v>
      </c>
      <c r="R577" s="7">
        <v>1379</v>
      </c>
      <c r="S577" s="7">
        <v>166</v>
      </c>
      <c r="T577" s="7" t="s">
        <v>123</v>
      </c>
      <c r="U577" s="7"/>
      <c r="V577" s="7" t="s">
        <v>898</v>
      </c>
      <c r="W577" s="8">
        <v>0</v>
      </c>
      <c r="X577" s="8">
        <v>0</v>
      </c>
      <c r="Y577" s="8">
        <v>9.8106060606060599E-2</v>
      </c>
      <c r="Z577" s="8">
        <v>9.8106060606060599E-2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8">
        <v>0</v>
      </c>
      <c r="AO577" s="8">
        <v>0</v>
      </c>
      <c r="AP577" s="8">
        <v>0</v>
      </c>
      <c r="AQ577" s="8">
        <v>0</v>
      </c>
      <c r="AR577" s="8">
        <v>0</v>
      </c>
      <c r="AS577" s="8">
        <v>9.8106060606060599E-2</v>
      </c>
      <c r="AT577" s="8">
        <v>9.8106060606060599E-2</v>
      </c>
      <c r="AU577" s="7">
        <v>0</v>
      </c>
      <c r="AV577" s="7">
        <v>0</v>
      </c>
      <c r="AW577" s="7">
        <v>0</v>
      </c>
      <c r="AX577" s="7">
        <v>0</v>
      </c>
      <c r="AY577" s="7">
        <v>0</v>
      </c>
      <c r="AZ577" s="7">
        <v>0</v>
      </c>
      <c r="BA577" s="7">
        <v>0</v>
      </c>
      <c r="BB577" s="7">
        <v>0</v>
      </c>
      <c r="BC577" s="8">
        <v>0</v>
      </c>
      <c r="BD577" s="8">
        <v>0</v>
      </c>
      <c r="BE577" s="8">
        <v>0</v>
      </c>
      <c r="BF577" s="8">
        <v>0</v>
      </c>
      <c r="BG577" s="8">
        <v>0</v>
      </c>
      <c r="BH577" s="8">
        <v>0</v>
      </c>
      <c r="BI577" s="8">
        <v>0</v>
      </c>
      <c r="BJ577" s="8">
        <v>0</v>
      </c>
      <c r="BK577" s="8">
        <v>0</v>
      </c>
      <c r="BL577" s="8">
        <v>0</v>
      </c>
      <c r="BM577" s="8">
        <v>0</v>
      </c>
      <c r="BN577" s="8">
        <v>0</v>
      </c>
      <c r="BO577" s="8">
        <v>0</v>
      </c>
      <c r="BP577" s="8">
        <v>0</v>
      </c>
      <c r="BQ577" s="8">
        <v>0</v>
      </c>
      <c r="BR577" s="8">
        <v>0</v>
      </c>
    </row>
    <row r="578" spans="1:70" x14ac:dyDescent="0.25">
      <c r="A578" s="6">
        <v>35211297</v>
      </c>
      <c r="B578" t="s">
        <v>1062</v>
      </c>
      <c r="C578" s="7" t="s">
        <v>71</v>
      </c>
      <c r="D578" s="7" t="s">
        <v>897</v>
      </c>
      <c r="E578" s="7" t="s">
        <v>73</v>
      </c>
      <c r="F578" t="s">
        <v>898</v>
      </c>
      <c r="G578" t="s">
        <v>899</v>
      </c>
      <c r="H578" t="s">
        <v>107</v>
      </c>
      <c r="I578" t="s">
        <v>108</v>
      </c>
      <c r="J578" t="s">
        <v>78</v>
      </c>
      <c r="K578" t="s">
        <v>109</v>
      </c>
      <c r="L578">
        <v>39.019997603999997</v>
      </c>
      <c r="M578">
        <v>-120.94404950889999</v>
      </c>
      <c r="N578" s="7" t="s">
        <v>1058</v>
      </c>
      <c r="O578" s="7" t="s">
        <v>1063</v>
      </c>
      <c r="P578" s="7" t="s">
        <v>1060</v>
      </c>
      <c r="Q578" s="7" t="s">
        <v>141</v>
      </c>
      <c r="R578" s="7">
        <v>1801</v>
      </c>
      <c r="S578" s="7">
        <v>142</v>
      </c>
      <c r="T578" s="7" t="s">
        <v>123</v>
      </c>
      <c r="U578" s="7"/>
      <c r="V578" s="7" t="s">
        <v>898</v>
      </c>
      <c r="W578" s="8">
        <v>0</v>
      </c>
      <c r="X578" s="8">
        <v>0</v>
      </c>
      <c r="Y578" s="8">
        <v>0.21325757575757576</v>
      </c>
      <c r="Z578" s="8">
        <v>0.21325757575757576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8">
        <v>0</v>
      </c>
      <c r="AO578" s="8">
        <v>0</v>
      </c>
      <c r="AP578" s="8">
        <v>0</v>
      </c>
      <c r="AQ578" s="8">
        <v>0</v>
      </c>
      <c r="AR578" s="8">
        <v>0</v>
      </c>
      <c r="AS578" s="8">
        <v>0</v>
      </c>
      <c r="AT578" s="8">
        <v>0</v>
      </c>
      <c r="AU578" s="7">
        <v>0</v>
      </c>
      <c r="AV578" s="7">
        <v>0</v>
      </c>
      <c r="AW578" s="7">
        <v>0</v>
      </c>
      <c r="AX578" s="7">
        <v>0</v>
      </c>
      <c r="AY578" s="7">
        <v>0</v>
      </c>
      <c r="AZ578" s="7">
        <v>0</v>
      </c>
      <c r="BA578" s="7">
        <v>0.21325757575757576</v>
      </c>
      <c r="BB578" s="7">
        <v>0.21325757575757576</v>
      </c>
      <c r="BC578" s="8">
        <v>0</v>
      </c>
      <c r="BD578" s="8">
        <v>0</v>
      </c>
      <c r="BE578" s="8">
        <v>0</v>
      </c>
      <c r="BF578" s="8">
        <v>0</v>
      </c>
      <c r="BG578" s="8">
        <v>0</v>
      </c>
      <c r="BH578" s="8">
        <v>0</v>
      </c>
      <c r="BI578" s="8">
        <v>0</v>
      </c>
      <c r="BJ578" s="8">
        <v>0</v>
      </c>
      <c r="BK578" s="8">
        <v>0</v>
      </c>
      <c r="BL578" s="8">
        <v>0</v>
      </c>
      <c r="BM578" s="8">
        <v>0</v>
      </c>
      <c r="BN578" s="8">
        <v>0</v>
      </c>
      <c r="BO578" s="8">
        <v>0</v>
      </c>
      <c r="BP578" s="8">
        <v>0</v>
      </c>
      <c r="BQ578" s="8">
        <v>0</v>
      </c>
      <c r="BR578" s="8">
        <v>0</v>
      </c>
    </row>
    <row r="579" spans="1:70" x14ac:dyDescent="0.25">
      <c r="A579" s="6">
        <v>31048480</v>
      </c>
      <c r="B579" t="s">
        <v>1064</v>
      </c>
      <c r="C579" s="7" t="s">
        <v>101</v>
      </c>
      <c r="D579" s="7" t="s">
        <v>897</v>
      </c>
      <c r="E579" s="7" t="s">
        <v>95</v>
      </c>
      <c r="F579" t="s">
        <v>898</v>
      </c>
      <c r="G579" t="s">
        <v>899</v>
      </c>
      <c r="H579" t="s">
        <v>1065</v>
      </c>
      <c r="J579" t="s">
        <v>78</v>
      </c>
      <c r="K579" t="s">
        <v>109</v>
      </c>
      <c r="L579">
        <v>39.323155248600003</v>
      </c>
      <c r="M579">
        <v>-120.3816625478</v>
      </c>
      <c r="N579" s="7" t="s">
        <v>1066</v>
      </c>
      <c r="O579" s="7" t="s">
        <v>1067</v>
      </c>
      <c r="P579" s="7" t="s">
        <v>1068</v>
      </c>
      <c r="Q579" s="7" t="s">
        <v>141</v>
      </c>
      <c r="R579" s="7">
        <v>1529</v>
      </c>
      <c r="S579" s="7"/>
      <c r="T579" s="7"/>
      <c r="U579" s="7"/>
      <c r="V579" s="7" t="s">
        <v>898</v>
      </c>
      <c r="W579" s="8">
        <v>0</v>
      </c>
      <c r="X579" s="8">
        <v>0</v>
      </c>
      <c r="Y579" s="8">
        <v>4.3560606060606064E-2</v>
      </c>
      <c r="Z579" s="8">
        <v>4.3560606060606064E-2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4.3560606060606064E-2</v>
      </c>
      <c r="AH579" s="8">
        <v>4.3560606060606064E-2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8">
        <v>0</v>
      </c>
      <c r="AO579" s="8">
        <v>0</v>
      </c>
      <c r="AP579" s="8">
        <v>0</v>
      </c>
      <c r="AQ579" s="8">
        <v>0</v>
      </c>
      <c r="AR579" s="8">
        <v>0</v>
      </c>
      <c r="AS579" s="8">
        <v>0</v>
      </c>
      <c r="AT579" s="8">
        <v>0</v>
      </c>
      <c r="AU579" s="7">
        <v>0</v>
      </c>
      <c r="AV579" s="7">
        <v>0</v>
      </c>
      <c r="AW579" s="7">
        <v>0</v>
      </c>
      <c r="AX579" s="7">
        <v>0</v>
      </c>
      <c r="AY579" s="7">
        <v>0</v>
      </c>
      <c r="AZ579" s="7">
        <v>0</v>
      </c>
      <c r="BA579" s="7">
        <v>0</v>
      </c>
      <c r="BB579" s="7">
        <v>0</v>
      </c>
      <c r="BC579" s="8">
        <v>0</v>
      </c>
      <c r="BD579" s="8">
        <v>0</v>
      </c>
      <c r="BE579" s="8">
        <v>0</v>
      </c>
      <c r="BF579" s="8">
        <v>0</v>
      </c>
      <c r="BG579" s="8">
        <v>0</v>
      </c>
      <c r="BH579" s="8">
        <v>0</v>
      </c>
      <c r="BI579" s="8">
        <v>0</v>
      </c>
      <c r="BJ579" s="8">
        <v>0</v>
      </c>
      <c r="BK579" s="8">
        <v>0</v>
      </c>
      <c r="BL579" s="8">
        <v>0</v>
      </c>
      <c r="BM579" s="8">
        <v>0</v>
      </c>
      <c r="BN579" s="8">
        <v>0</v>
      </c>
      <c r="BO579" s="8">
        <v>0</v>
      </c>
      <c r="BP579" s="8">
        <v>0</v>
      </c>
      <c r="BQ579" s="8">
        <v>0</v>
      </c>
      <c r="BR579" s="8">
        <v>0</v>
      </c>
    </row>
    <row r="580" spans="1:70" x14ac:dyDescent="0.25">
      <c r="A580" s="6">
        <v>35199323</v>
      </c>
      <c r="B580" t="s">
        <v>1069</v>
      </c>
      <c r="C580" s="7" t="s">
        <v>101</v>
      </c>
      <c r="D580" s="7" t="s">
        <v>897</v>
      </c>
      <c r="E580" s="7" t="s">
        <v>95</v>
      </c>
      <c r="F580" t="s">
        <v>898</v>
      </c>
      <c r="G580" t="s">
        <v>899</v>
      </c>
      <c r="H580" t="s">
        <v>1070</v>
      </c>
      <c r="I580" t="s">
        <v>173</v>
      </c>
      <c r="J580" t="s">
        <v>158</v>
      </c>
      <c r="K580" t="s">
        <v>174</v>
      </c>
      <c r="L580">
        <v>37.347631647999997</v>
      </c>
      <c r="M580">
        <v>-121.7274869813</v>
      </c>
      <c r="N580" s="7" t="s">
        <v>1071</v>
      </c>
      <c r="O580" s="7" t="s">
        <v>1072</v>
      </c>
      <c r="P580" s="7" t="s">
        <v>1073</v>
      </c>
      <c r="Q580" s="7" t="s">
        <v>141</v>
      </c>
      <c r="R580" s="7">
        <v>1228</v>
      </c>
      <c r="S580" s="7">
        <v>666</v>
      </c>
      <c r="T580" s="7" t="s">
        <v>134</v>
      </c>
      <c r="U580" s="7"/>
      <c r="V580" s="7" t="s">
        <v>898</v>
      </c>
      <c r="W580" s="8">
        <v>0</v>
      </c>
      <c r="X580" s="8">
        <v>0</v>
      </c>
      <c r="Y580" s="8">
        <v>0.24071969696969697</v>
      </c>
      <c r="Z580" s="8">
        <v>0.24071969696969697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8">
        <v>0</v>
      </c>
      <c r="AO580" s="8">
        <v>0.24071969696969697</v>
      </c>
      <c r="AP580" s="8">
        <v>0.24071969696969697</v>
      </c>
      <c r="AQ580" s="8">
        <v>0</v>
      </c>
      <c r="AR580" s="8">
        <v>0</v>
      </c>
      <c r="AS580" s="8">
        <v>0</v>
      </c>
      <c r="AT580" s="8">
        <v>0</v>
      </c>
      <c r="AU580" s="7">
        <v>0</v>
      </c>
      <c r="AV580" s="7">
        <v>0</v>
      </c>
      <c r="AW580" s="7">
        <v>0</v>
      </c>
      <c r="AX580" s="7">
        <v>0</v>
      </c>
      <c r="AY580" s="7">
        <v>0</v>
      </c>
      <c r="AZ580" s="7">
        <v>0</v>
      </c>
      <c r="BA580" s="7">
        <v>0</v>
      </c>
      <c r="BB580" s="7">
        <v>0</v>
      </c>
      <c r="BC580" s="8">
        <v>0</v>
      </c>
      <c r="BD580" s="8">
        <v>0</v>
      </c>
      <c r="BE580" s="8">
        <v>0</v>
      </c>
      <c r="BF580" s="8">
        <v>0</v>
      </c>
      <c r="BG580" s="8">
        <v>0</v>
      </c>
      <c r="BH580" s="8">
        <v>0</v>
      </c>
      <c r="BI580" s="8">
        <v>0</v>
      </c>
      <c r="BJ580" s="8">
        <v>0</v>
      </c>
      <c r="BK580" s="8">
        <v>0</v>
      </c>
      <c r="BL580" s="8">
        <v>0</v>
      </c>
      <c r="BM580" s="8">
        <v>0</v>
      </c>
      <c r="BN580" s="8">
        <v>0</v>
      </c>
      <c r="BO580" s="8">
        <v>0</v>
      </c>
      <c r="BP580" s="8">
        <v>0</v>
      </c>
      <c r="BQ580" s="8">
        <v>0</v>
      </c>
      <c r="BR580" s="8">
        <v>0</v>
      </c>
    </row>
    <row r="581" spans="1:70" x14ac:dyDescent="0.25">
      <c r="A581" s="6">
        <v>35204831</v>
      </c>
      <c r="B581" t="s">
        <v>1074</v>
      </c>
      <c r="C581" s="7" t="s">
        <v>93</v>
      </c>
      <c r="D581" s="7" t="s">
        <v>897</v>
      </c>
      <c r="E581" s="7" t="s">
        <v>95</v>
      </c>
      <c r="F581" t="s">
        <v>898</v>
      </c>
      <c r="G581" t="s">
        <v>899</v>
      </c>
      <c r="H581" t="s">
        <v>783</v>
      </c>
      <c r="I581" t="s">
        <v>118</v>
      </c>
      <c r="J581" t="s">
        <v>78</v>
      </c>
      <c r="K581" t="s">
        <v>79</v>
      </c>
      <c r="L581">
        <v>40.695209024</v>
      </c>
      <c r="M581">
        <v>-122.34047673249999</v>
      </c>
      <c r="N581" s="7" t="s">
        <v>784</v>
      </c>
      <c r="O581" s="7" t="s">
        <v>1075</v>
      </c>
      <c r="P581" s="7" t="s">
        <v>786</v>
      </c>
      <c r="Q581" s="7" t="s">
        <v>141</v>
      </c>
      <c r="R581" s="7">
        <v>1737</v>
      </c>
      <c r="S581" s="7">
        <v>1590</v>
      </c>
      <c r="T581" s="7" t="s">
        <v>220</v>
      </c>
      <c r="U581" s="7"/>
      <c r="V581" s="7" t="s">
        <v>898</v>
      </c>
      <c r="W581" s="8">
        <v>0</v>
      </c>
      <c r="X581" s="8">
        <v>0</v>
      </c>
      <c r="Y581" s="8">
        <v>0.1643939393939394</v>
      </c>
      <c r="Z581" s="8">
        <v>0.1643939393939394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8">
        <v>0</v>
      </c>
      <c r="AO581" s="8">
        <v>0.1643939393939394</v>
      </c>
      <c r="AP581" s="8">
        <v>0.1643939393939394</v>
      </c>
      <c r="AQ581" s="8">
        <v>0</v>
      </c>
      <c r="AR581" s="8">
        <v>0</v>
      </c>
      <c r="AS581" s="8">
        <v>0</v>
      </c>
      <c r="AT581" s="8">
        <v>0</v>
      </c>
      <c r="AU581" s="7">
        <v>0</v>
      </c>
      <c r="AV581" s="7">
        <v>0</v>
      </c>
      <c r="AW581" s="7">
        <v>0</v>
      </c>
      <c r="AX581" s="7">
        <v>0</v>
      </c>
      <c r="AY581" s="7">
        <v>0</v>
      </c>
      <c r="AZ581" s="7">
        <v>0</v>
      </c>
      <c r="BA581" s="7">
        <v>0</v>
      </c>
      <c r="BB581" s="7">
        <v>0</v>
      </c>
      <c r="BC581" s="8">
        <v>0</v>
      </c>
      <c r="BD581" s="8">
        <v>0</v>
      </c>
      <c r="BE581" s="8">
        <v>0</v>
      </c>
      <c r="BF581" s="8">
        <v>0</v>
      </c>
      <c r="BG581" s="8">
        <v>0</v>
      </c>
      <c r="BH581" s="8">
        <v>0</v>
      </c>
      <c r="BI581" s="8">
        <v>0</v>
      </c>
      <c r="BJ581" s="8">
        <v>0</v>
      </c>
      <c r="BK581" s="8">
        <v>0</v>
      </c>
      <c r="BL581" s="8">
        <v>0</v>
      </c>
      <c r="BM581" s="8">
        <v>0</v>
      </c>
      <c r="BN581" s="8">
        <v>0</v>
      </c>
      <c r="BO581" s="8">
        <v>0</v>
      </c>
      <c r="BP581" s="8">
        <v>0</v>
      </c>
      <c r="BQ581" s="8">
        <v>0</v>
      </c>
      <c r="BR581" s="8">
        <v>0</v>
      </c>
    </row>
    <row r="582" spans="1:70" x14ac:dyDescent="0.25">
      <c r="A582" s="6">
        <v>35204830</v>
      </c>
      <c r="B582" t="s">
        <v>1076</v>
      </c>
      <c r="C582" s="7" t="s">
        <v>93</v>
      </c>
      <c r="D582" s="7" t="s">
        <v>897</v>
      </c>
      <c r="E582" s="7" t="s">
        <v>95</v>
      </c>
      <c r="F582" t="s">
        <v>898</v>
      </c>
      <c r="G582" t="s">
        <v>899</v>
      </c>
      <c r="H582" t="s">
        <v>783</v>
      </c>
      <c r="I582" t="s">
        <v>118</v>
      </c>
      <c r="J582" t="s">
        <v>78</v>
      </c>
      <c r="K582" t="s">
        <v>79</v>
      </c>
      <c r="L582">
        <v>40.701824396399999</v>
      </c>
      <c r="M582">
        <v>-122.232231652</v>
      </c>
      <c r="N582" s="7" t="s">
        <v>792</v>
      </c>
      <c r="O582" s="7" t="s">
        <v>1077</v>
      </c>
      <c r="P582" s="7" t="s">
        <v>794</v>
      </c>
      <c r="Q582" s="7" t="s">
        <v>141</v>
      </c>
      <c r="R582" s="7">
        <v>1251</v>
      </c>
      <c r="S582" s="7">
        <v>220</v>
      </c>
      <c r="T582" s="7" t="s">
        <v>134</v>
      </c>
      <c r="U582" s="7"/>
      <c r="V582" s="7" t="s">
        <v>898</v>
      </c>
      <c r="W582" s="8">
        <v>0</v>
      </c>
      <c r="X582" s="8">
        <v>0</v>
      </c>
      <c r="Y582" s="8">
        <v>0.05</v>
      </c>
      <c r="Z582" s="8">
        <v>0.05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8">
        <v>0</v>
      </c>
      <c r="AO582" s="8">
        <v>0</v>
      </c>
      <c r="AP582" s="8">
        <v>0</v>
      </c>
      <c r="AQ582" s="8">
        <v>0</v>
      </c>
      <c r="AR582" s="8">
        <v>0</v>
      </c>
      <c r="AS582" s="8">
        <v>0.05</v>
      </c>
      <c r="AT582" s="8">
        <v>0.05</v>
      </c>
      <c r="AU582" s="7">
        <v>0</v>
      </c>
      <c r="AV582" s="7">
        <v>0</v>
      </c>
      <c r="AW582" s="7">
        <v>0</v>
      </c>
      <c r="AX582" s="7">
        <v>0</v>
      </c>
      <c r="AY582" s="7">
        <v>0</v>
      </c>
      <c r="AZ582" s="7">
        <v>0</v>
      </c>
      <c r="BA582" s="7">
        <v>0</v>
      </c>
      <c r="BB582" s="7">
        <v>0</v>
      </c>
      <c r="BC582" s="8">
        <v>0</v>
      </c>
      <c r="BD582" s="8">
        <v>0</v>
      </c>
      <c r="BE582" s="8">
        <v>0</v>
      </c>
      <c r="BF582" s="8">
        <v>0</v>
      </c>
      <c r="BG582" s="8">
        <v>0</v>
      </c>
      <c r="BH582" s="8">
        <v>0</v>
      </c>
      <c r="BI582" s="8">
        <v>0</v>
      </c>
      <c r="BJ582" s="8">
        <v>0</v>
      </c>
      <c r="BK582" s="8">
        <v>0</v>
      </c>
      <c r="BL582" s="8">
        <v>0</v>
      </c>
      <c r="BM582" s="8">
        <v>0</v>
      </c>
      <c r="BN582" s="8">
        <v>0</v>
      </c>
      <c r="BO582" s="8">
        <v>0</v>
      </c>
      <c r="BP582" s="8">
        <v>0</v>
      </c>
      <c r="BQ582" s="8">
        <v>0</v>
      </c>
      <c r="BR582" s="8">
        <v>0</v>
      </c>
    </row>
    <row r="583" spans="1:70" x14ac:dyDescent="0.25">
      <c r="A583" s="6">
        <v>35211694</v>
      </c>
      <c r="B583" t="s">
        <v>1078</v>
      </c>
      <c r="C583" s="7" t="s">
        <v>93</v>
      </c>
      <c r="D583" s="7" t="s">
        <v>897</v>
      </c>
      <c r="E583" s="7" t="s">
        <v>95</v>
      </c>
      <c r="F583" t="s">
        <v>898</v>
      </c>
      <c r="G583" t="s">
        <v>899</v>
      </c>
      <c r="H583" t="s">
        <v>783</v>
      </c>
      <c r="I583" t="s">
        <v>118</v>
      </c>
      <c r="J583" t="s">
        <v>78</v>
      </c>
      <c r="K583" t="s">
        <v>79</v>
      </c>
      <c r="L583">
        <v>40.699183521899997</v>
      </c>
      <c r="M583">
        <v>-122.2300152846</v>
      </c>
      <c r="N583" s="7" t="s">
        <v>792</v>
      </c>
      <c r="O583" s="7" t="s">
        <v>1077</v>
      </c>
      <c r="P583" s="7" t="s">
        <v>794</v>
      </c>
      <c r="Q583" s="7" t="s">
        <v>141</v>
      </c>
      <c r="R583" s="7">
        <v>1251</v>
      </c>
      <c r="S583" s="7">
        <v>220</v>
      </c>
      <c r="T583" s="7" t="s">
        <v>134</v>
      </c>
      <c r="U583" s="7"/>
      <c r="V583" s="7" t="s">
        <v>898</v>
      </c>
      <c r="W583" s="8">
        <v>0</v>
      </c>
      <c r="X583" s="8">
        <v>0</v>
      </c>
      <c r="Y583" s="8">
        <v>4.7348484848484848E-2</v>
      </c>
      <c r="Z583" s="8">
        <v>4.7348484848484848E-2</v>
      </c>
      <c r="AA583" s="8">
        <v>0</v>
      </c>
      <c r="AB583" s="8">
        <v>0</v>
      </c>
      <c r="AC583" s="8">
        <v>0</v>
      </c>
      <c r="AD583" s="8">
        <v>0</v>
      </c>
      <c r="AE583" s="8">
        <v>0</v>
      </c>
      <c r="AF583" s="8">
        <v>0</v>
      </c>
      <c r="AG583" s="8">
        <v>0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8">
        <v>0</v>
      </c>
      <c r="AO583" s="8">
        <v>0</v>
      </c>
      <c r="AP583" s="8">
        <v>0</v>
      </c>
      <c r="AQ583" s="8">
        <v>0</v>
      </c>
      <c r="AR583" s="8">
        <v>0</v>
      </c>
      <c r="AS583" s="8">
        <v>4.7348484848484848E-2</v>
      </c>
      <c r="AT583" s="8">
        <v>4.7348484848484848E-2</v>
      </c>
      <c r="AU583" s="7">
        <v>0</v>
      </c>
      <c r="AV583" s="7">
        <v>0</v>
      </c>
      <c r="AW583" s="7">
        <v>0</v>
      </c>
      <c r="AX583" s="7">
        <v>0</v>
      </c>
      <c r="AY583" s="7">
        <v>0</v>
      </c>
      <c r="AZ583" s="7">
        <v>0</v>
      </c>
      <c r="BA583" s="7">
        <v>0</v>
      </c>
      <c r="BB583" s="7">
        <v>0</v>
      </c>
      <c r="BC583" s="8">
        <v>0</v>
      </c>
      <c r="BD583" s="8">
        <v>0</v>
      </c>
      <c r="BE583" s="8">
        <v>0</v>
      </c>
      <c r="BF583" s="8">
        <v>0</v>
      </c>
      <c r="BG583" s="8">
        <v>0</v>
      </c>
      <c r="BH583" s="8">
        <v>0</v>
      </c>
      <c r="BI583" s="8">
        <v>0</v>
      </c>
      <c r="BJ583" s="8">
        <v>0</v>
      </c>
      <c r="BK583" s="8">
        <v>0</v>
      </c>
      <c r="BL583" s="8">
        <v>0</v>
      </c>
      <c r="BM583" s="8">
        <v>0</v>
      </c>
      <c r="BN583" s="8">
        <v>0</v>
      </c>
      <c r="BO583" s="8">
        <v>0</v>
      </c>
      <c r="BP583" s="8">
        <v>0</v>
      </c>
      <c r="BQ583" s="8">
        <v>0</v>
      </c>
      <c r="BR583" s="8">
        <v>0</v>
      </c>
    </row>
    <row r="584" spans="1:70" x14ac:dyDescent="0.25">
      <c r="A584" s="6">
        <v>35204820</v>
      </c>
      <c r="B584" t="s">
        <v>1079</v>
      </c>
      <c r="C584" s="7" t="s">
        <v>93</v>
      </c>
      <c r="D584" s="7" t="s">
        <v>897</v>
      </c>
      <c r="E584" s="7" t="s">
        <v>95</v>
      </c>
      <c r="F584" t="s">
        <v>898</v>
      </c>
      <c r="G584" t="s">
        <v>899</v>
      </c>
      <c r="H584" t="s">
        <v>783</v>
      </c>
      <c r="I584" t="s">
        <v>118</v>
      </c>
      <c r="J584" t="s">
        <v>78</v>
      </c>
      <c r="K584" t="s">
        <v>79</v>
      </c>
      <c r="L584">
        <v>40.683471606300003</v>
      </c>
      <c r="M584">
        <v>-122.2447686614</v>
      </c>
      <c r="N584" s="7" t="s">
        <v>792</v>
      </c>
      <c r="O584" s="7" t="s">
        <v>1080</v>
      </c>
      <c r="P584" s="7" t="s">
        <v>794</v>
      </c>
      <c r="Q584" s="7" t="s">
        <v>141</v>
      </c>
      <c r="R584" s="7">
        <v>628</v>
      </c>
      <c r="S584" s="7">
        <v>1365</v>
      </c>
      <c r="T584" s="7" t="s">
        <v>220</v>
      </c>
      <c r="U584" s="7"/>
      <c r="V584" s="7" t="s">
        <v>898</v>
      </c>
      <c r="W584" s="8">
        <v>0</v>
      </c>
      <c r="X584" s="8">
        <v>0</v>
      </c>
      <c r="Y584" s="8">
        <v>5.8522727272727275E-2</v>
      </c>
      <c r="Z584" s="8">
        <v>5.8522727272727275E-2</v>
      </c>
      <c r="AA584" s="8">
        <v>0</v>
      </c>
      <c r="AB584" s="8">
        <v>0</v>
      </c>
      <c r="AC584" s="8">
        <v>0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8">
        <v>0</v>
      </c>
      <c r="AO584" s="8">
        <v>5.8522727272727275E-2</v>
      </c>
      <c r="AP584" s="8">
        <v>5.8522727272727275E-2</v>
      </c>
      <c r="AQ584" s="8">
        <v>0</v>
      </c>
      <c r="AR584" s="8">
        <v>0</v>
      </c>
      <c r="AS584" s="8">
        <v>0</v>
      </c>
      <c r="AT584" s="8">
        <v>0</v>
      </c>
      <c r="AU584" s="7">
        <v>0</v>
      </c>
      <c r="AV584" s="7">
        <v>0</v>
      </c>
      <c r="AW584" s="7">
        <v>0</v>
      </c>
      <c r="AX584" s="7">
        <v>0</v>
      </c>
      <c r="AY584" s="7">
        <v>0</v>
      </c>
      <c r="AZ584" s="7">
        <v>0</v>
      </c>
      <c r="BA584" s="7">
        <v>0</v>
      </c>
      <c r="BB584" s="7">
        <v>0</v>
      </c>
      <c r="BC584" s="8">
        <v>0</v>
      </c>
      <c r="BD584" s="8">
        <v>0</v>
      </c>
      <c r="BE584" s="8">
        <v>0</v>
      </c>
      <c r="BF584" s="8">
        <v>0</v>
      </c>
      <c r="BG584" s="8">
        <v>0</v>
      </c>
      <c r="BH584" s="8">
        <v>0</v>
      </c>
      <c r="BI584" s="8">
        <v>0</v>
      </c>
      <c r="BJ584" s="8">
        <v>0</v>
      </c>
      <c r="BK584" s="8">
        <v>0</v>
      </c>
      <c r="BL584" s="8">
        <v>0</v>
      </c>
      <c r="BM584" s="8">
        <v>0</v>
      </c>
      <c r="BN584" s="8">
        <v>0</v>
      </c>
      <c r="BO584" s="8">
        <v>0</v>
      </c>
      <c r="BP584" s="8">
        <v>0</v>
      </c>
      <c r="BQ584" s="8">
        <v>0</v>
      </c>
      <c r="BR584" s="8">
        <v>0</v>
      </c>
    </row>
    <row r="585" spans="1:70" x14ac:dyDescent="0.25">
      <c r="A585" s="6">
        <v>35207810</v>
      </c>
      <c r="B585" t="s">
        <v>1081</v>
      </c>
      <c r="C585" s="7" t="s">
        <v>101</v>
      </c>
      <c r="D585" s="7" t="s">
        <v>897</v>
      </c>
      <c r="E585" s="7" t="s">
        <v>95</v>
      </c>
      <c r="F585" t="s">
        <v>898</v>
      </c>
      <c r="G585" t="s">
        <v>899</v>
      </c>
      <c r="H585" t="s">
        <v>370</v>
      </c>
      <c r="I585" t="s">
        <v>144</v>
      </c>
      <c r="J585" t="s">
        <v>78</v>
      </c>
      <c r="K585" t="s">
        <v>79</v>
      </c>
      <c r="L585">
        <v>39.908779111999998</v>
      </c>
      <c r="M585">
        <v>-121.7178298039</v>
      </c>
      <c r="N585" s="7" t="s">
        <v>1082</v>
      </c>
      <c r="O585" s="7" t="s">
        <v>1083</v>
      </c>
      <c r="P585" s="7" t="s">
        <v>1084</v>
      </c>
      <c r="Q585" s="7" t="s">
        <v>170</v>
      </c>
      <c r="R585" s="7">
        <v>1137</v>
      </c>
      <c r="S585" s="7">
        <v>434</v>
      </c>
      <c r="T585" s="7" t="s">
        <v>123</v>
      </c>
      <c r="U585" s="7"/>
      <c r="V585" s="7" t="s">
        <v>898</v>
      </c>
      <c r="W585" s="8">
        <v>0</v>
      </c>
      <c r="X585" s="8">
        <v>0</v>
      </c>
      <c r="Y585" s="8">
        <v>7.253787878787879E-2</v>
      </c>
      <c r="Z585" s="8">
        <v>7.253787878787879E-2</v>
      </c>
      <c r="AA585" s="8">
        <v>0</v>
      </c>
      <c r="AB585" s="8">
        <v>0</v>
      </c>
      <c r="AC585" s="8">
        <v>0</v>
      </c>
      <c r="AD585" s="8">
        <v>0</v>
      </c>
      <c r="AE585" s="8">
        <v>0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8">
        <v>0</v>
      </c>
      <c r="AO585" s="8">
        <v>0</v>
      </c>
      <c r="AP585" s="8">
        <v>0</v>
      </c>
      <c r="AQ585" s="8">
        <v>0</v>
      </c>
      <c r="AR585" s="8">
        <v>0</v>
      </c>
      <c r="AS585" s="8">
        <v>7.253787878787879E-2</v>
      </c>
      <c r="AT585" s="8">
        <v>7.253787878787879E-2</v>
      </c>
      <c r="AU585" s="7">
        <v>0</v>
      </c>
      <c r="AV585" s="7">
        <v>0</v>
      </c>
      <c r="AW585" s="7">
        <v>0</v>
      </c>
      <c r="AX585" s="7">
        <v>0</v>
      </c>
      <c r="AY585" s="7">
        <v>0</v>
      </c>
      <c r="AZ585" s="7">
        <v>0</v>
      </c>
      <c r="BA585" s="7">
        <v>0</v>
      </c>
      <c r="BB585" s="7">
        <v>0</v>
      </c>
      <c r="BC585" s="8">
        <v>0</v>
      </c>
      <c r="BD585" s="8">
        <v>0</v>
      </c>
      <c r="BE585" s="8">
        <v>0</v>
      </c>
      <c r="BF585" s="8">
        <v>0</v>
      </c>
      <c r="BG585" s="8">
        <v>0</v>
      </c>
      <c r="BH585" s="8">
        <v>0</v>
      </c>
      <c r="BI585" s="8">
        <v>0</v>
      </c>
      <c r="BJ585" s="8">
        <v>0</v>
      </c>
      <c r="BK585" s="8">
        <v>0</v>
      </c>
      <c r="BL585" s="8">
        <v>0</v>
      </c>
      <c r="BM585" s="8">
        <v>0</v>
      </c>
      <c r="BN585" s="8">
        <v>0</v>
      </c>
      <c r="BO585" s="8">
        <v>0</v>
      </c>
      <c r="BP585" s="8">
        <v>0</v>
      </c>
      <c r="BQ585" s="8">
        <v>0</v>
      </c>
      <c r="BR585" s="8">
        <v>0</v>
      </c>
    </row>
    <row r="586" spans="1:70" x14ac:dyDescent="0.25">
      <c r="A586" s="6">
        <v>35083737</v>
      </c>
      <c r="B586" t="s">
        <v>1085</v>
      </c>
      <c r="C586" s="7" t="s">
        <v>101</v>
      </c>
      <c r="D586" s="7" t="s">
        <v>897</v>
      </c>
      <c r="E586" s="7" t="s">
        <v>95</v>
      </c>
      <c r="F586" t="s">
        <v>898</v>
      </c>
      <c r="G586" t="s">
        <v>899</v>
      </c>
      <c r="H586" t="s">
        <v>1086</v>
      </c>
      <c r="I586" t="s">
        <v>1087</v>
      </c>
      <c r="J586" t="s">
        <v>99</v>
      </c>
      <c r="K586" t="s">
        <v>1088</v>
      </c>
      <c r="L586">
        <v>34.8883508312</v>
      </c>
      <c r="M586">
        <v>-118.94034509949999</v>
      </c>
      <c r="N586" s="7" t="s">
        <v>1089</v>
      </c>
      <c r="O586" s="7" t="s">
        <v>1090</v>
      </c>
      <c r="P586" s="7" t="s">
        <v>1091</v>
      </c>
      <c r="Q586" s="7" t="s">
        <v>141</v>
      </c>
      <c r="R586" s="7">
        <v>691</v>
      </c>
      <c r="S586" s="7">
        <v>368</v>
      </c>
      <c r="T586" s="7" t="s">
        <v>134</v>
      </c>
      <c r="U586" s="7"/>
      <c r="V586" s="7" t="s">
        <v>898</v>
      </c>
      <c r="W586" s="8">
        <v>0</v>
      </c>
      <c r="X586" s="8">
        <v>0</v>
      </c>
      <c r="Y586" s="8">
        <v>0.80946969696969695</v>
      </c>
      <c r="Z586" s="8">
        <v>0.80946969696969695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8">
        <v>0</v>
      </c>
      <c r="AO586" s="8">
        <v>0.80946969696969695</v>
      </c>
      <c r="AP586" s="8">
        <v>0.80946969696969695</v>
      </c>
      <c r="AQ586" s="8">
        <v>0</v>
      </c>
      <c r="AR586" s="8">
        <v>0</v>
      </c>
      <c r="AS586" s="8">
        <v>0</v>
      </c>
      <c r="AT586" s="8">
        <v>0</v>
      </c>
      <c r="AU586" s="7">
        <v>0</v>
      </c>
      <c r="AV586" s="7">
        <v>0</v>
      </c>
      <c r="AW586" s="7">
        <v>0</v>
      </c>
      <c r="AX586" s="7">
        <v>0</v>
      </c>
      <c r="AY586" s="7">
        <v>0</v>
      </c>
      <c r="AZ586" s="7">
        <v>0</v>
      </c>
      <c r="BA586" s="7">
        <v>0</v>
      </c>
      <c r="BB586" s="7">
        <v>0</v>
      </c>
      <c r="BC586" s="8">
        <v>0</v>
      </c>
      <c r="BD586" s="8">
        <v>0</v>
      </c>
      <c r="BE586" s="8">
        <v>0</v>
      </c>
      <c r="BF586" s="8">
        <v>0</v>
      </c>
      <c r="BG586" s="8">
        <v>0</v>
      </c>
      <c r="BH586" s="8">
        <v>0</v>
      </c>
      <c r="BI586" s="8">
        <v>0</v>
      </c>
      <c r="BJ586" s="8">
        <v>0</v>
      </c>
      <c r="BK586" s="8">
        <v>0</v>
      </c>
      <c r="BL586" s="8">
        <v>0</v>
      </c>
      <c r="BM586" s="8">
        <v>0</v>
      </c>
      <c r="BN586" s="8">
        <v>0</v>
      </c>
      <c r="BO586" s="8">
        <v>0</v>
      </c>
      <c r="BP586" s="8">
        <v>0</v>
      </c>
      <c r="BQ586" s="8">
        <v>0</v>
      </c>
      <c r="BR586" s="8">
        <v>0</v>
      </c>
    </row>
    <row r="587" spans="1:70" x14ac:dyDescent="0.25">
      <c r="A587" s="6">
        <v>35083721</v>
      </c>
      <c r="B587" t="s">
        <v>1092</v>
      </c>
      <c r="C587" s="7" t="s">
        <v>101</v>
      </c>
      <c r="D587" s="7" t="s">
        <v>897</v>
      </c>
      <c r="E587" s="7" t="s">
        <v>95</v>
      </c>
      <c r="F587" t="s">
        <v>898</v>
      </c>
      <c r="G587" t="s">
        <v>899</v>
      </c>
      <c r="H587" t="s">
        <v>1086</v>
      </c>
      <c r="I587" t="s">
        <v>1087</v>
      </c>
      <c r="J587" t="s">
        <v>99</v>
      </c>
      <c r="K587" t="s">
        <v>1088</v>
      </c>
      <c r="L587">
        <v>34.848261533399999</v>
      </c>
      <c r="M587">
        <v>-118.8648853964</v>
      </c>
      <c r="N587" s="7" t="s">
        <v>1089</v>
      </c>
      <c r="O587" s="7" t="s">
        <v>1093</v>
      </c>
      <c r="P587" s="7" t="s">
        <v>1091</v>
      </c>
      <c r="Q587" s="7" t="s">
        <v>141</v>
      </c>
      <c r="R587" s="7">
        <v>931</v>
      </c>
      <c r="S587" s="7"/>
      <c r="T587" s="7"/>
      <c r="U587" s="7"/>
      <c r="V587" s="7" t="s">
        <v>898</v>
      </c>
      <c r="W587" s="8">
        <v>0</v>
      </c>
      <c r="X587" s="8">
        <v>0</v>
      </c>
      <c r="Y587" s="8">
        <v>1.5151515151515152E-2</v>
      </c>
      <c r="Z587" s="8">
        <v>1.5151515151515152E-2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1.5151515151515152E-2</v>
      </c>
      <c r="AL587" s="8">
        <v>1.5151515151515152E-2</v>
      </c>
      <c r="AM587" s="8">
        <v>0</v>
      </c>
      <c r="AN587" s="8">
        <v>0</v>
      </c>
      <c r="AO587" s="8">
        <v>0</v>
      </c>
      <c r="AP587" s="8">
        <v>0</v>
      </c>
      <c r="AQ587" s="8">
        <v>0</v>
      </c>
      <c r="AR587" s="8">
        <v>0</v>
      </c>
      <c r="AS587" s="8">
        <v>0</v>
      </c>
      <c r="AT587" s="8">
        <v>0</v>
      </c>
      <c r="AU587" s="7">
        <v>0</v>
      </c>
      <c r="AV587" s="7">
        <v>0</v>
      </c>
      <c r="AW587" s="7">
        <v>0</v>
      </c>
      <c r="AX587" s="7">
        <v>0</v>
      </c>
      <c r="AY587" s="7">
        <v>0</v>
      </c>
      <c r="AZ587" s="7">
        <v>0</v>
      </c>
      <c r="BA587" s="7">
        <v>0</v>
      </c>
      <c r="BB587" s="7">
        <v>0</v>
      </c>
      <c r="BC587" s="8">
        <v>0</v>
      </c>
      <c r="BD587" s="8">
        <v>0</v>
      </c>
      <c r="BE587" s="8">
        <v>0</v>
      </c>
      <c r="BF587" s="8">
        <v>0</v>
      </c>
      <c r="BG587" s="8">
        <v>0</v>
      </c>
      <c r="BH587" s="8">
        <v>0</v>
      </c>
      <c r="BI587" s="8">
        <v>0</v>
      </c>
      <c r="BJ587" s="8">
        <v>0</v>
      </c>
      <c r="BK587" s="8">
        <v>0</v>
      </c>
      <c r="BL587" s="8">
        <v>0</v>
      </c>
      <c r="BM587" s="8">
        <v>0</v>
      </c>
      <c r="BN587" s="8">
        <v>0</v>
      </c>
      <c r="BO587" s="8">
        <v>0</v>
      </c>
      <c r="BP587" s="8">
        <v>0</v>
      </c>
      <c r="BQ587" s="8">
        <v>0</v>
      </c>
      <c r="BR587" s="8">
        <v>0</v>
      </c>
    </row>
    <row r="588" spans="1:70" x14ac:dyDescent="0.25">
      <c r="A588" s="6">
        <v>35083733</v>
      </c>
      <c r="B588" t="s">
        <v>1094</v>
      </c>
      <c r="C588" s="7" t="s">
        <v>93</v>
      </c>
      <c r="D588" s="7" t="s">
        <v>897</v>
      </c>
      <c r="E588" s="7" t="s">
        <v>95</v>
      </c>
      <c r="F588" t="s">
        <v>898</v>
      </c>
      <c r="G588" t="s">
        <v>899</v>
      </c>
      <c r="H588" t="s">
        <v>1086</v>
      </c>
      <c r="I588" t="s">
        <v>1087</v>
      </c>
      <c r="J588" t="s">
        <v>99</v>
      </c>
      <c r="K588" t="s">
        <v>1088</v>
      </c>
      <c r="L588">
        <v>34.844640794900002</v>
      </c>
      <c r="M588">
        <v>-118.8760952466</v>
      </c>
      <c r="N588" s="7" t="s">
        <v>1089</v>
      </c>
      <c r="O588" s="7" t="s">
        <v>1095</v>
      </c>
      <c r="P588" s="7" t="s">
        <v>1091</v>
      </c>
      <c r="Q588" s="7" t="s">
        <v>141</v>
      </c>
      <c r="R588" s="7">
        <v>583</v>
      </c>
      <c r="S588" s="7">
        <v>219</v>
      </c>
      <c r="T588" s="7" t="s">
        <v>134</v>
      </c>
      <c r="U588" s="7"/>
      <c r="V588" s="7" t="s">
        <v>898</v>
      </c>
      <c r="W588" s="8">
        <v>0</v>
      </c>
      <c r="X588" s="8">
        <v>0</v>
      </c>
      <c r="Y588" s="8">
        <v>0.10643939393939394</v>
      </c>
      <c r="Z588" s="8">
        <v>0.10643939393939394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v>0</v>
      </c>
      <c r="AM588" s="8">
        <v>0</v>
      </c>
      <c r="AN588" s="8">
        <v>0</v>
      </c>
      <c r="AO588" s="8">
        <v>0</v>
      </c>
      <c r="AP588" s="8">
        <v>0</v>
      </c>
      <c r="AQ588" s="8">
        <v>0</v>
      </c>
      <c r="AR588" s="8">
        <v>0</v>
      </c>
      <c r="AS588" s="8">
        <v>0.10643939393939394</v>
      </c>
      <c r="AT588" s="8">
        <v>0.10643939393939394</v>
      </c>
      <c r="AU588" s="7">
        <v>0</v>
      </c>
      <c r="AV588" s="7">
        <v>0</v>
      </c>
      <c r="AW588" s="7">
        <v>0</v>
      </c>
      <c r="AX588" s="7">
        <v>0</v>
      </c>
      <c r="AY588" s="7">
        <v>0</v>
      </c>
      <c r="AZ588" s="7">
        <v>0</v>
      </c>
      <c r="BA588" s="7">
        <v>0</v>
      </c>
      <c r="BB588" s="7">
        <v>0</v>
      </c>
      <c r="BC588" s="8">
        <v>0</v>
      </c>
      <c r="BD588" s="8">
        <v>0</v>
      </c>
      <c r="BE588" s="8">
        <v>0</v>
      </c>
      <c r="BF588" s="8">
        <v>0</v>
      </c>
      <c r="BG588" s="8">
        <v>0</v>
      </c>
      <c r="BH588" s="8">
        <v>0</v>
      </c>
      <c r="BI588" s="8">
        <v>0</v>
      </c>
      <c r="BJ588" s="8">
        <v>0</v>
      </c>
      <c r="BK588" s="8">
        <v>0</v>
      </c>
      <c r="BL588" s="8">
        <v>0</v>
      </c>
      <c r="BM588" s="8">
        <v>0</v>
      </c>
      <c r="BN588" s="8">
        <v>0</v>
      </c>
      <c r="BO588" s="8">
        <v>0</v>
      </c>
      <c r="BP588" s="8">
        <v>0</v>
      </c>
      <c r="BQ588" s="8">
        <v>0</v>
      </c>
      <c r="BR588" s="8">
        <v>0</v>
      </c>
    </row>
    <row r="589" spans="1:70" x14ac:dyDescent="0.25">
      <c r="A589" s="6">
        <v>35083812</v>
      </c>
      <c r="B589" t="s">
        <v>1096</v>
      </c>
      <c r="C589" s="7" t="s">
        <v>93</v>
      </c>
      <c r="D589" s="7" t="s">
        <v>897</v>
      </c>
      <c r="E589" s="7" t="s">
        <v>95</v>
      </c>
      <c r="F589" t="s">
        <v>898</v>
      </c>
      <c r="G589" t="s">
        <v>899</v>
      </c>
      <c r="H589" t="s">
        <v>1086</v>
      </c>
      <c r="I589" t="s">
        <v>1087</v>
      </c>
      <c r="J589" t="s">
        <v>99</v>
      </c>
      <c r="K589" t="s">
        <v>1088</v>
      </c>
      <c r="L589">
        <v>34.827337573299999</v>
      </c>
      <c r="M589">
        <v>-118.88496692210001</v>
      </c>
      <c r="N589" s="7" t="s">
        <v>1089</v>
      </c>
      <c r="O589" s="7" t="s">
        <v>1095</v>
      </c>
      <c r="P589" s="7" t="s">
        <v>1091</v>
      </c>
      <c r="Q589" s="7" t="s">
        <v>141</v>
      </c>
      <c r="R589" s="7">
        <v>583</v>
      </c>
      <c r="S589" s="7">
        <v>219</v>
      </c>
      <c r="T589" s="7" t="s">
        <v>134</v>
      </c>
      <c r="U589" s="7"/>
      <c r="V589" s="7" t="s">
        <v>898</v>
      </c>
      <c r="W589" s="8">
        <v>0</v>
      </c>
      <c r="X589" s="8">
        <v>0</v>
      </c>
      <c r="Y589" s="8">
        <v>4.5075757575757575E-2</v>
      </c>
      <c r="Z589" s="8">
        <v>4.5075757575757575E-2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>
        <v>0</v>
      </c>
      <c r="AH589" s="8">
        <v>0</v>
      </c>
      <c r="AI589" s="8">
        <v>0</v>
      </c>
      <c r="AJ589" s="8">
        <v>0</v>
      </c>
      <c r="AK589" s="8">
        <v>0</v>
      </c>
      <c r="AL589" s="8">
        <v>0</v>
      </c>
      <c r="AM589" s="8">
        <v>0</v>
      </c>
      <c r="AN589" s="8">
        <v>0</v>
      </c>
      <c r="AO589" s="8">
        <v>4.5075757575757575E-2</v>
      </c>
      <c r="AP589" s="8">
        <v>4.5075757575757575E-2</v>
      </c>
      <c r="AQ589" s="8">
        <v>0</v>
      </c>
      <c r="AR589" s="8">
        <v>0</v>
      </c>
      <c r="AS589" s="8">
        <v>0</v>
      </c>
      <c r="AT589" s="8">
        <v>0</v>
      </c>
      <c r="AU589" s="7">
        <v>0</v>
      </c>
      <c r="AV589" s="7">
        <v>0</v>
      </c>
      <c r="AW589" s="7">
        <v>0</v>
      </c>
      <c r="AX589" s="7">
        <v>0</v>
      </c>
      <c r="AY589" s="7">
        <v>0</v>
      </c>
      <c r="AZ589" s="7">
        <v>0</v>
      </c>
      <c r="BA589" s="7">
        <v>0</v>
      </c>
      <c r="BB589" s="7">
        <v>0</v>
      </c>
      <c r="BC589" s="8">
        <v>0</v>
      </c>
      <c r="BD589" s="8">
        <v>0</v>
      </c>
      <c r="BE589" s="8">
        <v>0</v>
      </c>
      <c r="BF589" s="8">
        <v>0</v>
      </c>
      <c r="BG589" s="8">
        <v>0</v>
      </c>
      <c r="BH589" s="8">
        <v>0</v>
      </c>
      <c r="BI589" s="8">
        <v>0</v>
      </c>
      <c r="BJ589" s="8">
        <v>0</v>
      </c>
      <c r="BK589" s="8">
        <v>0</v>
      </c>
      <c r="BL589" s="8">
        <v>0</v>
      </c>
      <c r="BM589" s="8">
        <v>0</v>
      </c>
      <c r="BN589" s="8">
        <v>0</v>
      </c>
      <c r="BO589" s="8">
        <v>0</v>
      </c>
      <c r="BP589" s="8">
        <v>0</v>
      </c>
      <c r="BQ589" s="8">
        <v>0</v>
      </c>
      <c r="BR589" s="8">
        <v>0</v>
      </c>
    </row>
    <row r="590" spans="1:70" x14ac:dyDescent="0.25">
      <c r="A590" s="6">
        <v>35083923</v>
      </c>
      <c r="B590" t="s">
        <v>1097</v>
      </c>
      <c r="C590" s="7" t="s">
        <v>101</v>
      </c>
      <c r="D590" s="7" t="s">
        <v>897</v>
      </c>
      <c r="E590" s="7" t="s">
        <v>95</v>
      </c>
      <c r="F590" t="s">
        <v>898</v>
      </c>
      <c r="G590" t="s">
        <v>899</v>
      </c>
      <c r="H590" t="s">
        <v>1086</v>
      </c>
      <c r="I590" t="s">
        <v>1087</v>
      </c>
      <c r="J590" t="s">
        <v>99</v>
      </c>
      <c r="K590" t="s">
        <v>1088</v>
      </c>
      <c r="L590">
        <v>34.879250737900001</v>
      </c>
      <c r="M590">
        <v>-118.9008143858</v>
      </c>
      <c r="N590" s="7" t="s">
        <v>1089</v>
      </c>
      <c r="O590" s="7" t="s">
        <v>1095</v>
      </c>
      <c r="P590" s="7" t="s">
        <v>1091</v>
      </c>
      <c r="Q590" s="7" t="s">
        <v>141</v>
      </c>
      <c r="R590" s="7">
        <v>583</v>
      </c>
      <c r="S590" s="7">
        <v>219</v>
      </c>
      <c r="T590" s="7" t="s">
        <v>134</v>
      </c>
      <c r="U590" s="7"/>
      <c r="V590" s="7" t="s">
        <v>898</v>
      </c>
      <c r="W590" s="8">
        <v>0</v>
      </c>
      <c r="X590" s="8">
        <v>0</v>
      </c>
      <c r="Y590" s="8">
        <v>7.9166666666666663E-2</v>
      </c>
      <c r="Z590" s="8">
        <v>7.9166666666666663E-2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8">
        <v>0</v>
      </c>
      <c r="AO590" s="8">
        <v>7.9166666666666663E-2</v>
      </c>
      <c r="AP590" s="8">
        <v>7.9166666666666663E-2</v>
      </c>
      <c r="AQ590" s="8">
        <v>0</v>
      </c>
      <c r="AR590" s="8">
        <v>0</v>
      </c>
      <c r="AS590" s="8">
        <v>0</v>
      </c>
      <c r="AT590" s="8">
        <v>0</v>
      </c>
      <c r="AU590" s="7">
        <v>0</v>
      </c>
      <c r="AV590" s="7">
        <v>0</v>
      </c>
      <c r="AW590" s="7">
        <v>0</v>
      </c>
      <c r="AX590" s="7">
        <v>0</v>
      </c>
      <c r="AY590" s="7">
        <v>0</v>
      </c>
      <c r="AZ590" s="7">
        <v>0</v>
      </c>
      <c r="BA590" s="7">
        <v>0</v>
      </c>
      <c r="BB590" s="7">
        <v>0</v>
      </c>
      <c r="BC590" s="8">
        <v>0</v>
      </c>
      <c r="BD590" s="8">
        <v>0</v>
      </c>
      <c r="BE590" s="8">
        <v>0</v>
      </c>
      <c r="BF590" s="8">
        <v>0</v>
      </c>
      <c r="BG590" s="8">
        <v>0</v>
      </c>
      <c r="BH590" s="8">
        <v>0</v>
      </c>
      <c r="BI590" s="8">
        <v>0</v>
      </c>
      <c r="BJ590" s="8">
        <v>0</v>
      </c>
      <c r="BK590" s="8">
        <v>0</v>
      </c>
      <c r="BL590" s="8">
        <v>0</v>
      </c>
      <c r="BM590" s="8">
        <v>0</v>
      </c>
      <c r="BN590" s="8">
        <v>0</v>
      </c>
      <c r="BO590" s="8">
        <v>0</v>
      </c>
      <c r="BP590" s="8">
        <v>0</v>
      </c>
      <c r="BQ590" s="8">
        <v>0</v>
      </c>
      <c r="BR590" s="8">
        <v>0</v>
      </c>
    </row>
    <row r="591" spans="1:70" x14ac:dyDescent="0.25">
      <c r="A591" s="6">
        <v>35100238</v>
      </c>
      <c r="B591" t="s">
        <v>1098</v>
      </c>
      <c r="C591" s="7" t="s">
        <v>101</v>
      </c>
      <c r="D591" s="7" t="s">
        <v>897</v>
      </c>
      <c r="E591" s="7" t="s">
        <v>95</v>
      </c>
      <c r="F591" t="s">
        <v>898</v>
      </c>
      <c r="G591" t="s">
        <v>899</v>
      </c>
      <c r="H591" t="s">
        <v>1099</v>
      </c>
      <c r="I591" t="s">
        <v>1100</v>
      </c>
      <c r="J591" t="s">
        <v>158</v>
      </c>
      <c r="K591" t="s">
        <v>1101</v>
      </c>
      <c r="L591">
        <v>35.5212199248</v>
      </c>
      <c r="M591">
        <v>-120.797328398</v>
      </c>
      <c r="N591" s="7" t="s">
        <v>1102</v>
      </c>
      <c r="O591" s="7" t="s">
        <v>1103</v>
      </c>
      <c r="P591" s="7" t="s">
        <v>1104</v>
      </c>
      <c r="Q591" s="7" t="s">
        <v>170</v>
      </c>
      <c r="R591" s="7">
        <v>1098</v>
      </c>
      <c r="S591" s="7"/>
      <c r="T591" s="7"/>
      <c r="U591" s="7"/>
      <c r="V591" s="7" t="s">
        <v>898</v>
      </c>
      <c r="W591" s="8">
        <v>0</v>
      </c>
      <c r="X591" s="8">
        <v>0</v>
      </c>
      <c r="Y591" s="8">
        <v>0.1259469696969697</v>
      </c>
      <c r="Z591" s="8">
        <v>0.1259469696969697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0.1259469696969697</v>
      </c>
      <c r="AH591" s="8">
        <v>0.1259469696969697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8">
        <v>0</v>
      </c>
      <c r="AO591" s="8">
        <v>0</v>
      </c>
      <c r="AP591" s="8">
        <v>0</v>
      </c>
      <c r="AQ591" s="8">
        <v>0</v>
      </c>
      <c r="AR591" s="8">
        <v>0</v>
      </c>
      <c r="AS591" s="8">
        <v>0</v>
      </c>
      <c r="AT591" s="8">
        <v>0</v>
      </c>
      <c r="AU591" s="7">
        <v>0</v>
      </c>
      <c r="AV591" s="7">
        <v>0</v>
      </c>
      <c r="AW591" s="7">
        <v>0</v>
      </c>
      <c r="AX591" s="7">
        <v>0</v>
      </c>
      <c r="AY591" s="7">
        <v>0</v>
      </c>
      <c r="AZ591" s="7">
        <v>0</v>
      </c>
      <c r="BA591" s="7">
        <v>0</v>
      </c>
      <c r="BB591" s="7">
        <v>0</v>
      </c>
      <c r="BC591" s="8">
        <v>0</v>
      </c>
      <c r="BD591" s="8">
        <v>0</v>
      </c>
      <c r="BE591" s="8">
        <v>0</v>
      </c>
      <c r="BF591" s="8">
        <v>0</v>
      </c>
      <c r="BG591" s="8">
        <v>0</v>
      </c>
      <c r="BH591" s="8">
        <v>0</v>
      </c>
      <c r="BI591" s="8">
        <v>0</v>
      </c>
      <c r="BJ591" s="8">
        <v>0</v>
      </c>
      <c r="BK591" s="8">
        <v>0</v>
      </c>
      <c r="BL591" s="8">
        <v>0</v>
      </c>
      <c r="BM591" s="8">
        <v>0</v>
      </c>
      <c r="BN591" s="8">
        <v>0</v>
      </c>
      <c r="BO591" s="8">
        <v>0</v>
      </c>
      <c r="BP591" s="8">
        <v>0</v>
      </c>
      <c r="BQ591" s="8">
        <v>0</v>
      </c>
      <c r="BR591" s="8">
        <v>0</v>
      </c>
    </row>
    <row r="592" spans="1:70" x14ac:dyDescent="0.25">
      <c r="A592" s="6">
        <v>31159702</v>
      </c>
      <c r="B592" t="s">
        <v>1105</v>
      </c>
      <c r="C592" s="7" t="s">
        <v>101</v>
      </c>
      <c r="D592" s="7" t="s">
        <v>897</v>
      </c>
      <c r="E592" s="7" t="s">
        <v>95</v>
      </c>
      <c r="F592" t="s">
        <v>898</v>
      </c>
      <c r="G592" t="s">
        <v>899</v>
      </c>
      <c r="H592" t="s">
        <v>1106</v>
      </c>
      <c r="I592" t="s">
        <v>1100</v>
      </c>
      <c r="J592" t="s">
        <v>158</v>
      </c>
      <c r="K592" t="s">
        <v>1101</v>
      </c>
      <c r="L592">
        <v>35.659646484100001</v>
      </c>
      <c r="M592">
        <v>-120.9242470251</v>
      </c>
      <c r="N592" s="7" t="s">
        <v>1102</v>
      </c>
      <c r="O592" s="7" t="s">
        <v>1107</v>
      </c>
      <c r="P592" s="7" t="s">
        <v>1104</v>
      </c>
      <c r="Q592" s="7" t="s">
        <v>141</v>
      </c>
      <c r="R592" s="7">
        <v>1032</v>
      </c>
      <c r="S592" s="7"/>
      <c r="T592" s="7"/>
      <c r="U592" s="7"/>
      <c r="V592" s="7" t="s">
        <v>898</v>
      </c>
      <c r="W592" s="8">
        <v>0</v>
      </c>
      <c r="X592" s="8">
        <v>0</v>
      </c>
      <c r="Y592" s="8">
        <v>7.1969696969696975E-2</v>
      </c>
      <c r="Z592" s="8">
        <v>7.1969696969696975E-2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7.1969696969696975E-2</v>
      </c>
      <c r="AH592" s="8">
        <v>7.1969696969696975E-2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8">
        <v>0</v>
      </c>
      <c r="AO592" s="8">
        <v>0</v>
      </c>
      <c r="AP592" s="8">
        <v>0</v>
      </c>
      <c r="AQ592" s="8">
        <v>0</v>
      </c>
      <c r="AR592" s="8">
        <v>0</v>
      </c>
      <c r="AS592" s="8">
        <v>0</v>
      </c>
      <c r="AT592" s="8">
        <v>0</v>
      </c>
      <c r="AU592" s="7">
        <v>0</v>
      </c>
      <c r="AV592" s="7">
        <v>0</v>
      </c>
      <c r="AW592" s="7">
        <v>0</v>
      </c>
      <c r="AX592" s="7">
        <v>0</v>
      </c>
      <c r="AY592" s="7">
        <v>0</v>
      </c>
      <c r="AZ592" s="7">
        <v>0</v>
      </c>
      <c r="BA592" s="7">
        <v>0</v>
      </c>
      <c r="BB592" s="7">
        <v>0</v>
      </c>
      <c r="BC592" s="8">
        <v>0</v>
      </c>
      <c r="BD592" s="8">
        <v>0</v>
      </c>
      <c r="BE592" s="8">
        <v>0</v>
      </c>
      <c r="BF592" s="8">
        <v>0</v>
      </c>
      <c r="BG592" s="8">
        <v>0</v>
      </c>
      <c r="BH592" s="8">
        <v>0</v>
      </c>
      <c r="BI592" s="8">
        <v>0</v>
      </c>
      <c r="BJ592" s="8">
        <v>0</v>
      </c>
      <c r="BK592" s="8">
        <v>0</v>
      </c>
      <c r="BL592" s="8">
        <v>0</v>
      </c>
      <c r="BM592" s="8">
        <v>0</v>
      </c>
      <c r="BN592" s="8">
        <v>0</v>
      </c>
      <c r="BO592" s="8">
        <v>0</v>
      </c>
      <c r="BP592" s="8">
        <v>0</v>
      </c>
      <c r="BQ592" s="8">
        <v>0</v>
      </c>
      <c r="BR592" s="8">
        <v>0</v>
      </c>
    </row>
    <row r="593" spans="1:70" x14ac:dyDescent="0.25">
      <c r="A593" s="6">
        <v>31159701</v>
      </c>
      <c r="B593" t="s">
        <v>1108</v>
      </c>
      <c r="C593" s="7" t="s">
        <v>101</v>
      </c>
      <c r="D593" s="7" t="s">
        <v>897</v>
      </c>
      <c r="E593" s="7" t="s">
        <v>95</v>
      </c>
      <c r="F593" t="s">
        <v>898</v>
      </c>
      <c r="G593" t="s">
        <v>899</v>
      </c>
      <c r="H593" t="s">
        <v>1106</v>
      </c>
      <c r="I593" t="s">
        <v>1100</v>
      </c>
      <c r="J593" t="s">
        <v>158</v>
      </c>
      <c r="K593" t="s">
        <v>1101</v>
      </c>
      <c r="L593">
        <v>35.623449990799998</v>
      </c>
      <c r="M593">
        <v>-120.89192543599999</v>
      </c>
      <c r="N593" s="7" t="s">
        <v>1102</v>
      </c>
      <c r="O593" s="7" t="s">
        <v>1109</v>
      </c>
      <c r="P593" s="7" t="s">
        <v>1104</v>
      </c>
      <c r="Q593" s="7" t="s">
        <v>141</v>
      </c>
      <c r="R593" s="7">
        <v>1328</v>
      </c>
      <c r="S593" s="7"/>
      <c r="T593" s="7"/>
      <c r="U593" s="7"/>
      <c r="V593" s="7" t="s">
        <v>898</v>
      </c>
      <c r="W593" s="8">
        <v>0</v>
      </c>
      <c r="X593" s="8">
        <v>0</v>
      </c>
      <c r="Y593" s="8">
        <v>0.13446969696969696</v>
      </c>
      <c r="Z593" s="8">
        <v>0.13446969696969696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0.13446969696969696</v>
      </c>
      <c r="AH593" s="8">
        <v>0.13446969696969696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8">
        <v>0</v>
      </c>
      <c r="AO593" s="8">
        <v>0</v>
      </c>
      <c r="AP593" s="8">
        <v>0</v>
      </c>
      <c r="AQ593" s="8">
        <v>0</v>
      </c>
      <c r="AR593" s="8">
        <v>0</v>
      </c>
      <c r="AS593" s="8">
        <v>0</v>
      </c>
      <c r="AT593" s="8">
        <v>0</v>
      </c>
      <c r="AU593" s="7">
        <v>0</v>
      </c>
      <c r="AV593" s="7">
        <v>0</v>
      </c>
      <c r="AW593" s="7">
        <v>0</v>
      </c>
      <c r="AX593" s="7">
        <v>0</v>
      </c>
      <c r="AY593" s="7">
        <v>0</v>
      </c>
      <c r="AZ593" s="7">
        <v>0</v>
      </c>
      <c r="BA593" s="7">
        <v>0</v>
      </c>
      <c r="BB593" s="7">
        <v>0</v>
      </c>
      <c r="BC593" s="8">
        <v>0</v>
      </c>
      <c r="BD593" s="8">
        <v>0</v>
      </c>
      <c r="BE593" s="8">
        <v>0</v>
      </c>
      <c r="BF593" s="8">
        <v>0</v>
      </c>
      <c r="BG593" s="8">
        <v>0</v>
      </c>
      <c r="BH593" s="8">
        <v>0</v>
      </c>
      <c r="BI593" s="8">
        <v>0</v>
      </c>
      <c r="BJ593" s="8">
        <v>0</v>
      </c>
      <c r="BK593" s="8">
        <v>0</v>
      </c>
      <c r="BL593" s="8">
        <v>0</v>
      </c>
      <c r="BM593" s="8">
        <v>0</v>
      </c>
      <c r="BN593" s="8">
        <v>0</v>
      </c>
      <c r="BO593" s="8">
        <v>0</v>
      </c>
      <c r="BP593" s="8">
        <v>0</v>
      </c>
      <c r="BQ593" s="8">
        <v>0</v>
      </c>
      <c r="BR593" s="8">
        <v>0</v>
      </c>
    </row>
    <row r="594" spans="1:70" x14ac:dyDescent="0.25">
      <c r="A594" s="6">
        <v>35135297</v>
      </c>
      <c r="B594" t="s">
        <v>1110</v>
      </c>
      <c r="C594" s="7" t="s">
        <v>101</v>
      </c>
      <c r="D594" s="7" t="s">
        <v>897</v>
      </c>
      <c r="E594" s="7" t="s">
        <v>95</v>
      </c>
      <c r="F594" t="s">
        <v>898</v>
      </c>
      <c r="G594" t="s">
        <v>899</v>
      </c>
      <c r="H594" t="s">
        <v>1111</v>
      </c>
      <c r="I594" t="s">
        <v>1100</v>
      </c>
      <c r="J594" t="s">
        <v>158</v>
      </c>
      <c r="K594" t="s">
        <v>1101</v>
      </c>
      <c r="L594">
        <v>35.370721444600001</v>
      </c>
      <c r="M594">
        <v>-120.4071672022</v>
      </c>
      <c r="N594" s="7" t="s">
        <v>1112</v>
      </c>
      <c r="O594" s="7" t="s">
        <v>1113</v>
      </c>
      <c r="P594" s="7" t="s">
        <v>1114</v>
      </c>
      <c r="Q594" s="7" t="s">
        <v>170</v>
      </c>
      <c r="R594" s="7">
        <v>133</v>
      </c>
      <c r="S594" s="7">
        <v>265</v>
      </c>
      <c r="T594" s="7" t="s">
        <v>134</v>
      </c>
      <c r="U594" s="7"/>
      <c r="V594" s="7" t="s">
        <v>898</v>
      </c>
      <c r="W594" s="8">
        <v>0</v>
      </c>
      <c r="X594" s="8">
        <v>0</v>
      </c>
      <c r="Y594" s="8">
        <v>9.8863636363636362E-2</v>
      </c>
      <c r="Z594" s="8">
        <v>9.8863636363636362E-2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8">
        <v>0</v>
      </c>
      <c r="AO594" s="8">
        <v>9.8863636363636362E-2</v>
      </c>
      <c r="AP594" s="8">
        <v>9.8863636363636362E-2</v>
      </c>
      <c r="AQ594" s="8">
        <v>0</v>
      </c>
      <c r="AR594" s="8">
        <v>0</v>
      </c>
      <c r="AS594" s="8">
        <v>0</v>
      </c>
      <c r="AT594" s="8">
        <v>0</v>
      </c>
      <c r="AU594" s="7">
        <v>0</v>
      </c>
      <c r="AV594" s="7">
        <v>0</v>
      </c>
      <c r="AW594" s="7">
        <v>0</v>
      </c>
      <c r="AX594" s="7">
        <v>0</v>
      </c>
      <c r="AY594" s="7">
        <v>0</v>
      </c>
      <c r="AZ594" s="7">
        <v>0</v>
      </c>
      <c r="BA594" s="7">
        <v>0</v>
      </c>
      <c r="BB594" s="7">
        <v>0</v>
      </c>
      <c r="BC594" s="8">
        <v>0</v>
      </c>
      <c r="BD594" s="8">
        <v>0</v>
      </c>
      <c r="BE594" s="8">
        <v>0</v>
      </c>
      <c r="BF594" s="8">
        <v>0</v>
      </c>
      <c r="BG594" s="8">
        <v>0</v>
      </c>
      <c r="BH594" s="8">
        <v>0</v>
      </c>
      <c r="BI594" s="8">
        <v>0</v>
      </c>
      <c r="BJ594" s="8">
        <v>0</v>
      </c>
      <c r="BK594" s="8">
        <v>0</v>
      </c>
      <c r="BL594" s="8">
        <v>0</v>
      </c>
      <c r="BM594" s="8">
        <v>0</v>
      </c>
      <c r="BN594" s="8">
        <v>0</v>
      </c>
      <c r="BO594" s="8">
        <v>0</v>
      </c>
      <c r="BP594" s="8">
        <v>0</v>
      </c>
      <c r="BQ594" s="8">
        <v>0</v>
      </c>
      <c r="BR594" s="8">
        <v>0</v>
      </c>
    </row>
    <row r="595" spans="1:70" x14ac:dyDescent="0.25">
      <c r="A595" s="6">
        <v>35225409</v>
      </c>
      <c r="B595" t="s">
        <v>1115</v>
      </c>
      <c r="C595" s="7" t="s">
        <v>101</v>
      </c>
      <c r="D595" s="7" t="s">
        <v>897</v>
      </c>
      <c r="E595" s="7" t="s">
        <v>95</v>
      </c>
      <c r="F595" t="s">
        <v>898</v>
      </c>
      <c r="G595" t="s">
        <v>899</v>
      </c>
      <c r="H595" t="s">
        <v>1099</v>
      </c>
      <c r="I595" t="s">
        <v>1100</v>
      </c>
      <c r="J595" t="s">
        <v>158</v>
      </c>
      <c r="K595" t="s">
        <v>1101</v>
      </c>
      <c r="L595">
        <v>35.511902683599999</v>
      </c>
      <c r="M595">
        <v>-120.6444587102</v>
      </c>
      <c r="N595" s="7" t="s">
        <v>1112</v>
      </c>
      <c r="O595" s="7" t="s">
        <v>1116</v>
      </c>
      <c r="P595" s="7" t="s">
        <v>1114</v>
      </c>
      <c r="Q595" s="7" t="s">
        <v>141</v>
      </c>
      <c r="R595" s="7">
        <v>955</v>
      </c>
      <c r="S595" s="7">
        <v>1633</v>
      </c>
      <c r="T595" s="7" t="s">
        <v>220</v>
      </c>
      <c r="U595" s="7"/>
      <c r="V595" s="7" t="s">
        <v>898</v>
      </c>
      <c r="W595" s="8">
        <v>0</v>
      </c>
      <c r="X595" s="8">
        <v>0</v>
      </c>
      <c r="Y595" s="8">
        <v>0.10719696969696969</v>
      </c>
      <c r="Z595" s="8">
        <v>0.10719696969696969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8">
        <v>0</v>
      </c>
      <c r="AO595" s="8">
        <v>0.10719696969696969</v>
      </c>
      <c r="AP595" s="8">
        <v>0.10719696969696969</v>
      </c>
      <c r="AQ595" s="8">
        <v>0</v>
      </c>
      <c r="AR595" s="8">
        <v>0</v>
      </c>
      <c r="AS595" s="8">
        <v>0</v>
      </c>
      <c r="AT595" s="8">
        <v>0</v>
      </c>
      <c r="AU595" s="7">
        <v>0</v>
      </c>
      <c r="AV595" s="7">
        <v>0</v>
      </c>
      <c r="AW595" s="7">
        <v>0</v>
      </c>
      <c r="AX595" s="7">
        <v>0</v>
      </c>
      <c r="AY595" s="7">
        <v>0</v>
      </c>
      <c r="AZ595" s="7">
        <v>0</v>
      </c>
      <c r="BA595" s="7">
        <v>0</v>
      </c>
      <c r="BB595" s="7">
        <v>0</v>
      </c>
      <c r="BC595" s="8">
        <v>0</v>
      </c>
      <c r="BD595" s="8">
        <v>0</v>
      </c>
      <c r="BE595" s="8">
        <v>0</v>
      </c>
      <c r="BF595" s="8">
        <v>0</v>
      </c>
      <c r="BG595" s="8">
        <v>0</v>
      </c>
      <c r="BH595" s="8">
        <v>0</v>
      </c>
      <c r="BI595" s="8">
        <v>0</v>
      </c>
      <c r="BJ595" s="8">
        <v>0</v>
      </c>
      <c r="BK595" s="8">
        <v>0</v>
      </c>
      <c r="BL595" s="8">
        <v>0</v>
      </c>
      <c r="BM595" s="8">
        <v>0</v>
      </c>
      <c r="BN595" s="8">
        <v>0</v>
      </c>
      <c r="BO595" s="8">
        <v>0</v>
      </c>
      <c r="BP595" s="8">
        <v>0</v>
      </c>
      <c r="BQ595" s="8">
        <v>0</v>
      </c>
      <c r="BR595" s="8">
        <v>0</v>
      </c>
    </row>
    <row r="596" spans="1:70" x14ac:dyDescent="0.25">
      <c r="A596" s="6">
        <v>35079416</v>
      </c>
      <c r="B596" t="s">
        <v>1117</v>
      </c>
      <c r="C596" s="7" t="s">
        <v>93</v>
      </c>
      <c r="D596" s="7" t="s">
        <v>897</v>
      </c>
      <c r="E596" s="7" t="s">
        <v>95</v>
      </c>
      <c r="F596" t="s">
        <v>898</v>
      </c>
      <c r="G596" t="s">
        <v>899</v>
      </c>
      <c r="H596" t="s">
        <v>1118</v>
      </c>
      <c r="I596" t="s">
        <v>1100</v>
      </c>
      <c r="J596" t="s">
        <v>158</v>
      </c>
      <c r="K596" t="s">
        <v>1101</v>
      </c>
      <c r="L596">
        <v>35.489895873499997</v>
      </c>
      <c r="M596">
        <v>-120.538755318</v>
      </c>
      <c r="N596" s="7" t="s">
        <v>1112</v>
      </c>
      <c r="O596" s="7" t="s">
        <v>1119</v>
      </c>
      <c r="P596" s="7" t="s">
        <v>1114</v>
      </c>
      <c r="Q596" s="7" t="s">
        <v>141</v>
      </c>
      <c r="R596" s="7">
        <v>864</v>
      </c>
      <c r="S596" s="7">
        <v>1229</v>
      </c>
      <c r="T596" s="7" t="s">
        <v>220</v>
      </c>
      <c r="U596" s="7"/>
      <c r="V596" s="7" t="s">
        <v>898</v>
      </c>
      <c r="W596" s="8">
        <v>0</v>
      </c>
      <c r="X596" s="8">
        <v>0</v>
      </c>
      <c r="Y596" s="8">
        <v>5.5492424242424246E-2</v>
      </c>
      <c r="Z596" s="8">
        <v>5.5492424242424246E-2</v>
      </c>
      <c r="AA596" s="8">
        <v>0</v>
      </c>
      <c r="AB596" s="8">
        <v>0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0</v>
      </c>
      <c r="AJ596" s="8">
        <v>0</v>
      </c>
      <c r="AK596" s="8">
        <v>0</v>
      </c>
      <c r="AL596" s="8">
        <v>0</v>
      </c>
      <c r="AM596" s="8">
        <v>0</v>
      </c>
      <c r="AN596" s="8">
        <v>0</v>
      </c>
      <c r="AO596" s="8">
        <v>5.5492424242424246E-2</v>
      </c>
      <c r="AP596" s="8">
        <v>5.5492424242424246E-2</v>
      </c>
      <c r="AQ596" s="8">
        <v>0</v>
      </c>
      <c r="AR596" s="8">
        <v>0</v>
      </c>
      <c r="AS596" s="8">
        <v>0</v>
      </c>
      <c r="AT596" s="8">
        <v>0</v>
      </c>
      <c r="AU596" s="7">
        <v>0</v>
      </c>
      <c r="AV596" s="7">
        <v>0</v>
      </c>
      <c r="AW596" s="7">
        <v>0</v>
      </c>
      <c r="AX596" s="7">
        <v>0</v>
      </c>
      <c r="AY596" s="7">
        <v>0</v>
      </c>
      <c r="AZ596" s="7">
        <v>0</v>
      </c>
      <c r="BA596" s="7">
        <v>0</v>
      </c>
      <c r="BB596" s="7">
        <v>0</v>
      </c>
      <c r="BC596" s="8">
        <v>0</v>
      </c>
      <c r="BD596" s="8">
        <v>0</v>
      </c>
      <c r="BE596" s="8">
        <v>0</v>
      </c>
      <c r="BF596" s="8">
        <v>0</v>
      </c>
      <c r="BG596" s="8">
        <v>0</v>
      </c>
      <c r="BH596" s="8">
        <v>0</v>
      </c>
      <c r="BI596" s="8">
        <v>0</v>
      </c>
      <c r="BJ596" s="8">
        <v>0</v>
      </c>
      <c r="BK596" s="8">
        <v>0</v>
      </c>
      <c r="BL596" s="8">
        <v>0</v>
      </c>
      <c r="BM596" s="8">
        <v>0</v>
      </c>
      <c r="BN596" s="8">
        <v>0</v>
      </c>
      <c r="BO596" s="8">
        <v>0</v>
      </c>
      <c r="BP596" s="8">
        <v>0</v>
      </c>
      <c r="BQ596" s="8">
        <v>0</v>
      </c>
      <c r="BR596" s="8">
        <v>0</v>
      </c>
    </row>
    <row r="597" spans="1:70" x14ac:dyDescent="0.25">
      <c r="A597" s="6">
        <v>35290902</v>
      </c>
      <c r="B597" t="s">
        <v>1120</v>
      </c>
      <c r="C597" s="7" t="s">
        <v>101</v>
      </c>
      <c r="D597" s="7" t="s">
        <v>897</v>
      </c>
      <c r="E597" s="7" t="s">
        <v>95</v>
      </c>
      <c r="F597" t="s">
        <v>898</v>
      </c>
      <c r="G597" t="s">
        <v>899</v>
      </c>
      <c r="H597" t="s">
        <v>1121</v>
      </c>
      <c r="I597" t="s">
        <v>108</v>
      </c>
      <c r="J597" t="s">
        <v>78</v>
      </c>
      <c r="K597" t="s">
        <v>109</v>
      </c>
      <c r="L597">
        <v>39.302598159399999</v>
      </c>
      <c r="M597">
        <v>-120.5446415327</v>
      </c>
      <c r="N597" s="7" t="s">
        <v>1122</v>
      </c>
      <c r="O597" s="7" t="s">
        <v>1123</v>
      </c>
      <c r="P597" s="7" t="s">
        <v>1124</v>
      </c>
      <c r="Q597" s="7" t="s">
        <v>1125</v>
      </c>
      <c r="R597" s="7">
        <v>0</v>
      </c>
      <c r="S597" s="7">
        <v>9981</v>
      </c>
      <c r="T597" s="7" t="s">
        <v>220</v>
      </c>
      <c r="U597" s="7"/>
      <c r="V597" s="7" t="s">
        <v>898</v>
      </c>
      <c r="W597" s="8">
        <v>0</v>
      </c>
      <c r="X597" s="8">
        <v>0</v>
      </c>
      <c r="Y597" s="8">
        <v>7.3295454545454539E-2</v>
      </c>
      <c r="Z597" s="8">
        <v>7.3295454545454539E-2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8">
        <v>0</v>
      </c>
      <c r="AO597" s="8">
        <v>0</v>
      </c>
      <c r="AP597" s="8">
        <v>0</v>
      </c>
      <c r="AQ597" s="8">
        <v>0</v>
      </c>
      <c r="AR597" s="8">
        <v>0</v>
      </c>
      <c r="AS597" s="8">
        <v>0</v>
      </c>
      <c r="AT597" s="8">
        <v>0</v>
      </c>
      <c r="AU597" s="7">
        <v>0</v>
      </c>
      <c r="AV597" s="7">
        <v>0</v>
      </c>
      <c r="AW597" s="7">
        <v>7.3295454545454539E-2</v>
      </c>
      <c r="AX597" s="7">
        <v>7.3295454545454539E-2</v>
      </c>
      <c r="AY597" s="7">
        <v>0</v>
      </c>
      <c r="AZ597" s="7">
        <v>0</v>
      </c>
      <c r="BA597" s="7">
        <v>0</v>
      </c>
      <c r="BB597" s="7">
        <v>0</v>
      </c>
      <c r="BC597" s="8">
        <v>0</v>
      </c>
      <c r="BD597" s="8">
        <v>0</v>
      </c>
      <c r="BE597" s="8">
        <v>0</v>
      </c>
      <c r="BF597" s="8">
        <v>0</v>
      </c>
      <c r="BG597" s="8">
        <v>0</v>
      </c>
      <c r="BH597" s="8">
        <v>0</v>
      </c>
      <c r="BI597" s="8">
        <v>0</v>
      </c>
      <c r="BJ597" s="8">
        <v>0</v>
      </c>
      <c r="BK597" s="8">
        <v>0</v>
      </c>
      <c r="BL597" s="8">
        <v>0</v>
      </c>
      <c r="BM597" s="8">
        <v>0</v>
      </c>
      <c r="BN597" s="8">
        <v>0</v>
      </c>
      <c r="BO597" s="8">
        <v>0</v>
      </c>
      <c r="BP597" s="8">
        <v>0</v>
      </c>
      <c r="BQ597" s="8">
        <v>0</v>
      </c>
      <c r="BR597" s="8">
        <v>0</v>
      </c>
    </row>
    <row r="598" spans="1:70" x14ac:dyDescent="0.25">
      <c r="A598" s="6">
        <v>35083773</v>
      </c>
      <c r="B598" t="s">
        <v>1126</v>
      </c>
      <c r="C598" s="7" t="s">
        <v>93</v>
      </c>
      <c r="D598" s="7" t="s">
        <v>897</v>
      </c>
      <c r="E598" s="7" t="s">
        <v>95</v>
      </c>
      <c r="F598" t="s">
        <v>898</v>
      </c>
      <c r="G598" t="s">
        <v>899</v>
      </c>
      <c r="H598" t="s">
        <v>1127</v>
      </c>
      <c r="I598" t="s">
        <v>1128</v>
      </c>
      <c r="J598" t="s">
        <v>99</v>
      </c>
      <c r="K598" t="s">
        <v>100</v>
      </c>
      <c r="L598">
        <v>37.9911956758</v>
      </c>
      <c r="M598">
        <v>-120.3715439907</v>
      </c>
      <c r="N598" s="7" t="s">
        <v>1129</v>
      </c>
      <c r="O598" s="7" t="s">
        <v>1130</v>
      </c>
      <c r="P598" s="7" t="s">
        <v>1131</v>
      </c>
      <c r="Q598" s="7" t="s">
        <v>141</v>
      </c>
      <c r="R598" s="7">
        <v>3142</v>
      </c>
      <c r="S598" s="7">
        <v>1149</v>
      </c>
      <c r="T598" s="7" t="s">
        <v>220</v>
      </c>
      <c r="U598" s="7"/>
      <c r="V598" s="7" t="s">
        <v>898</v>
      </c>
      <c r="W598" s="8">
        <v>0</v>
      </c>
      <c r="X598" s="8">
        <v>0</v>
      </c>
      <c r="Y598" s="8">
        <v>9.6780303030303036E-2</v>
      </c>
      <c r="Z598" s="8">
        <v>9.6780303030303036E-2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8">
        <v>0</v>
      </c>
      <c r="AO598" s="8">
        <v>0</v>
      </c>
      <c r="AP598" s="8">
        <v>0</v>
      </c>
      <c r="AQ598" s="8">
        <v>0</v>
      </c>
      <c r="AR598" s="8">
        <v>0</v>
      </c>
      <c r="AS598" s="8">
        <v>9.6780303030303036E-2</v>
      </c>
      <c r="AT598" s="8">
        <v>9.6780303030303036E-2</v>
      </c>
      <c r="AU598" s="7">
        <v>0</v>
      </c>
      <c r="AV598" s="7">
        <v>0</v>
      </c>
      <c r="AW598" s="7">
        <v>0</v>
      </c>
      <c r="AX598" s="7">
        <v>0</v>
      </c>
      <c r="AY598" s="7">
        <v>0</v>
      </c>
      <c r="AZ598" s="7">
        <v>0</v>
      </c>
      <c r="BA598" s="7">
        <v>0</v>
      </c>
      <c r="BB598" s="7">
        <v>0</v>
      </c>
      <c r="BC598" s="8">
        <v>0</v>
      </c>
      <c r="BD598" s="8">
        <v>0</v>
      </c>
      <c r="BE598" s="8">
        <v>0</v>
      </c>
      <c r="BF598" s="8">
        <v>0</v>
      </c>
      <c r="BG598" s="8">
        <v>0</v>
      </c>
      <c r="BH598" s="8">
        <v>0</v>
      </c>
      <c r="BI598" s="8">
        <v>0</v>
      </c>
      <c r="BJ598" s="8">
        <v>0</v>
      </c>
      <c r="BK598" s="8">
        <v>0</v>
      </c>
      <c r="BL598" s="8">
        <v>0</v>
      </c>
      <c r="BM598" s="8">
        <v>0</v>
      </c>
      <c r="BN598" s="8">
        <v>0</v>
      </c>
      <c r="BO598" s="8">
        <v>0</v>
      </c>
      <c r="BP598" s="8">
        <v>0</v>
      </c>
      <c r="BQ598" s="8">
        <v>0</v>
      </c>
      <c r="BR598" s="8">
        <v>0</v>
      </c>
    </row>
    <row r="599" spans="1:70" x14ac:dyDescent="0.25">
      <c r="A599" s="6">
        <v>35083823</v>
      </c>
      <c r="B599" t="s">
        <v>1132</v>
      </c>
      <c r="C599" s="7" t="s">
        <v>101</v>
      </c>
      <c r="D599" s="7" t="s">
        <v>897</v>
      </c>
      <c r="E599" s="7" t="s">
        <v>95</v>
      </c>
      <c r="F599" t="s">
        <v>898</v>
      </c>
      <c r="G599" t="s">
        <v>899</v>
      </c>
      <c r="H599" t="s">
        <v>1133</v>
      </c>
      <c r="I599" t="s">
        <v>186</v>
      </c>
      <c r="J599" t="s">
        <v>99</v>
      </c>
      <c r="K599" t="s">
        <v>187</v>
      </c>
      <c r="L599">
        <v>36.7241399109</v>
      </c>
      <c r="M599">
        <v>-119.2396183911</v>
      </c>
      <c r="N599" s="7" t="s">
        <v>1134</v>
      </c>
      <c r="O599" s="7" t="s">
        <v>1135</v>
      </c>
      <c r="P599" s="7" t="s">
        <v>1136</v>
      </c>
      <c r="Q599" s="7" t="s">
        <v>141</v>
      </c>
      <c r="R599" s="7">
        <v>349</v>
      </c>
      <c r="S599" s="7"/>
      <c r="T599" s="7"/>
      <c r="U599" s="7"/>
      <c r="V599" s="7" t="s">
        <v>898</v>
      </c>
      <c r="W599" s="8">
        <v>0</v>
      </c>
      <c r="X599" s="8">
        <v>0</v>
      </c>
      <c r="Y599" s="8">
        <v>1.1363636363636364E-2</v>
      </c>
      <c r="Z599" s="8">
        <v>1.1363636363636364E-2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1.1363636363636364E-2</v>
      </c>
      <c r="AL599" s="8">
        <v>1.1363636363636364E-2</v>
      </c>
      <c r="AM599" s="8">
        <v>0</v>
      </c>
      <c r="AN599" s="8">
        <v>0</v>
      </c>
      <c r="AO599" s="8">
        <v>0</v>
      </c>
      <c r="AP599" s="8">
        <v>0</v>
      </c>
      <c r="AQ599" s="8">
        <v>0</v>
      </c>
      <c r="AR599" s="8">
        <v>0</v>
      </c>
      <c r="AS599" s="8">
        <v>0</v>
      </c>
      <c r="AT599" s="8">
        <v>0</v>
      </c>
      <c r="AU599" s="7">
        <v>0</v>
      </c>
      <c r="AV599" s="7">
        <v>0</v>
      </c>
      <c r="AW599" s="7">
        <v>0</v>
      </c>
      <c r="AX599" s="7">
        <v>0</v>
      </c>
      <c r="AY599" s="7">
        <v>0</v>
      </c>
      <c r="AZ599" s="7">
        <v>0</v>
      </c>
      <c r="BA599" s="7">
        <v>0</v>
      </c>
      <c r="BB599" s="7">
        <v>0</v>
      </c>
      <c r="BC599" s="8">
        <v>0</v>
      </c>
      <c r="BD599" s="8">
        <v>0</v>
      </c>
      <c r="BE599" s="8">
        <v>0</v>
      </c>
      <c r="BF599" s="8">
        <v>0</v>
      </c>
      <c r="BG599" s="8">
        <v>0</v>
      </c>
      <c r="BH599" s="8">
        <v>0</v>
      </c>
      <c r="BI599" s="8">
        <v>0</v>
      </c>
      <c r="BJ599" s="8">
        <v>0</v>
      </c>
      <c r="BK599" s="8">
        <v>0</v>
      </c>
      <c r="BL599" s="8">
        <v>0</v>
      </c>
      <c r="BM599" s="8">
        <v>0</v>
      </c>
      <c r="BN599" s="8">
        <v>0</v>
      </c>
      <c r="BO599" s="8">
        <v>0</v>
      </c>
      <c r="BP599" s="8">
        <v>0</v>
      </c>
      <c r="BQ599" s="8">
        <v>0</v>
      </c>
      <c r="BR599" s="8">
        <v>0</v>
      </c>
    </row>
    <row r="600" spans="1:70" x14ac:dyDescent="0.25">
      <c r="A600" s="6">
        <v>35211234</v>
      </c>
      <c r="B600" t="s">
        <v>1137</v>
      </c>
      <c r="C600" s="7" t="s">
        <v>101</v>
      </c>
      <c r="D600" s="7" t="s">
        <v>897</v>
      </c>
      <c r="E600" s="7" t="s">
        <v>95</v>
      </c>
      <c r="F600" t="s">
        <v>898</v>
      </c>
      <c r="G600" t="s">
        <v>899</v>
      </c>
      <c r="H600" t="s">
        <v>1138</v>
      </c>
      <c r="I600" t="s">
        <v>108</v>
      </c>
      <c r="J600" t="s">
        <v>78</v>
      </c>
      <c r="K600" t="s">
        <v>109</v>
      </c>
      <c r="L600">
        <v>39.306143313</v>
      </c>
      <c r="M600">
        <v>-120.67662699829999</v>
      </c>
      <c r="N600" s="7" t="s">
        <v>1139</v>
      </c>
      <c r="O600" s="7" t="s">
        <v>1140</v>
      </c>
      <c r="P600" s="7" t="s">
        <v>1141</v>
      </c>
      <c r="Q600" s="7" t="s">
        <v>141</v>
      </c>
      <c r="R600" s="7">
        <v>1563</v>
      </c>
      <c r="S600" s="7">
        <v>1321</v>
      </c>
      <c r="T600" s="7" t="s">
        <v>220</v>
      </c>
      <c r="U600" s="7"/>
      <c r="V600" s="7" t="s">
        <v>898</v>
      </c>
      <c r="W600" s="8">
        <v>0</v>
      </c>
      <c r="X600" s="8">
        <v>0</v>
      </c>
      <c r="Y600" s="8">
        <v>0.15928030303030302</v>
      </c>
      <c r="Z600" s="8">
        <v>0.15928030303030302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8">
        <v>0</v>
      </c>
      <c r="AO600" s="8">
        <v>0.15928030303030302</v>
      </c>
      <c r="AP600" s="8">
        <v>0.15928030303030302</v>
      </c>
      <c r="AQ600" s="8">
        <v>0</v>
      </c>
      <c r="AR600" s="8">
        <v>0</v>
      </c>
      <c r="AS600" s="8">
        <v>0</v>
      </c>
      <c r="AT600" s="8">
        <v>0</v>
      </c>
      <c r="AU600" s="7">
        <v>0</v>
      </c>
      <c r="AV600" s="7">
        <v>0</v>
      </c>
      <c r="AW600" s="7">
        <v>0</v>
      </c>
      <c r="AX600" s="7">
        <v>0</v>
      </c>
      <c r="AY600" s="7">
        <v>0</v>
      </c>
      <c r="AZ600" s="7">
        <v>0</v>
      </c>
      <c r="BA600" s="7">
        <v>0</v>
      </c>
      <c r="BB600" s="7">
        <v>0</v>
      </c>
      <c r="BC600" s="8">
        <v>0</v>
      </c>
      <c r="BD600" s="8">
        <v>0</v>
      </c>
      <c r="BE600" s="8">
        <v>0</v>
      </c>
      <c r="BF600" s="8">
        <v>0</v>
      </c>
      <c r="BG600" s="8">
        <v>0</v>
      </c>
      <c r="BH600" s="8">
        <v>0</v>
      </c>
      <c r="BI600" s="8">
        <v>0</v>
      </c>
      <c r="BJ600" s="8">
        <v>0</v>
      </c>
      <c r="BK600" s="8">
        <v>0</v>
      </c>
      <c r="BL600" s="8">
        <v>0</v>
      </c>
      <c r="BM600" s="8">
        <v>0</v>
      </c>
      <c r="BN600" s="8">
        <v>0</v>
      </c>
      <c r="BO600" s="8">
        <v>0</v>
      </c>
      <c r="BP600" s="8">
        <v>0</v>
      </c>
      <c r="BQ600" s="8">
        <v>0</v>
      </c>
      <c r="BR600" s="8">
        <v>0</v>
      </c>
    </row>
    <row r="601" spans="1:70" x14ac:dyDescent="0.25">
      <c r="A601" s="6">
        <v>35038190</v>
      </c>
      <c r="B601" t="s">
        <v>1142</v>
      </c>
      <c r="C601" s="7" t="s">
        <v>93</v>
      </c>
      <c r="D601" s="7" t="s">
        <v>897</v>
      </c>
      <c r="E601" s="7" t="s">
        <v>95</v>
      </c>
      <c r="F601" t="s">
        <v>898</v>
      </c>
      <c r="G601" t="s">
        <v>899</v>
      </c>
      <c r="H601" t="s">
        <v>162</v>
      </c>
      <c r="I601" t="s">
        <v>163</v>
      </c>
      <c r="J601" t="s">
        <v>158</v>
      </c>
      <c r="K601" t="s">
        <v>159</v>
      </c>
      <c r="L601">
        <v>36.603067682599999</v>
      </c>
      <c r="M601">
        <v>-121.4290492982</v>
      </c>
      <c r="N601" s="7" t="s">
        <v>1143</v>
      </c>
      <c r="O601" s="7" t="s">
        <v>1144</v>
      </c>
      <c r="P601" s="7" t="s">
        <v>1145</v>
      </c>
      <c r="Q601" s="7" t="s">
        <v>141</v>
      </c>
      <c r="R601" s="7">
        <v>1970</v>
      </c>
      <c r="S601" s="7"/>
      <c r="T601" s="7"/>
      <c r="U601" s="7"/>
      <c r="V601" s="7" t="s">
        <v>898</v>
      </c>
      <c r="W601" s="8">
        <v>0</v>
      </c>
      <c r="X601" s="8">
        <v>0</v>
      </c>
      <c r="Y601" s="8">
        <v>9.7537878787878785E-2</v>
      </c>
      <c r="Z601" s="8">
        <v>9.7537878787878785E-2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9.7537878787878785E-2</v>
      </c>
      <c r="AH601" s="8">
        <v>9.7537878787878785E-2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8">
        <v>0</v>
      </c>
      <c r="AO601" s="8">
        <v>0</v>
      </c>
      <c r="AP601" s="8">
        <v>0</v>
      </c>
      <c r="AQ601" s="8">
        <v>0</v>
      </c>
      <c r="AR601" s="8">
        <v>0</v>
      </c>
      <c r="AS601" s="8">
        <v>0</v>
      </c>
      <c r="AT601" s="8">
        <v>0</v>
      </c>
      <c r="AU601" s="7">
        <v>0</v>
      </c>
      <c r="AV601" s="7">
        <v>0</v>
      </c>
      <c r="AW601" s="7">
        <v>0</v>
      </c>
      <c r="AX601" s="7">
        <v>0</v>
      </c>
      <c r="AY601" s="7">
        <v>0</v>
      </c>
      <c r="AZ601" s="7">
        <v>0</v>
      </c>
      <c r="BA601" s="7">
        <v>0</v>
      </c>
      <c r="BB601" s="7">
        <v>0</v>
      </c>
      <c r="BC601" s="8">
        <v>0</v>
      </c>
      <c r="BD601" s="8">
        <v>0</v>
      </c>
      <c r="BE601" s="8">
        <v>0</v>
      </c>
      <c r="BF601" s="8">
        <v>0</v>
      </c>
      <c r="BG601" s="8">
        <v>0</v>
      </c>
      <c r="BH601" s="8">
        <v>0</v>
      </c>
      <c r="BI601" s="8">
        <v>0</v>
      </c>
      <c r="BJ601" s="8">
        <v>0</v>
      </c>
      <c r="BK601" s="8">
        <v>0</v>
      </c>
      <c r="BL601" s="8">
        <v>0</v>
      </c>
      <c r="BM601" s="8">
        <v>0</v>
      </c>
      <c r="BN601" s="8">
        <v>0</v>
      </c>
      <c r="BO601" s="8">
        <v>0</v>
      </c>
      <c r="BP601" s="8">
        <v>0</v>
      </c>
      <c r="BQ601" s="8">
        <v>0</v>
      </c>
      <c r="BR601" s="8">
        <v>0</v>
      </c>
    </row>
    <row r="602" spans="1:70" x14ac:dyDescent="0.25">
      <c r="A602" s="6">
        <v>35277146</v>
      </c>
      <c r="B602" t="s">
        <v>1146</v>
      </c>
      <c r="C602" s="7" t="s">
        <v>137</v>
      </c>
      <c r="D602" s="7" t="s">
        <v>897</v>
      </c>
      <c r="E602" s="7" t="s">
        <v>95</v>
      </c>
      <c r="F602" t="s">
        <v>898</v>
      </c>
      <c r="G602" t="s">
        <v>899</v>
      </c>
      <c r="H602" t="s">
        <v>1147</v>
      </c>
      <c r="I602" t="s">
        <v>1128</v>
      </c>
      <c r="J602" t="s">
        <v>99</v>
      </c>
      <c r="K602" t="s">
        <v>100</v>
      </c>
      <c r="L602">
        <v>38.140633510900003</v>
      </c>
      <c r="M602">
        <v>-120.0581170679</v>
      </c>
      <c r="N602" s="7" t="s">
        <v>1148</v>
      </c>
      <c r="O602" s="7" t="s">
        <v>1149</v>
      </c>
      <c r="P602" s="7" t="s">
        <v>1150</v>
      </c>
      <c r="Q602" s="7" t="s">
        <v>170</v>
      </c>
      <c r="R602" s="7">
        <v>2788</v>
      </c>
      <c r="S602" s="7">
        <v>922</v>
      </c>
      <c r="T602" s="7" t="s">
        <v>220</v>
      </c>
      <c r="U602" s="7"/>
      <c r="V602" s="7" t="s">
        <v>898</v>
      </c>
      <c r="W602" s="8">
        <v>0</v>
      </c>
      <c r="X602" s="8">
        <v>0</v>
      </c>
      <c r="Y602" s="8">
        <v>0.13617424242424242</v>
      </c>
      <c r="Z602" s="8">
        <v>0.13617424242424242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8">
        <v>0</v>
      </c>
      <c r="AO602" s="8">
        <v>0</v>
      </c>
      <c r="AP602" s="8">
        <v>0</v>
      </c>
      <c r="AQ602" s="8">
        <v>0</v>
      </c>
      <c r="AR602" s="8">
        <v>0</v>
      </c>
      <c r="AS602" s="8">
        <v>0</v>
      </c>
      <c r="AT602" s="8">
        <v>0</v>
      </c>
      <c r="AU602" s="7">
        <v>0</v>
      </c>
      <c r="AV602" s="7">
        <v>0</v>
      </c>
      <c r="AW602" s="7">
        <v>0</v>
      </c>
      <c r="AX602" s="7">
        <v>0</v>
      </c>
      <c r="AY602" s="7">
        <v>0</v>
      </c>
      <c r="AZ602" s="7">
        <v>0</v>
      </c>
      <c r="BA602" s="7">
        <v>0.13617424242424242</v>
      </c>
      <c r="BB602" s="7">
        <v>0.13617424242424242</v>
      </c>
      <c r="BC602" s="8">
        <v>0</v>
      </c>
      <c r="BD602" s="8">
        <v>0</v>
      </c>
      <c r="BE602" s="8">
        <v>0</v>
      </c>
      <c r="BF602" s="8">
        <v>0</v>
      </c>
      <c r="BG602" s="8">
        <v>0</v>
      </c>
      <c r="BH602" s="8">
        <v>0</v>
      </c>
      <c r="BI602" s="8">
        <v>0</v>
      </c>
      <c r="BJ602" s="8">
        <v>0</v>
      </c>
      <c r="BK602" s="8">
        <v>0</v>
      </c>
      <c r="BL602" s="8">
        <v>0</v>
      </c>
      <c r="BM602" s="8">
        <v>0</v>
      </c>
      <c r="BN602" s="8">
        <v>0</v>
      </c>
      <c r="BO602" s="8">
        <v>0</v>
      </c>
      <c r="BP602" s="8">
        <v>0</v>
      </c>
      <c r="BQ602" s="8">
        <v>0</v>
      </c>
      <c r="BR602" s="8">
        <v>0</v>
      </c>
    </row>
    <row r="603" spans="1:70" x14ac:dyDescent="0.25">
      <c r="A603" s="6">
        <v>35221765</v>
      </c>
      <c r="B603" t="s">
        <v>1151</v>
      </c>
      <c r="C603" s="7" t="s">
        <v>421</v>
      </c>
      <c r="D603" s="7" t="s">
        <v>897</v>
      </c>
      <c r="E603" s="7" t="s">
        <v>421</v>
      </c>
      <c r="F603" t="s">
        <v>898</v>
      </c>
      <c r="G603" t="s">
        <v>899</v>
      </c>
      <c r="H603" t="s">
        <v>1152</v>
      </c>
      <c r="I603" t="s">
        <v>956</v>
      </c>
      <c r="J603" t="s">
        <v>99</v>
      </c>
      <c r="K603" t="s">
        <v>957</v>
      </c>
      <c r="L603">
        <v>38.253127116199998</v>
      </c>
      <c r="M603">
        <v>-120.359223089</v>
      </c>
      <c r="N603" s="7" t="s">
        <v>1153</v>
      </c>
      <c r="O603" s="7" t="s">
        <v>1154</v>
      </c>
      <c r="P603" s="7" t="s">
        <v>1155</v>
      </c>
      <c r="Q603" s="7" t="s">
        <v>170</v>
      </c>
      <c r="R603" s="7">
        <v>2810</v>
      </c>
      <c r="S603" s="7">
        <v>98</v>
      </c>
      <c r="T603" s="7" t="s">
        <v>123</v>
      </c>
      <c r="U603" s="7"/>
      <c r="V603" s="7" t="s">
        <v>898</v>
      </c>
      <c r="W603" s="8">
        <v>0</v>
      </c>
      <c r="X603" s="8">
        <v>0</v>
      </c>
      <c r="Y603" s="8">
        <v>5.6818181818181816E-2</v>
      </c>
      <c r="Z603" s="8">
        <v>5.6818181818181816E-2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8">
        <v>0</v>
      </c>
      <c r="AN603" s="8">
        <v>0</v>
      </c>
      <c r="AO603" s="8">
        <v>0</v>
      </c>
      <c r="AP603" s="8">
        <v>0</v>
      </c>
      <c r="AQ603" s="8">
        <v>0</v>
      </c>
      <c r="AR603" s="8">
        <v>0</v>
      </c>
      <c r="AS603" s="8">
        <v>0</v>
      </c>
      <c r="AT603" s="8">
        <v>0</v>
      </c>
      <c r="AU603" s="7">
        <v>0</v>
      </c>
      <c r="AV603" s="7">
        <v>0</v>
      </c>
      <c r="AW603" s="7">
        <v>0</v>
      </c>
      <c r="AX603" s="7">
        <v>0</v>
      </c>
      <c r="AY603" s="7">
        <v>0</v>
      </c>
      <c r="AZ603" s="7">
        <v>0</v>
      </c>
      <c r="BA603" s="7">
        <v>5.6818181818181816E-2</v>
      </c>
      <c r="BB603" s="7">
        <v>5.6818181818181816E-2</v>
      </c>
      <c r="BC603" s="8">
        <v>0</v>
      </c>
      <c r="BD603" s="8">
        <v>0</v>
      </c>
      <c r="BE603" s="8">
        <v>0</v>
      </c>
      <c r="BF603" s="8">
        <v>0</v>
      </c>
      <c r="BG603" s="8">
        <v>0</v>
      </c>
      <c r="BH603" s="8">
        <v>0</v>
      </c>
      <c r="BI603" s="8">
        <v>0</v>
      </c>
      <c r="BJ603" s="8">
        <v>0</v>
      </c>
      <c r="BK603" s="8">
        <v>0</v>
      </c>
      <c r="BL603" s="8">
        <v>0</v>
      </c>
      <c r="BM603" s="8">
        <v>0</v>
      </c>
      <c r="BN603" s="8">
        <v>0</v>
      </c>
      <c r="BO603" s="8">
        <v>0</v>
      </c>
      <c r="BP603" s="8">
        <v>0</v>
      </c>
      <c r="BQ603" s="8">
        <v>0</v>
      </c>
      <c r="BR603" s="8">
        <v>0</v>
      </c>
    </row>
    <row r="604" spans="1:70" x14ac:dyDescent="0.25">
      <c r="A604" s="6">
        <v>35205038</v>
      </c>
      <c r="B604" t="s">
        <v>1156</v>
      </c>
      <c r="C604" s="7" t="s">
        <v>93</v>
      </c>
      <c r="D604" s="7" t="s">
        <v>897</v>
      </c>
      <c r="E604" s="7" t="s">
        <v>95</v>
      </c>
      <c r="F604" t="s">
        <v>898</v>
      </c>
      <c r="G604" t="s">
        <v>899</v>
      </c>
      <c r="H604" t="s">
        <v>107</v>
      </c>
      <c r="I604" t="s">
        <v>108</v>
      </c>
      <c r="J604" t="s">
        <v>78</v>
      </c>
      <c r="K604" t="s">
        <v>109</v>
      </c>
      <c r="L604">
        <v>39.107446808500001</v>
      </c>
      <c r="M604">
        <v>-120.9492446948</v>
      </c>
      <c r="N604" s="7" t="s">
        <v>1157</v>
      </c>
      <c r="O604" s="7" t="s">
        <v>1158</v>
      </c>
      <c r="P604" s="7" t="s">
        <v>1159</v>
      </c>
      <c r="Q604" s="7" t="s">
        <v>141</v>
      </c>
      <c r="R604" s="7">
        <v>1829</v>
      </c>
      <c r="S604" s="7">
        <v>180</v>
      </c>
      <c r="T604" s="7" t="s">
        <v>123</v>
      </c>
      <c r="U604" s="7"/>
      <c r="V604" s="7" t="s">
        <v>898</v>
      </c>
      <c r="W604" s="8">
        <v>0</v>
      </c>
      <c r="X604" s="8">
        <v>0</v>
      </c>
      <c r="Y604" s="8">
        <v>5.2083333333333336E-2</v>
      </c>
      <c r="Z604" s="8">
        <v>5.2083333333333336E-2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8">
        <v>0</v>
      </c>
      <c r="AO604" s="8">
        <v>0</v>
      </c>
      <c r="AP604" s="8">
        <v>0</v>
      </c>
      <c r="AQ604" s="8">
        <v>0</v>
      </c>
      <c r="AR604" s="8">
        <v>0</v>
      </c>
      <c r="AS604" s="8">
        <v>5.2083333333333336E-2</v>
      </c>
      <c r="AT604" s="8">
        <v>5.2083333333333336E-2</v>
      </c>
      <c r="AU604" s="7">
        <v>0</v>
      </c>
      <c r="AV604" s="7">
        <v>0</v>
      </c>
      <c r="AW604" s="7">
        <v>0</v>
      </c>
      <c r="AX604" s="7">
        <v>0</v>
      </c>
      <c r="AY604" s="7">
        <v>0</v>
      </c>
      <c r="AZ604" s="7">
        <v>0</v>
      </c>
      <c r="BA604" s="7">
        <v>0</v>
      </c>
      <c r="BB604" s="7">
        <v>0</v>
      </c>
      <c r="BC604" s="8">
        <v>0</v>
      </c>
      <c r="BD604" s="8">
        <v>0</v>
      </c>
      <c r="BE604" s="8">
        <v>0</v>
      </c>
      <c r="BF604" s="8">
        <v>0</v>
      </c>
      <c r="BG604" s="8">
        <v>0</v>
      </c>
      <c r="BH604" s="8">
        <v>0</v>
      </c>
      <c r="BI604" s="8">
        <v>0</v>
      </c>
      <c r="BJ604" s="8">
        <v>0</v>
      </c>
      <c r="BK604" s="8">
        <v>0</v>
      </c>
      <c r="BL604" s="8">
        <v>0</v>
      </c>
      <c r="BM604" s="8">
        <v>0</v>
      </c>
      <c r="BN604" s="8">
        <v>0</v>
      </c>
      <c r="BO604" s="8">
        <v>0</v>
      </c>
      <c r="BP604" s="8">
        <v>0</v>
      </c>
      <c r="BQ604" s="8">
        <v>0</v>
      </c>
      <c r="BR604" s="8">
        <v>0</v>
      </c>
    </row>
    <row r="605" spans="1:70" x14ac:dyDescent="0.25">
      <c r="A605" s="6">
        <v>35359329</v>
      </c>
      <c r="B605" t="s">
        <v>1160</v>
      </c>
      <c r="C605" s="7" t="s">
        <v>71</v>
      </c>
      <c r="D605" s="7" t="s">
        <v>897</v>
      </c>
      <c r="E605" s="7" t="s">
        <v>73</v>
      </c>
      <c r="F605" t="s">
        <v>898</v>
      </c>
      <c r="G605" t="s">
        <v>899</v>
      </c>
      <c r="H605" t="s">
        <v>1161</v>
      </c>
      <c r="I605" t="s">
        <v>152</v>
      </c>
      <c r="J605" t="s">
        <v>153</v>
      </c>
      <c r="K605" t="s">
        <v>154</v>
      </c>
      <c r="L605">
        <v>38.510658319000001</v>
      </c>
      <c r="M605">
        <v>-122.5014178186</v>
      </c>
      <c r="N605" s="7" t="s">
        <v>1162</v>
      </c>
      <c r="O605" s="7" t="s">
        <v>1163</v>
      </c>
      <c r="P605" s="7" t="s">
        <v>1164</v>
      </c>
      <c r="Q605" s="7" t="s">
        <v>170</v>
      </c>
      <c r="R605" s="7">
        <v>1361</v>
      </c>
      <c r="S605" s="7">
        <v>87</v>
      </c>
      <c r="T605" s="7" t="s">
        <v>123</v>
      </c>
      <c r="U605" s="7"/>
      <c r="V605" s="7" t="s">
        <v>898</v>
      </c>
      <c r="W605" s="8">
        <v>0</v>
      </c>
      <c r="X605" s="8">
        <v>0</v>
      </c>
      <c r="Y605" s="8">
        <v>2.6515151515151516E-2</v>
      </c>
      <c r="Z605" s="8">
        <v>2.6515151515151516E-2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8">
        <v>0</v>
      </c>
      <c r="AN605" s="8">
        <v>0</v>
      </c>
      <c r="AO605" s="8">
        <v>0</v>
      </c>
      <c r="AP605" s="8">
        <v>0</v>
      </c>
      <c r="AQ605" s="8">
        <v>0</v>
      </c>
      <c r="AR605" s="8">
        <v>0</v>
      </c>
      <c r="AS605" s="8">
        <v>0</v>
      </c>
      <c r="AT605" s="8">
        <v>0</v>
      </c>
      <c r="AU605" s="7">
        <v>0</v>
      </c>
      <c r="AV605" s="7">
        <v>0</v>
      </c>
      <c r="AW605" s="7">
        <v>0</v>
      </c>
      <c r="AX605" s="7">
        <v>0</v>
      </c>
      <c r="AY605" s="7">
        <v>0</v>
      </c>
      <c r="AZ605" s="7">
        <v>0</v>
      </c>
      <c r="BA605" s="7">
        <v>2.6515151515151516E-2</v>
      </c>
      <c r="BB605" s="7">
        <v>2.6515151515151516E-2</v>
      </c>
      <c r="BC605" s="8">
        <v>0</v>
      </c>
      <c r="BD605" s="8">
        <v>0</v>
      </c>
      <c r="BE605" s="8">
        <v>0</v>
      </c>
      <c r="BF605" s="8">
        <v>0</v>
      </c>
      <c r="BG605" s="8">
        <v>0</v>
      </c>
      <c r="BH605" s="8">
        <v>0</v>
      </c>
      <c r="BI605" s="8">
        <v>0</v>
      </c>
      <c r="BJ605" s="8">
        <v>0</v>
      </c>
      <c r="BK605" s="8">
        <v>0</v>
      </c>
      <c r="BL605" s="8">
        <v>0</v>
      </c>
      <c r="BM605" s="8">
        <v>0</v>
      </c>
      <c r="BN605" s="8">
        <v>0</v>
      </c>
      <c r="BO605" s="8">
        <v>0</v>
      </c>
      <c r="BP605" s="8">
        <v>0</v>
      </c>
      <c r="BQ605" s="8">
        <v>0</v>
      </c>
      <c r="BR605" s="8">
        <v>0</v>
      </c>
    </row>
    <row r="606" spans="1:70" x14ac:dyDescent="0.25">
      <c r="A606" s="6">
        <v>31048050</v>
      </c>
      <c r="B606" t="s">
        <v>1165</v>
      </c>
      <c r="C606" s="7" t="s">
        <v>101</v>
      </c>
      <c r="D606" s="7" t="s">
        <v>897</v>
      </c>
      <c r="E606" s="7" t="s">
        <v>95</v>
      </c>
      <c r="F606" t="s">
        <v>898</v>
      </c>
      <c r="G606" t="s">
        <v>899</v>
      </c>
      <c r="H606" t="s">
        <v>732</v>
      </c>
      <c r="J606" t="s">
        <v>78</v>
      </c>
      <c r="K606" t="s">
        <v>109</v>
      </c>
      <c r="L606">
        <v>38.928746840999999</v>
      </c>
      <c r="M606">
        <v>-120.7701294387</v>
      </c>
      <c r="N606" s="7" t="s">
        <v>733</v>
      </c>
      <c r="O606" s="7" t="s">
        <v>734</v>
      </c>
      <c r="P606" s="7" t="s">
        <v>735</v>
      </c>
      <c r="Q606" s="7" t="s">
        <v>170</v>
      </c>
      <c r="R606" s="7">
        <v>2131</v>
      </c>
      <c r="S606" s="7"/>
      <c r="T606" s="7"/>
      <c r="U606" s="7"/>
      <c r="V606" s="7" t="s">
        <v>898</v>
      </c>
      <c r="W606" s="8">
        <v>0</v>
      </c>
      <c r="X606" s="8">
        <v>0</v>
      </c>
      <c r="Y606" s="8">
        <v>0.22443181818181818</v>
      </c>
      <c r="Z606" s="8">
        <v>0.22443181818181818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0.22443181818181818</v>
      </c>
      <c r="AH606" s="8">
        <v>0.22443181818181818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8">
        <v>0</v>
      </c>
      <c r="AO606" s="8">
        <v>0</v>
      </c>
      <c r="AP606" s="8">
        <v>0</v>
      </c>
      <c r="AQ606" s="8">
        <v>0</v>
      </c>
      <c r="AR606" s="8">
        <v>0</v>
      </c>
      <c r="AS606" s="8">
        <v>0</v>
      </c>
      <c r="AT606" s="8">
        <v>0</v>
      </c>
      <c r="AU606" s="7">
        <v>0</v>
      </c>
      <c r="AV606" s="7">
        <v>0</v>
      </c>
      <c r="AW606" s="7">
        <v>0</v>
      </c>
      <c r="AX606" s="7">
        <v>0</v>
      </c>
      <c r="AY606" s="7">
        <v>0</v>
      </c>
      <c r="AZ606" s="7">
        <v>0</v>
      </c>
      <c r="BA606" s="7">
        <v>0</v>
      </c>
      <c r="BB606" s="7">
        <v>0</v>
      </c>
      <c r="BC606" s="8">
        <v>0</v>
      </c>
      <c r="BD606" s="8">
        <v>0</v>
      </c>
      <c r="BE606" s="8">
        <v>0</v>
      </c>
      <c r="BF606" s="8">
        <v>0</v>
      </c>
      <c r="BG606" s="8">
        <v>0</v>
      </c>
      <c r="BH606" s="8">
        <v>0</v>
      </c>
      <c r="BI606" s="8">
        <v>0</v>
      </c>
      <c r="BJ606" s="8">
        <v>0</v>
      </c>
      <c r="BK606" s="8">
        <v>0</v>
      </c>
      <c r="BL606" s="8">
        <v>0</v>
      </c>
      <c r="BM606" s="8">
        <v>0</v>
      </c>
      <c r="BN606" s="8">
        <v>0</v>
      </c>
      <c r="BO606" s="8">
        <v>0</v>
      </c>
      <c r="BP606" s="8">
        <v>0</v>
      </c>
      <c r="BQ606" s="8">
        <v>0</v>
      </c>
      <c r="BR606" s="8">
        <v>0</v>
      </c>
    </row>
    <row r="607" spans="1:70" x14ac:dyDescent="0.25">
      <c r="A607" s="6">
        <v>35038312</v>
      </c>
      <c r="B607" t="s">
        <v>1166</v>
      </c>
      <c r="C607" s="7" t="s">
        <v>101</v>
      </c>
      <c r="D607" s="7" t="s">
        <v>897</v>
      </c>
      <c r="E607" s="7" t="s">
        <v>95</v>
      </c>
      <c r="F607" t="s">
        <v>898</v>
      </c>
      <c r="G607" t="s">
        <v>899</v>
      </c>
      <c r="H607" t="s">
        <v>1167</v>
      </c>
      <c r="I607" t="s">
        <v>1168</v>
      </c>
      <c r="J607" t="s">
        <v>158</v>
      </c>
      <c r="K607" t="s">
        <v>1101</v>
      </c>
      <c r="L607">
        <v>34.832102791600001</v>
      </c>
      <c r="M607">
        <v>-120.23322173619999</v>
      </c>
      <c r="N607" s="7" t="s">
        <v>1169</v>
      </c>
      <c r="O607" s="7" t="s">
        <v>1170</v>
      </c>
      <c r="P607" s="7" t="s">
        <v>1171</v>
      </c>
      <c r="Q607" s="7" t="s">
        <v>141</v>
      </c>
      <c r="R607" s="7">
        <v>567</v>
      </c>
      <c r="S607" s="7"/>
      <c r="T607" s="7"/>
      <c r="U607" s="7"/>
      <c r="V607" s="7" t="s">
        <v>898</v>
      </c>
      <c r="W607" s="8">
        <v>0</v>
      </c>
      <c r="X607" s="8">
        <v>0</v>
      </c>
      <c r="Y607" s="8">
        <v>6.0606060606060608E-2</v>
      </c>
      <c r="Z607" s="8">
        <v>6.0606060606060608E-2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6.0606060606060608E-2</v>
      </c>
      <c r="AH607" s="8">
        <v>6.0606060606060608E-2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8">
        <v>0</v>
      </c>
      <c r="AO607" s="8">
        <v>0</v>
      </c>
      <c r="AP607" s="8">
        <v>0</v>
      </c>
      <c r="AQ607" s="8">
        <v>0</v>
      </c>
      <c r="AR607" s="8">
        <v>0</v>
      </c>
      <c r="AS607" s="8">
        <v>0</v>
      </c>
      <c r="AT607" s="8">
        <v>0</v>
      </c>
      <c r="AU607" s="7">
        <v>0</v>
      </c>
      <c r="AV607" s="7">
        <v>0</v>
      </c>
      <c r="AW607" s="7">
        <v>0</v>
      </c>
      <c r="AX607" s="7">
        <v>0</v>
      </c>
      <c r="AY607" s="7">
        <v>0</v>
      </c>
      <c r="AZ607" s="7">
        <v>0</v>
      </c>
      <c r="BA607" s="7">
        <v>0</v>
      </c>
      <c r="BB607" s="7">
        <v>0</v>
      </c>
      <c r="BC607" s="8">
        <v>0</v>
      </c>
      <c r="BD607" s="8">
        <v>0</v>
      </c>
      <c r="BE607" s="8">
        <v>0</v>
      </c>
      <c r="BF607" s="8">
        <v>0</v>
      </c>
      <c r="BG607" s="8">
        <v>0</v>
      </c>
      <c r="BH607" s="8">
        <v>0</v>
      </c>
      <c r="BI607" s="8">
        <v>0</v>
      </c>
      <c r="BJ607" s="8">
        <v>0</v>
      </c>
      <c r="BK607" s="8">
        <v>0</v>
      </c>
      <c r="BL607" s="8">
        <v>0</v>
      </c>
      <c r="BM607" s="8">
        <v>0</v>
      </c>
      <c r="BN607" s="8">
        <v>0</v>
      </c>
      <c r="BO607" s="8">
        <v>0</v>
      </c>
      <c r="BP607" s="8">
        <v>0</v>
      </c>
      <c r="BQ607" s="8">
        <v>0</v>
      </c>
      <c r="BR607" s="8">
        <v>0</v>
      </c>
    </row>
    <row r="608" spans="1:70" x14ac:dyDescent="0.25">
      <c r="A608" s="6">
        <v>35275477</v>
      </c>
      <c r="B608" t="s">
        <v>1172</v>
      </c>
      <c r="C608" s="7" t="s">
        <v>101</v>
      </c>
      <c r="D608" s="7" t="s">
        <v>897</v>
      </c>
      <c r="E608" s="7" t="s">
        <v>95</v>
      </c>
      <c r="F608" t="s">
        <v>898</v>
      </c>
      <c r="G608" t="s">
        <v>899</v>
      </c>
      <c r="H608" t="s">
        <v>1173</v>
      </c>
      <c r="I608" t="s">
        <v>163</v>
      </c>
      <c r="J608" t="s">
        <v>158</v>
      </c>
      <c r="K608" t="s">
        <v>159</v>
      </c>
      <c r="L608">
        <v>36.429486321299997</v>
      </c>
      <c r="M608">
        <v>-121.2649322636</v>
      </c>
      <c r="N608" s="7" t="s">
        <v>1174</v>
      </c>
      <c r="O608" s="7" t="s">
        <v>1175</v>
      </c>
      <c r="P608" s="7" t="s">
        <v>1176</v>
      </c>
      <c r="Q608" s="7" t="s">
        <v>141</v>
      </c>
      <c r="R608" s="7">
        <v>623</v>
      </c>
      <c r="S608" s="7">
        <v>2877</v>
      </c>
      <c r="T608" s="7" t="s">
        <v>220</v>
      </c>
      <c r="U608" s="7"/>
      <c r="V608" s="7" t="s">
        <v>898</v>
      </c>
      <c r="W608" s="8">
        <v>0</v>
      </c>
      <c r="X608" s="8">
        <v>0</v>
      </c>
      <c r="Y608" s="8">
        <v>4.3560606060606064E-2</v>
      </c>
      <c r="Z608" s="8">
        <v>4.3560606060606064E-2</v>
      </c>
      <c r="AA608" s="8">
        <v>0</v>
      </c>
      <c r="AB608" s="8">
        <v>0</v>
      </c>
      <c r="AC608" s="8">
        <v>0</v>
      </c>
      <c r="AD608" s="8">
        <v>0</v>
      </c>
      <c r="AE608" s="8">
        <v>0</v>
      </c>
      <c r="AF608" s="8">
        <v>0</v>
      </c>
      <c r="AG608" s="8">
        <v>0</v>
      </c>
      <c r="AH608" s="8">
        <v>0</v>
      </c>
      <c r="AI608" s="8">
        <v>0</v>
      </c>
      <c r="AJ608" s="8">
        <v>0</v>
      </c>
      <c r="AK608" s="8">
        <v>0</v>
      </c>
      <c r="AL608" s="8">
        <v>0</v>
      </c>
      <c r="AM608" s="8">
        <v>0</v>
      </c>
      <c r="AN608" s="8">
        <v>0</v>
      </c>
      <c r="AO608" s="8">
        <v>4.3560606060606064E-2</v>
      </c>
      <c r="AP608" s="8">
        <v>4.3560606060606064E-2</v>
      </c>
      <c r="AQ608" s="8">
        <v>0</v>
      </c>
      <c r="AR608" s="8">
        <v>0</v>
      </c>
      <c r="AS608" s="8">
        <v>0</v>
      </c>
      <c r="AT608" s="8">
        <v>0</v>
      </c>
      <c r="AU608" s="7">
        <v>0</v>
      </c>
      <c r="AV608" s="7">
        <v>0</v>
      </c>
      <c r="AW608" s="7">
        <v>0</v>
      </c>
      <c r="AX608" s="7">
        <v>0</v>
      </c>
      <c r="AY608" s="7">
        <v>0</v>
      </c>
      <c r="AZ608" s="7">
        <v>0</v>
      </c>
      <c r="BA608" s="7">
        <v>0</v>
      </c>
      <c r="BB608" s="7">
        <v>0</v>
      </c>
      <c r="BC608" s="8">
        <v>0</v>
      </c>
      <c r="BD608" s="8">
        <v>0</v>
      </c>
      <c r="BE608" s="8">
        <v>0</v>
      </c>
      <c r="BF608" s="8">
        <v>0</v>
      </c>
      <c r="BG608" s="8">
        <v>0</v>
      </c>
      <c r="BH608" s="8">
        <v>0</v>
      </c>
      <c r="BI608" s="8">
        <v>0</v>
      </c>
      <c r="BJ608" s="8">
        <v>0</v>
      </c>
      <c r="BK608" s="8">
        <v>0</v>
      </c>
      <c r="BL608" s="8">
        <v>0</v>
      </c>
      <c r="BM608" s="8">
        <v>0</v>
      </c>
      <c r="BN608" s="8">
        <v>0</v>
      </c>
      <c r="BO608" s="8">
        <v>0</v>
      </c>
      <c r="BP608" s="8">
        <v>0</v>
      </c>
      <c r="BQ608" s="8">
        <v>0</v>
      </c>
      <c r="BR608" s="8">
        <v>0</v>
      </c>
    </row>
    <row r="609" spans="1:70" x14ac:dyDescent="0.25">
      <c r="A609" s="6">
        <v>35225436</v>
      </c>
      <c r="B609" t="s">
        <v>1177</v>
      </c>
      <c r="C609" s="7" t="s">
        <v>101</v>
      </c>
      <c r="D609" s="7" t="s">
        <v>897</v>
      </c>
      <c r="E609" s="7" t="s">
        <v>95</v>
      </c>
      <c r="F609" t="s">
        <v>898</v>
      </c>
      <c r="G609" t="s">
        <v>899</v>
      </c>
      <c r="H609" t="s">
        <v>1178</v>
      </c>
      <c r="I609" t="s">
        <v>163</v>
      </c>
      <c r="J609" t="s">
        <v>158</v>
      </c>
      <c r="K609" t="s">
        <v>1101</v>
      </c>
      <c r="L609">
        <v>35.8348969193</v>
      </c>
      <c r="M609">
        <v>-120.6535136135</v>
      </c>
      <c r="N609" s="7" t="s">
        <v>1179</v>
      </c>
      <c r="O609" s="7" t="s">
        <v>1180</v>
      </c>
      <c r="P609" s="7" t="s">
        <v>1181</v>
      </c>
      <c r="Q609" s="7" t="s">
        <v>141</v>
      </c>
      <c r="R609" s="7">
        <v>471</v>
      </c>
      <c r="S609" s="7">
        <v>2769</v>
      </c>
      <c r="T609" s="7" t="s">
        <v>220</v>
      </c>
      <c r="U609" s="7"/>
      <c r="V609" s="7" t="s">
        <v>898</v>
      </c>
      <c r="W609" s="8">
        <v>0</v>
      </c>
      <c r="X609" s="8">
        <v>0</v>
      </c>
      <c r="Y609" s="8">
        <v>4.0909090909090909E-2</v>
      </c>
      <c r="Z609" s="8">
        <v>4.0909090909090909E-2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0</v>
      </c>
      <c r="AN609" s="8">
        <v>0</v>
      </c>
      <c r="AO609" s="8">
        <v>0</v>
      </c>
      <c r="AP609" s="8">
        <v>0</v>
      </c>
      <c r="AQ609" s="8">
        <v>0</v>
      </c>
      <c r="AR609" s="8">
        <v>0</v>
      </c>
      <c r="AS609" s="8">
        <v>4.0909090909090909E-2</v>
      </c>
      <c r="AT609" s="8">
        <v>4.0909090909090909E-2</v>
      </c>
      <c r="AU609" s="7">
        <v>0</v>
      </c>
      <c r="AV609" s="7">
        <v>0</v>
      </c>
      <c r="AW609" s="7">
        <v>0</v>
      </c>
      <c r="AX609" s="7">
        <v>0</v>
      </c>
      <c r="AY609" s="7">
        <v>0</v>
      </c>
      <c r="AZ609" s="7">
        <v>0</v>
      </c>
      <c r="BA609" s="7">
        <v>0</v>
      </c>
      <c r="BB609" s="7">
        <v>0</v>
      </c>
      <c r="BC609" s="8">
        <v>0</v>
      </c>
      <c r="BD609" s="8">
        <v>0</v>
      </c>
      <c r="BE609" s="8">
        <v>0</v>
      </c>
      <c r="BF609" s="8">
        <v>0</v>
      </c>
      <c r="BG609" s="8">
        <v>0</v>
      </c>
      <c r="BH609" s="8">
        <v>0</v>
      </c>
      <c r="BI609" s="8">
        <v>0</v>
      </c>
      <c r="BJ609" s="8">
        <v>0</v>
      </c>
      <c r="BK609" s="8">
        <v>0</v>
      </c>
      <c r="BL609" s="8">
        <v>0</v>
      </c>
      <c r="BM609" s="8">
        <v>0</v>
      </c>
      <c r="BN609" s="8">
        <v>0</v>
      </c>
      <c r="BO609" s="8">
        <v>0</v>
      </c>
      <c r="BP609" s="8">
        <v>0</v>
      </c>
      <c r="BQ609" s="8">
        <v>0</v>
      </c>
      <c r="BR609" s="8">
        <v>0</v>
      </c>
    </row>
    <row r="610" spans="1:70" x14ac:dyDescent="0.25">
      <c r="A610" s="6">
        <v>35224441</v>
      </c>
      <c r="B610" t="s">
        <v>1182</v>
      </c>
      <c r="C610" s="7" t="s">
        <v>101</v>
      </c>
      <c r="D610" s="7" t="s">
        <v>897</v>
      </c>
      <c r="E610" s="7" t="s">
        <v>95</v>
      </c>
      <c r="F610" t="s">
        <v>898</v>
      </c>
      <c r="G610" t="s">
        <v>899</v>
      </c>
      <c r="H610" t="s">
        <v>1183</v>
      </c>
      <c r="I610" t="s">
        <v>1168</v>
      </c>
      <c r="J610" t="s">
        <v>158</v>
      </c>
      <c r="K610" t="s">
        <v>1101</v>
      </c>
      <c r="L610">
        <v>34.624812759800001</v>
      </c>
      <c r="M610">
        <v>-119.98482361400001</v>
      </c>
      <c r="N610" s="7" t="s">
        <v>1184</v>
      </c>
      <c r="O610" s="7" t="s">
        <v>1185</v>
      </c>
      <c r="P610" s="7" t="s">
        <v>1186</v>
      </c>
      <c r="Q610" s="7" t="s">
        <v>141</v>
      </c>
      <c r="R610" s="7">
        <v>153</v>
      </c>
      <c r="S610" s="7">
        <v>1417</v>
      </c>
      <c r="T610" s="7" t="s">
        <v>220</v>
      </c>
      <c r="U610" s="7"/>
      <c r="V610" s="7" t="s">
        <v>898</v>
      </c>
      <c r="W610" s="8">
        <v>0</v>
      </c>
      <c r="X610" s="8">
        <v>0</v>
      </c>
      <c r="Y610" s="8">
        <v>0.19696969696969696</v>
      </c>
      <c r="Z610" s="8">
        <v>0.19696969696969696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8">
        <v>0</v>
      </c>
      <c r="AO610" s="8">
        <v>0.19696969696969699</v>
      </c>
      <c r="AP610" s="8">
        <v>0.19696969696969699</v>
      </c>
      <c r="AQ610" s="8">
        <v>0</v>
      </c>
      <c r="AR610" s="8">
        <v>0</v>
      </c>
      <c r="AS610" s="8">
        <v>0</v>
      </c>
      <c r="AT610" s="8">
        <v>0</v>
      </c>
      <c r="AU610" s="7">
        <v>0</v>
      </c>
      <c r="AV610" s="7">
        <v>0</v>
      </c>
      <c r="AW610" s="7">
        <v>0</v>
      </c>
      <c r="AX610" s="7">
        <v>0</v>
      </c>
      <c r="AY610" s="7">
        <v>0</v>
      </c>
      <c r="AZ610" s="7">
        <v>0</v>
      </c>
      <c r="BA610" s="7">
        <v>0</v>
      </c>
      <c r="BB610" s="7">
        <v>0</v>
      </c>
      <c r="BC610" s="8">
        <v>0</v>
      </c>
      <c r="BD610" s="8">
        <v>0</v>
      </c>
      <c r="BE610" s="8">
        <v>0</v>
      </c>
      <c r="BF610" s="8">
        <v>0</v>
      </c>
      <c r="BG610" s="8">
        <v>0</v>
      </c>
      <c r="BH610" s="8">
        <v>0</v>
      </c>
      <c r="BI610" s="8">
        <v>0</v>
      </c>
      <c r="BJ610" s="8">
        <v>0</v>
      </c>
      <c r="BK610" s="8">
        <v>0</v>
      </c>
      <c r="BL610" s="8">
        <v>0</v>
      </c>
      <c r="BM610" s="8">
        <v>0</v>
      </c>
      <c r="BN610" s="8">
        <v>0</v>
      </c>
      <c r="BO610" s="8">
        <v>0</v>
      </c>
      <c r="BP610" s="8">
        <v>0</v>
      </c>
      <c r="BQ610" s="8">
        <v>0</v>
      </c>
      <c r="BR610" s="8">
        <v>0</v>
      </c>
    </row>
    <row r="611" spans="1:70" x14ac:dyDescent="0.25">
      <c r="A611" s="6">
        <v>35275478</v>
      </c>
      <c r="B611" t="s">
        <v>1187</v>
      </c>
      <c r="C611" s="7" t="s">
        <v>1188</v>
      </c>
      <c r="D611" s="7" t="s">
        <v>897</v>
      </c>
      <c r="E611" s="7" t="s">
        <v>95</v>
      </c>
      <c r="F611" t="s">
        <v>898</v>
      </c>
      <c r="G611" t="s">
        <v>899</v>
      </c>
      <c r="H611" t="s">
        <v>1189</v>
      </c>
      <c r="I611" t="s">
        <v>173</v>
      </c>
      <c r="J611" t="s">
        <v>158</v>
      </c>
      <c r="K611" t="s">
        <v>1190</v>
      </c>
      <c r="L611">
        <v>37.247623836999999</v>
      </c>
      <c r="M611">
        <v>-122.0791325039</v>
      </c>
      <c r="N611" s="7" t="s">
        <v>1191</v>
      </c>
      <c r="O611" s="7" t="s">
        <v>1192</v>
      </c>
      <c r="P611" s="7" t="s">
        <v>1193</v>
      </c>
      <c r="Q611" s="7" t="s">
        <v>170</v>
      </c>
      <c r="R611" s="7">
        <v>2354</v>
      </c>
      <c r="S611" s="7">
        <v>825</v>
      </c>
      <c r="T611" s="7" t="s">
        <v>220</v>
      </c>
      <c r="U611" s="7"/>
      <c r="V611" s="7" t="s">
        <v>898</v>
      </c>
      <c r="W611" s="8">
        <v>0</v>
      </c>
      <c r="X611" s="8">
        <v>0</v>
      </c>
      <c r="Y611" s="8">
        <v>0.15852272727272726</v>
      </c>
      <c r="Z611" s="8">
        <v>0.15852272727272726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8">
        <v>0</v>
      </c>
      <c r="AO611" s="8">
        <v>0</v>
      </c>
      <c r="AP611" s="8">
        <v>0</v>
      </c>
      <c r="AQ611" s="8">
        <v>0</v>
      </c>
      <c r="AR611" s="8">
        <v>0</v>
      </c>
      <c r="AS611" s="8">
        <v>0</v>
      </c>
      <c r="AT611" s="8">
        <v>0</v>
      </c>
      <c r="AU611" s="7">
        <v>0</v>
      </c>
      <c r="AV611" s="7">
        <v>0</v>
      </c>
      <c r="AW611" s="7">
        <v>0</v>
      </c>
      <c r="AX611" s="7">
        <v>0</v>
      </c>
      <c r="AY611" s="7">
        <v>0</v>
      </c>
      <c r="AZ611" s="7">
        <v>0</v>
      </c>
      <c r="BA611" s="7">
        <v>0</v>
      </c>
      <c r="BB611" s="7">
        <v>0</v>
      </c>
      <c r="BC611" s="8">
        <v>0</v>
      </c>
      <c r="BD611" s="8">
        <v>0</v>
      </c>
      <c r="BE611" s="8">
        <v>0.15852272727272726</v>
      </c>
      <c r="BF611" s="8">
        <v>0.15852272727272726</v>
      </c>
      <c r="BG611" s="8">
        <v>0</v>
      </c>
      <c r="BH611" s="8">
        <v>0</v>
      </c>
      <c r="BI611" s="8">
        <v>0</v>
      </c>
      <c r="BJ611" s="8">
        <v>0</v>
      </c>
      <c r="BK611" s="8">
        <v>0</v>
      </c>
      <c r="BL611" s="8">
        <v>0</v>
      </c>
      <c r="BM611" s="8">
        <v>0</v>
      </c>
      <c r="BN611" s="8">
        <v>0</v>
      </c>
      <c r="BO611" s="8">
        <v>0</v>
      </c>
      <c r="BP611" s="8">
        <v>0</v>
      </c>
      <c r="BQ611" s="8">
        <v>0</v>
      </c>
      <c r="BR611" s="8">
        <v>0</v>
      </c>
    </row>
    <row r="612" spans="1:70" x14ac:dyDescent="0.25">
      <c r="A612" s="6">
        <v>35150987</v>
      </c>
      <c r="B612" t="s">
        <v>1194</v>
      </c>
      <c r="C612" s="7" t="s">
        <v>93</v>
      </c>
      <c r="D612" s="7" t="s">
        <v>897</v>
      </c>
      <c r="E612" s="7" t="s">
        <v>95</v>
      </c>
      <c r="F612" t="s">
        <v>898</v>
      </c>
      <c r="G612" t="s">
        <v>899</v>
      </c>
      <c r="H612" t="s">
        <v>1189</v>
      </c>
      <c r="I612" t="s">
        <v>173</v>
      </c>
      <c r="J612" t="s">
        <v>158</v>
      </c>
      <c r="K612" t="s">
        <v>1190</v>
      </c>
      <c r="L612">
        <v>37.2390173386</v>
      </c>
      <c r="M612">
        <v>-122.0699485305</v>
      </c>
      <c r="N612" s="7" t="s">
        <v>1191</v>
      </c>
      <c r="O612" s="7" t="s">
        <v>1195</v>
      </c>
      <c r="P612" s="7" t="s">
        <v>1193</v>
      </c>
      <c r="Q612" s="7" t="s">
        <v>170</v>
      </c>
      <c r="R612" s="7">
        <v>2145</v>
      </c>
      <c r="S612" s="7">
        <v>776</v>
      </c>
      <c r="T612" s="7" t="s">
        <v>220</v>
      </c>
      <c r="U612" s="7"/>
      <c r="V612" s="7" t="s">
        <v>898</v>
      </c>
      <c r="W612" s="8">
        <v>0</v>
      </c>
      <c r="X612" s="8">
        <v>0</v>
      </c>
      <c r="Y612" s="8">
        <v>6.0606060606060608E-2</v>
      </c>
      <c r="Z612" s="8">
        <v>6.0606060606060608E-2</v>
      </c>
      <c r="AA612" s="8">
        <v>0</v>
      </c>
      <c r="AB612" s="8">
        <v>0</v>
      </c>
      <c r="AC612" s="8">
        <v>0</v>
      </c>
      <c r="AD612" s="8">
        <v>0</v>
      </c>
      <c r="AE612" s="8">
        <v>0</v>
      </c>
      <c r="AF612" s="8">
        <v>0</v>
      </c>
      <c r="AG612" s="8">
        <v>0</v>
      </c>
      <c r="AH612" s="8">
        <v>0</v>
      </c>
      <c r="AI612" s="8">
        <v>0</v>
      </c>
      <c r="AJ612" s="8">
        <v>0</v>
      </c>
      <c r="AK612" s="8">
        <v>0</v>
      </c>
      <c r="AL612" s="8">
        <v>0</v>
      </c>
      <c r="AM612" s="8">
        <v>0</v>
      </c>
      <c r="AN612" s="8">
        <v>0</v>
      </c>
      <c r="AO612" s="8">
        <v>6.0606060606060608E-2</v>
      </c>
      <c r="AP612" s="8">
        <v>6.0606060606060608E-2</v>
      </c>
      <c r="AQ612" s="8">
        <v>0</v>
      </c>
      <c r="AR612" s="8">
        <v>0</v>
      </c>
      <c r="AS612" s="8">
        <v>0</v>
      </c>
      <c r="AT612" s="8">
        <v>0</v>
      </c>
      <c r="AU612" s="7">
        <v>0</v>
      </c>
      <c r="AV612" s="7">
        <v>0</v>
      </c>
      <c r="AW612" s="7">
        <v>0</v>
      </c>
      <c r="AX612" s="7">
        <v>0</v>
      </c>
      <c r="AY612" s="7">
        <v>0</v>
      </c>
      <c r="AZ612" s="7">
        <v>0</v>
      </c>
      <c r="BA612" s="7">
        <v>0</v>
      </c>
      <c r="BB612" s="7">
        <v>0</v>
      </c>
      <c r="BC612" s="8">
        <v>0</v>
      </c>
      <c r="BD612" s="8">
        <v>0</v>
      </c>
      <c r="BE612" s="8">
        <v>0</v>
      </c>
      <c r="BF612" s="8">
        <v>0</v>
      </c>
      <c r="BG612" s="8">
        <v>0</v>
      </c>
      <c r="BH612" s="8">
        <v>0</v>
      </c>
      <c r="BI612" s="8">
        <v>0</v>
      </c>
      <c r="BJ612" s="8">
        <v>0</v>
      </c>
      <c r="BK612" s="8">
        <v>0</v>
      </c>
      <c r="BL612" s="8">
        <v>0</v>
      </c>
      <c r="BM612" s="8">
        <v>0</v>
      </c>
      <c r="BN612" s="8">
        <v>0</v>
      </c>
      <c r="BO612" s="8">
        <v>0</v>
      </c>
      <c r="BP612" s="8">
        <v>0</v>
      </c>
      <c r="BQ612" s="8">
        <v>0</v>
      </c>
      <c r="BR612" s="8">
        <v>0</v>
      </c>
    </row>
    <row r="613" spans="1:70" x14ac:dyDescent="0.25">
      <c r="A613" s="6">
        <v>35221770</v>
      </c>
      <c r="B613" t="s">
        <v>1196</v>
      </c>
      <c r="C613" s="7" t="s">
        <v>93</v>
      </c>
      <c r="D613" s="7" t="s">
        <v>897</v>
      </c>
      <c r="E613" s="7" t="s">
        <v>95</v>
      </c>
      <c r="F613" t="s">
        <v>898</v>
      </c>
      <c r="G613" t="s">
        <v>899</v>
      </c>
      <c r="H613" t="s">
        <v>1189</v>
      </c>
      <c r="I613" t="s">
        <v>173</v>
      </c>
      <c r="J613" t="s">
        <v>158</v>
      </c>
      <c r="K613" t="s">
        <v>1190</v>
      </c>
      <c r="L613">
        <v>37.237124240699998</v>
      </c>
      <c r="M613">
        <v>-122.0372864416</v>
      </c>
      <c r="N613" s="7" t="s">
        <v>1191</v>
      </c>
      <c r="O613" s="7" t="s">
        <v>1197</v>
      </c>
      <c r="P613" s="7" t="s">
        <v>1193</v>
      </c>
      <c r="Q613" s="7" t="s">
        <v>170</v>
      </c>
      <c r="R613" s="7">
        <v>2627</v>
      </c>
      <c r="S613" s="7">
        <v>567</v>
      </c>
      <c r="T613" s="7" t="s">
        <v>206</v>
      </c>
      <c r="U613" s="7"/>
      <c r="V613" s="7" t="s">
        <v>898</v>
      </c>
      <c r="W613" s="8">
        <v>0</v>
      </c>
      <c r="X613" s="8">
        <v>0</v>
      </c>
      <c r="Y613" s="8">
        <v>4.3560606060606064E-2</v>
      </c>
      <c r="Z613" s="8">
        <v>4.3560606060606064E-2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8">
        <v>0</v>
      </c>
      <c r="AO613" s="8">
        <v>0</v>
      </c>
      <c r="AP613" s="8">
        <v>0</v>
      </c>
      <c r="AQ613" s="8">
        <v>0</v>
      </c>
      <c r="AR613" s="8">
        <v>0</v>
      </c>
      <c r="AS613" s="8">
        <v>4.3560606060606064E-2</v>
      </c>
      <c r="AT613" s="8">
        <v>4.3560606060606064E-2</v>
      </c>
      <c r="AU613" s="7">
        <v>0</v>
      </c>
      <c r="AV613" s="7">
        <v>0</v>
      </c>
      <c r="AW613" s="7">
        <v>0</v>
      </c>
      <c r="AX613" s="7">
        <v>0</v>
      </c>
      <c r="AY613" s="7">
        <v>0</v>
      </c>
      <c r="AZ613" s="7">
        <v>0</v>
      </c>
      <c r="BA613" s="7">
        <v>0</v>
      </c>
      <c r="BB613" s="7">
        <v>0</v>
      </c>
      <c r="BC613" s="8">
        <v>0</v>
      </c>
      <c r="BD613" s="8">
        <v>0</v>
      </c>
      <c r="BE613" s="8">
        <v>0</v>
      </c>
      <c r="BF613" s="8">
        <v>0</v>
      </c>
      <c r="BG613" s="8">
        <v>0</v>
      </c>
      <c r="BH613" s="8">
        <v>0</v>
      </c>
      <c r="BI613" s="8">
        <v>0</v>
      </c>
      <c r="BJ613" s="8">
        <v>0</v>
      </c>
      <c r="BK613" s="8">
        <v>0</v>
      </c>
      <c r="BL613" s="8">
        <v>0</v>
      </c>
      <c r="BM613" s="8">
        <v>0</v>
      </c>
      <c r="BN613" s="8">
        <v>0</v>
      </c>
      <c r="BO613" s="8">
        <v>0</v>
      </c>
      <c r="BP613" s="8">
        <v>0</v>
      </c>
      <c r="BQ613" s="8">
        <v>0</v>
      </c>
      <c r="BR613" s="8">
        <v>0</v>
      </c>
    </row>
    <row r="614" spans="1:70" x14ac:dyDescent="0.25">
      <c r="A614" s="6">
        <v>35083747</v>
      </c>
      <c r="B614" t="s">
        <v>1198</v>
      </c>
      <c r="C614" s="7" t="s">
        <v>101</v>
      </c>
      <c r="D614" s="7" t="s">
        <v>897</v>
      </c>
      <c r="E614" s="7" t="s">
        <v>95</v>
      </c>
      <c r="F614" t="s">
        <v>898</v>
      </c>
      <c r="G614" t="s">
        <v>899</v>
      </c>
      <c r="H614" t="s">
        <v>1199</v>
      </c>
      <c r="I614" t="s">
        <v>186</v>
      </c>
      <c r="J614" t="s">
        <v>99</v>
      </c>
      <c r="K614" t="s">
        <v>187</v>
      </c>
      <c r="L614">
        <v>36.990537024200002</v>
      </c>
      <c r="M614">
        <v>-119.629354697</v>
      </c>
      <c r="N614" s="7" t="s">
        <v>1200</v>
      </c>
      <c r="O614" s="7" t="s">
        <v>1201</v>
      </c>
      <c r="P614" s="7" t="s">
        <v>1202</v>
      </c>
      <c r="Q614" s="7" t="s">
        <v>141</v>
      </c>
      <c r="R614" s="7">
        <v>147</v>
      </c>
      <c r="S614" s="7"/>
      <c r="T614" s="7"/>
      <c r="U614" s="7"/>
      <c r="V614" s="7" t="s">
        <v>898</v>
      </c>
      <c r="W614" s="8">
        <v>0</v>
      </c>
      <c r="X614" s="8">
        <v>0</v>
      </c>
      <c r="Y614" s="8">
        <v>9.46969696969697E-3</v>
      </c>
      <c r="Z614" s="8">
        <v>9.46969696969697E-3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9.46969696969697E-3</v>
      </c>
      <c r="AL614" s="8">
        <v>9.46969696969697E-3</v>
      </c>
      <c r="AM614" s="8">
        <v>0</v>
      </c>
      <c r="AN614" s="8">
        <v>0</v>
      </c>
      <c r="AO614" s="8">
        <v>0</v>
      </c>
      <c r="AP614" s="8">
        <v>0</v>
      </c>
      <c r="AQ614" s="8">
        <v>0</v>
      </c>
      <c r="AR614" s="8">
        <v>0</v>
      </c>
      <c r="AS614" s="8">
        <v>0</v>
      </c>
      <c r="AT614" s="8">
        <v>0</v>
      </c>
      <c r="AU614" s="7">
        <v>0</v>
      </c>
      <c r="AV614" s="7">
        <v>0</v>
      </c>
      <c r="AW614" s="7">
        <v>0</v>
      </c>
      <c r="AX614" s="7">
        <v>0</v>
      </c>
      <c r="AY614" s="7">
        <v>0</v>
      </c>
      <c r="AZ614" s="7">
        <v>0</v>
      </c>
      <c r="BA614" s="7">
        <v>0</v>
      </c>
      <c r="BB614" s="7">
        <v>0</v>
      </c>
      <c r="BC614" s="8">
        <v>0</v>
      </c>
      <c r="BD614" s="8">
        <v>0</v>
      </c>
      <c r="BE614" s="8">
        <v>0</v>
      </c>
      <c r="BF614" s="8">
        <v>0</v>
      </c>
      <c r="BG614" s="8">
        <v>0</v>
      </c>
      <c r="BH614" s="8">
        <v>0</v>
      </c>
      <c r="BI614" s="8">
        <v>0</v>
      </c>
      <c r="BJ614" s="8">
        <v>0</v>
      </c>
      <c r="BK614" s="8">
        <v>0</v>
      </c>
      <c r="BL614" s="8">
        <v>0</v>
      </c>
      <c r="BM614" s="8">
        <v>0</v>
      </c>
      <c r="BN614" s="8">
        <v>0</v>
      </c>
      <c r="BO614" s="8">
        <v>0</v>
      </c>
      <c r="BP614" s="8">
        <v>0</v>
      </c>
      <c r="BQ614" s="8">
        <v>0</v>
      </c>
      <c r="BR614" s="8">
        <v>0</v>
      </c>
    </row>
    <row r="615" spans="1:70" x14ac:dyDescent="0.25">
      <c r="A615" s="6">
        <v>35083743</v>
      </c>
      <c r="B615" t="s">
        <v>1203</v>
      </c>
      <c r="C615" s="7" t="s">
        <v>93</v>
      </c>
      <c r="D615" s="7" t="s">
        <v>897</v>
      </c>
      <c r="E615" s="7" t="s">
        <v>95</v>
      </c>
      <c r="F615" t="s">
        <v>898</v>
      </c>
      <c r="G615" t="s">
        <v>899</v>
      </c>
      <c r="H615" t="s">
        <v>1199</v>
      </c>
      <c r="I615" t="s">
        <v>186</v>
      </c>
      <c r="J615" t="s">
        <v>99</v>
      </c>
      <c r="K615" t="s">
        <v>187</v>
      </c>
      <c r="L615">
        <v>36.978259999899997</v>
      </c>
      <c r="M615">
        <v>-119.62774</v>
      </c>
      <c r="N615" s="7" t="s">
        <v>1200</v>
      </c>
      <c r="O615" s="7" t="s">
        <v>1204</v>
      </c>
      <c r="P615" s="7" t="s">
        <v>1202</v>
      </c>
      <c r="Q615" s="7" t="s">
        <v>141</v>
      </c>
      <c r="R615" s="7">
        <v>247</v>
      </c>
      <c r="S615" s="7">
        <v>2181</v>
      </c>
      <c r="T615" s="7" t="s">
        <v>220</v>
      </c>
      <c r="U615" s="7"/>
      <c r="V615" s="7" t="s">
        <v>898</v>
      </c>
      <c r="W615" s="8">
        <v>0</v>
      </c>
      <c r="X615" s="8">
        <v>0</v>
      </c>
      <c r="Y615" s="8">
        <v>3.9393939393939391E-2</v>
      </c>
      <c r="Z615" s="8">
        <v>3.9393939393939391E-2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8">
        <v>0</v>
      </c>
      <c r="AO615" s="8">
        <v>3.9393939393939391E-2</v>
      </c>
      <c r="AP615" s="8">
        <v>3.9393939393939391E-2</v>
      </c>
      <c r="AQ615" s="8">
        <v>0</v>
      </c>
      <c r="AR615" s="8">
        <v>0</v>
      </c>
      <c r="AS615" s="8">
        <v>0</v>
      </c>
      <c r="AT615" s="8">
        <v>0</v>
      </c>
      <c r="AU615" s="7">
        <v>0</v>
      </c>
      <c r="AV615" s="7">
        <v>0</v>
      </c>
      <c r="AW615" s="7">
        <v>0</v>
      </c>
      <c r="AX615" s="7">
        <v>0</v>
      </c>
      <c r="AY615" s="7">
        <v>0</v>
      </c>
      <c r="AZ615" s="7">
        <v>0</v>
      </c>
      <c r="BA615" s="7">
        <v>0</v>
      </c>
      <c r="BB615" s="7">
        <v>0</v>
      </c>
      <c r="BC615" s="8">
        <v>0</v>
      </c>
      <c r="BD615" s="8">
        <v>0</v>
      </c>
      <c r="BE615" s="8">
        <v>0</v>
      </c>
      <c r="BF615" s="8">
        <v>0</v>
      </c>
      <c r="BG615" s="8">
        <v>0</v>
      </c>
      <c r="BH615" s="8">
        <v>0</v>
      </c>
      <c r="BI615" s="8">
        <v>0</v>
      </c>
      <c r="BJ615" s="8">
        <v>0</v>
      </c>
      <c r="BK615" s="8">
        <v>0</v>
      </c>
      <c r="BL615" s="8">
        <v>0</v>
      </c>
      <c r="BM615" s="8">
        <v>0</v>
      </c>
      <c r="BN615" s="8">
        <v>0</v>
      </c>
      <c r="BO615" s="8">
        <v>0</v>
      </c>
      <c r="BP615" s="8">
        <v>0</v>
      </c>
      <c r="BQ615" s="8">
        <v>0</v>
      </c>
      <c r="BR615" s="8">
        <v>0</v>
      </c>
    </row>
    <row r="616" spans="1:70" x14ac:dyDescent="0.25">
      <c r="A616" s="6">
        <v>35022860</v>
      </c>
      <c r="B616" t="s">
        <v>1205</v>
      </c>
      <c r="C616" s="7" t="s">
        <v>101</v>
      </c>
      <c r="D616" s="7" t="s">
        <v>897</v>
      </c>
      <c r="E616" s="7" t="s">
        <v>95</v>
      </c>
      <c r="F616" t="s">
        <v>898</v>
      </c>
      <c r="G616" t="s">
        <v>899</v>
      </c>
      <c r="H616" t="s">
        <v>1206</v>
      </c>
      <c r="J616" t="s">
        <v>78</v>
      </c>
      <c r="K616" t="s">
        <v>109</v>
      </c>
      <c r="L616">
        <v>38.667521890899998</v>
      </c>
      <c r="M616">
        <v>-120.9541274921</v>
      </c>
      <c r="N616" s="7" t="s">
        <v>1207</v>
      </c>
      <c r="O616" s="7" t="s">
        <v>1208</v>
      </c>
      <c r="P616" s="7" t="s">
        <v>1209</v>
      </c>
      <c r="Q616" s="7" t="s">
        <v>170</v>
      </c>
      <c r="R616" s="7">
        <v>657</v>
      </c>
      <c r="S616" s="7"/>
      <c r="T616" s="7"/>
      <c r="U616" s="7"/>
      <c r="V616" s="7" t="s">
        <v>898</v>
      </c>
      <c r="W616" s="8">
        <v>0</v>
      </c>
      <c r="X616" s="8">
        <v>0</v>
      </c>
      <c r="Y616" s="8">
        <v>6.9696969696969702E-2</v>
      </c>
      <c r="Z616" s="8">
        <v>6.9696969696969702E-2</v>
      </c>
      <c r="AA616" s="8">
        <v>0</v>
      </c>
      <c r="AB616" s="8">
        <v>0</v>
      </c>
      <c r="AC616" s="8">
        <v>0</v>
      </c>
      <c r="AD616" s="8">
        <v>0</v>
      </c>
      <c r="AE616" s="8">
        <v>0</v>
      </c>
      <c r="AF616" s="8">
        <v>0</v>
      </c>
      <c r="AG616" s="8">
        <v>6.9696969696969702E-2</v>
      </c>
      <c r="AH616" s="8">
        <v>6.9696969696969702E-2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8">
        <v>0</v>
      </c>
      <c r="AO616" s="8">
        <v>0</v>
      </c>
      <c r="AP616" s="8">
        <v>0</v>
      </c>
      <c r="AQ616" s="8">
        <v>0</v>
      </c>
      <c r="AR616" s="8">
        <v>0</v>
      </c>
      <c r="AS616" s="8">
        <v>0</v>
      </c>
      <c r="AT616" s="8">
        <v>0</v>
      </c>
      <c r="AU616" s="7">
        <v>0</v>
      </c>
      <c r="AV616" s="7">
        <v>0</v>
      </c>
      <c r="AW616" s="7">
        <v>0</v>
      </c>
      <c r="AX616" s="7">
        <v>0</v>
      </c>
      <c r="AY616" s="7">
        <v>0</v>
      </c>
      <c r="AZ616" s="7">
        <v>0</v>
      </c>
      <c r="BA616" s="7">
        <v>0</v>
      </c>
      <c r="BB616" s="7">
        <v>0</v>
      </c>
      <c r="BC616" s="8">
        <v>0</v>
      </c>
      <c r="BD616" s="8">
        <v>0</v>
      </c>
      <c r="BE616" s="8">
        <v>0</v>
      </c>
      <c r="BF616" s="8">
        <v>0</v>
      </c>
      <c r="BG616" s="8">
        <v>0</v>
      </c>
      <c r="BH616" s="8">
        <v>0</v>
      </c>
      <c r="BI616" s="8">
        <v>0</v>
      </c>
      <c r="BJ616" s="8">
        <v>0</v>
      </c>
      <c r="BK616" s="8">
        <v>0</v>
      </c>
      <c r="BL616" s="8">
        <v>0</v>
      </c>
      <c r="BM616" s="8">
        <v>0</v>
      </c>
      <c r="BN616" s="8">
        <v>0</v>
      </c>
      <c r="BO616" s="8">
        <v>0</v>
      </c>
      <c r="BP616" s="8">
        <v>0</v>
      </c>
      <c r="BQ616" s="8">
        <v>0</v>
      </c>
      <c r="BR616" s="8">
        <v>0</v>
      </c>
    </row>
    <row r="617" spans="1:70" x14ac:dyDescent="0.25">
      <c r="A617" s="6">
        <v>35250938</v>
      </c>
      <c r="B617" t="s">
        <v>1210</v>
      </c>
      <c r="C617" s="7" t="s">
        <v>86</v>
      </c>
      <c r="D617" s="7" t="s">
        <v>897</v>
      </c>
      <c r="E617" s="7" t="s">
        <v>87</v>
      </c>
      <c r="F617" t="s">
        <v>898</v>
      </c>
      <c r="G617" t="s">
        <v>899</v>
      </c>
      <c r="H617" t="s">
        <v>1206</v>
      </c>
      <c r="I617" t="s">
        <v>130</v>
      </c>
      <c r="J617" t="s">
        <v>78</v>
      </c>
      <c r="K617" t="s">
        <v>109</v>
      </c>
      <c r="L617">
        <v>38.638466678999997</v>
      </c>
      <c r="M617">
        <v>-120.9906716138</v>
      </c>
      <c r="N617" s="7" t="s">
        <v>1211</v>
      </c>
      <c r="O617" s="7" t="s">
        <v>1212</v>
      </c>
      <c r="P617" s="7" t="s">
        <v>1213</v>
      </c>
      <c r="Q617" s="7" t="s">
        <v>170</v>
      </c>
      <c r="R617" s="7">
        <v>424</v>
      </c>
      <c r="S617" s="7">
        <v>886</v>
      </c>
      <c r="T617" s="7" t="s">
        <v>220</v>
      </c>
      <c r="U617" s="7"/>
      <c r="V617" s="7" t="s">
        <v>898</v>
      </c>
      <c r="W617" s="8">
        <v>0</v>
      </c>
      <c r="X617" s="8">
        <v>0</v>
      </c>
      <c r="Y617" s="8">
        <v>0.24431818181818182</v>
      </c>
      <c r="Z617" s="8">
        <v>0.24431818181818182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8">
        <v>0</v>
      </c>
      <c r="AO617" s="8">
        <v>0</v>
      </c>
      <c r="AP617" s="8">
        <v>0</v>
      </c>
      <c r="AQ617" s="8">
        <v>0</v>
      </c>
      <c r="AR617" s="8">
        <v>0</v>
      </c>
      <c r="AS617" s="8">
        <v>0</v>
      </c>
      <c r="AT617" s="8">
        <v>0</v>
      </c>
      <c r="AU617" s="7">
        <v>0</v>
      </c>
      <c r="AV617" s="7">
        <v>0</v>
      </c>
      <c r="AW617" s="7">
        <v>0</v>
      </c>
      <c r="AX617" s="7">
        <v>0</v>
      </c>
      <c r="AY617" s="7">
        <v>0</v>
      </c>
      <c r="AZ617" s="7">
        <v>0</v>
      </c>
      <c r="BA617" s="7">
        <v>0.24431818181818182</v>
      </c>
      <c r="BB617" s="7">
        <v>0.24431818181818182</v>
      </c>
      <c r="BC617" s="8">
        <v>0</v>
      </c>
      <c r="BD617" s="8">
        <v>0</v>
      </c>
      <c r="BE617" s="8">
        <v>0</v>
      </c>
      <c r="BF617" s="8">
        <v>0</v>
      </c>
      <c r="BG617" s="8">
        <v>0</v>
      </c>
      <c r="BH617" s="8">
        <v>0</v>
      </c>
      <c r="BI617" s="8">
        <v>0</v>
      </c>
      <c r="BJ617" s="8">
        <v>0</v>
      </c>
      <c r="BK617" s="8">
        <v>0</v>
      </c>
      <c r="BL617" s="8">
        <v>0</v>
      </c>
      <c r="BM617" s="8">
        <v>0</v>
      </c>
      <c r="BN617" s="8">
        <v>0</v>
      </c>
      <c r="BO617" s="8">
        <v>0</v>
      </c>
      <c r="BP617" s="8">
        <v>0</v>
      </c>
      <c r="BQ617" s="8">
        <v>0</v>
      </c>
      <c r="BR617" s="8">
        <v>0</v>
      </c>
    </row>
    <row r="618" spans="1:70" x14ac:dyDescent="0.25">
      <c r="A618" s="6">
        <v>35106410</v>
      </c>
      <c r="B618" t="s">
        <v>1214</v>
      </c>
      <c r="C618" s="7" t="s">
        <v>101</v>
      </c>
      <c r="D618" s="7" t="s">
        <v>897</v>
      </c>
      <c r="E618" s="7" t="s">
        <v>95</v>
      </c>
      <c r="F618" t="s">
        <v>898</v>
      </c>
      <c r="G618" t="s">
        <v>899</v>
      </c>
      <c r="H618" t="s">
        <v>1206</v>
      </c>
      <c r="I618" t="s">
        <v>130</v>
      </c>
      <c r="J618" t="s">
        <v>78</v>
      </c>
      <c r="K618" t="s">
        <v>109</v>
      </c>
      <c r="L618">
        <v>38.659180469699997</v>
      </c>
      <c r="M618">
        <v>-120.9554184358</v>
      </c>
      <c r="N618" s="7" t="s">
        <v>1211</v>
      </c>
      <c r="O618" s="7" t="s">
        <v>1215</v>
      </c>
      <c r="P618" s="7" t="s">
        <v>1213</v>
      </c>
      <c r="Q618" s="7" t="s">
        <v>170</v>
      </c>
      <c r="R618" s="7">
        <v>2298</v>
      </c>
      <c r="S618" s="7">
        <v>196</v>
      </c>
      <c r="T618" s="7" t="s">
        <v>206</v>
      </c>
      <c r="U618" s="7"/>
      <c r="V618" s="7" t="s">
        <v>898</v>
      </c>
      <c r="W618" s="8">
        <v>0</v>
      </c>
      <c r="X618" s="8">
        <v>0</v>
      </c>
      <c r="Y618" s="8">
        <v>4.2803030303030301E-2</v>
      </c>
      <c r="Z618" s="8">
        <v>4.2803030303030301E-2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8">
        <v>0</v>
      </c>
      <c r="AO618" s="8">
        <v>4.2803030303030301E-2</v>
      </c>
      <c r="AP618" s="8">
        <v>4.2803030303030301E-2</v>
      </c>
      <c r="AQ618" s="8">
        <v>0</v>
      </c>
      <c r="AR618" s="8">
        <v>0</v>
      </c>
      <c r="AS618" s="8">
        <v>0</v>
      </c>
      <c r="AT618" s="8">
        <v>0</v>
      </c>
      <c r="AU618" s="7">
        <v>0</v>
      </c>
      <c r="AV618" s="7">
        <v>0</v>
      </c>
      <c r="AW618" s="7">
        <v>0</v>
      </c>
      <c r="AX618" s="7">
        <v>0</v>
      </c>
      <c r="AY618" s="7">
        <v>0</v>
      </c>
      <c r="AZ618" s="7">
        <v>0</v>
      </c>
      <c r="BA618" s="7">
        <v>0</v>
      </c>
      <c r="BB618" s="7">
        <v>0</v>
      </c>
      <c r="BC618" s="8">
        <v>0</v>
      </c>
      <c r="BD618" s="8">
        <v>0</v>
      </c>
      <c r="BE618" s="8">
        <v>0</v>
      </c>
      <c r="BF618" s="8">
        <v>0</v>
      </c>
      <c r="BG618" s="8">
        <v>0</v>
      </c>
      <c r="BH618" s="8">
        <v>0</v>
      </c>
      <c r="BI618" s="8">
        <v>0</v>
      </c>
      <c r="BJ618" s="8">
        <v>0</v>
      </c>
      <c r="BK618" s="8">
        <v>0</v>
      </c>
      <c r="BL618" s="8">
        <v>0</v>
      </c>
      <c r="BM618" s="8">
        <v>0</v>
      </c>
      <c r="BN618" s="8">
        <v>0</v>
      </c>
      <c r="BO618" s="8">
        <v>0</v>
      </c>
      <c r="BP618" s="8">
        <v>0</v>
      </c>
      <c r="BQ618" s="8">
        <v>0</v>
      </c>
      <c r="BR618" s="8">
        <v>0</v>
      </c>
    </row>
    <row r="619" spans="1:70" x14ac:dyDescent="0.25">
      <c r="A619" s="6">
        <v>35355048</v>
      </c>
      <c r="B619" t="s">
        <v>1216</v>
      </c>
      <c r="C619" s="7" t="s">
        <v>71</v>
      </c>
      <c r="D619" s="7" t="s">
        <v>897</v>
      </c>
      <c r="E619" s="7" t="s">
        <v>73</v>
      </c>
      <c r="F619" t="s">
        <v>898</v>
      </c>
      <c r="G619" t="s">
        <v>899</v>
      </c>
      <c r="H619" t="s">
        <v>1206</v>
      </c>
      <c r="I619" t="s">
        <v>130</v>
      </c>
      <c r="J619" t="s">
        <v>78</v>
      </c>
      <c r="K619" t="s">
        <v>109</v>
      </c>
      <c r="L619">
        <v>38.661520874099999</v>
      </c>
      <c r="M619">
        <v>-120.96063651679999</v>
      </c>
      <c r="N619" s="7" t="s">
        <v>1211</v>
      </c>
      <c r="O619" s="7" t="s">
        <v>1215</v>
      </c>
      <c r="P619" s="7" t="s">
        <v>1213</v>
      </c>
      <c r="Q619" s="7" t="s">
        <v>170</v>
      </c>
      <c r="R619" s="7">
        <v>2298</v>
      </c>
      <c r="S619" s="7">
        <v>196</v>
      </c>
      <c r="T619" s="7" t="s">
        <v>206</v>
      </c>
      <c r="U619" s="7"/>
      <c r="V619" s="7" t="s">
        <v>898</v>
      </c>
      <c r="W619" s="8">
        <v>0</v>
      </c>
      <c r="X619" s="8">
        <v>0</v>
      </c>
      <c r="Y619" s="8">
        <v>5.2651515151515151E-2</v>
      </c>
      <c r="Z619" s="8">
        <v>5.2651515151515151E-2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8">
        <v>0</v>
      </c>
      <c r="AO619" s="8">
        <v>0</v>
      </c>
      <c r="AP619" s="8">
        <v>0</v>
      </c>
      <c r="AQ619" s="8">
        <v>0</v>
      </c>
      <c r="AR619" s="8">
        <v>0</v>
      </c>
      <c r="AS619" s="8">
        <v>0</v>
      </c>
      <c r="AT619" s="8">
        <v>0</v>
      </c>
      <c r="AU619" s="7">
        <v>0</v>
      </c>
      <c r="AV619" s="7">
        <v>0</v>
      </c>
      <c r="AW619" s="7">
        <v>0</v>
      </c>
      <c r="AX619" s="7">
        <v>0</v>
      </c>
      <c r="AY619" s="7">
        <v>0</v>
      </c>
      <c r="AZ619" s="7">
        <v>0</v>
      </c>
      <c r="BA619" s="7">
        <v>5.2651515151515151E-2</v>
      </c>
      <c r="BB619" s="7">
        <v>5.2651515151515151E-2</v>
      </c>
      <c r="BC619" s="8">
        <v>0</v>
      </c>
      <c r="BD619" s="8">
        <v>0</v>
      </c>
      <c r="BE619" s="8">
        <v>0</v>
      </c>
      <c r="BF619" s="8">
        <v>0</v>
      </c>
      <c r="BG619" s="8">
        <v>0</v>
      </c>
      <c r="BH619" s="8">
        <v>0</v>
      </c>
      <c r="BI619" s="8">
        <v>0</v>
      </c>
      <c r="BJ619" s="8">
        <v>0</v>
      </c>
      <c r="BK619" s="8">
        <v>0</v>
      </c>
      <c r="BL619" s="8">
        <v>0</v>
      </c>
      <c r="BM619" s="8">
        <v>0</v>
      </c>
      <c r="BN619" s="8">
        <v>0</v>
      </c>
      <c r="BO619" s="8">
        <v>0</v>
      </c>
      <c r="BP619" s="8">
        <v>0</v>
      </c>
      <c r="BQ619" s="8">
        <v>0</v>
      </c>
      <c r="BR619" s="8">
        <v>0</v>
      </c>
    </row>
    <row r="620" spans="1:70" x14ac:dyDescent="0.25">
      <c r="A620" s="6">
        <v>35244173</v>
      </c>
      <c r="B620" t="s">
        <v>1217</v>
      </c>
      <c r="C620" s="7" t="s">
        <v>86</v>
      </c>
      <c r="D620" s="7" t="s">
        <v>897</v>
      </c>
      <c r="E620" s="7" t="s">
        <v>87</v>
      </c>
      <c r="F620" t="s">
        <v>898</v>
      </c>
      <c r="G620" t="s">
        <v>899</v>
      </c>
      <c r="H620" t="s">
        <v>1218</v>
      </c>
      <c r="I620" t="s">
        <v>130</v>
      </c>
      <c r="J620" t="s">
        <v>78</v>
      </c>
      <c r="K620" t="s">
        <v>109</v>
      </c>
      <c r="L620">
        <v>38.7887857415</v>
      </c>
      <c r="M620">
        <v>-120.9205963942</v>
      </c>
      <c r="N620" s="7" t="s">
        <v>1219</v>
      </c>
      <c r="O620" s="7" t="s">
        <v>1220</v>
      </c>
      <c r="P620" s="7" t="s">
        <v>1221</v>
      </c>
      <c r="Q620" s="7" t="s">
        <v>141</v>
      </c>
      <c r="R620" s="7">
        <v>2116</v>
      </c>
      <c r="S620" s="7">
        <v>237</v>
      </c>
      <c r="T620" s="7" t="s">
        <v>206</v>
      </c>
      <c r="U620" s="7"/>
      <c r="V620" s="7" t="s">
        <v>898</v>
      </c>
      <c r="W620" s="8">
        <v>0</v>
      </c>
      <c r="X620" s="8">
        <v>0</v>
      </c>
      <c r="Y620" s="8">
        <v>7.575757575757576E-2</v>
      </c>
      <c r="Z620" s="8">
        <v>7.575757575757576E-2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8">
        <v>0</v>
      </c>
      <c r="AO620" s="8">
        <v>0</v>
      </c>
      <c r="AP620" s="8">
        <v>0</v>
      </c>
      <c r="AQ620" s="8">
        <v>0</v>
      </c>
      <c r="AR620" s="8">
        <v>0</v>
      </c>
      <c r="AS620" s="8">
        <v>0</v>
      </c>
      <c r="AT620" s="8">
        <v>0</v>
      </c>
      <c r="AU620" s="7">
        <v>0</v>
      </c>
      <c r="AV620" s="7">
        <v>0</v>
      </c>
      <c r="AW620" s="7">
        <v>0</v>
      </c>
      <c r="AX620" s="7">
        <v>0</v>
      </c>
      <c r="AY620" s="7">
        <v>0</v>
      </c>
      <c r="AZ620" s="7">
        <v>0</v>
      </c>
      <c r="BA620" s="7">
        <v>7.575757575757576E-2</v>
      </c>
      <c r="BB620" s="7">
        <v>7.575757575757576E-2</v>
      </c>
      <c r="BC620" s="8">
        <v>0</v>
      </c>
      <c r="BD620" s="8">
        <v>0</v>
      </c>
      <c r="BE620" s="8">
        <v>0</v>
      </c>
      <c r="BF620" s="8">
        <v>0</v>
      </c>
      <c r="BG620" s="8">
        <v>0</v>
      </c>
      <c r="BH620" s="8">
        <v>0</v>
      </c>
      <c r="BI620" s="8">
        <v>0</v>
      </c>
      <c r="BJ620" s="8">
        <v>0</v>
      </c>
      <c r="BK620" s="8">
        <v>0</v>
      </c>
      <c r="BL620" s="8">
        <v>0</v>
      </c>
      <c r="BM620" s="8">
        <v>0</v>
      </c>
      <c r="BN620" s="8">
        <v>0</v>
      </c>
      <c r="BO620" s="8">
        <v>0</v>
      </c>
      <c r="BP620" s="8">
        <v>0</v>
      </c>
      <c r="BQ620" s="8">
        <v>0</v>
      </c>
      <c r="BR620" s="8">
        <v>0</v>
      </c>
    </row>
    <row r="621" spans="1:70" x14ac:dyDescent="0.25">
      <c r="A621" s="6">
        <v>35208079</v>
      </c>
      <c r="B621" t="s">
        <v>1222</v>
      </c>
      <c r="C621" s="7" t="s">
        <v>93</v>
      </c>
      <c r="D621" s="7" t="s">
        <v>897</v>
      </c>
      <c r="E621" s="7" t="s">
        <v>95</v>
      </c>
      <c r="F621" t="s">
        <v>898</v>
      </c>
      <c r="G621" t="s">
        <v>899</v>
      </c>
      <c r="H621" t="s">
        <v>1223</v>
      </c>
      <c r="I621" t="s">
        <v>130</v>
      </c>
      <c r="J621" t="s">
        <v>78</v>
      </c>
      <c r="K621" t="s">
        <v>109</v>
      </c>
      <c r="L621">
        <v>38.805544751399999</v>
      </c>
      <c r="M621">
        <v>-120.92736207359999</v>
      </c>
      <c r="N621" s="7" t="s">
        <v>1219</v>
      </c>
      <c r="O621" s="7" t="s">
        <v>1220</v>
      </c>
      <c r="P621" s="7" t="s">
        <v>1221</v>
      </c>
      <c r="Q621" s="7" t="s">
        <v>141</v>
      </c>
      <c r="R621" s="7">
        <v>2116</v>
      </c>
      <c r="S621" s="7">
        <v>237</v>
      </c>
      <c r="T621" s="7" t="s">
        <v>206</v>
      </c>
      <c r="U621" s="7"/>
      <c r="V621" s="7" t="s">
        <v>898</v>
      </c>
      <c r="W621" s="8">
        <v>0</v>
      </c>
      <c r="X621" s="8">
        <v>0</v>
      </c>
      <c r="Y621" s="8">
        <v>0.13977272727272727</v>
      </c>
      <c r="Z621" s="8">
        <v>0.13977272727272727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8">
        <v>0</v>
      </c>
      <c r="AO621" s="8">
        <v>0</v>
      </c>
      <c r="AP621" s="8">
        <v>0</v>
      </c>
      <c r="AQ621" s="8">
        <v>0</v>
      </c>
      <c r="AR621" s="8">
        <v>0</v>
      </c>
      <c r="AS621" s="8">
        <v>0.13977272727272727</v>
      </c>
      <c r="AT621" s="8">
        <v>0.13977272727272727</v>
      </c>
      <c r="AU621" s="7">
        <v>0</v>
      </c>
      <c r="AV621" s="7">
        <v>0</v>
      </c>
      <c r="AW621" s="7">
        <v>0</v>
      </c>
      <c r="AX621" s="7">
        <v>0</v>
      </c>
      <c r="AY621" s="7">
        <v>0</v>
      </c>
      <c r="AZ621" s="7">
        <v>0</v>
      </c>
      <c r="BA621" s="7">
        <v>0</v>
      </c>
      <c r="BB621" s="7">
        <v>0</v>
      </c>
      <c r="BC621" s="8">
        <v>0</v>
      </c>
      <c r="BD621" s="8">
        <v>0</v>
      </c>
      <c r="BE621" s="8">
        <v>0</v>
      </c>
      <c r="BF621" s="8">
        <v>0</v>
      </c>
      <c r="BG621" s="8">
        <v>0</v>
      </c>
      <c r="BH621" s="8">
        <v>0</v>
      </c>
      <c r="BI621" s="8">
        <v>0</v>
      </c>
      <c r="BJ621" s="8">
        <v>0</v>
      </c>
      <c r="BK621" s="8">
        <v>0</v>
      </c>
      <c r="BL621" s="8">
        <v>0</v>
      </c>
      <c r="BM621" s="8">
        <v>0</v>
      </c>
      <c r="BN621" s="8">
        <v>0</v>
      </c>
      <c r="BO621" s="8">
        <v>0</v>
      </c>
      <c r="BP621" s="8">
        <v>0</v>
      </c>
      <c r="BQ621" s="8">
        <v>0</v>
      </c>
      <c r="BR621" s="8">
        <v>0</v>
      </c>
    </row>
    <row r="622" spans="1:70" x14ac:dyDescent="0.25">
      <c r="A622" s="6">
        <v>35081139</v>
      </c>
      <c r="B622" t="s">
        <v>1224</v>
      </c>
      <c r="C622" s="7" t="s">
        <v>93</v>
      </c>
      <c r="D622" s="7" t="s">
        <v>897</v>
      </c>
      <c r="E622" s="7" t="s">
        <v>95</v>
      </c>
      <c r="F622" t="s">
        <v>898</v>
      </c>
      <c r="G622" t="s">
        <v>899</v>
      </c>
      <c r="H622" t="s">
        <v>1225</v>
      </c>
      <c r="I622" t="s">
        <v>130</v>
      </c>
      <c r="J622" t="s">
        <v>78</v>
      </c>
      <c r="K622" t="s">
        <v>109</v>
      </c>
      <c r="L622">
        <v>38.711104074399998</v>
      </c>
      <c r="M622">
        <v>-120.97930538360001</v>
      </c>
      <c r="N622" s="7" t="s">
        <v>1219</v>
      </c>
      <c r="O622" s="7" t="s">
        <v>1226</v>
      </c>
      <c r="P622" s="7" t="s">
        <v>1221</v>
      </c>
      <c r="Q622" s="7" t="s">
        <v>170</v>
      </c>
      <c r="R622" s="7">
        <v>578</v>
      </c>
      <c r="S622" s="7">
        <v>1062</v>
      </c>
      <c r="T622" s="7" t="s">
        <v>220</v>
      </c>
      <c r="U622" s="7"/>
      <c r="V622" s="7" t="s">
        <v>898</v>
      </c>
      <c r="W622" s="8">
        <v>0</v>
      </c>
      <c r="X622" s="8">
        <v>0</v>
      </c>
      <c r="Y622" s="8">
        <v>0.15246212121212122</v>
      </c>
      <c r="Z622" s="8">
        <v>0.15246212121212122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8">
        <v>0</v>
      </c>
      <c r="AO622" s="8">
        <v>0.15246212121212122</v>
      </c>
      <c r="AP622" s="8">
        <v>0.15246212121212122</v>
      </c>
      <c r="AQ622" s="8">
        <v>0</v>
      </c>
      <c r="AR622" s="8">
        <v>0</v>
      </c>
      <c r="AS622" s="8">
        <v>0</v>
      </c>
      <c r="AT622" s="8">
        <v>0</v>
      </c>
      <c r="AU622" s="7">
        <v>0</v>
      </c>
      <c r="AV622" s="7">
        <v>0</v>
      </c>
      <c r="AW622" s="7">
        <v>0</v>
      </c>
      <c r="AX622" s="7">
        <v>0</v>
      </c>
      <c r="AY622" s="7">
        <v>0</v>
      </c>
      <c r="AZ622" s="7">
        <v>0</v>
      </c>
      <c r="BA622" s="7">
        <v>0</v>
      </c>
      <c r="BB622" s="7">
        <v>0</v>
      </c>
      <c r="BC622" s="8">
        <v>0</v>
      </c>
      <c r="BD622" s="8">
        <v>0</v>
      </c>
      <c r="BE622" s="8">
        <v>0</v>
      </c>
      <c r="BF622" s="8">
        <v>0</v>
      </c>
      <c r="BG622" s="8">
        <v>0</v>
      </c>
      <c r="BH622" s="8">
        <v>0</v>
      </c>
      <c r="BI622" s="8">
        <v>0</v>
      </c>
      <c r="BJ622" s="8">
        <v>0</v>
      </c>
      <c r="BK622" s="8">
        <v>0</v>
      </c>
      <c r="BL622" s="8">
        <v>0</v>
      </c>
      <c r="BM622" s="8">
        <v>0</v>
      </c>
      <c r="BN622" s="8">
        <v>0</v>
      </c>
      <c r="BO622" s="8">
        <v>0</v>
      </c>
      <c r="BP622" s="8">
        <v>0</v>
      </c>
      <c r="BQ622" s="8">
        <v>0</v>
      </c>
      <c r="BR622" s="8">
        <v>0</v>
      </c>
    </row>
    <row r="623" spans="1:70" x14ac:dyDescent="0.25">
      <c r="A623" s="6">
        <v>35120413</v>
      </c>
      <c r="B623" t="s">
        <v>1227</v>
      </c>
      <c r="C623" s="7" t="s">
        <v>86</v>
      </c>
      <c r="D623" s="7" t="s">
        <v>897</v>
      </c>
      <c r="E623" s="7" t="s">
        <v>87</v>
      </c>
      <c r="F623" t="s">
        <v>898</v>
      </c>
      <c r="G623" t="s">
        <v>899</v>
      </c>
      <c r="H623" t="s">
        <v>1228</v>
      </c>
      <c r="I623" t="s">
        <v>1229</v>
      </c>
      <c r="J623" t="s">
        <v>153</v>
      </c>
      <c r="K623" t="s">
        <v>154</v>
      </c>
      <c r="L623">
        <v>37.979651994000001</v>
      </c>
      <c r="M623">
        <v>-122.60391976210001</v>
      </c>
      <c r="N623" s="7" t="s">
        <v>1230</v>
      </c>
      <c r="O623" s="7" t="s">
        <v>1231</v>
      </c>
      <c r="P623" s="7" t="s">
        <v>1232</v>
      </c>
      <c r="Q623" s="7" t="s">
        <v>170</v>
      </c>
      <c r="R623" s="7">
        <v>1837</v>
      </c>
      <c r="S623" s="7">
        <v>1001</v>
      </c>
      <c r="T623" s="7" t="s">
        <v>220</v>
      </c>
      <c r="U623" s="7"/>
      <c r="V623" s="7" t="s">
        <v>898</v>
      </c>
      <c r="W623" s="8">
        <v>0</v>
      </c>
      <c r="X623" s="8">
        <v>0</v>
      </c>
      <c r="Y623" s="8">
        <v>2.0454545454545454E-2</v>
      </c>
      <c r="Z623" s="8">
        <v>2.0454545454545454E-2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8">
        <v>0</v>
      </c>
      <c r="AO623" s="8">
        <v>0</v>
      </c>
      <c r="AP623" s="8">
        <v>0</v>
      </c>
      <c r="AQ623" s="8">
        <v>0</v>
      </c>
      <c r="AR623" s="8">
        <v>0</v>
      </c>
      <c r="AS623" s="8">
        <v>0</v>
      </c>
      <c r="AT623" s="8">
        <v>0</v>
      </c>
      <c r="AU623" s="7">
        <v>0</v>
      </c>
      <c r="AV623" s="7">
        <v>0</v>
      </c>
      <c r="AW623" s="7">
        <v>0</v>
      </c>
      <c r="AX623" s="7">
        <v>0</v>
      </c>
      <c r="AY623" s="7">
        <v>0</v>
      </c>
      <c r="AZ623" s="7">
        <v>0</v>
      </c>
      <c r="BA623" s="7">
        <v>2.0454545454545454E-2</v>
      </c>
      <c r="BB623" s="7">
        <v>2.0454545454545454E-2</v>
      </c>
      <c r="BC623" s="8">
        <v>0</v>
      </c>
      <c r="BD623" s="8">
        <v>0</v>
      </c>
      <c r="BE623" s="8">
        <v>0</v>
      </c>
      <c r="BF623" s="8">
        <v>0</v>
      </c>
      <c r="BG623" s="8">
        <v>0</v>
      </c>
      <c r="BH623" s="8">
        <v>0</v>
      </c>
      <c r="BI623" s="8">
        <v>0</v>
      </c>
      <c r="BJ623" s="8">
        <v>0</v>
      </c>
      <c r="BK623" s="8">
        <v>0</v>
      </c>
      <c r="BL623" s="8">
        <v>0</v>
      </c>
      <c r="BM623" s="8">
        <v>0</v>
      </c>
      <c r="BN623" s="8">
        <v>0</v>
      </c>
      <c r="BO623" s="8">
        <v>0</v>
      </c>
      <c r="BP623" s="8">
        <v>0</v>
      </c>
      <c r="BQ623" s="8">
        <v>0</v>
      </c>
      <c r="BR623" s="8">
        <v>0</v>
      </c>
    </row>
    <row r="624" spans="1:70" x14ac:dyDescent="0.25">
      <c r="A624" s="6">
        <v>35083765</v>
      </c>
      <c r="B624" t="s">
        <v>1233</v>
      </c>
      <c r="C624" s="7" t="s">
        <v>93</v>
      </c>
      <c r="D624" s="7" t="s">
        <v>897</v>
      </c>
      <c r="E624" s="7" t="s">
        <v>95</v>
      </c>
      <c r="F624" t="s">
        <v>898</v>
      </c>
      <c r="G624" t="s">
        <v>899</v>
      </c>
      <c r="H624" t="s">
        <v>1234</v>
      </c>
      <c r="I624" t="s">
        <v>1017</v>
      </c>
      <c r="J624" t="s">
        <v>508</v>
      </c>
      <c r="K624" t="s">
        <v>1018</v>
      </c>
      <c r="L624">
        <v>37.698460139399998</v>
      </c>
      <c r="M624">
        <v>-121.9821011177</v>
      </c>
      <c r="N624" s="7" t="s">
        <v>1235</v>
      </c>
      <c r="O624" s="7" t="s">
        <v>1236</v>
      </c>
      <c r="P624" s="7" t="s">
        <v>1237</v>
      </c>
      <c r="Q624" s="7" t="s">
        <v>170</v>
      </c>
      <c r="R624" s="7">
        <v>1365</v>
      </c>
      <c r="S624" s="7"/>
      <c r="T624" s="7"/>
      <c r="U624" s="7"/>
      <c r="V624" s="7" t="s">
        <v>898</v>
      </c>
      <c r="W624" s="8">
        <v>0</v>
      </c>
      <c r="X624" s="8">
        <v>0</v>
      </c>
      <c r="Y624" s="8">
        <v>9.46969696969697E-3</v>
      </c>
      <c r="Z624" s="8">
        <v>9.46969696969697E-3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9.46969696969697E-3</v>
      </c>
      <c r="AL624" s="8">
        <v>9.46969696969697E-3</v>
      </c>
      <c r="AM624" s="8">
        <v>0</v>
      </c>
      <c r="AN624" s="8">
        <v>0</v>
      </c>
      <c r="AO624" s="8">
        <v>0</v>
      </c>
      <c r="AP624" s="8">
        <v>0</v>
      </c>
      <c r="AQ624" s="8">
        <v>0</v>
      </c>
      <c r="AR624" s="8">
        <v>0</v>
      </c>
      <c r="AS624" s="8">
        <v>0</v>
      </c>
      <c r="AT624" s="8">
        <v>0</v>
      </c>
      <c r="AU624" s="7">
        <v>0</v>
      </c>
      <c r="AV624" s="7">
        <v>0</v>
      </c>
      <c r="AW624" s="7">
        <v>0</v>
      </c>
      <c r="AX624" s="7">
        <v>0</v>
      </c>
      <c r="AY624" s="7">
        <v>0</v>
      </c>
      <c r="AZ624" s="7">
        <v>0</v>
      </c>
      <c r="BA624" s="7">
        <v>0</v>
      </c>
      <c r="BB624" s="7">
        <v>0</v>
      </c>
      <c r="BC624" s="8">
        <v>0</v>
      </c>
      <c r="BD624" s="8">
        <v>0</v>
      </c>
      <c r="BE624" s="8">
        <v>0</v>
      </c>
      <c r="BF624" s="8">
        <v>0</v>
      </c>
      <c r="BG624" s="8">
        <v>0</v>
      </c>
      <c r="BH624" s="8">
        <v>0</v>
      </c>
      <c r="BI624" s="8">
        <v>0</v>
      </c>
      <c r="BJ624" s="8">
        <v>0</v>
      </c>
      <c r="BK624" s="8">
        <v>0</v>
      </c>
      <c r="BL624" s="8">
        <v>0</v>
      </c>
      <c r="BM624" s="8">
        <v>0</v>
      </c>
      <c r="BN624" s="8">
        <v>0</v>
      </c>
      <c r="BO624" s="8">
        <v>0</v>
      </c>
      <c r="BP624" s="8">
        <v>0</v>
      </c>
      <c r="BQ624" s="8">
        <v>0</v>
      </c>
      <c r="BR624" s="8">
        <v>0</v>
      </c>
    </row>
    <row r="625" spans="1:70" x14ac:dyDescent="0.25">
      <c r="A625" s="6">
        <v>35215883</v>
      </c>
      <c r="B625" t="s">
        <v>1238</v>
      </c>
      <c r="C625" s="7" t="s">
        <v>86</v>
      </c>
      <c r="D625" s="7" t="s">
        <v>1239</v>
      </c>
      <c r="E625" s="7" t="s">
        <v>87</v>
      </c>
      <c r="F625" t="s">
        <v>898</v>
      </c>
      <c r="G625" t="s">
        <v>899</v>
      </c>
      <c r="H625" t="s">
        <v>1133</v>
      </c>
      <c r="I625" t="s">
        <v>186</v>
      </c>
      <c r="J625" t="s">
        <v>99</v>
      </c>
      <c r="K625" t="s">
        <v>187</v>
      </c>
      <c r="L625">
        <v>36.691416103999998</v>
      </c>
      <c r="M625">
        <v>-119.1302996448</v>
      </c>
      <c r="N625" s="7" t="s">
        <v>1240</v>
      </c>
      <c r="O625" s="7" t="s">
        <v>1241</v>
      </c>
      <c r="P625" s="7" t="s">
        <v>1242</v>
      </c>
      <c r="Q625" s="7" t="s">
        <v>141</v>
      </c>
      <c r="R625" s="7">
        <v>195</v>
      </c>
      <c r="S625" s="7">
        <v>1266</v>
      </c>
      <c r="T625" s="7" t="s">
        <v>220</v>
      </c>
      <c r="U625" s="7"/>
      <c r="V625" s="7" t="s">
        <v>898</v>
      </c>
      <c r="W625" s="8">
        <v>0</v>
      </c>
      <c r="X625" s="8">
        <v>0</v>
      </c>
      <c r="Y625" s="8">
        <v>0.10303030303030303</v>
      </c>
      <c r="Z625" s="8">
        <v>0.10303030303030303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8">
        <v>0</v>
      </c>
      <c r="AO625" s="8">
        <v>0</v>
      </c>
      <c r="AP625" s="8">
        <v>0</v>
      </c>
      <c r="AQ625" s="8">
        <v>0</v>
      </c>
      <c r="AR625" s="8">
        <v>0</v>
      </c>
      <c r="AS625" s="8">
        <v>0</v>
      </c>
      <c r="AT625" s="8">
        <v>0</v>
      </c>
      <c r="AU625" s="7">
        <v>0</v>
      </c>
      <c r="AV625" s="7">
        <v>0</v>
      </c>
      <c r="AW625" s="7">
        <v>0</v>
      </c>
      <c r="AX625" s="7">
        <v>0</v>
      </c>
      <c r="AY625" s="7">
        <v>0</v>
      </c>
      <c r="AZ625" s="7">
        <v>0</v>
      </c>
      <c r="BA625" s="7">
        <v>0.10303030303030303</v>
      </c>
      <c r="BB625" s="7">
        <v>0.10303030303030303</v>
      </c>
      <c r="BC625" s="8">
        <v>0</v>
      </c>
      <c r="BD625" s="8">
        <v>0</v>
      </c>
      <c r="BE625" s="8">
        <v>0</v>
      </c>
      <c r="BF625" s="8">
        <v>0</v>
      </c>
      <c r="BG625" s="8">
        <v>0</v>
      </c>
      <c r="BH625" s="8">
        <v>0</v>
      </c>
      <c r="BI625" s="8">
        <v>0</v>
      </c>
      <c r="BJ625" s="8">
        <v>0</v>
      </c>
      <c r="BK625" s="8">
        <v>0</v>
      </c>
      <c r="BL625" s="8">
        <v>0</v>
      </c>
      <c r="BM625" s="8">
        <v>0</v>
      </c>
      <c r="BN625" s="8">
        <v>0</v>
      </c>
      <c r="BO625" s="8">
        <v>0</v>
      </c>
      <c r="BP625" s="8">
        <v>0</v>
      </c>
      <c r="BQ625" s="8">
        <v>0</v>
      </c>
      <c r="BR625" s="8">
        <v>0</v>
      </c>
    </row>
    <row r="626" spans="1:70" x14ac:dyDescent="0.25">
      <c r="A626" s="6">
        <v>35262347</v>
      </c>
      <c r="B626" t="s">
        <v>1243</v>
      </c>
      <c r="C626" s="7" t="s">
        <v>137</v>
      </c>
      <c r="D626" s="7" t="s">
        <v>897</v>
      </c>
      <c r="E626" s="7" t="s">
        <v>95</v>
      </c>
      <c r="F626" t="s">
        <v>898</v>
      </c>
      <c r="G626" t="s">
        <v>899</v>
      </c>
      <c r="H626" t="s">
        <v>1133</v>
      </c>
      <c r="I626" t="s">
        <v>186</v>
      </c>
      <c r="J626" t="s">
        <v>99</v>
      </c>
      <c r="K626" t="s">
        <v>187</v>
      </c>
      <c r="L626">
        <v>36.699467846600001</v>
      </c>
      <c r="M626">
        <v>-119.1256918407</v>
      </c>
      <c r="N626" s="7" t="s">
        <v>1240</v>
      </c>
      <c r="O626" s="7" t="s">
        <v>1241</v>
      </c>
      <c r="P626" s="7" t="s">
        <v>1242</v>
      </c>
      <c r="Q626" s="7" t="s">
        <v>141</v>
      </c>
      <c r="R626" s="7">
        <v>195</v>
      </c>
      <c r="S626" s="7">
        <v>1266</v>
      </c>
      <c r="T626" s="7" t="s">
        <v>220</v>
      </c>
      <c r="U626" s="7"/>
      <c r="V626" s="7" t="s">
        <v>898</v>
      </c>
      <c r="W626" s="8">
        <v>0</v>
      </c>
      <c r="X626" s="8">
        <v>0</v>
      </c>
      <c r="Y626" s="8">
        <v>6.931818181818182E-2</v>
      </c>
      <c r="Z626" s="8">
        <v>6.931818181818182E-2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8">
        <v>0</v>
      </c>
      <c r="AO626" s="8">
        <v>0</v>
      </c>
      <c r="AP626" s="8">
        <v>0</v>
      </c>
      <c r="AQ626" s="8">
        <v>0</v>
      </c>
      <c r="AR626" s="8">
        <v>0</v>
      </c>
      <c r="AS626" s="8">
        <v>0</v>
      </c>
      <c r="AT626" s="8">
        <v>0</v>
      </c>
      <c r="AU626" s="7">
        <v>0</v>
      </c>
      <c r="AV626" s="7">
        <v>0</v>
      </c>
      <c r="AW626" s="7">
        <v>0</v>
      </c>
      <c r="AX626" s="7">
        <v>0</v>
      </c>
      <c r="AY626" s="7">
        <v>0</v>
      </c>
      <c r="AZ626" s="7">
        <v>0</v>
      </c>
      <c r="BA626" s="7">
        <v>6.931818181818182E-2</v>
      </c>
      <c r="BB626" s="7">
        <v>6.931818181818182E-2</v>
      </c>
      <c r="BC626" s="8">
        <v>0</v>
      </c>
      <c r="BD626" s="8">
        <v>0</v>
      </c>
      <c r="BE626" s="8">
        <v>0</v>
      </c>
      <c r="BF626" s="8">
        <v>0</v>
      </c>
      <c r="BG626" s="8">
        <v>0</v>
      </c>
      <c r="BH626" s="8">
        <v>0</v>
      </c>
      <c r="BI626" s="8">
        <v>0</v>
      </c>
      <c r="BJ626" s="8">
        <v>0</v>
      </c>
      <c r="BK626" s="8">
        <v>0</v>
      </c>
      <c r="BL626" s="8">
        <v>0</v>
      </c>
      <c r="BM626" s="8">
        <v>0</v>
      </c>
      <c r="BN626" s="8">
        <v>0</v>
      </c>
      <c r="BO626" s="8">
        <v>0</v>
      </c>
      <c r="BP626" s="8">
        <v>0</v>
      </c>
      <c r="BQ626" s="8">
        <v>0</v>
      </c>
      <c r="BR626" s="8">
        <v>0</v>
      </c>
    </row>
    <row r="627" spans="1:70" x14ac:dyDescent="0.25">
      <c r="A627" s="6">
        <v>35221671</v>
      </c>
      <c r="B627" t="s">
        <v>1244</v>
      </c>
      <c r="C627" s="7" t="s">
        <v>101</v>
      </c>
      <c r="D627" s="7" t="s">
        <v>897</v>
      </c>
      <c r="E627" s="7" t="s">
        <v>95</v>
      </c>
      <c r="F627" t="s">
        <v>898</v>
      </c>
      <c r="G627" t="s">
        <v>899</v>
      </c>
      <c r="H627" t="s">
        <v>1245</v>
      </c>
      <c r="I627" t="s">
        <v>1246</v>
      </c>
      <c r="J627" t="s">
        <v>99</v>
      </c>
      <c r="K627" t="s">
        <v>187</v>
      </c>
      <c r="L627">
        <v>36.592095002900002</v>
      </c>
      <c r="M627">
        <v>-119.01808790539999</v>
      </c>
      <c r="N627" s="7" t="s">
        <v>1240</v>
      </c>
      <c r="O627" s="7" t="s">
        <v>1247</v>
      </c>
      <c r="P627" s="7" t="s">
        <v>1242</v>
      </c>
      <c r="Q627" s="7" t="s">
        <v>141</v>
      </c>
      <c r="R627" s="7">
        <v>636</v>
      </c>
      <c r="S627" s="7">
        <v>939</v>
      </c>
      <c r="T627" s="7" t="s">
        <v>220</v>
      </c>
      <c r="U627" s="7"/>
      <c r="V627" s="7" t="s">
        <v>898</v>
      </c>
      <c r="W627" s="8">
        <v>0</v>
      </c>
      <c r="X627" s="8">
        <v>0</v>
      </c>
      <c r="Y627" s="8">
        <v>4.8863636363636366E-2</v>
      </c>
      <c r="Z627" s="8">
        <v>4.8863636363636366E-2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8">
        <v>0</v>
      </c>
      <c r="AO627" s="8">
        <v>4.8863636363636366E-2</v>
      </c>
      <c r="AP627" s="8">
        <v>4.8863636363636366E-2</v>
      </c>
      <c r="AQ627" s="8">
        <v>0</v>
      </c>
      <c r="AR627" s="8">
        <v>0</v>
      </c>
      <c r="AS627" s="8">
        <v>0</v>
      </c>
      <c r="AT627" s="8">
        <v>0</v>
      </c>
      <c r="AU627" s="7">
        <v>0</v>
      </c>
      <c r="AV627" s="7">
        <v>0</v>
      </c>
      <c r="AW627" s="7">
        <v>0</v>
      </c>
      <c r="AX627" s="7">
        <v>0</v>
      </c>
      <c r="AY627" s="7">
        <v>0</v>
      </c>
      <c r="AZ627" s="7">
        <v>0</v>
      </c>
      <c r="BA627" s="7">
        <v>0</v>
      </c>
      <c r="BB627" s="7">
        <v>0</v>
      </c>
      <c r="BC627" s="8">
        <v>0</v>
      </c>
      <c r="BD627" s="8">
        <v>0</v>
      </c>
      <c r="BE627" s="8">
        <v>0</v>
      </c>
      <c r="BF627" s="8">
        <v>0</v>
      </c>
      <c r="BG627" s="8">
        <v>0</v>
      </c>
      <c r="BH627" s="8">
        <v>0</v>
      </c>
      <c r="BI627" s="8">
        <v>0</v>
      </c>
      <c r="BJ627" s="8">
        <v>0</v>
      </c>
      <c r="BK627" s="8">
        <v>0</v>
      </c>
      <c r="BL627" s="8">
        <v>0</v>
      </c>
      <c r="BM627" s="8">
        <v>0</v>
      </c>
      <c r="BN627" s="8">
        <v>0</v>
      </c>
      <c r="BO627" s="8">
        <v>0</v>
      </c>
      <c r="BP627" s="8">
        <v>0</v>
      </c>
      <c r="BQ627" s="8">
        <v>0</v>
      </c>
      <c r="BR627" s="8">
        <v>0</v>
      </c>
    </row>
    <row r="628" spans="1:70" x14ac:dyDescent="0.25">
      <c r="A628" s="6">
        <v>35221706</v>
      </c>
      <c r="B628" t="s">
        <v>1248</v>
      </c>
      <c r="C628" s="7" t="s">
        <v>101</v>
      </c>
      <c r="D628" s="7" t="s">
        <v>897</v>
      </c>
      <c r="E628" s="7" t="s">
        <v>95</v>
      </c>
      <c r="F628" t="s">
        <v>898</v>
      </c>
      <c r="G628" t="s">
        <v>899</v>
      </c>
      <c r="H628" t="s">
        <v>1249</v>
      </c>
      <c r="I628" t="s">
        <v>1246</v>
      </c>
      <c r="J628" t="s">
        <v>99</v>
      </c>
      <c r="K628" t="s">
        <v>187</v>
      </c>
      <c r="L628">
        <v>36.613246539400002</v>
      </c>
      <c r="M628">
        <v>-118.9938006795</v>
      </c>
      <c r="N628" s="7" t="s">
        <v>1240</v>
      </c>
      <c r="O628" s="7" t="s">
        <v>1247</v>
      </c>
      <c r="P628" s="7" t="s">
        <v>1242</v>
      </c>
      <c r="Q628" s="7" t="s">
        <v>141</v>
      </c>
      <c r="R628" s="7">
        <v>636</v>
      </c>
      <c r="S628" s="7">
        <v>939</v>
      </c>
      <c r="T628" s="7" t="s">
        <v>220</v>
      </c>
      <c r="U628" s="7"/>
      <c r="V628" s="7" t="s">
        <v>898</v>
      </c>
      <c r="W628" s="8">
        <v>0</v>
      </c>
      <c r="X628" s="8">
        <v>0</v>
      </c>
      <c r="Y628" s="8">
        <v>3.5795454545454547E-2</v>
      </c>
      <c r="Z628" s="8">
        <v>3.5795454545454547E-2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8">
        <v>0</v>
      </c>
      <c r="AO628" s="8">
        <v>3.5795454545454547E-2</v>
      </c>
      <c r="AP628" s="8">
        <v>3.5795454545454547E-2</v>
      </c>
      <c r="AQ628" s="8">
        <v>0</v>
      </c>
      <c r="AR628" s="8">
        <v>0</v>
      </c>
      <c r="AS628" s="8">
        <v>0</v>
      </c>
      <c r="AT628" s="8">
        <v>0</v>
      </c>
      <c r="AU628" s="7">
        <v>0</v>
      </c>
      <c r="AV628" s="7">
        <v>0</v>
      </c>
      <c r="AW628" s="7">
        <v>0</v>
      </c>
      <c r="AX628" s="7">
        <v>0</v>
      </c>
      <c r="AY628" s="7">
        <v>0</v>
      </c>
      <c r="AZ628" s="7">
        <v>0</v>
      </c>
      <c r="BA628" s="7">
        <v>0</v>
      </c>
      <c r="BB628" s="7">
        <v>0</v>
      </c>
      <c r="BC628" s="8">
        <v>0</v>
      </c>
      <c r="BD628" s="8">
        <v>0</v>
      </c>
      <c r="BE628" s="8">
        <v>0</v>
      </c>
      <c r="BF628" s="8">
        <v>0</v>
      </c>
      <c r="BG628" s="8">
        <v>0</v>
      </c>
      <c r="BH628" s="8">
        <v>0</v>
      </c>
      <c r="BI628" s="8">
        <v>0</v>
      </c>
      <c r="BJ628" s="8">
        <v>0</v>
      </c>
      <c r="BK628" s="8">
        <v>0</v>
      </c>
      <c r="BL628" s="8">
        <v>0</v>
      </c>
      <c r="BM628" s="8">
        <v>0</v>
      </c>
      <c r="BN628" s="8">
        <v>0</v>
      </c>
      <c r="BO628" s="8">
        <v>0</v>
      </c>
      <c r="BP628" s="8">
        <v>0</v>
      </c>
      <c r="BQ628" s="8">
        <v>0</v>
      </c>
      <c r="BR628" s="8">
        <v>0</v>
      </c>
    </row>
    <row r="629" spans="1:70" x14ac:dyDescent="0.25">
      <c r="A629" s="6">
        <v>35083879</v>
      </c>
      <c r="B629" t="s">
        <v>1250</v>
      </c>
      <c r="C629" s="7" t="s">
        <v>1188</v>
      </c>
      <c r="D629" s="7" t="s">
        <v>897</v>
      </c>
      <c r="E629" s="7" t="s">
        <v>95</v>
      </c>
      <c r="F629" t="s">
        <v>898</v>
      </c>
      <c r="G629" t="s">
        <v>899</v>
      </c>
      <c r="H629" t="s">
        <v>1251</v>
      </c>
      <c r="I629" t="s">
        <v>1246</v>
      </c>
      <c r="J629" t="s">
        <v>99</v>
      </c>
      <c r="K629" t="s">
        <v>187</v>
      </c>
      <c r="L629">
        <v>36.636513022800003</v>
      </c>
      <c r="M629">
        <v>-119.1961946996</v>
      </c>
      <c r="N629" s="7" t="s">
        <v>1240</v>
      </c>
      <c r="O629" s="7" t="s">
        <v>1252</v>
      </c>
      <c r="P629" s="7" t="s">
        <v>1242</v>
      </c>
      <c r="Q629" s="7" t="s">
        <v>141</v>
      </c>
      <c r="R629" s="7">
        <v>337</v>
      </c>
      <c r="S629" s="7">
        <v>2377</v>
      </c>
      <c r="T629" s="7" t="s">
        <v>220</v>
      </c>
      <c r="U629" s="7"/>
      <c r="V629" s="7" t="s">
        <v>898</v>
      </c>
      <c r="W629" s="8">
        <v>0</v>
      </c>
      <c r="X629" s="8">
        <v>0</v>
      </c>
      <c r="Y629" s="8">
        <v>5.6818181818181816E-2</v>
      </c>
      <c r="Z629" s="8">
        <v>5.6818181818181816E-2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8">
        <v>0</v>
      </c>
      <c r="AO629" s="8">
        <v>0</v>
      </c>
      <c r="AP629" s="8">
        <v>0</v>
      </c>
      <c r="AQ629" s="8">
        <v>0</v>
      </c>
      <c r="AR629" s="8">
        <v>0</v>
      </c>
      <c r="AS629" s="8">
        <v>0</v>
      </c>
      <c r="AT629" s="8">
        <v>0</v>
      </c>
      <c r="AU629" s="7">
        <v>0</v>
      </c>
      <c r="AV629" s="7">
        <v>0</v>
      </c>
      <c r="AW629" s="7">
        <v>0</v>
      </c>
      <c r="AX629" s="7">
        <v>0</v>
      </c>
      <c r="AY629" s="7">
        <v>0</v>
      </c>
      <c r="AZ629" s="7">
        <v>0</v>
      </c>
      <c r="BA629" s="7">
        <v>5.6818181818181816E-2</v>
      </c>
      <c r="BB629" s="7">
        <v>5.6818181818181816E-2</v>
      </c>
      <c r="BC629" s="8">
        <v>0</v>
      </c>
      <c r="BD629" s="8">
        <v>0</v>
      </c>
      <c r="BE629" s="8">
        <v>0</v>
      </c>
      <c r="BF629" s="8">
        <v>0</v>
      </c>
      <c r="BG629" s="8">
        <v>0</v>
      </c>
      <c r="BH629" s="8">
        <v>0</v>
      </c>
      <c r="BI629" s="8">
        <v>0</v>
      </c>
      <c r="BJ629" s="8">
        <v>0</v>
      </c>
      <c r="BK629" s="8">
        <v>0</v>
      </c>
      <c r="BL629" s="8">
        <v>0</v>
      </c>
      <c r="BM629" s="8">
        <v>0</v>
      </c>
      <c r="BN629" s="8">
        <v>0</v>
      </c>
      <c r="BO629" s="8">
        <v>0</v>
      </c>
      <c r="BP629" s="8">
        <v>0</v>
      </c>
      <c r="BQ629" s="8">
        <v>0</v>
      </c>
      <c r="BR629" s="8">
        <v>0</v>
      </c>
    </row>
    <row r="630" spans="1:70" x14ac:dyDescent="0.25">
      <c r="A630" s="6">
        <v>35225003</v>
      </c>
      <c r="B630" t="s">
        <v>1253</v>
      </c>
      <c r="C630" s="7" t="s">
        <v>101</v>
      </c>
      <c r="D630" s="7" t="s">
        <v>897</v>
      </c>
      <c r="E630" s="7" t="s">
        <v>95</v>
      </c>
      <c r="F630" t="s">
        <v>898</v>
      </c>
      <c r="G630" t="s">
        <v>899</v>
      </c>
      <c r="H630" t="s">
        <v>1254</v>
      </c>
      <c r="I630" t="s">
        <v>1100</v>
      </c>
      <c r="J630" t="s">
        <v>158</v>
      </c>
      <c r="K630" t="s">
        <v>1101</v>
      </c>
      <c r="L630">
        <v>35.109383937799997</v>
      </c>
      <c r="M630">
        <v>-120.3814700553</v>
      </c>
      <c r="N630" s="7" t="s">
        <v>1255</v>
      </c>
      <c r="O630" s="7" t="s">
        <v>1256</v>
      </c>
      <c r="P630" s="7" t="s">
        <v>1257</v>
      </c>
      <c r="Q630" s="7" t="s">
        <v>141</v>
      </c>
      <c r="R630" s="7">
        <v>1109</v>
      </c>
      <c r="S630" s="7">
        <v>1286</v>
      </c>
      <c r="T630" s="7" t="s">
        <v>220</v>
      </c>
      <c r="U630" s="7"/>
      <c r="V630" s="7" t="s">
        <v>898</v>
      </c>
      <c r="W630" s="8">
        <v>0</v>
      </c>
      <c r="X630" s="8">
        <v>0</v>
      </c>
      <c r="Y630" s="8">
        <v>1.5909090909090907E-2</v>
      </c>
      <c r="Z630" s="8">
        <v>1.5909090909090907E-2</v>
      </c>
      <c r="AA630" s="8">
        <v>0</v>
      </c>
      <c r="AB630" s="8">
        <v>0</v>
      </c>
      <c r="AC630" s="8">
        <v>0</v>
      </c>
      <c r="AD630" s="8">
        <v>0</v>
      </c>
      <c r="AE630" s="8">
        <v>0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8">
        <v>0</v>
      </c>
      <c r="AO630" s="8">
        <v>1.5909090909090907E-2</v>
      </c>
      <c r="AP630" s="8">
        <v>1.5909090909090907E-2</v>
      </c>
      <c r="AQ630" s="8">
        <v>0</v>
      </c>
      <c r="AR630" s="8">
        <v>0</v>
      </c>
      <c r="AS630" s="8">
        <v>0</v>
      </c>
      <c r="AT630" s="8">
        <v>0</v>
      </c>
      <c r="AU630" s="7">
        <v>0</v>
      </c>
      <c r="AV630" s="7">
        <v>0</v>
      </c>
      <c r="AW630" s="7">
        <v>0</v>
      </c>
      <c r="AX630" s="7">
        <v>0</v>
      </c>
      <c r="AY630" s="7">
        <v>0</v>
      </c>
      <c r="AZ630" s="7">
        <v>0</v>
      </c>
      <c r="BA630" s="7">
        <v>0</v>
      </c>
      <c r="BB630" s="7">
        <v>0</v>
      </c>
      <c r="BC630" s="8">
        <v>0</v>
      </c>
      <c r="BD630" s="8">
        <v>0</v>
      </c>
      <c r="BE630" s="8">
        <v>0</v>
      </c>
      <c r="BF630" s="8">
        <v>0</v>
      </c>
      <c r="BG630" s="8">
        <v>0</v>
      </c>
      <c r="BH630" s="8">
        <v>0</v>
      </c>
      <c r="BI630" s="8">
        <v>0</v>
      </c>
      <c r="BJ630" s="8">
        <v>0</v>
      </c>
      <c r="BK630" s="8">
        <v>0</v>
      </c>
      <c r="BL630" s="8">
        <v>0</v>
      </c>
      <c r="BM630" s="8">
        <v>0</v>
      </c>
      <c r="BN630" s="8">
        <v>0</v>
      </c>
      <c r="BO630" s="8">
        <v>0</v>
      </c>
      <c r="BP630" s="8">
        <v>0</v>
      </c>
      <c r="BQ630" s="8">
        <v>0</v>
      </c>
      <c r="BR630" s="8">
        <v>0</v>
      </c>
    </row>
    <row r="631" spans="1:70" x14ac:dyDescent="0.25">
      <c r="A631" s="6">
        <v>31323810</v>
      </c>
      <c r="B631" t="s">
        <v>1258</v>
      </c>
      <c r="C631" s="7" t="s">
        <v>101</v>
      </c>
      <c r="D631" s="7" t="s">
        <v>897</v>
      </c>
      <c r="E631" s="7" t="s">
        <v>95</v>
      </c>
      <c r="F631" t="s">
        <v>898</v>
      </c>
      <c r="G631" t="s">
        <v>899</v>
      </c>
      <c r="H631" t="s">
        <v>400</v>
      </c>
      <c r="I631" t="s">
        <v>168</v>
      </c>
      <c r="J631" t="s">
        <v>153</v>
      </c>
      <c r="K631" t="s">
        <v>169</v>
      </c>
      <c r="L631">
        <v>38.459776045799998</v>
      </c>
      <c r="M631">
        <v>-122.7022788849</v>
      </c>
      <c r="N631" s="7" t="s">
        <v>1259</v>
      </c>
      <c r="O631" s="7" t="s">
        <v>1260</v>
      </c>
      <c r="P631" s="7" t="s">
        <v>1261</v>
      </c>
      <c r="Q631" s="7" t="s">
        <v>170</v>
      </c>
      <c r="R631" s="7">
        <v>3369</v>
      </c>
      <c r="S631" s="7">
        <v>2989</v>
      </c>
      <c r="T631" s="7" t="s">
        <v>220</v>
      </c>
      <c r="U631" s="7"/>
      <c r="V631" s="7" t="s">
        <v>898</v>
      </c>
      <c r="W631" s="8">
        <v>0</v>
      </c>
      <c r="X631" s="8">
        <v>0</v>
      </c>
      <c r="Y631" s="8">
        <v>3.4090909090909088E-2</v>
      </c>
      <c r="Z631" s="8">
        <v>3.4090909090909088E-2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8">
        <v>0</v>
      </c>
      <c r="AO631" s="8">
        <v>3.4090909090909088E-2</v>
      </c>
      <c r="AP631" s="8">
        <v>3.4090909090909088E-2</v>
      </c>
      <c r="AQ631" s="8">
        <v>0</v>
      </c>
      <c r="AR631" s="8">
        <v>0</v>
      </c>
      <c r="AS631" s="8">
        <v>0</v>
      </c>
      <c r="AT631" s="8">
        <v>0</v>
      </c>
      <c r="AU631" s="7">
        <v>0</v>
      </c>
      <c r="AV631" s="7">
        <v>0</v>
      </c>
      <c r="AW631" s="7">
        <v>0</v>
      </c>
      <c r="AX631" s="7">
        <v>0</v>
      </c>
      <c r="AY631" s="7">
        <v>0</v>
      </c>
      <c r="AZ631" s="7">
        <v>0</v>
      </c>
      <c r="BA631" s="7">
        <v>0</v>
      </c>
      <c r="BB631" s="7">
        <v>0</v>
      </c>
      <c r="BC631" s="8">
        <v>0</v>
      </c>
      <c r="BD631" s="8">
        <v>0</v>
      </c>
      <c r="BE631" s="8">
        <v>0</v>
      </c>
      <c r="BF631" s="8">
        <v>0</v>
      </c>
      <c r="BG631" s="8">
        <v>0</v>
      </c>
      <c r="BH631" s="8">
        <v>0</v>
      </c>
      <c r="BI631" s="8">
        <v>0</v>
      </c>
      <c r="BJ631" s="8">
        <v>0</v>
      </c>
      <c r="BK631" s="8">
        <v>0</v>
      </c>
      <c r="BL631" s="8">
        <v>0</v>
      </c>
      <c r="BM631" s="8">
        <v>0</v>
      </c>
      <c r="BN631" s="8">
        <v>0</v>
      </c>
      <c r="BO631" s="8">
        <v>0</v>
      </c>
      <c r="BP631" s="8">
        <v>0</v>
      </c>
      <c r="BQ631" s="8">
        <v>0</v>
      </c>
      <c r="BR631" s="8">
        <v>0</v>
      </c>
    </row>
    <row r="632" spans="1:70" x14ac:dyDescent="0.25">
      <c r="A632" s="6">
        <v>35209864</v>
      </c>
      <c r="B632" t="s">
        <v>1262</v>
      </c>
      <c r="C632" s="7" t="s">
        <v>93</v>
      </c>
      <c r="D632" s="7" t="s">
        <v>897</v>
      </c>
      <c r="E632" s="7" t="s">
        <v>95</v>
      </c>
      <c r="F632" t="s">
        <v>898</v>
      </c>
      <c r="G632" t="s">
        <v>899</v>
      </c>
      <c r="H632" t="s">
        <v>1218</v>
      </c>
      <c r="I632" t="s">
        <v>130</v>
      </c>
      <c r="J632" t="s">
        <v>78</v>
      </c>
      <c r="K632" t="s">
        <v>109</v>
      </c>
      <c r="L632">
        <v>38.808257102900001</v>
      </c>
      <c r="M632">
        <v>-120.8991696283</v>
      </c>
      <c r="N632" s="7" t="s">
        <v>1219</v>
      </c>
      <c r="O632" s="7" t="s">
        <v>1263</v>
      </c>
      <c r="P632" s="7" t="s">
        <v>1221</v>
      </c>
      <c r="Q632" s="7" t="s">
        <v>141</v>
      </c>
      <c r="R632" s="7">
        <v>1306</v>
      </c>
      <c r="S632" s="7">
        <v>882</v>
      </c>
      <c r="T632" s="7" t="s">
        <v>220</v>
      </c>
      <c r="U632" s="7"/>
      <c r="V632" s="7" t="s">
        <v>898</v>
      </c>
      <c r="W632" s="8">
        <v>0</v>
      </c>
      <c r="X632" s="8">
        <v>0</v>
      </c>
      <c r="Y632" s="8">
        <v>3.6553030303030302E-2</v>
      </c>
      <c r="Z632" s="8">
        <v>3.6553030303030302E-2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8">
        <v>0</v>
      </c>
      <c r="AO632" s="8">
        <v>3.6553030303030302E-2</v>
      </c>
      <c r="AP632" s="8">
        <v>3.6553030303030302E-2</v>
      </c>
      <c r="AQ632" s="8">
        <v>0</v>
      </c>
      <c r="AR632" s="8">
        <v>0</v>
      </c>
      <c r="AS632" s="8">
        <v>0</v>
      </c>
      <c r="AT632" s="8">
        <v>0</v>
      </c>
      <c r="AU632" s="7">
        <v>0</v>
      </c>
      <c r="AV632" s="7">
        <v>0</v>
      </c>
      <c r="AW632" s="7">
        <v>0</v>
      </c>
      <c r="AX632" s="7">
        <v>0</v>
      </c>
      <c r="AY632" s="7">
        <v>0</v>
      </c>
      <c r="AZ632" s="7">
        <v>0</v>
      </c>
      <c r="BA632" s="7">
        <v>0</v>
      </c>
      <c r="BB632" s="7">
        <v>0</v>
      </c>
      <c r="BC632" s="8">
        <v>0</v>
      </c>
      <c r="BD632" s="8">
        <v>0</v>
      </c>
      <c r="BE632" s="8">
        <v>0</v>
      </c>
      <c r="BF632" s="8">
        <v>0</v>
      </c>
      <c r="BG632" s="8">
        <v>0</v>
      </c>
      <c r="BH632" s="8">
        <v>0</v>
      </c>
      <c r="BI632" s="8">
        <v>0</v>
      </c>
      <c r="BJ632" s="8">
        <v>0</v>
      </c>
      <c r="BK632" s="8">
        <v>0</v>
      </c>
      <c r="BL632" s="8">
        <v>0</v>
      </c>
      <c r="BM632" s="8">
        <v>0</v>
      </c>
      <c r="BN632" s="8">
        <v>0</v>
      </c>
      <c r="BO632" s="8">
        <v>0</v>
      </c>
      <c r="BP632" s="8">
        <v>0</v>
      </c>
      <c r="BQ632" s="8">
        <v>0</v>
      </c>
      <c r="BR632" s="8">
        <v>0</v>
      </c>
    </row>
    <row r="633" spans="1:70" x14ac:dyDescent="0.25">
      <c r="A633" s="6">
        <v>35205115</v>
      </c>
      <c r="B633" t="s">
        <v>1264</v>
      </c>
      <c r="C633" s="7" t="s">
        <v>101</v>
      </c>
      <c r="D633" s="7" t="s">
        <v>897</v>
      </c>
      <c r="E633" s="7" t="s">
        <v>95</v>
      </c>
      <c r="F633" t="s">
        <v>898</v>
      </c>
      <c r="G633" t="s">
        <v>899</v>
      </c>
      <c r="H633" t="s">
        <v>1223</v>
      </c>
      <c r="I633" t="s">
        <v>130</v>
      </c>
      <c r="J633" t="s">
        <v>78</v>
      </c>
      <c r="K633" t="s">
        <v>109</v>
      </c>
      <c r="L633">
        <v>38.801970735899999</v>
      </c>
      <c r="M633">
        <v>-120.9155043854</v>
      </c>
      <c r="N633" s="7" t="s">
        <v>1219</v>
      </c>
      <c r="O633" s="7" t="s">
        <v>1265</v>
      </c>
      <c r="P633" s="7" t="s">
        <v>1221</v>
      </c>
      <c r="Q633" s="7" t="s">
        <v>141</v>
      </c>
      <c r="R633" s="7">
        <v>332</v>
      </c>
      <c r="S633" s="7">
        <v>336</v>
      </c>
      <c r="T633" s="7" t="s">
        <v>206</v>
      </c>
      <c r="U633" s="7"/>
      <c r="V633" s="7" t="s">
        <v>898</v>
      </c>
      <c r="W633" s="8">
        <v>0</v>
      </c>
      <c r="X633" s="8">
        <v>0</v>
      </c>
      <c r="Y633" s="8">
        <v>6.0606060606060608E-2</v>
      </c>
      <c r="Z633" s="8">
        <v>6.0606060606060608E-2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8">
        <v>0</v>
      </c>
      <c r="AO633" s="8">
        <v>6.0606060606060608E-2</v>
      </c>
      <c r="AP633" s="8">
        <v>6.0606060606060608E-2</v>
      </c>
      <c r="AQ633" s="8">
        <v>0</v>
      </c>
      <c r="AR633" s="8">
        <v>0</v>
      </c>
      <c r="AS633" s="8">
        <v>0</v>
      </c>
      <c r="AT633" s="8">
        <v>0</v>
      </c>
      <c r="AU633" s="7">
        <v>0</v>
      </c>
      <c r="AV633" s="7">
        <v>0</v>
      </c>
      <c r="AW633" s="7">
        <v>0</v>
      </c>
      <c r="AX633" s="7">
        <v>0</v>
      </c>
      <c r="AY633" s="7">
        <v>0</v>
      </c>
      <c r="AZ633" s="7">
        <v>0</v>
      </c>
      <c r="BA633" s="7">
        <v>0</v>
      </c>
      <c r="BB633" s="7">
        <v>0</v>
      </c>
      <c r="BC633" s="8">
        <v>0</v>
      </c>
      <c r="BD633" s="8">
        <v>0</v>
      </c>
      <c r="BE633" s="8">
        <v>0</v>
      </c>
      <c r="BF633" s="8">
        <v>0</v>
      </c>
      <c r="BG633" s="8">
        <v>0</v>
      </c>
      <c r="BH633" s="8">
        <v>0</v>
      </c>
      <c r="BI633" s="8">
        <v>0</v>
      </c>
      <c r="BJ633" s="8">
        <v>0</v>
      </c>
      <c r="BK633" s="8">
        <v>0</v>
      </c>
      <c r="BL633" s="8">
        <v>0</v>
      </c>
      <c r="BM633" s="8">
        <v>0</v>
      </c>
      <c r="BN633" s="8">
        <v>0</v>
      </c>
      <c r="BO633" s="8">
        <v>0</v>
      </c>
      <c r="BP633" s="8">
        <v>0</v>
      </c>
      <c r="BQ633" s="8">
        <v>0</v>
      </c>
      <c r="BR633" s="8">
        <v>0</v>
      </c>
    </row>
    <row r="634" spans="1:70" x14ac:dyDescent="0.25">
      <c r="A634" s="6">
        <v>35211743</v>
      </c>
      <c r="B634" t="s">
        <v>1266</v>
      </c>
      <c r="C634" s="7" t="s">
        <v>101</v>
      </c>
      <c r="D634" s="7" t="s">
        <v>897</v>
      </c>
      <c r="E634" s="7" t="s">
        <v>95</v>
      </c>
      <c r="F634" t="s">
        <v>898</v>
      </c>
      <c r="G634" t="s">
        <v>899</v>
      </c>
      <c r="H634" t="s">
        <v>1206</v>
      </c>
      <c r="I634" t="s">
        <v>130</v>
      </c>
      <c r="J634" t="s">
        <v>78</v>
      </c>
      <c r="K634" t="s">
        <v>109</v>
      </c>
      <c r="L634">
        <v>38.679519061800001</v>
      </c>
      <c r="M634">
        <v>-120.94694090759999</v>
      </c>
      <c r="N634" s="7" t="s">
        <v>1219</v>
      </c>
      <c r="O634" s="7" t="s">
        <v>1267</v>
      </c>
      <c r="P634" s="7" t="s">
        <v>1221</v>
      </c>
      <c r="Q634" s="7" t="s">
        <v>170</v>
      </c>
      <c r="R634" s="7">
        <v>1240</v>
      </c>
      <c r="S634" s="7">
        <v>1891</v>
      </c>
      <c r="T634" s="7" t="s">
        <v>220</v>
      </c>
      <c r="U634" s="7"/>
      <c r="V634" s="7" t="s">
        <v>898</v>
      </c>
      <c r="W634" s="8">
        <v>0</v>
      </c>
      <c r="X634" s="8">
        <v>0</v>
      </c>
      <c r="Y634" s="8">
        <v>3.1818181818181815E-2</v>
      </c>
      <c r="Z634" s="8">
        <v>3.1818181818181815E-2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8">
        <v>0</v>
      </c>
      <c r="AO634" s="8">
        <v>0</v>
      </c>
      <c r="AP634" s="8">
        <v>0</v>
      </c>
      <c r="AQ634" s="8">
        <v>0</v>
      </c>
      <c r="AR634" s="8">
        <v>0</v>
      </c>
      <c r="AS634" s="8">
        <v>3.1818181818181815E-2</v>
      </c>
      <c r="AT634" s="8">
        <v>3.1818181818181815E-2</v>
      </c>
      <c r="AU634" s="7">
        <v>0</v>
      </c>
      <c r="AV634" s="7">
        <v>0</v>
      </c>
      <c r="AW634" s="7">
        <v>0</v>
      </c>
      <c r="AX634" s="7">
        <v>0</v>
      </c>
      <c r="AY634" s="7">
        <v>0</v>
      </c>
      <c r="AZ634" s="7">
        <v>0</v>
      </c>
      <c r="BA634" s="7">
        <v>0</v>
      </c>
      <c r="BB634" s="7">
        <v>0</v>
      </c>
      <c r="BC634" s="8">
        <v>0</v>
      </c>
      <c r="BD634" s="8">
        <v>0</v>
      </c>
      <c r="BE634" s="8">
        <v>0</v>
      </c>
      <c r="BF634" s="8">
        <v>0</v>
      </c>
      <c r="BG634" s="8">
        <v>0</v>
      </c>
      <c r="BH634" s="8">
        <v>0</v>
      </c>
      <c r="BI634" s="8">
        <v>0</v>
      </c>
      <c r="BJ634" s="8">
        <v>0</v>
      </c>
      <c r="BK634" s="8">
        <v>0</v>
      </c>
      <c r="BL634" s="8">
        <v>0</v>
      </c>
      <c r="BM634" s="8">
        <v>0</v>
      </c>
      <c r="BN634" s="8">
        <v>0</v>
      </c>
      <c r="BO634" s="8">
        <v>0</v>
      </c>
      <c r="BP634" s="8">
        <v>0</v>
      </c>
      <c r="BQ634" s="8">
        <v>0</v>
      </c>
      <c r="BR634" s="8">
        <v>0</v>
      </c>
    </row>
    <row r="635" spans="1:70" x14ac:dyDescent="0.25">
      <c r="A635" s="6">
        <v>35211237</v>
      </c>
      <c r="B635" t="s">
        <v>1268</v>
      </c>
      <c r="C635" s="7" t="s">
        <v>93</v>
      </c>
      <c r="D635" s="7" t="s">
        <v>897</v>
      </c>
      <c r="E635" s="7" t="s">
        <v>95</v>
      </c>
      <c r="F635" t="s">
        <v>898</v>
      </c>
      <c r="G635" t="s">
        <v>899</v>
      </c>
      <c r="H635" t="s">
        <v>1161</v>
      </c>
      <c r="I635" t="s">
        <v>152</v>
      </c>
      <c r="J635" t="s">
        <v>153</v>
      </c>
      <c r="K635" t="s">
        <v>154</v>
      </c>
      <c r="L635">
        <v>38.519518701599999</v>
      </c>
      <c r="M635">
        <v>-122.3610226951</v>
      </c>
      <c r="N635" s="7" t="s">
        <v>1269</v>
      </c>
      <c r="O635" s="7" t="s">
        <v>1270</v>
      </c>
      <c r="P635" s="7" t="s">
        <v>1271</v>
      </c>
      <c r="Q635" s="7" t="s">
        <v>170</v>
      </c>
      <c r="R635" s="7">
        <v>579</v>
      </c>
      <c r="S635" s="7">
        <v>483</v>
      </c>
      <c r="T635" s="7" t="s">
        <v>134</v>
      </c>
      <c r="U635" s="7"/>
      <c r="V635" s="7" t="s">
        <v>898</v>
      </c>
      <c r="W635" s="8">
        <v>0</v>
      </c>
      <c r="X635" s="8">
        <v>0</v>
      </c>
      <c r="Y635" s="8">
        <v>2.215909090909091E-2</v>
      </c>
      <c r="Z635" s="8">
        <v>2.215909090909091E-2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8">
        <v>0</v>
      </c>
      <c r="AO635" s="8">
        <v>0</v>
      </c>
      <c r="AP635" s="8">
        <v>0</v>
      </c>
      <c r="AQ635" s="8">
        <v>0</v>
      </c>
      <c r="AR635" s="8">
        <v>0</v>
      </c>
      <c r="AS635" s="8">
        <v>2.215909090909091E-2</v>
      </c>
      <c r="AT635" s="8">
        <v>2.215909090909091E-2</v>
      </c>
      <c r="AU635" s="7">
        <v>0</v>
      </c>
      <c r="AV635" s="7">
        <v>0</v>
      </c>
      <c r="AW635" s="7">
        <v>0</v>
      </c>
      <c r="AX635" s="7">
        <v>0</v>
      </c>
      <c r="AY635" s="7">
        <v>0</v>
      </c>
      <c r="AZ635" s="7">
        <v>0</v>
      </c>
      <c r="BA635" s="7">
        <v>0</v>
      </c>
      <c r="BB635" s="7">
        <v>0</v>
      </c>
      <c r="BC635" s="8">
        <v>0</v>
      </c>
      <c r="BD635" s="8">
        <v>0</v>
      </c>
      <c r="BE635" s="8">
        <v>0</v>
      </c>
      <c r="BF635" s="8">
        <v>0</v>
      </c>
      <c r="BG635" s="8">
        <v>0</v>
      </c>
      <c r="BH635" s="8">
        <v>0</v>
      </c>
      <c r="BI635" s="8">
        <v>0</v>
      </c>
      <c r="BJ635" s="8">
        <v>0</v>
      </c>
      <c r="BK635" s="8">
        <v>0</v>
      </c>
      <c r="BL635" s="8">
        <v>0</v>
      </c>
      <c r="BM635" s="8">
        <v>0</v>
      </c>
      <c r="BN635" s="8">
        <v>0</v>
      </c>
      <c r="BO635" s="8">
        <v>0</v>
      </c>
      <c r="BP635" s="8">
        <v>0</v>
      </c>
      <c r="BQ635" s="8">
        <v>0</v>
      </c>
      <c r="BR635" s="8">
        <v>0</v>
      </c>
    </row>
    <row r="636" spans="1:70" x14ac:dyDescent="0.25">
      <c r="A636" s="6">
        <v>35217683</v>
      </c>
      <c r="B636" t="s">
        <v>1272</v>
      </c>
      <c r="C636" s="7" t="s">
        <v>93</v>
      </c>
      <c r="D636" s="7" t="s">
        <v>897</v>
      </c>
      <c r="E636" s="7" t="s">
        <v>95</v>
      </c>
      <c r="F636" t="s">
        <v>898</v>
      </c>
      <c r="G636" t="s">
        <v>899</v>
      </c>
      <c r="H636" t="s">
        <v>107</v>
      </c>
      <c r="I636" t="s">
        <v>108</v>
      </c>
      <c r="J636" t="s">
        <v>78</v>
      </c>
      <c r="K636" t="s">
        <v>109</v>
      </c>
      <c r="L636">
        <v>39.098402029500001</v>
      </c>
      <c r="M636">
        <v>-120.973742325</v>
      </c>
      <c r="N636" s="7" t="s">
        <v>762</v>
      </c>
      <c r="O636" s="7" t="s">
        <v>770</v>
      </c>
      <c r="P636" s="7" t="s">
        <v>764</v>
      </c>
      <c r="Q636" s="7" t="s">
        <v>141</v>
      </c>
      <c r="R636" s="7">
        <v>2201</v>
      </c>
      <c r="S636" s="7">
        <v>71</v>
      </c>
      <c r="T636" s="7" t="s">
        <v>123</v>
      </c>
      <c r="U636" s="7"/>
      <c r="V636" s="7" t="s">
        <v>898</v>
      </c>
      <c r="W636" s="8">
        <v>0</v>
      </c>
      <c r="X636" s="8">
        <v>0</v>
      </c>
      <c r="Y636" s="8">
        <v>2.2916666666666665E-2</v>
      </c>
      <c r="Z636" s="8">
        <v>2.2916666666666665E-2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8">
        <v>0</v>
      </c>
      <c r="AO636" s="8">
        <v>0</v>
      </c>
      <c r="AP636" s="8">
        <v>0</v>
      </c>
      <c r="AQ636" s="8">
        <v>0</v>
      </c>
      <c r="AR636" s="8">
        <v>0</v>
      </c>
      <c r="AS636" s="8">
        <v>2.2916666666666665E-2</v>
      </c>
      <c r="AT636" s="8">
        <v>2.2916666666666665E-2</v>
      </c>
      <c r="AU636" s="7">
        <v>0</v>
      </c>
      <c r="AV636" s="7">
        <v>0</v>
      </c>
      <c r="AW636" s="7">
        <v>0</v>
      </c>
      <c r="AX636" s="7">
        <v>0</v>
      </c>
      <c r="AY636" s="7">
        <v>0</v>
      </c>
      <c r="AZ636" s="7">
        <v>0</v>
      </c>
      <c r="BA636" s="7">
        <v>0</v>
      </c>
      <c r="BB636" s="7">
        <v>0</v>
      </c>
      <c r="BC636" s="8">
        <v>0</v>
      </c>
      <c r="BD636" s="8">
        <v>0</v>
      </c>
      <c r="BE636" s="8">
        <v>0</v>
      </c>
      <c r="BF636" s="8">
        <v>0</v>
      </c>
      <c r="BG636" s="8">
        <v>0</v>
      </c>
      <c r="BH636" s="8">
        <v>0</v>
      </c>
      <c r="BI636" s="8">
        <v>0</v>
      </c>
      <c r="BJ636" s="8">
        <v>0</v>
      </c>
      <c r="BK636" s="8">
        <v>0</v>
      </c>
      <c r="BL636" s="8">
        <v>0</v>
      </c>
      <c r="BM636" s="8">
        <v>0</v>
      </c>
      <c r="BN636" s="8">
        <v>0</v>
      </c>
      <c r="BO636" s="8">
        <v>0</v>
      </c>
      <c r="BP636" s="8">
        <v>0</v>
      </c>
      <c r="BQ636" s="8">
        <v>0</v>
      </c>
      <c r="BR636" s="8">
        <v>0</v>
      </c>
    </row>
    <row r="637" spans="1:70" x14ac:dyDescent="0.25">
      <c r="A637" s="6">
        <v>35205036</v>
      </c>
      <c r="B637" t="s">
        <v>1273</v>
      </c>
      <c r="C637" s="7" t="s">
        <v>93</v>
      </c>
      <c r="D637" s="7" t="s">
        <v>897</v>
      </c>
      <c r="E637" s="7" t="s">
        <v>95</v>
      </c>
      <c r="F637" t="s">
        <v>898</v>
      </c>
      <c r="G637" t="s">
        <v>899</v>
      </c>
      <c r="H637" t="s">
        <v>107</v>
      </c>
      <c r="I637" t="s">
        <v>108</v>
      </c>
      <c r="J637" t="s">
        <v>78</v>
      </c>
      <c r="K637" t="s">
        <v>109</v>
      </c>
      <c r="L637">
        <v>39.079967534300003</v>
      </c>
      <c r="M637">
        <v>-120.95987709710001</v>
      </c>
      <c r="N637" s="7" t="s">
        <v>762</v>
      </c>
      <c r="O637" s="7" t="s">
        <v>1274</v>
      </c>
      <c r="P637" s="7" t="s">
        <v>764</v>
      </c>
      <c r="Q637" s="7" t="s">
        <v>141</v>
      </c>
      <c r="R637" s="7">
        <v>1581</v>
      </c>
      <c r="S637" s="7">
        <v>208</v>
      </c>
      <c r="T637" s="7" t="s">
        <v>123</v>
      </c>
      <c r="U637" s="7"/>
      <c r="V637" s="7" t="s">
        <v>898</v>
      </c>
      <c r="W637" s="8">
        <v>0</v>
      </c>
      <c r="X637" s="8">
        <v>0</v>
      </c>
      <c r="Y637" s="8">
        <v>5.1325757575757573E-2</v>
      </c>
      <c r="Z637" s="8">
        <v>5.1325757575757573E-2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8">
        <v>0</v>
      </c>
      <c r="AO637" s="8">
        <v>5.1325757575757573E-2</v>
      </c>
      <c r="AP637" s="8">
        <v>5.1325757575757573E-2</v>
      </c>
      <c r="AQ637" s="8">
        <v>0</v>
      </c>
      <c r="AR637" s="8">
        <v>0</v>
      </c>
      <c r="AS637" s="8">
        <v>0</v>
      </c>
      <c r="AT637" s="8">
        <v>0</v>
      </c>
      <c r="AU637" s="7">
        <v>0</v>
      </c>
      <c r="AV637" s="7">
        <v>0</v>
      </c>
      <c r="AW637" s="7">
        <v>0</v>
      </c>
      <c r="AX637" s="7">
        <v>0</v>
      </c>
      <c r="AY637" s="7">
        <v>0</v>
      </c>
      <c r="AZ637" s="7">
        <v>0</v>
      </c>
      <c r="BA637" s="7">
        <v>0</v>
      </c>
      <c r="BB637" s="7">
        <v>0</v>
      </c>
      <c r="BC637" s="8">
        <v>0</v>
      </c>
      <c r="BD637" s="8">
        <v>0</v>
      </c>
      <c r="BE637" s="8">
        <v>0</v>
      </c>
      <c r="BF637" s="8">
        <v>0</v>
      </c>
      <c r="BG637" s="8">
        <v>0</v>
      </c>
      <c r="BH637" s="8">
        <v>0</v>
      </c>
      <c r="BI637" s="8">
        <v>0</v>
      </c>
      <c r="BJ637" s="8">
        <v>0</v>
      </c>
      <c r="BK637" s="8">
        <v>0</v>
      </c>
      <c r="BL637" s="8">
        <v>0</v>
      </c>
      <c r="BM637" s="8">
        <v>0</v>
      </c>
      <c r="BN637" s="8">
        <v>0</v>
      </c>
      <c r="BO637" s="8">
        <v>0</v>
      </c>
      <c r="BP637" s="8">
        <v>0</v>
      </c>
      <c r="BQ637" s="8">
        <v>0</v>
      </c>
      <c r="BR637" s="8">
        <v>0</v>
      </c>
    </row>
    <row r="638" spans="1:70" x14ac:dyDescent="0.25">
      <c r="A638" s="6">
        <v>35273069</v>
      </c>
      <c r="B638" t="s">
        <v>1275</v>
      </c>
      <c r="C638" s="7" t="s">
        <v>101</v>
      </c>
      <c r="D638" s="7" t="s">
        <v>897</v>
      </c>
      <c r="E638" s="7" t="s">
        <v>95</v>
      </c>
      <c r="F638" t="s">
        <v>898</v>
      </c>
      <c r="G638" t="s">
        <v>899</v>
      </c>
      <c r="H638" t="s">
        <v>329</v>
      </c>
      <c r="I638" t="s">
        <v>330</v>
      </c>
      <c r="J638" t="s">
        <v>78</v>
      </c>
      <c r="K638" t="s">
        <v>109</v>
      </c>
      <c r="L638">
        <v>39.177848666000003</v>
      </c>
      <c r="M638">
        <v>-120.8917912607</v>
      </c>
      <c r="N638" s="7" t="s">
        <v>1157</v>
      </c>
      <c r="O638" s="7" t="s">
        <v>1276</v>
      </c>
      <c r="P638" s="7" t="s">
        <v>1159</v>
      </c>
      <c r="Q638" s="7" t="s">
        <v>122</v>
      </c>
      <c r="R638" s="7">
        <v>2022</v>
      </c>
      <c r="S638" s="7">
        <v>93</v>
      </c>
      <c r="T638" s="7" t="s">
        <v>123</v>
      </c>
      <c r="U638" s="7"/>
      <c r="V638" s="7" t="s">
        <v>898</v>
      </c>
      <c r="W638" s="8">
        <v>0</v>
      </c>
      <c r="X638" s="8">
        <v>0</v>
      </c>
      <c r="Y638" s="8">
        <v>0.2037878787878788</v>
      </c>
      <c r="Z638" s="8">
        <v>0.2037878787878788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8">
        <v>0</v>
      </c>
      <c r="AO638" s="8">
        <v>0</v>
      </c>
      <c r="AP638" s="8">
        <v>0</v>
      </c>
      <c r="AQ638" s="8">
        <v>0</v>
      </c>
      <c r="AR638" s="8">
        <v>0</v>
      </c>
      <c r="AS638" s="8">
        <v>0.2037878787878788</v>
      </c>
      <c r="AT638" s="8">
        <v>0.2037878787878788</v>
      </c>
      <c r="AU638" s="7">
        <v>0</v>
      </c>
      <c r="AV638" s="7">
        <v>0</v>
      </c>
      <c r="AW638" s="7">
        <v>0</v>
      </c>
      <c r="AX638" s="7">
        <v>0</v>
      </c>
      <c r="AY638" s="7">
        <v>0</v>
      </c>
      <c r="AZ638" s="7">
        <v>0</v>
      </c>
      <c r="BA638" s="7">
        <v>0</v>
      </c>
      <c r="BB638" s="7">
        <v>0</v>
      </c>
      <c r="BC638" s="8">
        <v>0</v>
      </c>
      <c r="BD638" s="8">
        <v>0</v>
      </c>
      <c r="BE638" s="8">
        <v>0</v>
      </c>
      <c r="BF638" s="8">
        <v>0</v>
      </c>
      <c r="BG638" s="8">
        <v>0</v>
      </c>
      <c r="BH638" s="8">
        <v>0</v>
      </c>
      <c r="BI638" s="8">
        <v>0</v>
      </c>
      <c r="BJ638" s="8">
        <v>0</v>
      </c>
      <c r="BK638" s="8">
        <v>0</v>
      </c>
      <c r="BL638" s="8">
        <v>0</v>
      </c>
      <c r="BM638" s="8">
        <v>0</v>
      </c>
      <c r="BN638" s="8">
        <v>0</v>
      </c>
      <c r="BO638" s="8">
        <v>0</v>
      </c>
      <c r="BP638" s="8">
        <v>0</v>
      </c>
      <c r="BQ638" s="8">
        <v>0</v>
      </c>
      <c r="BR638" s="8">
        <v>0</v>
      </c>
    </row>
    <row r="639" spans="1:70" x14ac:dyDescent="0.25">
      <c r="A639" s="6">
        <v>35009046</v>
      </c>
      <c r="B639" t="s">
        <v>1277</v>
      </c>
      <c r="C639" s="7" t="s">
        <v>101</v>
      </c>
      <c r="D639" s="7" t="s">
        <v>897</v>
      </c>
      <c r="E639" s="7" t="s">
        <v>95</v>
      </c>
      <c r="F639" t="s">
        <v>898</v>
      </c>
      <c r="G639" t="s">
        <v>899</v>
      </c>
      <c r="H639" t="s">
        <v>1161</v>
      </c>
      <c r="I639" t="s">
        <v>152</v>
      </c>
      <c r="J639" t="s">
        <v>153</v>
      </c>
      <c r="K639" t="s">
        <v>154</v>
      </c>
      <c r="L639">
        <v>38.578270000300002</v>
      </c>
      <c r="M639">
        <v>-122.3939299993</v>
      </c>
      <c r="N639" s="7" t="s">
        <v>1278</v>
      </c>
      <c r="O639" s="7" t="s">
        <v>1279</v>
      </c>
      <c r="P639" s="7" t="s">
        <v>1280</v>
      </c>
      <c r="Q639" s="7" t="s">
        <v>141</v>
      </c>
      <c r="R639" s="7">
        <v>309</v>
      </c>
      <c r="S639" s="7"/>
      <c r="T639" s="7"/>
      <c r="U639" s="7"/>
      <c r="V639" s="7" t="s">
        <v>898</v>
      </c>
      <c r="W639" s="8">
        <v>0</v>
      </c>
      <c r="X639" s="8">
        <v>0</v>
      </c>
      <c r="Y639" s="8">
        <v>0.16875000000000001</v>
      </c>
      <c r="Z639" s="8">
        <v>0.16875000000000001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0.16875000000000001</v>
      </c>
      <c r="AH639" s="8">
        <v>0.16875000000000001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8">
        <v>0</v>
      </c>
      <c r="AO639" s="8">
        <v>0</v>
      </c>
      <c r="AP639" s="8">
        <v>0</v>
      </c>
      <c r="AQ639" s="8">
        <v>0</v>
      </c>
      <c r="AR639" s="8">
        <v>0</v>
      </c>
      <c r="AS639" s="8">
        <v>0</v>
      </c>
      <c r="AT639" s="8">
        <v>0</v>
      </c>
      <c r="AU639" s="7">
        <v>0</v>
      </c>
      <c r="AV639" s="7">
        <v>0</v>
      </c>
      <c r="AW639" s="7">
        <v>0</v>
      </c>
      <c r="AX639" s="7">
        <v>0</v>
      </c>
      <c r="AY639" s="7">
        <v>0</v>
      </c>
      <c r="AZ639" s="7">
        <v>0</v>
      </c>
      <c r="BA639" s="7">
        <v>0</v>
      </c>
      <c r="BB639" s="7">
        <v>0</v>
      </c>
      <c r="BC639" s="8">
        <v>0</v>
      </c>
      <c r="BD639" s="8">
        <v>0</v>
      </c>
      <c r="BE639" s="8">
        <v>0</v>
      </c>
      <c r="BF639" s="8">
        <v>0</v>
      </c>
      <c r="BG639" s="8">
        <v>0</v>
      </c>
      <c r="BH639" s="8">
        <v>0</v>
      </c>
      <c r="BI639" s="8">
        <v>0</v>
      </c>
      <c r="BJ639" s="8">
        <v>0</v>
      </c>
      <c r="BK639" s="8">
        <v>0</v>
      </c>
      <c r="BL639" s="8">
        <v>0</v>
      </c>
      <c r="BM639" s="8">
        <v>0</v>
      </c>
      <c r="BN639" s="8">
        <v>0</v>
      </c>
      <c r="BO639" s="8">
        <v>0</v>
      </c>
      <c r="BP639" s="8">
        <v>0</v>
      </c>
      <c r="BQ639" s="8">
        <v>0</v>
      </c>
      <c r="BR639" s="8">
        <v>0</v>
      </c>
    </row>
    <row r="640" spans="1:70" x14ac:dyDescent="0.25">
      <c r="A640" s="6">
        <v>35224939</v>
      </c>
      <c r="B640" t="s">
        <v>1281</v>
      </c>
      <c r="C640" s="7" t="s">
        <v>93</v>
      </c>
      <c r="D640" s="7" t="s">
        <v>897</v>
      </c>
      <c r="E640" s="7" t="s">
        <v>95</v>
      </c>
      <c r="F640" t="s">
        <v>898</v>
      </c>
      <c r="G640" t="s">
        <v>899</v>
      </c>
      <c r="H640" t="s">
        <v>1100</v>
      </c>
      <c r="I640" t="s">
        <v>1100</v>
      </c>
      <c r="J640" t="s">
        <v>158</v>
      </c>
      <c r="K640" t="s">
        <v>1101</v>
      </c>
      <c r="L640">
        <v>35.222628943899998</v>
      </c>
      <c r="M640">
        <v>-120.6281327554</v>
      </c>
      <c r="N640" s="7" t="s">
        <v>1282</v>
      </c>
      <c r="O640" s="7" t="s">
        <v>1283</v>
      </c>
      <c r="P640" s="7" t="s">
        <v>1284</v>
      </c>
      <c r="Q640" s="7" t="s">
        <v>141</v>
      </c>
      <c r="R640" s="7">
        <v>1504</v>
      </c>
      <c r="S640" s="7">
        <v>2799</v>
      </c>
      <c r="T640" s="7" t="s">
        <v>220</v>
      </c>
      <c r="U640" s="7"/>
      <c r="V640" s="7" t="s">
        <v>898</v>
      </c>
      <c r="W640" s="8">
        <v>0</v>
      </c>
      <c r="X640" s="8">
        <v>0</v>
      </c>
      <c r="Y640" s="8">
        <v>3.2575757575757577E-2</v>
      </c>
      <c r="Z640" s="8">
        <v>3.2575757575757577E-2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8">
        <v>0</v>
      </c>
      <c r="AO640" s="8">
        <v>0</v>
      </c>
      <c r="AP640" s="8">
        <v>0</v>
      </c>
      <c r="AQ640" s="8">
        <v>0</v>
      </c>
      <c r="AR640" s="8">
        <v>0</v>
      </c>
      <c r="AS640" s="8">
        <v>3.2575757575757577E-2</v>
      </c>
      <c r="AT640" s="8">
        <v>3.2575757575757577E-2</v>
      </c>
      <c r="AU640" s="7">
        <v>0</v>
      </c>
      <c r="AV640" s="7">
        <v>0</v>
      </c>
      <c r="AW640" s="7">
        <v>0</v>
      </c>
      <c r="AX640" s="7">
        <v>0</v>
      </c>
      <c r="AY640" s="7">
        <v>0</v>
      </c>
      <c r="AZ640" s="7">
        <v>0</v>
      </c>
      <c r="BA640" s="7">
        <v>0</v>
      </c>
      <c r="BB640" s="7">
        <v>0</v>
      </c>
      <c r="BC640" s="8">
        <v>0</v>
      </c>
      <c r="BD640" s="8">
        <v>0</v>
      </c>
      <c r="BE640" s="8">
        <v>0</v>
      </c>
      <c r="BF640" s="8">
        <v>0</v>
      </c>
      <c r="BG640" s="8">
        <v>0</v>
      </c>
      <c r="BH640" s="8">
        <v>0</v>
      </c>
      <c r="BI640" s="8">
        <v>0</v>
      </c>
      <c r="BJ640" s="8">
        <v>0</v>
      </c>
      <c r="BK640" s="8">
        <v>0</v>
      </c>
      <c r="BL640" s="8">
        <v>0</v>
      </c>
      <c r="BM640" s="8">
        <v>0</v>
      </c>
      <c r="BN640" s="8">
        <v>0</v>
      </c>
      <c r="BO640" s="8">
        <v>0</v>
      </c>
      <c r="BP640" s="8">
        <v>0</v>
      </c>
      <c r="BQ640" s="8">
        <v>0</v>
      </c>
      <c r="BR640" s="8">
        <v>0</v>
      </c>
    </row>
    <row r="641" spans="1:70" x14ac:dyDescent="0.25">
      <c r="A641" s="6">
        <v>35225006</v>
      </c>
      <c r="B641" t="s">
        <v>1285</v>
      </c>
      <c r="C641" s="7" t="s">
        <v>101</v>
      </c>
      <c r="D641" s="7" t="s">
        <v>897</v>
      </c>
      <c r="E641" s="7" t="s">
        <v>95</v>
      </c>
      <c r="F641" t="s">
        <v>898</v>
      </c>
      <c r="G641" t="s">
        <v>899</v>
      </c>
      <c r="H641" t="s">
        <v>1100</v>
      </c>
      <c r="I641" t="s">
        <v>1100</v>
      </c>
      <c r="J641" t="s">
        <v>158</v>
      </c>
      <c r="K641" t="s">
        <v>1101</v>
      </c>
      <c r="L641">
        <v>35.186821154299999</v>
      </c>
      <c r="M641">
        <v>-120.6990765588</v>
      </c>
      <c r="N641" s="7" t="s">
        <v>1286</v>
      </c>
      <c r="O641" s="7" t="s">
        <v>1287</v>
      </c>
      <c r="P641" s="7" t="s">
        <v>1288</v>
      </c>
      <c r="Q641" s="7" t="s">
        <v>141</v>
      </c>
      <c r="R641" s="7">
        <v>1317</v>
      </c>
      <c r="S641" s="7">
        <v>1687</v>
      </c>
      <c r="T641" s="7" t="s">
        <v>220</v>
      </c>
      <c r="U641" s="7"/>
      <c r="V641" s="7" t="s">
        <v>898</v>
      </c>
      <c r="W641" s="8">
        <v>0</v>
      </c>
      <c r="X641" s="8">
        <v>0</v>
      </c>
      <c r="Y641" s="8">
        <v>5.0946969696969699E-2</v>
      </c>
      <c r="Z641" s="8">
        <v>5.0946969696969699E-2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8">
        <v>0</v>
      </c>
      <c r="AO641" s="8">
        <v>5.0946969696969699E-2</v>
      </c>
      <c r="AP641" s="8">
        <v>5.0946969696969699E-2</v>
      </c>
      <c r="AQ641" s="8">
        <v>0</v>
      </c>
      <c r="AR641" s="8">
        <v>0</v>
      </c>
      <c r="AS641" s="8">
        <v>0</v>
      </c>
      <c r="AT641" s="8">
        <v>0</v>
      </c>
      <c r="AU641" s="7">
        <v>0</v>
      </c>
      <c r="AV641" s="7">
        <v>0</v>
      </c>
      <c r="AW641" s="7">
        <v>0</v>
      </c>
      <c r="AX641" s="7">
        <v>0</v>
      </c>
      <c r="AY641" s="7">
        <v>0</v>
      </c>
      <c r="AZ641" s="7">
        <v>0</v>
      </c>
      <c r="BA641" s="7">
        <v>0</v>
      </c>
      <c r="BB641" s="7">
        <v>0</v>
      </c>
      <c r="BC641" s="8">
        <v>0</v>
      </c>
      <c r="BD641" s="8">
        <v>0</v>
      </c>
      <c r="BE641" s="8">
        <v>0</v>
      </c>
      <c r="BF641" s="8">
        <v>0</v>
      </c>
      <c r="BG641" s="8">
        <v>0</v>
      </c>
      <c r="BH641" s="8">
        <v>0</v>
      </c>
      <c r="BI641" s="8">
        <v>0</v>
      </c>
      <c r="BJ641" s="8">
        <v>0</v>
      </c>
      <c r="BK641" s="8">
        <v>0</v>
      </c>
      <c r="BL641" s="8">
        <v>0</v>
      </c>
      <c r="BM641" s="8">
        <v>0</v>
      </c>
      <c r="BN641" s="8">
        <v>0</v>
      </c>
      <c r="BO641" s="8">
        <v>0</v>
      </c>
      <c r="BP641" s="8">
        <v>0</v>
      </c>
      <c r="BQ641" s="8">
        <v>0</v>
      </c>
      <c r="BR641" s="8">
        <v>0</v>
      </c>
    </row>
    <row r="642" spans="1:70" x14ac:dyDescent="0.25">
      <c r="A642" s="6">
        <v>35225464</v>
      </c>
      <c r="B642" t="s">
        <v>1289</v>
      </c>
      <c r="C642" s="7" t="s">
        <v>93</v>
      </c>
      <c r="D642" s="7" t="s">
        <v>897</v>
      </c>
      <c r="E642" s="7" t="s">
        <v>95</v>
      </c>
      <c r="F642" t="s">
        <v>898</v>
      </c>
      <c r="G642" t="s">
        <v>899</v>
      </c>
      <c r="H642" t="s">
        <v>1290</v>
      </c>
      <c r="I642" t="s">
        <v>157</v>
      </c>
      <c r="J642" t="s">
        <v>158</v>
      </c>
      <c r="K642" t="s">
        <v>159</v>
      </c>
      <c r="L642">
        <v>36.987954636200001</v>
      </c>
      <c r="M642">
        <v>-121.823985456</v>
      </c>
      <c r="N642" s="7" t="s">
        <v>1291</v>
      </c>
      <c r="O642" s="7" t="s">
        <v>1292</v>
      </c>
      <c r="P642" s="7" t="s">
        <v>1293</v>
      </c>
      <c r="Q642" s="7" t="s">
        <v>141</v>
      </c>
      <c r="R642" s="7">
        <v>2754</v>
      </c>
      <c r="S642" s="7">
        <v>2152</v>
      </c>
      <c r="T642" s="7" t="s">
        <v>220</v>
      </c>
      <c r="U642" s="7"/>
      <c r="V642" s="7" t="s">
        <v>898</v>
      </c>
      <c r="W642" s="8">
        <v>0</v>
      </c>
      <c r="X642" s="8">
        <v>0</v>
      </c>
      <c r="Y642" s="8">
        <v>0.21117424242424243</v>
      </c>
      <c r="Z642" s="8">
        <v>0.21117424242424243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8">
        <v>0</v>
      </c>
      <c r="AO642" s="8">
        <v>0</v>
      </c>
      <c r="AP642" s="8">
        <v>0</v>
      </c>
      <c r="AQ642" s="8">
        <v>0</v>
      </c>
      <c r="AR642" s="8">
        <v>0</v>
      </c>
      <c r="AS642" s="8">
        <v>0.21117424242424243</v>
      </c>
      <c r="AT642" s="8">
        <v>0.21117424242424243</v>
      </c>
      <c r="AU642" s="7">
        <v>0</v>
      </c>
      <c r="AV642" s="7">
        <v>0</v>
      </c>
      <c r="AW642" s="7">
        <v>0</v>
      </c>
      <c r="AX642" s="7">
        <v>0</v>
      </c>
      <c r="AY642" s="7">
        <v>0</v>
      </c>
      <c r="AZ642" s="7">
        <v>0</v>
      </c>
      <c r="BA642" s="7">
        <v>0</v>
      </c>
      <c r="BB642" s="7">
        <v>0</v>
      </c>
      <c r="BC642" s="8">
        <v>0</v>
      </c>
      <c r="BD642" s="8">
        <v>0</v>
      </c>
      <c r="BE642" s="8">
        <v>0</v>
      </c>
      <c r="BF642" s="8">
        <v>0</v>
      </c>
      <c r="BG642" s="8">
        <v>0</v>
      </c>
      <c r="BH642" s="8">
        <v>0</v>
      </c>
      <c r="BI642" s="8">
        <v>0</v>
      </c>
      <c r="BJ642" s="8">
        <v>0</v>
      </c>
      <c r="BK642" s="8">
        <v>0</v>
      </c>
      <c r="BL642" s="8">
        <v>0</v>
      </c>
      <c r="BM642" s="8">
        <v>0</v>
      </c>
      <c r="BN642" s="8">
        <v>0</v>
      </c>
      <c r="BO642" s="8">
        <v>0</v>
      </c>
      <c r="BP642" s="8">
        <v>0</v>
      </c>
      <c r="BQ642" s="8">
        <v>0</v>
      </c>
      <c r="BR642" s="8">
        <v>0</v>
      </c>
    </row>
    <row r="643" spans="1:70" x14ac:dyDescent="0.25">
      <c r="A643" s="6">
        <v>35010118</v>
      </c>
      <c r="B643" t="s">
        <v>1294</v>
      </c>
      <c r="C643" s="7" t="s">
        <v>101</v>
      </c>
      <c r="D643" s="7" t="s">
        <v>897</v>
      </c>
      <c r="E643" s="7" t="s">
        <v>95</v>
      </c>
      <c r="F643" t="s">
        <v>898</v>
      </c>
      <c r="G643" t="s">
        <v>899</v>
      </c>
      <c r="H643" t="s">
        <v>1127</v>
      </c>
      <c r="I643" t="s">
        <v>1128</v>
      </c>
      <c r="J643" t="s">
        <v>99</v>
      </c>
      <c r="K643" t="s">
        <v>100</v>
      </c>
      <c r="L643">
        <v>37.9941510851</v>
      </c>
      <c r="M643">
        <v>-120.3876071033</v>
      </c>
      <c r="N643" s="7" t="s">
        <v>1295</v>
      </c>
      <c r="O643" s="7" t="s">
        <v>1296</v>
      </c>
      <c r="P643" s="7" t="s">
        <v>1297</v>
      </c>
      <c r="Q643" s="7" t="s">
        <v>141</v>
      </c>
      <c r="R643" s="7">
        <v>2042</v>
      </c>
      <c r="S643" s="7"/>
      <c r="T643" s="7"/>
      <c r="U643" s="7"/>
      <c r="V643" s="7" t="s">
        <v>898</v>
      </c>
      <c r="W643" s="8">
        <v>0</v>
      </c>
      <c r="X643" s="8">
        <v>0</v>
      </c>
      <c r="Y643" s="8">
        <v>2.8409090909090908E-2</v>
      </c>
      <c r="Z643" s="8">
        <v>2.8409090909090908E-2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2.8409090909090908E-2</v>
      </c>
      <c r="AH643" s="8">
        <v>2.8409090909090908E-2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8">
        <v>0</v>
      </c>
      <c r="AO643" s="8">
        <v>0</v>
      </c>
      <c r="AP643" s="8">
        <v>0</v>
      </c>
      <c r="AQ643" s="8">
        <v>0</v>
      </c>
      <c r="AR643" s="8">
        <v>0</v>
      </c>
      <c r="AS643" s="8">
        <v>0</v>
      </c>
      <c r="AT643" s="8">
        <v>0</v>
      </c>
      <c r="AU643" s="7">
        <v>0</v>
      </c>
      <c r="AV643" s="7">
        <v>0</v>
      </c>
      <c r="AW643" s="7">
        <v>0</v>
      </c>
      <c r="AX643" s="7">
        <v>0</v>
      </c>
      <c r="AY643" s="7">
        <v>0</v>
      </c>
      <c r="AZ643" s="7">
        <v>0</v>
      </c>
      <c r="BA643" s="7">
        <v>0</v>
      </c>
      <c r="BB643" s="7">
        <v>0</v>
      </c>
      <c r="BC643" s="8">
        <v>0</v>
      </c>
      <c r="BD643" s="8">
        <v>0</v>
      </c>
      <c r="BE643" s="8">
        <v>0</v>
      </c>
      <c r="BF643" s="8">
        <v>0</v>
      </c>
      <c r="BG643" s="8">
        <v>0</v>
      </c>
      <c r="BH643" s="8">
        <v>0</v>
      </c>
      <c r="BI643" s="8">
        <v>0</v>
      </c>
      <c r="BJ643" s="8">
        <v>0</v>
      </c>
      <c r="BK643" s="8">
        <v>0</v>
      </c>
      <c r="BL643" s="8">
        <v>0</v>
      </c>
      <c r="BM643" s="8">
        <v>0</v>
      </c>
      <c r="BN643" s="8">
        <v>0</v>
      </c>
      <c r="BO643" s="8">
        <v>0</v>
      </c>
      <c r="BP643" s="8">
        <v>0</v>
      </c>
      <c r="BQ643" s="8">
        <v>0</v>
      </c>
      <c r="BR643" s="8">
        <v>0</v>
      </c>
    </row>
    <row r="644" spans="1:70" x14ac:dyDescent="0.25">
      <c r="A644" s="6">
        <v>35355026</v>
      </c>
      <c r="B644" t="s">
        <v>1298</v>
      </c>
      <c r="C644" s="7" t="s">
        <v>71</v>
      </c>
      <c r="D644" s="7" t="s">
        <v>897</v>
      </c>
      <c r="E644" s="7" t="s">
        <v>73</v>
      </c>
      <c r="F644" t="s">
        <v>898</v>
      </c>
      <c r="G644" t="s">
        <v>899</v>
      </c>
      <c r="H644" t="s">
        <v>1299</v>
      </c>
      <c r="I644" t="s">
        <v>995</v>
      </c>
      <c r="J644" t="s">
        <v>78</v>
      </c>
      <c r="K644" t="s">
        <v>79</v>
      </c>
      <c r="L644">
        <v>40.225776952499999</v>
      </c>
      <c r="M644">
        <v>-122.3267084085</v>
      </c>
      <c r="N644" s="7" t="s">
        <v>1300</v>
      </c>
      <c r="O644" s="7" t="s">
        <v>1301</v>
      </c>
      <c r="P644" s="7" t="s">
        <v>1302</v>
      </c>
      <c r="Q644" s="7" t="s">
        <v>141</v>
      </c>
      <c r="R644" s="7">
        <v>390</v>
      </c>
      <c r="S644" s="7">
        <v>1709</v>
      </c>
      <c r="T644" s="7" t="s">
        <v>220</v>
      </c>
      <c r="U644" s="7"/>
      <c r="V644" s="7" t="s">
        <v>898</v>
      </c>
      <c r="W644" s="8">
        <v>0</v>
      </c>
      <c r="X644" s="8">
        <v>0</v>
      </c>
      <c r="Y644" s="8">
        <v>0.10056818181818182</v>
      </c>
      <c r="Z644" s="8">
        <v>0.10056818181818182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8">
        <v>0</v>
      </c>
      <c r="AO644" s="8">
        <v>0</v>
      </c>
      <c r="AP644" s="8">
        <v>0</v>
      </c>
      <c r="AQ644" s="8">
        <v>0</v>
      </c>
      <c r="AR644" s="8">
        <v>0</v>
      </c>
      <c r="AS644" s="8">
        <v>0</v>
      </c>
      <c r="AT644" s="8">
        <v>0</v>
      </c>
      <c r="AU644" s="7">
        <v>0</v>
      </c>
      <c r="AV644" s="7">
        <v>0</v>
      </c>
      <c r="AW644" s="7">
        <v>0</v>
      </c>
      <c r="AX644" s="7">
        <v>0</v>
      </c>
      <c r="AY644" s="7">
        <v>0</v>
      </c>
      <c r="AZ644" s="7">
        <v>0</v>
      </c>
      <c r="BA644" s="7">
        <v>0.10056818181818182</v>
      </c>
      <c r="BB644" s="7">
        <v>0.10056818181818182</v>
      </c>
      <c r="BC644" s="8">
        <v>0</v>
      </c>
      <c r="BD644" s="8">
        <v>0</v>
      </c>
      <c r="BE644" s="8">
        <v>0</v>
      </c>
      <c r="BF644" s="8">
        <v>0</v>
      </c>
      <c r="BG644" s="8">
        <v>0</v>
      </c>
      <c r="BH644" s="8">
        <v>0</v>
      </c>
      <c r="BI644" s="8">
        <v>0</v>
      </c>
      <c r="BJ644" s="8">
        <v>0</v>
      </c>
      <c r="BK644" s="8">
        <v>0</v>
      </c>
      <c r="BL644" s="8">
        <v>0</v>
      </c>
      <c r="BM644" s="8">
        <v>0</v>
      </c>
      <c r="BN644" s="8">
        <v>0</v>
      </c>
      <c r="BO644" s="8">
        <v>0</v>
      </c>
      <c r="BP644" s="8">
        <v>0</v>
      </c>
      <c r="BQ644" s="8">
        <v>0</v>
      </c>
      <c r="BR644" s="8">
        <v>0</v>
      </c>
    </row>
    <row r="645" spans="1:70" x14ac:dyDescent="0.25">
      <c r="A645" s="6">
        <v>35205119</v>
      </c>
      <c r="B645" t="s">
        <v>1303</v>
      </c>
      <c r="C645" s="7" t="s">
        <v>101</v>
      </c>
      <c r="D645" s="7" t="s">
        <v>897</v>
      </c>
      <c r="E645" s="7" t="s">
        <v>95</v>
      </c>
      <c r="F645" t="s">
        <v>898</v>
      </c>
      <c r="G645" t="s">
        <v>899</v>
      </c>
      <c r="H645" t="s">
        <v>1299</v>
      </c>
      <c r="I645" t="s">
        <v>995</v>
      </c>
      <c r="J645" t="s">
        <v>78</v>
      </c>
      <c r="K645" t="s">
        <v>79</v>
      </c>
      <c r="L645">
        <v>40.289190322899998</v>
      </c>
      <c r="M645">
        <v>-122.1836550755</v>
      </c>
      <c r="N645" s="7" t="s">
        <v>1304</v>
      </c>
      <c r="O645" s="7" t="s">
        <v>1305</v>
      </c>
      <c r="P645" s="7" t="s">
        <v>1306</v>
      </c>
      <c r="Q645" s="7" t="s">
        <v>141</v>
      </c>
      <c r="R645" s="7">
        <v>273</v>
      </c>
      <c r="S645" s="7">
        <v>4176</v>
      </c>
      <c r="T645" s="7" t="s">
        <v>220</v>
      </c>
      <c r="U645" s="7"/>
      <c r="V645" s="7" t="s">
        <v>898</v>
      </c>
      <c r="W645" s="8">
        <v>0</v>
      </c>
      <c r="X645" s="8">
        <v>0</v>
      </c>
      <c r="Y645" s="8">
        <v>0.18428030303030302</v>
      </c>
      <c r="Z645" s="8">
        <v>0.18428030303030302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8">
        <v>0</v>
      </c>
      <c r="AO645" s="8">
        <v>0</v>
      </c>
      <c r="AP645" s="8">
        <v>0</v>
      </c>
      <c r="AQ645" s="8">
        <v>0</v>
      </c>
      <c r="AR645" s="8">
        <v>0</v>
      </c>
      <c r="AS645" s="8">
        <v>0.18428030303030304</v>
      </c>
      <c r="AT645" s="8">
        <v>0.18428030303030304</v>
      </c>
      <c r="AU645" s="7">
        <v>0</v>
      </c>
      <c r="AV645" s="7">
        <v>0</v>
      </c>
      <c r="AW645" s="7">
        <v>0</v>
      </c>
      <c r="AX645" s="7">
        <v>0</v>
      </c>
      <c r="AY645" s="7">
        <v>0</v>
      </c>
      <c r="AZ645" s="7">
        <v>0</v>
      </c>
      <c r="BA645" s="7">
        <v>0</v>
      </c>
      <c r="BB645" s="7">
        <v>0</v>
      </c>
      <c r="BC645" s="8">
        <v>0</v>
      </c>
      <c r="BD645" s="8">
        <v>0</v>
      </c>
      <c r="BE645" s="8">
        <v>0</v>
      </c>
      <c r="BF645" s="8">
        <v>0</v>
      </c>
      <c r="BG645" s="8">
        <v>0</v>
      </c>
      <c r="BH645" s="8">
        <v>0</v>
      </c>
      <c r="BI645" s="8">
        <v>0</v>
      </c>
      <c r="BJ645" s="8">
        <v>0</v>
      </c>
      <c r="BK645" s="8">
        <v>0</v>
      </c>
      <c r="BL645" s="8">
        <v>0</v>
      </c>
      <c r="BM645" s="8">
        <v>0</v>
      </c>
      <c r="BN645" s="8">
        <v>0</v>
      </c>
      <c r="BO645" s="8">
        <v>0</v>
      </c>
      <c r="BP645" s="8">
        <v>0</v>
      </c>
      <c r="BQ645" s="8">
        <v>0</v>
      </c>
      <c r="BR645" s="8">
        <v>0</v>
      </c>
    </row>
    <row r="646" spans="1:70" x14ac:dyDescent="0.25">
      <c r="A646" s="6">
        <v>35244163</v>
      </c>
      <c r="B646" t="s">
        <v>1307</v>
      </c>
      <c r="C646" s="7" t="s">
        <v>93</v>
      </c>
      <c r="D646" s="7" t="s">
        <v>897</v>
      </c>
      <c r="E646" s="7" t="s">
        <v>95</v>
      </c>
      <c r="F646" t="s">
        <v>898</v>
      </c>
      <c r="G646" t="s">
        <v>899</v>
      </c>
      <c r="H646" t="s">
        <v>1308</v>
      </c>
      <c r="I646" t="s">
        <v>1044</v>
      </c>
      <c r="J646" t="s">
        <v>153</v>
      </c>
      <c r="K646" t="s">
        <v>196</v>
      </c>
      <c r="L646">
        <v>39.0375238966</v>
      </c>
      <c r="M646">
        <v>-122.49503899680001</v>
      </c>
      <c r="N646" s="7" t="s">
        <v>1309</v>
      </c>
      <c r="O646" s="7" t="s">
        <v>1310</v>
      </c>
      <c r="P646" s="7" t="s">
        <v>1311</v>
      </c>
      <c r="Q646" s="7" t="s">
        <v>170</v>
      </c>
      <c r="R646" s="7">
        <v>423</v>
      </c>
      <c r="S646" s="7">
        <v>127</v>
      </c>
      <c r="T646" s="7" t="s">
        <v>123</v>
      </c>
      <c r="U646" s="7"/>
      <c r="V646" s="7" t="s">
        <v>898</v>
      </c>
      <c r="W646" s="8">
        <v>0</v>
      </c>
      <c r="X646" s="8">
        <v>0</v>
      </c>
      <c r="Y646" s="8">
        <v>2.5757575757575757E-2</v>
      </c>
      <c r="Z646" s="8">
        <v>2.5757575757575757E-2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8">
        <v>0</v>
      </c>
      <c r="AO646" s="8">
        <v>0</v>
      </c>
      <c r="AP646" s="8">
        <v>0</v>
      </c>
      <c r="AQ646" s="8">
        <v>0</v>
      </c>
      <c r="AR646" s="8">
        <v>0</v>
      </c>
      <c r="AS646" s="8">
        <v>2.5757575757575757E-2</v>
      </c>
      <c r="AT646" s="8">
        <v>2.5757575757575757E-2</v>
      </c>
      <c r="AU646" s="7">
        <v>0</v>
      </c>
      <c r="AV646" s="7">
        <v>0</v>
      </c>
      <c r="AW646" s="7">
        <v>0</v>
      </c>
      <c r="AX646" s="7">
        <v>0</v>
      </c>
      <c r="AY646" s="7">
        <v>0</v>
      </c>
      <c r="AZ646" s="7">
        <v>0</v>
      </c>
      <c r="BA646" s="7">
        <v>0</v>
      </c>
      <c r="BB646" s="7">
        <v>0</v>
      </c>
      <c r="BC646" s="8">
        <v>0</v>
      </c>
      <c r="BD646" s="8">
        <v>0</v>
      </c>
      <c r="BE646" s="8">
        <v>0</v>
      </c>
      <c r="BF646" s="8">
        <v>0</v>
      </c>
      <c r="BG646" s="8">
        <v>0</v>
      </c>
      <c r="BH646" s="8">
        <v>0</v>
      </c>
      <c r="BI646" s="8">
        <v>0</v>
      </c>
      <c r="BJ646" s="8">
        <v>0</v>
      </c>
      <c r="BK646" s="8">
        <v>0</v>
      </c>
      <c r="BL646" s="8">
        <v>0</v>
      </c>
      <c r="BM646" s="8">
        <v>0</v>
      </c>
      <c r="BN646" s="8">
        <v>0</v>
      </c>
      <c r="BO646" s="8">
        <v>0</v>
      </c>
      <c r="BP646" s="8">
        <v>0</v>
      </c>
      <c r="BQ646" s="8">
        <v>0</v>
      </c>
      <c r="BR646" s="8">
        <v>0</v>
      </c>
    </row>
    <row r="647" spans="1:70" x14ac:dyDescent="0.25">
      <c r="A647" s="6">
        <v>35208096</v>
      </c>
      <c r="B647" t="s">
        <v>1312</v>
      </c>
      <c r="C647" s="7" t="s">
        <v>137</v>
      </c>
      <c r="D647" s="7" t="s">
        <v>897</v>
      </c>
      <c r="E647" s="7" t="s">
        <v>95</v>
      </c>
      <c r="F647" t="s">
        <v>898</v>
      </c>
      <c r="G647" t="s">
        <v>899</v>
      </c>
      <c r="H647" t="s">
        <v>1308</v>
      </c>
      <c r="I647" t="s">
        <v>1044</v>
      </c>
      <c r="J647" t="s">
        <v>153</v>
      </c>
      <c r="K647" t="s">
        <v>196</v>
      </c>
      <c r="L647">
        <v>39.069035860299998</v>
      </c>
      <c r="M647">
        <v>-122.690924287</v>
      </c>
      <c r="N647" s="7" t="s">
        <v>1309</v>
      </c>
      <c r="O647" s="7" t="s">
        <v>1313</v>
      </c>
      <c r="P647" s="7" t="s">
        <v>1314</v>
      </c>
      <c r="Q647" s="7" t="s">
        <v>170</v>
      </c>
      <c r="R647" s="7">
        <v>345</v>
      </c>
      <c r="S647" s="7">
        <v>679</v>
      </c>
      <c r="T647" s="7" t="s">
        <v>123</v>
      </c>
      <c r="U647" s="7"/>
      <c r="V647" s="7" t="s">
        <v>898</v>
      </c>
      <c r="W647" s="8">
        <v>0</v>
      </c>
      <c r="X647" s="8">
        <v>0</v>
      </c>
      <c r="Y647" s="8">
        <v>0.20662878787878788</v>
      </c>
      <c r="Z647" s="8">
        <v>0.20662878787878788</v>
      </c>
      <c r="AA647" s="8">
        <v>0</v>
      </c>
      <c r="AB647" s="8">
        <v>0</v>
      </c>
      <c r="AC647" s="8">
        <v>0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8">
        <v>0</v>
      </c>
      <c r="AO647" s="8">
        <v>0</v>
      </c>
      <c r="AP647" s="8">
        <v>0</v>
      </c>
      <c r="AQ647" s="8">
        <v>0</v>
      </c>
      <c r="AR647" s="8">
        <v>0</v>
      </c>
      <c r="AS647" s="8">
        <v>0</v>
      </c>
      <c r="AT647" s="8">
        <v>0</v>
      </c>
      <c r="AU647" s="7">
        <v>0</v>
      </c>
      <c r="AV647" s="7">
        <v>0</v>
      </c>
      <c r="AW647" s="7">
        <v>0</v>
      </c>
      <c r="AX647" s="7">
        <v>0</v>
      </c>
      <c r="AY647" s="7">
        <v>0</v>
      </c>
      <c r="AZ647" s="7">
        <v>0</v>
      </c>
      <c r="BA647" s="7">
        <v>0.20662878787878788</v>
      </c>
      <c r="BB647" s="7">
        <v>0.20662878787878788</v>
      </c>
      <c r="BC647" s="8">
        <v>0</v>
      </c>
      <c r="BD647" s="8">
        <v>0</v>
      </c>
      <c r="BE647" s="8">
        <v>0</v>
      </c>
      <c r="BF647" s="8">
        <v>0</v>
      </c>
      <c r="BG647" s="8">
        <v>0</v>
      </c>
      <c r="BH647" s="8">
        <v>0</v>
      </c>
      <c r="BI647" s="8">
        <v>0</v>
      </c>
      <c r="BJ647" s="8">
        <v>0</v>
      </c>
      <c r="BK647" s="8">
        <v>0</v>
      </c>
      <c r="BL647" s="8">
        <v>0</v>
      </c>
      <c r="BM647" s="8">
        <v>0</v>
      </c>
      <c r="BN647" s="8">
        <v>0</v>
      </c>
      <c r="BO647" s="8">
        <v>0</v>
      </c>
      <c r="BP647" s="8">
        <v>0</v>
      </c>
      <c r="BQ647" s="8">
        <v>0</v>
      </c>
      <c r="BR647" s="8">
        <v>0</v>
      </c>
    </row>
    <row r="648" spans="1:70" x14ac:dyDescent="0.25">
      <c r="A648" s="6">
        <v>35012964</v>
      </c>
      <c r="B648" t="s">
        <v>1315</v>
      </c>
      <c r="C648" s="7" t="s">
        <v>101</v>
      </c>
      <c r="D648" s="7" t="s">
        <v>897</v>
      </c>
      <c r="E648" s="7" t="s">
        <v>95</v>
      </c>
      <c r="F648" t="s">
        <v>898</v>
      </c>
      <c r="G648" t="s">
        <v>899</v>
      </c>
      <c r="H648" t="s">
        <v>1316</v>
      </c>
      <c r="I648" t="s">
        <v>1044</v>
      </c>
      <c r="J648" t="s">
        <v>153</v>
      </c>
      <c r="K648" t="s">
        <v>196</v>
      </c>
      <c r="L648">
        <v>39.007596360199997</v>
      </c>
      <c r="M648">
        <v>-122.6702229224</v>
      </c>
      <c r="N648" s="7" t="s">
        <v>1317</v>
      </c>
      <c r="O648" s="7" t="s">
        <v>1318</v>
      </c>
      <c r="P648" s="7" t="s">
        <v>1319</v>
      </c>
      <c r="Q648" s="7" t="s">
        <v>141</v>
      </c>
      <c r="R648" s="7">
        <v>371</v>
      </c>
      <c r="S648" s="7"/>
      <c r="T648" s="7"/>
      <c r="U648" s="7"/>
      <c r="V648" s="7" t="s">
        <v>898</v>
      </c>
      <c r="W648" s="8">
        <v>0</v>
      </c>
      <c r="X648" s="8">
        <v>0</v>
      </c>
      <c r="Y648" s="8">
        <v>0.2337121212121212</v>
      </c>
      <c r="Z648" s="8">
        <v>0.2337121212121212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0.2337121212121212</v>
      </c>
      <c r="AH648" s="8">
        <v>0.2337121212121212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8">
        <v>0</v>
      </c>
      <c r="AO648" s="8">
        <v>0</v>
      </c>
      <c r="AP648" s="8">
        <v>0</v>
      </c>
      <c r="AQ648" s="8">
        <v>0</v>
      </c>
      <c r="AR648" s="8">
        <v>0</v>
      </c>
      <c r="AS648" s="8">
        <v>0</v>
      </c>
      <c r="AT648" s="8">
        <v>0</v>
      </c>
      <c r="AU648" s="7">
        <v>0</v>
      </c>
      <c r="AV648" s="7">
        <v>0</v>
      </c>
      <c r="AW648" s="7">
        <v>0</v>
      </c>
      <c r="AX648" s="7">
        <v>0</v>
      </c>
      <c r="AY648" s="7">
        <v>0</v>
      </c>
      <c r="AZ648" s="7">
        <v>0</v>
      </c>
      <c r="BA648" s="7">
        <v>0</v>
      </c>
      <c r="BB648" s="7">
        <v>0</v>
      </c>
      <c r="BC648" s="8">
        <v>0</v>
      </c>
      <c r="BD648" s="8">
        <v>0</v>
      </c>
      <c r="BE648" s="8">
        <v>0</v>
      </c>
      <c r="BF648" s="8">
        <v>0</v>
      </c>
      <c r="BG648" s="8">
        <v>0</v>
      </c>
      <c r="BH648" s="8">
        <v>0</v>
      </c>
      <c r="BI648" s="8">
        <v>0</v>
      </c>
      <c r="BJ648" s="8">
        <v>0</v>
      </c>
      <c r="BK648" s="8">
        <v>0</v>
      </c>
      <c r="BL648" s="8">
        <v>0</v>
      </c>
      <c r="BM648" s="8">
        <v>0</v>
      </c>
      <c r="BN648" s="8">
        <v>0</v>
      </c>
      <c r="BO648" s="8">
        <v>0</v>
      </c>
      <c r="BP648" s="8">
        <v>0</v>
      </c>
      <c r="BQ648" s="8">
        <v>0</v>
      </c>
      <c r="BR648" s="8">
        <v>0</v>
      </c>
    </row>
    <row r="649" spans="1:70" x14ac:dyDescent="0.25">
      <c r="A649" s="6">
        <v>35018537</v>
      </c>
      <c r="B649" t="s">
        <v>1320</v>
      </c>
      <c r="C649" s="7" t="s">
        <v>101</v>
      </c>
      <c r="D649" s="7" t="s">
        <v>897</v>
      </c>
      <c r="E649" s="7" t="s">
        <v>95</v>
      </c>
      <c r="F649" t="s">
        <v>898</v>
      </c>
      <c r="G649" t="s">
        <v>899</v>
      </c>
      <c r="H649" t="s">
        <v>1321</v>
      </c>
      <c r="J649" t="s">
        <v>153</v>
      </c>
      <c r="K649" t="s">
        <v>196</v>
      </c>
      <c r="L649">
        <v>39.373888178500003</v>
      </c>
      <c r="M649">
        <v>-123.1226830887</v>
      </c>
      <c r="N649" s="7" t="s">
        <v>1322</v>
      </c>
      <c r="O649" s="7" t="s">
        <v>1323</v>
      </c>
      <c r="P649" s="7" t="s">
        <v>1324</v>
      </c>
      <c r="Q649" s="7" t="s">
        <v>141</v>
      </c>
      <c r="R649" s="7">
        <v>1348</v>
      </c>
      <c r="S649" s="7"/>
      <c r="T649" s="7"/>
      <c r="U649" s="7"/>
      <c r="V649" s="7" t="s">
        <v>898</v>
      </c>
      <c r="W649" s="8">
        <v>0</v>
      </c>
      <c r="X649" s="8">
        <v>0</v>
      </c>
      <c r="Y649" s="8">
        <v>0.73693181818181819</v>
      </c>
      <c r="Z649" s="8">
        <v>0.73693181818181819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0.73693181818181819</v>
      </c>
      <c r="AL649" s="8">
        <v>0.73693181818181819</v>
      </c>
      <c r="AM649" s="8">
        <v>0</v>
      </c>
      <c r="AN649" s="8">
        <v>0</v>
      </c>
      <c r="AO649" s="8">
        <v>0</v>
      </c>
      <c r="AP649" s="8">
        <v>0</v>
      </c>
      <c r="AQ649" s="8">
        <v>0</v>
      </c>
      <c r="AR649" s="8">
        <v>0</v>
      </c>
      <c r="AS649" s="8">
        <v>0</v>
      </c>
      <c r="AT649" s="8">
        <v>0</v>
      </c>
      <c r="AU649" s="7">
        <v>0</v>
      </c>
      <c r="AV649" s="7">
        <v>0</v>
      </c>
      <c r="AW649" s="7">
        <v>0</v>
      </c>
      <c r="AX649" s="7">
        <v>0</v>
      </c>
      <c r="AY649" s="7">
        <v>0</v>
      </c>
      <c r="AZ649" s="7">
        <v>0</v>
      </c>
      <c r="BA649" s="7">
        <v>0</v>
      </c>
      <c r="BB649" s="7">
        <v>0</v>
      </c>
      <c r="BC649" s="8">
        <v>0</v>
      </c>
      <c r="BD649" s="8">
        <v>0</v>
      </c>
      <c r="BE649" s="8">
        <v>0</v>
      </c>
      <c r="BF649" s="8">
        <v>0</v>
      </c>
      <c r="BG649" s="8">
        <v>0</v>
      </c>
      <c r="BH649" s="8">
        <v>0</v>
      </c>
      <c r="BI649" s="8">
        <v>0</v>
      </c>
      <c r="BJ649" s="8">
        <v>0</v>
      </c>
      <c r="BK649" s="8">
        <v>0</v>
      </c>
      <c r="BL649" s="8">
        <v>0</v>
      </c>
      <c r="BM649" s="8">
        <v>0</v>
      </c>
      <c r="BN649" s="8">
        <v>0</v>
      </c>
      <c r="BO649" s="8">
        <v>0</v>
      </c>
      <c r="BP649" s="8">
        <v>0</v>
      </c>
      <c r="BQ649" s="8">
        <v>0</v>
      </c>
      <c r="BR649" s="8">
        <v>0</v>
      </c>
    </row>
    <row r="650" spans="1:70" x14ac:dyDescent="0.25">
      <c r="A650" s="6">
        <v>35225467</v>
      </c>
      <c r="B650" t="s">
        <v>1325</v>
      </c>
      <c r="C650" s="7" t="s">
        <v>86</v>
      </c>
      <c r="D650" s="7" t="s">
        <v>897</v>
      </c>
      <c r="E650" s="7" t="s">
        <v>87</v>
      </c>
      <c r="F650" t="s">
        <v>898</v>
      </c>
      <c r="G650" t="s">
        <v>899</v>
      </c>
      <c r="H650" t="s">
        <v>1326</v>
      </c>
      <c r="I650" t="s">
        <v>157</v>
      </c>
      <c r="J650" t="s">
        <v>158</v>
      </c>
      <c r="K650" t="s">
        <v>159</v>
      </c>
      <c r="L650">
        <v>37.012034206899997</v>
      </c>
      <c r="M650">
        <v>-121.79580147670001</v>
      </c>
      <c r="N650" s="7" t="s">
        <v>1291</v>
      </c>
      <c r="O650" s="7" t="s">
        <v>1327</v>
      </c>
      <c r="P650" s="7" t="s">
        <v>1328</v>
      </c>
      <c r="Q650" s="7" t="s">
        <v>141</v>
      </c>
      <c r="R650" s="7">
        <v>2387</v>
      </c>
      <c r="S650" s="7">
        <v>1464</v>
      </c>
      <c r="T650" s="7" t="s">
        <v>220</v>
      </c>
      <c r="U650" s="7"/>
      <c r="V650" s="7" t="s">
        <v>898</v>
      </c>
      <c r="W650" s="8">
        <v>0</v>
      </c>
      <c r="X650" s="8">
        <v>0</v>
      </c>
      <c r="Y650" s="8">
        <v>2.3674242424242424E-2</v>
      </c>
      <c r="Z650" s="8">
        <v>2.3674242424242424E-2</v>
      </c>
      <c r="AA650" s="8">
        <v>0</v>
      </c>
      <c r="AB650" s="8">
        <v>0</v>
      </c>
      <c r="AC650" s="8">
        <v>0</v>
      </c>
      <c r="AD650" s="8">
        <v>0</v>
      </c>
      <c r="AE650" s="8">
        <v>0</v>
      </c>
      <c r="AF650" s="8">
        <v>0</v>
      </c>
      <c r="AG650" s="8">
        <v>0</v>
      </c>
      <c r="AH650" s="8">
        <v>0</v>
      </c>
      <c r="AI650" s="8">
        <v>0</v>
      </c>
      <c r="AJ650" s="8">
        <v>0</v>
      </c>
      <c r="AK650" s="8">
        <v>0</v>
      </c>
      <c r="AL650" s="8">
        <v>0</v>
      </c>
      <c r="AM650" s="8">
        <v>0</v>
      </c>
      <c r="AN650" s="8">
        <v>0</v>
      </c>
      <c r="AO650" s="8">
        <v>0</v>
      </c>
      <c r="AP650" s="8">
        <v>0</v>
      </c>
      <c r="AQ650" s="8">
        <v>0</v>
      </c>
      <c r="AR650" s="8">
        <v>0</v>
      </c>
      <c r="AS650" s="8">
        <v>0</v>
      </c>
      <c r="AT650" s="8">
        <v>0</v>
      </c>
      <c r="AU650" s="7">
        <v>0</v>
      </c>
      <c r="AV650" s="7">
        <v>0</v>
      </c>
      <c r="AW650" s="7">
        <v>0</v>
      </c>
      <c r="AX650" s="7">
        <v>0</v>
      </c>
      <c r="AY650" s="7">
        <v>0</v>
      </c>
      <c r="AZ650" s="7">
        <v>0</v>
      </c>
      <c r="BA650" s="7">
        <v>2.3674242424242424E-2</v>
      </c>
      <c r="BB650" s="7">
        <v>2.3674242424242424E-2</v>
      </c>
      <c r="BC650" s="8">
        <v>0</v>
      </c>
      <c r="BD650" s="8">
        <v>0</v>
      </c>
      <c r="BE650" s="8">
        <v>0</v>
      </c>
      <c r="BF650" s="8">
        <v>0</v>
      </c>
      <c r="BG650" s="8">
        <v>0</v>
      </c>
      <c r="BH650" s="8">
        <v>0</v>
      </c>
      <c r="BI650" s="8">
        <v>0</v>
      </c>
      <c r="BJ650" s="8">
        <v>0</v>
      </c>
      <c r="BK650" s="8">
        <v>0</v>
      </c>
      <c r="BL650" s="8">
        <v>0</v>
      </c>
      <c r="BM650" s="8">
        <v>0</v>
      </c>
      <c r="BN650" s="8">
        <v>0</v>
      </c>
      <c r="BO650" s="8">
        <v>0</v>
      </c>
      <c r="BP650" s="8">
        <v>0</v>
      </c>
      <c r="BQ650" s="8">
        <v>0</v>
      </c>
      <c r="BR650" s="8">
        <v>0</v>
      </c>
    </row>
    <row r="651" spans="1:70" x14ac:dyDescent="0.25">
      <c r="A651" s="6">
        <v>35010356</v>
      </c>
      <c r="B651" t="s">
        <v>1329</v>
      </c>
      <c r="C651" s="7" t="s">
        <v>101</v>
      </c>
      <c r="D651" s="7" t="s">
        <v>897</v>
      </c>
      <c r="E651" s="7" t="s">
        <v>95</v>
      </c>
      <c r="F651" t="s">
        <v>898</v>
      </c>
      <c r="G651" t="s">
        <v>899</v>
      </c>
      <c r="H651" t="s">
        <v>1326</v>
      </c>
      <c r="I651" t="s">
        <v>157</v>
      </c>
      <c r="J651" t="s">
        <v>158</v>
      </c>
      <c r="K651" t="s">
        <v>159</v>
      </c>
      <c r="L651">
        <v>36.951162934499997</v>
      </c>
      <c r="M651">
        <v>-121.81885747290001</v>
      </c>
      <c r="N651" s="7" t="s">
        <v>1291</v>
      </c>
      <c r="O651" s="7" t="s">
        <v>1330</v>
      </c>
      <c r="P651" s="7" t="s">
        <v>1328</v>
      </c>
      <c r="Q651" s="7" t="s">
        <v>141</v>
      </c>
      <c r="R651" s="7">
        <v>2362</v>
      </c>
      <c r="S651" s="7"/>
      <c r="T651" s="7"/>
      <c r="U651" s="7"/>
      <c r="V651" s="7" t="s">
        <v>898</v>
      </c>
      <c r="W651" s="8">
        <v>0</v>
      </c>
      <c r="X651" s="8">
        <v>0</v>
      </c>
      <c r="Y651" s="8">
        <v>6.3825757575757577E-2</v>
      </c>
      <c r="Z651" s="8">
        <v>6.3825757575757577E-2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6.3825757575757577E-2</v>
      </c>
      <c r="AH651" s="8">
        <v>6.3825757575757577E-2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8">
        <v>0</v>
      </c>
      <c r="AO651" s="8">
        <v>0</v>
      </c>
      <c r="AP651" s="8">
        <v>0</v>
      </c>
      <c r="AQ651" s="8">
        <v>0</v>
      </c>
      <c r="AR651" s="8">
        <v>0</v>
      </c>
      <c r="AS651" s="8">
        <v>0</v>
      </c>
      <c r="AT651" s="8">
        <v>0</v>
      </c>
      <c r="AU651" s="7">
        <v>0</v>
      </c>
      <c r="AV651" s="7">
        <v>0</v>
      </c>
      <c r="AW651" s="7">
        <v>0</v>
      </c>
      <c r="AX651" s="7">
        <v>0</v>
      </c>
      <c r="AY651" s="7">
        <v>0</v>
      </c>
      <c r="AZ651" s="7">
        <v>0</v>
      </c>
      <c r="BA651" s="7">
        <v>0</v>
      </c>
      <c r="BB651" s="7">
        <v>0</v>
      </c>
      <c r="BC651" s="8">
        <v>0</v>
      </c>
      <c r="BD651" s="8">
        <v>0</v>
      </c>
      <c r="BE651" s="8">
        <v>0</v>
      </c>
      <c r="BF651" s="8">
        <v>0</v>
      </c>
      <c r="BG651" s="8">
        <v>0</v>
      </c>
      <c r="BH651" s="8">
        <v>0</v>
      </c>
      <c r="BI651" s="8">
        <v>0</v>
      </c>
      <c r="BJ651" s="8">
        <v>0</v>
      </c>
      <c r="BK651" s="8">
        <v>0</v>
      </c>
      <c r="BL651" s="8">
        <v>0</v>
      </c>
      <c r="BM651" s="8">
        <v>0</v>
      </c>
      <c r="BN651" s="8">
        <v>0</v>
      </c>
      <c r="BO651" s="8">
        <v>0</v>
      </c>
      <c r="BP651" s="8">
        <v>0</v>
      </c>
      <c r="BQ651" s="8">
        <v>0</v>
      </c>
      <c r="BR651" s="8">
        <v>0</v>
      </c>
    </row>
    <row r="652" spans="1:70" x14ac:dyDescent="0.25">
      <c r="A652" s="6">
        <v>35224421</v>
      </c>
      <c r="B652" t="s">
        <v>1331</v>
      </c>
      <c r="C652" s="7" t="s">
        <v>93</v>
      </c>
      <c r="D652" s="7" t="s">
        <v>897</v>
      </c>
      <c r="E652" s="7" t="s">
        <v>95</v>
      </c>
      <c r="F652" t="s">
        <v>898</v>
      </c>
      <c r="G652" t="s">
        <v>899</v>
      </c>
      <c r="H652" t="s">
        <v>1332</v>
      </c>
      <c r="I652" t="s">
        <v>1087</v>
      </c>
      <c r="J652" t="s">
        <v>99</v>
      </c>
      <c r="K652" t="s">
        <v>1088</v>
      </c>
      <c r="L652">
        <v>35.547167407000003</v>
      </c>
      <c r="M652">
        <v>-118.92784400879999</v>
      </c>
      <c r="N652" s="7" t="s">
        <v>1333</v>
      </c>
      <c r="O652" s="7" t="s">
        <v>1334</v>
      </c>
      <c r="P652" s="7" t="s">
        <v>1335</v>
      </c>
      <c r="Q652" s="7" t="s">
        <v>141</v>
      </c>
      <c r="R652" s="7">
        <v>30</v>
      </c>
      <c r="S652" s="7">
        <v>1458</v>
      </c>
      <c r="T652" s="7" t="s">
        <v>220</v>
      </c>
      <c r="U652" s="7"/>
      <c r="V652" s="7" t="s">
        <v>898</v>
      </c>
      <c r="W652" s="8">
        <v>0</v>
      </c>
      <c r="X652" s="8">
        <v>0</v>
      </c>
      <c r="Y652" s="8">
        <v>0.1725378787878788</v>
      </c>
      <c r="Z652" s="8">
        <v>0.1725378787878788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8">
        <v>0</v>
      </c>
      <c r="AO652" s="8">
        <v>0</v>
      </c>
      <c r="AP652" s="8">
        <v>0</v>
      </c>
      <c r="AQ652" s="8">
        <v>0</v>
      </c>
      <c r="AR652" s="8">
        <v>0</v>
      </c>
      <c r="AS652" s="8">
        <v>0.1725378787878788</v>
      </c>
      <c r="AT652" s="8">
        <v>0.1725378787878788</v>
      </c>
      <c r="AU652" s="7">
        <v>0</v>
      </c>
      <c r="AV652" s="7">
        <v>0</v>
      </c>
      <c r="AW652" s="7">
        <v>0</v>
      </c>
      <c r="AX652" s="7">
        <v>0</v>
      </c>
      <c r="AY652" s="7">
        <v>0</v>
      </c>
      <c r="AZ652" s="7">
        <v>0</v>
      </c>
      <c r="BA652" s="7">
        <v>0</v>
      </c>
      <c r="BB652" s="7">
        <v>0</v>
      </c>
      <c r="BC652" s="8">
        <v>0</v>
      </c>
      <c r="BD652" s="8">
        <v>0</v>
      </c>
      <c r="BE652" s="8">
        <v>0</v>
      </c>
      <c r="BF652" s="8">
        <v>0</v>
      </c>
      <c r="BG652" s="8">
        <v>0</v>
      </c>
      <c r="BH652" s="8">
        <v>0</v>
      </c>
      <c r="BI652" s="8">
        <v>0</v>
      </c>
      <c r="BJ652" s="8">
        <v>0</v>
      </c>
      <c r="BK652" s="8">
        <v>0</v>
      </c>
      <c r="BL652" s="8">
        <v>0</v>
      </c>
      <c r="BM652" s="8">
        <v>0</v>
      </c>
      <c r="BN652" s="8">
        <v>0</v>
      </c>
      <c r="BO652" s="8">
        <v>0</v>
      </c>
      <c r="BP652" s="8">
        <v>0</v>
      </c>
      <c r="BQ652" s="8">
        <v>0</v>
      </c>
      <c r="BR652" s="8">
        <v>0</v>
      </c>
    </row>
    <row r="653" spans="1:70" x14ac:dyDescent="0.25">
      <c r="A653" s="6">
        <v>35225543</v>
      </c>
      <c r="B653" t="s">
        <v>1336</v>
      </c>
      <c r="C653" s="7" t="s">
        <v>101</v>
      </c>
      <c r="D653" s="7" t="s">
        <v>897</v>
      </c>
      <c r="E653" s="7" t="s">
        <v>95</v>
      </c>
      <c r="F653" t="s">
        <v>898</v>
      </c>
      <c r="G653" t="s">
        <v>899</v>
      </c>
      <c r="H653" t="s">
        <v>1332</v>
      </c>
      <c r="I653" t="s">
        <v>1087</v>
      </c>
      <c r="J653" t="s">
        <v>99</v>
      </c>
      <c r="K653" t="s">
        <v>1088</v>
      </c>
      <c r="L653">
        <v>35.5027397984</v>
      </c>
      <c r="M653">
        <v>-118.8760979372</v>
      </c>
      <c r="N653" s="7" t="s">
        <v>1337</v>
      </c>
      <c r="O653" s="7" t="s">
        <v>1338</v>
      </c>
      <c r="P653" s="7" t="s">
        <v>1339</v>
      </c>
      <c r="Q653" s="7" t="s">
        <v>141</v>
      </c>
      <c r="R653" s="7">
        <v>402</v>
      </c>
      <c r="S653" s="7">
        <v>1497</v>
      </c>
      <c r="T653" s="7" t="s">
        <v>220</v>
      </c>
      <c r="U653" s="7"/>
      <c r="V653" s="7" t="s">
        <v>898</v>
      </c>
      <c r="W653" s="8">
        <v>0</v>
      </c>
      <c r="X653" s="8">
        <v>0</v>
      </c>
      <c r="Y653" s="8">
        <v>0.18579545454545454</v>
      </c>
      <c r="Z653" s="8">
        <v>0.18579545454545454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8">
        <v>0</v>
      </c>
      <c r="AO653" s="8">
        <v>0.18579545454545454</v>
      </c>
      <c r="AP653" s="8">
        <v>0.18579545454545454</v>
      </c>
      <c r="AQ653" s="8">
        <v>0</v>
      </c>
      <c r="AR653" s="8">
        <v>0</v>
      </c>
      <c r="AS653" s="8">
        <v>0</v>
      </c>
      <c r="AT653" s="8">
        <v>0</v>
      </c>
      <c r="AU653" s="7">
        <v>0</v>
      </c>
      <c r="AV653" s="7">
        <v>0</v>
      </c>
      <c r="AW653" s="7">
        <v>0</v>
      </c>
      <c r="AX653" s="7">
        <v>0</v>
      </c>
      <c r="AY653" s="7">
        <v>0</v>
      </c>
      <c r="AZ653" s="7">
        <v>0</v>
      </c>
      <c r="BA653" s="7">
        <v>0</v>
      </c>
      <c r="BB653" s="7">
        <v>0</v>
      </c>
      <c r="BC653" s="8">
        <v>0</v>
      </c>
      <c r="BD653" s="8">
        <v>0</v>
      </c>
      <c r="BE653" s="8">
        <v>0</v>
      </c>
      <c r="BF653" s="8">
        <v>0</v>
      </c>
      <c r="BG653" s="8">
        <v>0</v>
      </c>
      <c r="BH653" s="8">
        <v>0</v>
      </c>
      <c r="BI653" s="8">
        <v>0</v>
      </c>
      <c r="BJ653" s="8">
        <v>0</v>
      </c>
      <c r="BK653" s="8">
        <v>0</v>
      </c>
      <c r="BL653" s="8">
        <v>0</v>
      </c>
      <c r="BM653" s="8">
        <v>0</v>
      </c>
      <c r="BN653" s="8">
        <v>0</v>
      </c>
      <c r="BO653" s="8">
        <v>0</v>
      </c>
      <c r="BP653" s="8">
        <v>0</v>
      </c>
      <c r="BQ653" s="8">
        <v>0</v>
      </c>
      <c r="BR653" s="8">
        <v>0</v>
      </c>
    </row>
    <row r="654" spans="1:70" x14ac:dyDescent="0.25">
      <c r="A654" s="6">
        <v>35211243</v>
      </c>
      <c r="B654" t="s">
        <v>1340</v>
      </c>
      <c r="C654" s="7" t="s">
        <v>93</v>
      </c>
      <c r="D654" s="7" t="s">
        <v>897</v>
      </c>
      <c r="E654" s="7" t="s">
        <v>95</v>
      </c>
      <c r="F654" t="s">
        <v>898</v>
      </c>
      <c r="G654" t="s">
        <v>899</v>
      </c>
      <c r="H654" t="s">
        <v>152</v>
      </c>
      <c r="I654" t="s">
        <v>152</v>
      </c>
      <c r="J654" t="s">
        <v>153</v>
      </c>
      <c r="K654" t="s">
        <v>154</v>
      </c>
      <c r="L654">
        <v>38.4047899746</v>
      </c>
      <c r="M654">
        <v>-122.2883607192</v>
      </c>
      <c r="N654" s="7" t="s">
        <v>1341</v>
      </c>
      <c r="O654" s="7" t="s">
        <v>1342</v>
      </c>
      <c r="P654" s="7" t="s">
        <v>1343</v>
      </c>
      <c r="Q654" s="7" t="s">
        <v>141</v>
      </c>
      <c r="R654" s="7">
        <v>873</v>
      </c>
      <c r="S654" s="7">
        <v>586</v>
      </c>
      <c r="T654" s="7" t="s">
        <v>134</v>
      </c>
      <c r="U654" s="7"/>
      <c r="V654" s="7" t="s">
        <v>898</v>
      </c>
      <c r="W654" s="8">
        <v>0</v>
      </c>
      <c r="X654" s="8">
        <v>0</v>
      </c>
      <c r="Y654" s="8">
        <v>0.27386363636363636</v>
      </c>
      <c r="Z654" s="8">
        <v>0.27386363636363636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8">
        <v>0</v>
      </c>
      <c r="AN654" s="8">
        <v>0</v>
      </c>
      <c r="AO654" s="8">
        <v>0</v>
      </c>
      <c r="AP654" s="8">
        <v>0</v>
      </c>
      <c r="AQ654" s="8">
        <v>0</v>
      </c>
      <c r="AR654" s="8">
        <v>0</v>
      </c>
      <c r="AS654" s="8">
        <v>0.27386363636363636</v>
      </c>
      <c r="AT654" s="8">
        <v>0.27386363636363636</v>
      </c>
      <c r="AU654" s="7">
        <v>0</v>
      </c>
      <c r="AV654" s="7">
        <v>0</v>
      </c>
      <c r="AW654" s="7">
        <v>0</v>
      </c>
      <c r="AX654" s="7">
        <v>0</v>
      </c>
      <c r="AY654" s="7">
        <v>0</v>
      </c>
      <c r="AZ654" s="7">
        <v>0</v>
      </c>
      <c r="BA654" s="7">
        <v>0</v>
      </c>
      <c r="BB654" s="7">
        <v>0</v>
      </c>
      <c r="BC654" s="8">
        <v>0</v>
      </c>
      <c r="BD654" s="8">
        <v>0</v>
      </c>
      <c r="BE654" s="8">
        <v>0</v>
      </c>
      <c r="BF654" s="8">
        <v>0</v>
      </c>
      <c r="BG654" s="8">
        <v>0</v>
      </c>
      <c r="BH654" s="8">
        <v>0</v>
      </c>
      <c r="BI654" s="8">
        <v>0</v>
      </c>
      <c r="BJ654" s="8">
        <v>0</v>
      </c>
      <c r="BK654" s="8">
        <v>0</v>
      </c>
      <c r="BL654" s="8">
        <v>0</v>
      </c>
      <c r="BM654" s="8">
        <v>0</v>
      </c>
      <c r="BN654" s="8">
        <v>0</v>
      </c>
      <c r="BO654" s="8">
        <v>0</v>
      </c>
      <c r="BP654" s="8">
        <v>0</v>
      </c>
      <c r="BQ654" s="8">
        <v>0</v>
      </c>
      <c r="BR654" s="8">
        <v>0</v>
      </c>
    </row>
    <row r="655" spans="1:70" x14ac:dyDescent="0.25">
      <c r="A655" s="6">
        <v>35225437</v>
      </c>
      <c r="B655" t="s">
        <v>1344</v>
      </c>
      <c r="C655" s="7" t="s">
        <v>101</v>
      </c>
      <c r="D655" s="7" t="s">
        <v>897</v>
      </c>
      <c r="E655" s="7" t="s">
        <v>95</v>
      </c>
      <c r="F655" t="s">
        <v>898</v>
      </c>
      <c r="G655" t="s">
        <v>899</v>
      </c>
      <c r="H655" t="s">
        <v>1106</v>
      </c>
      <c r="I655" t="s">
        <v>1100</v>
      </c>
      <c r="J655" t="s">
        <v>158</v>
      </c>
      <c r="K655" t="s">
        <v>1101</v>
      </c>
      <c r="L655">
        <v>35.660461079299999</v>
      </c>
      <c r="M655">
        <v>-120.7647122142</v>
      </c>
      <c r="N655" s="7" t="s">
        <v>1345</v>
      </c>
      <c r="O655" s="7" t="s">
        <v>1346</v>
      </c>
      <c r="P655" s="7" t="s">
        <v>1347</v>
      </c>
      <c r="Q655" s="7" t="s">
        <v>141</v>
      </c>
      <c r="R655" s="7">
        <v>251</v>
      </c>
      <c r="S655" s="7">
        <v>528</v>
      </c>
      <c r="T655" s="7" t="s">
        <v>206</v>
      </c>
      <c r="U655" s="7"/>
      <c r="V655" s="7" t="s">
        <v>898</v>
      </c>
      <c r="W655" s="8">
        <v>0</v>
      </c>
      <c r="X655" s="8">
        <v>0</v>
      </c>
      <c r="Y655" s="8">
        <v>3.465909090909091E-2</v>
      </c>
      <c r="Z655" s="8">
        <v>3.465909090909091E-2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8">
        <v>0</v>
      </c>
      <c r="AO655" s="8">
        <v>3.465909090909091E-2</v>
      </c>
      <c r="AP655" s="8">
        <v>3.465909090909091E-2</v>
      </c>
      <c r="AQ655" s="8">
        <v>0</v>
      </c>
      <c r="AR655" s="8">
        <v>0</v>
      </c>
      <c r="AS655" s="8">
        <v>0</v>
      </c>
      <c r="AT655" s="8">
        <v>0</v>
      </c>
      <c r="AU655" s="7">
        <v>0</v>
      </c>
      <c r="AV655" s="7">
        <v>0</v>
      </c>
      <c r="AW655" s="7">
        <v>0</v>
      </c>
      <c r="AX655" s="7">
        <v>0</v>
      </c>
      <c r="AY655" s="7">
        <v>0</v>
      </c>
      <c r="AZ655" s="7">
        <v>0</v>
      </c>
      <c r="BA655" s="7">
        <v>0</v>
      </c>
      <c r="BB655" s="7">
        <v>0</v>
      </c>
      <c r="BC655" s="8">
        <v>0</v>
      </c>
      <c r="BD655" s="8">
        <v>0</v>
      </c>
      <c r="BE655" s="8">
        <v>0</v>
      </c>
      <c r="BF655" s="8">
        <v>0</v>
      </c>
      <c r="BG655" s="8">
        <v>0</v>
      </c>
      <c r="BH655" s="8">
        <v>0</v>
      </c>
      <c r="BI655" s="8">
        <v>0</v>
      </c>
      <c r="BJ655" s="8">
        <v>0</v>
      </c>
      <c r="BK655" s="8">
        <v>0</v>
      </c>
      <c r="BL655" s="8">
        <v>0</v>
      </c>
      <c r="BM655" s="8">
        <v>0</v>
      </c>
      <c r="BN655" s="8">
        <v>0</v>
      </c>
      <c r="BO655" s="8">
        <v>0</v>
      </c>
      <c r="BP655" s="8">
        <v>0</v>
      </c>
      <c r="BQ655" s="8">
        <v>0</v>
      </c>
      <c r="BR655" s="8">
        <v>0</v>
      </c>
    </row>
    <row r="656" spans="1:70" x14ac:dyDescent="0.25">
      <c r="A656" s="6">
        <v>35135355</v>
      </c>
      <c r="B656" t="s">
        <v>1348</v>
      </c>
      <c r="C656" s="7" t="s">
        <v>93</v>
      </c>
      <c r="D656" s="7" t="s">
        <v>897</v>
      </c>
      <c r="E656" s="7" t="s">
        <v>95</v>
      </c>
      <c r="F656" t="s">
        <v>898</v>
      </c>
      <c r="G656" t="s">
        <v>899</v>
      </c>
      <c r="H656" t="s">
        <v>1218</v>
      </c>
      <c r="I656" t="s">
        <v>130</v>
      </c>
      <c r="J656" t="s">
        <v>78</v>
      </c>
      <c r="K656" t="s">
        <v>109</v>
      </c>
      <c r="L656">
        <v>38.790181662199998</v>
      </c>
      <c r="M656">
        <v>-120.7719601666</v>
      </c>
      <c r="N656" s="7" t="s">
        <v>733</v>
      </c>
      <c r="O656" s="7" t="s">
        <v>1349</v>
      </c>
      <c r="P656" s="7" t="s">
        <v>735</v>
      </c>
      <c r="Q656" s="7" t="s">
        <v>170</v>
      </c>
      <c r="R656" s="7">
        <v>904</v>
      </c>
      <c r="S656" s="7">
        <v>58</v>
      </c>
      <c r="T656" s="7" t="s">
        <v>123</v>
      </c>
      <c r="U656" s="7"/>
      <c r="V656" s="7" t="s">
        <v>898</v>
      </c>
      <c r="W656" s="8">
        <v>0</v>
      </c>
      <c r="X656" s="8">
        <v>0</v>
      </c>
      <c r="Y656" s="8">
        <v>5.7007575757575757E-2</v>
      </c>
      <c r="Z656" s="8">
        <v>5.7007575757575757E-2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8">
        <v>0</v>
      </c>
      <c r="AO656" s="8">
        <v>5.7007575757575757E-2</v>
      </c>
      <c r="AP656" s="8">
        <v>5.7007575757575757E-2</v>
      </c>
      <c r="AQ656" s="8">
        <v>0</v>
      </c>
      <c r="AR656" s="8">
        <v>0</v>
      </c>
      <c r="AS656" s="8">
        <v>0</v>
      </c>
      <c r="AT656" s="8">
        <v>0</v>
      </c>
      <c r="AU656" s="7">
        <v>0</v>
      </c>
      <c r="AV656" s="7">
        <v>0</v>
      </c>
      <c r="AW656" s="7">
        <v>0</v>
      </c>
      <c r="AX656" s="7">
        <v>0</v>
      </c>
      <c r="AY656" s="7">
        <v>0</v>
      </c>
      <c r="AZ656" s="7">
        <v>0</v>
      </c>
      <c r="BA656" s="7">
        <v>0</v>
      </c>
      <c r="BB656" s="7">
        <v>0</v>
      </c>
      <c r="BC656" s="8">
        <v>0</v>
      </c>
      <c r="BD656" s="8">
        <v>0</v>
      </c>
      <c r="BE656" s="8">
        <v>0</v>
      </c>
      <c r="BF656" s="8">
        <v>0</v>
      </c>
      <c r="BG656" s="8">
        <v>0</v>
      </c>
      <c r="BH656" s="8">
        <v>0</v>
      </c>
      <c r="BI656" s="8">
        <v>0</v>
      </c>
      <c r="BJ656" s="8">
        <v>0</v>
      </c>
      <c r="BK656" s="8">
        <v>0</v>
      </c>
      <c r="BL656" s="8">
        <v>0</v>
      </c>
      <c r="BM656" s="8">
        <v>0</v>
      </c>
      <c r="BN656" s="8">
        <v>0</v>
      </c>
      <c r="BO656" s="8">
        <v>0</v>
      </c>
      <c r="BP656" s="8">
        <v>0</v>
      </c>
      <c r="BQ656" s="8">
        <v>0</v>
      </c>
      <c r="BR656" s="8">
        <v>0</v>
      </c>
    </row>
    <row r="657" spans="1:70" x14ac:dyDescent="0.25">
      <c r="A657" s="6">
        <v>35114039</v>
      </c>
      <c r="B657" t="s">
        <v>1350</v>
      </c>
      <c r="C657" s="7" t="s">
        <v>410</v>
      </c>
      <c r="D657" s="7" t="s">
        <v>897</v>
      </c>
      <c r="E657" s="7" t="s">
        <v>95</v>
      </c>
      <c r="F657" t="s">
        <v>898</v>
      </c>
      <c r="G657" t="s">
        <v>899</v>
      </c>
      <c r="H657" t="s">
        <v>1218</v>
      </c>
      <c r="I657" t="s">
        <v>130</v>
      </c>
      <c r="J657" t="s">
        <v>78</v>
      </c>
      <c r="K657" t="s">
        <v>109</v>
      </c>
      <c r="L657">
        <v>38.797881127499998</v>
      </c>
      <c r="M657">
        <v>-120.767279828</v>
      </c>
      <c r="N657" s="7" t="s">
        <v>733</v>
      </c>
      <c r="O657" s="7" t="s">
        <v>1349</v>
      </c>
      <c r="P657" s="7" t="s">
        <v>735</v>
      </c>
      <c r="Q657" s="7" t="s">
        <v>170</v>
      </c>
      <c r="R657" s="7">
        <v>904</v>
      </c>
      <c r="S657" s="7">
        <v>58</v>
      </c>
      <c r="T657" s="7" t="s">
        <v>123</v>
      </c>
      <c r="U657" s="7"/>
      <c r="V657" s="7" t="s">
        <v>898</v>
      </c>
      <c r="W657" s="8">
        <v>0</v>
      </c>
      <c r="X657" s="8">
        <v>0</v>
      </c>
      <c r="Y657" s="8">
        <v>0.15549242424242424</v>
      </c>
      <c r="Z657" s="8">
        <v>0.15549242424242424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0</v>
      </c>
      <c r="AH657" s="8">
        <v>0</v>
      </c>
      <c r="AI657" s="8">
        <v>0</v>
      </c>
      <c r="AJ657" s="8">
        <v>0</v>
      </c>
      <c r="AK657" s="8">
        <v>0</v>
      </c>
      <c r="AL657" s="8">
        <v>0</v>
      </c>
      <c r="AM657" s="8">
        <v>0</v>
      </c>
      <c r="AN657" s="8">
        <v>0</v>
      </c>
      <c r="AO657" s="8">
        <v>0</v>
      </c>
      <c r="AP657" s="8">
        <v>0</v>
      </c>
      <c r="AQ657" s="8">
        <v>0</v>
      </c>
      <c r="AR657" s="8">
        <v>0</v>
      </c>
      <c r="AS657" s="8">
        <v>0.15549242424242424</v>
      </c>
      <c r="AT657" s="8">
        <v>0.15549242424242424</v>
      </c>
      <c r="AU657" s="7">
        <v>0</v>
      </c>
      <c r="AV657" s="7">
        <v>0</v>
      </c>
      <c r="AW657" s="7">
        <v>0</v>
      </c>
      <c r="AX657" s="7">
        <v>0</v>
      </c>
      <c r="AY657" s="7">
        <v>0</v>
      </c>
      <c r="AZ657" s="7">
        <v>0</v>
      </c>
      <c r="BA657" s="7">
        <v>0</v>
      </c>
      <c r="BB657" s="7">
        <v>0</v>
      </c>
      <c r="BC657" s="8">
        <v>0</v>
      </c>
      <c r="BD657" s="8">
        <v>0</v>
      </c>
      <c r="BE657" s="8">
        <v>0</v>
      </c>
      <c r="BF657" s="8">
        <v>0</v>
      </c>
      <c r="BG657" s="8">
        <v>0</v>
      </c>
      <c r="BH657" s="8">
        <v>0</v>
      </c>
      <c r="BI657" s="8">
        <v>0</v>
      </c>
      <c r="BJ657" s="8">
        <v>0</v>
      </c>
      <c r="BK657" s="8">
        <v>0</v>
      </c>
      <c r="BL657" s="8">
        <v>0</v>
      </c>
      <c r="BM657" s="8">
        <v>0</v>
      </c>
      <c r="BN657" s="8">
        <v>0</v>
      </c>
      <c r="BO657" s="8">
        <v>0</v>
      </c>
      <c r="BP657" s="8">
        <v>0</v>
      </c>
      <c r="BQ657" s="8">
        <v>0</v>
      </c>
      <c r="BR657" s="8">
        <v>0</v>
      </c>
    </row>
    <row r="658" spans="1:70" x14ac:dyDescent="0.25">
      <c r="A658" s="6">
        <v>35016855</v>
      </c>
      <c r="B658" t="s">
        <v>1351</v>
      </c>
      <c r="C658" s="7" t="s">
        <v>101</v>
      </c>
      <c r="D658" s="7" t="s">
        <v>897</v>
      </c>
      <c r="E658" s="7" t="s">
        <v>95</v>
      </c>
      <c r="F658" t="s">
        <v>898</v>
      </c>
      <c r="G658" t="s">
        <v>899</v>
      </c>
      <c r="H658" t="s">
        <v>1352</v>
      </c>
      <c r="I658" t="s">
        <v>906</v>
      </c>
      <c r="J658" t="s">
        <v>153</v>
      </c>
      <c r="K658" t="s">
        <v>196</v>
      </c>
      <c r="L658">
        <v>38.909808250799998</v>
      </c>
      <c r="M658">
        <v>-123.6856156233</v>
      </c>
      <c r="N658" s="7" t="s">
        <v>1353</v>
      </c>
      <c r="O658" s="7" t="s">
        <v>1354</v>
      </c>
      <c r="P658" s="7" t="s">
        <v>1355</v>
      </c>
      <c r="Q658" s="7" t="s">
        <v>141</v>
      </c>
      <c r="R658" s="7">
        <v>1490</v>
      </c>
      <c r="S658" s="7"/>
      <c r="T658" s="7"/>
      <c r="U658" s="7"/>
      <c r="V658" s="7" t="s">
        <v>898</v>
      </c>
      <c r="W658" s="8">
        <v>0</v>
      </c>
      <c r="X658" s="8">
        <v>0</v>
      </c>
      <c r="Y658" s="8">
        <v>4.0530303030303028E-2</v>
      </c>
      <c r="Z658" s="8">
        <v>4.0530303030303028E-2</v>
      </c>
      <c r="AA658" s="8">
        <v>0</v>
      </c>
      <c r="AB658" s="8">
        <v>0</v>
      </c>
      <c r="AC658" s="8">
        <v>0</v>
      </c>
      <c r="AD658" s="8">
        <v>0</v>
      </c>
      <c r="AE658" s="8">
        <v>0</v>
      </c>
      <c r="AF658" s="8">
        <v>0</v>
      </c>
      <c r="AG658" s="8">
        <v>4.0530303030303028E-2</v>
      </c>
      <c r="AH658" s="8">
        <v>4.0530303030303028E-2</v>
      </c>
      <c r="AI658" s="8">
        <v>0</v>
      </c>
      <c r="AJ658" s="8">
        <v>0</v>
      </c>
      <c r="AK658" s="8">
        <v>0</v>
      </c>
      <c r="AL658" s="8">
        <v>0</v>
      </c>
      <c r="AM658" s="8">
        <v>0</v>
      </c>
      <c r="AN658" s="8">
        <v>0</v>
      </c>
      <c r="AO658" s="8">
        <v>0</v>
      </c>
      <c r="AP658" s="8">
        <v>0</v>
      </c>
      <c r="AQ658" s="8">
        <v>0</v>
      </c>
      <c r="AR658" s="8">
        <v>0</v>
      </c>
      <c r="AS658" s="8">
        <v>0</v>
      </c>
      <c r="AT658" s="8">
        <v>0</v>
      </c>
      <c r="AU658" s="7">
        <v>0</v>
      </c>
      <c r="AV658" s="7">
        <v>0</v>
      </c>
      <c r="AW658" s="7">
        <v>0</v>
      </c>
      <c r="AX658" s="7">
        <v>0</v>
      </c>
      <c r="AY658" s="7">
        <v>0</v>
      </c>
      <c r="AZ658" s="7">
        <v>0</v>
      </c>
      <c r="BA658" s="7">
        <v>0</v>
      </c>
      <c r="BB658" s="7">
        <v>0</v>
      </c>
      <c r="BC658" s="8">
        <v>0</v>
      </c>
      <c r="BD658" s="8">
        <v>0</v>
      </c>
      <c r="BE658" s="8">
        <v>0</v>
      </c>
      <c r="BF658" s="8">
        <v>0</v>
      </c>
      <c r="BG658" s="8">
        <v>0</v>
      </c>
      <c r="BH658" s="8">
        <v>0</v>
      </c>
      <c r="BI658" s="8">
        <v>0</v>
      </c>
      <c r="BJ658" s="8">
        <v>0</v>
      </c>
      <c r="BK658" s="8">
        <v>0</v>
      </c>
      <c r="BL658" s="8">
        <v>0</v>
      </c>
      <c r="BM658" s="8">
        <v>0</v>
      </c>
      <c r="BN658" s="8">
        <v>0</v>
      </c>
      <c r="BO658" s="8">
        <v>0</v>
      </c>
      <c r="BP658" s="8">
        <v>0</v>
      </c>
      <c r="BQ658" s="8">
        <v>0</v>
      </c>
      <c r="BR658" s="8">
        <v>0</v>
      </c>
    </row>
    <row r="659" spans="1:70" x14ac:dyDescent="0.25">
      <c r="A659" s="6">
        <v>35221768</v>
      </c>
      <c r="B659" t="s">
        <v>1356</v>
      </c>
      <c r="C659" s="7" t="s">
        <v>101</v>
      </c>
      <c r="D659" s="7" t="s">
        <v>897</v>
      </c>
      <c r="E659" s="7" t="s">
        <v>95</v>
      </c>
      <c r="F659" t="s">
        <v>898</v>
      </c>
      <c r="G659" t="s">
        <v>899</v>
      </c>
      <c r="H659" t="s">
        <v>1357</v>
      </c>
      <c r="I659" t="s">
        <v>956</v>
      </c>
      <c r="J659" t="s">
        <v>99</v>
      </c>
      <c r="K659" t="s">
        <v>957</v>
      </c>
      <c r="L659">
        <v>37.903905728300003</v>
      </c>
      <c r="M659">
        <v>-120.5660221598</v>
      </c>
      <c r="N659" s="7" t="s">
        <v>1358</v>
      </c>
      <c r="O659" s="7" t="s">
        <v>1359</v>
      </c>
      <c r="P659" s="7" t="s">
        <v>1360</v>
      </c>
      <c r="Q659" s="7" t="s">
        <v>141</v>
      </c>
      <c r="R659" s="7">
        <v>800</v>
      </c>
      <c r="S659" s="7">
        <v>1424</v>
      </c>
      <c r="T659" s="7" t="s">
        <v>220</v>
      </c>
      <c r="U659" s="7"/>
      <c r="V659" s="7" t="s">
        <v>898</v>
      </c>
      <c r="W659" s="8">
        <v>0</v>
      </c>
      <c r="X659" s="8">
        <v>0</v>
      </c>
      <c r="Y659" s="8">
        <v>0.19791666666666666</v>
      </c>
      <c r="Z659" s="8">
        <v>0.19791666666666666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8">
        <v>0</v>
      </c>
      <c r="AO659" s="8">
        <v>0.19791666666666666</v>
      </c>
      <c r="AP659" s="8">
        <v>0.19791666666666666</v>
      </c>
      <c r="AQ659" s="8">
        <v>0</v>
      </c>
      <c r="AR659" s="8">
        <v>0</v>
      </c>
      <c r="AS659" s="8">
        <v>0</v>
      </c>
      <c r="AT659" s="8">
        <v>0</v>
      </c>
      <c r="AU659" s="7">
        <v>0</v>
      </c>
      <c r="AV659" s="7">
        <v>0</v>
      </c>
      <c r="AW659" s="7">
        <v>0</v>
      </c>
      <c r="AX659" s="7">
        <v>0</v>
      </c>
      <c r="AY659" s="7">
        <v>0</v>
      </c>
      <c r="AZ659" s="7">
        <v>0</v>
      </c>
      <c r="BA659" s="7">
        <v>0</v>
      </c>
      <c r="BB659" s="7">
        <v>0</v>
      </c>
      <c r="BC659" s="8">
        <v>0</v>
      </c>
      <c r="BD659" s="8">
        <v>0</v>
      </c>
      <c r="BE659" s="8">
        <v>0</v>
      </c>
      <c r="BF659" s="8">
        <v>0</v>
      </c>
      <c r="BG659" s="8">
        <v>0</v>
      </c>
      <c r="BH659" s="8">
        <v>0</v>
      </c>
      <c r="BI659" s="8">
        <v>0</v>
      </c>
      <c r="BJ659" s="8">
        <v>0</v>
      </c>
      <c r="BK659" s="8">
        <v>0</v>
      </c>
      <c r="BL659" s="8">
        <v>0</v>
      </c>
      <c r="BM659" s="8">
        <v>0</v>
      </c>
      <c r="BN659" s="8">
        <v>0</v>
      </c>
      <c r="BO659" s="8">
        <v>0</v>
      </c>
      <c r="BP659" s="8">
        <v>0</v>
      </c>
      <c r="BQ659" s="8">
        <v>0</v>
      </c>
      <c r="BR659" s="8">
        <v>0</v>
      </c>
    </row>
    <row r="660" spans="1:70" x14ac:dyDescent="0.25">
      <c r="A660" s="6">
        <v>35083704</v>
      </c>
      <c r="B660" t="s">
        <v>1361</v>
      </c>
      <c r="C660" s="7" t="s">
        <v>101</v>
      </c>
      <c r="D660" s="7" t="s">
        <v>897</v>
      </c>
      <c r="E660" s="7" t="s">
        <v>95</v>
      </c>
      <c r="F660" t="s">
        <v>898</v>
      </c>
      <c r="G660" t="s">
        <v>899</v>
      </c>
      <c r="H660" t="s">
        <v>1362</v>
      </c>
      <c r="I660" t="s">
        <v>1128</v>
      </c>
      <c r="J660" t="s">
        <v>99</v>
      </c>
      <c r="K660" t="s">
        <v>100</v>
      </c>
      <c r="L660">
        <v>37.945597495999998</v>
      </c>
      <c r="M660">
        <v>-120.4308032078</v>
      </c>
      <c r="N660" s="7" t="s">
        <v>1363</v>
      </c>
      <c r="O660" s="7" t="s">
        <v>1364</v>
      </c>
      <c r="P660" s="7" t="s">
        <v>1365</v>
      </c>
      <c r="Q660" s="7" t="s">
        <v>141</v>
      </c>
      <c r="R660" s="7">
        <v>835</v>
      </c>
      <c r="S660" s="7"/>
      <c r="T660" s="7"/>
      <c r="U660" s="7"/>
      <c r="V660" s="7" t="s">
        <v>898</v>
      </c>
      <c r="W660" s="8">
        <v>0</v>
      </c>
      <c r="X660" s="8">
        <v>0</v>
      </c>
      <c r="Y660" s="8">
        <v>1.1931818181818182E-2</v>
      </c>
      <c r="Z660" s="8">
        <v>1.1931818181818182E-2</v>
      </c>
      <c r="AA660" s="8">
        <v>0</v>
      </c>
      <c r="AB660" s="8">
        <v>0</v>
      </c>
      <c r="AC660" s="8">
        <v>0</v>
      </c>
      <c r="AD660" s="8">
        <v>0</v>
      </c>
      <c r="AE660" s="8">
        <v>0</v>
      </c>
      <c r="AF660" s="8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1.1931818181818182E-2</v>
      </c>
      <c r="AL660" s="8">
        <v>1.1931818181818182E-2</v>
      </c>
      <c r="AM660" s="8">
        <v>0</v>
      </c>
      <c r="AN660" s="8">
        <v>0</v>
      </c>
      <c r="AO660" s="8">
        <v>0</v>
      </c>
      <c r="AP660" s="8">
        <v>0</v>
      </c>
      <c r="AQ660" s="8">
        <v>0</v>
      </c>
      <c r="AR660" s="8">
        <v>0</v>
      </c>
      <c r="AS660" s="8">
        <v>0</v>
      </c>
      <c r="AT660" s="8">
        <v>0</v>
      </c>
      <c r="AU660" s="7">
        <v>0</v>
      </c>
      <c r="AV660" s="7">
        <v>0</v>
      </c>
      <c r="AW660" s="7">
        <v>0</v>
      </c>
      <c r="AX660" s="7">
        <v>0</v>
      </c>
      <c r="AY660" s="7">
        <v>0</v>
      </c>
      <c r="AZ660" s="7">
        <v>0</v>
      </c>
      <c r="BA660" s="7">
        <v>0</v>
      </c>
      <c r="BB660" s="7">
        <v>0</v>
      </c>
      <c r="BC660" s="8">
        <v>0</v>
      </c>
      <c r="BD660" s="8">
        <v>0</v>
      </c>
      <c r="BE660" s="8">
        <v>0</v>
      </c>
      <c r="BF660" s="8">
        <v>0</v>
      </c>
      <c r="BG660" s="8">
        <v>0</v>
      </c>
      <c r="BH660" s="8">
        <v>0</v>
      </c>
      <c r="BI660" s="8">
        <v>0</v>
      </c>
      <c r="BJ660" s="8">
        <v>0</v>
      </c>
      <c r="BK660" s="8">
        <v>0</v>
      </c>
      <c r="BL660" s="8">
        <v>0</v>
      </c>
      <c r="BM660" s="8">
        <v>0</v>
      </c>
      <c r="BN660" s="8">
        <v>0</v>
      </c>
      <c r="BO660" s="8">
        <v>0</v>
      </c>
      <c r="BP660" s="8">
        <v>0</v>
      </c>
      <c r="BQ660" s="8">
        <v>0</v>
      </c>
      <c r="BR660" s="8">
        <v>0</v>
      </c>
    </row>
    <row r="661" spans="1:70" x14ac:dyDescent="0.25">
      <c r="A661" s="6">
        <v>35083726</v>
      </c>
      <c r="B661" t="s">
        <v>1366</v>
      </c>
      <c r="C661" s="7" t="s">
        <v>101</v>
      </c>
      <c r="D661" s="7" t="s">
        <v>897</v>
      </c>
      <c r="E661" s="7" t="s">
        <v>95</v>
      </c>
      <c r="F661" t="s">
        <v>898</v>
      </c>
      <c r="G661" t="s">
        <v>899</v>
      </c>
      <c r="H661" t="s">
        <v>1362</v>
      </c>
      <c r="I661" t="s">
        <v>1128</v>
      </c>
      <c r="J661" t="s">
        <v>99</v>
      </c>
      <c r="K661" t="s">
        <v>100</v>
      </c>
      <c r="L661">
        <v>37.933996696299999</v>
      </c>
      <c r="M661">
        <v>-120.4426652075</v>
      </c>
      <c r="N661" s="7" t="s">
        <v>1363</v>
      </c>
      <c r="O661" s="7" t="s">
        <v>1364</v>
      </c>
      <c r="P661" s="7" t="s">
        <v>1365</v>
      </c>
      <c r="Q661" s="7" t="s">
        <v>141</v>
      </c>
      <c r="R661" s="7">
        <v>835</v>
      </c>
      <c r="S661" s="7">
        <v>1778</v>
      </c>
      <c r="T661" s="7" t="s">
        <v>220</v>
      </c>
      <c r="U661" s="7"/>
      <c r="V661" s="7" t="s">
        <v>898</v>
      </c>
      <c r="W661" s="8">
        <v>0</v>
      </c>
      <c r="X661" s="8">
        <v>0</v>
      </c>
      <c r="Y661" s="8">
        <v>4.8295454545454544E-2</v>
      </c>
      <c r="Z661" s="8">
        <v>4.8295454545454544E-2</v>
      </c>
      <c r="AA661" s="8">
        <v>0</v>
      </c>
      <c r="AB661" s="8">
        <v>0</v>
      </c>
      <c r="AC661" s="8">
        <v>0</v>
      </c>
      <c r="AD661" s="8">
        <v>0</v>
      </c>
      <c r="AE661" s="8">
        <v>0</v>
      </c>
      <c r="AF661" s="8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v>0</v>
      </c>
      <c r="AM661" s="8">
        <v>0</v>
      </c>
      <c r="AN661" s="8">
        <v>0</v>
      </c>
      <c r="AO661" s="8">
        <v>4.8295454545454544E-2</v>
      </c>
      <c r="AP661" s="8">
        <v>4.8295454545454544E-2</v>
      </c>
      <c r="AQ661" s="8">
        <v>0</v>
      </c>
      <c r="AR661" s="8">
        <v>0</v>
      </c>
      <c r="AS661" s="8">
        <v>0</v>
      </c>
      <c r="AT661" s="8">
        <v>0</v>
      </c>
      <c r="AU661" s="7">
        <v>0</v>
      </c>
      <c r="AV661" s="7">
        <v>0</v>
      </c>
      <c r="AW661" s="7">
        <v>0</v>
      </c>
      <c r="AX661" s="7">
        <v>0</v>
      </c>
      <c r="AY661" s="7">
        <v>0</v>
      </c>
      <c r="AZ661" s="7">
        <v>0</v>
      </c>
      <c r="BA661" s="7">
        <v>0</v>
      </c>
      <c r="BB661" s="7">
        <v>0</v>
      </c>
      <c r="BC661" s="8">
        <v>0</v>
      </c>
      <c r="BD661" s="8">
        <v>0</v>
      </c>
      <c r="BE661" s="8">
        <v>0</v>
      </c>
      <c r="BF661" s="8">
        <v>0</v>
      </c>
      <c r="BG661" s="8">
        <v>0</v>
      </c>
      <c r="BH661" s="8">
        <v>0</v>
      </c>
      <c r="BI661" s="8">
        <v>0</v>
      </c>
      <c r="BJ661" s="8">
        <v>0</v>
      </c>
      <c r="BK661" s="8">
        <v>0</v>
      </c>
      <c r="BL661" s="8">
        <v>0</v>
      </c>
      <c r="BM661" s="8">
        <v>0</v>
      </c>
      <c r="BN661" s="8">
        <v>0</v>
      </c>
      <c r="BO661" s="8">
        <v>0</v>
      </c>
      <c r="BP661" s="8">
        <v>0</v>
      </c>
      <c r="BQ661" s="8">
        <v>0</v>
      </c>
      <c r="BR661" s="8">
        <v>0</v>
      </c>
    </row>
    <row r="662" spans="1:70" x14ac:dyDescent="0.25">
      <c r="A662" s="6">
        <v>35264102</v>
      </c>
      <c r="B662" t="s">
        <v>1367</v>
      </c>
      <c r="C662" s="7" t="s">
        <v>93</v>
      </c>
      <c r="D662" s="7" t="s">
        <v>897</v>
      </c>
      <c r="E662" s="7" t="s">
        <v>95</v>
      </c>
      <c r="F662" t="s">
        <v>898</v>
      </c>
      <c r="G662" t="s">
        <v>899</v>
      </c>
      <c r="H662" t="s">
        <v>1368</v>
      </c>
      <c r="I662" t="s">
        <v>130</v>
      </c>
      <c r="J662" t="s">
        <v>78</v>
      </c>
      <c r="K662" t="s">
        <v>109</v>
      </c>
      <c r="L662">
        <v>38.809387735000001</v>
      </c>
      <c r="M662">
        <v>-120.8669511068</v>
      </c>
      <c r="N662" s="7" t="s">
        <v>733</v>
      </c>
      <c r="O662" s="7" t="s">
        <v>1369</v>
      </c>
      <c r="P662" s="7" t="s">
        <v>735</v>
      </c>
      <c r="Q662" s="7" t="s">
        <v>141</v>
      </c>
      <c r="R662" s="7">
        <v>1363</v>
      </c>
      <c r="S662" s="7">
        <v>277</v>
      </c>
      <c r="T662" s="7" t="s">
        <v>134</v>
      </c>
      <c r="U662" s="7"/>
      <c r="V662" s="7" t="s">
        <v>898</v>
      </c>
      <c r="W662" s="8">
        <v>0</v>
      </c>
      <c r="X662" s="8">
        <v>0</v>
      </c>
      <c r="Y662" s="8">
        <v>0.10606060606060606</v>
      </c>
      <c r="Z662" s="8">
        <v>0.10606060606060606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8">
        <v>0</v>
      </c>
      <c r="AO662" s="8">
        <v>0</v>
      </c>
      <c r="AP662" s="8">
        <v>0</v>
      </c>
      <c r="AQ662" s="8">
        <v>0</v>
      </c>
      <c r="AR662" s="8">
        <v>0</v>
      </c>
      <c r="AS662" s="8">
        <v>0.10606060606060606</v>
      </c>
      <c r="AT662" s="8">
        <v>0.10606060606060606</v>
      </c>
      <c r="AU662" s="7">
        <v>0</v>
      </c>
      <c r="AV662" s="7">
        <v>0</v>
      </c>
      <c r="AW662" s="7">
        <v>0</v>
      </c>
      <c r="AX662" s="7">
        <v>0</v>
      </c>
      <c r="AY662" s="7">
        <v>0</v>
      </c>
      <c r="AZ662" s="7">
        <v>0</v>
      </c>
      <c r="BA662" s="7">
        <v>0</v>
      </c>
      <c r="BB662" s="7">
        <v>0</v>
      </c>
      <c r="BC662" s="8">
        <v>0</v>
      </c>
      <c r="BD662" s="8">
        <v>0</v>
      </c>
      <c r="BE662" s="8">
        <v>0</v>
      </c>
      <c r="BF662" s="8">
        <v>0</v>
      </c>
      <c r="BG662" s="8">
        <v>0</v>
      </c>
      <c r="BH662" s="8">
        <v>0</v>
      </c>
      <c r="BI662" s="8">
        <v>0</v>
      </c>
      <c r="BJ662" s="8">
        <v>0</v>
      </c>
      <c r="BK662" s="8">
        <v>0</v>
      </c>
      <c r="BL662" s="8">
        <v>0</v>
      </c>
      <c r="BM662" s="8">
        <v>0</v>
      </c>
      <c r="BN662" s="8">
        <v>0</v>
      </c>
      <c r="BO662" s="8">
        <v>0</v>
      </c>
      <c r="BP662" s="8">
        <v>0</v>
      </c>
      <c r="BQ662" s="8">
        <v>0</v>
      </c>
      <c r="BR662" s="8">
        <v>0</v>
      </c>
    </row>
    <row r="663" spans="1:70" x14ac:dyDescent="0.25">
      <c r="A663" s="6">
        <v>35149631</v>
      </c>
      <c r="B663" t="s">
        <v>1370</v>
      </c>
      <c r="C663" s="7" t="s">
        <v>93</v>
      </c>
      <c r="D663" s="7" t="s">
        <v>897</v>
      </c>
      <c r="E663" s="7" t="s">
        <v>95</v>
      </c>
      <c r="F663" t="s">
        <v>898</v>
      </c>
      <c r="G663" t="s">
        <v>899</v>
      </c>
      <c r="H663" t="s">
        <v>152</v>
      </c>
      <c r="I663" t="s">
        <v>152</v>
      </c>
      <c r="J663" t="s">
        <v>153</v>
      </c>
      <c r="K663" t="s">
        <v>154</v>
      </c>
      <c r="L663">
        <v>38.348526810400003</v>
      </c>
      <c r="M663">
        <v>-122.38896499400001</v>
      </c>
      <c r="N663" s="7" t="s">
        <v>1371</v>
      </c>
      <c r="O663" s="7" t="s">
        <v>1372</v>
      </c>
      <c r="P663" s="7" t="s">
        <v>1373</v>
      </c>
      <c r="Q663" s="7" t="s">
        <v>170</v>
      </c>
      <c r="R663" s="7">
        <v>1224</v>
      </c>
      <c r="S663" s="7">
        <v>255</v>
      </c>
      <c r="T663" s="7" t="s">
        <v>123</v>
      </c>
      <c r="U663" s="7"/>
      <c r="V663" s="7" t="s">
        <v>898</v>
      </c>
      <c r="W663" s="8">
        <v>0</v>
      </c>
      <c r="X663" s="8">
        <v>0</v>
      </c>
      <c r="Y663" s="8">
        <v>0.23693181818181819</v>
      </c>
      <c r="Z663" s="8">
        <v>0.23693181818181819</v>
      </c>
      <c r="AA663" s="8">
        <v>0</v>
      </c>
      <c r="AB663" s="8">
        <v>0</v>
      </c>
      <c r="AC663" s="8">
        <v>0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8">
        <v>0</v>
      </c>
      <c r="AO663" s="8">
        <v>0</v>
      </c>
      <c r="AP663" s="8">
        <v>0</v>
      </c>
      <c r="AQ663" s="8">
        <v>0</v>
      </c>
      <c r="AR663" s="8">
        <v>0</v>
      </c>
      <c r="AS663" s="8">
        <v>0.23693181818181819</v>
      </c>
      <c r="AT663" s="8">
        <v>0.23693181818181819</v>
      </c>
      <c r="AU663" s="7">
        <v>0</v>
      </c>
      <c r="AV663" s="7">
        <v>0</v>
      </c>
      <c r="AW663" s="7">
        <v>0</v>
      </c>
      <c r="AX663" s="7">
        <v>0</v>
      </c>
      <c r="AY663" s="7">
        <v>0</v>
      </c>
      <c r="AZ663" s="7">
        <v>0</v>
      </c>
      <c r="BA663" s="7">
        <v>0</v>
      </c>
      <c r="BB663" s="7">
        <v>0</v>
      </c>
      <c r="BC663" s="8">
        <v>0</v>
      </c>
      <c r="BD663" s="8">
        <v>0</v>
      </c>
      <c r="BE663" s="8">
        <v>0</v>
      </c>
      <c r="BF663" s="8">
        <v>0</v>
      </c>
      <c r="BG663" s="8">
        <v>0</v>
      </c>
      <c r="BH663" s="8">
        <v>0</v>
      </c>
      <c r="BI663" s="8">
        <v>0</v>
      </c>
      <c r="BJ663" s="8">
        <v>0</v>
      </c>
      <c r="BK663" s="8">
        <v>0</v>
      </c>
      <c r="BL663" s="8">
        <v>0</v>
      </c>
      <c r="BM663" s="8">
        <v>0</v>
      </c>
      <c r="BN663" s="8">
        <v>0</v>
      </c>
      <c r="BO663" s="8">
        <v>0</v>
      </c>
      <c r="BP663" s="8">
        <v>0</v>
      </c>
      <c r="BQ663" s="8">
        <v>0</v>
      </c>
      <c r="BR663" s="8">
        <v>0</v>
      </c>
    </row>
    <row r="664" spans="1:70" x14ac:dyDescent="0.25">
      <c r="A664" s="6">
        <v>35038608</v>
      </c>
      <c r="B664" t="s">
        <v>1374</v>
      </c>
      <c r="C664" s="7" t="s">
        <v>101</v>
      </c>
      <c r="D664" s="7" t="s">
        <v>897</v>
      </c>
      <c r="E664" s="7" t="s">
        <v>95</v>
      </c>
      <c r="F664" t="s">
        <v>898</v>
      </c>
      <c r="G664" t="s">
        <v>899</v>
      </c>
      <c r="H664" t="s">
        <v>1011</v>
      </c>
      <c r="I664" t="s">
        <v>165</v>
      </c>
      <c r="J664" t="s">
        <v>78</v>
      </c>
      <c r="K664" t="s">
        <v>166</v>
      </c>
      <c r="L664">
        <v>38.460965616599999</v>
      </c>
      <c r="M664">
        <v>-122.0537186128</v>
      </c>
      <c r="N664" s="7" t="s">
        <v>1375</v>
      </c>
      <c r="O664" s="7" t="s">
        <v>1376</v>
      </c>
      <c r="P664" s="7" t="s">
        <v>1377</v>
      </c>
      <c r="Q664" s="7" t="s">
        <v>141</v>
      </c>
      <c r="R664" s="7">
        <v>92</v>
      </c>
      <c r="S664" s="7"/>
      <c r="T664" s="7"/>
      <c r="U664" s="7"/>
      <c r="V664" s="7" t="s">
        <v>898</v>
      </c>
      <c r="W664" s="8">
        <v>0</v>
      </c>
      <c r="X664" s="8">
        <v>0</v>
      </c>
      <c r="Y664" s="8">
        <v>0.21590909090909091</v>
      </c>
      <c r="Z664" s="8">
        <v>0.21590909090909091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0.21590909090909091</v>
      </c>
      <c r="AH664" s="8">
        <v>0.21590909090909091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8">
        <v>0</v>
      </c>
      <c r="AO664" s="8">
        <v>0</v>
      </c>
      <c r="AP664" s="8">
        <v>0</v>
      </c>
      <c r="AQ664" s="8">
        <v>0</v>
      </c>
      <c r="AR664" s="8">
        <v>0</v>
      </c>
      <c r="AS664" s="8">
        <v>0</v>
      </c>
      <c r="AT664" s="8">
        <v>0</v>
      </c>
      <c r="AU664" s="7">
        <v>0</v>
      </c>
      <c r="AV664" s="7">
        <v>0</v>
      </c>
      <c r="AW664" s="7">
        <v>0</v>
      </c>
      <c r="AX664" s="7">
        <v>0</v>
      </c>
      <c r="AY664" s="7">
        <v>0</v>
      </c>
      <c r="AZ664" s="7">
        <v>0</v>
      </c>
      <c r="BA664" s="7">
        <v>0</v>
      </c>
      <c r="BB664" s="7">
        <v>0</v>
      </c>
      <c r="BC664" s="8">
        <v>0</v>
      </c>
      <c r="BD664" s="8">
        <v>0</v>
      </c>
      <c r="BE664" s="8">
        <v>0</v>
      </c>
      <c r="BF664" s="8">
        <v>0</v>
      </c>
      <c r="BG664" s="8">
        <v>0</v>
      </c>
      <c r="BH664" s="8">
        <v>0</v>
      </c>
      <c r="BI664" s="8">
        <v>0</v>
      </c>
      <c r="BJ664" s="8">
        <v>0</v>
      </c>
      <c r="BK664" s="8">
        <v>0</v>
      </c>
      <c r="BL664" s="8">
        <v>0</v>
      </c>
      <c r="BM664" s="8">
        <v>0</v>
      </c>
      <c r="BN664" s="8">
        <v>0</v>
      </c>
      <c r="BO664" s="8">
        <v>0</v>
      </c>
      <c r="BP664" s="8">
        <v>0</v>
      </c>
      <c r="BQ664" s="8">
        <v>0</v>
      </c>
      <c r="BR664" s="8">
        <v>0</v>
      </c>
    </row>
    <row r="665" spans="1:70" x14ac:dyDescent="0.25">
      <c r="A665" s="6">
        <v>35225254</v>
      </c>
      <c r="B665" t="s">
        <v>1378</v>
      </c>
      <c r="C665" s="7" t="s">
        <v>115</v>
      </c>
      <c r="D665" s="7" t="s">
        <v>897</v>
      </c>
      <c r="E665" s="7" t="s">
        <v>95</v>
      </c>
      <c r="F665" t="s">
        <v>898</v>
      </c>
      <c r="G665" t="s">
        <v>899</v>
      </c>
      <c r="H665" t="s">
        <v>157</v>
      </c>
      <c r="I665" t="s">
        <v>157</v>
      </c>
      <c r="J665" t="s">
        <v>158</v>
      </c>
      <c r="K665" t="s">
        <v>159</v>
      </c>
      <c r="L665">
        <v>37.004805939199997</v>
      </c>
      <c r="M665">
        <v>-121.9827878155</v>
      </c>
      <c r="N665" s="7" t="s">
        <v>1379</v>
      </c>
      <c r="O665" s="7" t="s">
        <v>1380</v>
      </c>
      <c r="P665" s="7" t="s">
        <v>1381</v>
      </c>
      <c r="Q665" s="7" t="s">
        <v>170</v>
      </c>
      <c r="R665" s="7">
        <v>2633</v>
      </c>
      <c r="S665" s="7">
        <v>1539</v>
      </c>
      <c r="T665" s="7" t="s">
        <v>220</v>
      </c>
      <c r="U665" s="7"/>
      <c r="V665" s="7" t="s">
        <v>898</v>
      </c>
      <c r="W665" s="8">
        <v>0</v>
      </c>
      <c r="X665" s="8">
        <v>0</v>
      </c>
      <c r="Y665" s="8">
        <v>5.3030303030303032E-2</v>
      </c>
      <c r="Z665" s="8">
        <v>5.3030303030303032E-2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8">
        <v>0</v>
      </c>
      <c r="AO665" s="8">
        <v>0</v>
      </c>
      <c r="AP665" s="8">
        <v>0</v>
      </c>
      <c r="AQ665" s="8">
        <v>0</v>
      </c>
      <c r="AR665" s="8">
        <v>0</v>
      </c>
      <c r="AS665" s="8">
        <v>5.3030303030303032E-2</v>
      </c>
      <c r="AT665" s="8">
        <v>5.3030303030303032E-2</v>
      </c>
      <c r="AU665" s="7">
        <v>0</v>
      </c>
      <c r="AV665" s="7">
        <v>0</v>
      </c>
      <c r="AW665" s="7">
        <v>0</v>
      </c>
      <c r="AX665" s="7">
        <v>0</v>
      </c>
      <c r="AY665" s="7">
        <v>0</v>
      </c>
      <c r="AZ665" s="7">
        <v>0</v>
      </c>
      <c r="BA665" s="7">
        <v>0</v>
      </c>
      <c r="BB665" s="7">
        <v>0</v>
      </c>
      <c r="BC665" s="8">
        <v>0</v>
      </c>
      <c r="BD665" s="8">
        <v>0</v>
      </c>
      <c r="BE665" s="8">
        <v>0</v>
      </c>
      <c r="BF665" s="8">
        <v>0</v>
      </c>
      <c r="BG665" s="8">
        <v>0</v>
      </c>
      <c r="BH665" s="8">
        <v>0</v>
      </c>
      <c r="BI665" s="8">
        <v>0</v>
      </c>
      <c r="BJ665" s="8">
        <v>0</v>
      </c>
      <c r="BK665" s="8">
        <v>0</v>
      </c>
      <c r="BL665" s="8">
        <v>0</v>
      </c>
      <c r="BM665" s="8">
        <v>0</v>
      </c>
      <c r="BN665" s="8">
        <v>0</v>
      </c>
      <c r="BO665" s="8">
        <v>0</v>
      </c>
      <c r="BP665" s="8">
        <v>0</v>
      </c>
      <c r="BQ665" s="8">
        <v>0</v>
      </c>
      <c r="BR665" s="8">
        <v>0</v>
      </c>
    </row>
    <row r="666" spans="1:70" x14ac:dyDescent="0.25">
      <c r="A666" s="6">
        <v>35211210</v>
      </c>
      <c r="B666" t="s">
        <v>1382</v>
      </c>
      <c r="C666" s="7" t="s">
        <v>93</v>
      </c>
      <c r="D666" s="7" t="s">
        <v>897</v>
      </c>
      <c r="E666" s="7" t="s">
        <v>95</v>
      </c>
      <c r="F666" t="s">
        <v>898</v>
      </c>
      <c r="G666" t="s">
        <v>899</v>
      </c>
      <c r="H666" t="s">
        <v>1383</v>
      </c>
      <c r="I666" t="s">
        <v>108</v>
      </c>
      <c r="J666" t="s">
        <v>78</v>
      </c>
      <c r="K666" t="s">
        <v>109</v>
      </c>
      <c r="L666">
        <v>38.827577196999997</v>
      </c>
      <c r="M666">
        <v>-121.22508179810001</v>
      </c>
      <c r="N666" s="7" t="s">
        <v>1384</v>
      </c>
      <c r="O666" s="7" t="s">
        <v>1385</v>
      </c>
      <c r="P666" s="7" t="s">
        <v>1386</v>
      </c>
      <c r="Q666" s="7" t="s">
        <v>141</v>
      </c>
      <c r="R666" s="7">
        <v>385</v>
      </c>
      <c r="S666" s="7">
        <v>2831</v>
      </c>
      <c r="T666" s="7" t="s">
        <v>220</v>
      </c>
      <c r="U666" s="7"/>
      <c r="V666" s="7" t="s">
        <v>898</v>
      </c>
      <c r="W666" s="8">
        <v>0</v>
      </c>
      <c r="X666" s="8">
        <v>0</v>
      </c>
      <c r="Y666" s="8">
        <v>0.11363636363636363</v>
      </c>
      <c r="Z666" s="8">
        <v>0.11363636363636363</v>
      </c>
      <c r="AA666" s="8">
        <v>0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</v>
      </c>
      <c r="AN666" s="8">
        <v>0</v>
      </c>
      <c r="AO666" s="8">
        <v>0.11363636363636363</v>
      </c>
      <c r="AP666" s="8">
        <v>0.11363636363636363</v>
      </c>
      <c r="AQ666" s="8">
        <v>0</v>
      </c>
      <c r="AR666" s="8">
        <v>0</v>
      </c>
      <c r="AS666" s="8">
        <v>0</v>
      </c>
      <c r="AT666" s="8">
        <v>0</v>
      </c>
      <c r="AU666" s="7">
        <v>0</v>
      </c>
      <c r="AV666" s="7">
        <v>0</v>
      </c>
      <c r="AW666" s="7">
        <v>0</v>
      </c>
      <c r="AX666" s="7">
        <v>0</v>
      </c>
      <c r="AY666" s="7">
        <v>0</v>
      </c>
      <c r="AZ666" s="7">
        <v>0</v>
      </c>
      <c r="BA666" s="7">
        <v>0</v>
      </c>
      <c r="BB666" s="7">
        <v>0</v>
      </c>
      <c r="BC666" s="8">
        <v>0</v>
      </c>
      <c r="BD666" s="8">
        <v>0</v>
      </c>
      <c r="BE666" s="8">
        <v>0</v>
      </c>
      <c r="BF666" s="8">
        <v>0</v>
      </c>
      <c r="BG666" s="8">
        <v>0</v>
      </c>
      <c r="BH666" s="8">
        <v>0</v>
      </c>
      <c r="BI666" s="8">
        <v>0</v>
      </c>
      <c r="BJ666" s="8">
        <v>0</v>
      </c>
      <c r="BK666" s="8">
        <v>0</v>
      </c>
      <c r="BL666" s="8">
        <v>0</v>
      </c>
      <c r="BM666" s="8">
        <v>0</v>
      </c>
      <c r="BN666" s="8">
        <v>0</v>
      </c>
      <c r="BO666" s="8">
        <v>0</v>
      </c>
      <c r="BP666" s="8">
        <v>0</v>
      </c>
      <c r="BQ666" s="8">
        <v>0</v>
      </c>
      <c r="BR666" s="8">
        <v>0</v>
      </c>
    </row>
    <row r="667" spans="1:70" x14ac:dyDescent="0.25">
      <c r="A667" s="6">
        <v>31081464</v>
      </c>
      <c r="B667" t="s">
        <v>1387</v>
      </c>
      <c r="C667" s="7" t="s">
        <v>101</v>
      </c>
      <c r="D667" s="7" t="s">
        <v>897</v>
      </c>
      <c r="E667" s="7" t="s">
        <v>95</v>
      </c>
      <c r="F667" t="s">
        <v>898</v>
      </c>
      <c r="G667" t="s">
        <v>899</v>
      </c>
      <c r="H667" t="s">
        <v>1388</v>
      </c>
      <c r="J667" t="s">
        <v>78</v>
      </c>
      <c r="K667" t="s">
        <v>109</v>
      </c>
      <c r="L667">
        <v>38.7924487887</v>
      </c>
      <c r="M667">
        <v>-121.1524297428</v>
      </c>
      <c r="N667" s="7" t="s">
        <v>1389</v>
      </c>
      <c r="O667" s="7" t="s">
        <v>1390</v>
      </c>
      <c r="P667" s="7" t="s">
        <v>1391</v>
      </c>
      <c r="Q667" s="7" t="s">
        <v>141</v>
      </c>
      <c r="R667" s="7">
        <v>1071</v>
      </c>
      <c r="S667" s="7"/>
      <c r="T667" s="7"/>
      <c r="U667" s="7"/>
      <c r="V667" s="7" t="s">
        <v>898</v>
      </c>
      <c r="W667" s="8">
        <v>0</v>
      </c>
      <c r="X667" s="8">
        <v>0</v>
      </c>
      <c r="Y667" s="8">
        <v>0.15511363636363637</v>
      </c>
      <c r="Z667" s="8">
        <v>0.15511363636363637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>
        <v>0.15511363636363637</v>
      </c>
      <c r="AH667" s="8">
        <v>0.15511363636363637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8">
        <v>0</v>
      </c>
      <c r="AO667" s="8">
        <v>0</v>
      </c>
      <c r="AP667" s="8">
        <v>0</v>
      </c>
      <c r="AQ667" s="8">
        <v>0</v>
      </c>
      <c r="AR667" s="8">
        <v>0</v>
      </c>
      <c r="AS667" s="8">
        <v>0</v>
      </c>
      <c r="AT667" s="8">
        <v>0</v>
      </c>
      <c r="AU667" s="7">
        <v>0</v>
      </c>
      <c r="AV667" s="7">
        <v>0</v>
      </c>
      <c r="AW667" s="7">
        <v>0</v>
      </c>
      <c r="AX667" s="7">
        <v>0</v>
      </c>
      <c r="AY667" s="7">
        <v>0</v>
      </c>
      <c r="AZ667" s="7">
        <v>0</v>
      </c>
      <c r="BA667" s="7">
        <v>0</v>
      </c>
      <c r="BB667" s="7">
        <v>0</v>
      </c>
      <c r="BC667" s="8">
        <v>0</v>
      </c>
      <c r="BD667" s="8">
        <v>0</v>
      </c>
      <c r="BE667" s="8">
        <v>0</v>
      </c>
      <c r="BF667" s="8">
        <v>0</v>
      </c>
      <c r="BG667" s="8">
        <v>0</v>
      </c>
      <c r="BH667" s="8">
        <v>0</v>
      </c>
      <c r="BI667" s="8">
        <v>0</v>
      </c>
      <c r="BJ667" s="8">
        <v>0</v>
      </c>
      <c r="BK667" s="8">
        <v>0</v>
      </c>
      <c r="BL667" s="8">
        <v>0</v>
      </c>
      <c r="BM667" s="8">
        <v>0</v>
      </c>
      <c r="BN667" s="8">
        <v>0</v>
      </c>
      <c r="BO667" s="8">
        <v>0</v>
      </c>
      <c r="BP667" s="8">
        <v>0</v>
      </c>
      <c r="BQ667" s="8">
        <v>0</v>
      </c>
      <c r="BR667" s="8">
        <v>0</v>
      </c>
    </row>
    <row r="668" spans="1:70" x14ac:dyDescent="0.25">
      <c r="A668" s="6">
        <v>35146183</v>
      </c>
      <c r="B668" t="s">
        <v>1392</v>
      </c>
      <c r="C668" s="7" t="s">
        <v>101</v>
      </c>
      <c r="D668" s="7" t="s">
        <v>897</v>
      </c>
      <c r="E668" s="7" t="s">
        <v>95</v>
      </c>
      <c r="F668" t="s">
        <v>898</v>
      </c>
      <c r="G668" t="s">
        <v>899</v>
      </c>
      <c r="H668" t="s">
        <v>920</v>
      </c>
      <c r="J668" t="s">
        <v>78</v>
      </c>
      <c r="K668" t="s">
        <v>109</v>
      </c>
      <c r="L668">
        <v>38.8343254483</v>
      </c>
      <c r="M668">
        <v>-121.1214695717</v>
      </c>
      <c r="N668" s="7" t="s">
        <v>1389</v>
      </c>
      <c r="O668" s="7" t="s">
        <v>1393</v>
      </c>
      <c r="P668" s="7" t="s">
        <v>1391</v>
      </c>
      <c r="Q668" s="7" t="s">
        <v>141</v>
      </c>
      <c r="R668" s="7">
        <v>1538</v>
      </c>
      <c r="S668" s="7"/>
      <c r="T668" s="7"/>
      <c r="U668" s="7"/>
      <c r="V668" s="7" t="s">
        <v>898</v>
      </c>
      <c r="W668" s="8">
        <v>0</v>
      </c>
      <c r="X668" s="8">
        <v>0</v>
      </c>
      <c r="Y668" s="8">
        <v>6.4015151515151511E-2</v>
      </c>
      <c r="Z668" s="8">
        <v>6.4015151515151511E-2</v>
      </c>
      <c r="AA668" s="8">
        <v>0</v>
      </c>
      <c r="AB668" s="8">
        <v>0</v>
      </c>
      <c r="AC668" s="8">
        <v>0</v>
      </c>
      <c r="AD668" s="8">
        <v>0</v>
      </c>
      <c r="AE668" s="8">
        <v>0</v>
      </c>
      <c r="AF668" s="8">
        <v>0</v>
      </c>
      <c r="AG668" s="8">
        <v>0</v>
      </c>
      <c r="AH668" s="8">
        <v>0</v>
      </c>
      <c r="AI668" s="8">
        <v>0</v>
      </c>
      <c r="AJ668" s="8">
        <v>0</v>
      </c>
      <c r="AK668" s="8">
        <v>6.4015151515151511E-2</v>
      </c>
      <c r="AL668" s="8">
        <v>6.4015151515151511E-2</v>
      </c>
      <c r="AM668" s="8">
        <v>0</v>
      </c>
      <c r="AN668" s="8">
        <v>0</v>
      </c>
      <c r="AO668" s="8">
        <v>0</v>
      </c>
      <c r="AP668" s="8">
        <v>0</v>
      </c>
      <c r="AQ668" s="8">
        <v>0</v>
      </c>
      <c r="AR668" s="8">
        <v>0</v>
      </c>
      <c r="AS668" s="8">
        <v>0</v>
      </c>
      <c r="AT668" s="8">
        <v>0</v>
      </c>
      <c r="AU668" s="7">
        <v>0</v>
      </c>
      <c r="AV668" s="7">
        <v>0</v>
      </c>
      <c r="AW668" s="7">
        <v>0</v>
      </c>
      <c r="AX668" s="7">
        <v>0</v>
      </c>
      <c r="AY668" s="7">
        <v>0</v>
      </c>
      <c r="AZ668" s="7">
        <v>0</v>
      </c>
      <c r="BA668" s="7">
        <v>0</v>
      </c>
      <c r="BB668" s="7">
        <v>0</v>
      </c>
      <c r="BC668" s="8">
        <v>0</v>
      </c>
      <c r="BD668" s="8">
        <v>0</v>
      </c>
      <c r="BE668" s="8">
        <v>0</v>
      </c>
      <c r="BF668" s="8">
        <v>0</v>
      </c>
      <c r="BG668" s="8">
        <v>0</v>
      </c>
      <c r="BH668" s="8">
        <v>0</v>
      </c>
      <c r="BI668" s="8">
        <v>0</v>
      </c>
      <c r="BJ668" s="8">
        <v>0</v>
      </c>
      <c r="BK668" s="8">
        <v>0</v>
      </c>
      <c r="BL668" s="8">
        <v>0</v>
      </c>
      <c r="BM668" s="8">
        <v>0</v>
      </c>
      <c r="BN668" s="8">
        <v>0</v>
      </c>
      <c r="BO668" s="8">
        <v>0</v>
      </c>
      <c r="BP668" s="8">
        <v>0</v>
      </c>
      <c r="BQ668" s="8">
        <v>0</v>
      </c>
      <c r="BR668" s="8">
        <v>0</v>
      </c>
    </row>
    <row r="669" spans="1:70" x14ac:dyDescent="0.25">
      <c r="A669" s="6">
        <v>35083680</v>
      </c>
      <c r="B669" t="s">
        <v>1394</v>
      </c>
      <c r="C669" s="7" t="s">
        <v>93</v>
      </c>
      <c r="D669" s="7" t="s">
        <v>897</v>
      </c>
      <c r="E669" s="7" t="s">
        <v>95</v>
      </c>
      <c r="F669" t="s">
        <v>898</v>
      </c>
      <c r="G669" t="s">
        <v>899</v>
      </c>
      <c r="J669" t="s">
        <v>99</v>
      </c>
      <c r="K669" t="s">
        <v>100</v>
      </c>
      <c r="L669">
        <v>37.900802348299997</v>
      </c>
      <c r="M669">
        <v>-120.4153187214</v>
      </c>
      <c r="N669" s="7" t="s">
        <v>1395</v>
      </c>
      <c r="O669" s="7" t="s">
        <v>1396</v>
      </c>
      <c r="P669" s="7" t="s">
        <v>1397</v>
      </c>
      <c r="Q669" s="7" t="s">
        <v>141</v>
      </c>
      <c r="R669" s="7">
        <v>780</v>
      </c>
      <c r="S669" s="7"/>
      <c r="T669" s="7"/>
      <c r="U669" s="7"/>
      <c r="V669" s="7" t="s">
        <v>898</v>
      </c>
      <c r="W669" s="8">
        <v>0</v>
      </c>
      <c r="X669" s="8">
        <v>0</v>
      </c>
      <c r="Y669" s="8">
        <v>8.6742424242424246E-2</v>
      </c>
      <c r="Z669" s="8">
        <v>8.6742424242424246E-2</v>
      </c>
      <c r="AA669" s="8">
        <v>0</v>
      </c>
      <c r="AB669" s="8">
        <v>0</v>
      </c>
      <c r="AC669" s="8">
        <v>0</v>
      </c>
      <c r="AD669" s="8">
        <v>0</v>
      </c>
      <c r="AE669" s="8">
        <v>0</v>
      </c>
      <c r="AF669" s="8">
        <v>0</v>
      </c>
      <c r="AG669" s="8">
        <v>0</v>
      </c>
      <c r="AH669" s="8">
        <v>0</v>
      </c>
      <c r="AI669" s="8">
        <v>0</v>
      </c>
      <c r="AJ669" s="8">
        <v>0</v>
      </c>
      <c r="AK669" s="8">
        <v>8.6742424242424246E-2</v>
      </c>
      <c r="AL669" s="8">
        <v>8.6742424242424246E-2</v>
      </c>
      <c r="AM669" s="8">
        <v>0</v>
      </c>
      <c r="AN669" s="8">
        <v>0</v>
      </c>
      <c r="AO669" s="8">
        <v>0</v>
      </c>
      <c r="AP669" s="8">
        <v>0</v>
      </c>
      <c r="AQ669" s="8">
        <v>0</v>
      </c>
      <c r="AR669" s="8">
        <v>0</v>
      </c>
      <c r="AS669" s="8">
        <v>0</v>
      </c>
      <c r="AT669" s="8">
        <v>0</v>
      </c>
      <c r="AU669" s="7">
        <v>0</v>
      </c>
      <c r="AV669" s="7">
        <v>0</v>
      </c>
      <c r="AW669" s="7">
        <v>0</v>
      </c>
      <c r="AX669" s="7">
        <v>0</v>
      </c>
      <c r="AY669" s="7">
        <v>0</v>
      </c>
      <c r="AZ669" s="7">
        <v>0</v>
      </c>
      <c r="BA669" s="7">
        <v>0</v>
      </c>
      <c r="BB669" s="7">
        <v>0</v>
      </c>
      <c r="BC669" s="8">
        <v>0</v>
      </c>
      <c r="BD669" s="8">
        <v>0</v>
      </c>
      <c r="BE669" s="8">
        <v>0</v>
      </c>
      <c r="BF669" s="8">
        <v>0</v>
      </c>
      <c r="BG669" s="8">
        <v>0</v>
      </c>
      <c r="BH669" s="8">
        <v>0</v>
      </c>
      <c r="BI669" s="8">
        <v>0</v>
      </c>
      <c r="BJ669" s="8">
        <v>0</v>
      </c>
      <c r="BK669" s="8">
        <v>0</v>
      </c>
      <c r="BL669" s="8">
        <v>0</v>
      </c>
      <c r="BM669" s="8">
        <v>0</v>
      </c>
      <c r="BN669" s="8">
        <v>0</v>
      </c>
      <c r="BO669" s="8">
        <v>0</v>
      </c>
      <c r="BP669" s="8">
        <v>0</v>
      </c>
      <c r="BQ669" s="8">
        <v>0</v>
      </c>
      <c r="BR669" s="8">
        <v>0</v>
      </c>
    </row>
    <row r="670" spans="1:70" x14ac:dyDescent="0.25">
      <c r="A670" s="6">
        <v>35176816</v>
      </c>
      <c r="B670" t="s">
        <v>1398</v>
      </c>
      <c r="C670" s="7" t="s">
        <v>101</v>
      </c>
      <c r="D670" s="7" t="s">
        <v>897</v>
      </c>
      <c r="E670" s="7" t="s">
        <v>95</v>
      </c>
      <c r="F670" t="s">
        <v>898</v>
      </c>
      <c r="G670" t="s">
        <v>899</v>
      </c>
      <c r="H670" t="s">
        <v>1218</v>
      </c>
      <c r="I670" t="s">
        <v>130</v>
      </c>
      <c r="J670" t="s">
        <v>78</v>
      </c>
      <c r="K670" t="s">
        <v>109</v>
      </c>
      <c r="L670">
        <v>38.798805731500003</v>
      </c>
      <c r="M670">
        <v>-120.8164319119</v>
      </c>
      <c r="N670" s="7" t="s">
        <v>733</v>
      </c>
      <c r="O670" s="7" t="s">
        <v>1399</v>
      </c>
      <c r="P670" s="7" t="s">
        <v>735</v>
      </c>
      <c r="Q670" s="7" t="s">
        <v>170</v>
      </c>
      <c r="R670" s="7">
        <v>1666</v>
      </c>
      <c r="S670" s="7">
        <v>68</v>
      </c>
      <c r="T670" s="7" t="s">
        <v>123</v>
      </c>
      <c r="U670" s="7"/>
      <c r="V670" s="7" t="s">
        <v>898</v>
      </c>
      <c r="W670" s="8">
        <v>0</v>
      </c>
      <c r="X670" s="8">
        <v>0</v>
      </c>
      <c r="Y670" s="8">
        <v>0.14299242424242425</v>
      </c>
      <c r="Z670" s="8">
        <v>0.14299242424242425</v>
      </c>
      <c r="AA670" s="8">
        <v>0</v>
      </c>
      <c r="AB670" s="8">
        <v>0</v>
      </c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8">
        <v>0</v>
      </c>
      <c r="AO670" s="8">
        <v>0</v>
      </c>
      <c r="AP670" s="8">
        <v>0</v>
      </c>
      <c r="AQ670" s="8">
        <v>0</v>
      </c>
      <c r="AR670" s="8">
        <v>0</v>
      </c>
      <c r="AS670" s="8">
        <v>0.14299242424242425</v>
      </c>
      <c r="AT670" s="8">
        <v>0.14299242424242425</v>
      </c>
      <c r="AU670" s="7">
        <v>0</v>
      </c>
      <c r="AV670" s="7">
        <v>0</v>
      </c>
      <c r="AW670" s="7">
        <v>0</v>
      </c>
      <c r="AX670" s="7">
        <v>0</v>
      </c>
      <c r="AY670" s="7">
        <v>0</v>
      </c>
      <c r="AZ670" s="7">
        <v>0</v>
      </c>
      <c r="BA670" s="7">
        <v>0</v>
      </c>
      <c r="BB670" s="7">
        <v>0</v>
      </c>
      <c r="BC670" s="8">
        <v>0</v>
      </c>
      <c r="BD670" s="8">
        <v>0</v>
      </c>
      <c r="BE670" s="8">
        <v>0</v>
      </c>
      <c r="BF670" s="8">
        <v>0</v>
      </c>
      <c r="BG670" s="8">
        <v>0</v>
      </c>
      <c r="BH670" s="8">
        <v>0</v>
      </c>
      <c r="BI670" s="8">
        <v>0</v>
      </c>
      <c r="BJ670" s="8">
        <v>0</v>
      </c>
      <c r="BK670" s="8">
        <v>0</v>
      </c>
      <c r="BL670" s="8">
        <v>0</v>
      </c>
      <c r="BM670" s="8">
        <v>0</v>
      </c>
      <c r="BN670" s="8">
        <v>0</v>
      </c>
      <c r="BO670" s="8">
        <v>0</v>
      </c>
      <c r="BP670" s="8">
        <v>0</v>
      </c>
      <c r="BQ670" s="8">
        <v>0</v>
      </c>
      <c r="BR670" s="8">
        <v>0</v>
      </c>
    </row>
    <row r="671" spans="1:70" x14ac:dyDescent="0.25">
      <c r="A671" s="6">
        <v>35208054</v>
      </c>
      <c r="B671" t="s">
        <v>1400</v>
      </c>
      <c r="C671" s="7" t="s">
        <v>71</v>
      </c>
      <c r="D671" s="7" t="s">
        <v>897</v>
      </c>
      <c r="E671" s="7" t="s">
        <v>73</v>
      </c>
      <c r="F671" t="s">
        <v>898</v>
      </c>
      <c r="G671" t="s">
        <v>899</v>
      </c>
      <c r="H671" t="s">
        <v>1218</v>
      </c>
      <c r="I671" t="s">
        <v>130</v>
      </c>
      <c r="J671" t="s">
        <v>78</v>
      </c>
      <c r="K671" t="s">
        <v>109</v>
      </c>
      <c r="L671">
        <v>38.7974638759</v>
      </c>
      <c r="M671">
        <v>-120.8281283135</v>
      </c>
      <c r="N671" s="7" t="s">
        <v>733</v>
      </c>
      <c r="O671" s="7" t="s">
        <v>1399</v>
      </c>
      <c r="P671" s="7" t="s">
        <v>735</v>
      </c>
      <c r="Q671" s="7" t="s">
        <v>141</v>
      </c>
      <c r="R671" s="7">
        <v>1666</v>
      </c>
      <c r="S671" s="7">
        <v>68</v>
      </c>
      <c r="T671" s="7" t="s">
        <v>123</v>
      </c>
      <c r="U671" s="7"/>
      <c r="V671" s="7" t="s">
        <v>898</v>
      </c>
      <c r="W671" s="8">
        <v>0</v>
      </c>
      <c r="X671" s="8">
        <v>0</v>
      </c>
      <c r="Y671" s="8">
        <v>0.14867424242424243</v>
      </c>
      <c r="Z671" s="8">
        <v>0.14867424242424243</v>
      </c>
      <c r="AA671" s="8">
        <v>0</v>
      </c>
      <c r="AB671" s="8">
        <v>0</v>
      </c>
      <c r="AC671" s="8">
        <v>0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8">
        <v>0</v>
      </c>
      <c r="AO671" s="8">
        <v>0</v>
      </c>
      <c r="AP671" s="8">
        <v>0</v>
      </c>
      <c r="AQ671" s="8">
        <v>0</v>
      </c>
      <c r="AR671" s="8">
        <v>0</v>
      </c>
      <c r="AS671" s="8">
        <v>0</v>
      </c>
      <c r="AT671" s="8">
        <v>0</v>
      </c>
      <c r="AU671" s="7">
        <v>0</v>
      </c>
      <c r="AV671" s="7">
        <v>0</v>
      </c>
      <c r="AW671" s="7">
        <v>0</v>
      </c>
      <c r="AX671" s="7">
        <v>0</v>
      </c>
      <c r="AY671" s="7">
        <v>0</v>
      </c>
      <c r="AZ671" s="7">
        <v>0</v>
      </c>
      <c r="BA671" s="7">
        <v>0.14867424242424243</v>
      </c>
      <c r="BB671" s="7">
        <v>0.14867424242424243</v>
      </c>
      <c r="BC671" s="8">
        <v>0</v>
      </c>
      <c r="BD671" s="8">
        <v>0</v>
      </c>
      <c r="BE671" s="8">
        <v>0</v>
      </c>
      <c r="BF671" s="8">
        <v>0</v>
      </c>
      <c r="BG671" s="8">
        <v>0</v>
      </c>
      <c r="BH671" s="8">
        <v>0</v>
      </c>
      <c r="BI671" s="8">
        <v>0</v>
      </c>
      <c r="BJ671" s="8">
        <v>0</v>
      </c>
      <c r="BK671" s="8">
        <v>0</v>
      </c>
      <c r="BL671" s="8">
        <v>0</v>
      </c>
      <c r="BM671" s="8">
        <v>0</v>
      </c>
      <c r="BN671" s="8">
        <v>0</v>
      </c>
      <c r="BO671" s="8">
        <v>0</v>
      </c>
      <c r="BP671" s="8">
        <v>0</v>
      </c>
      <c r="BQ671" s="8">
        <v>0</v>
      </c>
      <c r="BR671" s="8">
        <v>0</v>
      </c>
    </row>
    <row r="672" spans="1:70" x14ac:dyDescent="0.25">
      <c r="A672" s="6">
        <v>35135357</v>
      </c>
      <c r="B672" t="s">
        <v>1401</v>
      </c>
      <c r="C672" s="7" t="s">
        <v>93</v>
      </c>
      <c r="D672" s="7" t="s">
        <v>897</v>
      </c>
      <c r="E672" s="7" t="s">
        <v>95</v>
      </c>
      <c r="F672" t="s">
        <v>898</v>
      </c>
      <c r="G672" t="s">
        <v>899</v>
      </c>
      <c r="H672" t="s">
        <v>1218</v>
      </c>
      <c r="I672" t="s">
        <v>130</v>
      </c>
      <c r="J672" t="s">
        <v>78</v>
      </c>
      <c r="K672" t="s">
        <v>109</v>
      </c>
      <c r="L672">
        <v>38.731225910799999</v>
      </c>
      <c r="M672">
        <v>-120.7962355101</v>
      </c>
      <c r="N672" s="7" t="s">
        <v>733</v>
      </c>
      <c r="O672" s="7" t="s">
        <v>1402</v>
      </c>
      <c r="P672" s="7" t="s">
        <v>735</v>
      </c>
      <c r="Q672" s="7" t="s">
        <v>170</v>
      </c>
      <c r="R672" s="7">
        <v>2992</v>
      </c>
      <c r="S672" s="7">
        <v>1085</v>
      </c>
      <c r="T672" s="7" t="s">
        <v>220</v>
      </c>
      <c r="U672" s="7"/>
      <c r="V672" s="7" t="s">
        <v>898</v>
      </c>
      <c r="W672" s="8">
        <v>0</v>
      </c>
      <c r="X672" s="8">
        <v>0</v>
      </c>
      <c r="Y672" s="8">
        <v>2.234848484848485E-2</v>
      </c>
      <c r="Z672" s="8">
        <v>2.234848484848485E-2</v>
      </c>
      <c r="AA672" s="8">
        <v>0</v>
      </c>
      <c r="AB672" s="8">
        <v>0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8">
        <v>0</v>
      </c>
      <c r="AO672" s="8">
        <v>2.234848484848485E-2</v>
      </c>
      <c r="AP672" s="8">
        <v>2.234848484848485E-2</v>
      </c>
      <c r="AQ672" s="8">
        <v>0</v>
      </c>
      <c r="AR672" s="8">
        <v>0</v>
      </c>
      <c r="AS672" s="8">
        <v>0</v>
      </c>
      <c r="AT672" s="8">
        <v>0</v>
      </c>
      <c r="AU672" s="7">
        <v>0</v>
      </c>
      <c r="AV672" s="7">
        <v>0</v>
      </c>
      <c r="AW672" s="7">
        <v>0</v>
      </c>
      <c r="AX672" s="7">
        <v>0</v>
      </c>
      <c r="AY672" s="7">
        <v>0</v>
      </c>
      <c r="AZ672" s="7">
        <v>0</v>
      </c>
      <c r="BA672" s="7">
        <v>0</v>
      </c>
      <c r="BB672" s="7">
        <v>0</v>
      </c>
      <c r="BC672" s="8">
        <v>0</v>
      </c>
      <c r="BD672" s="8">
        <v>0</v>
      </c>
      <c r="BE672" s="8">
        <v>0</v>
      </c>
      <c r="BF672" s="8">
        <v>0</v>
      </c>
      <c r="BG672" s="8">
        <v>0</v>
      </c>
      <c r="BH672" s="8">
        <v>0</v>
      </c>
      <c r="BI672" s="8">
        <v>0</v>
      </c>
      <c r="BJ672" s="8">
        <v>0</v>
      </c>
      <c r="BK672" s="8">
        <v>0</v>
      </c>
      <c r="BL672" s="8">
        <v>0</v>
      </c>
      <c r="BM672" s="8">
        <v>0</v>
      </c>
      <c r="BN672" s="8">
        <v>0</v>
      </c>
      <c r="BO672" s="8">
        <v>0</v>
      </c>
      <c r="BP672" s="8">
        <v>0</v>
      </c>
      <c r="BQ672" s="8">
        <v>0</v>
      </c>
      <c r="BR672" s="8">
        <v>0</v>
      </c>
    </row>
    <row r="673" spans="1:70" x14ac:dyDescent="0.25">
      <c r="A673" s="6">
        <v>35038571</v>
      </c>
      <c r="B673" t="s">
        <v>1403</v>
      </c>
      <c r="C673" s="7" t="s">
        <v>101</v>
      </c>
      <c r="D673" s="7" t="s">
        <v>897</v>
      </c>
      <c r="E673" s="7" t="s">
        <v>95</v>
      </c>
      <c r="F673" t="s">
        <v>898</v>
      </c>
      <c r="G673" t="s">
        <v>899</v>
      </c>
      <c r="H673" t="s">
        <v>1321</v>
      </c>
      <c r="J673" t="s">
        <v>153</v>
      </c>
      <c r="K673" t="s">
        <v>196</v>
      </c>
      <c r="L673">
        <v>39.345921527400002</v>
      </c>
      <c r="M673">
        <v>-123.1430268898</v>
      </c>
      <c r="N673" s="7" t="s">
        <v>1404</v>
      </c>
      <c r="O673" s="7" t="s">
        <v>1405</v>
      </c>
      <c r="P673" s="7" t="s">
        <v>1406</v>
      </c>
      <c r="Q673" s="7" t="s">
        <v>141</v>
      </c>
      <c r="R673" s="7">
        <v>60</v>
      </c>
      <c r="S673" s="7"/>
      <c r="T673" s="7"/>
      <c r="U673" s="7"/>
      <c r="V673" s="7" t="s">
        <v>898</v>
      </c>
      <c r="W673" s="8">
        <v>0</v>
      </c>
      <c r="X673" s="8">
        <v>0</v>
      </c>
      <c r="Y673" s="8">
        <v>5.1704545454545454E-2</v>
      </c>
      <c r="Z673" s="8">
        <v>5.1704545454545454E-2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5.1704545454545454E-2</v>
      </c>
      <c r="AH673" s="8">
        <v>5.1704545454545454E-2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8">
        <v>0</v>
      </c>
      <c r="AO673" s="8">
        <v>0</v>
      </c>
      <c r="AP673" s="8">
        <v>0</v>
      </c>
      <c r="AQ673" s="8">
        <v>0</v>
      </c>
      <c r="AR673" s="8">
        <v>0</v>
      </c>
      <c r="AS673" s="8">
        <v>0</v>
      </c>
      <c r="AT673" s="8">
        <v>0</v>
      </c>
      <c r="AU673" s="7">
        <v>0</v>
      </c>
      <c r="AV673" s="7">
        <v>0</v>
      </c>
      <c r="AW673" s="7">
        <v>0</v>
      </c>
      <c r="AX673" s="7">
        <v>0</v>
      </c>
      <c r="AY673" s="7">
        <v>0</v>
      </c>
      <c r="AZ673" s="7">
        <v>0</v>
      </c>
      <c r="BA673" s="7">
        <v>0</v>
      </c>
      <c r="BB673" s="7">
        <v>0</v>
      </c>
      <c r="BC673" s="8">
        <v>0</v>
      </c>
      <c r="BD673" s="8">
        <v>0</v>
      </c>
      <c r="BE673" s="8">
        <v>0</v>
      </c>
      <c r="BF673" s="8">
        <v>0</v>
      </c>
      <c r="BG673" s="8">
        <v>0</v>
      </c>
      <c r="BH673" s="8">
        <v>0</v>
      </c>
      <c r="BI673" s="8">
        <v>0</v>
      </c>
      <c r="BJ673" s="8">
        <v>0</v>
      </c>
      <c r="BK673" s="8">
        <v>0</v>
      </c>
      <c r="BL673" s="8">
        <v>0</v>
      </c>
      <c r="BM673" s="8">
        <v>0</v>
      </c>
      <c r="BN673" s="8">
        <v>0</v>
      </c>
      <c r="BO673" s="8">
        <v>0</v>
      </c>
      <c r="BP673" s="8">
        <v>0</v>
      </c>
      <c r="BQ673" s="8">
        <v>0</v>
      </c>
      <c r="BR673" s="8">
        <v>0</v>
      </c>
    </row>
    <row r="674" spans="1:70" x14ac:dyDescent="0.25">
      <c r="A674" s="6">
        <v>35254545</v>
      </c>
      <c r="B674" t="s">
        <v>1407</v>
      </c>
      <c r="C674" s="7" t="s">
        <v>101</v>
      </c>
      <c r="D674" s="7" t="s">
        <v>897</v>
      </c>
      <c r="E674" s="7" t="s">
        <v>95</v>
      </c>
      <c r="F674" t="s">
        <v>898</v>
      </c>
      <c r="G674" t="s">
        <v>899</v>
      </c>
      <c r="H674" t="s">
        <v>1106</v>
      </c>
      <c r="I674" t="s">
        <v>1100</v>
      </c>
      <c r="J674" t="s">
        <v>158</v>
      </c>
      <c r="K674" t="s">
        <v>1101</v>
      </c>
      <c r="L674">
        <v>35.7214200134</v>
      </c>
      <c r="M674">
        <v>-120.84736253200001</v>
      </c>
      <c r="N674" s="7" t="s">
        <v>1408</v>
      </c>
      <c r="O674" s="7" t="s">
        <v>1409</v>
      </c>
      <c r="P674" s="7" t="s">
        <v>1410</v>
      </c>
      <c r="Q674" s="7" t="s">
        <v>141</v>
      </c>
      <c r="R674" s="7">
        <v>138</v>
      </c>
      <c r="S674" s="7">
        <v>742</v>
      </c>
      <c r="T674" s="7" t="s">
        <v>220</v>
      </c>
      <c r="U674" s="7"/>
      <c r="V674" s="7" t="s">
        <v>898</v>
      </c>
      <c r="W674" s="8">
        <v>0</v>
      </c>
      <c r="X674" s="8">
        <v>0</v>
      </c>
      <c r="Y674" s="8">
        <v>0.87272727272727268</v>
      </c>
      <c r="Z674" s="8">
        <v>0.87272727272727268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8">
        <v>0</v>
      </c>
      <c r="AO674" s="8">
        <v>0.87272727272727291</v>
      </c>
      <c r="AP674" s="8">
        <v>0.87272727272727291</v>
      </c>
      <c r="AQ674" s="8">
        <v>0</v>
      </c>
      <c r="AR674" s="8">
        <v>0</v>
      </c>
      <c r="AS674" s="8">
        <v>0</v>
      </c>
      <c r="AT674" s="8">
        <v>0</v>
      </c>
      <c r="AU674" s="7">
        <v>0</v>
      </c>
      <c r="AV674" s="7">
        <v>0</v>
      </c>
      <c r="AW674" s="7">
        <v>0</v>
      </c>
      <c r="AX674" s="7">
        <v>0</v>
      </c>
      <c r="AY674" s="7">
        <v>0</v>
      </c>
      <c r="AZ674" s="7">
        <v>0</v>
      </c>
      <c r="BA674" s="7">
        <v>0</v>
      </c>
      <c r="BB674" s="7">
        <v>0</v>
      </c>
      <c r="BC674" s="8">
        <v>0</v>
      </c>
      <c r="BD674" s="8">
        <v>0</v>
      </c>
      <c r="BE674" s="8">
        <v>0</v>
      </c>
      <c r="BF674" s="8">
        <v>0</v>
      </c>
      <c r="BG674" s="8">
        <v>0</v>
      </c>
      <c r="BH674" s="8">
        <v>0</v>
      </c>
      <c r="BI674" s="8">
        <v>0</v>
      </c>
      <c r="BJ674" s="8">
        <v>0</v>
      </c>
      <c r="BK674" s="8">
        <v>0</v>
      </c>
      <c r="BL674" s="8">
        <v>0</v>
      </c>
      <c r="BM674" s="8">
        <v>0</v>
      </c>
      <c r="BN674" s="8">
        <v>0</v>
      </c>
      <c r="BO674" s="8">
        <v>0</v>
      </c>
      <c r="BP674" s="8">
        <v>0</v>
      </c>
      <c r="BQ674" s="8">
        <v>0</v>
      </c>
      <c r="BR674" s="8">
        <v>0</v>
      </c>
    </row>
    <row r="675" spans="1:70" x14ac:dyDescent="0.25">
      <c r="A675" s="6">
        <v>35058267</v>
      </c>
      <c r="B675" t="s">
        <v>1411</v>
      </c>
      <c r="C675" s="7" t="s">
        <v>101</v>
      </c>
      <c r="D675" s="7" t="s">
        <v>897</v>
      </c>
      <c r="E675" s="7" t="s">
        <v>95</v>
      </c>
      <c r="F675" t="s">
        <v>898</v>
      </c>
      <c r="G675" t="s">
        <v>899</v>
      </c>
      <c r="H675" t="s">
        <v>1412</v>
      </c>
      <c r="I675" t="s">
        <v>1413</v>
      </c>
      <c r="J675" t="s">
        <v>99</v>
      </c>
      <c r="K675" t="s">
        <v>957</v>
      </c>
      <c r="L675">
        <v>38.425227358299999</v>
      </c>
      <c r="M675">
        <v>-120.6109893835</v>
      </c>
      <c r="N675" s="7" t="s">
        <v>1414</v>
      </c>
      <c r="O675" s="7" t="s">
        <v>1415</v>
      </c>
      <c r="P675" s="7" t="s">
        <v>1416</v>
      </c>
      <c r="Q675" s="7" t="s">
        <v>170</v>
      </c>
      <c r="R675" s="7">
        <v>2011</v>
      </c>
      <c r="S675" s="7"/>
      <c r="T675" s="7"/>
      <c r="U675" s="7"/>
      <c r="V675" s="7" t="s">
        <v>898</v>
      </c>
      <c r="W675" s="8">
        <v>0</v>
      </c>
      <c r="X675" s="8">
        <v>0</v>
      </c>
      <c r="Y675" s="8">
        <v>0.11553030303030302</v>
      </c>
      <c r="Z675" s="8">
        <v>0.11553030303030302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0.11553030303030302</v>
      </c>
      <c r="AH675" s="8">
        <v>0.11553030303030302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8">
        <v>0</v>
      </c>
      <c r="AO675" s="8">
        <v>0</v>
      </c>
      <c r="AP675" s="8">
        <v>0</v>
      </c>
      <c r="AQ675" s="8">
        <v>0</v>
      </c>
      <c r="AR675" s="8">
        <v>0</v>
      </c>
      <c r="AS675" s="8">
        <v>0</v>
      </c>
      <c r="AT675" s="8">
        <v>0</v>
      </c>
      <c r="AU675" s="7">
        <v>0</v>
      </c>
      <c r="AV675" s="7">
        <v>0</v>
      </c>
      <c r="AW675" s="7">
        <v>0</v>
      </c>
      <c r="AX675" s="7">
        <v>0</v>
      </c>
      <c r="AY675" s="7">
        <v>0</v>
      </c>
      <c r="AZ675" s="7">
        <v>0</v>
      </c>
      <c r="BA675" s="7">
        <v>0</v>
      </c>
      <c r="BB675" s="7">
        <v>0</v>
      </c>
      <c r="BC675" s="8">
        <v>0</v>
      </c>
      <c r="BD675" s="8">
        <v>0</v>
      </c>
      <c r="BE675" s="8">
        <v>0</v>
      </c>
      <c r="BF675" s="8">
        <v>0</v>
      </c>
      <c r="BG675" s="8">
        <v>0</v>
      </c>
      <c r="BH675" s="8">
        <v>0</v>
      </c>
      <c r="BI675" s="8">
        <v>0</v>
      </c>
      <c r="BJ675" s="8">
        <v>0</v>
      </c>
      <c r="BK675" s="8">
        <v>0</v>
      </c>
      <c r="BL675" s="8">
        <v>0</v>
      </c>
      <c r="BM675" s="8">
        <v>0</v>
      </c>
      <c r="BN675" s="8">
        <v>0</v>
      </c>
      <c r="BO675" s="8">
        <v>0</v>
      </c>
      <c r="BP675" s="8">
        <v>0</v>
      </c>
      <c r="BQ675" s="8">
        <v>0</v>
      </c>
      <c r="BR675" s="8">
        <v>0</v>
      </c>
    </row>
    <row r="676" spans="1:70" x14ac:dyDescent="0.25">
      <c r="A676" s="6">
        <v>35165775</v>
      </c>
      <c r="B676" t="s">
        <v>1417</v>
      </c>
      <c r="C676" s="7" t="s">
        <v>115</v>
      </c>
      <c r="D676" s="7" t="s">
        <v>897</v>
      </c>
      <c r="E676" s="7" t="s">
        <v>95</v>
      </c>
      <c r="F676" t="s">
        <v>898</v>
      </c>
      <c r="G676" t="s">
        <v>899</v>
      </c>
      <c r="H676" t="s">
        <v>1218</v>
      </c>
      <c r="I676" t="s">
        <v>130</v>
      </c>
      <c r="J676" t="s">
        <v>78</v>
      </c>
      <c r="K676" t="s">
        <v>109</v>
      </c>
      <c r="L676">
        <v>38.726520237099997</v>
      </c>
      <c r="M676">
        <v>-120.75113174089999</v>
      </c>
      <c r="N676" s="7" t="s">
        <v>1418</v>
      </c>
      <c r="O676" s="7" t="s">
        <v>1419</v>
      </c>
      <c r="P676" s="7" t="s">
        <v>1420</v>
      </c>
      <c r="Q676" s="7" t="s">
        <v>141</v>
      </c>
      <c r="R676" s="7">
        <v>0</v>
      </c>
      <c r="S676" s="7">
        <v>328</v>
      </c>
      <c r="T676" s="7" t="s">
        <v>134</v>
      </c>
      <c r="U676" s="7"/>
      <c r="V676" s="7" t="s">
        <v>898</v>
      </c>
      <c r="W676" s="8">
        <v>0</v>
      </c>
      <c r="X676" s="8">
        <v>0</v>
      </c>
      <c r="Y676" s="8">
        <v>0.21079545454545454</v>
      </c>
      <c r="Z676" s="8">
        <v>0.21079545454545454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8">
        <v>0</v>
      </c>
      <c r="AO676" s="8">
        <v>0</v>
      </c>
      <c r="AP676" s="8">
        <v>0</v>
      </c>
      <c r="AQ676" s="8">
        <v>0</v>
      </c>
      <c r="AR676" s="8">
        <v>0</v>
      </c>
      <c r="AS676" s="8">
        <v>0</v>
      </c>
      <c r="AT676" s="8">
        <v>0</v>
      </c>
      <c r="AU676" s="7">
        <v>0</v>
      </c>
      <c r="AV676" s="7">
        <v>0</v>
      </c>
      <c r="AW676" s="7">
        <v>0</v>
      </c>
      <c r="AX676" s="7">
        <v>0</v>
      </c>
      <c r="AY676" s="7">
        <v>0</v>
      </c>
      <c r="AZ676" s="7">
        <v>0</v>
      </c>
      <c r="BA676" s="7">
        <v>0.21079545454545454</v>
      </c>
      <c r="BB676" s="7">
        <v>0.21079545454545454</v>
      </c>
      <c r="BC676" s="8">
        <v>0</v>
      </c>
      <c r="BD676" s="8">
        <v>0</v>
      </c>
      <c r="BE676" s="8">
        <v>0</v>
      </c>
      <c r="BF676" s="8">
        <v>0</v>
      </c>
      <c r="BG676" s="8">
        <v>0</v>
      </c>
      <c r="BH676" s="8">
        <v>0</v>
      </c>
      <c r="BI676" s="8">
        <v>0</v>
      </c>
      <c r="BJ676" s="8">
        <v>0</v>
      </c>
      <c r="BK676" s="8">
        <v>0</v>
      </c>
      <c r="BL676" s="8">
        <v>0</v>
      </c>
      <c r="BM676" s="8">
        <v>0</v>
      </c>
      <c r="BN676" s="8">
        <v>0</v>
      </c>
      <c r="BO676" s="8">
        <v>0</v>
      </c>
      <c r="BP676" s="8">
        <v>0</v>
      </c>
      <c r="BQ676" s="8">
        <v>0</v>
      </c>
      <c r="BR676" s="8">
        <v>0</v>
      </c>
    </row>
    <row r="677" spans="1:70" x14ac:dyDescent="0.25">
      <c r="A677" s="6">
        <v>35298200</v>
      </c>
      <c r="B677" t="s">
        <v>1421</v>
      </c>
      <c r="C677" s="7" t="s">
        <v>137</v>
      </c>
      <c r="D677" s="7" t="s">
        <v>897</v>
      </c>
      <c r="E677" s="7" t="s">
        <v>95</v>
      </c>
      <c r="F677" t="s">
        <v>898</v>
      </c>
      <c r="G677" t="s">
        <v>899</v>
      </c>
      <c r="H677" t="s">
        <v>1218</v>
      </c>
      <c r="I677" t="s">
        <v>130</v>
      </c>
      <c r="J677" t="s">
        <v>78</v>
      </c>
      <c r="K677" t="s">
        <v>109</v>
      </c>
      <c r="L677">
        <v>38.726480140299998</v>
      </c>
      <c r="M677">
        <v>-120.7726673141</v>
      </c>
      <c r="N677" s="7" t="s">
        <v>1418</v>
      </c>
      <c r="O677" s="7" t="s">
        <v>1422</v>
      </c>
      <c r="P677" s="7" t="s">
        <v>1420</v>
      </c>
      <c r="Q677" s="7" t="s">
        <v>141</v>
      </c>
      <c r="R677" s="7">
        <v>1761</v>
      </c>
      <c r="S677" s="7">
        <v>390</v>
      </c>
      <c r="T677" s="7" t="s">
        <v>134</v>
      </c>
      <c r="U677" s="7"/>
      <c r="V677" s="7" t="s">
        <v>898</v>
      </c>
      <c r="W677" s="8">
        <v>0</v>
      </c>
      <c r="X677" s="8">
        <v>0</v>
      </c>
      <c r="Y677" s="8">
        <v>9.6590909090909088E-2</v>
      </c>
      <c r="Z677" s="8">
        <v>9.6590909090909088E-2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8">
        <v>0</v>
      </c>
      <c r="AO677" s="8">
        <v>0</v>
      </c>
      <c r="AP677" s="8">
        <v>0</v>
      </c>
      <c r="AQ677" s="8">
        <v>0</v>
      </c>
      <c r="AR677" s="8">
        <v>0</v>
      </c>
      <c r="AS677" s="8">
        <v>9.6590909090909088E-2</v>
      </c>
      <c r="AT677" s="8">
        <v>9.6590909090909088E-2</v>
      </c>
      <c r="AU677" s="7">
        <v>0</v>
      </c>
      <c r="AV677" s="7">
        <v>0</v>
      </c>
      <c r="AW677" s="7">
        <v>0</v>
      </c>
      <c r="AX677" s="7">
        <v>0</v>
      </c>
      <c r="AY677" s="7">
        <v>0</v>
      </c>
      <c r="AZ677" s="7">
        <v>0</v>
      </c>
      <c r="BA677" s="7">
        <v>0</v>
      </c>
      <c r="BB677" s="7">
        <v>0</v>
      </c>
      <c r="BC677" s="8">
        <v>0</v>
      </c>
      <c r="BD677" s="8">
        <v>0</v>
      </c>
      <c r="BE677" s="8">
        <v>0</v>
      </c>
      <c r="BF677" s="8">
        <v>0</v>
      </c>
      <c r="BG677" s="8">
        <v>0</v>
      </c>
      <c r="BH677" s="8">
        <v>0</v>
      </c>
      <c r="BI677" s="8">
        <v>0</v>
      </c>
      <c r="BJ677" s="8">
        <v>0</v>
      </c>
      <c r="BK677" s="8">
        <v>0</v>
      </c>
      <c r="BL677" s="8">
        <v>0</v>
      </c>
      <c r="BM677" s="8">
        <v>0</v>
      </c>
      <c r="BN677" s="8">
        <v>0</v>
      </c>
      <c r="BO677" s="8">
        <v>0</v>
      </c>
      <c r="BP677" s="8">
        <v>0</v>
      </c>
      <c r="BQ677" s="8">
        <v>0</v>
      </c>
      <c r="BR677" s="8">
        <v>0</v>
      </c>
    </row>
    <row r="678" spans="1:70" x14ac:dyDescent="0.25">
      <c r="A678" s="6">
        <v>35129622</v>
      </c>
      <c r="B678" t="s">
        <v>1423</v>
      </c>
      <c r="C678" s="7" t="s">
        <v>101</v>
      </c>
      <c r="D678" s="7" t="s">
        <v>897</v>
      </c>
      <c r="E678" s="7" t="s">
        <v>95</v>
      </c>
      <c r="F678" t="s">
        <v>898</v>
      </c>
      <c r="G678" t="s">
        <v>899</v>
      </c>
      <c r="H678" t="s">
        <v>1218</v>
      </c>
      <c r="I678" t="s">
        <v>130</v>
      </c>
      <c r="J678" t="s">
        <v>78</v>
      </c>
      <c r="K678" t="s">
        <v>109</v>
      </c>
      <c r="L678">
        <v>38.712669736999999</v>
      </c>
      <c r="M678">
        <v>-120.7989234348</v>
      </c>
      <c r="N678" s="7" t="s">
        <v>1424</v>
      </c>
      <c r="O678" s="7" t="s">
        <v>1425</v>
      </c>
      <c r="P678" s="7" t="s">
        <v>1426</v>
      </c>
      <c r="Q678" s="7" t="s">
        <v>141</v>
      </c>
      <c r="R678" s="7">
        <v>2459</v>
      </c>
      <c r="S678" s="7"/>
      <c r="T678" s="7"/>
      <c r="U678" s="7"/>
      <c r="V678" s="7" t="s">
        <v>898</v>
      </c>
      <c r="W678" s="8">
        <v>0</v>
      </c>
      <c r="X678" s="8">
        <v>0</v>
      </c>
      <c r="Y678" s="8">
        <v>6.7234848484848481E-2</v>
      </c>
      <c r="Z678" s="8">
        <v>6.7234848484848481E-2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6.7234848484848481E-2</v>
      </c>
      <c r="AL678" s="8">
        <v>6.7234848484848481E-2</v>
      </c>
      <c r="AM678" s="8">
        <v>0</v>
      </c>
      <c r="AN678" s="8">
        <v>0</v>
      </c>
      <c r="AO678" s="8">
        <v>0</v>
      </c>
      <c r="AP678" s="8">
        <v>0</v>
      </c>
      <c r="AQ678" s="8">
        <v>0</v>
      </c>
      <c r="AR678" s="8">
        <v>0</v>
      </c>
      <c r="AS678" s="8">
        <v>0</v>
      </c>
      <c r="AT678" s="8">
        <v>0</v>
      </c>
      <c r="AU678" s="7">
        <v>0</v>
      </c>
      <c r="AV678" s="7">
        <v>0</v>
      </c>
      <c r="AW678" s="7">
        <v>0</v>
      </c>
      <c r="AX678" s="7">
        <v>0</v>
      </c>
      <c r="AY678" s="7">
        <v>0</v>
      </c>
      <c r="AZ678" s="7">
        <v>0</v>
      </c>
      <c r="BA678" s="7">
        <v>0</v>
      </c>
      <c r="BB678" s="7">
        <v>0</v>
      </c>
      <c r="BC678" s="8">
        <v>0</v>
      </c>
      <c r="BD678" s="8">
        <v>0</v>
      </c>
      <c r="BE678" s="8">
        <v>0</v>
      </c>
      <c r="BF678" s="8">
        <v>0</v>
      </c>
      <c r="BG678" s="8">
        <v>0</v>
      </c>
      <c r="BH678" s="8">
        <v>0</v>
      </c>
      <c r="BI678" s="8">
        <v>0</v>
      </c>
      <c r="BJ678" s="8">
        <v>0</v>
      </c>
      <c r="BK678" s="8">
        <v>0</v>
      </c>
      <c r="BL678" s="8">
        <v>0</v>
      </c>
      <c r="BM678" s="8">
        <v>0</v>
      </c>
      <c r="BN678" s="8">
        <v>0</v>
      </c>
      <c r="BO678" s="8">
        <v>0</v>
      </c>
      <c r="BP678" s="8">
        <v>0</v>
      </c>
      <c r="BQ678" s="8">
        <v>0</v>
      </c>
      <c r="BR678" s="8">
        <v>0</v>
      </c>
    </row>
    <row r="679" spans="1:70" x14ac:dyDescent="0.25">
      <c r="A679" s="6">
        <v>35109767</v>
      </c>
      <c r="B679" t="s">
        <v>1427</v>
      </c>
      <c r="C679" s="7" t="s">
        <v>93</v>
      </c>
      <c r="D679" s="7" t="s">
        <v>897</v>
      </c>
      <c r="E679" s="7" t="s">
        <v>95</v>
      </c>
      <c r="F679" t="s">
        <v>898</v>
      </c>
      <c r="G679" t="s">
        <v>899</v>
      </c>
      <c r="H679" t="s">
        <v>348</v>
      </c>
      <c r="I679" t="s">
        <v>144</v>
      </c>
      <c r="J679" t="s">
        <v>78</v>
      </c>
      <c r="K679" t="s">
        <v>79</v>
      </c>
      <c r="L679">
        <v>39.738676830999999</v>
      </c>
      <c r="M679">
        <v>-121.6122803791</v>
      </c>
      <c r="N679" s="7" t="s">
        <v>595</v>
      </c>
      <c r="O679" s="7" t="s">
        <v>1428</v>
      </c>
      <c r="P679" s="7" t="s">
        <v>597</v>
      </c>
      <c r="Q679" s="7" t="s">
        <v>170</v>
      </c>
      <c r="R679" s="7">
        <v>1537</v>
      </c>
      <c r="S679" s="7">
        <v>362</v>
      </c>
      <c r="T679" s="7" t="s">
        <v>134</v>
      </c>
      <c r="U679" s="7"/>
      <c r="V679" s="7" t="s">
        <v>898</v>
      </c>
      <c r="W679" s="8">
        <v>0</v>
      </c>
      <c r="X679" s="8">
        <v>0</v>
      </c>
      <c r="Y679" s="8">
        <v>5.4356060606060609E-2</v>
      </c>
      <c r="Z679" s="8">
        <v>5.4356060606060609E-2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8">
        <v>0</v>
      </c>
      <c r="AO679" s="8">
        <v>5.4356060606060609E-2</v>
      </c>
      <c r="AP679" s="8">
        <v>5.4356060606060609E-2</v>
      </c>
      <c r="AQ679" s="8">
        <v>0</v>
      </c>
      <c r="AR679" s="8">
        <v>0</v>
      </c>
      <c r="AS679" s="8">
        <v>0</v>
      </c>
      <c r="AT679" s="8">
        <v>0</v>
      </c>
      <c r="AU679" s="7">
        <v>0</v>
      </c>
      <c r="AV679" s="7">
        <v>0</v>
      </c>
      <c r="AW679" s="7">
        <v>0</v>
      </c>
      <c r="AX679" s="7">
        <v>0</v>
      </c>
      <c r="AY679" s="7">
        <v>0</v>
      </c>
      <c r="AZ679" s="7">
        <v>0</v>
      </c>
      <c r="BA679" s="7">
        <v>0</v>
      </c>
      <c r="BB679" s="7">
        <v>0</v>
      </c>
      <c r="BC679" s="8">
        <v>0</v>
      </c>
      <c r="BD679" s="8">
        <v>0</v>
      </c>
      <c r="BE679" s="8">
        <v>0</v>
      </c>
      <c r="BF679" s="8">
        <v>0</v>
      </c>
      <c r="BG679" s="8">
        <v>0</v>
      </c>
      <c r="BH679" s="8">
        <v>0</v>
      </c>
      <c r="BI679" s="8">
        <v>0</v>
      </c>
      <c r="BJ679" s="8">
        <v>0</v>
      </c>
      <c r="BK679" s="8">
        <v>0</v>
      </c>
      <c r="BL679" s="8">
        <v>0</v>
      </c>
      <c r="BM679" s="8">
        <v>0</v>
      </c>
      <c r="BN679" s="8">
        <v>0</v>
      </c>
      <c r="BO679" s="8">
        <v>0</v>
      </c>
      <c r="BP679" s="8">
        <v>0</v>
      </c>
      <c r="BQ679" s="8">
        <v>0</v>
      </c>
      <c r="BR679" s="8">
        <v>0</v>
      </c>
    </row>
    <row r="680" spans="1:70" x14ac:dyDescent="0.25">
      <c r="A680" s="6">
        <v>35109755</v>
      </c>
      <c r="B680" t="s">
        <v>1429</v>
      </c>
      <c r="C680" s="7" t="s">
        <v>101</v>
      </c>
      <c r="D680" s="7" t="s">
        <v>897</v>
      </c>
      <c r="E680" s="7" t="s">
        <v>95</v>
      </c>
      <c r="F680" t="s">
        <v>898</v>
      </c>
      <c r="G680" t="s">
        <v>899</v>
      </c>
      <c r="H680" t="s">
        <v>348</v>
      </c>
      <c r="I680" t="s">
        <v>144</v>
      </c>
      <c r="J680" t="s">
        <v>78</v>
      </c>
      <c r="K680" t="s">
        <v>79</v>
      </c>
      <c r="L680">
        <v>39.739505524099997</v>
      </c>
      <c r="M680">
        <v>-121.6335094616</v>
      </c>
      <c r="N680" s="7" t="s">
        <v>595</v>
      </c>
      <c r="O680" s="7" t="s">
        <v>596</v>
      </c>
      <c r="P680" s="7" t="s">
        <v>597</v>
      </c>
      <c r="Q680" s="7" t="s">
        <v>170</v>
      </c>
      <c r="R680" s="7">
        <v>2924</v>
      </c>
      <c r="S680" s="7"/>
      <c r="T680" s="7"/>
      <c r="U680" s="7"/>
      <c r="V680" s="7" t="s">
        <v>898</v>
      </c>
      <c r="W680" s="8">
        <v>0</v>
      </c>
      <c r="X680" s="8">
        <v>0</v>
      </c>
      <c r="Y680" s="8">
        <v>8.5227272727272721E-3</v>
      </c>
      <c r="Z680" s="8">
        <v>8.5227272727272721E-3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8.5227272727272721E-3</v>
      </c>
      <c r="AL680" s="8">
        <v>8.5227272727272721E-3</v>
      </c>
      <c r="AM680" s="8">
        <v>0</v>
      </c>
      <c r="AN680" s="8">
        <v>0</v>
      </c>
      <c r="AO680" s="8">
        <v>0</v>
      </c>
      <c r="AP680" s="8">
        <v>0</v>
      </c>
      <c r="AQ680" s="8">
        <v>0</v>
      </c>
      <c r="AR680" s="8">
        <v>0</v>
      </c>
      <c r="AS680" s="8">
        <v>0</v>
      </c>
      <c r="AT680" s="8">
        <v>0</v>
      </c>
      <c r="AU680" s="7">
        <v>0</v>
      </c>
      <c r="AV680" s="7">
        <v>0</v>
      </c>
      <c r="AW680" s="7">
        <v>0</v>
      </c>
      <c r="AX680" s="7">
        <v>0</v>
      </c>
      <c r="AY680" s="7">
        <v>0</v>
      </c>
      <c r="AZ680" s="7">
        <v>0</v>
      </c>
      <c r="BA680" s="7">
        <v>0</v>
      </c>
      <c r="BB680" s="7">
        <v>0</v>
      </c>
      <c r="BC680" s="8">
        <v>0</v>
      </c>
      <c r="BD680" s="8">
        <v>0</v>
      </c>
      <c r="BE680" s="8">
        <v>0</v>
      </c>
      <c r="BF680" s="8">
        <v>0</v>
      </c>
      <c r="BG680" s="8">
        <v>0</v>
      </c>
      <c r="BH680" s="8">
        <v>0</v>
      </c>
      <c r="BI680" s="8">
        <v>0</v>
      </c>
      <c r="BJ680" s="8">
        <v>0</v>
      </c>
      <c r="BK680" s="8">
        <v>0</v>
      </c>
      <c r="BL680" s="8">
        <v>0</v>
      </c>
      <c r="BM680" s="8">
        <v>0</v>
      </c>
      <c r="BN680" s="8">
        <v>0</v>
      </c>
      <c r="BO680" s="8">
        <v>0</v>
      </c>
      <c r="BP680" s="8">
        <v>0</v>
      </c>
      <c r="BQ680" s="8">
        <v>0</v>
      </c>
      <c r="BR680" s="8">
        <v>0</v>
      </c>
    </row>
    <row r="681" spans="1:70" x14ac:dyDescent="0.25">
      <c r="A681" s="6">
        <v>35225011</v>
      </c>
      <c r="B681" t="s">
        <v>1430</v>
      </c>
      <c r="C681" s="7" t="s">
        <v>86</v>
      </c>
      <c r="D681" s="7" t="s">
        <v>897</v>
      </c>
      <c r="E681" s="7" t="s">
        <v>87</v>
      </c>
      <c r="F681" t="s">
        <v>898</v>
      </c>
      <c r="G681" t="s">
        <v>899</v>
      </c>
      <c r="H681" t="s">
        <v>1431</v>
      </c>
      <c r="I681" t="s">
        <v>1100</v>
      </c>
      <c r="J681" t="s">
        <v>158</v>
      </c>
      <c r="K681" t="s">
        <v>1101</v>
      </c>
      <c r="L681">
        <v>35.545186465999997</v>
      </c>
      <c r="M681">
        <v>-121.0717882738</v>
      </c>
      <c r="N681" s="7" t="s">
        <v>1432</v>
      </c>
      <c r="O681" s="7" t="s">
        <v>1433</v>
      </c>
      <c r="P681" s="7" t="s">
        <v>1434</v>
      </c>
      <c r="Q681" s="7" t="s">
        <v>141</v>
      </c>
      <c r="R681" s="7">
        <v>2433</v>
      </c>
      <c r="S681" s="7">
        <v>2127</v>
      </c>
      <c r="T681" s="7" t="s">
        <v>220</v>
      </c>
      <c r="U681" s="7"/>
      <c r="V681" s="7" t="s">
        <v>898</v>
      </c>
      <c r="W681" s="8">
        <v>0</v>
      </c>
      <c r="X681" s="8">
        <v>0</v>
      </c>
      <c r="Y681" s="8">
        <v>3.2575757575757577E-2</v>
      </c>
      <c r="Z681" s="8">
        <v>3.2575757575757577E-2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8">
        <v>0</v>
      </c>
      <c r="AO681" s="8">
        <v>0</v>
      </c>
      <c r="AP681" s="8">
        <v>0</v>
      </c>
      <c r="AQ681" s="8">
        <v>0</v>
      </c>
      <c r="AR681" s="8">
        <v>0</v>
      </c>
      <c r="AS681" s="8">
        <v>0</v>
      </c>
      <c r="AT681" s="8">
        <v>0</v>
      </c>
      <c r="AU681" s="7">
        <v>0</v>
      </c>
      <c r="AV681" s="7">
        <v>0</v>
      </c>
      <c r="AW681" s="7">
        <v>0</v>
      </c>
      <c r="AX681" s="7">
        <v>0</v>
      </c>
      <c r="AY681" s="7">
        <v>0</v>
      </c>
      <c r="AZ681" s="7">
        <v>0</v>
      </c>
      <c r="BA681" s="7">
        <v>3.2575757575757577E-2</v>
      </c>
      <c r="BB681" s="7">
        <v>3.2575757575757577E-2</v>
      </c>
      <c r="BC681" s="8">
        <v>0</v>
      </c>
      <c r="BD681" s="8">
        <v>0</v>
      </c>
      <c r="BE681" s="8">
        <v>0</v>
      </c>
      <c r="BF681" s="8">
        <v>0</v>
      </c>
      <c r="BG681" s="8">
        <v>0</v>
      </c>
      <c r="BH681" s="8">
        <v>0</v>
      </c>
      <c r="BI681" s="8">
        <v>0</v>
      </c>
      <c r="BJ681" s="8">
        <v>0</v>
      </c>
      <c r="BK681" s="8">
        <v>0</v>
      </c>
      <c r="BL681" s="8">
        <v>0</v>
      </c>
      <c r="BM681" s="8">
        <v>0</v>
      </c>
      <c r="BN681" s="8">
        <v>0</v>
      </c>
      <c r="BO681" s="8">
        <v>0</v>
      </c>
      <c r="BP681" s="8">
        <v>0</v>
      </c>
      <c r="BQ681" s="8">
        <v>0</v>
      </c>
      <c r="BR681" s="8">
        <v>0</v>
      </c>
    </row>
    <row r="682" spans="1:70" x14ac:dyDescent="0.25">
      <c r="A682" s="6">
        <v>31254945</v>
      </c>
      <c r="B682" t="s">
        <v>1435</v>
      </c>
      <c r="C682" s="7" t="s">
        <v>101</v>
      </c>
      <c r="D682" s="7" t="s">
        <v>897</v>
      </c>
      <c r="E682" s="7" t="s">
        <v>95</v>
      </c>
      <c r="F682" t="s">
        <v>898</v>
      </c>
      <c r="G682" t="s">
        <v>899</v>
      </c>
      <c r="H682" t="s">
        <v>1436</v>
      </c>
      <c r="I682" t="s">
        <v>168</v>
      </c>
      <c r="J682" t="s">
        <v>153</v>
      </c>
      <c r="K682" t="s">
        <v>169</v>
      </c>
      <c r="L682">
        <v>38.209315304299999</v>
      </c>
      <c r="M682">
        <v>-122.67638929979999</v>
      </c>
      <c r="N682" s="7" t="s">
        <v>1437</v>
      </c>
      <c r="O682" s="7" t="s">
        <v>1438</v>
      </c>
      <c r="P682" s="7" t="s">
        <v>1439</v>
      </c>
      <c r="Q682" s="7" t="s">
        <v>141</v>
      </c>
      <c r="R682" s="7">
        <v>516</v>
      </c>
      <c r="S682" s="7"/>
      <c r="T682" s="7"/>
      <c r="U682" s="7"/>
      <c r="V682" s="7" t="s">
        <v>898</v>
      </c>
      <c r="W682" s="8">
        <v>0</v>
      </c>
      <c r="X682" s="8">
        <v>0</v>
      </c>
      <c r="Y682" s="8">
        <v>5.113636363636364E-2</v>
      </c>
      <c r="Z682" s="8">
        <v>5.113636363636364E-2</v>
      </c>
      <c r="AA682" s="8">
        <v>0</v>
      </c>
      <c r="AB682" s="8">
        <v>0</v>
      </c>
      <c r="AC682" s="8">
        <v>0</v>
      </c>
      <c r="AD682" s="8">
        <v>0</v>
      </c>
      <c r="AE682" s="8">
        <v>0</v>
      </c>
      <c r="AF682" s="8">
        <v>0</v>
      </c>
      <c r="AG682" s="8">
        <v>5.113636363636364E-2</v>
      </c>
      <c r="AH682" s="8">
        <v>5.113636363636364E-2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8">
        <v>0</v>
      </c>
      <c r="AO682" s="8">
        <v>0</v>
      </c>
      <c r="AP682" s="8">
        <v>0</v>
      </c>
      <c r="AQ682" s="8">
        <v>0</v>
      </c>
      <c r="AR682" s="8">
        <v>0</v>
      </c>
      <c r="AS682" s="8">
        <v>0</v>
      </c>
      <c r="AT682" s="8">
        <v>0</v>
      </c>
      <c r="AU682" s="7">
        <v>0</v>
      </c>
      <c r="AV682" s="7">
        <v>0</v>
      </c>
      <c r="AW682" s="7">
        <v>0</v>
      </c>
      <c r="AX682" s="7">
        <v>0</v>
      </c>
      <c r="AY682" s="7">
        <v>0</v>
      </c>
      <c r="AZ682" s="7">
        <v>0</v>
      </c>
      <c r="BA682" s="7">
        <v>0</v>
      </c>
      <c r="BB682" s="7">
        <v>0</v>
      </c>
      <c r="BC682" s="8">
        <v>0</v>
      </c>
      <c r="BD682" s="8">
        <v>0</v>
      </c>
      <c r="BE682" s="8">
        <v>0</v>
      </c>
      <c r="BF682" s="8">
        <v>0</v>
      </c>
      <c r="BG682" s="8">
        <v>0</v>
      </c>
      <c r="BH682" s="8">
        <v>0</v>
      </c>
      <c r="BI682" s="8">
        <v>0</v>
      </c>
      <c r="BJ682" s="8">
        <v>0</v>
      </c>
      <c r="BK682" s="8">
        <v>0</v>
      </c>
      <c r="BL682" s="8">
        <v>0</v>
      </c>
      <c r="BM682" s="8">
        <v>0</v>
      </c>
      <c r="BN682" s="8">
        <v>0</v>
      </c>
      <c r="BO682" s="8">
        <v>0</v>
      </c>
      <c r="BP682" s="8">
        <v>0</v>
      </c>
      <c r="BQ682" s="8">
        <v>0</v>
      </c>
      <c r="BR682" s="8">
        <v>0</v>
      </c>
    </row>
    <row r="683" spans="1:70" x14ac:dyDescent="0.25">
      <c r="A683" s="6">
        <v>35221246</v>
      </c>
      <c r="B683" t="s">
        <v>1440</v>
      </c>
      <c r="C683" s="7" t="s">
        <v>71</v>
      </c>
      <c r="D683" s="7" t="s">
        <v>897</v>
      </c>
      <c r="E683" s="7" t="s">
        <v>73</v>
      </c>
      <c r="F683" t="s">
        <v>898</v>
      </c>
      <c r="G683" t="s">
        <v>899</v>
      </c>
      <c r="H683" t="s">
        <v>1441</v>
      </c>
      <c r="I683" t="s">
        <v>906</v>
      </c>
      <c r="J683" t="s">
        <v>153</v>
      </c>
      <c r="K683" t="s">
        <v>196</v>
      </c>
      <c r="L683">
        <v>38.937390796999999</v>
      </c>
      <c r="M683">
        <v>-123.3090173848</v>
      </c>
      <c r="N683" s="7" t="s">
        <v>1442</v>
      </c>
      <c r="O683" s="7" t="s">
        <v>1443</v>
      </c>
      <c r="P683" s="7" t="s">
        <v>1444</v>
      </c>
      <c r="Q683" s="7" t="s">
        <v>141</v>
      </c>
      <c r="R683" s="7">
        <v>417</v>
      </c>
      <c r="S683" s="7">
        <v>1638</v>
      </c>
      <c r="T683" s="7" t="s">
        <v>220</v>
      </c>
      <c r="U683" s="7"/>
      <c r="V683" s="7" t="s">
        <v>898</v>
      </c>
      <c r="W683" s="8">
        <v>0</v>
      </c>
      <c r="X683" s="8">
        <v>0</v>
      </c>
      <c r="Y683" s="8">
        <v>0.05</v>
      </c>
      <c r="Z683" s="8">
        <v>0.05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8">
        <v>0</v>
      </c>
      <c r="AO683" s="8">
        <v>0</v>
      </c>
      <c r="AP683" s="8">
        <v>0</v>
      </c>
      <c r="AQ683" s="8">
        <v>0</v>
      </c>
      <c r="AR683" s="8">
        <v>0</v>
      </c>
      <c r="AS683" s="8">
        <v>0</v>
      </c>
      <c r="AT683" s="8">
        <v>0</v>
      </c>
      <c r="AU683" s="7">
        <v>0</v>
      </c>
      <c r="AV683" s="7">
        <v>0</v>
      </c>
      <c r="AW683" s="7">
        <v>0</v>
      </c>
      <c r="AX683" s="7">
        <v>0</v>
      </c>
      <c r="AY683" s="7">
        <v>0</v>
      </c>
      <c r="AZ683" s="7">
        <v>0</v>
      </c>
      <c r="BA683" s="7">
        <v>0.05</v>
      </c>
      <c r="BB683" s="7">
        <v>0.05</v>
      </c>
      <c r="BC683" s="8">
        <v>0</v>
      </c>
      <c r="BD683" s="8">
        <v>0</v>
      </c>
      <c r="BE683" s="8">
        <v>0</v>
      </c>
      <c r="BF683" s="8">
        <v>0</v>
      </c>
      <c r="BG683" s="8">
        <v>0</v>
      </c>
      <c r="BH683" s="8">
        <v>0</v>
      </c>
      <c r="BI683" s="8">
        <v>0</v>
      </c>
      <c r="BJ683" s="8">
        <v>0</v>
      </c>
      <c r="BK683" s="8">
        <v>0</v>
      </c>
      <c r="BL683" s="8">
        <v>0</v>
      </c>
      <c r="BM683" s="8">
        <v>0</v>
      </c>
      <c r="BN683" s="8">
        <v>0</v>
      </c>
      <c r="BO683" s="8">
        <v>0</v>
      </c>
      <c r="BP683" s="8">
        <v>0</v>
      </c>
      <c r="BQ683" s="8">
        <v>0</v>
      </c>
      <c r="BR683" s="8">
        <v>0</v>
      </c>
    </row>
    <row r="684" spans="1:70" x14ac:dyDescent="0.25">
      <c r="A684" s="6">
        <v>35094082</v>
      </c>
      <c r="B684" t="s">
        <v>1445</v>
      </c>
      <c r="C684" s="7" t="s">
        <v>101</v>
      </c>
      <c r="D684" s="7" t="s">
        <v>897</v>
      </c>
      <c r="E684" s="7" t="s">
        <v>95</v>
      </c>
      <c r="F684" t="s">
        <v>898</v>
      </c>
      <c r="G684" t="s">
        <v>899</v>
      </c>
      <c r="H684" t="s">
        <v>348</v>
      </c>
      <c r="J684" t="s">
        <v>78</v>
      </c>
      <c r="K684" t="s">
        <v>79</v>
      </c>
      <c r="L684">
        <v>39.749174421600003</v>
      </c>
      <c r="M684">
        <v>-121.602612286</v>
      </c>
      <c r="N684" s="7" t="s">
        <v>595</v>
      </c>
      <c r="O684" s="7" t="s">
        <v>620</v>
      </c>
      <c r="P684" s="7" t="s">
        <v>597</v>
      </c>
      <c r="Q684" s="7" t="s">
        <v>170</v>
      </c>
      <c r="R684" s="7">
        <v>2340</v>
      </c>
      <c r="S684" s="7"/>
      <c r="T684" s="7"/>
      <c r="U684" s="7"/>
      <c r="V684" s="7" t="s">
        <v>898</v>
      </c>
      <c r="W684" s="8">
        <v>0</v>
      </c>
      <c r="X684" s="8">
        <v>0</v>
      </c>
      <c r="Y684" s="8">
        <v>0.10719696969696969</v>
      </c>
      <c r="Z684" s="8">
        <v>0.10719696969696969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0.10719696969696969</v>
      </c>
      <c r="AH684" s="8">
        <v>0.10719696969696969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8">
        <v>0</v>
      </c>
      <c r="AO684" s="8">
        <v>0</v>
      </c>
      <c r="AP684" s="8">
        <v>0</v>
      </c>
      <c r="AQ684" s="8">
        <v>0</v>
      </c>
      <c r="AR684" s="8">
        <v>0</v>
      </c>
      <c r="AS684" s="8">
        <v>0</v>
      </c>
      <c r="AT684" s="8">
        <v>0</v>
      </c>
      <c r="AU684" s="7">
        <v>0</v>
      </c>
      <c r="AV684" s="7">
        <v>0</v>
      </c>
      <c r="AW684" s="7">
        <v>0</v>
      </c>
      <c r="AX684" s="7">
        <v>0</v>
      </c>
      <c r="AY684" s="7">
        <v>0</v>
      </c>
      <c r="AZ684" s="7">
        <v>0</v>
      </c>
      <c r="BA684" s="7">
        <v>0</v>
      </c>
      <c r="BB684" s="7">
        <v>0</v>
      </c>
      <c r="BC684" s="8">
        <v>0</v>
      </c>
      <c r="BD684" s="8">
        <v>0</v>
      </c>
      <c r="BE684" s="8">
        <v>0</v>
      </c>
      <c r="BF684" s="8">
        <v>0</v>
      </c>
      <c r="BG684" s="8">
        <v>0</v>
      </c>
      <c r="BH684" s="8">
        <v>0</v>
      </c>
      <c r="BI684" s="8">
        <v>0</v>
      </c>
      <c r="BJ684" s="8">
        <v>0</v>
      </c>
      <c r="BK684" s="8">
        <v>0</v>
      </c>
      <c r="BL684" s="8">
        <v>0</v>
      </c>
      <c r="BM684" s="8">
        <v>0</v>
      </c>
      <c r="BN684" s="8">
        <v>0</v>
      </c>
      <c r="BO684" s="8">
        <v>0</v>
      </c>
      <c r="BP684" s="8">
        <v>0</v>
      </c>
      <c r="BQ684" s="8">
        <v>0</v>
      </c>
      <c r="BR684" s="8">
        <v>0</v>
      </c>
    </row>
    <row r="685" spans="1:70" x14ac:dyDescent="0.25">
      <c r="A685" s="6">
        <v>35012324</v>
      </c>
      <c r="B685" t="s">
        <v>1446</v>
      </c>
      <c r="C685" s="7" t="s">
        <v>101</v>
      </c>
      <c r="D685" s="7" t="s">
        <v>897</v>
      </c>
      <c r="E685" s="7" t="s">
        <v>95</v>
      </c>
      <c r="F685" t="s">
        <v>898</v>
      </c>
      <c r="G685" t="s">
        <v>899</v>
      </c>
      <c r="H685" t="s">
        <v>783</v>
      </c>
      <c r="I685" t="s">
        <v>118</v>
      </c>
      <c r="J685" t="s">
        <v>78</v>
      </c>
      <c r="K685" t="s">
        <v>79</v>
      </c>
      <c r="L685">
        <v>40.631403861199999</v>
      </c>
      <c r="M685">
        <v>-122.2541253049</v>
      </c>
      <c r="N685" s="7" t="s">
        <v>1447</v>
      </c>
      <c r="O685" s="7" t="s">
        <v>1448</v>
      </c>
      <c r="P685" s="7" t="s">
        <v>1449</v>
      </c>
      <c r="Q685" s="7" t="s">
        <v>170</v>
      </c>
      <c r="R685" s="7">
        <v>49</v>
      </c>
      <c r="S685" s="7"/>
      <c r="T685" s="7"/>
      <c r="U685" s="7"/>
      <c r="V685" s="7" t="s">
        <v>898</v>
      </c>
      <c r="W685" s="8">
        <v>0</v>
      </c>
      <c r="X685" s="8">
        <v>0</v>
      </c>
      <c r="Y685" s="8">
        <v>4.9810606060606062E-2</v>
      </c>
      <c r="Z685" s="8">
        <v>4.9810606060606062E-2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4.9810606060606062E-2</v>
      </c>
      <c r="AH685" s="8">
        <v>4.9810606060606062E-2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8">
        <v>0</v>
      </c>
      <c r="AO685" s="8">
        <v>0</v>
      </c>
      <c r="AP685" s="8">
        <v>0</v>
      </c>
      <c r="AQ685" s="8">
        <v>0</v>
      </c>
      <c r="AR685" s="8">
        <v>0</v>
      </c>
      <c r="AS685" s="8">
        <v>0</v>
      </c>
      <c r="AT685" s="8">
        <v>0</v>
      </c>
      <c r="AU685" s="7">
        <v>0</v>
      </c>
      <c r="AV685" s="7">
        <v>0</v>
      </c>
      <c r="AW685" s="7">
        <v>0</v>
      </c>
      <c r="AX685" s="7">
        <v>0</v>
      </c>
      <c r="AY685" s="7">
        <v>0</v>
      </c>
      <c r="AZ685" s="7">
        <v>0</v>
      </c>
      <c r="BA685" s="7">
        <v>0</v>
      </c>
      <c r="BB685" s="7">
        <v>0</v>
      </c>
      <c r="BC685" s="8">
        <v>0</v>
      </c>
      <c r="BD685" s="8">
        <v>0</v>
      </c>
      <c r="BE685" s="8">
        <v>0</v>
      </c>
      <c r="BF685" s="8">
        <v>0</v>
      </c>
      <c r="BG685" s="8">
        <v>0</v>
      </c>
      <c r="BH685" s="8">
        <v>0</v>
      </c>
      <c r="BI685" s="8">
        <v>0</v>
      </c>
      <c r="BJ685" s="8">
        <v>0</v>
      </c>
      <c r="BK685" s="8">
        <v>0</v>
      </c>
      <c r="BL685" s="8">
        <v>0</v>
      </c>
      <c r="BM685" s="8">
        <v>0</v>
      </c>
      <c r="BN685" s="8">
        <v>0</v>
      </c>
      <c r="BO685" s="8">
        <v>0</v>
      </c>
      <c r="BP685" s="8">
        <v>0</v>
      </c>
      <c r="BQ685" s="8">
        <v>0</v>
      </c>
      <c r="BR685" s="8">
        <v>0</v>
      </c>
    </row>
    <row r="686" spans="1:70" x14ac:dyDescent="0.25">
      <c r="A686" s="6">
        <v>35373813</v>
      </c>
      <c r="B686" t="s">
        <v>1450</v>
      </c>
      <c r="C686" s="7" t="s">
        <v>93</v>
      </c>
      <c r="D686" s="7" t="s">
        <v>897</v>
      </c>
      <c r="E686" s="7" t="s">
        <v>95</v>
      </c>
      <c r="F686" t="s">
        <v>898</v>
      </c>
      <c r="G686" t="s">
        <v>899</v>
      </c>
      <c r="H686" t="s">
        <v>783</v>
      </c>
      <c r="I686" t="s">
        <v>118</v>
      </c>
      <c r="J686" t="s">
        <v>78</v>
      </c>
      <c r="K686" t="s">
        <v>79</v>
      </c>
      <c r="L686">
        <v>40.674655044600001</v>
      </c>
      <c r="M686">
        <v>-122.2419777046</v>
      </c>
      <c r="N686" s="7" t="s">
        <v>1447</v>
      </c>
      <c r="O686" s="7" t="s">
        <v>1448</v>
      </c>
      <c r="P686" s="7" t="s">
        <v>1449</v>
      </c>
      <c r="Q686" s="7" t="s">
        <v>141</v>
      </c>
      <c r="R686" s="7">
        <v>49</v>
      </c>
      <c r="S686" s="7">
        <v>2405</v>
      </c>
      <c r="T686" s="7" t="s">
        <v>220</v>
      </c>
      <c r="U686" s="7"/>
      <c r="V686" s="7" t="s">
        <v>898</v>
      </c>
      <c r="W686" s="8">
        <v>0</v>
      </c>
      <c r="X686" s="8">
        <v>0</v>
      </c>
      <c r="Y686" s="8">
        <v>0.14412878787878788</v>
      </c>
      <c r="Z686" s="8">
        <v>0.14412878787878788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8">
        <v>0</v>
      </c>
      <c r="AO686" s="8">
        <v>0</v>
      </c>
      <c r="AP686" s="8">
        <v>0</v>
      </c>
      <c r="AQ686" s="8">
        <v>0</v>
      </c>
      <c r="AR686" s="8">
        <v>0</v>
      </c>
      <c r="AS686" s="8">
        <v>0</v>
      </c>
      <c r="AT686" s="8">
        <v>0</v>
      </c>
      <c r="AU686" s="7">
        <v>0</v>
      </c>
      <c r="AV686" s="7">
        <v>0</v>
      </c>
      <c r="AW686" s="7">
        <v>0.14412878787878788</v>
      </c>
      <c r="AX686" s="7">
        <v>0.14412878787878788</v>
      </c>
      <c r="AY686" s="7">
        <v>0</v>
      </c>
      <c r="AZ686" s="7">
        <v>0</v>
      </c>
      <c r="BA686" s="7">
        <v>0</v>
      </c>
      <c r="BB686" s="7">
        <v>0</v>
      </c>
      <c r="BC686" s="8">
        <v>0</v>
      </c>
      <c r="BD686" s="8">
        <v>0</v>
      </c>
      <c r="BE686" s="8">
        <v>0</v>
      </c>
      <c r="BF686" s="8">
        <v>0</v>
      </c>
      <c r="BG686" s="8">
        <v>0</v>
      </c>
      <c r="BH686" s="8">
        <v>0</v>
      </c>
      <c r="BI686" s="8">
        <v>0</v>
      </c>
      <c r="BJ686" s="8">
        <v>0</v>
      </c>
      <c r="BK686" s="8">
        <v>0</v>
      </c>
      <c r="BL686" s="8">
        <v>0</v>
      </c>
      <c r="BM686" s="8">
        <v>0</v>
      </c>
      <c r="BN686" s="8">
        <v>0</v>
      </c>
      <c r="BO686" s="8">
        <v>0</v>
      </c>
      <c r="BP686" s="8">
        <v>0</v>
      </c>
      <c r="BQ686" s="8">
        <v>0</v>
      </c>
      <c r="BR686" s="8">
        <v>0</v>
      </c>
    </row>
    <row r="687" spans="1:70" x14ac:dyDescent="0.25">
      <c r="A687" s="6">
        <v>35225318</v>
      </c>
      <c r="B687" t="s">
        <v>1451</v>
      </c>
      <c r="C687" s="7" t="s">
        <v>86</v>
      </c>
      <c r="D687" s="7" t="s">
        <v>897</v>
      </c>
      <c r="E687" s="7" t="s">
        <v>87</v>
      </c>
      <c r="F687" t="s">
        <v>898</v>
      </c>
      <c r="G687" t="s">
        <v>899</v>
      </c>
      <c r="H687" t="s">
        <v>1167</v>
      </c>
      <c r="I687" t="s">
        <v>1168</v>
      </c>
      <c r="J687" t="s">
        <v>158</v>
      </c>
      <c r="K687" t="s">
        <v>1101</v>
      </c>
      <c r="L687">
        <v>34.811093552700001</v>
      </c>
      <c r="M687">
        <v>-120.27481137540001</v>
      </c>
      <c r="N687" s="7" t="s">
        <v>1452</v>
      </c>
      <c r="O687" s="7" t="s">
        <v>1453</v>
      </c>
      <c r="P687" s="7" t="s">
        <v>1454</v>
      </c>
      <c r="Q687" s="7" t="s">
        <v>141</v>
      </c>
      <c r="R687" s="7">
        <v>256</v>
      </c>
      <c r="S687" s="7">
        <v>2229</v>
      </c>
      <c r="T687" s="7" t="s">
        <v>220</v>
      </c>
      <c r="U687" s="7"/>
      <c r="V687" s="7" t="s">
        <v>898</v>
      </c>
      <c r="W687" s="8">
        <v>0</v>
      </c>
      <c r="X687" s="8">
        <v>0</v>
      </c>
      <c r="Y687" s="8">
        <v>9.4696969696969696E-2</v>
      </c>
      <c r="Z687" s="8">
        <v>9.4696969696969696E-2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8">
        <v>0</v>
      </c>
      <c r="AO687" s="8">
        <v>0</v>
      </c>
      <c r="AP687" s="8">
        <v>0</v>
      </c>
      <c r="AQ687" s="8">
        <v>0</v>
      </c>
      <c r="AR687" s="8">
        <v>0</v>
      </c>
      <c r="AS687" s="8">
        <v>0</v>
      </c>
      <c r="AT687" s="8">
        <v>0</v>
      </c>
      <c r="AU687" s="7">
        <v>0</v>
      </c>
      <c r="AV687" s="7">
        <v>0</v>
      </c>
      <c r="AW687" s="7">
        <v>0</v>
      </c>
      <c r="AX687" s="7">
        <v>0</v>
      </c>
      <c r="AY687" s="7">
        <v>0</v>
      </c>
      <c r="AZ687" s="7">
        <v>0</v>
      </c>
      <c r="BA687" s="7">
        <v>9.4696969696969696E-2</v>
      </c>
      <c r="BB687" s="7">
        <v>9.4696969696969696E-2</v>
      </c>
      <c r="BC687" s="8">
        <v>0</v>
      </c>
      <c r="BD687" s="8">
        <v>0</v>
      </c>
      <c r="BE687" s="8">
        <v>0</v>
      </c>
      <c r="BF687" s="8">
        <v>0</v>
      </c>
      <c r="BG687" s="8">
        <v>0</v>
      </c>
      <c r="BH687" s="8">
        <v>0</v>
      </c>
      <c r="BI687" s="8">
        <v>0</v>
      </c>
      <c r="BJ687" s="8">
        <v>0</v>
      </c>
      <c r="BK687" s="8">
        <v>0</v>
      </c>
      <c r="BL687" s="8">
        <v>0</v>
      </c>
      <c r="BM687" s="8">
        <v>0</v>
      </c>
      <c r="BN687" s="8">
        <v>0</v>
      </c>
      <c r="BO687" s="8">
        <v>0</v>
      </c>
      <c r="BP687" s="8">
        <v>0</v>
      </c>
      <c r="BQ687" s="8">
        <v>0</v>
      </c>
      <c r="BR687" s="8">
        <v>0</v>
      </c>
    </row>
    <row r="688" spans="1:70" x14ac:dyDescent="0.25">
      <c r="A688" s="6">
        <v>35225319</v>
      </c>
      <c r="B688" t="s">
        <v>1455</v>
      </c>
      <c r="C688" s="7" t="s">
        <v>101</v>
      </c>
      <c r="D688" s="7" t="s">
        <v>897</v>
      </c>
      <c r="E688" s="7" t="s">
        <v>95</v>
      </c>
      <c r="F688" t="s">
        <v>898</v>
      </c>
      <c r="G688" t="s">
        <v>899</v>
      </c>
      <c r="H688" t="s">
        <v>1167</v>
      </c>
      <c r="I688" t="s">
        <v>1168</v>
      </c>
      <c r="J688" t="s">
        <v>158</v>
      </c>
      <c r="K688" t="s">
        <v>1101</v>
      </c>
      <c r="L688">
        <v>34.813963177300003</v>
      </c>
      <c r="M688">
        <v>-120.27848487289999</v>
      </c>
      <c r="N688" s="7" t="s">
        <v>1452</v>
      </c>
      <c r="O688" s="7" t="s">
        <v>1453</v>
      </c>
      <c r="P688" s="7" t="s">
        <v>1454</v>
      </c>
      <c r="Q688" s="7" t="s">
        <v>170</v>
      </c>
      <c r="R688" s="7">
        <v>256</v>
      </c>
      <c r="S688" s="7">
        <v>2229</v>
      </c>
      <c r="T688" s="7" t="s">
        <v>220</v>
      </c>
      <c r="U688" s="7"/>
      <c r="V688" s="7" t="s">
        <v>898</v>
      </c>
      <c r="W688" s="8">
        <v>0</v>
      </c>
      <c r="X688" s="8">
        <v>0</v>
      </c>
      <c r="Y688" s="8">
        <v>9.4696969696969696E-2</v>
      </c>
      <c r="Z688" s="8">
        <v>9.4696969696969696E-2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8">
        <v>0</v>
      </c>
      <c r="AO688" s="8">
        <v>9.4696969696969696E-2</v>
      </c>
      <c r="AP688" s="8">
        <v>9.4696969696969696E-2</v>
      </c>
      <c r="AQ688" s="8">
        <v>0</v>
      </c>
      <c r="AR688" s="8">
        <v>0</v>
      </c>
      <c r="AS688" s="8">
        <v>0</v>
      </c>
      <c r="AT688" s="8">
        <v>0</v>
      </c>
      <c r="AU688" s="7">
        <v>0</v>
      </c>
      <c r="AV688" s="7">
        <v>0</v>
      </c>
      <c r="AW688" s="7">
        <v>0</v>
      </c>
      <c r="AX688" s="7">
        <v>0</v>
      </c>
      <c r="AY688" s="7">
        <v>0</v>
      </c>
      <c r="AZ688" s="7">
        <v>0</v>
      </c>
      <c r="BA688" s="7">
        <v>0</v>
      </c>
      <c r="BB688" s="7">
        <v>0</v>
      </c>
      <c r="BC688" s="8">
        <v>0</v>
      </c>
      <c r="BD688" s="8">
        <v>0</v>
      </c>
      <c r="BE688" s="8">
        <v>0</v>
      </c>
      <c r="BF688" s="8">
        <v>0</v>
      </c>
      <c r="BG688" s="8">
        <v>0</v>
      </c>
      <c r="BH688" s="8">
        <v>0</v>
      </c>
      <c r="BI688" s="8">
        <v>0</v>
      </c>
      <c r="BJ688" s="8">
        <v>0</v>
      </c>
      <c r="BK688" s="8">
        <v>0</v>
      </c>
      <c r="BL688" s="8">
        <v>0</v>
      </c>
      <c r="BM688" s="8">
        <v>0</v>
      </c>
      <c r="BN688" s="8">
        <v>0</v>
      </c>
      <c r="BO688" s="8">
        <v>0</v>
      </c>
      <c r="BP688" s="8">
        <v>0</v>
      </c>
      <c r="BQ688" s="8">
        <v>0</v>
      </c>
      <c r="BR688" s="8">
        <v>0</v>
      </c>
    </row>
    <row r="689" spans="1:70" x14ac:dyDescent="0.25">
      <c r="A689" s="6">
        <v>35083784</v>
      </c>
      <c r="B689" t="s">
        <v>1456</v>
      </c>
      <c r="C689" s="7" t="s">
        <v>101</v>
      </c>
      <c r="D689" s="7" t="s">
        <v>897</v>
      </c>
      <c r="E689" s="7" t="s">
        <v>95</v>
      </c>
      <c r="F689" t="s">
        <v>898</v>
      </c>
      <c r="G689" t="s">
        <v>899</v>
      </c>
      <c r="J689" t="s">
        <v>99</v>
      </c>
      <c r="K689" t="s">
        <v>100</v>
      </c>
      <c r="L689">
        <v>37.544075724800003</v>
      </c>
      <c r="M689">
        <v>-119.99607940769999</v>
      </c>
      <c r="N689" s="7" t="s">
        <v>558</v>
      </c>
      <c r="O689" s="7" t="s">
        <v>1457</v>
      </c>
      <c r="P689" s="7" t="s">
        <v>560</v>
      </c>
      <c r="Q689" s="7" t="s">
        <v>141</v>
      </c>
      <c r="R689" s="7">
        <v>187</v>
      </c>
      <c r="S689" s="7"/>
      <c r="T689" s="7"/>
      <c r="U689" s="7"/>
      <c r="V689" s="7" t="s">
        <v>898</v>
      </c>
      <c r="W689" s="8">
        <v>0</v>
      </c>
      <c r="X689" s="8">
        <v>0</v>
      </c>
      <c r="Y689" s="8">
        <v>4.5454545454545456E-2</v>
      </c>
      <c r="Z689" s="8">
        <v>4.5454545454545456E-2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4.5454545454545456E-2</v>
      </c>
      <c r="AL689" s="8">
        <v>4.5454545454545456E-2</v>
      </c>
      <c r="AM689" s="8">
        <v>0</v>
      </c>
      <c r="AN689" s="8">
        <v>0</v>
      </c>
      <c r="AO689" s="8">
        <v>0</v>
      </c>
      <c r="AP689" s="8">
        <v>0</v>
      </c>
      <c r="AQ689" s="8">
        <v>0</v>
      </c>
      <c r="AR689" s="8">
        <v>0</v>
      </c>
      <c r="AS689" s="8">
        <v>0</v>
      </c>
      <c r="AT689" s="8">
        <v>0</v>
      </c>
      <c r="AU689" s="7">
        <v>0</v>
      </c>
      <c r="AV689" s="7">
        <v>0</v>
      </c>
      <c r="AW689" s="7">
        <v>0</v>
      </c>
      <c r="AX689" s="7">
        <v>0</v>
      </c>
      <c r="AY689" s="7">
        <v>0</v>
      </c>
      <c r="AZ689" s="7">
        <v>0</v>
      </c>
      <c r="BA689" s="7">
        <v>0</v>
      </c>
      <c r="BB689" s="7">
        <v>0</v>
      </c>
      <c r="BC689" s="8">
        <v>0</v>
      </c>
      <c r="BD689" s="8">
        <v>0</v>
      </c>
      <c r="BE689" s="8">
        <v>0</v>
      </c>
      <c r="BF689" s="8">
        <v>0</v>
      </c>
      <c r="BG689" s="8">
        <v>0</v>
      </c>
      <c r="BH689" s="8">
        <v>0</v>
      </c>
      <c r="BI689" s="8">
        <v>0</v>
      </c>
      <c r="BJ689" s="8">
        <v>0</v>
      </c>
      <c r="BK689" s="8">
        <v>0</v>
      </c>
      <c r="BL689" s="8">
        <v>0</v>
      </c>
      <c r="BM689" s="8">
        <v>0</v>
      </c>
      <c r="BN689" s="8">
        <v>0</v>
      </c>
      <c r="BO689" s="8">
        <v>0</v>
      </c>
      <c r="BP689" s="8">
        <v>0</v>
      </c>
      <c r="BQ689" s="8">
        <v>0</v>
      </c>
      <c r="BR689" s="8">
        <v>0</v>
      </c>
    </row>
    <row r="690" spans="1:70" x14ac:dyDescent="0.25">
      <c r="A690" s="6">
        <v>35022707</v>
      </c>
      <c r="B690" t="s">
        <v>1458</v>
      </c>
      <c r="C690" s="7" t="s">
        <v>93</v>
      </c>
      <c r="D690" s="7" t="s">
        <v>897</v>
      </c>
      <c r="E690" s="7" t="s">
        <v>95</v>
      </c>
      <c r="F690" t="s">
        <v>898</v>
      </c>
      <c r="G690" t="s">
        <v>899</v>
      </c>
      <c r="H690" t="s">
        <v>1459</v>
      </c>
      <c r="I690" t="s">
        <v>163</v>
      </c>
      <c r="J690" t="s">
        <v>158</v>
      </c>
      <c r="K690" t="s">
        <v>159</v>
      </c>
      <c r="L690">
        <v>36.421542027900003</v>
      </c>
      <c r="M690">
        <v>-121.9116606778</v>
      </c>
      <c r="N690" s="7" t="s">
        <v>1460</v>
      </c>
      <c r="O690" s="7" t="s">
        <v>1461</v>
      </c>
      <c r="P690" s="7" t="s">
        <v>1462</v>
      </c>
      <c r="Q690" s="7" t="s">
        <v>170</v>
      </c>
      <c r="R690" s="7">
        <v>2068</v>
      </c>
      <c r="S690" s="7"/>
      <c r="T690" s="7"/>
      <c r="U690" s="7"/>
      <c r="V690" s="7" t="s">
        <v>898</v>
      </c>
      <c r="W690" s="8">
        <v>0</v>
      </c>
      <c r="X690" s="8">
        <v>0</v>
      </c>
      <c r="Y690" s="8">
        <v>7.4810606060606064E-2</v>
      </c>
      <c r="Z690" s="8">
        <v>7.4810606060606064E-2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7.4810606060606064E-2</v>
      </c>
      <c r="AH690" s="8">
        <v>7.4810606060606064E-2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8">
        <v>0</v>
      </c>
      <c r="AO690" s="8">
        <v>0</v>
      </c>
      <c r="AP690" s="8">
        <v>0</v>
      </c>
      <c r="AQ690" s="8">
        <v>0</v>
      </c>
      <c r="AR690" s="8">
        <v>0</v>
      </c>
      <c r="AS690" s="8">
        <v>0</v>
      </c>
      <c r="AT690" s="8">
        <v>0</v>
      </c>
      <c r="AU690" s="7">
        <v>0</v>
      </c>
      <c r="AV690" s="7">
        <v>0</v>
      </c>
      <c r="AW690" s="7">
        <v>0</v>
      </c>
      <c r="AX690" s="7">
        <v>0</v>
      </c>
      <c r="AY690" s="7">
        <v>0</v>
      </c>
      <c r="AZ690" s="7">
        <v>0</v>
      </c>
      <c r="BA690" s="7">
        <v>0</v>
      </c>
      <c r="BB690" s="7">
        <v>0</v>
      </c>
      <c r="BC690" s="8">
        <v>0</v>
      </c>
      <c r="BD690" s="8">
        <v>0</v>
      </c>
      <c r="BE690" s="8">
        <v>0</v>
      </c>
      <c r="BF690" s="8">
        <v>0</v>
      </c>
      <c r="BG690" s="8">
        <v>0</v>
      </c>
      <c r="BH690" s="8">
        <v>0</v>
      </c>
      <c r="BI690" s="8">
        <v>0</v>
      </c>
      <c r="BJ690" s="8">
        <v>0</v>
      </c>
      <c r="BK690" s="8">
        <v>0</v>
      </c>
      <c r="BL690" s="8">
        <v>0</v>
      </c>
      <c r="BM690" s="8">
        <v>0</v>
      </c>
      <c r="BN690" s="8">
        <v>0</v>
      </c>
      <c r="BO690" s="8">
        <v>0</v>
      </c>
      <c r="BP690" s="8">
        <v>0</v>
      </c>
      <c r="BQ690" s="8">
        <v>0</v>
      </c>
      <c r="BR690" s="8">
        <v>0</v>
      </c>
    </row>
    <row r="691" spans="1:70" x14ac:dyDescent="0.25">
      <c r="A691" s="6">
        <v>35204902</v>
      </c>
      <c r="B691" t="s">
        <v>1463</v>
      </c>
      <c r="C691" s="7" t="s">
        <v>93</v>
      </c>
      <c r="D691" s="7" t="s">
        <v>897</v>
      </c>
      <c r="E691" s="7" t="s">
        <v>95</v>
      </c>
      <c r="F691" t="s">
        <v>898</v>
      </c>
      <c r="G691" t="s">
        <v>899</v>
      </c>
      <c r="H691" t="s">
        <v>1464</v>
      </c>
      <c r="I691" t="s">
        <v>118</v>
      </c>
      <c r="J691" t="s">
        <v>78</v>
      </c>
      <c r="K691" t="s">
        <v>79</v>
      </c>
      <c r="L691">
        <v>40.420013168600001</v>
      </c>
      <c r="M691">
        <v>-122.25528476869999</v>
      </c>
      <c r="N691" s="7" t="s">
        <v>1465</v>
      </c>
      <c r="O691" s="7" t="s">
        <v>1466</v>
      </c>
      <c r="P691" s="7" t="s">
        <v>1467</v>
      </c>
      <c r="Q691" s="7" t="s">
        <v>141</v>
      </c>
      <c r="R691" s="7">
        <v>1038</v>
      </c>
      <c r="S691" s="7">
        <v>3890</v>
      </c>
      <c r="T691" s="7" t="s">
        <v>220</v>
      </c>
      <c r="U691" s="7"/>
      <c r="V691" s="7" t="s">
        <v>898</v>
      </c>
      <c r="W691" s="8">
        <v>0</v>
      </c>
      <c r="X691" s="8">
        <v>0</v>
      </c>
      <c r="Y691" s="8">
        <v>1.7613636363636363E-2</v>
      </c>
      <c r="Z691" s="8">
        <v>1.7613636363636363E-2</v>
      </c>
      <c r="AA691" s="8">
        <v>0</v>
      </c>
      <c r="AB691" s="8">
        <v>0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8">
        <v>0</v>
      </c>
      <c r="AO691" s="8">
        <v>0</v>
      </c>
      <c r="AP691" s="8">
        <v>0</v>
      </c>
      <c r="AQ691" s="8">
        <v>0</v>
      </c>
      <c r="AR691" s="8">
        <v>0</v>
      </c>
      <c r="AS691" s="8">
        <v>1.7613636363636363E-2</v>
      </c>
      <c r="AT691" s="8">
        <v>1.7613636363636363E-2</v>
      </c>
      <c r="AU691" s="7">
        <v>0</v>
      </c>
      <c r="AV691" s="7">
        <v>0</v>
      </c>
      <c r="AW691" s="7">
        <v>0</v>
      </c>
      <c r="AX691" s="7">
        <v>0</v>
      </c>
      <c r="AY691" s="7">
        <v>0</v>
      </c>
      <c r="AZ691" s="7">
        <v>0</v>
      </c>
      <c r="BA691" s="7">
        <v>0</v>
      </c>
      <c r="BB691" s="7">
        <v>0</v>
      </c>
      <c r="BC691" s="8">
        <v>0</v>
      </c>
      <c r="BD691" s="8">
        <v>0</v>
      </c>
      <c r="BE691" s="8">
        <v>0</v>
      </c>
      <c r="BF691" s="8">
        <v>0</v>
      </c>
      <c r="BG691" s="8">
        <v>0</v>
      </c>
      <c r="BH691" s="8">
        <v>0</v>
      </c>
      <c r="BI691" s="8">
        <v>0</v>
      </c>
      <c r="BJ691" s="8">
        <v>0</v>
      </c>
      <c r="BK691" s="8">
        <v>0</v>
      </c>
      <c r="BL691" s="8">
        <v>0</v>
      </c>
      <c r="BM691" s="8">
        <v>0</v>
      </c>
      <c r="BN691" s="8">
        <v>0</v>
      </c>
      <c r="BO691" s="8">
        <v>0</v>
      </c>
      <c r="BP691" s="8">
        <v>0</v>
      </c>
      <c r="BQ691" s="8">
        <v>0</v>
      </c>
      <c r="BR691" s="8">
        <v>0</v>
      </c>
    </row>
    <row r="692" spans="1:70" x14ac:dyDescent="0.25">
      <c r="A692" s="6">
        <v>35119600</v>
      </c>
      <c r="B692" t="s">
        <v>1468</v>
      </c>
      <c r="C692" s="7" t="s">
        <v>115</v>
      </c>
      <c r="D692" s="7" t="s">
        <v>897</v>
      </c>
      <c r="E692" s="7" t="s">
        <v>95</v>
      </c>
      <c r="F692" t="s">
        <v>898</v>
      </c>
      <c r="G692" t="s">
        <v>899</v>
      </c>
      <c r="H692" t="s">
        <v>1464</v>
      </c>
      <c r="I692" t="s">
        <v>118</v>
      </c>
      <c r="J692" t="s">
        <v>78</v>
      </c>
      <c r="K692" t="s">
        <v>79</v>
      </c>
      <c r="L692">
        <v>40.471364962300001</v>
      </c>
      <c r="M692">
        <v>-122.16015824829999</v>
      </c>
      <c r="N692" s="7" t="s">
        <v>1469</v>
      </c>
      <c r="O692" s="7" t="s">
        <v>1470</v>
      </c>
      <c r="P692" s="7" t="s">
        <v>1471</v>
      </c>
      <c r="Q692" s="7" t="s">
        <v>170</v>
      </c>
      <c r="R692" s="7">
        <v>283</v>
      </c>
      <c r="S692" s="7">
        <v>3090</v>
      </c>
      <c r="T692" s="7" t="s">
        <v>220</v>
      </c>
      <c r="U692" s="7"/>
      <c r="V692" s="7" t="s">
        <v>898</v>
      </c>
      <c r="W692" s="8">
        <v>0</v>
      </c>
      <c r="X692" s="8">
        <v>0</v>
      </c>
      <c r="Y692" s="8">
        <v>0.40946969696969698</v>
      </c>
      <c r="Z692" s="8">
        <v>0.40946969696969698</v>
      </c>
      <c r="AA692" s="8">
        <v>0</v>
      </c>
      <c r="AB692" s="8">
        <v>0</v>
      </c>
      <c r="AC692" s="8">
        <v>0</v>
      </c>
      <c r="AD692" s="8">
        <v>0</v>
      </c>
      <c r="AE692" s="8">
        <v>0</v>
      </c>
      <c r="AF692" s="8">
        <v>0</v>
      </c>
      <c r="AG692" s="8">
        <v>0</v>
      </c>
      <c r="AH692" s="8">
        <v>0</v>
      </c>
      <c r="AI692" s="8">
        <v>0</v>
      </c>
      <c r="AJ692" s="8">
        <v>0</v>
      </c>
      <c r="AK692" s="8">
        <v>0</v>
      </c>
      <c r="AL692" s="8">
        <v>0</v>
      </c>
      <c r="AM692" s="8">
        <v>0</v>
      </c>
      <c r="AN692" s="8">
        <v>0</v>
      </c>
      <c r="AO692" s="8">
        <v>0.40946969696969693</v>
      </c>
      <c r="AP692" s="8">
        <v>0.40946969696969693</v>
      </c>
      <c r="AQ692" s="8">
        <v>0</v>
      </c>
      <c r="AR692" s="8">
        <v>0</v>
      </c>
      <c r="AS692" s="8">
        <v>0</v>
      </c>
      <c r="AT692" s="8">
        <v>0</v>
      </c>
      <c r="AU692" s="7">
        <v>0</v>
      </c>
      <c r="AV692" s="7">
        <v>0</v>
      </c>
      <c r="AW692" s="7">
        <v>0</v>
      </c>
      <c r="AX692" s="7">
        <v>0</v>
      </c>
      <c r="AY692" s="7">
        <v>0</v>
      </c>
      <c r="AZ692" s="7">
        <v>0</v>
      </c>
      <c r="BA692" s="7">
        <v>0</v>
      </c>
      <c r="BB692" s="7">
        <v>0</v>
      </c>
      <c r="BC692" s="8">
        <v>0</v>
      </c>
      <c r="BD692" s="8">
        <v>0</v>
      </c>
      <c r="BE692" s="8">
        <v>0</v>
      </c>
      <c r="BF692" s="8">
        <v>0</v>
      </c>
      <c r="BG692" s="8">
        <v>0</v>
      </c>
      <c r="BH692" s="8">
        <v>0</v>
      </c>
      <c r="BI692" s="8">
        <v>0</v>
      </c>
      <c r="BJ692" s="8">
        <v>0</v>
      </c>
      <c r="BK692" s="8">
        <v>0</v>
      </c>
      <c r="BL692" s="8">
        <v>0</v>
      </c>
      <c r="BM692" s="8">
        <v>0</v>
      </c>
      <c r="BN692" s="8">
        <v>0</v>
      </c>
      <c r="BO692" s="8">
        <v>0</v>
      </c>
      <c r="BP692" s="8">
        <v>0</v>
      </c>
      <c r="BQ692" s="8">
        <v>0</v>
      </c>
      <c r="BR692" s="8">
        <v>0</v>
      </c>
    </row>
    <row r="693" spans="1:70" x14ac:dyDescent="0.25">
      <c r="A693" s="6">
        <v>35083719</v>
      </c>
      <c r="B693" t="s">
        <v>1472</v>
      </c>
      <c r="C693" s="7" t="s">
        <v>101</v>
      </c>
      <c r="D693" s="7" t="s">
        <v>897</v>
      </c>
      <c r="E693" s="7" t="s">
        <v>95</v>
      </c>
      <c r="F693" t="s">
        <v>898</v>
      </c>
      <c r="G693" t="s">
        <v>899</v>
      </c>
      <c r="H693" t="s">
        <v>1473</v>
      </c>
      <c r="I693" t="s">
        <v>184</v>
      </c>
      <c r="J693" t="s">
        <v>99</v>
      </c>
      <c r="K693" t="s">
        <v>100</v>
      </c>
      <c r="L693">
        <v>37.371677418099999</v>
      </c>
      <c r="M693">
        <v>-119.61024197179999</v>
      </c>
      <c r="N693" s="7" t="s">
        <v>1474</v>
      </c>
      <c r="O693" s="7" t="s">
        <v>1475</v>
      </c>
      <c r="P693" s="7" t="s">
        <v>1476</v>
      </c>
      <c r="Q693" s="7" t="s">
        <v>170</v>
      </c>
      <c r="R693" s="7">
        <v>1903</v>
      </c>
      <c r="S693" s="7">
        <v>396</v>
      </c>
      <c r="T693" s="7" t="s">
        <v>134</v>
      </c>
      <c r="U693" s="7"/>
      <c r="V693" s="7" t="s">
        <v>898</v>
      </c>
      <c r="W693" s="8">
        <v>0</v>
      </c>
      <c r="X693" s="8">
        <v>0</v>
      </c>
      <c r="Y693" s="8">
        <v>3.8636363636363635E-2</v>
      </c>
      <c r="Z693" s="8">
        <v>3.8636363636363635E-2</v>
      </c>
      <c r="AA693" s="8">
        <v>0</v>
      </c>
      <c r="AB693" s="8">
        <v>0</v>
      </c>
      <c r="AC693" s="8">
        <v>0</v>
      </c>
      <c r="AD693" s="8">
        <v>0</v>
      </c>
      <c r="AE693" s="8">
        <v>0</v>
      </c>
      <c r="AF693" s="8">
        <v>0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0</v>
      </c>
      <c r="AN693" s="8">
        <v>0</v>
      </c>
      <c r="AO693" s="8">
        <v>3.8636363636363635E-2</v>
      </c>
      <c r="AP693" s="8">
        <v>3.8636363636363635E-2</v>
      </c>
      <c r="AQ693" s="8">
        <v>0</v>
      </c>
      <c r="AR693" s="8">
        <v>0</v>
      </c>
      <c r="AS693" s="8">
        <v>0</v>
      </c>
      <c r="AT693" s="8">
        <v>0</v>
      </c>
      <c r="AU693" s="7">
        <v>0</v>
      </c>
      <c r="AV693" s="7">
        <v>0</v>
      </c>
      <c r="AW693" s="7">
        <v>0</v>
      </c>
      <c r="AX693" s="7">
        <v>0</v>
      </c>
      <c r="AY693" s="7">
        <v>0</v>
      </c>
      <c r="AZ693" s="7">
        <v>0</v>
      </c>
      <c r="BA693" s="7">
        <v>0</v>
      </c>
      <c r="BB693" s="7">
        <v>0</v>
      </c>
      <c r="BC693" s="8">
        <v>0</v>
      </c>
      <c r="BD693" s="8">
        <v>0</v>
      </c>
      <c r="BE693" s="8">
        <v>0</v>
      </c>
      <c r="BF693" s="8">
        <v>0</v>
      </c>
      <c r="BG693" s="8">
        <v>0</v>
      </c>
      <c r="BH693" s="8">
        <v>0</v>
      </c>
      <c r="BI693" s="8">
        <v>0</v>
      </c>
      <c r="BJ693" s="8">
        <v>0</v>
      </c>
      <c r="BK693" s="8">
        <v>0</v>
      </c>
      <c r="BL693" s="8">
        <v>0</v>
      </c>
      <c r="BM693" s="8">
        <v>0</v>
      </c>
      <c r="BN693" s="8">
        <v>0</v>
      </c>
      <c r="BO693" s="8">
        <v>0</v>
      </c>
      <c r="BP693" s="8">
        <v>0</v>
      </c>
      <c r="BQ693" s="8">
        <v>0</v>
      </c>
      <c r="BR693" s="8">
        <v>0</v>
      </c>
    </row>
    <row r="694" spans="1:70" x14ac:dyDescent="0.25">
      <c r="A694" s="6">
        <v>35225441</v>
      </c>
      <c r="B694" t="s">
        <v>1477</v>
      </c>
      <c r="C694" s="7" t="s">
        <v>93</v>
      </c>
      <c r="D694" s="7" t="s">
        <v>897</v>
      </c>
      <c r="E694" s="7" t="s">
        <v>95</v>
      </c>
      <c r="F694" t="s">
        <v>898</v>
      </c>
      <c r="G694" t="s">
        <v>899</v>
      </c>
      <c r="H694" t="s">
        <v>1478</v>
      </c>
      <c r="I694" t="s">
        <v>163</v>
      </c>
      <c r="J694" t="s">
        <v>158</v>
      </c>
      <c r="K694" t="s">
        <v>1101</v>
      </c>
      <c r="L694">
        <v>35.864329974199997</v>
      </c>
      <c r="M694">
        <v>-121.02601489449999</v>
      </c>
      <c r="N694" s="7" t="s">
        <v>1479</v>
      </c>
      <c r="O694" s="7" t="s">
        <v>1480</v>
      </c>
      <c r="P694" s="7" t="s">
        <v>1481</v>
      </c>
      <c r="Q694" s="7" t="s">
        <v>141</v>
      </c>
      <c r="R694" s="7">
        <v>508</v>
      </c>
      <c r="S694" s="7">
        <v>612</v>
      </c>
      <c r="T694" s="7" t="s">
        <v>206</v>
      </c>
      <c r="U694" s="7"/>
      <c r="V694" s="7" t="s">
        <v>898</v>
      </c>
      <c r="W694" s="8">
        <v>0</v>
      </c>
      <c r="X694" s="8">
        <v>0</v>
      </c>
      <c r="Y694" s="8">
        <v>0.49090909090909091</v>
      </c>
      <c r="Z694" s="8">
        <v>0.49090909090909091</v>
      </c>
      <c r="AA694" s="8">
        <v>0</v>
      </c>
      <c r="AB694" s="8">
        <v>0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8">
        <v>0</v>
      </c>
      <c r="AO694" s="8">
        <v>0</v>
      </c>
      <c r="AP694" s="8">
        <v>0</v>
      </c>
      <c r="AQ694" s="8">
        <v>0</v>
      </c>
      <c r="AR694" s="8">
        <v>0</v>
      </c>
      <c r="AS694" s="8">
        <v>0.49090909090909091</v>
      </c>
      <c r="AT694" s="8">
        <v>0.49090909090909091</v>
      </c>
      <c r="AU694" s="7">
        <v>0</v>
      </c>
      <c r="AV694" s="7">
        <v>0</v>
      </c>
      <c r="AW694" s="7">
        <v>0</v>
      </c>
      <c r="AX694" s="7">
        <v>0</v>
      </c>
      <c r="AY694" s="7">
        <v>0</v>
      </c>
      <c r="AZ694" s="7">
        <v>0</v>
      </c>
      <c r="BA694" s="7">
        <v>0</v>
      </c>
      <c r="BB694" s="7">
        <v>0</v>
      </c>
      <c r="BC694" s="8">
        <v>0</v>
      </c>
      <c r="BD694" s="8">
        <v>0</v>
      </c>
      <c r="BE694" s="8">
        <v>0</v>
      </c>
      <c r="BF694" s="8">
        <v>0</v>
      </c>
      <c r="BG694" s="8">
        <v>0</v>
      </c>
      <c r="BH694" s="8">
        <v>0</v>
      </c>
      <c r="BI694" s="8">
        <v>0</v>
      </c>
      <c r="BJ694" s="8">
        <v>0</v>
      </c>
      <c r="BK694" s="8">
        <v>0</v>
      </c>
      <c r="BL694" s="8">
        <v>0</v>
      </c>
      <c r="BM694" s="8">
        <v>0</v>
      </c>
      <c r="BN694" s="8">
        <v>0</v>
      </c>
      <c r="BO694" s="8">
        <v>0</v>
      </c>
      <c r="BP694" s="8">
        <v>0</v>
      </c>
      <c r="BQ694" s="8">
        <v>0</v>
      </c>
      <c r="BR694" s="8">
        <v>0</v>
      </c>
    </row>
    <row r="695" spans="1:70" x14ac:dyDescent="0.25">
      <c r="A695" s="6">
        <v>35359518</v>
      </c>
      <c r="B695" t="s">
        <v>1482</v>
      </c>
      <c r="C695" s="7" t="s">
        <v>71</v>
      </c>
      <c r="D695" s="7" t="s">
        <v>897</v>
      </c>
      <c r="E695" s="7" t="s">
        <v>73</v>
      </c>
      <c r="F695" t="s">
        <v>898</v>
      </c>
      <c r="G695" t="s">
        <v>899</v>
      </c>
      <c r="H695" t="s">
        <v>1483</v>
      </c>
      <c r="I695" t="s">
        <v>1229</v>
      </c>
      <c r="J695" t="s">
        <v>153</v>
      </c>
      <c r="K695" t="s">
        <v>154</v>
      </c>
      <c r="L695">
        <v>38.073347233500002</v>
      </c>
      <c r="M695">
        <v>-122.9073445497</v>
      </c>
      <c r="N695" s="7" t="s">
        <v>1484</v>
      </c>
      <c r="O695" s="7" t="s">
        <v>1485</v>
      </c>
      <c r="P695" s="7" t="s">
        <v>1486</v>
      </c>
      <c r="Q695" s="7" t="s">
        <v>141</v>
      </c>
      <c r="R695" s="7">
        <v>2360</v>
      </c>
      <c r="S695" s="7">
        <v>3015</v>
      </c>
      <c r="T695" s="7" t="s">
        <v>220</v>
      </c>
      <c r="U695" s="7"/>
      <c r="V695" s="7" t="s">
        <v>898</v>
      </c>
      <c r="W695" s="8">
        <v>0</v>
      </c>
      <c r="X695" s="8">
        <v>0</v>
      </c>
      <c r="Y695" s="8">
        <v>7.3484848484848486E-2</v>
      </c>
      <c r="Z695" s="8">
        <v>7.3484848484848486E-2</v>
      </c>
      <c r="AA695" s="8">
        <v>0</v>
      </c>
      <c r="AB695" s="8">
        <v>0</v>
      </c>
      <c r="AC695" s="8">
        <v>0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8">
        <v>0</v>
      </c>
      <c r="AN695" s="8">
        <v>0</v>
      </c>
      <c r="AO695" s="8">
        <v>0</v>
      </c>
      <c r="AP695" s="8">
        <v>0</v>
      </c>
      <c r="AQ695" s="8">
        <v>0</v>
      </c>
      <c r="AR695" s="8">
        <v>0</v>
      </c>
      <c r="AS695" s="8">
        <v>0</v>
      </c>
      <c r="AT695" s="8">
        <v>0</v>
      </c>
      <c r="AU695" s="7">
        <v>0</v>
      </c>
      <c r="AV695" s="7">
        <v>0</v>
      </c>
      <c r="AW695" s="7">
        <v>0</v>
      </c>
      <c r="AX695" s="7">
        <v>0</v>
      </c>
      <c r="AY695" s="7">
        <v>0</v>
      </c>
      <c r="AZ695" s="7">
        <v>0</v>
      </c>
      <c r="BA695" s="7">
        <v>7.3484848484848486E-2</v>
      </c>
      <c r="BB695" s="7">
        <v>7.3484848484848486E-2</v>
      </c>
      <c r="BC695" s="8">
        <v>0</v>
      </c>
      <c r="BD695" s="8">
        <v>0</v>
      </c>
      <c r="BE695" s="8">
        <v>0</v>
      </c>
      <c r="BF695" s="8">
        <v>0</v>
      </c>
      <c r="BG695" s="8">
        <v>0</v>
      </c>
      <c r="BH695" s="8">
        <v>0</v>
      </c>
      <c r="BI695" s="8">
        <v>0</v>
      </c>
      <c r="BJ695" s="8">
        <v>0</v>
      </c>
      <c r="BK695" s="8">
        <v>0</v>
      </c>
      <c r="BL695" s="8">
        <v>0</v>
      </c>
      <c r="BM695" s="8">
        <v>0</v>
      </c>
      <c r="BN695" s="8">
        <v>0</v>
      </c>
      <c r="BO695" s="8">
        <v>0</v>
      </c>
      <c r="BP695" s="8">
        <v>0</v>
      </c>
      <c r="BQ695" s="8">
        <v>0</v>
      </c>
      <c r="BR695" s="8">
        <v>0</v>
      </c>
    </row>
    <row r="696" spans="1:70" x14ac:dyDescent="0.25">
      <c r="A696" s="6">
        <v>35280121</v>
      </c>
      <c r="B696" t="s">
        <v>1487</v>
      </c>
      <c r="C696" s="7" t="s">
        <v>115</v>
      </c>
      <c r="D696" s="7" t="s">
        <v>897</v>
      </c>
      <c r="E696" s="7" t="s">
        <v>95</v>
      </c>
      <c r="F696" t="s">
        <v>898</v>
      </c>
      <c r="G696" t="s">
        <v>899</v>
      </c>
      <c r="H696" t="s">
        <v>1488</v>
      </c>
      <c r="I696" t="s">
        <v>1413</v>
      </c>
      <c r="J696" t="s">
        <v>99</v>
      </c>
      <c r="K696" t="s">
        <v>957</v>
      </c>
      <c r="L696">
        <v>38.420622592199997</v>
      </c>
      <c r="M696">
        <v>-120.83331253119999</v>
      </c>
      <c r="N696" s="7" t="s">
        <v>1489</v>
      </c>
      <c r="O696" s="7" t="s">
        <v>1490</v>
      </c>
      <c r="P696" s="7" t="s">
        <v>1491</v>
      </c>
      <c r="Q696" s="7" t="s">
        <v>141</v>
      </c>
      <c r="R696" s="7">
        <v>1041</v>
      </c>
      <c r="S696" s="7">
        <v>1430</v>
      </c>
      <c r="T696" s="7" t="s">
        <v>220</v>
      </c>
      <c r="U696" s="7"/>
      <c r="V696" s="7" t="s">
        <v>898</v>
      </c>
      <c r="W696" s="8">
        <v>0</v>
      </c>
      <c r="X696" s="8">
        <v>0</v>
      </c>
      <c r="Y696" s="8">
        <v>2.784090909090909E-2</v>
      </c>
      <c r="Z696" s="8">
        <v>2.784090909090909E-2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8">
        <v>0</v>
      </c>
      <c r="AO696" s="8">
        <v>0</v>
      </c>
      <c r="AP696" s="8">
        <v>0</v>
      </c>
      <c r="AQ696" s="8">
        <v>0</v>
      </c>
      <c r="AR696" s="8">
        <v>0</v>
      </c>
      <c r="AS696" s="8">
        <v>0</v>
      </c>
      <c r="AT696" s="8">
        <v>0</v>
      </c>
      <c r="AU696" s="7">
        <v>0</v>
      </c>
      <c r="AV696" s="7">
        <v>0</v>
      </c>
      <c r="AW696" s="7">
        <v>2.784090909090909E-2</v>
      </c>
      <c r="AX696" s="7">
        <v>2.784090909090909E-2</v>
      </c>
      <c r="AY696" s="7">
        <v>0</v>
      </c>
      <c r="AZ696" s="7">
        <v>0</v>
      </c>
      <c r="BA696" s="7">
        <v>0</v>
      </c>
      <c r="BB696" s="7">
        <v>0</v>
      </c>
      <c r="BC696" s="8">
        <v>0</v>
      </c>
      <c r="BD696" s="8">
        <v>0</v>
      </c>
      <c r="BE696" s="8">
        <v>0</v>
      </c>
      <c r="BF696" s="8">
        <v>0</v>
      </c>
      <c r="BG696" s="8">
        <v>0</v>
      </c>
      <c r="BH696" s="8">
        <v>0</v>
      </c>
      <c r="BI696" s="8">
        <v>0</v>
      </c>
      <c r="BJ696" s="8">
        <v>0</v>
      </c>
      <c r="BK696" s="8">
        <v>0</v>
      </c>
      <c r="BL696" s="8">
        <v>0</v>
      </c>
      <c r="BM696" s="8">
        <v>0</v>
      </c>
      <c r="BN696" s="8">
        <v>0</v>
      </c>
      <c r="BO696" s="8">
        <v>0</v>
      </c>
      <c r="BP696" s="8">
        <v>0</v>
      </c>
      <c r="BQ696" s="8">
        <v>0</v>
      </c>
      <c r="BR696" s="8">
        <v>0</v>
      </c>
    </row>
    <row r="697" spans="1:70" x14ac:dyDescent="0.25">
      <c r="A697" s="6">
        <v>31088475</v>
      </c>
      <c r="B697" t="s">
        <v>1492</v>
      </c>
      <c r="C697" s="7" t="s">
        <v>101</v>
      </c>
      <c r="D697" s="7" t="s">
        <v>897</v>
      </c>
      <c r="E697" s="7" t="s">
        <v>95</v>
      </c>
      <c r="F697" t="s">
        <v>898</v>
      </c>
      <c r="G697" t="s">
        <v>899</v>
      </c>
      <c r="H697" t="s">
        <v>1483</v>
      </c>
      <c r="I697" t="s">
        <v>1229</v>
      </c>
      <c r="J697" t="s">
        <v>153</v>
      </c>
      <c r="K697" t="s">
        <v>154</v>
      </c>
      <c r="L697">
        <v>38.081758526999998</v>
      </c>
      <c r="M697">
        <v>-122.9315602634</v>
      </c>
      <c r="N697" s="7" t="s">
        <v>1493</v>
      </c>
      <c r="O697" s="7" t="s">
        <v>1485</v>
      </c>
      <c r="P697" s="7" t="s">
        <v>1486</v>
      </c>
      <c r="Q697" s="7" t="s">
        <v>170</v>
      </c>
      <c r="R697" s="7">
        <v>2360</v>
      </c>
      <c r="S697" s="7"/>
      <c r="T697" s="7"/>
      <c r="U697" s="7"/>
      <c r="V697" s="7" t="s">
        <v>898</v>
      </c>
      <c r="W697" s="8">
        <v>0</v>
      </c>
      <c r="X697" s="8">
        <v>0</v>
      </c>
      <c r="Y697" s="8">
        <v>0.69564393939393943</v>
      </c>
      <c r="Z697" s="8">
        <v>0.69564393939393943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0.69564393939393943</v>
      </c>
      <c r="AH697" s="8">
        <v>0.69564393939393943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8">
        <v>0</v>
      </c>
      <c r="AO697" s="8">
        <v>0</v>
      </c>
      <c r="AP697" s="8">
        <v>0</v>
      </c>
      <c r="AQ697" s="8">
        <v>0</v>
      </c>
      <c r="AR697" s="8">
        <v>0</v>
      </c>
      <c r="AS697" s="8">
        <v>0</v>
      </c>
      <c r="AT697" s="8">
        <v>0</v>
      </c>
      <c r="AU697" s="7">
        <v>0</v>
      </c>
      <c r="AV697" s="7">
        <v>0</v>
      </c>
      <c r="AW697" s="7">
        <v>0</v>
      </c>
      <c r="AX697" s="7">
        <v>0</v>
      </c>
      <c r="AY697" s="7">
        <v>0</v>
      </c>
      <c r="AZ697" s="7">
        <v>0</v>
      </c>
      <c r="BA697" s="7">
        <v>0</v>
      </c>
      <c r="BB697" s="7">
        <v>0</v>
      </c>
      <c r="BC697" s="8">
        <v>0</v>
      </c>
      <c r="BD697" s="8">
        <v>0</v>
      </c>
      <c r="BE697" s="8">
        <v>0</v>
      </c>
      <c r="BF697" s="8">
        <v>0</v>
      </c>
      <c r="BG697" s="8">
        <v>0</v>
      </c>
      <c r="BH697" s="8">
        <v>0</v>
      </c>
      <c r="BI697" s="8">
        <v>0</v>
      </c>
      <c r="BJ697" s="8">
        <v>0</v>
      </c>
      <c r="BK697" s="8">
        <v>0</v>
      </c>
      <c r="BL697" s="8">
        <v>0</v>
      </c>
      <c r="BM697" s="8">
        <v>0</v>
      </c>
      <c r="BN697" s="8">
        <v>0</v>
      </c>
      <c r="BO697" s="8">
        <v>0</v>
      </c>
      <c r="BP697" s="8">
        <v>0</v>
      </c>
      <c r="BQ697" s="8">
        <v>0</v>
      </c>
      <c r="BR697" s="8">
        <v>0</v>
      </c>
    </row>
    <row r="698" spans="1:70" x14ac:dyDescent="0.25">
      <c r="A698" s="6">
        <v>35204811</v>
      </c>
      <c r="B698" t="s">
        <v>1494</v>
      </c>
      <c r="C698" s="7" t="s">
        <v>93</v>
      </c>
      <c r="D698" s="7" t="s">
        <v>897</v>
      </c>
      <c r="E698" s="7" t="s">
        <v>95</v>
      </c>
      <c r="F698" t="s">
        <v>898</v>
      </c>
      <c r="G698" t="s">
        <v>899</v>
      </c>
      <c r="H698" t="s">
        <v>783</v>
      </c>
      <c r="I698" t="s">
        <v>118</v>
      </c>
      <c r="J698" t="s">
        <v>78</v>
      </c>
      <c r="K698" t="s">
        <v>79</v>
      </c>
      <c r="L698">
        <v>40.656163850399999</v>
      </c>
      <c r="M698">
        <v>-122.423289717</v>
      </c>
      <c r="N698" s="7" t="s">
        <v>1495</v>
      </c>
      <c r="O698" s="7" t="s">
        <v>1496</v>
      </c>
      <c r="P698" s="7" t="s">
        <v>1497</v>
      </c>
      <c r="Q698" s="7" t="s">
        <v>141</v>
      </c>
      <c r="R698" s="7">
        <v>1773</v>
      </c>
      <c r="S698" s="7">
        <v>64</v>
      </c>
      <c r="T698" s="7" t="s">
        <v>123</v>
      </c>
      <c r="U698" s="7"/>
      <c r="V698" s="7" t="s">
        <v>898</v>
      </c>
      <c r="W698" s="8">
        <v>0</v>
      </c>
      <c r="X698" s="8">
        <v>0</v>
      </c>
      <c r="Y698" s="8">
        <v>8.2196969696969699E-2</v>
      </c>
      <c r="Z698" s="8">
        <v>8.2196969696969699E-2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8">
        <v>0</v>
      </c>
      <c r="AO698" s="8">
        <v>0</v>
      </c>
      <c r="AP698" s="8">
        <v>0</v>
      </c>
      <c r="AQ698" s="8">
        <v>0</v>
      </c>
      <c r="AR698" s="8">
        <v>0</v>
      </c>
      <c r="AS698" s="8">
        <v>8.2196969696969699E-2</v>
      </c>
      <c r="AT698" s="8">
        <v>8.2196969696969699E-2</v>
      </c>
      <c r="AU698" s="7">
        <v>0</v>
      </c>
      <c r="AV698" s="7">
        <v>0</v>
      </c>
      <c r="AW698" s="7">
        <v>0</v>
      </c>
      <c r="AX698" s="7">
        <v>0</v>
      </c>
      <c r="AY698" s="7">
        <v>0</v>
      </c>
      <c r="AZ698" s="7">
        <v>0</v>
      </c>
      <c r="BA698" s="7">
        <v>0</v>
      </c>
      <c r="BB698" s="7">
        <v>0</v>
      </c>
      <c r="BC698" s="8">
        <v>0</v>
      </c>
      <c r="BD698" s="8">
        <v>0</v>
      </c>
      <c r="BE698" s="8">
        <v>0</v>
      </c>
      <c r="BF698" s="8">
        <v>0</v>
      </c>
      <c r="BG698" s="8">
        <v>0</v>
      </c>
      <c r="BH698" s="8">
        <v>0</v>
      </c>
      <c r="BI698" s="8">
        <v>0</v>
      </c>
      <c r="BJ698" s="8">
        <v>0</v>
      </c>
      <c r="BK698" s="8">
        <v>0</v>
      </c>
      <c r="BL698" s="8">
        <v>0</v>
      </c>
      <c r="BM698" s="8">
        <v>0</v>
      </c>
      <c r="BN698" s="8">
        <v>0</v>
      </c>
      <c r="BO698" s="8">
        <v>0</v>
      </c>
      <c r="BP698" s="8">
        <v>0</v>
      </c>
      <c r="BQ698" s="8">
        <v>0</v>
      </c>
      <c r="BR698" s="8">
        <v>0</v>
      </c>
    </row>
    <row r="699" spans="1:70" x14ac:dyDescent="0.25">
      <c r="A699" s="6">
        <v>35211263</v>
      </c>
      <c r="B699" t="s">
        <v>1498</v>
      </c>
      <c r="C699" s="7" t="s">
        <v>93</v>
      </c>
      <c r="D699" s="7" t="s">
        <v>897</v>
      </c>
      <c r="E699" s="7" t="s">
        <v>95</v>
      </c>
      <c r="F699" t="s">
        <v>898</v>
      </c>
      <c r="G699" t="s">
        <v>899</v>
      </c>
      <c r="H699" t="s">
        <v>783</v>
      </c>
      <c r="I699" t="s">
        <v>118</v>
      </c>
      <c r="J699" t="s">
        <v>78</v>
      </c>
      <c r="K699" t="s">
        <v>79</v>
      </c>
      <c r="L699">
        <v>40.635657825700001</v>
      </c>
      <c r="M699">
        <v>-122.2643397881</v>
      </c>
      <c r="N699" s="7" t="s">
        <v>1447</v>
      </c>
      <c r="O699" s="7" t="s">
        <v>1448</v>
      </c>
      <c r="P699" s="7" t="s">
        <v>1449</v>
      </c>
      <c r="Q699" s="7" t="s">
        <v>141</v>
      </c>
      <c r="R699" s="7">
        <v>49</v>
      </c>
      <c r="S699" s="7">
        <v>2405</v>
      </c>
      <c r="T699" s="7" t="s">
        <v>220</v>
      </c>
      <c r="U699" s="7"/>
      <c r="V699" s="7" t="s">
        <v>898</v>
      </c>
      <c r="W699" s="8">
        <v>0</v>
      </c>
      <c r="X699" s="8">
        <v>0</v>
      </c>
      <c r="Y699" s="8">
        <v>3.2765151515151518E-2</v>
      </c>
      <c r="Z699" s="8">
        <v>3.2765151515151518E-2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8">
        <v>0</v>
      </c>
      <c r="AN699" s="8">
        <v>0</v>
      </c>
      <c r="AO699" s="8">
        <v>0</v>
      </c>
      <c r="AP699" s="8">
        <v>0</v>
      </c>
      <c r="AQ699" s="8">
        <v>0</v>
      </c>
      <c r="AR699" s="8">
        <v>0</v>
      </c>
      <c r="AS699" s="8">
        <v>3.2765151515151518E-2</v>
      </c>
      <c r="AT699" s="8">
        <v>3.2765151515151518E-2</v>
      </c>
      <c r="AU699" s="7">
        <v>0</v>
      </c>
      <c r="AV699" s="7">
        <v>0</v>
      </c>
      <c r="AW699" s="7">
        <v>0</v>
      </c>
      <c r="AX699" s="7">
        <v>0</v>
      </c>
      <c r="AY699" s="7">
        <v>0</v>
      </c>
      <c r="AZ699" s="7">
        <v>0</v>
      </c>
      <c r="BA699" s="7">
        <v>0</v>
      </c>
      <c r="BB699" s="7">
        <v>0</v>
      </c>
      <c r="BC699" s="8">
        <v>0</v>
      </c>
      <c r="BD699" s="8">
        <v>0</v>
      </c>
      <c r="BE699" s="8">
        <v>0</v>
      </c>
      <c r="BF699" s="8">
        <v>0</v>
      </c>
      <c r="BG699" s="8">
        <v>0</v>
      </c>
      <c r="BH699" s="8">
        <v>0</v>
      </c>
      <c r="BI699" s="8">
        <v>0</v>
      </c>
      <c r="BJ699" s="8">
        <v>0</v>
      </c>
      <c r="BK699" s="8">
        <v>0</v>
      </c>
      <c r="BL699" s="8">
        <v>0</v>
      </c>
      <c r="BM699" s="8">
        <v>0</v>
      </c>
      <c r="BN699" s="8">
        <v>0</v>
      </c>
      <c r="BO699" s="8">
        <v>0</v>
      </c>
      <c r="BP699" s="8">
        <v>0</v>
      </c>
      <c r="BQ699" s="8">
        <v>0</v>
      </c>
      <c r="BR699" s="8">
        <v>0</v>
      </c>
    </row>
    <row r="700" spans="1:70" x14ac:dyDescent="0.25">
      <c r="A700" s="6">
        <v>35401392</v>
      </c>
      <c r="B700" t="s">
        <v>1499</v>
      </c>
      <c r="C700" s="7" t="s">
        <v>93</v>
      </c>
      <c r="D700" s="7" t="s">
        <v>897</v>
      </c>
      <c r="E700" s="7" t="s">
        <v>95</v>
      </c>
      <c r="F700" t="s">
        <v>898</v>
      </c>
      <c r="G700" t="s">
        <v>899</v>
      </c>
      <c r="H700" t="s">
        <v>370</v>
      </c>
      <c r="I700" t="s">
        <v>144</v>
      </c>
      <c r="J700" t="s">
        <v>78</v>
      </c>
      <c r="K700" t="s">
        <v>79</v>
      </c>
      <c r="L700">
        <v>39.804427424099998</v>
      </c>
      <c r="M700">
        <v>-121.6278580565</v>
      </c>
      <c r="N700" s="7" t="s">
        <v>1500</v>
      </c>
      <c r="O700" s="7" t="s">
        <v>1501</v>
      </c>
      <c r="P700" s="7" t="s">
        <v>1502</v>
      </c>
      <c r="Q700" s="7" t="s">
        <v>170</v>
      </c>
      <c r="R700" s="7">
        <v>2440</v>
      </c>
      <c r="S700" s="7">
        <v>150</v>
      </c>
      <c r="T700" s="7" t="s">
        <v>123</v>
      </c>
      <c r="U700" s="7"/>
      <c r="V700" s="7" t="s">
        <v>898</v>
      </c>
      <c r="W700" s="8">
        <v>0</v>
      </c>
      <c r="X700" s="8">
        <v>0</v>
      </c>
      <c r="Y700" s="8">
        <v>4.1098484848484849E-2</v>
      </c>
      <c r="Z700" s="8">
        <v>4.1098484848484849E-2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8">
        <v>0</v>
      </c>
      <c r="AN700" s="8">
        <v>0</v>
      </c>
      <c r="AO700" s="8">
        <v>0</v>
      </c>
      <c r="AP700" s="8">
        <v>0</v>
      </c>
      <c r="AQ700" s="8">
        <v>0</v>
      </c>
      <c r="AR700" s="8">
        <v>0</v>
      </c>
      <c r="AS700" s="8">
        <v>0</v>
      </c>
      <c r="AT700" s="8">
        <v>0</v>
      </c>
      <c r="AU700" s="7">
        <v>0</v>
      </c>
      <c r="AV700" s="7">
        <v>0</v>
      </c>
      <c r="AW700" s="7">
        <v>4.1098484848484849E-2</v>
      </c>
      <c r="AX700" s="7">
        <v>4.1098484848484849E-2</v>
      </c>
      <c r="AY700" s="7">
        <v>0</v>
      </c>
      <c r="AZ700" s="7">
        <v>0</v>
      </c>
      <c r="BA700" s="7">
        <v>0</v>
      </c>
      <c r="BB700" s="7">
        <v>0</v>
      </c>
      <c r="BC700" s="8">
        <v>0</v>
      </c>
      <c r="BD700" s="8">
        <v>0</v>
      </c>
      <c r="BE700" s="8">
        <v>0</v>
      </c>
      <c r="BF700" s="8">
        <v>0</v>
      </c>
      <c r="BG700" s="8">
        <v>0</v>
      </c>
      <c r="BH700" s="8">
        <v>0</v>
      </c>
      <c r="BI700" s="8">
        <v>0</v>
      </c>
      <c r="BJ700" s="8">
        <v>0</v>
      </c>
      <c r="BK700" s="8">
        <v>0</v>
      </c>
      <c r="BL700" s="8">
        <v>0</v>
      </c>
      <c r="BM700" s="8">
        <v>0</v>
      </c>
      <c r="BN700" s="8">
        <v>0</v>
      </c>
      <c r="BO700" s="8">
        <v>0</v>
      </c>
      <c r="BP700" s="8">
        <v>0</v>
      </c>
      <c r="BQ700" s="8">
        <v>0</v>
      </c>
      <c r="BR700" s="8">
        <v>0</v>
      </c>
    </row>
    <row r="701" spans="1:70" x14ac:dyDescent="0.25">
      <c r="A701" s="6">
        <v>35211225</v>
      </c>
      <c r="B701" t="s">
        <v>1503</v>
      </c>
      <c r="C701" s="7" t="s">
        <v>93</v>
      </c>
      <c r="D701" s="7" t="s">
        <v>897</v>
      </c>
      <c r="E701" s="7" t="s">
        <v>95</v>
      </c>
      <c r="F701" t="s">
        <v>898</v>
      </c>
      <c r="G701" t="s">
        <v>899</v>
      </c>
      <c r="H701" t="s">
        <v>783</v>
      </c>
      <c r="I701" t="s">
        <v>118</v>
      </c>
      <c r="J701" t="s">
        <v>78</v>
      </c>
      <c r="K701" t="s">
        <v>79</v>
      </c>
      <c r="L701">
        <v>40.628498560899999</v>
      </c>
      <c r="M701">
        <v>-122.3936108419</v>
      </c>
      <c r="N701" s="7" t="s">
        <v>1495</v>
      </c>
      <c r="O701" s="7" t="s">
        <v>1504</v>
      </c>
      <c r="P701" s="7" t="s">
        <v>1497</v>
      </c>
      <c r="Q701" s="7" t="s">
        <v>141</v>
      </c>
      <c r="R701" s="7">
        <v>968</v>
      </c>
      <c r="S701" s="7">
        <v>1956</v>
      </c>
      <c r="T701" s="7" t="s">
        <v>220</v>
      </c>
      <c r="U701" s="7"/>
      <c r="V701" s="7" t="s">
        <v>898</v>
      </c>
      <c r="W701" s="8">
        <v>0</v>
      </c>
      <c r="X701" s="8">
        <v>0</v>
      </c>
      <c r="Y701" s="8">
        <v>4.8863636363636366E-2</v>
      </c>
      <c r="Z701" s="8">
        <v>4.8863636363636366E-2</v>
      </c>
      <c r="AA701" s="8">
        <v>0</v>
      </c>
      <c r="AB701" s="8">
        <v>0</v>
      </c>
      <c r="AC701" s="8">
        <v>0</v>
      </c>
      <c r="AD701" s="8">
        <v>0</v>
      </c>
      <c r="AE701" s="8">
        <v>0</v>
      </c>
      <c r="AF701" s="8">
        <v>0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8">
        <v>0</v>
      </c>
      <c r="AO701" s="8">
        <v>0</v>
      </c>
      <c r="AP701" s="8">
        <v>0</v>
      </c>
      <c r="AQ701" s="8">
        <v>0</v>
      </c>
      <c r="AR701" s="8">
        <v>0</v>
      </c>
      <c r="AS701" s="8">
        <v>4.8863636363636366E-2</v>
      </c>
      <c r="AT701" s="8">
        <v>4.8863636363636366E-2</v>
      </c>
      <c r="AU701" s="7">
        <v>0</v>
      </c>
      <c r="AV701" s="7">
        <v>0</v>
      </c>
      <c r="AW701" s="7">
        <v>0</v>
      </c>
      <c r="AX701" s="7">
        <v>0</v>
      </c>
      <c r="AY701" s="7">
        <v>0</v>
      </c>
      <c r="AZ701" s="7">
        <v>0</v>
      </c>
      <c r="BA701" s="7">
        <v>0</v>
      </c>
      <c r="BB701" s="7">
        <v>0</v>
      </c>
      <c r="BC701" s="8">
        <v>0</v>
      </c>
      <c r="BD701" s="8">
        <v>0</v>
      </c>
      <c r="BE701" s="8">
        <v>0</v>
      </c>
      <c r="BF701" s="8">
        <v>0</v>
      </c>
      <c r="BG701" s="8">
        <v>0</v>
      </c>
      <c r="BH701" s="8">
        <v>0</v>
      </c>
      <c r="BI701" s="8">
        <v>0</v>
      </c>
      <c r="BJ701" s="8">
        <v>0</v>
      </c>
      <c r="BK701" s="8">
        <v>0</v>
      </c>
      <c r="BL701" s="8">
        <v>0</v>
      </c>
      <c r="BM701" s="8">
        <v>0</v>
      </c>
      <c r="BN701" s="8">
        <v>0</v>
      </c>
      <c r="BO701" s="8">
        <v>0</v>
      </c>
      <c r="BP701" s="8">
        <v>0</v>
      </c>
      <c r="BQ701" s="8">
        <v>0</v>
      </c>
      <c r="BR701" s="8">
        <v>0</v>
      </c>
    </row>
    <row r="702" spans="1:70" x14ac:dyDescent="0.25">
      <c r="A702" s="6">
        <v>35211643</v>
      </c>
      <c r="B702" t="s">
        <v>1505</v>
      </c>
      <c r="C702" s="7" t="s">
        <v>71</v>
      </c>
      <c r="D702" s="7" t="s">
        <v>897</v>
      </c>
      <c r="E702" s="7" t="s">
        <v>73</v>
      </c>
      <c r="F702" t="s">
        <v>898</v>
      </c>
      <c r="G702" t="s">
        <v>899</v>
      </c>
      <c r="H702" t="s">
        <v>783</v>
      </c>
      <c r="I702" t="s">
        <v>118</v>
      </c>
      <c r="J702" t="s">
        <v>78</v>
      </c>
      <c r="K702" t="s">
        <v>79</v>
      </c>
      <c r="L702">
        <v>40.620144306100002</v>
      </c>
      <c r="M702">
        <v>-122.4408995289</v>
      </c>
      <c r="N702" s="7" t="s">
        <v>1447</v>
      </c>
      <c r="O702" s="7" t="s">
        <v>1506</v>
      </c>
      <c r="P702" s="7" t="s">
        <v>1449</v>
      </c>
      <c r="Q702" s="7" t="s">
        <v>141</v>
      </c>
      <c r="R702" s="7">
        <v>981</v>
      </c>
      <c r="S702" s="7">
        <v>957</v>
      </c>
      <c r="T702" s="7" t="s">
        <v>220</v>
      </c>
      <c r="U702" s="7"/>
      <c r="V702" s="7" t="s">
        <v>898</v>
      </c>
      <c r="W702" s="8">
        <v>0</v>
      </c>
      <c r="X702" s="8">
        <v>0</v>
      </c>
      <c r="Y702" s="8">
        <v>0.24488636363636362</v>
      </c>
      <c r="Z702" s="8">
        <v>0.24488636363636362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>
        <v>0</v>
      </c>
      <c r="AH702" s="8">
        <v>0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8">
        <v>0</v>
      </c>
      <c r="AO702" s="8">
        <v>0</v>
      </c>
      <c r="AP702" s="8">
        <v>0</v>
      </c>
      <c r="AQ702" s="8">
        <v>0</v>
      </c>
      <c r="AR702" s="8">
        <v>0</v>
      </c>
      <c r="AS702" s="8">
        <v>0</v>
      </c>
      <c r="AT702" s="8">
        <v>0</v>
      </c>
      <c r="AU702" s="7">
        <v>0</v>
      </c>
      <c r="AV702" s="7">
        <v>0</v>
      </c>
      <c r="AW702" s="7">
        <v>0</v>
      </c>
      <c r="AX702" s="7">
        <v>0</v>
      </c>
      <c r="AY702" s="7">
        <v>0</v>
      </c>
      <c r="AZ702" s="7">
        <v>0</v>
      </c>
      <c r="BA702" s="7">
        <v>0.24488636363636362</v>
      </c>
      <c r="BB702" s="7">
        <v>0.24488636363636362</v>
      </c>
      <c r="BC702" s="8">
        <v>0</v>
      </c>
      <c r="BD702" s="8">
        <v>0</v>
      </c>
      <c r="BE702" s="8">
        <v>0</v>
      </c>
      <c r="BF702" s="8">
        <v>0</v>
      </c>
      <c r="BG702" s="8">
        <v>0</v>
      </c>
      <c r="BH702" s="8">
        <v>0</v>
      </c>
      <c r="BI702" s="8">
        <v>0</v>
      </c>
      <c r="BJ702" s="8">
        <v>0</v>
      </c>
      <c r="BK702" s="8">
        <v>0</v>
      </c>
      <c r="BL702" s="8">
        <v>0</v>
      </c>
      <c r="BM702" s="8">
        <v>0</v>
      </c>
      <c r="BN702" s="8">
        <v>0</v>
      </c>
      <c r="BO702" s="8">
        <v>0</v>
      </c>
      <c r="BP702" s="8">
        <v>0</v>
      </c>
      <c r="BQ702" s="8">
        <v>0</v>
      </c>
      <c r="BR702" s="8">
        <v>0</v>
      </c>
    </row>
    <row r="703" spans="1:70" x14ac:dyDescent="0.25">
      <c r="A703" s="6">
        <v>35262346</v>
      </c>
      <c r="B703" t="s">
        <v>1507</v>
      </c>
      <c r="C703" s="7" t="s">
        <v>93</v>
      </c>
      <c r="D703" s="7" t="s">
        <v>897</v>
      </c>
      <c r="E703" s="7" t="s">
        <v>95</v>
      </c>
      <c r="F703" t="s">
        <v>898</v>
      </c>
      <c r="G703" t="s">
        <v>899</v>
      </c>
      <c r="H703" t="s">
        <v>783</v>
      </c>
      <c r="I703" t="s">
        <v>118</v>
      </c>
      <c r="J703" t="s">
        <v>78</v>
      </c>
      <c r="K703" t="s">
        <v>79</v>
      </c>
      <c r="L703">
        <v>40.619372069299999</v>
      </c>
      <c r="M703">
        <v>-122.4271740184</v>
      </c>
      <c r="N703" s="7" t="s">
        <v>1447</v>
      </c>
      <c r="O703" s="7" t="s">
        <v>1506</v>
      </c>
      <c r="P703" s="7" t="s">
        <v>1449</v>
      </c>
      <c r="Q703" s="7" t="s">
        <v>141</v>
      </c>
      <c r="R703" s="7">
        <v>981</v>
      </c>
      <c r="S703" s="7">
        <v>957</v>
      </c>
      <c r="T703" s="7" t="s">
        <v>220</v>
      </c>
      <c r="U703" s="7"/>
      <c r="V703" s="7" t="s">
        <v>898</v>
      </c>
      <c r="W703" s="8">
        <v>0</v>
      </c>
      <c r="X703" s="8">
        <v>0</v>
      </c>
      <c r="Y703" s="8">
        <v>0.1399621212121212</v>
      </c>
      <c r="Z703" s="8">
        <v>0.1399621212121212</v>
      </c>
      <c r="AA703" s="8">
        <v>0</v>
      </c>
      <c r="AB703" s="8">
        <v>0</v>
      </c>
      <c r="AC703" s="8">
        <v>0</v>
      </c>
      <c r="AD703" s="8">
        <v>0</v>
      </c>
      <c r="AE703" s="8">
        <v>0</v>
      </c>
      <c r="AF703" s="8">
        <v>0</v>
      </c>
      <c r="AG703" s="8">
        <v>0</v>
      </c>
      <c r="AH703" s="8">
        <v>0</v>
      </c>
      <c r="AI703" s="8">
        <v>0</v>
      </c>
      <c r="AJ703" s="8">
        <v>0</v>
      </c>
      <c r="AK703" s="8">
        <v>0</v>
      </c>
      <c r="AL703" s="8">
        <v>0</v>
      </c>
      <c r="AM703" s="8">
        <v>0</v>
      </c>
      <c r="AN703" s="8">
        <v>0</v>
      </c>
      <c r="AO703" s="8">
        <v>0</v>
      </c>
      <c r="AP703" s="8">
        <v>0</v>
      </c>
      <c r="AQ703" s="8">
        <v>0</v>
      </c>
      <c r="AR703" s="8">
        <v>0</v>
      </c>
      <c r="AS703" s="8">
        <v>0.1399621212121212</v>
      </c>
      <c r="AT703" s="8">
        <v>0.1399621212121212</v>
      </c>
      <c r="AU703" s="7">
        <v>0</v>
      </c>
      <c r="AV703" s="7">
        <v>0</v>
      </c>
      <c r="AW703" s="7">
        <v>0</v>
      </c>
      <c r="AX703" s="7">
        <v>0</v>
      </c>
      <c r="AY703" s="7">
        <v>0</v>
      </c>
      <c r="AZ703" s="7">
        <v>0</v>
      </c>
      <c r="BA703" s="7">
        <v>0</v>
      </c>
      <c r="BB703" s="7">
        <v>0</v>
      </c>
      <c r="BC703" s="8">
        <v>0</v>
      </c>
      <c r="BD703" s="8">
        <v>0</v>
      </c>
      <c r="BE703" s="8">
        <v>0</v>
      </c>
      <c r="BF703" s="8">
        <v>0</v>
      </c>
      <c r="BG703" s="8">
        <v>0</v>
      </c>
      <c r="BH703" s="8">
        <v>0</v>
      </c>
      <c r="BI703" s="8">
        <v>0</v>
      </c>
      <c r="BJ703" s="8">
        <v>0</v>
      </c>
      <c r="BK703" s="8">
        <v>0</v>
      </c>
      <c r="BL703" s="8">
        <v>0</v>
      </c>
      <c r="BM703" s="8">
        <v>0</v>
      </c>
      <c r="BN703" s="8">
        <v>0</v>
      </c>
      <c r="BO703" s="8">
        <v>0</v>
      </c>
      <c r="BP703" s="8">
        <v>0</v>
      </c>
      <c r="BQ703" s="8">
        <v>0</v>
      </c>
      <c r="BR703" s="8">
        <v>0</v>
      </c>
    </row>
    <row r="704" spans="1:70" x14ac:dyDescent="0.25">
      <c r="A704" s="6">
        <v>35262343</v>
      </c>
      <c r="B704" t="s">
        <v>1508</v>
      </c>
      <c r="C704" s="7" t="s">
        <v>101</v>
      </c>
      <c r="D704" s="7" t="s">
        <v>897</v>
      </c>
      <c r="E704" s="7" t="s">
        <v>95</v>
      </c>
      <c r="F704" t="s">
        <v>898</v>
      </c>
      <c r="G704" t="s">
        <v>899</v>
      </c>
      <c r="H704" t="s">
        <v>1509</v>
      </c>
      <c r="I704" t="s">
        <v>118</v>
      </c>
      <c r="J704" t="s">
        <v>78</v>
      </c>
      <c r="K704" t="s">
        <v>79</v>
      </c>
      <c r="L704">
        <v>40.644665861999997</v>
      </c>
      <c r="M704">
        <v>-122.2377439445</v>
      </c>
      <c r="N704" s="7" t="s">
        <v>1447</v>
      </c>
      <c r="O704" s="7" t="s">
        <v>1448</v>
      </c>
      <c r="P704" s="7" t="s">
        <v>1449</v>
      </c>
      <c r="Q704" s="7" t="s">
        <v>141</v>
      </c>
      <c r="R704" s="7">
        <v>49</v>
      </c>
      <c r="S704" s="7">
        <v>2405</v>
      </c>
      <c r="T704" s="7" t="s">
        <v>220</v>
      </c>
      <c r="U704" s="7"/>
      <c r="V704" s="7" t="s">
        <v>898</v>
      </c>
      <c r="W704" s="8">
        <v>0</v>
      </c>
      <c r="X704" s="8">
        <v>0</v>
      </c>
      <c r="Y704" s="8">
        <v>6.3257575757575762E-2</v>
      </c>
      <c r="Z704" s="8">
        <v>6.3257575757575762E-2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8">
        <v>0</v>
      </c>
      <c r="AO704" s="8">
        <v>0</v>
      </c>
      <c r="AP704" s="8">
        <v>0</v>
      </c>
      <c r="AQ704" s="8">
        <v>0</v>
      </c>
      <c r="AR704" s="8">
        <v>0</v>
      </c>
      <c r="AS704" s="8">
        <v>6.3257575757575762E-2</v>
      </c>
      <c r="AT704" s="8">
        <v>6.3257575757575762E-2</v>
      </c>
      <c r="AU704" s="7">
        <v>0</v>
      </c>
      <c r="AV704" s="7">
        <v>0</v>
      </c>
      <c r="AW704" s="7">
        <v>0</v>
      </c>
      <c r="AX704" s="7">
        <v>0</v>
      </c>
      <c r="AY704" s="7">
        <v>0</v>
      </c>
      <c r="AZ704" s="7">
        <v>0</v>
      </c>
      <c r="BA704" s="7">
        <v>0</v>
      </c>
      <c r="BB704" s="7">
        <v>0</v>
      </c>
      <c r="BC704" s="8">
        <v>0</v>
      </c>
      <c r="BD704" s="8">
        <v>0</v>
      </c>
      <c r="BE704" s="8">
        <v>0</v>
      </c>
      <c r="BF704" s="8">
        <v>0</v>
      </c>
      <c r="BG704" s="8">
        <v>0</v>
      </c>
      <c r="BH704" s="8">
        <v>0</v>
      </c>
      <c r="BI704" s="8">
        <v>0</v>
      </c>
      <c r="BJ704" s="8">
        <v>0</v>
      </c>
      <c r="BK704" s="8">
        <v>0</v>
      </c>
      <c r="BL704" s="8">
        <v>0</v>
      </c>
      <c r="BM704" s="8">
        <v>0</v>
      </c>
      <c r="BN704" s="8">
        <v>0</v>
      </c>
      <c r="BO704" s="8">
        <v>0</v>
      </c>
      <c r="BP704" s="8">
        <v>0</v>
      </c>
      <c r="BQ704" s="8">
        <v>0</v>
      </c>
      <c r="BR704" s="8">
        <v>0</v>
      </c>
    </row>
    <row r="705" spans="1:70" x14ac:dyDescent="0.25">
      <c r="A705" s="6">
        <v>35262344</v>
      </c>
      <c r="B705" t="s">
        <v>1510</v>
      </c>
      <c r="C705" s="7" t="s">
        <v>93</v>
      </c>
      <c r="D705" s="7" t="s">
        <v>897</v>
      </c>
      <c r="E705" s="7" t="s">
        <v>95</v>
      </c>
      <c r="F705" t="s">
        <v>898</v>
      </c>
      <c r="G705" t="s">
        <v>899</v>
      </c>
      <c r="H705" t="s">
        <v>783</v>
      </c>
      <c r="I705" t="s">
        <v>118</v>
      </c>
      <c r="J705" t="s">
        <v>78</v>
      </c>
      <c r="K705" t="s">
        <v>79</v>
      </c>
      <c r="L705">
        <v>40.621910877399998</v>
      </c>
      <c r="M705">
        <v>-122.2562518077</v>
      </c>
      <c r="N705" s="7" t="s">
        <v>1447</v>
      </c>
      <c r="O705" s="7" t="s">
        <v>1448</v>
      </c>
      <c r="P705" s="7" t="s">
        <v>1449</v>
      </c>
      <c r="Q705" s="7" t="s">
        <v>141</v>
      </c>
      <c r="R705" s="7">
        <v>49</v>
      </c>
      <c r="S705" s="7">
        <v>2405</v>
      </c>
      <c r="T705" s="7" t="s">
        <v>220</v>
      </c>
      <c r="U705" s="7"/>
      <c r="V705" s="7" t="s">
        <v>898</v>
      </c>
      <c r="W705" s="8">
        <v>0</v>
      </c>
      <c r="X705" s="8">
        <v>0</v>
      </c>
      <c r="Y705" s="8">
        <v>4.3560606060606064E-2</v>
      </c>
      <c r="Z705" s="8">
        <v>4.3560606060606064E-2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8">
        <v>0</v>
      </c>
      <c r="AO705" s="8">
        <v>0</v>
      </c>
      <c r="AP705" s="8">
        <v>0</v>
      </c>
      <c r="AQ705" s="8">
        <v>0</v>
      </c>
      <c r="AR705" s="8">
        <v>0</v>
      </c>
      <c r="AS705" s="8">
        <v>4.3560606060606064E-2</v>
      </c>
      <c r="AT705" s="8">
        <v>4.3560606060606064E-2</v>
      </c>
      <c r="AU705" s="7">
        <v>0</v>
      </c>
      <c r="AV705" s="7">
        <v>0</v>
      </c>
      <c r="AW705" s="7">
        <v>0</v>
      </c>
      <c r="AX705" s="7">
        <v>0</v>
      </c>
      <c r="AY705" s="7">
        <v>0</v>
      </c>
      <c r="AZ705" s="7">
        <v>0</v>
      </c>
      <c r="BA705" s="7">
        <v>0</v>
      </c>
      <c r="BB705" s="7">
        <v>0</v>
      </c>
      <c r="BC705" s="8">
        <v>0</v>
      </c>
      <c r="BD705" s="8">
        <v>0</v>
      </c>
      <c r="BE705" s="8">
        <v>0</v>
      </c>
      <c r="BF705" s="8">
        <v>0</v>
      </c>
      <c r="BG705" s="8">
        <v>0</v>
      </c>
      <c r="BH705" s="8">
        <v>0</v>
      </c>
      <c r="BI705" s="8">
        <v>0</v>
      </c>
      <c r="BJ705" s="8">
        <v>0</v>
      </c>
      <c r="BK705" s="8">
        <v>0</v>
      </c>
      <c r="BL705" s="8">
        <v>0</v>
      </c>
      <c r="BM705" s="8">
        <v>0</v>
      </c>
      <c r="BN705" s="8">
        <v>0</v>
      </c>
      <c r="BO705" s="8">
        <v>0</v>
      </c>
      <c r="BP705" s="8">
        <v>0</v>
      </c>
      <c r="BQ705" s="8">
        <v>0</v>
      </c>
      <c r="BR705" s="8">
        <v>0</v>
      </c>
    </row>
    <row r="706" spans="1:70" x14ac:dyDescent="0.25">
      <c r="A706" s="6">
        <v>35294736</v>
      </c>
      <c r="B706" t="s">
        <v>1511</v>
      </c>
      <c r="C706" s="7" t="s">
        <v>93</v>
      </c>
      <c r="D706" s="7" t="s">
        <v>897</v>
      </c>
      <c r="E706" s="7" t="s">
        <v>95</v>
      </c>
      <c r="F706" t="s">
        <v>898</v>
      </c>
      <c r="G706" t="s">
        <v>899</v>
      </c>
      <c r="H706" t="s">
        <v>783</v>
      </c>
      <c r="I706" t="s">
        <v>118</v>
      </c>
      <c r="J706" t="s">
        <v>78</v>
      </c>
      <c r="K706" t="s">
        <v>79</v>
      </c>
      <c r="L706">
        <v>40.594571635199998</v>
      </c>
      <c r="M706">
        <v>-122.2865207848</v>
      </c>
      <c r="N706" s="7" t="s">
        <v>1512</v>
      </c>
      <c r="O706" s="7" t="s">
        <v>1513</v>
      </c>
      <c r="P706" s="7" t="s">
        <v>1514</v>
      </c>
      <c r="Q706" s="7" t="s">
        <v>141</v>
      </c>
      <c r="R706" s="7">
        <v>160</v>
      </c>
      <c r="S706" s="7">
        <v>2540</v>
      </c>
      <c r="T706" s="7" t="s">
        <v>220</v>
      </c>
      <c r="U706" s="7"/>
      <c r="V706" s="7" t="s">
        <v>898</v>
      </c>
      <c r="W706" s="8">
        <v>0</v>
      </c>
      <c r="X706" s="8">
        <v>0</v>
      </c>
      <c r="Y706" s="8">
        <v>5.0568181818181818E-2</v>
      </c>
      <c r="Z706" s="8">
        <v>5.0568181818181818E-2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8">
        <v>0</v>
      </c>
      <c r="AO706" s="8">
        <v>0</v>
      </c>
      <c r="AP706" s="8">
        <v>0</v>
      </c>
      <c r="AQ706" s="8">
        <v>0</v>
      </c>
      <c r="AR706" s="8">
        <v>0</v>
      </c>
      <c r="AS706" s="8">
        <v>5.0568181818181818E-2</v>
      </c>
      <c r="AT706" s="8">
        <v>5.0568181818181818E-2</v>
      </c>
      <c r="AU706" s="7">
        <v>0</v>
      </c>
      <c r="AV706" s="7">
        <v>0</v>
      </c>
      <c r="AW706" s="7">
        <v>0</v>
      </c>
      <c r="AX706" s="7">
        <v>0</v>
      </c>
      <c r="AY706" s="7">
        <v>0</v>
      </c>
      <c r="AZ706" s="7">
        <v>0</v>
      </c>
      <c r="BA706" s="7">
        <v>0</v>
      </c>
      <c r="BB706" s="7">
        <v>0</v>
      </c>
      <c r="BC706" s="8">
        <v>0</v>
      </c>
      <c r="BD706" s="8">
        <v>0</v>
      </c>
      <c r="BE706" s="8">
        <v>0</v>
      </c>
      <c r="BF706" s="8">
        <v>0</v>
      </c>
      <c r="BG706" s="8">
        <v>0</v>
      </c>
      <c r="BH706" s="8">
        <v>0</v>
      </c>
      <c r="BI706" s="8">
        <v>0</v>
      </c>
      <c r="BJ706" s="8">
        <v>0</v>
      </c>
      <c r="BK706" s="8">
        <v>0</v>
      </c>
      <c r="BL706" s="8">
        <v>0</v>
      </c>
      <c r="BM706" s="8">
        <v>0</v>
      </c>
      <c r="BN706" s="8">
        <v>0</v>
      </c>
      <c r="BO706" s="8">
        <v>0</v>
      </c>
      <c r="BP706" s="8">
        <v>0</v>
      </c>
      <c r="BQ706" s="8">
        <v>0</v>
      </c>
      <c r="BR706" s="8">
        <v>0</v>
      </c>
    </row>
    <row r="707" spans="1:70" x14ac:dyDescent="0.25">
      <c r="A707" s="6">
        <v>35204806</v>
      </c>
      <c r="B707" t="s">
        <v>1515</v>
      </c>
      <c r="C707" s="7" t="s">
        <v>101</v>
      </c>
      <c r="D707" s="7" t="s">
        <v>897</v>
      </c>
      <c r="E707" s="7" t="s">
        <v>95</v>
      </c>
      <c r="F707" t="s">
        <v>898</v>
      </c>
      <c r="G707" t="s">
        <v>899</v>
      </c>
      <c r="H707" t="s">
        <v>783</v>
      </c>
      <c r="I707" t="s">
        <v>118</v>
      </c>
      <c r="J707" t="s">
        <v>78</v>
      </c>
      <c r="K707" t="s">
        <v>79</v>
      </c>
      <c r="L707">
        <v>40.582818852400003</v>
      </c>
      <c r="M707">
        <v>-122.31246429719999</v>
      </c>
      <c r="N707" s="7" t="s">
        <v>1512</v>
      </c>
      <c r="O707" s="7" t="s">
        <v>1516</v>
      </c>
      <c r="P707" s="7" t="s">
        <v>1514</v>
      </c>
      <c r="Q707" s="7" t="s">
        <v>141</v>
      </c>
      <c r="R707" s="7">
        <v>255</v>
      </c>
      <c r="S707" s="7">
        <v>2227</v>
      </c>
      <c r="T707" s="7" t="s">
        <v>220</v>
      </c>
      <c r="U707" s="7"/>
      <c r="V707" s="7" t="s">
        <v>898</v>
      </c>
      <c r="W707" s="8">
        <v>0</v>
      </c>
      <c r="X707" s="8">
        <v>0</v>
      </c>
      <c r="Y707" s="8">
        <v>4.8484848484848485E-2</v>
      </c>
      <c r="Z707" s="8">
        <v>4.8484848484848485E-2</v>
      </c>
      <c r="AA707" s="8">
        <v>0</v>
      </c>
      <c r="AB707" s="8">
        <v>0</v>
      </c>
      <c r="AC707" s="8">
        <v>0</v>
      </c>
      <c r="AD707" s="8">
        <v>0</v>
      </c>
      <c r="AE707" s="8">
        <v>0</v>
      </c>
      <c r="AF707" s="8">
        <v>0</v>
      </c>
      <c r="AG707" s="8">
        <v>0</v>
      </c>
      <c r="AH707" s="8">
        <v>0</v>
      </c>
      <c r="AI707" s="8">
        <v>0</v>
      </c>
      <c r="AJ707" s="8">
        <v>0</v>
      </c>
      <c r="AK707" s="8">
        <v>0</v>
      </c>
      <c r="AL707" s="8">
        <v>0</v>
      </c>
      <c r="AM707" s="8">
        <v>0</v>
      </c>
      <c r="AN707" s="8">
        <v>0</v>
      </c>
      <c r="AO707" s="8">
        <v>0</v>
      </c>
      <c r="AP707" s="8">
        <v>0</v>
      </c>
      <c r="AQ707" s="8">
        <v>0</v>
      </c>
      <c r="AR707" s="8">
        <v>0</v>
      </c>
      <c r="AS707" s="8">
        <v>4.8484848484848485E-2</v>
      </c>
      <c r="AT707" s="8">
        <v>4.8484848484848485E-2</v>
      </c>
      <c r="AU707" s="7">
        <v>0</v>
      </c>
      <c r="AV707" s="7">
        <v>0</v>
      </c>
      <c r="AW707" s="7">
        <v>0</v>
      </c>
      <c r="AX707" s="7">
        <v>0</v>
      </c>
      <c r="AY707" s="7">
        <v>0</v>
      </c>
      <c r="AZ707" s="7">
        <v>0</v>
      </c>
      <c r="BA707" s="7">
        <v>0</v>
      </c>
      <c r="BB707" s="7">
        <v>0</v>
      </c>
      <c r="BC707" s="8">
        <v>0</v>
      </c>
      <c r="BD707" s="8">
        <v>0</v>
      </c>
      <c r="BE707" s="8">
        <v>0</v>
      </c>
      <c r="BF707" s="8">
        <v>0</v>
      </c>
      <c r="BG707" s="8">
        <v>0</v>
      </c>
      <c r="BH707" s="8">
        <v>0</v>
      </c>
      <c r="BI707" s="8">
        <v>0</v>
      </c>
      <c r="BJ707" s="8">
        <v>0</v>
      </c>
      <c r="BK707" s="8">
        <v>0</v>
      </c>
      <c r="BL707" s="8">
        <v>0</v>
      </c>
      <c r="BM707" s="8">
        <v>0</v>
      </c>
      <c r="BN707" s="8">
        <v>0</v>
      </c>
      <c r="BO707" s="8">
        <v>0</v>
      </c>
      <c r="BP707" s="8">
        <v>0</v>
      </c>
      <c r="BQ707" s="8">
        <v>0</v>
      </c>
      <c r="BR707" s="8">
        <v>0</v>
      </c>
    </row>
    <row r="708" spans="1:70" x14ac:dyDescent="0.25">
      <c r="A708" s="6">
        <v>35051827</v>
      </c>
      <c r="B708" t="s">
        <v>1517</v>
      </c>
      <c r="C708" s="7" t="s">
        <v>101</v>
      </c>
      <c r="D708" s="7" t="s">
        <v>897</v>
      </c>
      <c r="E708" s="7" t="s">
        <v>95</v>
      </c>
      <c r="F708" t="s">
        <v>898</v>
      </c>
      <c r="G708" t="s">
        <v>899</v>
      </c>
      <c r="I708" t="s">
        <v>184</v>
      </c>
      <c r="J708" t="s">
        <v>99</v>
      </c>
      <c r="K708" t="s">
        <v>100</v>
      </c>
      <c r="L708">
        <v>37.361403529699999</v>
      </c>
      <c r="M708">
        <v>-119.7348258681</v>
      </c>
      <c r="N708" s="7" t="s">
        <v>1518</v>
      </c>
      <c r="O708" s="7" t="s">
        <v>1519</v>
      </c>
      <c r="P708" s="7" t="s">
        <v>1520</v>
      </c>
      <c r="Q708" s="7" t="s">
        <v>170</v>
      </c>
      <c r="R708" s="7">
        <v>421</v>
      </c>
      <c r="S708" s="7"/>
      <c r="T708" s="7"/>
      <c r="U708" s="7"/>
      <c r="V708" s="7" t="s">
        <v>898</v>
      </c>
      <c r="W708" s="8">
        <v>0</v>
      </c>
      <c r="X708" s="8">
        <v>0</v>
      </c>
      <c r="Y708" s="8">
        <v>0.12007575757575757</v>
      </c>
      <c r="Z708" s="8">
        <v>0.12007575757575757</v>
      </c>
      <c r="AA708" s="8">
        <v>0</v>
      </c>
      <c r="AB708" s="8">
        <v>0</v>
      </c>
      <c r="AC708" s="8">
        <v>0</v>
      </c>
      <c r="AD708" s="8">
        <v>0</v>
      </c>
      <c r="AE708" s="8">
        <v>0</v>
      </c>
      <c r="AF708" s="8">
        <v>0</v>
      </c>
      <c r="AG708" s="8">
        <v>0.12007575757575757</v>
      </c>
      <c r="AH708" s="8">
        <v>0.12007575757575757</v>
      </c>
      <c r="AI708" s="8">
        <v>0</v>
      </c>
      <c r="AJ708" s="8">
        <v>0</v>
      </c>
      <c r="AK708" s="8">
        <v>0</v>
      </c>
      <c r="AL708" s="8">
        <v>0</v>
      </c>
      <c r="AM708" s="8">
        <v>0</v>
      </c>
      <c r="AN708" s="8">
        <v>0</v>
      </c>
      <c r="AO708" s="8">
        <v>0</v>
      </c>
      <c r="AP708" s="8">
        <v>0</v>
      </c>
      <c r="AQ708" s="8">
        <v>0</v>
      </c>
      <c r="AR708" s="8">
        <v>0</v>
      </c>
      <c r="AS708" s="8">
        <v>0</v>
      </c>
      <c r="AT708" s="8">
        <v>0</v>
      </c>
      <c r="AU708" s="7">
        <v>0</v>
      </c>
      <c r="AV708" s="7">
        <v>0</v>
      </c>
      <c r="AW708" s="7">
        <v>0</v>
      </c>
      <c r="AX708" s="7">
        <v>0</v>
      </c>
      <c r="AY708" s="7">
        <v>0</v>
      </c>
      <c r="AZ708" s="7">
        <v>0</v>
      </c>
      <c r="BA708" s="7">
        <v>0</v>
      </c>
      <c r="BB708" s="7">
        <v>0</v>
      </c>
      <c r="BC708" s="8">
        <v>0</v>
      </c>
      <c r="BD708" s="8">
        <v>0</v>
      </c>
      <c r="BE708" s="8">
        <v>0</v>
      </c>
      <c r="BF708" s="8">
        <v>0</v>
      </c>
      <c r="BG708" s="8">
        <v>0</v>
      </c>
      <c r="BH708" s="8">
        <v>0</v>
      </c>
      <c r="BI708" s="8">
        <v>0</v>
      </c>
      <c r="BJ708" s="8">
        <v>0</v>
      </c>
      <c r="BK708" s="8">
        <v>0</v>
      </c>
      <c r="BL708" s="8">
        <v>0</v>
      </c>
      <c r="BM708" s="8">
        <v>0</v>
      </c>
      <c r="BN708" s="8">
        <v>0</v>
      </c>
      <c r="BO708" s="8">
        <v>0</v>
      </c>
      <c r="BP708" s="8">
        <v>0</v>
      </c>
      <c r="BQ708" s="8">
        <v>0</v>
      </c>
      <c r="BR708" s="8">
        <v>0</v>
      </c>
    </row>
    <row r="709" spans="1:70" x14ac:dyDescent="0.25">
      <c r="A709" s="6">
        <v>35217564</v>
      </c>
      <c r="B709" t="s">
        <v>1521</v>
      </c>
      <c r="C709" s="7" t="s">
        <v>421</v>
      </c>
      <c r="D709" s="7" t="s">
        <v>897</v>
      </c>
      <c r="E709" s="7" t="s">
        <v>421</v>
      </c>
      <c r="F709" t="s">
        <v>898</v>
      </c>
      <c r="G709" t="s">
        <v>899</v>
      </c>
      <c r="H709" t="s">
        <v>1522</v>
      </c>
      <c r="I709" t="s">
        <v>1523</v>
      </c>
      <c r="J709" t="s">
        <v>78</v>
      </c>
      <c r="K709" t="s">
        <v>166</v>
      </c>
      <c r="L709">
        <v>39.286434155800002</v>
      </c>
      <c r="M709">
        <v>-121.35348941399999</v>
      </c>
      <c r="N709" s="7" t="s">
        <v>1524</v>
      </c>
      <c r="O709" s="7" t="s">
        <v>1525</v>
      </c>
      <c r="P709" s="7" t="s">
        <v>1526</v>
      </c>
      <c r="Q709" s="7" t="s">
        <v>141</v>
      </c>
      <c r="R709" s="7">
        <v>758</v>
      </c>
      <c r="S709" s="7">
        <v>2091</v>
      </c>
      <c r="T709" s="7" t="s">
        <v>220</v>
      </c>
      <c r="U709" s="7"/>
      <c r="V709" s="7" t="s">
        <v>898</v>
      </c>
      <c r="W709" s="8">
        <v>0</v>
      </c>
      <c r="X709" s="8">
        <v>0</v>
      </c>
      <c r="Y709" s="8">
        <v>5.6818181818181816E-2</v>
      </c>
      <c r="Z709" s="8">
        <v>5.6818181818181816E-2</v>
      </c>
      <c r="AA709" s="8">
        <v>0</v>
      </c>
      <c r="AB709" s="8">
        <v>0</v>
      </c>
      <c r="AC709" s="8">
        <v>0</v>
      </c>
      <c r="AD709" s="8">
        <v>0</v>
      </c>
      <c r="AE709" s="8">
        <v>0</v>
      </c>
      <c r="AF709" s="8">
        <v>0</v>
      </c>
      <c r="AG709" s="8">
        <v>0</v>
      </c>
      <c r="AH709" s="8">
        <v>0</v>
      </c>
      <c r="AI709" s="8">
        <v>0</v>
      </c>
      <c r="AJ709" s="8">
        <v>0</v>
      </c>
      <c r="AK709" s="8">
        <v>0</v>
      </c>
      <c r="AL709" s="8">
        <v>0</v>
      </c>
      <c r="AM709" s="8">
        <v>0</v>
      </c>
      <c r="AN709" s="8">
        <v>0</v>
      </c>
      <c r="AO709" s="8">
        <v>0</v>
      </c>
      <c r="AP709" s="8">
        <v>0</v>
      </c>
      <c r="AQ709" s="8">
        <v>0</v>
      </c>
      <c r="AR709" s="8">
        <v>0</v>
      </c>
      <c r="AS709" s="8">
        <v>0</v>
      </c>
      <c r="AT709" s="8">
        <v>0</v>
      </c>
      <c r="AU709" s="7">
        <v>0</v>
      </c>
      <c r="AV709" s="7">
        <v>0</v>
      </c>
      <c r="AW709" s="7">
        <v>0</v>
      </c>
      <c r="AX709" s="7">
        <v>0</v>
      </c>
      <c r="AY709" s="7">
        <v>0</v>
      </c>
      <c r="AZ709" s="7">
        <v>0</v>
      </c>
      <c r="BA709" s="7">
        <v>5.6818181818181816E-2</v>
      </c>
      <c r="BB709" s="7">
        <v>5.6818181818181816E-2</v>
      </c>
      <c r="BC709" s="8">
        <v>0</v>
      </c>
      <c r="BD709" s="8">
        <v>0</v>
      </c>
      <c r="BE709" s="8">
        <v>0</v>
      </c>
      <c r="BF709" s="8">
        <v>0</v>
      </c>
      <c r="BG709" s="8">
        <v>0</v>
      </c>
      <c r="BH709" s="8">
        <v>0</v>
      </c>
      <c r="BI709" s="8">
        <v>0</v>
      </c>
      <c r="BJ709" s="8">
        <v>0</v>
      </c>
      <c r="BK709" s="8">
        <v>0</v>
      </c>
      <c r="BL709" s="8">
        <v>0</v>
      </c>
      <c r="BM709" s="8">
        <v>0</v>
      </c>
      <c r="BN709" s="8">
        <v>0</v>
      </c>
      <c r="BO709" s="8">
        <v>0</v>
      </c>
      <c r="BP709" s="8">
        <v>0</v>
      </c>
      <c r="BQ709" s="8">
        <v>0</v>
      </c>
      <c r="BR709" s="8">
        <v>0</v>
      </c>
    </row>
    <row r="710" spans="1:70" x14ac:dyDescent="0.25">
      <c r="A710" s="6">
        <v>35355043</v>
      </c>
      <c r="B710" t="s">
        <v>1527</v>
      </c>
      <c r="C710" s="7" t="s">
        <v>86</v>
      </c>
      <c r="D710" s="7" t="s">
        <v>897</v>
      </c>
      <c r="E710" s="7" t="s">
        <v>87</v>
      </c>
      <c r="F710" t="s">
        <v>898</v>
      </c>
      <c r="G710" t="s">
        <v>899</v>
      </c>
      <c r="H710" t="s">
        <v>1522</v>
      </c>
      <c r="I710" t="s">
        <v>1523</v>
      </c>
      <c r="J710" t="s">
        <v>78</v>
      </c>
      <c r="K710" t="s">
        <v>166</v>
      </c>
      <c r="L710">
        <v>39.250524247100003</v>
      </c>
      <c r="M710">
        <v>-121.3100913318</v>
      </c>
      <c r="N710" s="7" t="s">
        <v>1524</v>
      </c>
      <c r="O710" s="7" t="s">
        <v>1528</v>
      </c>
      <c r="P710" s="7" t="s">
        <v>1526</v>
      </c>
      <c r="Q710" s="7" t="s">
        <v>141</v>
      </c>
      <c r="R710" s="7">
        <v>287</v>
      </c>
      <c r="S710" s="7">
        <v>1249</v>
      </c>
      <c r="T710" s="7" t="s">
        <v>220</v>
      </c>
      <c r="U710" s="7"/>
      <c r="V710" s="7" t="s">
        <v>898</v>
      </c>
      <c r="W710" s="8">
        <v>0</v>
      </c>
      <c r="X710" s="8">
        <v>0</v>
      </c>
      <c r="Y710" s="8">
        <v>8.2765151515151514E-2</v>
      </c>
      <c r="Z710" s="8">
        <v>8.2765151515151514E-2</v>
      </c>
      <c r="AA710" s="8">
        <v>0</v>
      </c>
      <c r="AB710" s="8">
        <v>0</v>
      </c>
      <c r="AC710" s="8">
        <v>0</v>
      </c>
      <c r="AD710" s="8">
        <v>0</v>
      </c>
      <c r="AE710" s="8">
        <v>0</v>
      </c>
      <c r="AF710" s="8">
        <v>0</v>
      </c>
      <c r="AG710" s="8">
        <v>0</v>
      </c>
      <c r="AH710" s="8">
        <v>0</v>
      </c>
      <c r="AI710" s="8">
        <v>0</v>
      </c>
      <c r="AJ710" s="8">
        <v>0</v>
      </c>
      <c r="AK710" s="8">
        <v>0</v>
      </c>
      <c r="AL710" s="8">
        <v>0</v>
      </c>
      <c r="AM710" s="8">
        <v>0</v>
      </c>
      <c r="AN710" s="8">
        <v>0</v>
      </c>
      <c r="AO710" s="8">
        <v>0</v>
      </c>
      <c r="AP710" s="8">
        <v>0</v>
      </c>
      <c r="AQ710" s="8">
        <v>0</v>
      </c>
      <c r="AR710" s="8">
        <v>0</v>
      </c>
      <c r="AS710" s="8">
        <v>0</v>
      </c>
      <c r="AT710" s="8">
        <v>0</v>
      </c>
      <c r="AU710" s="7">
        <v>0</v>
      </c>
      <c r="AV710" s="7">
        <v>0</v>
      </c>
      <c r="AW710" s="7">
        <v>0</v>
      </c>
      <c r="AX710" s="7">
        <v>0</v>
      </c>
      <c r="AY710" s="7">
        <v>0</v>
      </c>
      <c r="AZ710" s="7">
        <v>0</v>
      </c>
      <c r="BA710" s="7">
        <v>8.2765151515151514E-2</v>
      </c>
      <c r="BB710" s="7">
        <v>8.2765151515151514E-2</v>
      </c>
      <c r="BC710" s="8">
        <v>0</v>
      </c>
      <c r="BD710" s="8">
        <v>0</v>
      </c>
      <c r="BE710" s="8">
        <v>0</v>
      </c>
      <c r="BF710" s="8">
        <v>0</v>
      </c>
      <c r="BG710" s="8">
        <v>0</v>
      </c>
      <c r="BH710" s="8">
        <v>0</v>
      </c>
      <c r="BI710" s="8">
        <v>0</v>
      </c>
      <c r="BJ710" s="8">
        <v>0</v>
      </c>
      <c r="BK710" s="8">
        <v>0</v>
      </c>
      <c r="BL710" s="8">
        <v>0</v>
      </c>
      <c r="BM710" s="8">
        <v>0</v>
      </c>
      <c r="BN710" s="8">
        <v>0</v>
      </c>
      <c r="BO710" s="8">
        <v>0</v>
      </c>
      <c r="BP710" s="8">
        <v>0</v>
      </c>
      <c r="BQ710" s="8">
        <v>0</v>
      </c>
      <c r="BR710" s="8">
        <v>0</v>
      </c>
    </row>
    <row r="711" spans="1:70" x14ac:dyDescent="0.25">
      <c r="A711" s="6">
        <v>35355045</v>
      </c>
      <c r="B711" t="s">
        <v>1529</v>
      </c>
      <c r="C711" s="7" t="s">
        <v>71</v>
      </c>
      <c r="D711" s="7" t="s">
        <v>897</v>
      </c>
      <c r="E711" s="7" t="s">
        <v>73</v>
      </c>
      <c r="F711" t="s">
        <v>898</v>
      </c>
      <c r="G711" t="s">
        <v>899</v>
      </c>
      <c r="H711" t="s">
        <v>1530</v>
      </c>
      <c r="I711" t="s">
        <v>1523</v>
      </c>
      <c r="J711" t="s">
        <v>78</v>
      </c>
      <c r="K711" t="s">
        <v>166</v>
      </c>
      <c r="L711">
        <v>39.222396957999997</v>
      </c>
      <c r="M711">
        <v>-121.3189325388</v>
      </c>
      <c r="N711" s="7" t="s">
        <v>1524</v>
      </c>
      <c r="O711" s="7" t="s">
        <v>1528</v>
      </c>
      <c r="P711" s="7" t="s">
        <v>1526</v>
      </c>
      <c r="Q711" s="7" t="s">
        <v>141</v>
      </c>
      <c r="R711" s="7">
        <v>287</v>
      </c>
      <c r="S711" s="7">
        <v>1249</v>
      </c>
      <c r="T711" s="7" t="s">
        <v>220</v>
      </c>
      <c r="U711" s="7"/>
      <c r="V711" s="7" t="s">
        <v>898</v>
      </c>
      <c r="W711" s="8">
        <v>0</v>
      </c>
      <c r="X711" s="8">
        <v>0</v>
      </c>
      <c r="Y711" s="8">
        <v>0.2350378787878788</v>
      </c>
      <c r="Z711" s="8">
        <v>0.2350378787878788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8">
        <v>0</v>
      </c>
      <c r="AN711" s="8">
        <v>0</v>
      </c>
      <c r="AO711" s="8">
        <v>0</v>
      </c>
      <c r="AP711" s="8">
        <v>0</v>
      </c>
      <c r="AQ711" s="8">
        <v>0</v>
      </c>
      <c r="AR711" s="8">
        <v>0</v>
      </c>
      <c r="AS711" s="8">
        <v>0</v>
      </c>
      <c r="AT711" s="8">
        <v>0</v>
      </c>
      <c r="AU711" s="7">
        <v>0</v>
      </c>
      <c r="AV711" s="7">
        <v>0</v>
      </c>
      <c r="AW711" s="7">
        <v>0</v>
      </c>
      <c r="AX711" s="7">
        <v>0</v>
      </c>
      <c r="AY711" s="7">
        <v>0</v>
      </c>
      <c r="AZ711" s="7">
        <v>0</v>
      </c>
      <c r="BA711" s="7">
        <v>0.2350378787878788</v>
      </c>
      <c r="BB711" s="7">
        <v>0.2350378787878788</v>
      </c>
      <c r="BC711" s="8">
        <v>0</v>
      </c>
      <c r="BD711" s="8">
        <v>0</v>
      </c>
      <c r="BE711" s="8">
        <v>0</v>
      </c>
      <c r="BF711" s="8">
        <v>0</v>
      </c>
      <c r="BG711" s="8">
        <v>0</v>
      </c>
      <c r="BH711" s="8">
        <v>0</v>
      </c>
      <c r="BI711" s="8">
        <v>0</v>
      </c>
      <c r="BJ711" s="8">
        <v>0</v>
      </c>
      <c r="BK711" s="8">
        <v>0</v>
      </c>
      <c r="BL711" s="8">
        <v>0</v>
      </c>
      <c r="BM711" s="8">
        <v>0</v>
      </c>
      <c r="BN711" s="8">
        <v>0</v>
      </c>
      <c r="BO711" s="8">
        <v>0</v>
      </c>
      <c r="BP711" s="8">
        <v>0</v>
      </c>
      <c r="BQ711" s="8">
        <v>0</v>
      </c>
      <c r="BR711" s="8">
        <v>0</v>
      </c>
    </row>
    <row r="712" spans="1:70" x14ac:dyDescent="0.25">
      <c r="A712" s="6">
        <v>35208024</v>
      </c>
      <c r="B712" t="s">
        <v>1531</v>
      </c>
      <c r="C712" s="7" t="s">
        <v>93</v>
      </c>
      <c r="D712" s="7" t="s">
        <v>897</v>
      </c>
      <c r="E712" s="7" t="s">
        <v>95</v>
      </c>
      <c r="F712" t="s">
        <v>898</v>
      </c>
      <c r="G712" t="s">
        <v>899</v>
      </c>
      <c r="H712" t="s">
        <v>1532</v>
      </c>
      <c r="I712" t="s">
        <v>330</v>
      </c>
      <c r="J712" t="s">
        <v>78</v>
      </c>
      <c r="K712" t="s">
        <v>109</v>
      </c>
      <c r="L712">
        <v>39.233029730799998</v>
      </c>
      <c r="M712">
        <v>-121.2205789594</v>
      </c>
      <c r="N712" s="7" t="s">
        <v>1533</v>
      </c>
      <c r="O712" s="7" t="s">
        <v>1534</v>
      </c>
      <c r="P712" s="7" t="s">
        <v>1535</v>
      </c>
      <c r="Q712" s="7" t="s">
        <v>170</v>
      </c>
      <c r="R712" s="7">
        <v>1812</v>
      </c>
      <c r="S712" s="7">
        <v>1154</v>
      </c>
      <c r="T712" s="7" t="s">
        <v>220</v>
      </c>
      <c r="U712" s="7"/>
      <c r="V712" s="7" t="s">
        <v>898</v>
      </c>
      <c r="W712" s="8">
        <v>0</v>
      </c>
      <c r="X712" s="8">
        <v>0</v>
      </c>
      <c r="Y712" s="8">
        <v>4.9810606060606062E-2</v>
      </c>
      <c r="Z712" s="8">
        <v>4.9810606060606062E-2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0</v>
      </c>
      <c r="AN712" s="8">
        <v>0</v>
      </c>
      <c r="AO712" s="8">
        <v>4.9810606060606062E-2</v>
      </c>
      <c r="AP712" s="8">
        <v>4.9810606060606062E-2</v>
      </c>
      <c r="AQ712" s="8">
        <v>0</v>
      </c>
      <c r="AR712" s="8">
        <v>0</v>
      </c>
      <c r="AS712" s="8">
        <v>0</v>
      </c>
      <c r="AT712" s="8">
        <v>0</v>
      </c>
      <c r="AU712" s="7">
        <v>0</v>
      </c>
      <c r="AV712" s="7">
        <v>0</v>
      </c>
      <c r="AW712" s="7">
        <v>0</v>
      </c>
      <c r="AX712" s="7">
        <v>0</v>
      </c>
      <c r="AY712" s="7">
        <v>0</v>
      </c>
      <c r="AZ712" s="7">
        <v>0</v>
      </c>
      <c r="BA712" s="7">
        <v>0</v>
      </c>
      <c r="BB712" s="7">
        <v>0</v>
      </c>
      <c r="BC712" s="8">
        <v>0</v>
      </c>
      <c r="BD712" s="8">
        <v>0</v>
      </c>
      <c r="BE712" s="8">
        <v>0</v>
      </c>
      <c r="BF712" s="8">
        <v>0</v>
      </c>
      <c r="BG712" s="8">
        <v>0</v>
      </c>
      <c r="BH712" s="8">
        <v>0</v>
      </c>
      <c r="BI712" s="8">
        <v>0</v>
      </c>
      <c r="BJ712" s="8">
        <v>0</v>
      </c>
      <c r="BK712" s="8">
        <v>0</v>
      </c>
      <c r="BL712" s="8">
        <v>0</v>
      </c>
      <c r="BM712" s="8">
        <v>0</v>
      </c>
      <c r="BN712" s="8">
        <v>0</v>
      </c>
      <c r="BO712" s="8">
        <v>0</v>
      </c>
      <c r="BP712" s="8">
        <v>0</v>
      </c>
      <c r="BQ712" s="8">
        <v>0</v>
      </c>
      <c r="BR712" s="8">
        <v>0</v>
      </c>
    </row>
    <row r="713" spans="1:70" x14ac:dyDescent="0.25">
      <c r="A713" s="6">
        <v>35244179</v>
      </c>
      <c r="B713" t="s">
        <v>1536</v>
      </c>
      <c r="C713" s="7" t="s">
        <v>93</v>
      </c>
      <c r="D713" s="7" t="s">
        <v>897</v>
      </c>
      <c r="E713" s="7" t="s">
        <v>95</v>
      </c>
      <c r="F713" t="s">
        <v>898</v>
      </c>
      <c r="G713" t="s">
        <v>899</v>
      </c>
      <c r="H713" t="s">
        <v>1537</v>
      </c>
      <c r="I713" t="s">
        <v>330</v>
      </c>
      <c r="J713" t="s">
        <v>78</v>
      </c>
      <c r="K713" t="s">
        <v>109</v>
      </c>
      <c r="L713">
        <v>39.2539907062</v>
      </c>
      <c r="M713">
        <v>-121.13911499069999</v>
      </c>
      <c r="N713" s="7" t="s">
        <v>1533</v>
      </c>
      <c r="O713" s="7" t="s">
        <v>1538</v>
      </c>
      <c r="P713" s="7" t="s">
        <v>1535</v>
      </c>
      <c r="Q713" s="7" t="s">
        <v>141</v>
      </c>
      <c r="R713" s="7">
        <v>764</v>
      </c>
      <c r="S713" s="7">
        <v>690</v>
      </c>
      <c r="T713" s="7" t="s">
        <v>220</v>
      </c>
      <c r="U713" s="7"/>
      <c r="V713" s="7" t="s">
        <v>898</v>
      </c>
      <c r="W713" s="8">
        <v>0</v>
      </c>
      <c r="X713" s="8">
        <v>0</v>
      </c>
      <c r="Y713" s="8">
        <v>5.9659090909090912E-2</v>
      </c>
      <c r="Z713" s="8">
        <v>5.9659090909090912E-2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8">
        <v>0</v>
      </c>
      <c r="AO713" s="8">
        <v>0</v>
      </c>
      <c r="AP713" s="8">
        <v>0</v>
      </c>
      <c r="AQ713" s="8">
        <v>0</v>
      </c>
      <c r="AR713" s="8">
        <v>0</v>
      </c>
      <c r="AS713" s="8">
        <v>5.9659090909090912E-2</v>
      </c>
      <c r="AT713" s="8">
        <v>5.9659090909090912E-2</v>
      </c>
      <c r="AU713" s="7">
        <v>0</v>
      </c>
      <c r="AV713" s="7">
        <v>0</v>
      </c>
      <c r="AW713" s="7">
        <v>0</v>
      </c>
      <c r="AX713" s="7">
        <v>0</v>
      </c>
      <c r="AY713" s="7">
        <v>0</v>
      </c>
      <c r="AZ713" s="7">
        <v>0</v>
      </c>
      <c r="BA713" s="7">
        <v>0</v>
      </c>
      <c r="BB713" s="7">
        <v>0</v>
      </c>
      <c r="BC713" s="8">
        <v>0</v>
      </c>
      <c r="BD713" s="8">
        <v>0</v>
      </c>
      <c r="BE713" s="8">
        <v>0</v>
      </c>
      <c r="BF713" s="8">
        <v>0</v>
      </c>
      <c r="BG713" s="8">
        <v>0</v>
      </c>
      <c r="BH713" s="8">
        <v>0</v>
      </c>
      <c r="BI713" s="8">
        <v>0</v>
      </c>
      <c r="BJ713" s="8">
        <v>0</v>
      </c>
      <c r="BK713" s="8">
        <v>0</v>
      </c>
      <c r="BL713" s="8">
        <v>0</v>
      </c>
      <c r="BM713" s="8">
        <v>0</v>
      </c>
      <c r="BN713" s="8">
        <v>0</v>
      </c>
      <c r="BO713" s="8">
        <v>0</v>
      </c>
      <c r="BP713" s="8">
        <v>0</v>
      </c>
      <c r="BQ713" s="8">
        <v>0</v>
      </c>
      <c r="BR713" s="8">
        <v>0</v>
      </c>
    </row>
    <row r="714" spans="1:70" x14ac:dyDescent="0.25">
      <c r="A714" s="6">
        <v>31547964</v>
      </c>
      <c r="B714" t="s">
        <v>1539</v>
      </c>
      <c r="C714" s="7" t="s">
        <v>137</v>
      </c>
      <c r="D714" s="7" t="s">
        <v>897</v>
      </c>
      <c r="E714" s="7" t="s">
        <v>95</v>
      </c>
      <c r="F714" t="s">
        <v>898</v>
      </c>
      <c r="G714" t="s">
        <v>899</v>
      </c>
      <c r="H714" t="s">
        <v>1532</v>
      </c>
      <c r="I714" t="s">
        <v>330</v>
      </c>
      <c r="J714" t="s">
        <v>78</v>
      </c>
      <c r="K714" t="s">
        <v>109</v>
      </c>
      <c r="L714">
        <v>39.217179827499997</v>
      </c>
      <c r="M714">
        <v>-121.2198199513</v>
      </c>
      <c r="N714" s="7" t="s">
        <v>1540</v>
      </c>
      <c r="O714" s="7" t="s">
        <v>1541</v>
      </c>
      <c r="P714" s="7" t="s">
        <v>1542</v>
      </c>
      <c r="Q714" s="7" t="s">
        <v>141</v>
      </c>
      <c r="R714" s="7">
        <v>869</v>
      </c>
      <c r="S714" s="7">
        <v>744</v>
      </c>
      <c r="T714" s="7" t="s">
        <v>220</v>
      </c>
      <c r="U714" s="7"/>
      <c r="V714" s="7" t="s">
        <v>898</v>
      </c>
      <c r="W714" s="8">
        <v>0</v>
      </c>
      <c r="X714" s="8">
        <v>0</v>
      </c>
      <c r="Y714" s="8">
        <v>0.3827651515151515</v>
      </c>
      <c r="Z714" s="8">
        <v>0.3827651515151515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0</v>
      </c>
      <c r="AN714" s="8">
        <v>0</v>
      </c>
      <c r="AO714" s="8">
        <v>0</v>
      </c>
      <c r="AP714" s="8">
        <v>0</v>
      </c>
      <c r="AQ714" s="8">
        <v>0</v>
      </c>
      <c r="AR714" s="8">
        <v>0</v>
      </c>
      <c r="AS714" s="8">
        <v>0</v>
      </c>
      <c r="AT714" s="8">
        <v>0</v>
      </c>
      <c r="AU714" s="7">
        <v>0</v>
      </c>
      <c r="AV714" s="7">
        <v>0</v>
      </c>
      <c r="AW714" s="7">
        <v>0</v>
      </c>
      <c r="AX714" s="7">
        <v>0</v>
      </c>
      <c r="AY714" s="7">
        <v>0</v>
      </c>
      <c r="AZ714" s="7">
        <v>0</v>
      </c>
      <c r="BA714" s="7">
        <v>0.3827651515151515</v>
      </c>
      <c r="BB714" s="7">
        <v>0.3827651515151515</v>
      </c>
      <c r="BC714" s="8">
        <v>0</v>
      </c>
      <c r="BD714" s="8">
        <v>0</v>
      </c>
      <c r="BE714" s="8">
        <v>0</v>
      </c>
      <c r="BF714" s="8">
        <v>0</v>
      </c>
      <c r="BG714" s="8">
        <v>0</v>
      </c>
      <c r="BH714" s="8">
        <v>0</v>
      </c>
      <c r="BI714" s="8">
        <v>0</v>
      </c>
      <c r="BJ714" s="8">
        <v>0</v>
      </c>
      <c r="BK714" s="8">
        <v>0</v>
      </c>
      <c r="BL714" s="8">
        <v>0</v>
      </c>
      <c r="BM714" s="8">
        <v>0</v>
      </c>
      <c r="BN714" s="8">
        <v>0</v>
      </c>
      <c r="BO714" s="8">
        <v>0</v>
      </c>
      <c r="BP714" s="8">
        <v>0</v>
      </c>
      <c r="BQ714" s="8">
        <v>0</v>
      </c>
      <c r="BR714" s="8">
        <v>0</v>
      </c>
    </row>
    <row r="715" spans="1:70" x14ac:dyDescent="0.25">
      <c r="A715" s="6">
        <v>35211618</v>
      </c>
      <c r="B715" t="s">
        <v>1543</v>
      </c>
      <c r="C715" s="7" t="s">
        <v>115</v>
      </c>
      <c r="D715" s="7" t="s">
        <v>897</v>
      </c>
      <c r="E715" s="7" t="s">
        <v>95</v>
      </c>
      <c r="F715" t="s">
        <v>898</v>
      </c>
      <c r="G715" t="s">
        <v>899</v>
      </c>
      <c r="H715" t="s">
        <v>1530</v>
      </c>
      <c r="I715" t="s">
        <v>330</v>
      </c>
      <c r="J715" t="s">
        <v>78</v>
      </c>
      <c r="K715" t="s">
        <v>109</v>
      </c>
      <c r="L715">
        <v>39.215570526199997</v>
      </c>
      <c r="M715">
        <v>-121.27218378329999</v>
      </c>
      <c r="N715" s="7" t="s">
        <v>1540</v>
      </c>
      <c r="O715" s="7" t="s">
        <v>1544</v>
      </c>
      <c r="P715" s="7" t="s">
        <v>1542</v>
      </c>
      <c r="Q715" s="7" t="s">
        <v>141</v>
      </c>
      <c r="R715" s="7">
        <v>582</v>
      </c>
      <c r="S715" s="7">
        <v>1741</v>
      </c>
      <c r="T715" s="7" t="s">
        <v>220</v>
      </c>
      <c r="U715" s="7"/>
      <c r="V715" s="7" t="s">
        <v>898</v>
      </c>
      <c r="W715" s="8">
        <v>0</v>
      </c>
      <c r="X715" s="8">
        <v>0</v>
      </c>
      <c r="Y715" s="8">
        <v>6.0416666666666667E-2</v>
      </c>
      <c r="Z715" s="8">
        <v>6.0416666666666667E-2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8">
        <v>0</v>
      </c>
      <c r="AO715" s="8">
        <v>0</v>
      </c>
      <c r="AP715" s="8">
        <v>0</v>
      </c>
      <c r="AQ715" s="8">
        <v>0</v>
      </c>
      <c r="AR715" s="8">
        <v>0</v>
      </c>
      <c r="AS715" s="8">
        <v>6.0416666666666667E-2</v>
      </c>
      <c r="AT715" s="8">
        <v>6.0416666666666667E-2</v>
      </c>
      <c r="AU715" s="7">
        <v>0</v>
      </c>
      <c r="AV715" s="7">
        <v>0</v>
      </c>
      <c r="AW715" s="7">
        <v>0</v>
      </c>
      <c r="AX715" s="7">
        <v>0</v>
      </c>
      <c r="AY715" s="7">
        <v>0</v>
      </c>
      <c r="AZ715" s="7">
        <v>0</v>
      </c>
      <c r="BA715" s="7">
        <v>0</v>
      </c>
      <c r="BB715" s="7">
        <v>0</v>
      </c>
      <c r="BC715" s="8">
        <v>0</v>
      </c>
      <c r="BD715" s="8">
        <v>0</v>
      </c>
      <c r="BE715" s="8">
        <v>0</v>
      </c>
      <c r="BF715" s="8">
        <v>0</v>
      </c>
      <c r="BG715" s="8">
        <v>0</v>
      </c>
      <c r="BH715" s="8">
        <v>0</v>
      </c>
      <c r="BI715" s="8">
        <v>0</v>
      </c>
      <c r="BJ715" s="8">
        <v>0</v>
      </c>
      <c r="BK715" s="8">
        <v>0</v>
      </c>
      <c r="BL715" s="8">
        <v>0</v>
      </c>
      <c r="BM715" s="8">
        <v>0</v>
      </c>
      <c r="BN715" s="8">
        <v>0</v>
      </c>
      <c r="BO715" s="8">
        <v>0</v>
      </c>
      <c r="BP715" s="8">
        <v>0</v>
      </c>
      <c r="BQ715" s="8">
        <v>0</v>
      </c>
      <c r="BR715" s="8">
        <v>0</v>
      </c>
    </row>
    <row r="716" spans="1:70" x14ac:dyDescent="0.25">
      <c r="A716" s="6">
        <v>35361657</v>
      </c>
      <c r="B716" t="s">
        <v>1545</v>
      </c>
      <c r="C716" s="7" t="s">
        <v>71</v>
      </c>
      <c r="D716" s="7" t="s">
        <v>897</v>
      </c>
      <c r="E716" s="7" t="s">
        <v>73</v>
      </c>
      <c r="F716" t="s">
        <v>898</v>
      </c>
      <c r="G716" t="s">
        <v>899</v>
      </c>
      <c r="H716" t="s">
        <v>1546</v>
      </c>
      <c r="I716" t="s">
        <v>956</v>
      </c>
      <c r="J716" t="s">
        <v>99</v>
      </c>
      <c r="K716" t="s">
        <v>957</v>
      </c>
      <c r="L716">
        <v>38.162270435300002</v>
      </c>
      <c r="M716">
        <v>-120.79830035720001</v>
      </c>
      <c r="N716" s="7" t="s">
        <v>1547</v>
      </c>
      <c r="O716" s="7" t="s">
        <v>1548</v>
      </c>
      <c r="P716" s="7" t="s">
        <v>1549</v>
      </c>
      <c r="Q716" s="7" t="s">
        <v>141</v>
      </c>
      <c r="R716" s="7">
        <v>0</v>
      </c>
      <c r="S716" s="7">
        <v>1573</v>
      </c>
      <c r="T716" s="7" t="s">
        <v>220</v>
      </c>
      <c r="U716" s="7"/>
      <c r="V716" s="7" t="s">
        <v>898</v>
      </c>
      <c r="W716" s="8">
        <v>0</v>
      </c>
      <c r="X716" s="8">
        <v>0</v>
      </c>
      <c r="Y716" s="8">
        <v>0.1787878787878788</v>
      </c>
      <c r="Z716" s="8">
        <v>0.1787878787878788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8">
        <v>0</v>
      </c>
      <c r="AO716" s="8">
        <v>0</v>
      </c>
      <c r="AP716" s="8">
        <v>0</v>
      </c>
      <c r="AQ716" s="8">
        <v>0</v>
      </c>
      <c r="AR716" s="8">
        <v>0</v>
      </c>
      <c r="AS716" s="8">
        <v>0</v>
      </c>
      <c r="AT716" s="8">
        <v>0</v>
      </c>
      <c r="AU716" s="7">
        <v>0</v>
      </c>
      <c r="AV716" s="7">
        <v>0</v>
      </c>
      <c r="AW716" s="7">
        <v>0</v>
      </c>
      <c r="AX716" s="7">
        <v>0</v>
      </c>
      <c r="AY716" s="7">
        <v>0</v>
      </c>
      <c r="AZ716" s="7">
        <v>0</v>
      </c>
      <c r="BA716" s="7">
        <v>0.1787878787878788</v>
      </c>
      <c r="BB716" s="7">
        <v>0.1787878787878788</v>
      </c>
      <c r="BC716" s="8">
        <v>0</v>
      </c>
      <c r="BD716" s="8">
        <v>0</v>
      </c>
      <c r="BE716" s="8">
        <v>0</v>
      </c>
      <c r="BF716" s="8">
        <v>0</v>
      </c>
      <c r="BG716" s="8">
        <v>0</v>
      </c>
      <c r="BH716" s="8">
        <v>0</v>
      </c>
      <c r="BI716" s="8">
        <v>0</v>
      </c>
      <c r="BJ716" s="8">
        <v>0</v>
      </c>
      <c r="BK716" s="8">
        <v>0</v>
      </c>
      <c r="BL716" s="8">
        <v>0</v>
      </c>
      <c r="BM716" s="8">
        <v>0</v>
      </c>
      <c r="BN716" s="8">
        <v>0</v>
      </c>
      <c r="BO716" s="8">
        <v>0</v>
      </c>
      <c r="BP716" s="8">
        <v>0</v>
      </c>
      <c r="BQ716" s="8">
        <v>0</v>
      </c>
      <c r="BR716" s="8">
        <v>0</v>
      </c>
    </row>
    <row r="717" spans="1:70" x14ac:dyDescent="0.25">
      <c r="A717" s="6">
        <v>35037395</v>
      </c>
      <c r="B717" t="s">
        <v>1550</v>
      </c>
      <c r="C717" s="7" t="s">
        <v>101</v>
      </c>
      <c r="D717" s="7" t="s">
        <v>897</v>
      </c>
      <c r="E717" s="7" t="s">
        <v>95</v>
      </c>
      <c r="F717" t="s">
        <v>898</v>
      </c>
      <c r="G717" t="s">
        <v>899</v>
      </c>
      <c r="H717" t="s">
        <v>1551</v>
      </c>
      <c r="J717" t="s">
        <v>153</v>
      </c>
      <c r="K717" t="s">
        <v>196</v>
      </c>
      <c r="L717">
        <v>38.749211784700002</v>
      </c>
      <c r="M717">
        <v>-122.6199956941</v>
      </c>
      <c r="N717" s="7" t="s">
        <v>1552</v>
      </c>
      <c r="O717" s="7" t="s">
        <v>1553</v>
      </c>
      <c r="P717" s="7" t="s">
        <v>1554</v>
      </c>
      <c r="Q717" s="7" t="s">
        <v>170</v>
      </c>
      <c r="R717" s="7">
        <v>3073</v>
      </c>
      <c r="S717" s="7"/>
      <c r="T717" s="7"/>
      <c r="U717" s="7"/>
      <c r="V717" s="7" t="s">
        <v>898</v>
      </c>
      <c r="W717" s="8">
        <v>0</v>
      </c>
      <c r="X717" s="8">
        <v>0</v>
      </c>
      <c r="Y717" s="8">
        <v>6.628787878787879E-3</v>
      </c>
      <c r="Z717" s="8">
        <v>6.628787878787879E-3</v>
      </c>
      <c r="AA717" s="8">
        <v>0</v>
      </c>
      <c r="AB717" s="8">
        <v>0</v>
      </c>
      <c r="AC717" s="8">
        <v>0</v>
      </c>
      <c r="AD717" s="8">
        <v>0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6.628787878787879E-3</v>
      </c>
      <c r="AL717" s="8">
        <v>6.628787878787879E-3</v>
      </c>
      <c r="AM717" s="8">
        <v>0</v>
      </c>
      <c r="AN717" s="8">
        <v>0</v>
      </c>
      <c r="AO717" s="8">
        <v>0</v>
      </c>
      <c r="AP717" s="8">
        <v>0</v>
      </c>
      <c r="AQ717" s="8">
        <v>0</v>
      </c>
      <c r="AR717" s="8">
        <v>0</v>
      </c>
      <c r="AS717" s="8">
        <v>0</v>
      </c>
      <c r="AT717" s="8">
        <v>0</v>
      </c>
      <c r="AU717" s="7">
        <v>0</v>
      </c>
      <c r="AV717" s="7">
        <v>0</v>
      </c>
      <c r="AW717" s="7">
        <v>0</v>
      </c>
      <c r="AX717" s="7">
        <v>0</v>
      </c>
      <c r="AY717" s="7">
        <v>0</v>
      </c>
      <c r="AZ717" s="7">
        <v>0</v>
      </c>
      <c r="BA717" s="7">
        <v>0</v>
      </c>
      <c r="BB717" s="7">
        <v>0</v>
      </c>
      <c r="BC717" s="8">
        <v>0</v>
      </c>
      <c r="BD717" s="8">
        <v>0</v>
      </c>
      <c r="BE717" s="8">
        <v>0</v>
      </c>
      <c r="BF717" s="8">
        <v>0</v>
      </c>
      <c r="BG717" s="8">
        <v>0</v>
      </c>
      <c r="BH717" s="8">
        <v>0</v>
      </c>
      <c r="BI717" s="8">
        <v>0</v>
      </c>
      <c r="BJ717" s="8">
        <v>0</v>
      </c>
      <c r="BK717" s="8">
        <v>0</v>
      </c>
      <c r="BL717" s="8">
        <v>0</v>
      </c>
      <c r="BM717" s="8">
        <v>0</v>
      </c>
      <c r="BN717" s="8">
        <v>0</v>
      </c>
      <c r="BO717" s="8">
        <v>0</v>
      </c>
      <c r="BP717" s="8">
        <v>0</v>
      </c>
      <c r="BQ717" s="8">
        <v>0</v>
      </c>
      <c r="BR717" s="8">
        <v>0</v>
      </c>
    </row>
    <row r="718" spans="1:70" x14ac:dyDescent="0.25">
      <c r="A718" s="6">
        <v>31211614</v>
      </c>
      <c r="B718" t="s">
        <v>1555</v>
      </c>
      <c r="C718" s="7" t="s">
        <v>101</v>
      </c>
      <c r="D718" s="7" t="s">
        <v>897</v>
      </c>
      <c r="E718" s="7" t="s">
        <v>95</v>
      </c>
      <c r="F718" t="s">
        <v>898</v>
      </c>
      <c r="G718" t="s">
        <v>899</v>
      </c>
      <c r="H718" t="s">
        <v>1556</v>
      </c>
      <c r="I718" t="s">
        <v>168</v>
      </c>
      <c r="J718" t="s">
        <v>153</v>
      </c>
      <c r="K718" t="s">
        <v>169</v>
      </c>
      <c r="L718">
        <v>38.436099931999998</v>
      </c>
      <c r="M718">
        <v>-122.91033193840001</v>
      </c>
      <c r="N718" s="7" t="s">
        <v>1557</v>
      </c>
      <c r="O718" s="7" t="s">
        <v>1558</v>
      </c>
      <c r="P718" s="7" t="s">
        <v>1559</v>
      </c>
      <c r="Q718" s="7" t="s">
        <v>170</v>
      </c>
      <c r="R718" s="7">
        <v>1468</v>
      </c>
      <c r="S718" s="7">
        <v>2841</v>
      </c>
      <c r="T718" s="7" t="s">
        <v>220</v>
      </c>
      <c r="U718" s="7"/>
      <c r="V718" s="7" t="s">
        <v>898</v>
      </c>
      <c r="W718" s="8">
        <v>0</v>
      </c>
      <c r="X718" s="8">
        <v>0</v>
      </c>
      <c r="Y718" s="8">
        <v>3.2196969696969696E-2</v>
      </c>
      <c r="Z718" s="8">
        <v>3.2196969696969696E-2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0</v>
      </c>
      <c r="AN718" s="8">
        <v>0</v>
      </c>
      <c r="AO718" s="8">
        <v>3.2196969696969696E-2</v>
      </c>
      <c r="AP718" s="8">
        <v>3.2196969696969696E-2</v>
      </c>
      <c r="AQ718" s="8">
        <v>0</v>
      </c>
      <c r="AR718" s="8">
        <v>0</v>
      </c>
      <c r="AS718" s="8">
        <v>0</v>
      </c>
      <c r="AT718" s="8">
        <v>0</v>
      </c>
      <c r="AU718" s="7">
        <v>0</v>
      </c>
      <c r="AV718" s="7">
        <v>0</v>
      </c>
      <c r="AW718" s="7">
        <v>0</v>
      </c>
      <c r="AX718" s="7">
        <v>0</v>
      </c>
      <c r="AY718" s="7">
        <v>0</v>
      </c>
      <c r="AZ718" s="7">
        <v>0</v>
      </c>
      <c r="BA718" s="7">
        <v>0</v>
      </c>
      <c r="BB718" s="7">
        <v>0</v>
      </c>
      <c r="BC718" s="8">
        <v>0</v>
      </c>
      <c r="BD718" s="8">
        <v>0</v>
      </c>
      <c r="BE718" s="8">
        <v>0</v>
      </c>
      <c r="BF718" s="8">
        <v>0</v>
      </c>
      <c r="BG718" s="8">
        <v>0</v>
      </c>
      <c r="BH718" s="8">
        <v>0</v>
      </c>
      <c r="BI718" s="8">
        <v>0</v>
      </c>
      <c r="BJ718" s="8">
        <v>0</v>
      </c>
      <c r="BK718" s="8">
        <v>0</v>
      </c>
      <c r="BL718" s="8">
        <v>0</v>
      </c>
      <c r="BM718" s="8">
        <v>0</v>
      </c>
      <c r="BN718" s="8">
        <v>0</v>
      </c>
      <c r="BO718" s="8">
        <v>0</v>
      </c>
      <c r="BP718" s="8">
        <v>0</v>
      </c>
      <c r="BQ718" s="8">
        <v>0</v>
      </c>
      <c r="BR718" s="8">
        <v>0</v>
      </c>
    </row>
    <row r="719" spans="1:70" x14ac:dyDescent="0.25">
      <c r="A719" s="6">
        <v>31406815</v>
      </c>
      <c r="B719" t="s">
        <v>1560</v>
      </c>
      <c r="C719" s="7" t="s">
        <v>93</v>
      </c>
      <c r="D719" s="7" t="s">
        <v>897</v>
      </c>
      <c r="E719" s="7" t="s">
        <v>95</v>
      </c>
      <c r="F719" t="s">
        <v>898</v>
      </c>
      <c r="G719" t="s">
        <v>899</v>
      </c>
      <c r="H719" t="s">
        <v>1561</v>
      </c>
      <c r="I719" t="s">
        <v>168</v>
      </c>
      <c r="J719" t="s">
        <v>153</v>
      </c>
      <c r="K719" t="s">
        <v>169</v>
      </c>
      <c r="L719">
        <v>38.510393917199998</v>
      </c>
      <c r="M719">
        <v>-123.1400253714</v>
      </c>
      <c r="N719" s="7" t="s">
        <v>1562</v>
      </c>
      <c r="O719" s="7" t="s">
        <v>1563</v>
      </c>
      <c r="P719" s="7" t="s">
        <v>1564</v>
      </c>
      <c r="Q719" s="7" t="s">
        <v>170</v>
      </c>
      <c r="R719" s="7">
        <v>1195</v>
      </c>
      <c r="S719" s="7"/>
      <c r="T719" s="7"/>
      <c r="U719" s="7"/>
      <c r="V719" s="7" t="s">
        <v>898</v>
      </c>
      <c r="W719" s="8">
        <v>0</v>
      </c>
      <c r="X719" s="8">
        <v>0</v>
      </c>
      <c r="Y719" s="8">
        <v>7.2159090909090909E-2</v>
      </c>
      <c r="Z719" s="8">
        <v>7.2159090909090909E-2</v>
      </c>
      <c r="AA719" s="8">
        <v>0</v>
      </c>
      <c r="AB719" s="8">
        <v>0</v>
      </c>
      <c r="AC719" s="8">
        <v>0</v>
      </c>
      <c r="AD719" s="8">
        <v>0</v>
      </c>
      <c r="AE719" s="8">
        <v>0</v>
      </c>
      <c r="AF719" s="8">
        <v>0</v>
      </c>
      <c r="AG719" s="8">
        <v>7.2159090909090909E-2</v>
      </c>
      <c r="AH719" s="8">
        <v>7.2159090909090909E-2</v>
      </c>
      <c r="AI719" s="8">
        <v>0</v>
      </c>
      <c r="AJ719" s="8">
        <v>0</v>
      </c>
      <c r="AK719" s="8">
        <v>0</v>
      </c>
      <c r="AL719" s="8">
        <v>0</v>
      </c>
      <c r="AM719" s="8">
        <v>0</v>
      </c>
      <c r="AN719" s="8">
        <v>0</v>
      </c>
      <c r="AO719" s="8">
        <v>0</v>
      </c>
      <c r="AP719" s="8">
        <v>0</v>
      </c>
      <c r="AQ719" s="8">
        <v>0</v>
      </c>
      <c r="AR719" s="8">
        <v>0</v>
      </c>
      <c r="AS719" s="8">
        <v>0</v>
      </c>
      <c r="AT719" s="8">
        <v>0</v>
      </c>
      <c r="AU719" s="7">
        <v>0</v>
      </c>
      <c r="AV719" s="7">
        <v>0</v>
      </c>
      <c r="AW719" s="7">
        <v>0</v>
      </c>
      <c r="AX719" s="7">
        <v>0</v>
      </c>
      <c r="AY719" s="7">
        <v>0</v>
      </c>
      <c r="AZ719" s="7">
        <v>0</v>
      </c>
      <c r="BA719" s="7">
        <v>0</v>
      </c>
      <c r="BB719" s="7">
        <v>0</v>
      </c>
      <c r="BC719" s="8">
        <v>0</v>
      </c>
      <c r="BD719" s="8">
        <v>0</v>
      </c>
      <c r="BE719" s="8">
        <v>0</v>
      </c>
      <c r="BF719" s="8">
        <v>0</v>
      </c>
      <c r="BG719" s="8">
        <v>0</v>
      </c>
      <c r="BH719" s="8">
        <v>0</v>
      </c>
      <c r="BI719" s="8">
        <v>0</v>
      </c>
      <c r="BJ719" s="8">
        <v>0</v>
      </c>
      <c r="BK719" s="8">
        <v>0</v>
      </c>
      <c r="BL719" s="8">
        <v>0</v>
      </c>
      <c r="BM719" s="8">
        <v>0</v>
      </c>
      <c r="BN719" s="8">
        <v>0</v>
      </c>
      <c r="BO719" s="8">
        <v>0</v>
      </c>
      <c r="BP719" s="8">
        <v>0</v>
      </c>
      <c r="BQ719" s="8">
        <v>0</v>
      </c>
      <c r="BR719" s="8">
        <v>0</v>
      </c>
    </row>
    <row r="720" spans="1:70" x14ac:dyDescent="0.25">
      <c r="A720" s="6">
        <v>35092061</v>
      </c>
      <c r="B720" t="s">
        <v>1565</v>
      </c>
      <c r="C720" s="7" t="s">
        <v>101</v>
      </c>
      <c r="D720" s="7" t="s">
        <v>897</v>
      </c>
      <c r="E720" s="7" t="s">
        <v>95</v>
      </c>
      <c r="F720" t="s">
        <v>898</v>
      </c>
      <c r="G720" t="s">
        <v>899</v>
      </c>
      <c r="H720" t="s">
        <v>1566</v>
      </c>
      <c r="I720" t="s">
        <v>168</v>
      </c>
      <c r="J720" t="s">
        <v>153</v>
      </c>
      <c r="K720" t="s">
        <v>169</v>
      </c>
      <c r="L720">
        <v>38.530880101299999</v>
      </c>
      <c r="M720">
        <v>-123.050601969</v>
      </c>
      <c r="N720" s="7" t="s">
        <v>1562</v>
      </c>
      <c r="O720" s="7" t="s">
        <v>1567</v>
      </c>
      <c r="P720" s="7" t="s">
        <v>1564</v>
      </c>
      <c r="Q720" s="7" t="s">
        <v>170</v>
      </c>
      <c r="R720" s="7">
        <v>1926</v>
      </c>
      <c r="S720" s="7"/>
      <c r="T720" s="7"/>
      <c r="U720" s="7"/>
      <c r="V720" s="7" t="s">
        <v>898</v>
      </c>
      <c r="W720" s="8">
        <v>0</v>
      </c>
      <c r="X720" s="8">
        <v>0</v>
      </c>
      <c r="Y720" s="8">
        <v>2.2727272727272728E-2</v>
      </c>
      <c r="Z720" s="8">
        <v>2.2727272727272728E-2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2.2727272727272728E-2</v>
      </c>
      <c r="AL720" s="8">
        <v>2.2727272727272728E-2</v>
      </c>
      <c r="AM720" s="8">
        <v>0</v>
      </c>
      <c r="AN720" s="8">
        <v>0</v>
      </c>
      <c r="AO720" s="8">
        <v>0</v>
      </c>
      <c r="AP720" s="8">
        <v>0</v>
      </c>
      <c r="AQ720" s="8">
        <v>0</v>
      </c>
      <c r="AR720" s="8">
        <v>0</v>
      </c>
      <c r="AS720" s="8">
        <v>0</v>
      </c>
      <c r="AT720" s="8">
        <v>0</v>
      </c>
      <c r="AU720" s="7">
        <v>0</v>
      </c>
      <c r="AV720" s="7">
        <v>0</v>
      </c>
      <c r="AW720" s="7">
        <v>0</v>
      </c>
      <c r="AX720" s="7">
        <v>0</v>
      </c>
      <c r="AY720" s="7">
        <v>0</v>
      </c>
      <c r="AZ720" s="7">
        <v>0</v>
      </c>
      <c r="BA720" s="7">
        <v>0</v>
      </c>
      <c r="BB720" s="7">
        <v>0</v>
      </c>
      <c r="BC720" s="8">
        <v>0</v>
      </c>
      <c r="BD720" s="8">
        <v>0</v>
      </c>
      <c r="BE720" s="8">
        <v>0</v>
      </c>
      <c r="BF720" s="8">
        <v>0</v>
      </c>
      <c r="BG720" s="8">
        <v>0</v>
      </c>
      <c r="BH720" s="8">
        <v>0</v>
      </c>
      <c r="BI720" s="8">
        <v>0</v>
      </c>
      <c r="BJ720" s="8">
        <v>0</v>
      </c>
      <c r="BK720" s="8">
        <v>0</v>
      </c>
      <c r="BL720" s="8">
        <v>0</v>
      </c>
      <c r="BM720" s="8">
        <v>0</v>
      </c>
      <c r="BN720" s="8">
        <v>0</v>
      </c>
      <c r="BO720" s="8">
        <v>0</v>
      </c>
      <c r="BP720" s="8">
        <v>0</v>
      </c>
      <c r="BQ720" s="8">
        <v>0</v>
      </c>
      <c r="BR720" s="8">
        <v>0</v>
      </c>
    </row>
    <row r="721" spans="1:70" x14ac:dyDescent="0.25">
      <c r="A721" s="6">
        <v>35078758</v>
      </c>
      <c r="B721" t="s">
        <v>1568</v>
      </c>
      <c r="C721" s="7" t="s">
        <v>93</v>
      </c>
      <c r="D721" s="7" t="s">
        <v>897</v>
      </c>
      <c r="E721" s="7" t="s">
        <v>95</v>
      </c>
      <c r="F721" t="s">
        <v>898</v>
      </c>
      <c r="G721" t="s">
        <v>899</v>
      </c>
      <c r="H721" t="s">
        <v>1569</v>
      </c>
      <c r="I721" t="s">
        <v>168</v>
      </c>
      <c r="J721" t="s">
        <v>153</v>
      </c>
      <c r="K721" t="s">
        <v>169</v>
      </c>
      <c r="L721">
        <v>38.468069545799999</v>
      </c>
      <c r="M721">
        <v>-123.0125085705</v>
      </c>
      <c r="N721" s="7" t="s">
        <v>1562</v>
      </c>
      <c r="O721" s="7" t="s">
        <v>1570</v>
      </c>
      <c r="P721" s="7" t="s">
        <v>1564</v>
      </c>
      <c r="Q721" s="7" t="s">
        <v>170</v>
      </c>
      <c r="R721" s="7">
        <v>3047</v>
      </c>
      <c r="S721" s="7"/>
      <c r="T721" s="7"/>
      <c r="U721" s="7"/>
      <c r="V721" s="7" t="s">
        <v>898</v>
      </c>
      <c r="W721" s="8">
        <v>0</v>
      </c>
      <c r="X721" s="8">
        <v>0</v>
      </c>
      <c r="Y721" s="8">
        <v>9.8484848484848477E-3</v>
      </c>
      <c r="Z721" s="8">
        <v>9.8484848484848477E-3</v>
      </c>
      <c r="AA721" s="8">
        <v>0</v>
      </c>
      <c r="AB721" s="8">
        <v>0</v>
      </c>
      <c r="AC721" s="8">
        <v>0</v>
      </c>
      <c r="AD721" s="8">
        <v>0</v>
      </c>
      <c r="AE721" s="8">
        <v>0</v>
      </c>
      <c r="AF721" s="8">
        <v>0</v>
      </c>
      <c r="AG721" s="8">
        <v>0</v>
      </c>
      <c r="AH721" s="8">
        <v>0</v>
      </c>
      <c r="AI721" s="8">
        <v>0</v>
      </c>
      <c r="AJ721" s="8">
        <v>0</v>
      </c>
      <c r="AK721" s="8">
        <v>9.8484848484848477E-3</v>
      </c>
      <c r="AL721" s="8">
        <v>9.8484848484848477E-3</v>
      </c>
      <c r="AM721" s="8">
        <v>0</v>
      </c>
      <c r="AN721" s="8">
        <v>0</v>
      </c>
      <c r="AO721" s="8">
        <v>0</v>
      </c>
      <c r="AP721" s="8">
        <v>0</v>
      </c>
      <c r="AQ721" s="8">
        <v>0</v>
      </c>
      <c r="AR721" s="8">
        <v>0</v>
      </c>
      <c r="AS721" s="8">
        <v>0</v>
      </c>
      <c r="AT721" s="8">
        <v>0</v>
      </c>
      <c r="AU721" s="7">
        <v>0</v>
      </c>
      <c r="AV721" s="7">
        <v>0</v>
      </c>
      <c r="AW721" s="7">
        <v>0</v>
      </c>
      <c r="AX721" s="7">
        <v>0</v>
      </c>
      <c r="AY721" s="7">
        <v>0</v>
      </c>
      <c r="AZ721" s="7">
        <v>0</v>
      </c>
      <c r="BA721" s="7">
        <v>0</v>
      </c>
      <c r="BB721" s="7">
        <v>0</v>
      </c>
      <c r="BC721" s="8">
        <v>0</v>
      </c>
      <c r="BD721" s="8">
        <v>0</v>
      </c>
      <c r="BE721" s="8">
        <v>0</v>
      </c>
      <c r="BF721" s="8">
        <v>0</v>
      </c>
      <c r="BG721" s="8">
        <v>0</v>
      </c>
      <c r="BH721" s="8">
        <v>0</v>
      </c>
      <c r="BI721" s="8">
        <v>0</v>
      </c>
      <c r="BJ721" s="8">
        <v>0</v>
      </c>
      <c r="BK721" s="8">
        <v>0</v>
      </c>
      <c r="BL721" s="8">
        <v>0</v>
      </c>
      <c r="BM721" s="8">
        <v>0</v>
      </c>
      <c r="BN721" s="8">
        <v>0</v>
      </c>
      <c r="BO721" s="8">
        <v>0</v>
      </c>
      <c r="BP721" s="8">
        <v>0</v>
      </c>
      <c r="BQ721" s="8">
        <v>0</v>
      </c>
      <c r="BR721" s="8">
        <v>0</v>
      </c>
    </row>
    <row r="722" spans="1:70" x14ac:dyDescent="0.25">
      <c r="A722" s="6">
        <v>35085362</v>
      </c>
      <c r="B722" t="s">
        <v>1571</v>
      </c>
      <c r="C722" s="7" t="s">
        <v>93</v>
      </c>
      <c r="D722" s="7" t="s">
        <v>897</v>
      </c>
      <c r="E722" s="7" t="s">
        <v>95</v>
      </c>
      <c r="F722" t="s">
        <v>898</v>
      </c>
      <c r="G722" t="s">
        <v>899</v>
      </c>
      <c r="H722" t="s">
        <v>1566</v>
      </c>
      <c r="I722" t="s">
        <v>168</v>
      </c>
      <c r="J722" t="s">
        <v>153</v>
      </c>
      <c r="K722" t="s">
        <v>169</v>
      </c>
      <c r="L722">
        <v>38.554216197899997</v>
      </c>
      <c r="M722">
        <v>-123.0043325921</v>
      </c>
      <c r="N722" s="7" t="s">
        <v>1572</v>
      </c>
      <c r="O722" s="7" t="s">
        <v>1573</v>
      </c>
      <c r="P722" s="7" t="s">
        <v>1574</v>
      </c>
      <c r="Q722" s="7" t="s">
        <v>170</v>
      </c>
      <c r="R722" s="7">
        <v>2084</v>
      </c>
      <c r="S722" s="7">
        <v>1673</v>
      </c>
      <c r="T722" s="7" t="s">
        <v>220</v>
      </c>
      <c r="U722" s="7"/>
      <c r="V722" s="7" t="s">
        <v>898</v>
      </c>
      <c r="W722" s="8">
        <v>0</v>
      </c>
      <c r="X722" s="8">
        <v>0</v>
      </c>
      <c r="Y722" s="8">
        <v>2.6515151515151516E-2</v>
      </c>
      <c r="Z722" s="8">
        <v>2.6515151515151516E-2</v>
      </c>
      <c r="AA722" s="8">
        <v>0</v>
      </c>
      <c r="AB722" s="8">
        <v>0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8">
        <v>0</v>
      </c>
      <c r="AN722" s="8">
        <v>0</v>
      </c>
      <c r="AO722" s="8">
        <v>2.6515151515151516E-2</v>
      </c>
      <c r="AP722" s="8">
        <v>2.6515151515151516E-2</v>
      </c>
      <c r="AQ722" s="8">
        <v>0</v>
      </c>
      <c r="AR722" s="8">
        <v>0</v>
      </c>
      <c r="AS722" s="8">
        <v>0</v>
      </c>
      <c r="AT722" s="8">
        <v>0</v>
      </c>
      <c r="AU722" s="7">
        <v>0</v>
      </c>
      <c r="AV722" s="7">
        <v>0</v>
      </c>
      <c r="AW722" s="7">
        <v>0</v>
      </c>
      <c r="AX722" s="7">
        <v>0</v>
      </c>
      <c r="AY722" s="7">
        <v>0</v>
      </c>
      <c r="AZ722" s="7">
        <v>0</v>
      </c>
      <c r="BA722" s="7">
        <v>0</v>
      </c>
      <c r="BB722" s="7">
        <v>0</v>
      </c>
      <c r="BC722" s="8">
        <v>0</v>
      </c>
      <c r="BD722" s="8">
        <v>0</v>
      </c>
      <c r="BE722" s="8">
        <v>0</v>
      </c>
      <c r="BF722" s="8">
        <v>0</v>
      </c>
      <c r="BG722" s="8">
        <v>0</v>
      </c>
      <c r="BH722" s="8">
        <v>0</v>
      </c>
      <c r="BI722" s="8">
        <v>0</v>
      </c>
      <c r="BJ722" s="8">
        <v>0</v>
      </c>
      <c r="BK722" s="8">
        <v>0</v>
      </c>
      <c r="BL722" s="8">
        <v>0</v>
      </c>
      <c r="BM722" s="8">
        <v>0</v>
      </c>
      <c r="BN722" s="8">
        <v>0</v>
      </c>
      <c r="BO722" s="8">
        <v>0</v>
      </c>
      <c r="BP722" s="8">
        <v>0</v>
      </c>
      <c r="BQ722" s="8">
        <v>0</v>
      </c>
      <c r="BR722" s="8">
        <v>0</v>
      </c>
    </row>
    <row r="723" spans="1:70" x14ac:dyDescent="0.25">
      <c r="A723" s="6">
        <v>35298305</v>
      </c>
      <c r="B723" t="s">
        <v>1575</v>
      </c>
      <c r="C723" s="7" t="s">
        <v>93</v>
      </c>
      <c r="D723" s="7" t="s">
        <v>897</v>
      </c>
      <c r="E723" s="7" t="s">
        <v>95</v>
      </c>
      <c r="F723" t="s">
        <v>898</v>
      </c>
      <c r="G723" t="s">
        <v>899</v>
      </c>
      <c r="H723" t="s">
        <v>1566</v>
      </c>
      <c r="I723" t="s">
        <v>168</v>
      </c>
      <c r="J723" t="s">
        <v>153</v>
      </c>
      <c r="K723" t="s">
        <v>169</v>
      </c>
      <c r="L723">
        <v>38.4979176927</v>
      </c>
      <c r="M723">
        <v>-122.99291089810001</v>
      </c>
      <c r="N723" s="7" t="s">
        <v>1576</v>
      </c>
      <c r="O723" s="7" t="s">
        <v>1577</v>
      </c>
      <c r="P723" s="7" t="s">
        <v>1574</v>
      </c>
      <c r="Q723" s="7" t="s">
        <v>170</v>
      </c>
      <c r="R723" s="7">
        <v>2428</v>
      </c>
      <c r="S723" s="7">
        <v>1478</v>
      </c>
      <c r="T723" s="7" t="s">
        <v>220</v>
      </c>
      <c r="U723" s="7"/>
      <c r="V723" s="7" t="s">
        <v>898</v>
      </c>
      <c r="W723" s="8">
        <v>0</v>
      </c>
      <c r="X723" s="8">
        <v>0</v>
      </c>
      <c r="Y723" s="8">
        <v>3.0303030303030304E-2</v>
      </c>
      <c r="Z723" s="8">
        <v>3.0303030303030304E-2</v>
      </c>
      <c r="AA723" s="8">
        <v>0</v>
      </c>
      <c r="AB723" s="8">
        <v>0</v>
      </c>
      <c r="AC723" s="8">
        <v>0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8">
        <v>0</v>
      </c>
      <c r="AO723" s="8">
        <v>0</v>
      </c>
      <c r="AP723" s="8">
        <v>0</v>
      </c>
      <c r="AQ723" s="8">
        <v>0</v>
      </c>
      <c r="AR723" s="8">
        <v>0</v>
      </c>
      <c r="AS723" s="8">
        <v>0</v>
      </c>
      <c r="AT723" s="8">
        <v>0</v>
      </c>
      <c r="AU723" s="7">
        <v>0</v>
      </c>
      <c r="AV723" s="7">
        <v>0</v>
      </c>
      <c r="AW723" s="7">
        <v>3.0303030303030304E-2</v>
      </c>
      <c r="AX723" s="7">
        <v>3.0303030303030304E-2</v>
      </c>
      <c r="AY723" s="7">
        <v>0</v>
      </c>
      <c r="AZ723" s="7">
        <v>0</v>
      </c>
      <c r="BA723" s="7">
        <v>0</v>
      </c>
      <c r="BB723" s="7">
        <v>0</v>
      </c>
      <c r="BC723" s="8">
        <v>0</v>
      </c>
      <c r="BD723" s="8">
        <v>0</v>
      </c>
      <c r="BE723" s="8">
        <v>0</v>
      </c>
      <c r="BF723" s="8">
        <v>0</v>
      </c>
      <c r="BG723" s="8">
        <v>0</v>
      </c>
      <c r="BH723" s="8">
        <v>0</v>
      </c>
      <c r="BI723" s="8">
        <v>0</v>
      </c>
      <c r="BJ723" s="8">
        <v>0</v>
      </c>
      <c r="BK723" s="8">
        <v>0</v>
      </c>
      <c r="BL723" s="8">
        <v>0</v>
      </c>
      <c r="BM723" s="8">
        <v>0</v>
      </c>
      <c r="BN723" s="8">
        <v>0</v>
      </c>
      <c r="BO723" s="8">
        <v>0</v>
      </c>
      <c r="BP723" s="8">
        <v>0</v>
      </c>
      <c r="BQ723" s="8">
        <v>0</v>
      </c>
      <c r="BR723" s="8">
        <v>0</v>
      </c>
    </row>
    <row r="724" spans="1:70" x14ac:dyDescent="0.25">
      <c r="A724" s="6">
        <v>35243374</v>
      </c>
      <c r="B724" t="s">
        <v>1578</v>
      </c>
      <c r="C724" s="7" t="s">
        <v>93</v>
      </c>
      <c r="D724" s="7" t="s">
        <v>897</v>
      </c>
      <c r="E724" s="7" t="s">
        <v>95</v>
      </c>
      <c r="F724" t="s">
        <v>898</v>
      </c>
      <c r="G724" t="s">
        <v>899</v>
      </c>
      <c r="H724" t="s">
        <v>152</v>
      </c>
      <c r="I724" t="s">
        <v>152</v>
      </c>
      <c r="J724" t="s">
        <v>153</v>
      </c>
      <c r="K724" t="s">
        <v>154</v>
      </c>
      <c r="L724">
        <v>38.360121968599998</v>
      </c>
      <c r="M724">
        <v>-122.19705036009999</v>
      </c>
      <c r="N724" s="7" t="s">
        <v>1579</v>
      </c>
      <c r="O724" s="7" t="s">
        <v>1580</v>
      </c>
      <c r="P724" s="7" t="s">
        <v>1581</v>
      </c>
      <c r="Q724" s="7" t="s">
        <v>141</v>
      </c>
      <c r="R724" s="7">
        <v>757</v>
      </c>
      <c r="S724" s="7">
        <v>425</v>
      </c>
      <c r="T724" s="7" t="s">
        <v>134</v>
      </c>
      <c r="U724" s="7"/>
      <c r="V724" s="7" t="s">
        <v>898</v>
      </c>
      <c r="W724" s="8">
        <v>0</v>
      </c>
      <c r="X724" s="8">
        <v>0</v>
      </c>
      <c r="Y724" s="8">
        <v>0.61837121212121215</v>
      </c>
      <c r="Z724" s="8">
        <v>0.61837121212121215</v>
      </c>
      <c r="AA724" s="8">
        <v>0</v>
      </c>
      <c r="AB724" s="8">
        <v>0</v>
      </c>
      <c r="AC724" s="8">
        <v>0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8">
        <v>0</v>
      </c>
      <c r="AO724" s="8">
        <v>0</v>
      </c>
      <c r="AP724" s="8">
        <v>0</v>
      </c>
      <c r="AQ724" s="8">
        <v>0</v>
      </c>
      <c r="AR724" s="8">
        <v>0</v>
      </c>
      <c r="AS724" s="8">
        <v>0.61837121212121215</v>
      </c>
      <c r="AT724" s="8">
        <v>0.61837121212121215</v>
      </c>
      <c r="AU724" s="7">
        <v>0</v>
      </c>
      <c r="AV724" s="7">
        <v>0</v>
      </c>
      <c r="AW724" s="7">
        <v>0</v>
      </c>
      <c r="AX724" s="7">
        <v>0</v>
      </c>
      <c r="AY724" s="7">
        <v>0</v>
      </c>
      <c r="AZ724" s="7">
        <v>0</v>
      </c>
      <c r="BA724" s="7">
        <v>0</v>
      </c>
      <c r="BB724" s="7">
        <v>0</v>
      </c>
      <c r="BC724" s="8">
        <v>0</v>
      </c>
      <c r="BD724" s="8">
        <v>0</v>
      </c>
      <c r="BE724" s="8">
        <v>0</v>
      </c>
      <c r="BF724" s="8">
        <v>0</v>
      </c>
      <c r="BG724" s="8">
        <v>0</v>
      </c>
      <c r="BH724" s="8">
        <v>0</v>
      </c>
      <c r="BI724" s="8">
        <v>0</v>
      </c>
      <c r="BJ724" s="8">
        <v>0</v>
      </c>
      <c r="BK724" s="8">
        <v>0</v>
      </c>
      <c r="BL724" s="8">
        <v>0</v>
      </c>
      <c r="BM724" s="8">
        <v>0</v>
      </c>
      <c r="BN724" s="8">
        <v>0</v>
      </c>
      <c r="BO724" s="8">
        <v>0</v>
      </c>
      <c r="BP724" s="8">
        <v>0</v>
      </c>
      <c r="BQ724" s="8">
        <v>0</v>
      </c>
      <c r="BR724" s="8">
        <v>0</v>
      </c>
    </row>
    <row r="725" spans="1:70" x14ac:dyDescent="0.25">
      <c r="A725" s="6">
        <v>35103110</v>
      </c>
      <c r="B725" t="s">
        <v>1582</v>
      </c>
      <c r="C725" s="7" t="s">
        <v>101</v>
      </c>
      <c r="D725" s="7" t="s">
        <v>897</v>
      </c>
      <c r="E725" s="7" t="s">
        <v>95</v>
      </c>
      <c r="F725" t="s">
        <v>898</v>
      </c>
      <c r="G725" t="s">
        <v>899</v>
      </c>
      <c r="H725" t="s">
        <v>732</v>
      </c>
      <c r="J725" t="s">
        <v>78</v>
      </c>
      <c r="K725" t="s">
        <v>109</v>
      </c>
      <c r="L725">
        <v>38.898858856799997</v>
      </c>
      <c r="M725">
        <v>-120.8611153893</v>
      </c>
      <c r="N725" s="7" t="s">
        <v>1583</v>
      </c>
      <c r="O725" s="7" t="s">
        <v>1584</v>
      </c>
      <c r="P725" s="7" t="s">
        <v>1585</v>
      </c>
      <c r="Q725" s="7" t="s">
        <v>170</v>
      </c>
      <c r="R725" s="7">
        <v>1212</v>
      </c>
      <c r="S725" s="7"/>
      <c r="T725" s="7"/>
      <c r="U725" s="7"/>
      <c r="V725" s="7" t="s">
        <v>898</v>
      </c>
      <c r="W725" s="8">
        <v>0</v>
      </c>
      <c r="X725" s="8">
        <v>0</v>
      </c>
      <c r="Y725" s="8">
        <v>1.9886363636363636E-2</v>
      </c>
      <c r="Z725" s="8">
        <v>1.9886363636363636E-2</v>
      </c>
      <c r="AA725" s="8">
        <v>0</v>
      </c>
      <c r="AB725" s="8">
        <v>0</v>
      </c>
      <c r="AC725" s="8">
        <v>0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1.9886363636363636E-2</v>
      </c>
      <c r="AL725" s="8">
        <v>1.9886363636363636E-2</v>
      </c>
      <c r="AM725" s="8">
        <v>0</v>
      </c>
      <c r="AN725" s="8">
        <v>0</v>
      </c>
      <c r="AO725" s="8">
        <v>0</v>
      </c>
      <c r="AP725" s="8">
        <v>0</v>
      </c>
      <c r="AQ725" s="8">
        <v>0</v>
      </c>
      <c r="AR725" s="8">
        <v>0</v>
      </c>
      <c r="AS725" s="8">
        <v>0</v>
      </c>
      <c r="AT725" s="8">
        <v>0</v>
      </c>
      <c r="AU725" s="7">
        <v>0</v>
      </c>
      <c r="AV725" s="7">
        <v>0</v>
      </c>
      <c r="AW725" s="7">
        <v>0</v>
      </c>
      <c r="AX725" s="7">
        <v>0</v>
      </c>
      <c r="AY725" s="7">
        <v>0</v>
      </c>
      <c r="AZ725" s="7">
        <v>0</v>
      </c>
      <c r="BA725" s="7">
        <v>0</v>
      </c>
      <c r="BB725" s="7">
        <v>0</v>
      </c>
      <c r="BC725" s="8">
        <v>0</v>
      </c>
      <c r="BD725" s="8">
        <v>0</v>
      </c>
      <c r="BE725" s="8">
        <v>0</v>
      </c>
      <c r="BF725" s="8">
        <v>0</v>
      </c>
      <c r="BG725" s="8">
        <v>0</v>
      </c>
      <c r="BH725" s="8">
        <v>0</v>
      </c>
      <c r="BI725" s="8">
        <v>0</v>
      </c>
      <c r="BJ725" s="8">
        <v>0</v>
      </c>
      <c r="BK725" s="8">
        <v>0</v>
      </c>
      <c r="BL725" s="8">
        <v>0</v>
      </c>
      <c r="BM725" s="8">
        <v>0</v>
      </c>
      <c r="BN725" s="8">
        <v>0</v>
      </c>
      <c r="BO725" s="8">
        <v>0</v>
      </c>
      <c r="BP725" s="8">
        <v>0</v>
      </c>
      <c r="BQ725" s="8">
        <v>0</v>
      </c>
      <c r="BR725" s="8">
        <v>0</v>
      </c>
    </row>
    <row r="726" spans="1:70" x14ac:dyDescent="0.25">
      <c r="A726" s="6">
        <v>35221620</v>
      </c>
      <c r="B726" t="s">
        <v>1586</v>
      </c>
      <c r="C726" s="7" t="s">
        <v>137</v>
      </c>
      <c r="D726" s="7" t="s">
        <v>897</v>
      </c>
      <c r="E726" s="7" t="s">
        <v>95</v>
      </c>
      <c r="F726" t="s">
        <v>898</v>
      </c>
      <c r="G726" t="s">
        <v>899</v>
      </c>
      <c r="H726" t="s">
        <v>1587</v>
      </c>
      <c r="I726" t="s">
        <v>173</v>
      </c>
      <c r="J726" t="s">
        <v>158</v>
      </c>
      <c r="K726" t="s">
        <v>174</v>
      </c>
      <c r="L726">
        <v>37.053330472699997</v>
      </c>
      <c r="M726">
        <v>-121.6624946945</v>
      </c>
      <c r="N726" s="7" t="s">
        <v>1588</v>
      </c>
      <c r="O726" s="7" t="s">
        <v>1589</v>
      </c>
      <c r="P726" s="7" t="s">
        <v>1590</v>
      </c>
      <c r="Q726" s="7" t="s">
        <v>141</v>
      </c>
      <c r="R726" s="7">
        <v>854</v>
      </c>
      <c r="S726" s="7">
        <v>1052</v>
      </c>
      <c r="T726" s="7" t="s">
        <v>220</v>
      </c>
      <c r="U726" s="7"/>
      <c r="V726" s="7" t="s">
        <v>898</v>
      </c>
      <c r="W726" s="8">
        <v>0</v>
      </c>
      <c r="X726" s="8">
        <v>0</v>
      </c>
      <c r="Y726" s="8">
        <v>4.261363636363636E-2</v>
      </c>
      <c r="Z726" s="8">
        <v>4.261363636363636E-2</v>
      </c>
      <c r="AA726" s="8">
        <v>0</v>
      </c>
      <c r="AB726" s="8">
        <v>0</v>
      </c>
      <c r="AC726" s="8">
        <v>0</v>
      </c>
      <c r="AD726" s="8">
        <v>0</v>
      </c>
      <c r="AE726" s="8">
        <v>0</v>
      </c>
      <c r="AF726" s="8">
        <v>0</v>
      </c>
      <c r="AG726" s="8">
        <v>0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8">
        <v>0</v>
      </c>
      <c r="AN726" s="8">
        <v>0</v>
      </c>
      <c r="AO726" s="8">
        <v>0</v>
      </c>
      <c r="AP726" s="8">
        <v>0</v>
      </c>
      <c r="AQ726" s="8">
        <v>0</v>
      </c>
      <c r="AR726" s="8">
        <v>0</v>
      </c>
      <c r="AS726" s="8">
        <v>0</v>
      </c>
      <c r="AT726" s="8">
        <v>0</v>
      </c>
      <c r="AU726" s="7">
        <v>0</v>
      </c>
      <c r="AV726" s="7">
        <v>0</v>
      </c>
      <c r="AW726" s="7">
        <v>0</v>
      </c>
      <c r="AX726" s="7">
        <v>0</v>
      </c>
      <c r="AY726" s="7">
        <v>0</v>
      </c>
      <c r="AZ726" s="7">
        <v>0</v>
      </c>
      <c r="BA726" s="7">
        <v>4.261363636363636E-2</v>
      </c>
      <c r="BB726" s="7">
        <v>4.261363636363636E-2</v>
      </c>
      <c r="BC726" s="8">
        <v>0</v>
      </c>
      <c r="BD726" s="8">
        <v>0</v>
      </c>
      <c r="BE726" s="8">
        <v>0</v>
      </c>
      <c r="BF726" s="8">
        <v>0</v>
      </c>
      <c r="BG726" s="8">
        <v>0</v>
      </c>
      <c r="BH726" s="8">
        <v>0</v>
      </c>
      <c r="BI726" s="8">
        <v>0</v>
      </c>
      <c r="BJ726" s="8">
        <v>0</v>
      </c>
      <c r="BK726" s="8">
        <v>0</v>
      </c>
      <c r="BL726" s="8">
        <v>0</v>
      </c>
      <c r="BM726" s="8">
        <v>0</v>
      </c>
      <c r="BN726" s="8">
        <v>0</v>
      </c>
      <c r="BO726" s="8">
        <v>0</v>
      </c>
      <c r="BP726" s="8">
        <v>0</v>
      </c>
      <c r="BQ726" s="8">
        <v>0</v>
      </c>
      <c r="BR726" s="8">
        <v>0</v>
      </c>
    </row>
    <row r="727" spans="1:70" x14ac:dyDescent="0.25">
      <c r="A727" s="6">
        <v>35094321</v>
      </c>
      <c r="B727" t="s">
        <v>1591</v>
      </c>
      <c r="C727" s="7" t="s">
        <v>101</v>
      </c>
      <c r="D727" s="7" t="s">
        <v>897</v>
      </c>
      <c r="E727" s="7" t="s">
        <v>95</v>
      </c>
      <c r="F727" t="s">
        <v>898</v>
      </c>
      <c r="G727" t="s">
        <v>899</v>
      </c>
      <c r="H727" t="s">
        <v>1592</v>
      </c>
      <c r="I727" t="s">
        <v>173</v>
      </c>
      <c r="J727" t="s">
        <v>158</v>
      </c>
      <c r="K727" t="s">
        <v>174</v>
      </c>
      <c r="L727">
        <v>37.083351431200001</v>
      </c>
      <c r="M727">
        <v>-121.7523795263</v>
      </c>
      <c r="N727" s="7" t="s">
        <v>1593</v>
      </c>
      <c r="O727" s="7" t="s">
        <v>1594</v>
      </c>
      <c r="P727" s="7" t="s">
        <v>1595</v>
      </c>
      <c r="Q727" s="7" t="s">
        <v>170</v>
      </c>
      <c r="R727" s="7">
        <v>891</v>
      </c>
      <c r="S727" s="7"/>
      <c r="T727" s="7"/>
      <c r="U727" s="7"/>
      <c r="V727" s="7" t="s">
        <v>898</v>
      </c>
      <c r="W727" s="8">
        <v>0</v>
      </c>
      <c r="X727" s="8">
        <v>0</v>
      </c>
      <c r="Y727" s="8">
        <v>0.10321969696969698</v>
      </c>
      <c r="Z727" s="8">
        <v>0.10321969696969698</v>
      </c>
      <c r="AA727" s="8">
        <v>0</v>
      </c>
      <c r="AB727" s="8">
        <v>0</v>
      </c>
      <c r="AC727" s="8">
        <v>0</v>
      </c>
      <c r="AD727" s="8">
        <v>0</v>
      </c>
      <c r="AE727" s="8">
        <v>0</v>
      </c>
      <c r="AF727" s="8">
        <v>0</v>
      </c>
      <c r="AG727" s="8">
        <v>0.10321969696969698</v>
      </c>
      <c r="AH727" s="8">
        <v>0.10321969696969698</v>
      </c>
      <c r="AI727" s="8">
        <v>0</v>
      </c>
      <c r="AJ727" s="8">
        <v>0</v>
      </c>
      <c r="AK727" s="8">
        <v>0</v>
      </c>
      <c r="AL727" s="8">
        <v>0</v>
      </c>
      <c r="AM727" s="8">
        <v>0</v>
      </c>
      <c r="AN727" s="8">
        <v>0</v>
      </c>
      <c r="AO727" s="8">
        <v>0</v>
      </c>
      <c r="AP727" s="8">
        <v>0</v>
      </c>
      <c r="AQ727" s="8">
        <v>0</v>
      </c>
      <c r="AR727" s="8">
        <v>0</v>
      </c>
      <c r="AS727" s="8">
        <v>0</v>
      </c>
      <c r="AT727" s="8">
        <v>0</v>
      </c>
      <c r="AU727" s="7">
        <v>0</v>
      </c>
      <c r="AV727" s="7">
        <v>0</v>
      </c>
      <c r="AW727" s="7">
        <v>0</v>
      </c>
      <c r="AX727" s="7">
        <v>0</v>
      </c>
      <c r="AY727" s="7">
        <v>0</v>
      </c>
      <c r="AZ727" s="7">
        <v>0</v>
      </c>
      <c r="BA727" s="7">
        <v>0</v>
      </c>
      <c r="BB727" s="7">
        <v>0</v>
      </c>
      <c r="BC727" s="8">
        <v>0</v>
      </c>
      <c r="BD727" s="8">
        <v>0</v>
      </c>
      <c r="BE727" s="8">
        <v>0</v>
      </c>
      <c r="BF727" s="8">
        <v>0</v>
      </c>
      <c r="BG727" s="8">
        <v>0</v>
      </c>
      <c r="BH727" s="8">
        <v>0</v>
      </c>
      <c r="BI727" s="8">
        <v>0</v>
      </c>
      <c r="BJ727" s="8">
        <v>0</v>
      </c>
      <c r="BK727" s="8">
        <v>0</v>
      </c>
      <c r="BL727" s="8">
        <v>0</v>
      </c>
      <c r="BM727" s="8">
        <v>0</v>
      </c>
      <c r="BN727" s="8">
        <v>0</v>
      </c>
      <c r="BO727" s="8">
        <v>0</v>
      </c>
      <c r="BP727" s="8">
        <v>0</v>
      </c>
      <c r="BQ727" s="8">
        <v>0</v>
      </c>
      <c r="BR727" s="8">
        <v>0</v>
      </c>
    </row>
    <row r="728" spans="1:70" x14ac:dyDescent="0.25">
      <c r="A728" s="6">
        <v>35224941</v>
      </c>
      <c r="B728" t="s">
        <v>1596</v>
      </c>
      <c r="C728" s="7" t="s">
        <v>137</v>
      </c>
      <c r="D728" s="7" t="s">
        <v>897</v>
      </c>
      <c r="E728" s="7" t="s">
        <v>95</v>
      </c>
      <c r="F728" t="s">
        <v>898</v>
      </c>
      <c r="G728" t="s">
        <v>899</v>
      </c>
      <c r="H728" t="s">
        <v>1597</v>
      </c>
      <c r="I728" t="s">
        <v>1100</v>
      </c>
      <c r="J728" t="s">
        <v>158</v>
      </c>
      <c r="K728" t="s">
        <v>1101</v>
      </c>
      <c r="L728">
        <v>35.358278560700001</v>
      </c>
      <c r="M728">
        <v>-120.8253179789</v>
      </c>
      <c r="N728" s="7" t="s">
        <v>1598</v>
      </c>
      <c r="O728" s="7" t="s">
        <v>1599</v>
      </c>
      <c r="P728" s="7" t="s">
        <v>1600</v>
      </c>
      <c r="Q728" s="7" t="s">
        <v>141</v>
      </c>
      <c r="R728" s="7">
        <v>2399</v>
      </c>
      <c r="S728" s="7">
        <v>2247</v>
      </c>
      <c r="T728" s="7" t="s">
        <v>220</v>
      </c>
      <c r="U728" s="7"/>
      <c r="V728" s="7" t="s">
        <v>898</v>
      </c>
      <c r="W728" s="8">
        <v>0</v>
      </c>
      <c r="X728" s="8">
        <v>0</v>
      </c>
      <c r="Y728" s="8">
        <v>3.2007575757575756E-2</v>
      </c>
      <c r="Z728" s="8">
        <v>3.2007575757575756E-2</v>
      </c>
      <c r="AA728" s="8">
        <v>0</v>
      </c>
      <c r="AB728" s="8">
        <v>0</v>
      </c>
      <c r="AC728" s="8">
        <v>0</v>
      </c>
      <c r="AD728" s="8">
        <v>0</v>
      </c>
      <c r="AE728" s="8">
        <v>0</v>
      </c>
      <c r="AF728" s="8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8">
        <v>0</v>
      </c>
      <c r="AO728" s="8">
        <v>0</v>
      </c>
      <c r="AP728" s="8">
        <v>0</v>
      </c>
      <c r="AQ728" s="8">
        <v>0</v>
      </c>
      <c r="AR728" s="8">
        <v>0</v>
      </c>
      <c r="AS728" s="8">
        <v>0</v>
      </c>
      <c r="AT728" s="8">
        <v>0</v>
      </c>
      <c r="AU728" s="7">
        <v>0</v>
      </c>
      <c r="AV728" s="7">
        <v>0</v>
      </c>
      <c r="AW728" s="7">
        <v>0</v>
      </c>
      <c r="AX728" s="7">
        <v>0</v>
      </c>
      <c r="AY728" s="7">
        <v>0</v>
      </c>
      <c r="AZ728" s="7">
        <v>0</v>
      </c>
      <c r="BA728" s="7">
        <v>3.2007575757575756E-2</v>
      </c>
      <c r="BB728" s="7">
        <v>3.2007575757575756E-2</v>
      </c>
      <c r="BC728" s="8">
        <v>0</v>
      </c>
      <c r="BD728" s="8">
        <v>0</v>
      </c>
      <c r="BE728" s="8">
        <v>0</v>
      </c>
      <c r="BF728" s="8">
        <v>0</v>
      </c>
      <c r="BG728" s="8">
        <v>0</v>
      </c>
      <c r="BH728" s="8">
        <v>0</v>
      </c>
      <c r="BI728" s="8">
        <v>0</v>
      </c>
      <c r="BJ728" s="8">
        <v>0</v>
      </c>
      <c r="BK728" s="8">
        <v>0</v>
      </c>
      <c r="BL728" s="8">
        <v>0</v>
      </c>
      <c r="BM728" s="8">
        <v>0</v>
      </c>
      <c r="BN728" s="8">
        <v>0</v>
      </c>
      <c r="BO728" s="8">
        <v>0</v>
      </c>
      <c r="BP728" s="8">
        <v>0</v>
      </c>
      <c r="BQ728" s="8">
        <v>0</v>
      </c>
      <c r="BR728" s="8">
        <v>0</v>
      </c>
    </row>
    <row r="729" spans="1:70" x14ac:dyDescent="0.25">
      <c r="A729" s="6">
        <v>35062127</v>
      </c>
      <c r="B729" t="s">
        <v>1601</v>
      </c>
      <c r="C729" s="7" t="s">
        <v>93</v>
      </c>
      <c r="D729" s="7" t="s">
        <v>897</v>
      </c>
      <c r="E729" s="7" t="s">
        <v>95</v>
      </c>
      <c r="F729" t="s">
        <v>898</v>
      </c>
      <c r="G729" t="s">
        <v>899</v>
      </c>
      <c r="H729" t="s">
        <v>1602</v>
      </c>
      <c r="I729" t="s">
        <v>130</v>
      </c>
      <c r="J729" t="s">
        <v>78</v>
      </c>
      <c r="K729" t="s">
        <v>109</v>
      </c>
      <c r="L729">
        <v>38.849975214799997</v>
      </c>
      <c r="M729">
        <v>-120.98278855309999</v>
      </c>
      <c r="N729" s="7" t="s">
        <v>1583</v>
      </c>
      <c r="O729" s="7" t="s">
        <v>1603</v>
      </c>
      <c r="P729" s="7" t="s">
        <v>1585</v>
      </c>
      <c r="Q729" s="7" t="s">
        <v>170</v>
      </c>
      <c r="R729" s="7">
        <v>548</v>
      </c>
      <c r="S729" s="7"/>
      <c r="T729" s="7"/>
      <c r="U729" s="7"/>
      <c r="V729" s="7" t="s">
        <v>898</v>
      </c>
      <c r="W729" s="8">
        <v>0</v>
      </c>
      <c r="X729" s="8">
        <v>0</v>
      </c>
      <c r="Y729" s="8">
        <v>1.1384469696969697</v>
      </c>
      <c r="Z729" s="8">
        <v>1.1384469696969697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1.1384469696969697</v>
      </c>
      <c r="AH729" s="8">
        <v>1.1384469696969697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8">
        <v>0</v>
      </c>
      <c r="AO729" s="8">
        <v>0</v>
      </c>
      <c r="AP729" s="8">
        <v>0</v>
      </c>
      <c r="AQ729" s="8">
        <v>0</v>
      </c>
      <c r="AR729" s="8">
        <v>0</v>
      </c>
      <c r="AS729" s="8">
        <v>0</v>
      </c>
      <c r="AT729" s="8">
        <v>0</v>
      </c>
      <c r="AU729" s="7">
        <v>0</v>
      </c>
      <c r="AV729" s="7">
        <v>0</v>
      </c>
      <c r="AW729" s="7">
        <v>0</v>
      </c>
      <c r="AX729" s="7">
        <v>0</v>
      </c>
      <c r="AY729" s="7">
        <v>0</v>
      </c>
      <c r="AZ729" s="7">
        <v>0</v>
      </c>
      <c r="BA729" s="7">
        <v>0</v>
      </c>
      <c r="BB729" s="7">
        <v>0</v>
      </c>
      <c r="BC729" s="8">
        <v>0</v>
      </c>
      <c r="BD729" s="8">
        <v>0</v>
      </c>
      <c r="BE729" s="8">
        <v>0</v>
      </c>
      <c r="BF729" s="8">
        <v>0</v>
      </c>
      <c r="BG729" s="8">
        <v>0</v>
      </c>
      <c r="BH729" s="8">
        <v>0</v>
      </c>
      <c r="BI729" s="8">
        <v>0</v>
      </c>
      <c r="BJ729" s="8">
        <v>0</v>
      </c>
      <c r="BK729" s="8">
        <v>0</v>
      </c>
      <c r="BL729" s="8">
        <v>0</v>
      </c>
      <c r="BM729" s="8">
        <v>0</v>
      </c>
      <c r="BN729" s="8">
        <v>0</v>
      </c>
      <c r="BO729" s="8">
        <v>0</v>
      </c>
      <c r="BP729" s="8">
        <v>0</v>
      </c>
      <c r="BQ729" s="8">
        <v>0</v>
      </c>
      <c r="BR729" s="8">
        <v>0</v>
      </c>
    </row>
    <row r="730" spans="1:70" x14ac:dyDescent="0.25">
      <c r="A730" s="6">
        <v>35241886</v>
      </c>
      <c r="B730" t="s">
        <v>1604</v>
      </c>
      <c r="C730" s="7" t="s">
        <v>93</v>
      </c>
      <c r="D730" s="7" t="s">
        <v>1605</v>
      </c>
      <c r="E730" s="7" t="s">
        <v>95</v>
      </c>
      <c r="F730" t="s">
        <v>898</v>
      </c>
      <c r="G730" t="s">
        <v>899</v>
      </c>
      <c r="H730" t="s">
        <v>732</v>
      </c>
      <c r="I730" t="s">
        <v>130</v>
      </c>
      <c r="J730" t="s">
        <v>78</v>
      </c>
      <c r="K730" t="s">
        <v>109</v>
      </c>
      <c r="L730">
        <v>38.916570523600001</v>
      </c>
      <c r="M730">
        <v>-120.8837090585</v>
      </c>
      <c r="N730" s="7" t="s">
        <v>1583</v>
      </c>
      <c r="O730" s="7" t="s">
        <v>1606</v>
      </c>
      <c r="P730" s="7" t="s">
        <v>1585</v>
      </c>
      <c r="Q730" s="7" t="s">
        <v>141</v>
      </c>
      <c r="R730" s="7">
        <v>1433</v>
      </c>
      <c r="S730" s="7">
        <v>380</v>
      </c>
      <c r="T730" s="7" t="s">
        <v>134</v>
      </c>
      <c r="U730" s="7"/>
      <c r="V730" s="7" t="s">
        <v>898</v>
      </c>
      <c r="W730" s="8">
        <v>0</v>
      </c>
      <c r="X730" s="8">
        <v>0</v>
      </c>
      <c r="Y730" s="8">
        <v>2.3106060606060606E-2</v>
      </c>
      <c r="Z730" s="8">
        <v>2.3106060606060606E-2</v>
      </c>
      <c r="AA730" s="8">
        <v>0</v>
      </c>
      <c r="AB730" s="8">
        <v>0</v>
      </c>
      <c r="AC730" s="8">
        <v>0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8">
        <v>0</v>
      </c>
      <c r="AO730" s="8">
        <v>0</v>
      </c>
      <c r="AP730" s="8">
        <v>0</v>
      </c>
      <c r="AQ730" s="8">
        <v>0</v>
      </c>
      <c r="AR730" s="8">
        <v>0</v>
      </c>
      <c r="AS730" s="8">
        <v>2.3106060606060606E-2</v>
      </c>
      <c r="AT730" s="8">
        <v>2.3106060606060606E-2</v>
      </c>
      <c r="AU730" s="7">
        <v>0</v>
      </c>
      <c r="AV730" s="7">
        <v>0</v>
      </c>
      <c r="AW730" s="7">
        <v>0</v>
      </c>
      <c r="AX730" s="7">
        <v>0</v>
      </c>
      <c r="AY730" s="7">
        <v>0</v>
      </c>
      <c r="AZ730" s="7">
        <v>0</v>
      </c>
      <c r="BA730" s="7">
        <v>0</v>
      </c>
      <c r="BB730" s="7">
        <v>0</v>
      </c>
      <c r="BC730" s="8">
        <v>0</v>
      </c>
      <c r="BD730" s="8">
        <v>0</v>
      </c>
      <c r="BE730" s="8">
        <v>0</v>
      </c>
      <c r="BF730" s="8">
        <v>0</v>
      </c>
      <c r="BG730" s="8">
        <v>0</v>
      </c>
      <c r="BH730" s="8">
        <v>0</v>
      </c>
      <c r="BI730" s="8">
        <v>0</v>
      </c>
      <c r="BJ730" s="8">
        <v>0</v>
      </c>
      <c r="BK730" s="8">
        <v>0</v>
      </c>
      <c r="BL730" s="8">
        <v>0</v>
      </c>
      <c r="BM730" s="8">
        <v>0</v>
      </c>
      <c r="BN730" s="8">
        <v>0</v>
      </c>
      <c r="BO730" s="8">
        <v>0</v>
      </c>
      <c r="BP730" s="8">
        <v>0</v>
      </c>
      <c r="BQ730" s="8">
        <v>0</v>
      </c>
      <c r="BR730" s="8">
        <v>0</v>
      </c>
    </row>
    <row r="731" spans="1:70" x14ac:dyDescent="0.25">
      <c r="A731" s="6">
        <v>35037896</v>
      </c>
      <c r="B731" t="s">
        <v>1607</v>
      </c>
      <c r="C731" s="7" t="s">
        <v>101</v>
      </c>
      <c r="D731" s="7" t="s">
        <v>897</v>
      </c>
      <c r="E731" s="7" t="s">
        <v>95</v>
      </c>
      <c r="F731" t="s">
        <v>898</v>
      </c>
      <c r="G731" t="s">
        <v>899</v>
      </c>
      <c r="H731" t="s">
        <v>1608</v>
      </c>
      <c r="I731" t="s">
        <v>1044</v>
      </c>
      <c r="J731" t="s">
        <v>153</v>
      </c>
      <c r="K731" t="s">
        <v>196</v>
      </c>
      <c r="L731">
        <v>38.933227293400002</v>
      </c>
      <c r="M731">
        <v>-122.7582701258</v>
      </c>
      <c r="N731" s="7" t="s">
        <v>1609</v>
      </c>
      <c r="O731" s="7" t="s">
        <v>1610</v>
      </c>
      <c r="P731" s="7" t="s">
        <v>1611</v>
      </c>
      <c r="Q731" s="7" t="s">
        <v>141</v>
      </c>
      <c r="R731" s="7">
        <v>9</v>
      </c>
      <c r="S731" s="7">
        <v>735</v>
      </c>
      <c r="T731" s="7" t="s">
        <v>220</v>
      </c>
      <c r="U731" s="7"/>
      <c r="V731" s="7" t="s">
        <v>898</v>
      </c>
      <c r="W731" s="8">
        <v>0</v>
      </c>
      <c r="X731" s="8">
        <v>0</v>
      </c>
      <c r="Y731" s="8">
        <v>0.42443181818181819</v>
      </c>
      <c r="Z731" s="8">
        <v>0.42443181818181819</v>
      </c>
      <c r="AA731" s="8">
        <v>0</v>
      </c>
      <c r="AB731" s="8">
        <v>0</v>
      </c>
      <c r="AC731" s="8">
        <v>0</v>
      </c>
      <c r="AD731" s="8">
        <v>0</v>
      </c>
      <c r="AE731" s="8">
        <v>0</v>
      </c>
      <c r="AF731" s="8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8">
        <v>0</v>
      </c>
      <c r="AO731" s="8">
        <v>0</v>
      </c>
      <c r="AP731" s="8">
        <v>0</v>
      </c>
      <c r="AQ731" s="8">
        <v>0</v>
      </c>
      <c r="AR731" s="8">
        <v>0</v>
      </c>
      <c r="AS731" s="8">
        <v>0.42443181818181819</v>
      </c>
      <c r="AT731" s="8">
        <v>0.42443181818181819</v>
      </c>
      <c r="AU731" s="7">
        <v>0</v>
      </c>
      <c r="AV731" s="7">
        <v>0</v>
      </c>
      <c r="AW731" s="7">
        <v>0</v>
      </c>
      <c r="AX731" s="7">
        <v>0</v>
      </c>
      <c r="AY731" s="7">
        <v>0</v>
      </c>
      <c r="AZ731" s="7">
        <v>0</v>
      </c>
      <c r="BA731" s="7">
        <v>0</v>
      </c>
      <c r="BB731" s="7">
        <v>0</v>
      </c>
      <c r="BC731" s="8">
        <v>0</v>
      </c>
      <c r="BD731" s="8">
        <v>0</v>
      </c>
      <c r="BE731" s="8">
        <v>0</v>
      </c>
      <c r="BF731" s="8">
        <v>0</v>
      </c>
      <c r="BG731" s="8">
        <v>0</v>
      </c>
      <c r="BH731" s="8">
        <v>0</v>
      </c>
      <c r="BI731" s="8">
        <v>0</v>
      </c>
      <c r="BJ731" s="8">
        <v>0</v>
      </c>
      <c r="BK731" s="8">
        <v>0</v>
      </c>
      <c r="BL731" s="8">
        <v>0</v>
      </c>
      <c r="BM731" s="8">
        <v>0</v>
      </c>
      <c r="BN731" s="8">
        <v>0</v>
      </c>
      <c r="BO731" s="8">
        <v>0</v>
      </c>
      <c r="BP731" s="8">
        <v>0</v>
      </c>
      <c r="BQ731" s="8">
        <v>0</v>
      </c>
      <c r="BR731" s="8">
        <v>0</v>
      </c>
    </row>
    <row r="732" spans="1:70" x14ac:dyDescent="0.25">
      <c r="A732" s="6">
        <v>35260214</v>
      </c>
      <c r="B732" t="s">
        <v>1612</v>
      </c>
      <c r="C732" s="7" t="s">
        <v>101</v>
      </c>
      <c r="D732" s="7" t="s">
        <v>897</v>
      </c>
      <c r="E732" s="7" t="s">
        <v>95</v>
      </c>
      <c r="F732" t="s">
        <v>898</v>
      </c>
      <c r="G732" t="s">
        <v>899</v>
      </c>
      <c r="H732" t="s">
        <v>98</v>
      </c>
      <c r="I732" t="s">
        <v>98</v>
      </c>
      <c r="J732" t="s">
        <v>99</v>
      </c>
      <c r="K732" t="s">
        <v>100</v>
      </c>
      <c r="L732">
        <v>37.487004102100002</v>
      </c>
      <c r="M732">
        <v>-119.79039865430001</v>
      </c>
      <c r="N732" s="7" t="s">
        <v>558</v>
      </c>
      <c r="O732" s="7" t="s">
        <v>1613</v>
      </c>
      <c r="P732" s="7" t="s">
        <v>560</v>
      </c>
      <c r="Q732" s="7" t="s">
        <v>141</v>
      </c>
      <c r="R732" s="7">
        <v>731</v>
      </c>
      <c r="S732" s="7">
        <v>1143</v>
      </c>
      <c r="T732" s="7" t="s">
        <v>220</v>
      </c>
      <c r="U732" s="7"/>
      <c r="V732" s="7" t="s">
        <v>898</v>
      </c>
      <c r="W732" s="8">
        <v>0</v>
      </c>
      <c r="X732" s="8">
        <v>0</v>
      </c>
      <c r="Y732" s="8">
        <v>9.5643939393939392E-2</v>
      </c>
      <c r="Z732" s="8">
        <v>9.5643939393939392E-2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8">
        <v>0</v>
      </c>
      <c r="AO732" s="8">
        <v>0</v>
      </c>
      <c r="AP732" s="8">
        <v>0</v>
      </c>
      <c r="AQ732" s="8">
        <v>0</v>
      </c>
      <c r="AR732" s="8">
        <v>0</v>
      </c>
      <c r="AS732" s="8">
        <v>9.5643939393939392E-2</v>
      </c>
      <c r="AT732" s="8">
        <v>9.5643939393939392E-2</v>
      </c>
      <c r="AU732" s="7">
        <v>0</v>
      </c>
      <c r="AV732" s="7">
        <v>0</v>
      </c>
      <c r="AW732" s="7">
        <v>0</v>
      </c>
      <c r="AX732" s="7">
        <v>0</v>
      </c>
      <c r="AY732" s="7">
        <v>0</v>
      </c>
      <c r="AZ732" s="7">
        <v>0</v>
      </c>
      <c r="BA732" s="7">
        <v>0</v>
      </c>
      <c r="BB732" s="7">
        <v>0</v>
      </c>
      <c r="BC732" s="8">
        <v>0</v>
      </c>
      <c r="BD732" s="8">
        <v>0</v>
      </c>
      <c r="BE732" s="8">
        <v>0</v>
      </c>
      <c r="BF732" s="8">
        <v>0</v>
      </c>
      <c r="BG732" s="8">
        <v>0</v>
      </c>
      <c r="BH732" s="8">
        <v>0</v>
      </c>
      <c r="BI732" s="8">
        <v>0</v>
      </c>
      <c r="BJ732" s="8">
        <v>0</v>
      </c>
      <c r="BK732" s="8">
        <v>0</v>
      </c>
      <c r="BL732" s="8">
        <v>0</v>
      </c>
      <c r="BM732" s="8">
        <v>0</v>
      </c>
      <c r="BN732" s="8">
        <v>0</v>
      </c>
      <c r="BO732" s="8">
        <v>0</v>
      </c>
      <c r="BP732" s="8">
        <v>0</v>
      </c>
      <c r="BQ732" s="8">
        <v>0</v>
      </c>
      <c r="BR732" s="8">
        <v>0</v>
      </c>
    </row>
    <row r="733" spans="1:70" x14ac:dyDescent="0.25">
      <c r="A733" s="6">
        <v>35083919</v>
      </c>
      <c r="B733" t="s">
        <v>1614</v>
      </c>
      <c r="C733" s="7" t="s">
        <v>101</v>
      </c>
      <c r="D733" s="7" t="s">
        <v>897</v>
      </c>
      <c r="E733" s="7" t="s">
        <v>95</v>
      </c>
      <c r="F733" t="s">
        <v>898</v>
      </c>
      <c r="G733" t="s">
        <v>899</v>
      </c>
      <c r="H733" t="s">
        <v>98</v>
      </c>
      <c r="I733" t="s">
        <v>98</v>
      </c>
      <c r="J733" t="s">
        <v>99</v>
      </c>
      <c r="K733" t="s">
        <v>100</v>
      </c>
      <c r="L733">
        <v>37.396038285300001</v>
      </c>
      <c r="M733">
        <v>-119.82872333269999</v>
      </c>
      <c r="N733" s="7" t="s">
        <v>583</v>
      </c>
      <c r="O733" s="7" t="s">
        <v>1615</v>
      </c>
      <c r="P733" s="7" t="s">
        <v>585</v>
      </c>
      <c r="Q733" s="7" t="s">
        <v>170</v>
      </c>
      <c r="R733" s="7">
        <v>379</v>
      </c>
      <c r="S733" s="7">
        <v>1272</v>
      </c>
      <c r="T733" s="7" t="s">
        <v>220</v>
      </c>
      <c r="U733" s="7"/>
      <c r="V733" s="7" t="s">
        <v>898</v>
      </c>
      <c r="W733" s="8">
        <v>0</v>
      </c>
      <c r="X733" s="8">
        <v>0</v>
      </c>
      <c r="Y733" s="8">
        <v>9.488636363636363E-2</v>
      </c>
      <c r="Z733" s="8">
        <v>9.488636363636363E-2</v>
      </c>
      <c r="AA733" s="8">
        <v>0</v>
      </c>
      <c r="AB733" s="8">
        <v>0</v>
      </c>
      <c r="AC733" s="8">
        <v>0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8">
        <v>0</v>
      </c>
      <c r="AO733" s="8">
        <v>9.488636363636363E-2</v>
      </c>
      <c r="AP733" s="8">
        <v>9.488636363636363E-2</v>
      </c>
      <c r="AQ733" s="8">
        <v>0</v>
      </c>
      <c r="AR733" s="8">
        <v>0</v>
      </c>
      <c r="AS733" s="8">
        <v>0</v>
      </c>
      <c r="AT733" s="8">
        <v>0</v>
      </c>
      <c r="AU733" s="7">
        <v>0</v>
      </c>
      <c r="AV733" s="7">
        <v>0</v>
      </c>
      <c r="AW733" s="7">
        <v>0</v>
      </c>
      <c r="AX733" s="7">
        <v>0</v>
      </c>
      <c r="AY733" s="7">
        <v>0</v>
      </c>
      <c r="AZ733" s="7">
        <v>0</v>
      </c>
      <c r="BA733" s="7">
        <v>0</v>
      </c>
      <c r="BB733" s="7">
        <v>0</v>
      </c>
      <c r="BC733" s="8">
        <v>0</v>
      </c>
      <c r="BD733" s="8">
        <v>0</v>
      </c>
      <c r="BE733" s="8">
        <v>0</v>
      </c>
      <c r="BF733" s="8">
        <v>0</v>
      </c>
      <c r="BG733" s="8">
        <v>0</v>
      </c>
      <c r="BH733" s="8">
        <v>0</v>
      </c>
      <c r="BI733" s="8">
        <v>0</v>
      </c>
      <c r="BJ733" s="8">
        <v>0</v>
      </c>
      <c r="BK733" s="8">
        <v>0</v>
      </c>
      <c r="BL733" s="8">
        <v>0</v>
      </c>
      <c r="BM733" s="8">
        <v>0</v>
      </c>
      <c r="BN733" s="8">
        <v>0</v>
      </c>
      <c r="BO733" s="8">
        <v>0</v>
      </c>
      <c r="BP733" s="8">
        <v>0</v>
      </c>
      <c r="BQ733" s="8">
        <v>0</v>
      </c>
      <c r="BR733" s="8">
        <v>0</v>
      </c>
    </row>
    <row r="734" spans="1:70" x14ac:dyDescent="0.25">
      <c r="A734" s="6">
        <v>35221744</v>
      </c>
      <c r="B734" t="s">
        <v>1616</v>
      </c>
      <c r="C734" s="7" t="s">
        <v>101</v>
      </c>
      <c r="D734" s="7" t="s">
        <v>897</v>
      </c>
      <c r="E734" s="7" t="s">
        <v>95</v>
      </c>
      <c r="F734" t="s">
        <v>898</v>
      </c>
      <c r="G734" t="s">
        <v>899</v>
      </c>
      <c r="H734" t="s">
        <v>98</v>
      </c>
      <c r="I734" t="s">
        <v>98</v>
      </c>
      <c r="J734" t="s">
        <v>99</v>
      </c>
      <c r="K734" t="s">
        <v>100</v>
      </c>
      <c r="L734">
        <v>37.489335090300003</v>
      </c>
      <c r="M734">
        <v>-119.837826402</v>
      </c>
      <c r="N734" s="7" t="s">
        <v>558</v>
      </c>
      <c r="O734" s="7" t="s">
        <v>567</v>
      </c>
      <c r="P734" s="7" t="s">
        <v>560</v>
      </c>
      <c r="Q734" s="7" t="s">
        <v>170</v>
      </c>
      <c r="R734" s="7">
        <v>655</v>
      </c>
      <c r="S734" s="7">
        <v>504</v>
      </c>
      <c r="T734" s="7" t="s">
        <v>134</v>
      </c>
      <c r="U734" s="7"/>
      <c r="V734" s="7" t="s">
        <v>898</v>
      </c>
      <c r="W734" s="8">
        <v>0</v>
      </c>
      <c r="X734" s="8">
        <v>0</v>
      </c>
      <c r="Y734" s="8">
        <v>0.14469696969696969</v>
      </c>
      <c r="Z734" s="8">
        <v>0.14469696969696969</v>
      </c>
      <c r="AA734" s="8">
        <v>0</v>
      </c>
      <c r="AB734" s="8">
        <v>0</v>
      </c>
      <c r="AC734" s="8">
        <v>0</v>
      </c>
      <c r="AD734" s="8">
        <v>0</v>
      </c>
      <c r="AE734" s="8">
        <v>0</v>
      </c>
      <c r="AF734" s="8">
        <v>0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8">
        <v>0</v>
      </c>
      <c r="AO734" s="8">
        <v>0.14469696969696969</v>
      </c>
      <c r="AP734" s="8">
        <v>0.14469696969696969</v>
      </c>
      <c r="AQ734" s="8">
        <v>0</v>
      </c>
      <c r="AR734" s="8">
        <v>0</v>
      </c>
      <c r="AS734" s="8">
        <v>0</v>
      </c>
      <c r="AT734" s="8">
        <v>0</v>
      </c>
      <c r="AU734" s="7">
        <v>0</v>
      </c>
      <c r="AV734" s="7">
        <v>0</v>
      </c>
      <c r="AW734" s="7">
        <v>0</v>
      </c>
      <c r="AX734" s="7">
        <v>0</v>
      </c>
      <c r="AY734" s="7">
        <v>0</v>
      </c>
      <c r="AZ734" s="7">
        <v>0</v>
      </c>
      <c r="BA734" s="7">
        <v>0</v>
      </c>
      <c r="BB734" s="7">
        <v>0</v>
      </c>
      <c r="BC734" s="8">
        <v>0</v>
      </c>
      <c r="BD734" s="8">
        <v>0</v>
      </c>
      <c r="BE734" s="8">
        <v>0</v>
      </c>
      <c r="BF734" s="8">
        <v>0</v>
      </c>
      <c r="BG734" s="8">
        <v>0</v>
      </c>
      <c r="BH734" s="8">
        <v>0</v>
      </c>
      <c r="BI734" s="8">
        <v>0</v>
      </c>
      <c r="BJ734" s="8">
        <v>0</v>
      </c>
      <c r="BK734" s="8">
        <v>0</v>
      </c>
      <c r="BL734" s="8">
        <v>0</v>
      </c>
      <c r="BM734" s="8">
        <v>0</v>
      </c>
      <c r="BN734" s="8">
        <v>0</v>
      </c>
      <c r="BO734" s="8">
        <v>0</v>
      </c>
      <c r="BP734" s="8">
        <v>0</v>
      </c>
      <c r="BQ734" s="8">
        <v>0</v>
      </c>
      <c r="BR734" s="8">
        <v>0</v>
      </c>
    </row>
    <row r="735" spans="1:70" x14ac:dyDescent="0.25">
      <c r="A735" s="6">
        <v>35083888</v>
      </c>
      <c r="B735" t="s">
        <v>1617</v>
      </c>
      <c r="C735" s="7" t="s">
        <v>93</v>
      </c>
      <c r="D735" s="7" t="s">
        <v>897</v>
      </c>
      <c r="E735" s="7" t="s">
        <v>95</v>
      </c>
      <c r="F735" t="s">
        <v>898</v>
      </c>
      <c r="G735" t="s">
        <v>899</v>
      </c>
      <c r="H735" t="s">
        <v>1618</v>
      </c>
      <c r="I735" t="s">
        <v>1413</v>
      </c>
      <c r="J735" t="s">
        <v>99</v>
      </c>
      <c r="K735" t="s">
        <v>957</v>
      </c>
      <c r="L735">
        <v>38.359440100599997</v>
      </c>
      <c r="M735">
        <v>-120.77985804719999</v>
      </c>
      <c r="N735" s="7" t="s">
        <v>1619</v>
      </c>
      <c r="O735" s="7" t="s">
        <v>1620</v>
      </c>
      <c r="P735" s="7" t="s">
        <v>1621</v>
      </c>
      <c r="Q735" s="7" t="s">
        <v>141</v>
      </c>
      <c r="R735" s="7">
        <v>2054</v>
      </c>
      <c r="S735" s="7">
        <v>3365</v>
      </c>
      <c r="T735" s="7" t="s">
        <v>220</v>
      </c>
      <c r="U735" s="7"/>
      <c r="V735" s="7" t="s">
        <v>898</v>
      </c>
      <c r="W735" s="8">
        <v>0</v>
      </c>
      <c r="X735" s="8">
        <v>0</v>
      </c>
      <c r="Y735" s="8">
        <v>7.2348484848484843E-2</v>
      </c>
      <c r="Z735" s="8">
        <v>7.2348484848484843E-2</v>
      </c>
      <c r="AA735" s="8">
        <v>0</v>
      </c>
      <c r="AB735" s="8">
        <v>0</v>
      </c>
      <c r="AC735" s="8">
        <v>0</v>
      </c>
      <c r="AD735" s="8">
        <v>0</v>
      </c>
      <c r="AE735" s="8">
        <v>0</v>
      </c>
      <c r="AF735" s="8">
        <v>0</v>
      </c>
      <c r="AG735" s="8">
        <v>0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8">
        <v>0</v>
      </c>
      <c r="AO735" s="8">
        <v>0</v>
      </c>
      <c r="AP735" s="8">
        <v>0</v>
      </c>
      <c r="AQ735" s="8">
        <v>0</v>
      </c>
      <c r="AR735" s="8">
        <v>0</v>
      </c>
      <c r="AS735" s="8">
        <v>7.2348484848484843E-2</v>
      </c>
      <c r="AT735" s="8">
        <v>7.2348484848484843E-2</v>
      </c>
      <c r="AU735" s="7">
        <v>0</v>
      </c>
      <c r="AV735" s="7">
        <v>0</v>
      </c>
      <c r="AW735" s="7">
        <v>0</v>
      </c>
      <c r="AX735" s="7">
        <v>0</v>
      </c>
      <c r="AY735" s="7">
        <v>0</v>
      </c>
      <c r="AZ735" s="7">
        <v>0</v>
      </c>
      <c r="BA735" s="7">
        <v>0</v>
      </c>
      <c r="BB735" s="7">
        <v>0</v>
      </c>
      <c r="BC735" s="8">
        <v>0</v>
      </c>
      <c r="BD735" s="8">
        <v>0</v>
      </c>
      <c r="BE735" s="8">
        <v>0</v>
      </c>
      <c r="BF735" s="8">
        <v>0</v>
      </c>
      <c r="BG735" s="8">
        <v>0</v>
      </c>
      <c r="BH735" s="8">
        <v>0</v>
      </c>
      <c r="BI735" s="8">
        <v>0</v>
      </c>
      <c r="BJ735" s="8">
        <v>0</v>
      </c>
      <c r="BK735" s="8">
        <v>0</v>
      </c>
      <c r="BL735" s="8">
        <v>0</v>
      </c>
      <c r="BM735" s="8">
        <v>0</v>
      </c>
      <c r="BN735" s="8">
        <v>0</v>
      </c>
      <c r="BO735" s="8">
        <v>0</v>
      </c>
      <c r="BP735" s="8">
        <v>0</v>
      </c>
      <c r="BQ735" s="8">
        <v>0</v>
      </c>
      <c r="BR735" s="8">
        <v>0</v>
      </c>
    </row>
    <row r="736" spans="1:70" x14ac:dyDescent="0.25">
      <c r="A736" s="6">
        <v>35221764</v>
      </c>
      <c r="B736" t="s">
        <v>1622</v>
      </c>
      <c r="C736" s="7" t="s">
        <v>101</v>
      </c>
      <c r="D736" s="7" t="s">
        <v>897</v>
      </c>
      <c r="E736" s="7" t="s">
        <v>95</v>
      </c>
      <c r="F736" t="s">
        <v>898</v>
      </c>
      <c r="G736" t="s">
        <v>899</v>
      </c>
      <c r="H736" t="s">
        <v>1618</v>
      </c>
      <c r="I736" t="s">
        <v>1413</v>
      </c>
      <c r="J736" t="s">
        <v>99</v>
      </c>
      <c r="K736" t="s">
        <v>957</v>
      </c>
      <c r="L736">
        <v>38.352130794099999</v>
      </c>
      <c r="M736">
        <v>-120.792452055</v>
      </c>
      <c r="N736" s="7" t="s">
        <v>1623</v>
      </c>
      <c r="O736" s="7" t="s">
        <v>1624</v>
      </c>
      <c r="P736" s="7" t="s">
        <v>1625</v>
      </c>
      <c r="Q736" s="7" t="s">
        <v>170</v>
      </c>
      <c r="R736" s="7">
        <v>1330</v>
      </c>
      <c r="S736" s="7">
        <v>1882</v>
      </c>
      <c r="T736" s="7" t="s">
        <v>220</v>
      </c>
      <c r="U736" s="7"/>
      <c r="V736" s="7" t="s">
        <v>898</v>
      </c>
      <c r="W736" s="8">
        <v>0</v>
      </c>
      <c r="X736" s="8">
        <v>0</v>
      </c>
      <c r="Y736" s="8">
        <v>0.15473484848484848</v>
      </c>
      <c r="Z736" s="8">
        <v>0.15473484848484848</v>
      </c>
      <c r="AA736" s="8">
        <v>0</v>
      </c>
      <c r="AB736" s="8">
        <v>0</v>
      </c>
      <c r="AC736" s="8">
        <v>0</v>
      </c>
      <c r="AD736" s="8">
        <v>0</v>
      </c>
      <c r="AE736" s="8">
        <v>0</v>
      </c>
      <c r="AF736" s="8">
        <v>0</v>
      </c>
      <c r="AG736" s="8">
        <v>0</v>
      </c>
      <c r="AH736" s="8">
        <v>0</v>
      </c>
      <c r="AI736" s="8">
        <v>0</v>
      </c>
      <c r="AJ736" s="8">
        <v>0</v>
      </c>
      <c r="AK736" s="8">
        <v>0</v>
      </c>
      <c r="AL736" s="8">
        <v>0</v>
      </c>
      <c r="AM736" s="8">
        <v>0</v>
      </c>
      <c r="AN736" s="8">
        <v>0</v>
      </c>
      <c r="AO736" s="8">
        <v>0.15473484848484848</v>
      </c>
      <c r="AP736" s="8">
        <v>0.15473484848484848</v>
      </c>
      <c r="AQ736" s="8">
        <v>0</v>
      </c>
      <c r="AR736" s="8">
        <v>0</v>
      </c>
      <c r="AS736" s="8">
        <v>0</v>
      </c>
      <c r="AT736" s="8">
        <v>0</v>
      </c>
      <c r="AU736" s="7">
        <v>0</v>
      </c>
      <c r="AV736" s="7">
        <v>0</v>
      </c>
      <c r="AW736" s="7">
        <v>0</v>
      </c>
      <c r="AX736" s="7">
        <v>0</v>
      </c>
      <c r="AY736" s="7">
        <v>0</v>
      </c>
      <c r="AZ736" s="7">
        <v>0</v>
      </c>
      <c r="BA736" s="7">
        <v>0</v>
      </c>
      <c r="BB736" s="7">
        <v>0</v>
      </c>
      <c r="BC736" s="8">
        <v>0</v>
      </c>
      <c r="BD736" s="8">
        <v>0</v>
      </c>
      <c r="BE736" s="8">
        <v>0</v>
      </c>
      <c r="BF736" s="8">
        <v>0</v>
      </c>
      <c r="BG736" s="8">
        <v>0</v>
      </c>
      <c r="BH736" s="8">
        <v>0</v>
      </c>
      <c r="BI736" s="8">
        <v>0</v>
      </c>
      <c r="BJ736" s="8">
        <v>0</v>
      </c>
      <c r="BK736" s="8">
        <v>0</v>
      </c>
      <c r="BL736" s="8">
        <v>0</v>
      </c>
      <c r="BM736" s="8">
        <v>0</v>
      </c>
      <c r="BN736" s="8">
        <v>0</v>
      </c>
      <c r="BO736" s="8">
        <v>0</v>
      </c>
      <c r="BP736" s="8">
        <v>0</v>
      </c>
      <c r="BQ736" s="8">
        <v>0</v>
      </c>
      <c r="BR736" s="8">
        <v>0</v>
      </c>
    </row>
    <row r="737" spans="1:70" x14ac:dyDescent="0.25">
      <c r="A737" s="6">
        <v>35211249</v>
      </c>
      <c r="B737" t="s">
        <v>1626</v>
      </c>
      <c r="C737" s="7" t="s">
        <v>93</v>
      </c>
      <c r="D737" s="7" t="s">
        <v>897</v>
      </c>
      <c r="E737" s="7" t="s">
        <v>95</v>
      </c>
      <c r="F737" t="s">
        <v>898</v>
      </c>
      <c r="G737" t="s">
        <v>899</v>
      </c>
      <c r="H737" t="s">
        <v>1627</v>
      </c>
      <c r="I737" t="s">
        <v>118</v>
      </c>
      <c r="J737" t="s">
        <v>78</v>
      </c>
      <c r="K737" t="s">
        <v>79</v>
      </c>
      <c r="L737">
        <v>41.096789609299996</v>
      </c>
      <c r="M737">
        <v>-121.55405850699999</v>
      </c>
      <c r="N737" s="7" t="s">
        <v>1628</v>
      </c>
      <c r="O737" s="7" t="s">
        <v>1629</v>
      </c>
      <c r="P737" s="7" t="s">
        <v>1630</v>
      </c>
      <c r="Q737" s="7" t="s">
        <v>141</v>
      </c>
      <c r="R737" s="7">
        <v>1181</v>
      </c>
      <c r="S737" s="7">
        <v>2192</v>
      </c>
      <c r="T737" s="7" t="s">
        <v>220</v>
      </c>
      <c r="U737" s="7"/>
      <c r="V737" s="7" t="s">
        <v>898</v>
      </c>
      <c r="W737" s="8">
        <v>0</v>
      </c>
      <c r="X737" s="8">
        <v>0</v>
      </c>
      <c r="Y737" s="8">
        <v>3.2196969696969696E-2</v>
      </c>
      <c r="Z737" s="8">
        <v>3.2196969696969696E-2</v>
      </c>
      <c r="AA737" s="8">
        <v>0</v>
      </c>
      <c r="AB737" s="8">
        <v>0</v>
      </c>
      <c r="AC737" s="8">
        <v>0</v>
      </c>
      <c r="AD737" s="8">
        <v>0</v>
      </c>
      <c r="AE737" s="8">
        <v>0</v>
      </c>
      <c r="AF737" s="8">
        <v>0</v>
      </c>
      <c r="AG737" s="8">
        <v>0</v>
      </c>
      <c r="AH737" s="8">
        <v>0</v>
      </c>
      <c r="AI737" s="8">
        <v>0</v>
      </c>
      <c r="AJ737" s="8">
        <v>0</v>
      </c>
      <c r="AK737" s="8">
        <v>0</v>
      </c>
      <c r="AL737" s="8">
        <v>0</v>
      </c>
      <c r="AM737" s="8">
        <v>0</v>
      </c>
      <c r="AN737" s="8">
        <v>0</v>
      </c>
      <c r="AO737" s="8">
        <v>0</v>
      </c>
      <c r="AP737" s="8">
        <v>0</v>
      </c>
      <c r="AQ737" s="8">
        <v>0</v>
      </c>
      <c r="AR737" s="8">
        <v>0</v>
      </c>
      <c r="AS737" s="8">
        <v>3.2196969696969696E-2</v>
      </c>
      <c r="AT737" s="8">
        <v>3.2196969696969696E-2</v>
      </c>
      <c r="AU737" s="7">
        <v>0</v>
      </c>
      <c r="AV737" s="7">
        <v>0</v>
      </c>
      <c r="AW737" s="7">
        <v>0</v>
      </c>
      <c r="AX737" s="7">
        <v>0</v>
      </c>
      <c r="AY737" s="7">
        <v>0</v>
      </c>
      <c r="AZ737" s="7">
        <v>0</v>
      </c>
      <c r="BA737" s="7">
        <v>0</v>
      </c>
      <c r="BB737" s="7">
        <v>0</v>
      </c>
      <c r="BC737" s="8">
        <v>0</v>
      </c>
      <c r="BD737" s="8">
        <v>0</v>
      </c>
      <c r="BE737" s="8">
        <v>0</v>
      </c>
      <c r="BF737" s="8">
        <v>0</v>
      </c>
      <c r="BG737" s="8">
        <v>0</v>
      </c>
      <c r="BH737" s="8">
        <v>0</v>
      </c>
      <c r="BI737" s="8">
        <v>0</v>
      </c>
      <c r="BJ737" s="8">
        <v>0</v>
      </c>
      <c r="BK737" s="8">
        <v>0</v>
      </c>
      <c r="BL737" s="8">
        <v>0</v>
      </c>
      <c r="BM737" s="8">
        <v>0</v>
      </c>
      <c r="BN737" s="8">
        <v>0</v>
      </c>
      <c r="BO737" s="8">
        <v>0</v>
      </c>
      <c r="BP737" s="8">
        <v>0</v>
      </c>
      <c r="BQ737" s="8">
        <v>0</v>
      </c>
      <c r="BR737" s="8">
        <v>0</v>
      </c>
    </row>
    <row r="738" spans="1:70" x14ac:dyDescent="0.25">
      <c r="A738" s="6">
        <v>35207802</v>
      </c>
      <c r="B738" t="s">
        <v>1631</v>
      </c>
      <c r="C738" s="7" t="s">
        <v>101</v>
      </c>
      <c r="D738" s="7" t="s">
        <v>897</v>
      </c>
      <c r="E738" s="7" t="s">
        <v>95</v>
      </c>
      <c r="F738" t="s">
        <v>898</v>
      </c>
      <c r="G738" t="s">
        <v>899</v>
      </c>
      <c r="H738" t="s">
        <v>1627</v>
      </c>
      <c r="I738" t="s">
        <v>118</v>
      </c>
      <c r="J738" t="s">
        <v>78</v>
      </c>
      <c r="K738" t="s">
        <v>79</v>
      </c>
      <c r="L738">
        <v>41.113994812999998</v>
      </c>
      <c r="M738">
        <v>-121.5687106182</v>
      </c>
      <c r="N738" s="7" t="s">
        <v>1628</v>
      </c>
      <c r="O738" s="7" t="s">
        <v>1629</v>
      </c>
      <c r="P738" s="7" t="s">
        <v>1630</v>
      </c>
      <c r="Q738" s="7" t="s">
        <v>170</v>
      </c>
      <c r="R738" s="7">
        <v>1181</v>
      </c>
      <c r="S738" s="7">
        <v>2192</v>
      </c>
      <c r="T738" s="7" t="s">
        <v>220</v>
      </c>
      <c r="U738" s="7"/>
      <c r="V738" s="7" t="s">
        <v>898</v>
      </c>
      <c r="W738" s="8">
        <v>0</v>
      </c>
      <c r="X738" s="8">
        <v>0</v>
      </c>
      <c r="Y738" s="8">
        <v>6.25E-2</v>
      </c>
      <c r="Z738" s="8">
        <v>6.25E-2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8">
        <v>0</v>
      </c>
      <c r="AO738" s="8">
        <v>6.25E-2</v>
      </c>
      <c r="AP738" s="8">
        <v>6.25E-2</v>
      </c>
      <c r="AQ738" s="8">
        <v>0</v>
      </c>
      <c r="AR738" s="8">
        <v>0</v>
      </c>
      <c r="AS738" s="8">
        <v>0</v>
      </c>
      <c r="AT738" s="8">
        <v>0</v>
      </c>
      <c r="AU738" s="7">
        <v>0</v>
      </c>
      <c r="AV738" s="7">
        <v>0</v>
      </c>
      <c r="AW738" s="7">
        <v>0</v>
      </c>
      <c r="AX738" s="7">
        <v>0</v>
      </c>
      <c r="AY738" s="7">
        <v>0</v>
      </c>
      <c r="AZ738" s="7">
        <v>0</v>
      </c>
      <c r="BA738" s="7">
        <v>0</v>
      </c>
      <c r="BB738" s="7">
        <v>0</v>
      </c>
      <c r="BC738" s="8">
        <v>0</v>
      </c>
      <c r="BD738" s="8">
        <v>0</v>
      </c>
      <c r="BE738" s="8">
        <v>0</v>
      </c>
      <c r="BF738" s="8">
        <v>0</v>
      </c>
      <c r="BG738" s="8">
        <v>0</v>
      </c>
      <c r="BH738" s="8">
        <v>0</v>
      </c>
      <c r="BI738" s="8">
        <v>0</v>
      </c>
      <c r="BJ738" s="8">
        <v>0</v>
      </c>
      <c r="BK738" s="8">
        <v>0</v>
      </c>
      <c r="BL738" s="8">
        <v>0</v>
      </c>
      <c r="BM738" s="8">
        <v>0</v>
      </c>
      <c r="BN738" s="8">
        <v>0</v>
      </c>
      <c r="BO738" s="8">
        <v>0</v>
      </c>
      <c r="BP738" s="8">
        <v>0</v>
      </c>
      <c r="BQ738" s="8">
        <v>0</v>
      </c>
      <c r="BR738" s="8">
        <v>0</v>
      </c>
    </row>
    <row r="739" spans="1:70" x14ac:dyDescent="0.25">
      <c r="A739" s="6">
        <v>35038562</v>
      </c>
      <c r="B739" t="s">
        <v>1632</v>
      </c>
      <c r="C739" s="7" t="s">
        <v>101</v>
      </c>
      <c r="D739" s="7" t="s">
        <v>897</v>
      </c>
      <c r="E739" s="7" t="s">
        <v>95</v>
      </c>
      <c r="F739" t="s">
        <v>898</v>
      </c>
      <c r="G739" t="s">
        <v>899</v>
      </c>
      <c r="H739" t="s">
        <v>1633</v>
      </c>
      <c r="I739" t="s">
        <v>906</v>
      </c>
      <c r="J739" t="s">
        <v>153</v>
      </c>
      <c r="K739" t="s">
        <v>196</v>
      </c>
      <c r="L739">
        <v>39.339737607899998</v>
      </c>
      <c r="M739">
        <v>-123.2188864506</v>
      </c>
      <c r="N739" s="7" t="s">
        <v>1634</v>
      </c>
      <c r="O739" s="7" t="s">
        <v>1635</v>
      </c>
      <c r="P739" s="7" t="s">
        <v>1636</v>
      </c>
      <c r="Q739" s="7" t="s">
        <v>170</v>
      </c>
      <c r="R739" s="7">
        <v>1073</v>
      </c>
      <c r="S739" s="7">
        <v>727</v>
      </c>
      <c r="T739" s="7" t="s">
        <v>206</v>
      </c>
      <c r="U739" s="7"/>
      <c r="V739" s="7" t="s">
        <v>898</v>
      </c>
      <c r="W739" s="8">
        <v>0</v>
      </c>
      <c r="X739" s="8">
        <v>0</v>
      </c>
      <c r="Y739" s="8">
        <v>5.4924242424242424E-2</v>
      </c>
      <c r="Z739" s="8">
        <v>5.4924242424242424E-2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8">
        <v>0</v>
      </c>
      <c r="AO739" s="8">
        <v>0</v>
      </c>
      <c r="AP739" s="8">
        <v>0</v>
      </c>
      <c r="AQ739" s="8">
        <v>0</v>
      </c>
      <c r="AR739" s="8">
        <v>0</v>
      </c>
      <c r="AS739" s="8">
        <v>5.4924242424242424E-2</v>
      </c>
      <c r="AT739" s="8">
        <v>5.4924242424242424E-2</v>
      </c>
      <c r="AU739" s="7">
        <v>0</v>
      </c>
      <c r="AV739" s="7">
        <v>0</v>
      </c>
      <c r="AW739" s="7">
        <v>0</v>
      </c>
      <c r="AX739" s="7">
        <v>0</v>
      </c>
      <c r="AY739" s="7">
        <v>0</v>
      </c>
      <c r="AZ739" s="7">
        <v>0</v>
      </c>
      <c r="BA739" s="7">
        <v>0</v>
      </c>
      <c r="BB739" s="7">
        <v>0</v>
      </c>
      <c r="BC739" s="8">
        <v>0</v>
      </c>
      <c r="BD739" s="8">
        <v>0</v>
      </c>
      <c r="BE739" s="8">
        <v>0</v>
      </c>
      <c r="BF739" s="8">
        <v>0</v>
      </c>
      <c r="BG739" s="8">
        <v>0</v>
      </c>
      <c r="BH739" s="8">
        <v>0</v>
      </c>
      <c r="BI739" s="8">
        <v>0</v>
      </c>
      <c r="BJ739" s="8">
        <v>0</v>
      </c>
      <c r="BK739" s="8">
        <v>0</v>
      </c>
      <c r="BL739" s="8">
        <v>0</v>
      </c>
      <c r="BM739" s="8">
        <v>0</v>
      </c>
      <c r="BN739" s="8">
        <v>0</v>
      </c>
      <c r="BO739" s="8">
        <v>0</v>
      </c>
      <c r="BP739" s="8">
        <v>0</v>
      </c>
      <c r="BQ739" s="8">
        <v>0</v>
      </c>
      <c r="BR739" s="8">
        <v>0</v>
      </c>
    </row>
    <row r="740" spans="1:70" x14ac:dyDescent="0.25">
      <c r="A740" s="6">
        <v>35223241</v>
      </c>
      <c r="B740" t="s">
        <v>1637</v>
      </c>
      <c r="C740" s="7" t="s">
        <v>86</v>
      </c>
      <c r="D740" s="7" t="s">
        <v>897</v>
      </c>
      <c r="E740" s="7" t="s">
        <v>87</v>
      </c>
      <c r="F740" t="s">
        <v>898</v>
      </c>
      <c r="G740" t="s">
        <v>899</v>
      </c>
      <c r="H740" t="s">
        <v>1638</v>
      </c>
      <c r="I740" t="s">
        <v>507</v>
      </c>
      <c r="J740" t="s">
        <v>508</v>
      </c>
      <c r="K740" t="s">
        <v>509</v>
      </c>
      <c r="L740">
        <v>37.356659525200001</v>
      </c>
      <c r="M740">
        <v>-122.218124542</v>
      </c>
      <c r="N740" s="7" t="s">
        <v>1639</v>
      </c>
      <c r="O740" s="7" t="s">
        <v>1640</v>
      </c>
      <c r="P740" s="7" t="s">
        <v>1641</v>
      </c>
      <c r="Q740" s="7" t="s">
        <v>141</v>
      </c>
      <c r="R740" s="7">
        <v>1917</v>
      </c>
      <c r="S740" s="7">
        <v>630</v>
      </c>
      <c r="T740" s="7" t="s">
        <v>134</v>
      </c>
      <c r="U740" s="7"/>
      <c r="V740" s="7" t="s">
        <v>898</v>
      </c>
      <c r="W740" s="8">
        <v>0</v>
      </c>
      <c r="X740" s="8">
        <v>0</v>
      </c>
      <c r="Y740" s="8">
        <v>5.6818181818181816E-2</v>
      </c>
      <c r="Z740" s="8">
        <v>5.6818181818181816E-2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8">
        <v>0</v>
      </c>
      <c r="AO740" s="8">
        <v>0</v>
      </c>
      <c r="AP740" s="8">
        <v>0</v>
      </c>
      <c r="AQ740" s="8">
        <v>0</v>
      </c>
      <c r="AR740" s="8">
        <v>0</v>
      </c>
      <c r="AS740" s="8">
        <v>0</v>
      </c>
      <c r="AT740" s="8">
        <v>0</v>
      </c>
      <c r="AU740" s="7">
        <v>0</v>
      </c>
      <c r="AV740" s="7">
        <v>0</v>
      </c>
      <c r="AW740" s="7">
        <v>0</v>
      </c>
      <c r="AX740" s="7">
        <v>0</v>
      </c>
      <c r="AY740" s="7">
        <v>0</v>
      </c>
      <c r="AZ740" s="7">
        <v>0</v>
      </c>
      <c r="BA740" s="7">
        <v>5.6818181818181816E-2</v>
      </c>
      <c r="BB740" s="7">
        <v>5.6818181818181816E-2</v>
      </c>
      <c r="BC740" s="8">
        <v>0</v>
      </c>
      <c r="BD740" s="8">
        <v>0</v>
      </c>
      <c r="BE740" s="8">
        <v>0</v>
      </c>
      <c r="BF740" s="8">
        <v>0</v>
      </c>
      <c r="BG740" s="8">
        <v>0</v>
      </c>
      <c r="BH740" s="8">
        <v>0</v>
      </c>
      <c r="BI740" s="8">
        <v>0</v>
      </c>
      <c r="BJ740" s="8">
        <v>0</v>
      </c>
      <c r="BK740" s="8">
        <v>0</v>
      </c>
      <c r="BL740" s="8">
        <v>0</v>
      </c>
      <c r="BM740" s="8">
        <v>0</v>
      </c>
      <c r="BN740" s="8">
        <v>0</v>
      </c>
      <c r="BO740" s="8">
        <v>0</v>
      </c>
      <c r="BP740" s="8">
        <v>0</v>
      </c>
      <c r="BQ740" s="8">
        <v>0</v>
      </c>
      <c r="BR740" s="8">
        <v>0</v>
      </c>
    </row>
    <row r="741" spans="1:70" x14ac:dyDescent="0.25">
      <c r="A741" s="6">
        <v>35155226</v>
      </c>
      <c r="B741" t="s">
        <v>1642</v>
      </c>
      <c r="C741" s="7" t="s">
        <v>93</v>
      </c>
      <c r="D741" s="7" t="s">
        <v>897</v>
      </c>
      <c r="E741" s="7" t="s">
        <v>95</v>
      </c>
      <c r="F741" t="s">
        <v>898</v>
      </c>
      <c r="G741" t="s">
        <v>899</v>
      </c>
      <c r="H741" t="s">
        <v>1643</v>
      </c>
      <c r="I741" t="s">
        <v>507</v>
      </c>
      <c r="J741" t="s">
        <v>508</v>
      </c>
      <c r="K741" t="s">
        <v>509</v>
      </c>
      <c r="L741">
        <v>37.355529341</v>
      </c>
      <c r="M741">
        <v>-122.26658192319999</v>
      </c>
      <c r="N741" s="7" t="s">
        <v>1639</v>
      </c>
      <c r="O741" s="7" t="s">
        <v>1644</v>
      </c>
      <c r="P741" s="7" t="s">
        <v>1641</v>
      </c>
      <c r="Q741" s="7" t="s">
        <v>141</v>
      </c>
      <c r="R741" s="7">
        <v>620</v>
      </c>
      <c r="S741" s="7">
        <v>1700</v>
      </c>
      <c r="T741" s="7" t="s">
        <v>220</v>
      </c>
      <c r="U741" s="7"/>
      <c r="V741" s="7" t="s">
        <v>898</v>
      </c>
      <c r="W741" s="8">
        <v>0</v>
      </c>
      <c r="X741" s="8">
        <v>0</v>
      </c>
      <c r="Y741" s="8">
        <v>4.2045454545454546E-2</v>
      </c>
      <c r="Z741" s="8">
        <v>4.2045454545454546E-2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8">
        <v>0</v>
      </c>
      <c r="AO741" s="8">
        <v>0</v>
      </c>
      <c r="AP741" s="8">
        <v>0</v>
      </c>
      <c r="AQ741" s="8">
        <v>0</v>
      </c>
      <c r="AR741" s="8">
        <v>0</v>
      </c>
      <c r="AS741" s="8">
        <v>4.2045454545454546E-2</v>
      </c>
      <c r="AT741" s="8">
        <v>4.2045454545454546E-2</v>
      </c>
      <c r="AU741" s="7">
        <v>0</v>
      </c>
      <c r="AV741" s="7">
        <v>0</v>
      </c>
      <c r="AW741" s="7">
        <v>0</v>
      </c>
      <c r="AX741" s="7">
        <v>0</v>
      </c>
      <c r="AY741" s="7">
        <v>0</v>
      </c>
      <c r="AZ741" s="7">
        <v>0</v>
      </c>
      <c r="BA741" s="7">
        <v>0</v>
      </c>
      <c r="BB741" s="7">
        <v>0</v>
      </c>
      <c r="BC741" s="8">
        <v>0</v>
      </c>
      <c r="BD741" s="8">
        <v>0</v>
      </c>
      <c r="BE741" s="8">
        <v>0</v>
      </c>
      <c r="BF741" s="8">
        <v>0</v>
      </c>
      <c r="BG741" s="8">
        <v>0</v>
      </c>
      <c r="BH741" s="8">
        <v>0</v>
      </c>
      <c r="BI741" s="8">
        <v>0</v>
      </c>
      <c r="BJ741" s="8">
        <v>0</v>
      </c>
      <c r="BK741" s="8">
        <v>0</v>
      </c>
      <c r="BL741" s="8">
        <v>0</v>
      </c>
      <c r="BM741" s="8">
        <v>0</v>
      </c>
      <c r="BN741" s="8">
        <v>0</v>
      </c>
      <c r="BO741" s="8">
        <v>0</v>
      </c>
      <c r="BP741" s="8">
        <v>0</v>
      </c>
      <c r="BQ741" s="8">
        <v>0</v>
      </c>
      <c r="BR741" s="8">
        <v>0</v>
      </c>
    </row>
    <row r="742" spans="1:70" x14ac:dyDescent="0.25">
      <c r="A742" s="6">
        <v>35083885</v>
      </c>
      <c r="B742" t="s">
        <v>1645</v>
      </c>
      <c r="C742" s="7" t="s">
        <v>101</v>
      </c>
      <c r="D742" s="7" t="s">
        <v>897</v>
      </c>
      <c r="E742" s="7" t="s">
        <v>95</v>
      </c>
      <c r="F742" t="s">
        <v>898</v>
      </c>
      <c r="G742" t="s">
        <v>899</v>
      </c>
      <c r="I742" t="s">
        <v>98</v>
      </c>
      <c r="J742" t="s">
        <v>99</v>
      </c>
      <c r="K742" t="s">
        <v>100</v>
      </c>
      <c r="L742">
        <v>37.524502715799997</v>
      </c>
      <c r="M742">
        <v>-120.3127046545</v>
      </c>
      <c r="N742" s="7" t="s">
        <v>1646</v>
      </c>
      <c r="O742" s="7" t="s">
        <v>1647</v>
      </c>
      <c r="P742" s="7" t="s">
        <v>1648</v>
      </c>
      <c r="Q742" s="7" t="s">
        <v>170</v>
      </c>
      <c r="R742" s="7">
        <v>1705</v>
      </c>
      <c r="S742" s="7"/>
      <c r="T742" s="7"/>
      <c r="U742" s="7"/>
      <c r="V742" s="7" t="s">
        <v>898</v>
      </c>
      <c r="W742" s="8">
        <v>0</v>
      </c>
      <c r="X742" s="8">
        <v>0</v>
      </c>
      <c r="Y742" s="8">
        <v>4.6401515151515152E-2</v>
      </c>
      <c r="Z742" s="8">
        <v>4.6401515151515152E-2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4.6401515151515152E-2</v>
      </c>
      <c r="AL742" s="8">
        <v>4.6401515151515152E-2</v>
      </c>
      <c r="AM742" s="8">
        <v>0</v>
      </c>
      <c r="AN742" s="8">
        <v>0</v>
      </c>
      <c r="AO742" s="8">
        <v>0</v>
      </c>
      <c r="AP742" s="8">
        <v>0</v>
      </c>
      <c r="AQ742" s="8">
        <v>0</v>
      </c>
      <c r="AR742" s="8">
        <v>0</v>
      </c>
      <c r="AS742" s="8">
        <v>0</v>
      </c>
      <c r="AT742" s="8">
        <v>0</v>
      </c>
      <c r="AU742" s="7">
        <v>0</v>
      </c>
      <c r="AV742" s="7">
        <v>0</v>
      </c>
      <c r="AW742" s="7">
        <v>0</v>
      </c>
      <c r="AX742" s="7">
        <v>0</v>
      </c>
      <c r="AY742" s="7">
        <v>0</v>
      </c>
      <c r="AZ742" s="7">
        <v>0</v>
      </c>
      <c r="BA742" s="7">
        <v>0</v>
      </c>
      <c r="BB742" s="7">
        <v>0</v>
      </c>
      <c r="BC742" s="8">
        <v>0</v>
      </c>
      <c r="BD742" s="8">
        <v>0</v>
      </c>
      <c r="BE742" s="8">
        <v>0</v>
      </c>
      <c r="BF742" s="8">
        <v>0</v>
      </c>
      <c r="BG742" s="8">
        <v>0</v>
      </c>
      <c r="BH742" s="8">
        <v>0</v>
      </c>
      <c r="BI742" s="8">
        <v>0</v>
      </c>
      <c r="BJ742" s="8">
        <v>0</v>
      </c>
      <c r="BK742" s="8">
        <v>0</v>
      </c>
      <c r="BL742" s="8">
        <v>0</v>
      </c>
      <c r="BM742" s="8">
        <v>0</v>
      </c>
      <c r="BN742" s="8">
        <v>0</v>
      </c>
      <c r="BO742" s="8">
        <v>0</v>
      </c>
      <c r="BP742" s="8">
        <v>0</v>
      </c>
      <c r="BQ742" s="8">
        <v>0</v>
      </c>
      <c r="BR742" s="8">
        <v>0</v>
      </c>
    </row>
    <row r="743" spans="1:70" x14ac:dyDescent="0.25">
      <c r="A743" s="6">
        <v>35078217</v>
      </c>
      <c r="B743" t="s">
        <v>1649</v>
      </c>
      <c r="C743" s="7" t="s">
        <v>101</v>
      </c>
      <c r="D743" s="7" t="s">
        <v>897</v>
      </c>
      <c r="E743" s="7" t="s">
        <v>95</v>
      </c>
      <c r="F743" t="s">
        <v>898</v>
      </c>
      <c r="G743" t="s">
        <v>899</v>
      </c>
      <c r="I743" t="s">
        <v>1128</v>
      </c>
      <c r="J743" t="s">
        <v>99</v>
      </c>
      <c r="K743" t="s">
        <v>100</v>
      </c>
      <c r="L743">
        <v>37.675759738099998</v>
      </c>
      <c r="M743">
        <v>-120.35619028710001</v>
      </c>
      <c r="N743" s="7" t="s">
        <v>1646</v>
      </c>
      <c r="O743" s="7" t="s">
        <v>1650</v>
      </c>
      <c r="P743" s="7" t="s">
        <v>1648</v>
      </c>
      <c r="Q743" s="7" t="s">
        <v>170</v>
      </c>
      <c r="R743" s="7">
        <v>1122</v>
      </c>
      <c r="S743" s="7"/>
      <c r="T743" s="7"/>
      <c r="U743" s="7"/>
      <c r="V743" s="7" t="s">
        <v>898</v>
      </c>
      <c r="W743" s="8">
        <v>0</v>
      </c>
      <c r="X743" s="8">
        <v>0</v>
      </c>
      <c r="Y743" s="8">
        <v>0.26060606060606062</v>
      </c>
      <c r="Z743" s="8">
        <v>0.26060606060606062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0.26060606060606062</v>
      </c>
      <c r="AL743" s="8">
        <v>0.26060606060606062</v>
      </c>
      <c r="AM743" s="8">
        <v>0</v>
      </c>
      <c r="AN743" s="8">
        <v>0</v>
      </c>
      <c r="AO743" s="8">
        <v>0</v>
      </c>
      <c r="AP743" s="8">
        <v>0</v>
      </c>
      <c r="AQ743" s="8">
        <v>0</v>
      </c>
      <c r="AR743" s="8">
        <v>0</v>
      </c>
      <c r="AS743" s="8">
        <v>0</v>
      </c>
      <c r="AT743" s="8">
        <v>0</v>
      </c>
      <c r="AU743" s="7">
        <v>0</v>
      </c>
      <c r="AV743" s="7">
        <v>0</v>
      </c>
      <c r="AW743" s="7">
        <v>0</v>
      </c>
      <c r="AX743" s="7">
        <v>0</v>
      </c>
      <c r="AY743" s="7">
        <v>0</v>
      </c>
      <c r="AZ743" s="7">
        <v>0</v>
      </c>
      <c r="BA743" s="7">
        <v>0</v>
      </c>
      <c r="BB743" s="7">
        <v>0</v>
      </c>
      <c r="BC743" s="8">
        <v>0</v>
      </c>
      <c r="BD743" s="8">
        <v>0</v>
      </c>
      <c r="BE743" s="8">
        <v>0</v>
      </c>
      <c r="BF743" s="8">
        <v>0</v>
      </c>
      <c r="BG743" s="8">
        <v>0</v>
      </c>
      <c r="BH743" s="8">
        <v>0</v>
      </c>
      <c r="BI743" s="8">
        <v>0</v>
      </c>
      <c r="BJ743" s="8">
        <v>0</v>
      </c>
      <c r="BK743" s="8">
        <v>0</v>
      </c>
      <c r="BL743" s="8">
        <v>0</v>
      </c>
      <c r="BM743" s="8">
        <v>0</v>
      </c>
      <c r="BN743" s="8">
        <v>0</v>
      </c>
      <c r="BO743" s="8">
        <v>0</v>
      </c>
      <c r="BP743" s="8">
        <v>0</v>
      </c>
      <c r="BQ743" s="8">
        <v>0</v>
      </c>
      <c r="BR743" s="8">
        <v>0</v>
      </c>
    </row>
    <row r="744" spans="1:70" x14ac:dyDescent="0.25">
      <c r="A744" s="6">
        <v>35083685</v>
      </c>
      <c r="B744" t="s">
        <v>1651</v>
      </c>
      <c r="C744" s="7" t="s">
        <v>101</v>
      </c>
      <c r="D744" s="7" t="s">
        <v>897</v>
      </c>
      <c r="E744" s="7" t="s">
        <v>95</v>
      </c>
      <c r="F744" t="s">
        <v>898</v>
      </c>
      <c r="G744" t="s">
        <v>899</v>
      </c>
      <c r="I744" t="s">
        <v>1128</v>
      </c>
      <c r="J744" t="s">
        <v>99</v>
      </c>
      <c r="K744" t="s">
        <v>100</v>
      </c>
      <c r="L744">
        <v>37.686128670400002</v>
      </c>
      <c r="M744">
        <v>-120.32479326160001</v>
      </c>
      <c r="N744" s="7" t="s">
        <v>1646</v>
      </c>
      <c r="O744" s="7" t="s">
        <v>1652</v>
      </c>
      <c r="P744" s="7" t="s">
        <v>1648</v>
      </c>
      <c r="Q744" s="7" t="s">
        <v>170</v>
      </c>
      <c r="R744" s="7">
        <v>676</v>
      </c>
      <c r="S744" s="7"/>
      <c r="T744" s="7"/>
      <c r="U744" s="7"/>
      <c r="V744" s="7" t="s">
        <v>898</v>
      </c>
      <c r="W744" s="8">
        <v>0</v>
      </c>
      <c r="X744" s="8">
        <v>0</v>
      </c>
      <c r="Y744" s="8">
        <v>0.19393939393939394</v>
      </c>
      <c r="Z744" s="8">
        <v>0.19393939393939394</v>
      </c>
      <c r="AA744" s="8">
        <v>0</v>
      </c>
      <c r="AB744" s="8">
        <v>0</v>
      </c>
      <c r="AC744" s="8">
        <v>0</v>
      </c>
      <c r="AD744" s="8">
        <v>0</v>
      </c>
      <c r="AE744" s="8">
        <v>0</v>
      </c>
      <c r="AF744" s="8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0.19393939393939394</v>
      </c>
      <c r="AL744" s="8">
        <v>0.19393939393939394</v>
      </c>
      <c r="AM744" s="8">
        <v>0</v>
      </c>
      <c r="AN744" s="8">
        <v>0</v>
      </c>
      <c r="AO744" s="8">
        <v>0</v>
      </c>
      <c r="AP744" s="8">
        <v>0</v>
      </c>
      <c r="AQ744" s="8">
        <v>0</v>
      </c>
      <c r="AR744" s="8">
        <v>0</v>
      </c>
      <c r="AS744" s="8">
        <v>0</v>
      </c>
      <c r="AT744" s="8">
        <v>0</v>
      </c>
      <c r="AU744" s="7">
        <v>0</v>
      </c>
      <c r="AV744" s="7">
        <v>0</v>
      </c>
      <c r="AW744" s="7">
        <v>0</v>
      </c>
      <c r="AX744" s="7">
        <v>0</v>
      </c>
      <c r="AY744" s="7">
        <v>0</v>
      </c>
      <c r="AZ744" s="7">
        <v>0</v>
      </c>
      <c r="BA744" s="7">
        <v>0</v>
      </c>
      <c r="BB744" s="7">
        <v>0</v>
      </c>
      <c r="BC744" s="8">
        <v>0</v>
      </c>
      <c r="BD744" s="8">
        <v>0</v>
      </c>
      <c r="BE744" s="8">
        <v>0</v>
      </c>
      <c r="BF744" s="8">
        <v>0</v>
      </c>
      <c r="BG744" s="8">
        <v>0</v>
      </c>
      <c r="BH744" s="8">
        <v>0</v>
      </c>
      <c r="BI744" s="8">
        <v>0</v>
      </c>
      <c r="BJ744" s="8">
        <v>0</v>
      </c>
      <c r="BK744" s="8">
        <v>0</v>
      </c>
      <c r="BL744" s="8">
        <v>0</v>
      </c>
      <c r="BM744" s="8">
        <v>0</v>
      </c>
      <c r="BN744" s="8">
        <v>0</v>
      </c>
      <c r="BO744" s="8">
        <v>0</v>
      </c>
      <c r="BP744" s="8">
        <v>0</v>
      </c>
      <c r="BQ744" s="8">
        <v>0</v>
      </c>
      <c r="BR744" s="8">
        <v>0</v>
      </c>
    </row>
    <row r="745" spans="1:70" x14ac:dyDescent="0.25">
      <c r="A745" s="6">
        <v>35083897</v>
      </c>
      <c r="B745" t="s">
        <v>1653</v>
      </c>
      <c r="C745" s="7" t="s">
        <v>101</v>
      </c>
      <c r="D745" s="7" t="s">
        <v>897</v>
      </c>
      <c r="E745" s="7" t="s">
        <v>95</v>
      </c>
      <c r="F745" t="s">
        <v>898</v>
      </c>
      <c r="G745" t="s">
        <v>899</v>
      </c>
      <c r="H745" t="s">
        <v>1654</v>
      </c>
      <c r="I745" t="s">
        <v>1128</v>
      </c>
      <c r="J745" t="s">
        <v>99</v>
      </c>
      <c r="K745" t="s">
        <v>100</v>
      </c>
      <c r="L745">
        <v>37.684541238400001</v>
      </c>
      <c r="M745">
        <v>-120.3290537837</v>
      </c>
      <c r="N745" s="7" t="s">
        <v>1646</v>
      </c>
      <c r="O745" s="7" t="s">
        <v>1652</v>
      </c>
      <c r="P745" s="7" t="s">
        <v>1648</v>
      </c>
      <c r="Q745" s="7" t="s">
        <v>170</v>
      </c>
      <c r="R745" s="7">
        <v>676</v>
      </c>
      <c r="S745" s="7"/>
      <c r="T745" s="7"/>
      <c r="U745" s="7"/>
      <c r="V745" s="7" t="s">
        <v>898</v>
      </c>
      <c r="W745" s="8">
        <v>0</v>
      </c>
      <c r="X745" s="8">
        <v>0</v>
      </c>
      <c r="Y745" s="8">
        <v>5.113636363636364E-2</v>
      </c>
      <c r="Z745" s="8">
        <v>5.113636363636364E-2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5.113636363636364E-2</v>
      </c>
      <c r="AL745" s="8">
        <v>5.113636363636364E-2</v>
      </c>
      <c r="AM745" s="8">
        <v>0</v>
      </c>
      <c r="AN745" s="8">
        <v>0</v>
      </c>
      <c r="AO745" s="8">
        <v>0</v>
      </c>
      <c r="AP745" s="8">
        <v>0</v>
      </c>
      <c r="AQ745" s="8">
        <v>0</v>
      </c>
      <c r="AR745" s="8">
        <v>0</v>
      </c>
      <c r="AS745" s="8">
        <v>0</v>
      </c>
      <c r="AT745" s="8">
        <v>0</v>
      </c>
      <c r="AU745" s="7">
        <v>0</v>
      </c>
      <c r="AV745" s="7">
        <v>0</v>
      </c>
      <c r="AW745" s="7">
        <v>0</v>
      </c>
      <c r="AX745" s="7">
        <v>0</v>
      </c>
      <c r="AY745" s="7">
        <v>0</v>
      </c>
      <c r="AZ745" s="7">
        <v>0</v>
      </c>
      <c r="BA745" s="7">
        <v>0</v>
      </c>
      <c r="BB745" s="7">
        <v>0</v>
      </c>
      <c r="BC745" s="8">
        <v>0</v>
      </c>
      <c r="BD745" s="8">
        <v>0</v>
      </c>
      <c r="BE745" s="8">
        <v>0</v>
      </c>
      <c r="BF745" s="8">
        <v>0</v>
      </c>
      <c r="BG745" s="8">
        <v>0</v>
      </c>
      <c r="BH745" s="8">
        <v>0</v>
      </c>
      <c r="BI745" s="8">
        <v>0</v>
      </c>
      <c r="BJ745" s="8">
        <v>0</v>
      </c>
      <c r="BK745" s="8">
        <v>0</v>
      </c>
      <c r="BL745" s="8">
        <v>0</v>
      </c>
      <c r="BM745" s="8">
        <v>0</v>
      </c>
      <c r="BN745" s="8">
        <v>0</v>
      </c>
      <c r="BO745" s="8">
        <v>0</v>
      </c>
      <c r="BP745" s="8">
        <v>0</v>
      </c>
      <c r="BQ745" s="8">
        <v>0</v>
      </c>
      <c r="BR745" s="8">
        <v>0</v>
      </c>
    </row>
    <row r="746" spans="1:70" x14ac:dyDescent="0.25">
      <c r="A746" s="6">
        <v>35149134</v>
      </c>
      <c r="B746" t="s">
        <v>1655</v>
      </c>
      <c r="C746" s="7" t="s">
        <v>93</v>
      </c>
      <c r="D746" s="7" t="s">
        <v>897</v>
      </c>
      <c r="E746" s="7" t="s">
        <v>95</v>
      </c>
      <c r="F746" t="s">
        <v>898</v>
      </c>
      <c r="G746" t="s">
        <v>899</v>
      </c>
      <c r="H746" t="s">
        <v>1608</v>
      </c>
      <c r="I746" t="s">
        <v>1044</v>
      </c>
      <c r="J746" t="s">
        <v>153</v>
      </c>
      <c r="K746" t="s">
        <v>196</v>
      </c>
      <c r="L746">
        <v>38.857642095700001</v>
      </c>
      <c r="M746">
        <v>-122.76173684680001</v>
      </c>
      <c r="N746" s="7" t="s">
        <v>1552</v>
      </c>
      <c r="O746" s="7" t="s">
        <v>1656</v>
      </c>
      <c r="P746" s="7" t="s">
        <v>1554</v>
      </c>
      <c r="Q746" s="7" t="s">
        <v>170</v>
      </c>
      <c r="R746" s="7">
        <v>328</v>
      </c>
      <c r="S746" s="7">
        <v>182</v>
      </c>
      <c r="T746" s="7" t="s">
        <v>123</v>
      </c>
      <c r="U746" s="7"/>
      <c r="V746" s="7" t="s">
        <v>898</v>
      </c>
      <c r="W746" s="8">
        <v>0</v>
      </c>
      <c r="X746" s="8">
        <v>0</v>
      </c>
      <c r="Y746" s="8">
        <v>9.8674242424242428E-2</v>
      </c>
      <c r="Z746" s="8">
        <v>9.8674242424242428E-2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8">
        <v>0</v>
      </c>
      <c r="AO746" s="8">
        <v>9.8674242424242428E-2</v>
      </c>
      <c r="AP746" s="8">
        <v>9.8674242424242428E-2</v>
      </c>
      <c r="AQ746" s="8">
        <v>0</v>
      </c>
      <c r="AR746" s="8">
        <v>0</v>
      </c>
      <c r="AS746" s="8">
        <v>0</v>
      </c>
      <c r="AT746" s="8">
        <v>0</v>
      </c>
      <c r="AU746" s="7">
        <v>0</v>
      </c>
      <c r="AV746" s="7">
        <v>0</v>
      </c>
      <c r="AW746" s="7">
        <v>0</v>
      </c>
      <c r="AX746" s="7">
        <v>0</v>
      </c>
      <c r="AY746" s="7">
        <v>0</v>
      </c>
      <c r="AZ746" s="7">
        <v>0</v>
      </c>
      <c r="BA746" s="7">
        <v>0</v>
      </c>
      <c r="BB746" s="7">
        <v>0</v>
      </c>
      <c r="BC746" s="8">
        <v>0</v>
      </c>
      <c r="BD746" s="8">
        <v>0</v>
      </c>
      <c r="BE746" s="8">
        <v>0</v>
      </c>
      <c r="BF746" s="8">
        <v>0</v>
      </c>
      <c r="BG746" s="8">
        <v>0</v>
      </c>
      <c r="BH746" s="8">
        <v>0</v>
      </c>
      <c r="BI746" s="8">
        <v>0</v>
      </c>
      <c r="BJ746" s="8">
        <v>0</v>
      </c>
      <c r="BK746" s="8">
        <v>0</v>
      </c>
      <c r="BL746" s="8">
        <v>0</v>
      </c>
      <c r="BM746" s="8">
        <v>0</v>
      </c>
      <c r="BN746" s="8">
        <v>0</v>
      </c>
      <c r="BO746" s="8">
        <v>0</v>
      </c>
      <c r="BP746" s="8">
        <v>0</v>
      </c>
      <c r="BQ746" s="8">
        <v>0</v>
      </c>
      <c r="BR746" s="8">
        <v>0</v>
      </c>
    </row>
    <row r="747" spans="1:70" x14ac:dyDescent="0.25">
      <c r="A747" s="6">
        <v>35338364</v>
      </c>
      <c r="B747" t="s">
        <v>1657</v>
      </c>
      <c r="C747" s="7" t="s">
        <v>71</v>
      </c>
      <c r="D747" s="7" t="s">
        <v>897</v>
      </c>
      <c r="E747" s="7" t="s">
        <v>73</v>
      </c>
      <c r="F747" t="s">
        <v>898</v>
      </c>
      <c r="G747" t="s">
        <v>899</v>
      </c>
      <c r="H747" t="s">
        <v>1551</v>
      </c>
      <c r="I747" t="s">
        <v>1044</v>
      </c>
      <c r="J747" t="s">
        <v>153</v>
      </c>
      <c r="K747" t="s">
        <v>196</v>
      </c>
      <c r="L747">
        <v>38.7502928842</v>
      </c>
      <c r="M747">
        <v>-122.6202807169</v>
      </c>
      <c r="N747" s="7" t="s">
        <v>1658</v>
      </c>
      <c r="O747" s="7" t="s">
        <v>1659</v>
      </c>
      <c r="P747" s="7" t="s">
        <v>1554</v>
      </c>
      <c r="Q747" s="7" t="s">
        <v>141</v>
      </c>
      <c r="R747" s="7">
        <v>450</v>
      </c>
      <c r="S747" s="7">
        <v>174</v>
      </c>
      <c r="T747" s="7" t="s">
        <v>123</v>
      </c>
      <c r="U747" s="7"/>
      <c r="V747" s="7" t="s">
        <v>898</v>
      </c>
      <c r="W747" s="8">
        <v>0</v>
      </c>
      <c r="X747" s="8">
        <v>0</v>
      </c>
      <c r="Y747" s="8">
        <v>9.2045454545454541E-2</v>
      </c>
      <c r="Z747" s="8">
        <v>9.2045454545454541E-2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8">
        <v>0</v>
      </c>
      <c r="AO747" s="8">
        <v>0</v>
      </c>
      <c r="AP747" s="8">
        <v>0</v>
      </c>
      <c r="AQ747" s="8">
        <v>0</v>
      </c>
      <c r="AR747" s="8">
        <v>0</v>
      </c>
      <c r="AS747" s="8">
        <v>0</v>
      </c>
      <c r="AT747" s="8">
        <v>0</v>
      </c>
      <c r="AU747" s="7">
        <v>0</v>
      </c>
      <c r="AV747" s="7">
        <v>0</v>
      </c>
      <c r="AW747" s="7">
        <v>0</v>
      </c>
      <c r="AX747" s="7">
        <v>0</v>
      </c>
      <c r="AY747" s="7">
        <v>0</v>
      </c>
      <c r="AZ747" s="7">
        <v>0</v>
      </c>
      <c r="BA747" s="7">
        <v>9.2045454545454541E-2</v>
      </c>
      <c r="BB747" s="7">
        <v>9.2045454545454541E-2</v>
      </c>
      <c r="BC747" s="8">
        <v>0</v>
      </c>
      <c r="BD747" s="8">
        <v>0</v>
      </c>
      <c r="BE747" s="8">
        <v>0</v>
      </c>
      <c r="BF747" s="8">
        <v>0</v>
      </c>
      <c r="BG747" s="8">
        <v>0</v>
      </c>
      <c r="BH747" s="8">
        <v>0</v>
      </c>
      <c r="BI747" s="8">
        <v>0</v>
      </c>
      <c r="BJ747" s="8">
        <v>0</v>
      </c>
      <c r="BK747" s="8">
        <v>0</v>
      </c>
      <c r="BL747" s="8">
        <v>0</v>
      </c>
      <c r="BM747" s="8">
        <v>0</v>
      </c>
      <c r="BN747" s="8">
        <v>0</v>
      </c>
      <c r="BO747" s="8">
        <v>0</v>
      </c>
      <c r="BP747" s="8">
        <v>0</v>
      </c>
      <c r="BQ747" s="8">
        <v>0</v>
      </c>
      <c r="BR747" s="8">
        <v>0</v>
      </c>
    </row>
    <row r="748" spans="1:70" x14ac:dyDescent="0.25">
      <c r="A748" s="6">
        <v>35221710</v>
      </c>
      <c r="B748" t="s">
        <v>1660</v>
      </c>
      <c r="C748" s="7" t="s">
        <v>101</v>
      </c>
      <c r="D748" s="7" t="s">
        <v>897</v>
      </c>
      <c r="E748" s="7" t="s">
        <v>95</v>
      </c>
      <c r="F748" t="s">
        <v>898</v>
      </c>
      <c r="G748" t="s">
        <v>899</v>
      </c>
      <c r="H748" t="s">
        <v>98</v>
      </c>
      <c r="I748" t="s">
        <v>98</v>
      </c>
      <c r="J748" t="s">
        <v>99</v>
      </c>
      <c r="K748" t="s">
        <v>100</v>
      </c>
      <c r="L748">
        <v>37.505890448499997</v>
      </c>
      <c r="M748">
        <v>-120.0008270288</v>
      </c>
      <c r="N748" s="7" t="s">
        <v>558</v>
      </c>
      <c r="O748" s="7" t="s">
        <v>1661</v>
      </c>
      <c r="P748" s="7" t="s">
        <v>560</v>
      </c>
      <c r="Q748" s="7" t="s">
        <v>170</v>
      </c>
      <c r="R748" s="7">
        <v>57</v>
      </c>
      <c r="S748" s="7">
        <v>82</v>
      </c>
      <c r="T748" s="7" t="s">
        <v>134</v>
      </c>
      <c r="U748" s="7"/>
      <c r="V748" s="7" t="s">
        <v>898</v>
      </c>
      <c r="W748" s="8">
        <v>0</v>
      </c>
      <c r="X748" s="8">
        <v>0</v>
      </c>
      <c r="Y748" s="8">
        <v>1.3636363636363636E-2</v>
      </c>
      <c r="Z748" s="8">
        <v>1.3636363636363636E-2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8">
        <v>0</v>
      </c>
      <c r="AO748" s="8">
        <v>1.3636363636363636E-2</v>
      </c>
      <c r="AP748" s="8">
        <v>1.3636363636363636E-2</v>
      </c>
      <c r="AQ748" s="8">
        <v>0</v>
      </c>
      <c r="AR748" s="8">
        <v>0</v>
      </c>
      <c r="AS748" s="8">
        <v>0</v>
      </c>
      <c r="AT748" s="8">
        <v>0</v>
      </c>
      <c r="AU748" s="7">
        <v>0</v>
      </c>
      <c r="AV748" s="7">
        <v>0</v>
      </c>
      <c r="AW748" s="7">
        <v>0</v>
      </c>
      <c r="AX748" s="7">
        <v>0</v>
      </c>
      <c r="AY748" s="7">
        <v>0</v>
      </c>
      <c r="AZ748" s="7">
        <v>0</v>
      </c>
      <c r="BA748" s="7">
        <v>0</v>
      </c>
      <c r="BB748" s="7">
        <v>0</v>
      </c>
      <c r="BC748" s="8">
        <v>0</v>
      </c>
      <c r="BD748" s="8">
        <v>0</v>
      </c>
      <c r="BE748" s="8">
        <v>0</v>
      </c>
      <c r="BF748" s="8">
        <v>0</v>
      </c>
      <c r="BG748" s="8">
        <v>0</v>
      </c>
      <c r="BH748" s="8">
        <v>0</v>
      </c>
      <c r="BI748" s="8">
        <v>0</v>
      </c>
      <c r="BJ748" s="8">
        <v>0</v>
      </c>
      <c r="BK748" s="8">
        <v>0</v>
      </c>
      <c r="BL748" s="8">
        <v>0</v>
      </c>
      <c r="BM748" s="8">
        <v>0</v>
      </c>
      <c r="BN748" s="8">
        <v>0</v>
      </c>
      <c r="BO748" s="8">
        <v>0</v>
      </c>
      <c r="BP748" s="8">
        <v>0</v>
      </c>
      <c r="BQ748" s="8">
        <v>0</v>
      </c>
      <c r="BR748" s="8">
        <v>0</v>
      </c>
    </row>
    <row r="749" spans="1:70" x14ac:dyDescent="0.25">
      <c r="A749" s="6">
        <v>35083727</v>
      </c>
      <c r="B749" t="s">
        <v>1662</v>
      </c>
      <c r="C749" s="7" t="s">
        <v>101</v>
      </c>
      <c r="D749" s="7" t="s">
        <v>897</v>
      </c>
      <c r="E749" s="7" t="s">
        <v>95</v>
      </c>
      <c r="F749" t="s">
        <v>898</v>
      </c>
      <c r="G749" t="s">
        <v>899</v>
      </c>
      <c r="H749" t="s">
        <v>98</v>
      </c>
      <c r="I749" t="s">
        <v>98</v>
      </c>
      <c r="J749" t="s">
        <v>99</v>
      </c>
      <c r="K749" t="s">
        <v>100</v>
      </c>
      <c r="L749">
        <v>37.441815301200002</v>
      </c>
      <c r="M749">
        <v>-119.8920006039</v>
      </c>
      <c r="N749" s="7" t="s">
        <v>583</v>
      </c>
      <c r="O749" s="7" t="s">
        <v>1663</v>
      </c>
      <c r="P749" s="7" t="s">
        <v>585</v>
      </c>
      <c r="Q749" s="7" t="s">
        <v>170</v>
      </c>
      <c r="R749" s="7">
        <v>429</v>
      </c>
      <c r="S749" s="7"/>
      <c r="T749" s="7"/>
      <c r="U749" s="7"/>
      <c r="V749" s="7" t="s">
        <v>898</v>
      </c>
      <c r="W749" s="8">
        <v>0</v>
      </c>
      <c r="X749" s="8">
        <v>0</v>
      </c>
      <c r="Y749" s="8">
        <v>2.7462121212121212E-2</v>
      </c>
      <c r="Z749" s="8">
        <v>2.7462121212121212E-2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2.7462121212121212E-2</v>
      </c>
      <c r="AL749" s="8">
        <v>2.7462121212121212E-2</v>
      </c>
      <c r="AM749" s="8">
        <v>0</v>
      </c>
      <c r="AN749" s="8">
        <v>0</v>
      </c>
      <c r="AO749" s="8">
        <v>0</v>
      </c>
      <c r="AP749" s="8">
        <v>0</v>
      </c>
      <c r="AQ749" s="8">
        <v>0</v>
      </c>
      <c r="AR749" s="8">
        <v>0</v>
      </c>
      <c r="AS749" s="8">
        <v>0</v>
      </c>
      <c r="AT749" s="8">
        <v>0</v>
      </c>
      <c r="AU749" s="7">
        <v>0</v>
      </c>
      <c r="AV749" s="7">
        <v>0</v>
      </c>
      <c r="AW749" s="7">
        <v>0</v>
      </c>
      <c r="AX749" s="7">
        <v>0</v>
      </c>
      <c r="AY749" s="7">
        <v>0</v>
      </c>
      <c r="AZ749" s="7">
        <v>0</v>
      </c>
      <c r="BA749" s="7">
        <v>0</v>
      </c>
      <c r="BB749" s="7">
        <v>0</v>
      </c>
      <c r="BC749" s="8">
        <v>0</v>
      </c>
      <c r="BD749" s="8">
        <v>0</v>
      </c>
      <c r="BE749" s="8">
        <v>0</v>
      </c>
      <c r="BF749" s="8">
        <v>0</v>
      </c>
      <c r="BG749" s="8">
        <v>0</v>
      </c>
      <c r="BH749" s="8">
        <v>0</v>
      </c>
      <c r="BI749" s="8">
        <v>0</v>
      </c>
      <c r="BJ749" s="8">
        <v>0</v>
      </c>
      <c r="BK749" s="8">
        <v>0</v>
      </c>
      <c r="BL749" s="8">
        <v>0</v>
      </c>
      <c r="BM749" s="8">
        <v>0</v>
      </c>
      <c r="BN749" s="8">
        <v>0</v>
      </c>
      <c r="BO749" s="8">
        <v>0</v>
      </c>
      <c r="BP749" s="8">
        <v>0</v>
      </c>
      <c r="BQ749" s="8">
        <v>0</v>
      </c>
      <c r="BR749" s="8">
        <v>0</v>
      </c>
    </row>
    <row r="750" spans="1:70" x14ac:dyDescent="0.25">
      <c r="A750" s="6">
        <v>35151024</v>
      </c>
      <c r="B750" t="s">
        <v>1664</v>
      </c>
      <c r="C750" s="7" t="s">
        <v>93</v>
      </c>
      <c r="D750" s="7" t="s">
        <v>897</v>
      </c>
      <c r="E750" s="7" t="s">
        <v>95</v>
      </c>
      <c r="F750" t="s">
        <v>898</v>
      </c>
      <c r="G750" t="s">
        <v>899</v>
      </c>
      <c r="H750" t="s">
        <v>1551</v>
      </c>
      <c r="I750" t="s">
        <v>1044</v>
      </c>
      <c r="J750" t="s">
        <v>153</v>
      </c>
      <c r="K750" t="s">
        <v>196</v>
      </c>
      <c r="L750">
        <v>38.781149294099997</v>
      </c>
      <c r="M750">
        <v>-122.7076427896</v>
      </c>
      <c r="N750" s="7" t="s">
        <v>1552</v>
      </c>
      <c r="O750" s="7" t="s">
        <v>1665</v>
      </c>
      <c r="P750" s="7" t="s">
        <v>1554</v>
      </c>
      <c r="Q750" s="7" t="s">
        <v>170</v>
      </c>
      <c r="R750" s="7">
        <v>474</v>
      </c>
      <c r="S750" s="7">
        <v>102</v>
      </c>
      <c r="T750" s="7" t="s">
        <v>123</v>
      </c>
      <c r="U750" s="7"/>
      <c r="V750" s="7" t="s">
        <v>898</v>
      </c>
      <c r="W750" s="8">
        <v>0</v>
      </c>
      <c r="X750" s="8">
        <v>0</v>
      </c>
      <c r="Y750" s="8">
        <v>0.13390151515151516</v>
      </c>
      <c r="Z750" s="8">
        <v>0.13390151515151516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8">
        <v>0</v>
      </c>
      <c r="AO750" s="8">
        <v>0.13390151515151516</v>
      </c>
      <c r="AP750" s="8">
        <v>0.13390151515151516</v>
      </c>
      <c r="AQ750" s="8">
        <v>0</v>
      </c>
      <c r="AR750" s="8">
        <v>0</v>
      </c>
      <c r="AS750" s="8">
        <v>0</v>
      </c>
      <c r="AT750" s="8">
        <v>0</v>
      </c>
      <c r="AU750" s="7">
        <v>0</v>
      </c>
      <c r="AV750" s="7">
        <v>0</v>
      </c>
      <c r="AW750" s="7">
        <v>0</v>
      </c>
      <c r="AX750" s="7">
        <v>0</v>
      </c>
      <c r="AY750" s="7">
        <v>0</v>
      </c>
      <c r="AZ750" s="7">
        <v>0</v>
      </c>
      <c r="BA750" s="7">
        <v>0</v>
      </c>
      <c r="BB750" s="7">
        <v>0</v>
      </c>
      <c r="BC750" s="8">
        <v>0</v>
      </c>
      <c r="BD750" s="8">
        <v>0</v>
      </c>
      <c r="BE750" s="8">
        <v>0</v>
      </c>
      <c r="BF750" s="8">
        <v>0</v>
      </c>
      <c r="BG750" s="8">
        <v>0</v>
      </c>
      <c r="BH750" s="8">
        <v>0</v>
      </c>
      <c r="BI750" s="8">
        <v>0</v>
      </c>
      <c r="BJ750" s="8">
        <v>0</v>
      </c>
      <c r="BK750" s="8">
        <v>0</v>
      </c>
      <c r="BL750" s="8">
        <v>0</v>
      </c>
      <c r="BM750" s="8">
        <v>0</v>
      </c>
      <c r="BN750" s="8">
        <v>0</v>
      </c>
      <c r="BO750" s="8">
        <v>0</v>
      </c>
      <c r="BP750" s="8">
        <v>0</v>
      </c>
      <c r="BQ750" s="8">
        <v>0</v>
      </c>
      <c r="BR750" s="8">
        <v>0</v>
      </c>
    </row>
    <row r="751" spans="1:70" x14ac:dyDescent="0.25">
      <c r="A751" s="6">
        <v>35244105</v>
      </c>
      <c r="B751" t="s">
        <v>1666</v>
      </c>
      <c r="C751" s="7" t="s">
        <v>421</v>
      </c>
      <c r="D751" s="7" t="s">
        <v>897</v>
      </c>
      <c r="E751" s="7" t="s">
        <v>421</v>
      </c>
      <c r="F751" t="s">
        <v>898</v>
      </c>
      <c r="G751" t="s">
        <v>899</v>
      </c>
      <c r="H751" t="s">
        <v>1551</v>
      </c>
      <c r="I751" t="s">
        <v>1044</v>
      </c>
      <c r="J751" t="s">
        <v>153</v>
      </c>
      <c r="K751" t="s">
        <v>196</v>
      </c>
      <c r="L751">
        <v>38.767244890100002</v>
      </c>
      <c r="M751">
        <v>-122.66306550109999</v>
      </c>
      <c r="N751" s="7" t="s">
        <v>1552</v>
      </c>
      <c r="O751" s="7" t="s">
        <v>1665</v>
      </c>
      <c r="P751" s="7" t="s">
        <v>1554</v>
      </c>
      <c r="Q751" s="7" t="s">
        <v>170</v>
      </c>
      <c r="R751" s="7">
        <v>474</v>
      </c>
      <c r="S751" s="7">
        <v>102</v>
      </c>
      <c r="T751" s="7" t="s">
        <v>123</v>
      </c>
      <c r="U751" s="7"/>
      <c r="V751" s="7" t="s">
        <v>898</v>
      </c>
      <c r="W751" s="8">
        <v>0</v>
      </c>
      <c r="X751" s="8">
        <v>0</v>
      </c>
      <c r="Y751" s="8">
        <v>5.6818181818181816E-2</v>
      </c>
      <c r="Z751" s="8">
        <v>5.6818181818181816E-2</v>
      </c>
      <c r="AA751" s="8">
        <v>0</v>
      </c>
      <c r="AB751" s="8">
        <v>0</v>
      </c>
      <c r="AC751" s="8">
        <v>0</v>
      </c>
      <c r="AD751" s="8">
        <v>0</v>
      </c>
      <c r="AE751" s="8">
        <v>0</v>
      </c>
      <c r="AF751" s="8">
        <v>0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8">
        <v>0</v>
      </c>
      <c r="AO751" s="8">
        <v>0</v>
      </c>
      <c r="AP751" s="8">
        <v>0</v>
      </c>
      <c r="AQ751" s="8">
        <v>0</v>
      </c>
      <c r="AR751" s="8">
        <v>0</v>
      </c>
      <c r="AS751" s="8">
        <v>0</v>
      </c>
      <c r="AT751" s="8">
        <v>0</v>
      </c>
      <c r="AU751" s="7">
        <v>0</v>
      </c>
      <c r="AV751" s="7">
        <v>0</v>
      </c>
      <c r="AW751" s="7">
        <v>0</v>
      </c>
      <c r="AX751" s="7">
        <v>0</v>
      </c>
      <c r="AY751" s="7">
        <v>0</v>
      </c>
      <c r="AZ751" s="7">
        <v>0</v>
      </c>
      <c r="BA751" s="7">
        <v>5.6818181818181816E-2</v>
      </c>
      <c r="BB751" s="7">
        <v>5.6818181818181816E-2</v>
      </c>
      <c r="BC751" s="8">
        <v>0</v>
      </c>
      <c r="BD751" s="8">
        <v>0</v>
      </c>
      <c r="BE751" s="8">
        <v>0</v>
      </c>
      <c r="BF751" s="8">
        <v>0</v>
      </c>
      <c r="BG751" s="8">
        <v>0</v>
      </c>
      <c r="BH751" s="8">
        <v>0</v>
      </c>
      <c r="BI751" s="8">
        <v>0</v>
      </c>
      <c r="BJ751" s="8">
        <v>0</v>
      </c>
      <c r="BK751" s="8">
        <v>0</v>
      </c>
      <c r="BL751" s="8">
        <v>0</v>
      </c>
      <c r="BM751" s="8">
        <v>0</v>
      </c>
      <c r="BN751" s="8">
        <v>0</v>
      </c>
      <c r="BO751" s="8">
        <v>0</v>
      </c>
      <c r="BP751" s="8">
        <v>0</v>
      </c>
      <c r="BQ751" s="8">
        <v>0</v>
      </c>
      <c r="BR751" s="8">
        <v>0</v>
      </c>
    </row>
    <row r="752" spans="1:70" x14ac:dyDescent="0.25">
      <c r="A752" s="6">
        <v>35237664</v>
      </c>
      <c r="B752" t="s">
        <v>1667</v>
      </c>
      <c r="C752" s="7" t="s">
        <v>101</v>
      </c>
      <c r="D752" s="7" t="s">
        <v>897</v>
      </c>
      <c r="E752" s="7" t="s">
        <v>95</v>
      </c>
      <c r="F752" t="s">
        <v>898</v>
      </c>
      <c r="G752" t="s">
        <v>899</v>
      </c>
      <c r="H752" t="s">
        <v>1668</v>
      </c>
      <c r="I752" t="s">
        <v>1044</v>
      </c>
      <c r="J752" t="s">
        <v>153</v>
      </c>
      <c r="K752" t="s">
        <v>196</v>
      </c>
      <c r="L752">
        <v>38.7706263854</v>
      </c>
      <c r="M752">
        <v>-122.5157077854</v>
      </c>
      <c r="N752" s="7" t="s">
        <v>1669</v>
      </c>
      <c r="O752" s="7" t="s">
        <v>1670</v>
      </c>
      <c r="P752" s="7" t="s">
        <v>1671</v>
      </c>
      <c r="Q752" s="7" t="s">
        <v>170</v>
      </c>
      <c r="R752" s="7">
        <v>14</v>
      </c>
      <c r="S752" s="7">
        <v>443</v>
      </c>
      <c r="T752" s="7" t="s">
        <v>134</v>
      </c>
      <c r="U752" s="7"/>
      <c r="V752" s="7" t="s">
        <v>898</v>
      </c>
      <c r="W752" s="8">
        <v>0</v>
      </c>
      <c r="X752" s="8">
        <v>0</v>
      </c>
      <c r="Y752" s="8">
        <v>0.47272727272727272</v>
      </c>
      <c r="Z752" s="8">
        <v>0.47272727272727272</v>
      </c>
      <c r="AA752" s="8">
        <v>0</v>
      </c>
      <c r="AB752" s="8">
        <v>0</v>
      </c>
      <c r="AC752" s="8">
        <v>0</v>
      </c>
      <c r="AD752" s="8">
        <v>0</v>
      </c>
      <c r="AE752" s="8">
        <v>0</v>
      </c>
      <c r="AF752" s="8">
        <v>0</v>
      </c>
      <c r="AG752" s="8">
        <v>0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8">
        <v>0</v>
      </c>
      <c r="AO752" s="8">
        <v>0.47272727272727272</v>
      </c>
      <c r="AP752" s="8">
        <v>0.47272727272727272</v>
      </c>
      <c r="AQ752" s="8">
        <v>0</v>
      </c>
      <c r="AR752" s="8">
        <v>0</v>
      </c>
      <c r="AS752" s="8">
        <v>0</v>
      </c>
      <c r="AT752" s="8">
        <v>0</v>
      </c>
      <c r="AU752" s="7">
        <v>0</v>
      </c>
      <c r="AV752" s="7">
        <v>0</v>
      </c>
      <c r="AW752" s="7">
        <v>0</v>
      </c>
      <c r="AX752" s="7">
        <v>0</v>
      </c>
      <c r="AY752" s="7">
        <v>0</v>
      </c>
      <c r="AZ752" s="7">
        <v>0</v>
      </c>
      <c r="BA752" s="7">
        <v>0</v>
      </c>
      <c r="BB752" s="7">
        <v>0</v>
      </c>
      <c r="BC752" s="8">
        <v>0</v>
      </c>
      <c r="BD752" s="8">
        <v>0</v>
      </c>
      <c r="BE752" s="8">
        <v>0</v>
      </c>
      <c r="BF752" s="8">
        <v>0</v>
      </c>
      <c r="BG752" s="8">
        <v>0</v>
      </c>
      <c r="BH752" s="8">
        <v>0</v>
      </c>
      <c r="BI752" s="8">
        <v>0</v>
      </c>
      <c r="BJ752" s="8">
        <v>0</v>
      </c>
      <c r="BK752" s="8">
        <v>0</v>
      </c>
      <c r="BL752" s="8">
        <v>0</v>
      </c>
      <c r="BM752" s="8">
        <v>0</v>
      </c>
      <c r="BN752" s="8">
        <v>0</v>
      </c>
      <c r="BO752" s="8">
        <v>0</v>
      </c>
      <c r="BP752" s="8">
        <v>0</v>
      </c>
      <c r="BQ752" s="8">
        <v>0</v>
      </c>
      <c r="BR752" s="8">
        <v>0</v>
      </c>
    </row>
    <row r="753" spans="1:70" x14ac:dyDescent="0.25">
      <c r="A753" s="6">
        <v>35149930</v>
      </c>
      <c r="B753" t="s">
        <v>1672</v>
      </c>
      <c r="C753" s="7" t="s">
        <v>93</v>
      </c>
      <c r="D753" s="7" t="s">
        <v>897</v>
      </c>
      <c r="E753" s="7" t="s">
        <v>95</v>
      </c>
      <c r="F753" t="s">
        <v>898</v>
      </c>
      <c r="G753" t="s">
        <v>899</v>
      </c>
      <c r="H753" t="s">
        <v>1551</v>
      </c>
      <c r="I753" t="s">
        <v>1044</v>
      </c>
      <c r="J753" t="s">
        <v>153</v>
      </c>
      <c r="K753" t="s">
        <v>196</v>
      </c>
      <c r="L753">
        <v>38.7864539849</v>
      </c>
      <c r="M753">
        <v>-122.6517053978</v>
      </c>
      <c r="N753" s="7" t="s">
        <v>1552</v>
      </c>
      <c r="O753" s="7" t="s">
        <v>1673</v>
      </c>
      <c r="P753" s="7" t="s">
        <v>1554</v>
      </c>
      <c r="Q753" s="7" t="s">
        <v>170</v>
      </c>
      <c r="R753" s="7">
        <v>86</v>
      </c>
      <c r="S753" s="7">
        <v>1264</v>
      </c>
      <c r="T753" s="7" t="s">
        <v>220</v>
      </c>
      <c r="U753" s="7"/>
      <c r="V753" s="7" t="s">
        <v>898</v>
      </c>
      <c r="W753" s="8">
        <v>0</v>
      </c>
      <c r="X753" s="8">
        <v>0</v>
      </c>
      <c r="Y753" s="8">
        <v>9.0340909090909097E-2</v>
      </c>
      <c r="Z753" s="8">
        <v>9.0340909090909097E-2</v>
      </c>
      <c r="AA753" s="8">
        <v>0</v>
      </c>
      <c r="AB753" s="8">
        <v>0</v>
      </c>
      <c r="AC753" s="8">
        <v>0</v>
      </c>
      <c r="AD753" s="8">
        <v>0</v>
      </c>
      <c r="AE753" s="8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0</v>
      </c>
      <c r="AN753" s="8">
        <v>0</v>
      </c>
      <c r="AO753" s="8">
        <v>9.0340909090909083E-2</v>
      </c>
      <c r="AP753" s="8">
        <v>9.0340909090909083E-2</v>
      </c>
      <c r="AQ753" s="8">
        <v>0</v>
      </c>
      <c r="AR753" s="8">
        <v>0</v>
      </c>
      <c r="AS753" s="8">
        <v>0</v>
      </c>
      <c r="AT753" s="8">
        <v>0</v>
      </c>
      <c r="AU753" s="7">
        <v>0</v>
      </c>
      <c r="AV753" s="7">
        <v>0</v>
      </c>
      <c r="AW753" s="7">
        <v>0</v>
      </c>
      <c r="AX753" s="7">
        <v>0</v>
      </c>
      <c r="AY753" s="7">
        <v>0</v>
      </c>
      <c r="AZ753" s="7">
        <v>0</v>
      </c>
      <c r="BA753" s="7">
        <v>0</v>
      </c>
      <c r="BB753" s="7">
        <v>0</v>
      </c>
      <c r="BC753" s="8">
        <v>0</v>
      </c>
      <c r="BD753" s="8">
        <v>0</v>
      </c>
      <c r="BE753" s="8">
        <v>0</v>
      </c>
      <c r="BF753" s="8">
        <v>0</v>
      </c>
      <c r="BG753" s="8">
        <v>0</v>
      </c>
      <c r="BH753" s="8">
        <v>0</v>
      </c>
      <c r="BI753" s="8">
        <v>0</v>
      </c>
      <c r="BJ753" s="8">
        <v>0</v>
      </c>
      <c r="BK753" s="8">
        <v>0</v>
      </c>
      <c r="BL753" s="8">
        <v>0</v>
      </c>
      <c r="BM753" s="8">
        <v>0</v>
      </c>
      <c r="BN753" s="8">
        <v>0</v>
      </c>
      <c r="BO753" s="8">
        <v>0</v>
      </c>
      <c r="BP753" s="8">
        <v>0</v>
      </c>
      <c r="BQ753" s="8">
        <v>0</v>
      </c>
      <c r="BR753" s="8">
        <v>0</v>
      </c>
    </row>
    <row r="754" spans="1:70" x14ac:dyDescent="0.25">
      <c r="A754" s="6">
        <v>35117550</v>
      </c>
      <c r="B754" t="s">
        <v>1674</v>
      </c>
      <c r="C754" s="7" t="s">
        <v>101</v>
      </c>
      <c r="D754" s="7" t="s">
        <v>897</v>
      </c>
      <c r="E754" s="7" t="s">
        <v>95</v>
      </c>
      <c r="F754" t="s">
        <v>898</v>
      </c>
      <c r="G754" t="s">
        <v>899</v>
      </c>
      <c r="H754" t="s">
        <v>1551</v>
      </c>
      <c r="I754" t="s">
        <v>1044</v>
      </c>
      <c r="J754" t="s">
        <v>153</v>
      </c>
      <c r="K754" t="s">
        <v>196</v>
      </c>
      <c r="L754">
        <v>38.744465114299999</v>
      </c>
      <c r="M754">
        <v>-122.63965948640001</v>
      </c>
      <c r="N754" s="7" t="s">
        <v>1552</v>
      </c>
      <c r="O754" s="7" t="s">
        <v>1673</v>
      </c>
      <c r="P754" s="7" t="s">
        <v>1554</v>
      </c>
      <c r="Q754" s="7" t="s">
        <v>170</v>
      </c>
      <c r="R754" s="7">
        <v>86</v>
      </c>
      <c r="S754" s="7"/>
      <c r="T754" s="7"/>
      <c r="U754" s="7"/>
      <c r="V754" s="7" t="s">
        <v>898</v>
      </c>
      <c r="W754" s="8">
        <v>0</v>
      </c>
      <c r="X754" s="8">
        <v>0</v>
      </c>
      <c r="Y754" s="8">
        <v>0.15018939393939393</v>
      </c>
      <c r="Z754" s="8">
        <v>0.15018939393939393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0.15018939393939393</v>
      </c>
      <c r="AL754" s="8">
        <v>0.15018939393939393</v>
      </c>
      <c r="AM754" s="8">
        <v>0</v>
      </c>
      <c r="AN754" s="8">
        <v>0</v>
      </c>
      <c r="AO754" s="8">
        <v>0</v>
      </c>
      <c r="AP754" s="8">
        <v>0</v>
      </c>
      <c r="AQ754" s="8">
        <v>0</v>
      </c>
      <c r="AR754" s="8">
        <v>0</v>
      </c>
      <c r="AS754" s="8">
        <v>0</v>
      </c>
      <c r="AT754" s="8">
        <v>0</v>
      </c>
      <c r="AU754" s="7">
        <v>0</v>
      </c>
      <c r="AV754" s="7">
        <v>0</v>
      </c>
      <c r="AW754" s="7">
        <v>0</v>
      </c>
      <c r="AX754" s="7">
        <v>0</v>
      </c>
      <c r="AY754" s="7">
        <v>0</v>
      </c>
      <c r="AZ754" s="7">
        <v>0</v>
      </c>
      <c r="BA754" s="7">
        <v>0</v>
      </c>
      <c r="BB754" s="7">
        <v>0</v>
      </c>
      <c r="BC754" s="8">
        <v>0</v>
      </c>
      <c r="BD754" s="8">
        <v>0</v>
      </c>
      <c r="BE754" s="8">
        <v>0</v>
      </c>
      <c r="BF754" s="8">
        <v>0</v>
      </c>
      <c r="BG754" s="8">
        <v>0</v>
      </c>
      <c r="BH754" s="8">
        <v>0</v>
      </c>
      <c r="BI754" s="8">
        <v>0</v>
      </c>
      <c r="BJ754" s="8">
        <v>0</v>
      </c>
      <c r="BK754" s="8">
        <v>0</v>
      </c>
      <c r="BL754" s="8">
        <v>0</v>
      </c>
      <c r="BM754" s="8">
        <v>0</v>
      </c>
      <c r="BN754" s="8">
        <v>0</v>
      </c>
      <c r="BO754" s="8">
        <v>0</v>
      </c>
      <c r="BP754" s="8">
        <v>0</v>
      </c>
      <c r="BQ754" s="8">
        <v>0</v>
      </c>
      <c r="BR754" s="8">
        <v>0</v>
      </c>
    </row>
    <row r="755" spans="1:70" x14ac:dyDescent="0.25">
      <c r="A755" s="6">
        <v>35150992</v>
      </c>
      <c r="B755" t="s">
        <v>1675</v>
      </c>
      <c r="C755" s="7" t="s">
        <v>93</v>
      </c>
      <c r="D755" s="7" t="s">
        <v>897</v>
      </c>
      <c r="E755" s="7" t="s">
        <v>95</v>
      </c>
      <c r="F755" t="s">
        <v>898</v>
      </c>
      <c r="G755" t="s">
        <v>899</v>
      </c>
      <c r="H755" t="s">
        <v>1551</v>
      </c>
      <c r="I755" t="s">
        <v>1044</v>
      </c>
      <c r="J755" t="s">
        <v>153</v>
      </c>
      <c r="K755" t="s">
        <v>196</v>
      </c>
      <c r="L755">
        <v>38.7687419883</v>
      </c>
      <c r="M755">
        <v>-122.591461639</v>
      </c>
      <c r="N755" s="7" t="s">
        <v>1676</v>
      </c>
      <c r="O755" s="7" t="s">
        <v>1677</v>
      </c>
      <c r="P755" s="7" t="s">
        <v>1678</v>
      </c>
      <c r="Q755" s="7" t="s">
        <v>170</v>
      </c>
      <c r="R755" s="7">
        <v>8</v>
      </c>
      <c r="S755" s="7">
        <v>392</v>
      </c>
      <c r="T755" s="7" t="s">
        <v>206</v>
      </c>
      <c r="U755" s="7"/>
      <c r="V755" s="7" t="s">
        <v>898</v>
      </c>
      <c r="W755" s="8">
        <v>0</v>
      </c>
      <c r="X755" s="8">
        <v>0</v>
      </c>
      <c r="Y755" s="8">
        <v>6.1931818181818185E-2</v>
      </c>
      <c r="Z755" s="8">
        <v>6.1931818181818185E-2</v>
      </c>
      <c r="AA755" s="8">
        <v>0</v>
      </c>
      <c r="AB755" s="8">
        <v>0</v>
      </c>
      <c r="AC755" s="8">
        <v>0</v>
      </c>
      <c r="AD755" s="8">
        <v>0</v>
      </c>
      <c r="AE755" s="8">
        <v>0</v>
      </c>
      <c r="AF755" s="8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8">
        <v>0</v>
      </c>
      <c r="AN755" s="8">
        <v>0</v>
      </c>
      <c r="AO755" s="8">
        <v>6.1931818181818185E-2</v>
      </c>
      <c r="AP755" s="8">
        <v>6.1931818181818185E-2</v>
      </c>
      <c r="AQ755" s="8">
        <v>0</v>
      </c>
      <c r="AR755" s="8">
        <v>0</v>
      </c>
      <c r="AS755" s="8">
        <v>0</v>
      </c>
      <c r="AT755" s="8">
        <v>0</v>
      </c>
      <c r="AU755" s="7">
        <v>0</v>
      </c>
      <c r="AV755" s="7">
        <v>0</v>
      </c>
      <c r="AW755" s="7">
        <v>0</v>
      </c>
      <c r="AX755" s="7">
        <v>0</v>
      </c>
      <c r="AY755" s="7">
        <v>0</v>
      </c>
      <c r="AZ755" s="7">
        <v>0</v>
      </c>
      <c r="BA755" s="7">
        <v>0</v>
      </c>
      <c r="BB755" s="7">
        <v>0</v>
      </c>
      <c r="BC755" s="8">
        <v>0</v>
      </c>
      <c r="BD755" s="8">
        <v>0</v>
      </c>
      <c r="BE755" s="8">
        <v>0</v>
      </c>
      <c r="BF755" s="8">
        <v>0</v>
      </c>
      <c r="BG755" s="8">
        <v>0</v>
      </c>
      <c r="BH755" s="8">
        <v>0</v>
      </c>
      <c r="BI755" s="8">
        <v>0</v>
      </c>
      <c r="BJ755" s="8">
        <v>0</v>
      </c>
      <c r="BK755" s="8">
        <v>0</v>
      </c>
      <c r="BL755" s="8">
        <v>0</v>
      </c>
      <c r="BM755" s="8">
        <v>0</v>
      </c>
      <c r="BN755" s="8">
        <v>0</v>
      </c>
      <c r="BO755" s="8">
        <v>0</v>
      </c>
      <c r="BP755" s="8">
        <v>0</v>
      </c>
      <c r="BQ755" s="8">
        <v>0</v>
      </c>
      <c r="BR755" s="8">
        <v>0</v>
      </c>
    </row>
    <row r="756" spans="1:70" x14ac:dyDescent="0.25">
      <c r="A756" s="6">
        <v>35198772</v>
      </c>
      <c r="B756" t="s">
        <v>1679</v>
      </c>
      <c r="C756" s="7" t="s">
        <v>101</v>
      </c>
      <c r="D756" s="7" t="s">
        <v>897</v>
      </c>
      <c r="E756" s="7" t="s">
        <v>95</v>
      </c>
      <c r="F756" t="s">
        <v>898</v>
      </c>
      <c r="G756" t="s">
        <v>899</v>
      </c>
      <c r="H756" t="s">
        <v>1680</v>
      </c>
      <c r="I756" t="s">
        <v>98</v>
      </c>
      <c r="J756" t="s">
        <v>99</v>
      </c>
      <c r="K756" t="s">
        <v>100</v>
      </c>
      <c r="L756">
        <v>37.592593462899998</v>
      </c>
      <c r="M756">
        <v>-119.9624739269</v>
      </c>
      <c r="N756" s="7" t="s">
        <v>558</v>
      </c>
      <c r="O756" s="7" t="s">
        <v>564</v>
      </c>
      <c r="P756" s="7" t="s">
        <v>560</v>
      </c>
      <c r="Q756" s="7" t="s">
        <v>122</v>
      </c>
      <c r="R756" s="7">
        <v>679</v>
      </c>
      <c r="S756" s="7">
        <v>126</v>
      </c>
      <c r="T756" s="7" t="s">
        <v>123</v>
      </c>
      <c r="U756" s="7"/>
      <c r="V756" s="7" t="s">
        <v>898</v>
      </c>
      <c r="W756" s="8">
        <v>0</v>
      </c>
      <c r="X756" s="8">
        <v>0</v>
      </c>
      <c r="Y756" s="8">
        <v>0.27651515151515149</v>
      </c>
      <c r="Z756" s="8">
        <v>0.27651515151515149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8">
        <v>0</v>
      </c>
      <c r="AO756" s="8">
        <v>0.27651515151515149</v>
      </c>
      <c r="AP756" s="8">
        <v>0.27651515151515149</v>
      </c>
      <c r="AQ756" s="8">
        <v>0</v>
      </c>
      <c r="AR756" s="8">
        <v>0</v>
      </c>
      <c r="AS756" s="8">
        <v>0</v>
      </c>
      <c r="AT756" s="8">
        <v>0</v>
      </c>
      <c r="AU756" s="7">
        <v>0</v>
      </c>
      <c r="AV756" s="7">
        <v>0</v>
      </c>
      <c r="AW756" s="7">
        <v>0</v>
      </c>
      <c r="AX756" s="7">
        <v>0</v>
      </c>
      <c r="AY756" s="7">
        <v>0</v>
      </c>
      <c r="AZ756" s="7">
        <v>0</v>
      </c>
      <c r="BA756" s="7">
        <v>0</v>
      </c>
      <c r="BB756" s="7">
        <v>0</v>
      </c>
      <c r="BC756" s="8">
        <v>0</v>
      </c>
      <c r="BD756" s="8">
        <v>0</v>
      </c>
      <c r="BE756" s="8">
        <v>0</v>
      </c>
      <c r="BF756" s="8">
        <v>0</v>
      </c>
      <c r="BG756" s="8">
        <v>0</v>
      </c>
      <c r="BH756" s="8">
        <v>0</v>
      </c>
      <c r="BI756" s="8">
        <v>0</v>
      </c>
      <c r="BJ756" s="8">
        <v>0</v>
      </c>
      <c r="BK756" s="8">
        <v>0</v>
      </c>
      <c r="BL756" s="8">
        <v>0</v>
      </c>
      <c r="BM756" s="8">
        <v>0</v>
      </c>
      <c r="BN756" s="8">
        <v>0</v>
      </c>
      <c r="BO756" s="8">
        <v>0</v>
      </c>
      <c r="BP756" s="8">
        <v>0</v>
      </c>
      <c r="BQ756" s="8">
        <v>0</v>
      </c>
      <c r="BR756" s="8">
        <v>0</v>
      </c>
    </row>
    <row r="757" spans="1:70" x14ac:dyDescent="0.25">
      <c r="A757" s="6">
        <v>35198773</v>
      </c>
      <c r="B757" t="s">
        <v>1679</v>
      </c>
      <c r="C757" s="7" t="s">
        <v>101</v>
      </c>
      <c r="D757" s="7" t="s">
        <v>897</v>
      </c>
      <c r="E757" s="7" t="s">
        <v>95</v>
      </c>
      <c r="F757" t="s">
        <v>898</v>
      </c>
      <c r="G757" t="s">
        <v>899</v>
      </c>
      <c r="H757" t="s">
        <v>1680</v>
      </c>
      <c r="I757" t="s">
        <v>98</v>
      </c>
      <c r="J757" t="s">
        <v>99</v>
      </c>
      <c r="K757" t="s">
        <v>100</v>
      </c>
      <c r="L757">
        <v>37.595768582799998</v>
      </c>
      <c r="M757">
        <v>-119.95822705419999</v>
      </c>
      <c r="N757" s="7" t="s">
        <v>558</v>
      </c>
      <c r="O757" s="7" t="s">
        <v>564</v>
      </c>
      <c r="P757" s="7" t="s">
        <v>560</v>
      </c>
      <c r="Q757" s="7" t="s">
        <v>122</v>
      </c>
      <c r="R757" s="7">
        <v>679</v>
      </c>
      <c r="S757" s="7">
        <v>126</v>
      </c>
      <c r="T757" s="7" t="s">
        <v>123</v>
      </c>
      <c r="U757" s="7"/>
      <c r="V757" s="7" t="s">
        <v>898</v>
      </c>
      <c r="W757" s="8">
        <v>0</v>
      </c>
      <c r="X757" s="8">
        <v>0</v>
      </c>
      <c r="Y757" s="8">
        <v>0.22064393939393939</v>
      </c>
      <c r="Z757" s="8">
        <v>0.22064393939393939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8">
        <v>0</v>
      </c>
      <c r="AO757" s="8">
        <v>0.22064393939393939</v>
      </c>
      <c r="AP757" s="8">
        <v>0.22064393939393939</v>
      </c>
      <c r="AQ757" s="8">
        <v>0</v>
      </c>
      <c r="AR757" s="8">
        <v>0</v>
      </c>
      <c r="AS757" s="8">
        <v>0</v>
      </c>
      <c r="AT757" s="8">
        <v>0</v>
      </c>
      <c r="AU757" s="7">
        <v>0</v>
      </c>
      <c r="AV757" s="7">
        <v>0</v>
      </c>
      <c r="AW757" s="7">
        <v>0</v>
      </c>
      <c r="AX757" s="7">
        <v>0</v>
      </c>
      <c r="AY757" s="7">
        <v>0</v>
      </c>
      <c r="AZ757" s="7">
        <v>0</v>
      </c>
      <c r="BA757" s="7">
        <v>0</v>
      </c>
      <c r="BB757" s="7">
        <v>0</v>
      </c>
      <c r="BC757" s="8">
        <v>0</v>
      </c>
      <c r="BD757" s="8">
        <v>0</v>
      </c>
      <c r="BE757" s="8">
        <v>0</v>
      </c>
      <c r="BF757" s="8">
        <v>0</v>
      </c>
      <c r="BG757" s="8">
        <v>0</v>
      </c>
      <c r="BH757" s="8">
        <v>0</v>
      </c>
      <c r="BI757" s="8">
        <v>0</v>
      </c>
      <c r="BJ757" s="8">
        <v>0</v>
      </c>
      <c r="BK757" s="8">
        <v>0</v>
      </c>
      <c r="BL757" s="8">
        <v>0</v>
      </c>
      <c r="BM757" s="8">
        <v>0</v>
      </c>
      <c r="BN757" s="8">
        <v>0</v>
      </c>
      <c r="BO757" s="8">
        <v>0</v>
      </c>
      <c r="BP757" s="8">
        <v>0</v>
      </c>
      <c r="BQ757" s="8">
        <v>0</v>
      </c>
      <c r="BR757" s="8">
        <v>0</v>
      </c>
    </row>
    <row r="758" spans="1:70" x14ac:dyDescent="0.25">
      <c r="A758" s="6">
        <v>35198774</v>
      </c>
      <c r="B758" t="s">
        <v>1679</v>
      </c>
      <c r="C758" s="7" t="s">
        <v>101</v>
      </c>
      <c r="D758" s="7" t="s">
        <v>897</v>
      </c>
      <c r="E758" s="7" t="s">
        <v>95</v>
      </c>
      <c r="F758" t="s">
        <v>898</v>
      </c>
      <c r="G758" t="s">
        <v>899</v>
      </c>
      <c r="H758" t="s">
        <v>1680</v>
      </c>
      <c r="I758" t="s">
        <v>98</v>
      </c>
      <c r="J758" t="s">
        <v>99</v>
      </c>
      <c r="K758" t="s">
        <v>100</v>
      </c>
      <c r="L758">
        <v>37.598610774500003</v>
      </c>
      <c r="M758">
        <v>-119.95640584340001</v>
      </c>
      <c r="N758" s="7" t="s">
        <v>558</v>
      </c>
      <c r="O758" s="7" t="s">
        <v>564</v>
      </c>
      <c r="P758" s="7" t="s">
        <v>560</v>
      </c>
      <c r="Q758" s="7" t="s">
        <v>122</v>
      </c>
      <c r="R758" s="7">
        <v>679</v>
      </c>
      <c r="S758" s="7">
        <v>126</v>
      </c>
      <c r="T758" s="7" t="s">
        <v>123</v>
      </c>
      <c r="U758" s="7"/>
      <c r="V758" s="7" t="s">
        <v>898</v>
      </c>
      <c r="W758" s="8">
        <v>0</v>
      </c>
      <c r="X758" s="8">
        <v>0</v>
      </c>
      <c r="Y758" s="8">
        <v>1.231060606060606E-2</v>
      </c>
      <c r="Z758" s="8">
        <v>1.231060606060606E-2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8">
        <v>0</v>
      </c>
      <c r="AO758" s="8">
        <v>1.231060606060606E-2</v>
      </c>
      <c r="AP758" s="8">
        <v>1.231060606060606E-2</v>
      </c>
      <c r="AQ758" s="8">
        <v>0</v>
      </c>
      <c r="AR758" s="8">
        <v>0</v>
      </c>
      <c r="AS758" s="8">
        <v>0</v>
      </c>
      <c r="AT758" s="8">
        <v>0</v>
      </c>
      <c r="AU758" s="7">
        <v>0</v>
      </c>
      <c r="AV758" s="7">
        <v>0</v>
      </c>
      <c r="AW758" s="7">
        <v>0</v>
      </c>
      <c r="AX758" s="7">
        <v>0</v>
      </c>
      <c r="AY758" s="7">
        <v>0</v>
      </c>
      <c r="AZ758" s="7">
        <v>0</v>
      </c>
      <c r="BA758" s="7">
        <v>0</v>
      </c>
      <c r="BB758" s="7">
        <v>0</v>
      </c>
      <c r="BC758" s="8">
        <v>0</v>
      </c>
      <c r="BD758" s="8">
        <v>0</v>
      </c>
      <c r="BE758" s="8">
        <v>0</v>
      </c>
      <c r="BF758" s="8">
        <v>0</v>
      </c>
      <c r="BG758" s="8">
        <v>0</v>
      </c>
      <c r="BH758" s="8">
        <v>0</v>
      </c>
      <c r="BI758" s="8">
        <v>0</v>
      </c>
      <c r="BJ758" s="8">
        <v>0</v>
      </c>
      <c r="BK758" s="8">
        <v>0</v>
      </c>
      <c r="BL758" s="8">
        <v>0</v>
      </c>
      <c r="BM758" s="8">
        <v>0</v>
      </c>
      <c r="BN758" s="8">
        <v>0</v>
      </c>
      <c r="BO758" s="8">
        <v>0</v>
      </c>
      <c r="BP758" s="8">
        <v>0</v>
      </c>
      <c r="BQ758" s="8">
        <v>0</v>
      </c>
      <c r="BR758" s="8">
        <v>0</v>
      </c>
    </row>
    <row r="759" spans="1:70" x14ac:dyDescent="0.25">
      <c r="A759" s="6">
        <v>35198775</v>
      </c>
      <c r="B759" t="s">
        <v>1679</v>
      </c>
      <c r="C759" s="7" t="s">
        <v>101</v>
      </c>
      <c r="D759" s="7" t="s">
        <v>897</v>
      </c>
      <c r="E759" s="7" t="s">
        <v>95</v>
      </c>
      <c r="F759" t="s">
        <v>898</v>
      </c>
      <c r="G759" t="s">
        <v>899</v>
      </c>
      <c r="H759" t="s">
        <v>1680</v>
      </c>
      <c r="I759" t="s">
        <v>98</v>
      </c>
      <c r="J759" t="s">
        <v>99</v>
      </c>
      <c r="K759" t="s">
        <v>100</v>
      </c>
      <c r="L759">
        <v>37.5987203814</v>
      </c>
      <c r="M759">
        <v>-119.9565606303</v>
      </c>
      <c r="N759" s="7" t="s">
        <v>558</v>
      </c>
      <c r="O759" s="7" t="s">
        <v>564</v>
      </c>
      <c r="P759" s="7" t="s">
        <v>560</v>
      </c>
      <c r="Q759" s="7" t="s">
        <v>122</v>
      </c>
      <c r="R759" s="7">
        <v>679</v>
      </c>
      <c r="S759" s="7">
        <v>126</v>
      </c>
      <c r="T759" s="7" t="s">
        <v>123</v>
      </c>
      <c r="U759" s="7"/>
      <c r="V759" s="7" t="s">
        <v>898</v>
      </c>
      <c r="W759" s="8">
        <v>0</v>
      </c>
      <c r="X759" s="8">
        <v>0</v>
      </c>
      <c r="Y759" s="8">
        <v>0.19223484848484848</v>
      </c>
      <c r="Z759" s="8">
        <v>0.19223484848484848</v>
      </c>
      <c r="AA759" s="8">
        <v>0</v>
      </c>
      <c r="AB759" s="8">
        <v>0</v>
      </c>
      <c r="AC759" s="8">
        <v>0</v>
      </c>
      <c r="AD759" s="8">
        <v>0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</v>
      </c>
      <c r="AN759" s="8">
        <v>0</v>
      </c>
      <c r="AO759" s="8">
        <v>0.19223484848484848</v>
      </c>
      <c r="AP759" s="8">
        <v>0.19223484848484848</v>
      </c>
      <c r="AQ759" s="8">
        <v>0</v>
      </c>
      <c r="AR759" s="8">
        <v>0</v>
      </c>
      <c r="AS759" s="8">
        <v>0</v>
      </c>
      <c r="AT759" s="8">
        <v>0</v>
      </c>
      <c r="AU759" s="7">
        <v>0</v>
      </c>
      <c r="AV759" s="7">
        <v>0</v>
      </c>
      <c r="AW759" s="7">
        <v>0</v>
      </c>
      <c r="AX759" s="7">
        <v>0</v>
      </c>
      <c r="AY759" s="7">
        <v>0</v>
      </c>
      <c r="AZ759" s="7">
        <v>0</v>
      </c>
      <c r="BA759" s="7">
        <v>0</v>
      </c>
      <c r="BB759" s="7">
        <v>0</v>
      </c>
      <c r="BC759" s="8">
        <v>0</v>
      </c>
      <c r="BD759" s="8">
        <v>0</v>
      </c>
      <c r="BE759" s="8">
        <v>0</v>
      </c>
      <c r="BF759" s="8">
        <v>0</v>
      </c>
      <c r="BG759" s="8">
        <v>0</v>
      </c>
      <c r="BH759" s="8">
        <v>0</v>
      </c>
      <c r="BI759" s="8">
        <v>0</v>
      </c>
      <c r="BJ759" s="8">
        <v>0</v>
      </c>
      <c r="BK759" s="8">
        <v>0</v>
      </c>
      <c r="BL759" s="8">
        <v>0</v>
      </c>
      <c r="BM759" s="8">
        <v>0</v>
      </c>
      <c r="BN759" s="8">
        <v>0</v>
      </c>
      <c r="BO759" s="8">
        <v>0</v>
      </c>
      <c r="BP759" s="8">
        <v>0</v>
      </c>
      <c r="BQ759" s="8">
        <v>0</v>
      </c>
      <c r="BR759" s="8">
        <v>0</v>
      </c>
    </row>
    <row r="760" spans="1:70" x14ac:dyDescent="0.25">
      <c r="A760" s="6">
        <v>35198776</v>
      </c>
      <c r="B760" t="s">
        <v>1681</v>
      </c>
      <c r="C760" s="7" t="s">
        <v>101</v>
      </c>
      <c r="D760" s="7" t="s">
        <v>897</v>
      </c>
      <c r="E760" s="7" t="s">
        <v>95</v>
      </c>
      <c r="F760" t="s">
        <v>898</v>
      </c>
      <c r="G760" t="s">
        <v>899</v>
      </c>
      <c r="H760" t="s">
        <v>1680</v>
      </c>
      <c r="I760" t="s">
        <v>98</v>
      </c>
      <c r="J760" t="s">
        <v>99</v>
      </c>
      <c r="K760" t="s">
        <v>100</v>
      </c>
      <c r="L760">
        <v>37.5951101685</v>
      </c>
      <c r="M760">
        <v>-119.9586353302</v>
      </c>
      <c r="N760" s="7" t="s">
        <v>558</v>
      </c>
      <c r="O760" s="7" t="s">
        <v>564</v>
      </c>
      <c r="P760" s="7" t="s">
        <v>560</v>
      </c>
      <c r="Q760" s="7" t="s">
        <v>122</v>
      </c>
      <c r="R760" s="7">
        <v>679</v>
      </c>
      <c r="S760" s="7">
        <v>126</v>
      </c>
      <c r="T760" s="7" t="s">
        <v>123</v>
      </c>
      <c r="U760" s="7"/>
      <c r="V760" s="7" t="s">
        <v>898</v>
      </c>
      <c r="W760" s="8">
        <v>0</v>
      </c>
      <c r="X760" s="8">
        <v>0</v>
      </c>
      <c r="Y760" s="8">
        <v>5.113636363636364E-2</v>
      </c>
      <c r="Z760" s="8">
        <v>5.113636363636364E-2</v>
      </c>
      <c r="AA760" s="8">
        <v>0</v>
      </c>
      <c r="AB760" s="8">
        <v>0</v>
      </c>
      <c r="AC760" s="8">
        <v>0</v>
      </c>
      <c r="AD760" s="8">
        <v>0</v>
      </c>
      <c r="AE760" s="8">
        <v>0</v>
      </c>
      <c r="AF760" s="8">
        <v>0</v>
      </c>
      <c r="AG760" s="8">
        <v>0</v>
      </c>
      <c r="AH760" s="8">
        <v>0</v>
      </c>
      <c r="AI760" s="8">
        <v>0</v>
      </c>
      <c r="AJ760" s="8">
        <v>0</v>
      </c>
      <c r="AK760" s="8">
        <v>0</v>
      </c>
      <c r="AL760" s="8">
        <v>0</v>
      </c>
      <c r="AM760" s="8">
        <v>0</v>
      </c>
      <c r="AN760" s="8">
        <v>0</v>
      </c>
      <c r="AO760" s="8">
        <v>5.113636363636364E-2</v>
      </c>
      <c r="AP760" s="8">
        <v>5.113636363636364E-2</v>
      </c>
      <c r="AQ760" s="8">
        <v>0</v>
      </c>
      <c r="AR760" s="8">
        <v>0</v>
      </c>
      <c r="AS760" s="8">
        <v>0</v>
      </c>
      <c r="AT760" s="8">
        <v>0</v>
      </c>
      <c r="AU760" s="7">
        <v>0</v>
      </c>
      <c r="AV760" s="7">
        <v>0</v>
      </c>
      <c r="AW760" s="7">
        <v>0</v>
      </c>
      <c r="AX760" s="7">
        <v>0</v>
      </c>
      <c r="AY760" s="7">
        <v>0</v>
      </c>
      <c r="AZ760" s="7">
        <v>0</v>
      </c>
      <c r="BA760" s="7">
        <v>0</v>
      </c>
      <c r="BB760" s="7">
        <v>0</v>
      </c>
      <c r="BC760" s="8">
        <v>0</v>
      </c>
      <c r="BD760" s="8">
        <v>0</v>
      </c>
      <c r="BE760" s="8">
        <v>0</v>
      </c>
      <c r="BF760" s="8">
        <v>0</v>
      </c>
      <c r="BG760" s="8">
        <v>0</v>
      </c>
      <c r="BH760" s="8">
        <v>0</v>
      </c>
      <c r="BI760" s="8">
        <v>0</v>
      </c>
      <c r="BJ760" s="8">
        <v>0</v>
      </c>
      <c r="BK760" s="8">
        <v>0</v>
      </c>
      <c r="BL760" s="8">
        <v>0</v>
      </c>
      <c r="BM760" s="8">
        <v>0</v>
      </c>
      <c r="BN760" s="8">
        <v>0</v>
      </c>
      <c r="BO760" s="8">
        <v>0</v>
      </c>
      <c r="BP760" s="8">
        <v>0</v>
      </c>
      <c r="BQ760" s="8">
        <v>0</v>
      </c>
      <c r="BR760" s="8">
        <v>0</v>
      </c>
    </row>
    <row r="761" spans="1:70" x14ac:dyDescent="0.25">
      <c r="A761" s="6">
        <v>35198777</v>
      </c>
      <c r="B761" t="s">
        <v>1679</v>
      </c>
      <c r="C761" s="7" t="s">
        <v>101</v>
      </c>
      <c r="D761" s="7" t="s">
        <v>897</v>
      </c>
      <c r="E761" s="7" t="s">
        <v>95</v>
      </c>
      <c r="F761" t="s">
        <v>898</v>
      </c>
      <c r="G761" t="s">
        <v>899</v>
      </c>
      <c r="H761" t="s">
        <v>1680</v>
      </c>
      <c r="I761" t="s">
        <v>98</v>
      </c>
      <c r="J761" t="s">
        <v>99</v>
      </c>
      <c r="K761" t="s">
        <v>100</v>
      </c>
      <c r="L761">
        <v>37.600538089899999</v>
      </c>
      <c r="M761">
        <v>-119.9592157327</v>
      </c>
      <c r="N761" s="7" t="s">
        <v>558</v>
      </c>
      <c r="O761" s="7" t="s">
        <v>564</v>
      </c>
      <c r="P761" s="7" t="s">
        <v>560</v>
      </c>
      <c r="Q761" s="7" t="s">
        <v>122</v>
      </c>
      <c r="R761" s="7">
        <v>679</v>
      </c>
      <c r="S761" s="7">
        <v>126</v>
      </c>
      <c r="T761" s="7" t="s">
        <v>123</v>
      </c>
      <c r="U761" s="7"/>
      <c r="V761" s="7" t="s">
        <v>898</v>
      </c>
      <c r="W761" s="8">
        <v>0</v>
      </c>
      <c r="X761" s="8">
        <v>0</v>
      </c>
      <c r="Y761" s="8">
        <v>3.4090909090909088E-2</v>
      </c>
      <c r="Z761" s="8">
        <v>3.4090909090909088E-2</v>
      </c>
      <c r="AA761" s="8">
        <v>0</v>
      </c>
      <c r="AB761" s="8">
        <v>0</v>
      </c>
      <c r="AC761" s="8">
        <v>0</v>
      </c>
      <c r="AD761" s="8">
        <v>0</v>
      </c>
      <c r="AE761" s="8">
        <v>0</v>
      </c>
      <c r="AF761" s="8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0</v>
      </c>
      <c r="AN761" s="8">
        <v>0</v>
      </c>
      <c r="AO761" s="8">
        <v>3.4090909090909088E-2</v>
      </c>
      <c r="AP761" s="8">
        <v>3.4090909090909088E-2</v>
      </c>
      <c r="AQ761" s="8">
        <v>0</v>
      </c>
      <c r="AR761" s="8">
        <v>0</v>
      </c>
      <c r="AS761" s="8">
        <v>0</v>
      </c>
      <c r="AT761" s="8">
        <v>0</v>
      </c>
      <c r="AU761" s="7">
        <v>0</v>
      </c>
      <c r="AV761" s="7">
        <v>0</v>
      </c>
      <c r="AW761" s="7">
        <v>0</v>
      </c>
      <c r="AX761" s="7">
        <v>0</v>
      </c>
      <c r="AY761" s="7">
        <v>0</v>
      </c>
      <c r="AZ761" s="7">
        <v>0</v>
      </c>
      <c r="BA761" s="7">
        <v>0</v>
      </c>
      <c r="BB761" s="7">
        <v>0</v>
      </c>
      <c r="BC761" s="8">
        <v>0</v>
      </c>
      <c r="BD761" s="8">
        <v>0</v>
      </c>
      <c r="BE761" s="8">
        <v>0</v>
      </c>
      <c r="BF761" s="8">
        <v>0</v>
      </c>
      <c r="BG761" s="8">
        <v>0</v>
      </c>
      <c r="BH761" s="8">
        <v>0</v>
      </c>
      <c r="BI761" s="8">
        <v>0</v>
      </c>
      <c r="BJ761" s="8">
        <v>0</v>
      </c>
      <c r="BK761" s="8">
        <v>0</v>
      </c>
      <c r="BL761" s="8">
        <v>0</v>
      </c>
      <c r="BM761" s="8">
        <v>0</v>
      </c>
      <c r="BN761" s="8">
        <v>0</v>
      </c>
      <c r="BO761" s="8">
        <v>0</v>
      </c>
      <c r="BP761" s="8">
        <v>0</v>
      </c>
      <c r="BQ761" s="8">
        <v>0</v>
      </c>
      <c r="BR761" s="8">
        <v>0</v>
      </c>
    </row>
    <row r="762" spans="1:70" x14ac:dyDescent="0.25">
      <c r="A762" s="6">
        <v>35198778</v>
      </c>
      <c r="B762" t="s">
        <v>1679</v>
      </c>
      <c r="C762" s="7" t="s">
        <v>101</v>
      </c>
      <c r="D762" s="7" t="s">
        <v>897</v>
      </c>
      <c r="E762" s="7" t="s">
        <v>95</v>
      </c>
      <c r="F762" t="s">
        <v>898</v>
      </c>
      <c r="G762" t="s">
        <v>899</v>
      </c>
      <c r="H762" t="s">
        <v>1680</v>
      </c>
      <c r="I762" t="s">
        <v>98</v>
      </c>
      <c r="J762" t="s">
        <v>99</v>
      </c>
      <c r="K762" t="s">
        <v>100</v>
      </c>
      <c r="L762">
        <v>37.600861271500001</v>
      </c>
      <c r="M762">
        <v>-119.95967994430001</v>
      </c>
      <c r="N762" s="7" t="s">
        <v>558</v>
      </c>
      <c r="O762" s="7" t="s">
        <v>564</v>
      </c>
      <c r="P762" s="7" t="s">
        <v>560</v>
      </c>
      <c r="Q762" s="7" t="s">
        <v>122</v>
      </c>
      <c r="R762" s="7">
        <v>679</v>
      </c>
      <c r="S762" s="7">
        <v>126</v>
      </c>
      <c r="T762" s="7" t="s">
        <v>123</v>
      </c>
      <c r="U762" s="7"/>
      <c r="V762" s="7" t="s">
        <v>898</v>
      </c>
      <c r="W762" s="8">
        <v>0</v>
      </c>
      <c r="X762" s="8">
        <v>0</v>
      </c>
      <c r="Y762" s="8">
        <v>0.15625</v>
      </c>
      <c r="Z762" s="8">
        <v>0.15625</v>
      </c>
      <c r="AA762" s="8">
        <v>0</v>
      </c>
      <c r="AB762" s="8">
        <v>0</v>
      </c>
      <c r="AC762" s="8">
        <v>0</v>
      </c>
      <c r="AD762" s="8">
        <v>0</v>
      </c>
      <c r="AE762" s="8">
        <v>0</v>
      </c>
      <c r="AF762" s="8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8">
        <v>0</v>
      </c>
      <c r="AO762" s="8">
        <v>0.15625</v>
      </c>
      <c r="AP762" s="8">
        <v>0.15625</v>
      </c>
      <c r="AQ762" s="8">
        <v>0</v>
      </c>
      <c r="AR762" s="8">
        <v>0</v>
      </c>
      <c r="AS762" s="8">
        <v>0</v>
      </c>
      <c r="AT762" s="8">
        <v>0</v>
      </c>
      <c r="AU762" s="7">
        <v>0</v>
      </c>
      <c r="AV762" s="7">
        <v>0</v>
      </c>
      <c r="AW762" s="7">
        <v>0</v>
      </c>
      <c r="AX762" s="7">
        <v>0</v>
      </c>
      <c r="AY762" s="7">
        <v>0</v>
      </c>
      <c r="AZ762" s="7">
        <v>0</v>
      </c>
      <c r="BA762" s="7">
        <v>0</v>
      </c>
      <c r="BB762" s="7">
        <v>0</v>
      </c>
      <c r="BC762" s="8">
        <v>0</v>
      </c>
      <c r="BD762" s="8">
        <v>0</v>
      </c>
      <c r="BE762" s="8">
        <v>0</v>
      </c>
      <c r="BF762" s="8">
        <v>0</v>
      </c>
      <c r="BG762" s="8">
        <v>0</v>
      </c>
      <c r="BH762" s="8">
        <v>0</v>
      </c>
      <c r="BI762" s="8">
        <v>0</v>
      </c>
      <c r="BJ762" s="8">
        <v>0</v>
      </c>
      <c r="BK762" s="8">
        <v>0</v>
      </c>
      <c r="BL762" s="8">
        <v>0</v>
      </c>
      <c r="BM762" s="8">
        <v>0</v>
      </c>
      <c r="BN762" s="8">
        <v>0</v>
      </c>
      <c r="BO762" s="8">
        <v>0</v>
      </c>
      <c r="BP762" s="8">
        <v>0</v>
      </c>
      <c r="BQ762" s="8">
        <v>0</v>
      </c>
      <c r="BR762" s="8">
        <v>0</v>
      </c>
    </row>
    <row r="763" spans="1:70" x14ac:dyDescent="0.25">
      <c r="A763" s="6">
        <v>35198779</v>
      </c>
      <c r="B763" t="s">
        <v>1679</v>
      </c>
      <c r="C763" s="7" t="s">
        <v>101</v>
      </c>
      <c r="D763" s="7" t="s">
        <v>897</v>
      </c>
      <c r="E763" s="7" t="s">
        <v>95</v>
      </c>
      <c r="F763" t="s">
        <v>898</v>
      </c>
      <c r="G763" t="s">
        <v>899</v>
      </c>
      <c r="H763" t="s">
        <v>1680</v>
      </c>
      <c r="I763" t="s">
        <v>98</v>
      </c>
      <c r="J763" t="s">
        <v>99</v>
      </c>
      <c r="K763" t="s">
        <v>100</v>
      </c>
      <c r="L763">
        <v>37.602332283599999</v>
      </c>
      <c r="M763">
        <v>-119.96187494430001</v>
      </c>
      <c r="N763" s="7" t="s">
        <v>558</v>
      </c>
      <c r="O763" s="7" t="s">
        <v>564</v>
      </c>
      <c r="P763" s="7" t="s">
        <v>560</v>
      </c>
      <c r="Q763" s="7" t="s">
        <v>122</v>
      </c>
      <c r="R763" s="7">
        <v>679</v>
      </c>
      <c r="S763" s="7">
        <v>126</v>
      </c>
      <c r="T763" s="7" t="s">
        <v>123</v>
      </c>
      <c r="U763" s="7"/>
      <c r="V763" s="7" t="s">
        <v>898</v>
      </c>
      <c r="W763" s="8">
        <v>0</v>
      </c>
      <c r="X763" s="8">
        <v>0</v>
      </c>
      <c r="Y763" s="8">
        <v>1.9886363636363636E-2</v>
      </c>
      <c r="Z763" s="8">
        <v>1.9886363636363636E-2</v>
      </c>
      <c r="AA763" s="8">
        <v>0</v>
      </c>
      <c r="AB763" s="8">
        <v>0</v>
      </c>
      <c r="AC763" s="8">
        <v>0</v>
      </c>
      <c r="AD763" s="8">
        <v>0</v>
      </c>
      <c r="AE763" s="8">
        <v>0</v>
      </c>
      <c r="AF763" s="8">
        <v>0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0</v>
      </c>
      <c r="AM763" s="8">
        <v>0</v>
      </c>
      <c r="AN763" s="8">
        <v>0</v>
      </c>
      <c r="AO763" s="8">
        <v>1.9886363636363636E-2</v>
      </c>
      <c r="AP763" s="8">
        <v>1.9886363636363636E-2</v>
      </c>
      <c r="AQ763" s="8">
        <v>0</v>
      </c>
      <c r="AR763" s="8">
        <v>0</v>
      </c>
      <c r="AS763" s="8">
        <v>0</v>
      </c>
      <c r="AT763" s="8">
        <v>0</v>
      </c>
      <c r="AU763" s="7">
        <v>0</v>
      </c>
      <c r="AV763" s="7">
        <v>0</v>
      </c>
      <c r="AW763" s="7">
        <v>0</v>
      </c>
      <c r="AX763" s="7">
        <v>0</v>
      </c>
      <c r="AY763" s="7">
        <v>0</v>
      </c>
      <c r="AZ763" s="7">
        <v>0</v>
      </c>
      <c r="BA763" s="7">
        <v>0</v>
      </c>
      <c r="BB763" s="7">
        <v>0</v>
      </c>
      <c r="BC763" s="8">
        <v>0</v>
      </c>
      <c r="BD763" s="8">
        <v>0</v>
      </c>
      <c r="BE763" s="8">
        <v>0</v>
      </c>
      <c r="BF763" s="8">
        <v>0</v>
      </c>
      <c r="BG763" s="8">
        <v>0</v>
      </c>
      <c r="BH763" s="8">
        <v>0</v>
      </c>
      <c r="BI763" s="8">
        <v>0</v>
      </c>
      <c r="BJ763" s="8">
        <v>0</v>
      </c>
      <c r="BK763" s="8">
        <v>0</v>
      </c>
      <c r="BL763" s="8">
        <v>0</v>
      </c>
      <c r="BM763" s="8">
        <v>0</v>
      </c>
      <c r="BN763" s="8">
        <v>0</v>
      </c>
      <c r="BO763" s="8">
        <v>0</v>
      </c>
      <c r="BP763" s="8">
        <v>0</v>
      </c>
      <c r="BQ763" s="8">
        <v>0</v>
      </c>
      <c r="BR763" s="8">
        <v>0</v>
      </c>
    </row>
    <row r="764" spans="1:70" x14ac:dyDescent="0.25">
      <c r="A764" s="6">
        <v>35198780</v>
      </c>
      <c r="B764" t="s">
        <v>1679</v>
      </c>
      <c r="C764" s="7" t="s">
        <v>101</v>
      </c>
      <c r="D764" s="7" t="s">
        <v>897</v>
      </c>
      <c r="E764" s="7" t="s">
        <v>95</v>
      </c>
      <c r="F764" t="s">
        <v>898</v>
      </c>
      <c r="G764" t="s">
        <v>899</v>
      </c>
      <c r="H764" t="s">
        <v>1680</v>
      </c>
      <c r="I764" t="s">
        <v>98</v>
      </c>
      <c r="J764" t="s">
        <v>99</v>
      </c>
      <c r="K764" t="s">
        <v>100</v>
      </c>
      <c r="L764">
        <v>37.602522066900001</v>
      </c>
      <c r="M764">
        <v>-119.96213692729999</v>
      </c>
      <c r="N764" s="7" t="s">
        <v>558</v>
      </c>
      <c r="O764" s="7" t="s">
        <v>564</v>
      </c>
      <c r="P764" s="7" t="s">
        <v>560</v>
      </c>
      <c r="Q764" s="7" t="s">
        <v>122</v>
      </c>
      <c r="R764" s="7">
        <v>679</v>
      </c>
      <c r="S764" s="7">
        <v>126</v>
      </c>
      <c r="T764" s="7" t="s">
        <v>123</v>
      </c>
      <c r="U764" s="7"/>
      <c r="V764" s="7" t="s">
        <v>898</v>
      </c>
      <c r="W764" s="8">
        <v>0</v>
      </c>
      <c r="X764" s="8">
        <v>0</v>
      </c>
      <c r="Y764" s="8">
        <v>0.19242424242424241</v>
      </c>
      <c r="Z764" s="8">
        <v>0.19242424242424241</v>
      </c>
      <c r="AA764" s="8">
        <v>0</v>
      </c>
      <c r="AB764" s="8">
        <v>0</v>
      </c>
      <c r="AC764" s="8">
        <v>0</v>
      </c>
      <c r="AD764" s="8">
        <v>0</v>
      </c>
      <c r="AE764" s="8">
        <v>0</v>
      </c>
      <c r="AF764" s="8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v>0</v>
      </c>
      <c r="AM764" s="8">
        <v>0</v>
      </c>
      <c r="AN764" s="8">
        <v>0</v>
      </c>
      <c r="AO764" s="8">
        <v>0.19242424242424241</v>
      </c>
      <c r="AP764" s="8">
        <v>0.19242424242424241</v>
      </c>
      <c r="AQ764" s="8">
        <v>0</v>
      </c>
      <c r="AR764" s="8">
        <v>0</v>
      </c>
      <c r="AS764" s="8">
        <v>0</v>
      </c>
      <c r="AT764" s="8">
        <v>0</v>
      </c>
      <c r="AU764" s="7">
        <v>0</v>
      </c>
      <c r="AV764" s="7">
        <v>0</v>
      </c>
      <c r="AW764" s="7">
        <v>0</v>
      </c>
      <c r="AX764" s="7">
        <v>0</v>
      </c>
      <c r="AY764" s="7">
        <v>0</v>
      </c>
      <c r="AZ764" s="7">
        <v>0</v>
      </c>
      <c r="BA764" s="7">
        <v>0</v>
      </c>
      <c r="BB764" s="7">
        <v>0</v>
      </c>
      <c r="BC764" s="8">
        <v>0</v>
      </c>
      <c r="BD764" s="8">
        <v>0</v>
      </c>
      <c r="BE764" s="8">
        <v>0</v>
      </c>
      <c r="BF764" s="8">
        <v>0</v>
      </c>
      <c r="BG764" s="8">
        <v>0</v>
      </c>
      <c r="BH764" s="8">
        <v>0</v>
      </c>
      <c r="BI764" s="8">
        <v>0</v>
      </c>
      <c r="BJ764" s="8">
        <v>0</v>
      </c>
      <c r="BK764" s="8">
        <v>0</v>
      </c>
      <c r="BL764" s="8">
        <v>0</v>
      </c>
      <c r="BM764" s="8">
        <v>0</v>
      </c>
      <c r="BN764" s="8">
        <v>0</v>
      </c>
      <c r="BO764" s="8">
        <v>0</v>
      </c>
      <c r="BP764" s="8">
        <v>0</v>
      </c>
      <c r="BQ764" s="8">
        <v>0</v>
      </c>
      <c r="BR764" s="8">
        <v>0</v>
      </c>
    </row>
    <row r="765" spans="1:70" x14ac:dyDescent="0.25">
      <c r="A765" s="6">
        <v>35198781</v>
      </c>
      <c r="B765" t="s">
        <v>1679</v>
      </c>
      <c r="C765" s="7" t="s">
        <v>101</v>
      </c>
      <c r="D765" s="7" t="s">
        <v>897</v>
      </c>
      <c r="E765" s="7" t="s">
        <v>95</v>
      </c>
      <c r="F765" t="s">
        <v>898</v>
      </c>
      <c r="G765" t="s">
        <v>899</v>
      </c>
      <c r="H765" t="s">
        <v>1680</v>
      </c>
      <c r="I765" t="s">
        <v>98</v>
      </c>
      <c r="J765" t="s">
        <v>99</v>
      </c>
      <c r="K765" t="s">
        <v>100</v>
      </c>
      <c r="L765">
        <v>37.604414283399997</v>
      </c>
      <c r="M765">
        <v>-119.9647382176</v>
      </c>
      <c r="N765" s="7" t="s">
        <v>558</v>
      </c>
      <c r="O765" s="7" t="s">
        <v>564</v>
      </c>
      <c r="P765" s="7" t="s">
        <v>560</v>
      </c>
      <c r="Q765" s="7" t="s">
        <v>122</v>
      </c>
      <c r="R765" s="7">
        <v>679</v>
      </c>
      <c r="S765" s="7">
        <v>126</v>
      </c>
      <c r="T765" s="7" t="s">
        <v>123</v>
      </c>
      <c r="U765" s="7"/>
      <c r="V765" s="7" t="s">
        <v>898</v>
      </c>
      <c r="W765" s="8">
        <v>0</v>
      </c>
      <c r="X765" s="8">
        <v>0</v>
      </c>
      <c r="Y765" s="8">
        <v>0.13068181818181818</v>
      </c>
      <c r="Z765" s="8">
        <v>0.13068181818181818</v>
      </c>
      <c r="AA765" s="8">
        <v>0</v>
      </c>
      <c r="AB765" s="8">
        <v>0</v>
      </c>
      <c r="AC765" s="8">
        <v>0</v>
      </c>
      <c r="AD765" s="8">
        <v>0</v>
      </c>
      <c r="AE765" s="8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0</v>
      </c>
      <c r="AN765" s="8">
        <v>0</v>
      </c>
      <c r="AO765" s="8">
        <v>0.13068181818181818</v>
      </c>
      <c r="AP765" s="8">
        <v>0.13068181818181818</v>
      </c>
      <c r="AQ765" s="8">
        <v>0</v>
      </c>
      <c r="AR765" s="8">
        <v>0</v>
      </c>
      <c r="AS765" s="8">
        <v>0</v>
      </c>
      <c r="AT765" s="8">
        <v>0</v>
      </c>
      <c r="AU765" s="7">
        <v>0</v>
      </c>
      <c r="AV765" s="7">
        <v>0</v>
      </c>
      <c r="AW765" s="7">
        <v>0</v>
      </c>
      <c r="AX765" s="7">
        <v>0</v>
      </c>
      <c r="AY765" s="7">
        <v>0</v>
      </c>
      <c r="AZ765" s="7">
        <v>0</v>
      </c>
      <c r="BA765" s="7">
        <v>0</v>
      </c>
      <c r="BB765" s="7">
        <v>0</v>
      </c>
      <c r="BC765" s="8">
        <v>0</v>
      </c>
      <c r="BD765" s="8">
        <v>0</v>
      </c>
      <c r="BE765" s="8">
        <v>0</v>
      </c>
      <c r="BF765" s="8">
        <v>0</v>
      </c>
      <c r="BG765" s="8">
        <v>0</v>
      </c>
      <c r="BH765" s="8">
        <v>0</v>
      </c>
      <c r="BI765" s="8">
        <v>0</v>
      </c>
      <c r="BJ765" s="8">
        <v>0</v>
      </c>
      <c r="BK765" s="8">
        <v>0</v>
      </c>
      <c r="BL765" s="8">
        <v>0</v>
      </c>
      <c r="BM765" s="8">
        <v>0</v>
      </c>
      <c r="BN765" s="8">
        <v>0</v>
      </c>
      <c r="BO765" s="8">
        <v>0</v>
      </c>
      <c r="BP765" s="8">
        <v>0</v>
      </c>
      <c r="BQ765" s="8">
        <v>0</v>
      </c>
      <c r="BR765" s="8">
        <v>0</v>
      </c>
    </row>
    <row r="766" spans="1:70" x14ac:dyDescent="0.25">
      <c r="A766" s="6">
        <v>35198782</v>
      </c>
      <c r="B766" t="s">
        <v>1679</v>
      </c>
      <c r="C766" s="7" t="s">
        <v>101</v>
      </c>
      <c r="D766" s="7" t="s">
        <v>897</v>
      </c>
      <c r="E766" s="7" t="s">
        <v>95</v>
      </c>
      <c r="F766" t="s">
        <v>898</v>
      </c>
      <c r="G766" t="s">
        <v>899</v>
      </c>
      <c r="H766" t="s">
        <v>1680</v>
      </c>
      <c r="I766" t="s">
        <v>98</v>
      </c>
      <c r="J766" t="s">
        <v>99</v>
      </c>
      <c r="K766" t="s">
        <v>100</v>
      </c>
      <c r="L766">
        <v>37.603519787300002</v>
      </c>
      <c r="M766">
        <v>-119.96682844590001</v>
      </c>
      <c r="N766" s="7" t="s">
        <v>558</v>
      </c>
      <c r="O766" s="7" t="s">
        <v>564</v>
      </c>
      <c r="P766" s="7" t="s">
        <v>560</v>
      </c>
      <c r="Q766" s="7" t="s">
        <v>122</v>
      </c>
      <c r="R766" s="7">
        <v>679</v>
      </c>
      <c r="S766" s="7">
        <v>126</v>
      </c>
      <c r="T766" s="7" t="s">
        <v>123</v>
      </c>
      <c r="U766" s="7"/>
      <c r="V766" s="7" t="s">
        <v>898</v>
      </c>
      <c r="W766" s="8">
        <v>0</v>
      </c>
      <c r="X766" s="8">
        <v>0</v>
      </c>
      <c r="Y766" s="8">
        <v>3.5984848484848488E-2</v>
      </c>
      <c r="Z766" s="8">
        <v>3.5984848484848488E-2</v>
      </c>
      <c r="AA766" s="8">
        <v>0</v>
      </c>
      <c r="AB766" s="8">
        <v>0</v>
      </c>
      <c r="AC766" s="8">
        <v>0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8">
        <v>0</v>
      </c>
      <c r="AO766" s="8">
        <v>3.5984848484848488E-2</v>
      </c>
      <c r="AP766" s="8">
        <v>3.5984848484848488E-2</v>
      </c>
      <c r="AQ766" s="8">
        <v>0</v>
      </c>
      <c r="AR766" s="8">
        <v>0</v>
      </c>
      <c r="AS766" s="8">
        <v>0</v>
      </c>
      <c r="AT766" s="8">
        <v>0</v>
      </c>
      <c r="AU766" s="7">
        <v>0</v>
      </c>
      <c r="AV766" s="7">
        <v>0</v>
      </c>
      <c r="AW766" s="7">
        <v>0</v>
      </c>
      <c r="AX766" s="7">
        <v>0</v>
      </c>
      <c r="AY766" s="7">
        <v>0</v>
      </c>
      <c r="AZ766" s="7">
        <v>0</v>
      </c>
      <c r="BA766" s="7">
        <v>0</v>
      </c>
      <c r="BB766" s="7">
        <v>0</v>
      </c>
      <c r="BC766" s="8">
        <v>0</v>
      </c>
      <c r="BD766" s="8">
        <v>0</v>
      </c>
      <c r="BE766" s="8">
        <v>0</v>
      </c>
      <c r="BF766" s="8">
        <v>0</v>
      </c>
      <c r="BG766" s="8">
        <v>0</v>
      </c>
      <c r="BH766" s="8">
        <v>0</v>
      </c>
      <c r="BI766" s="8">
        <v>0</v>
      </c>
      <c r="BJ766" s="8">
        <v>0</v>
      </c>
      <c r="BK766" s="8">
        <v>0</v>
      </c>
      <c r="BL766" s="8">
        <v>0</v>
      </c>
      <c r="BM766" s="8">
        <v>0</v>
      </c>
      <c r="BN766" s="8">
        <v>0</v>
      </c>
      <c r="BO766" s="8">
        <v>0</v>
      </c>
      <c r="BP766" s="8">
        <v>0</v>
      </c>
      <c r="BQ766" s="8">
        <v>0</v>
      </c>
      <c r="BR766" s="8">
        <v>0</v>
      </c>
    </row>
    <row r="767" spans="1:70" x14ac:dyDescent="0.25">
      <c r="A767" s="6">
        <v>35277148</v>
      </c>
      <c r="B767" t="s">
        <v>1682</v>
      </c>
      <c r="C767" s="7" t="s">
        <v>93</v>
      </c>
      <c r="D767" s="7" t="s">
        <v>897</v>
      </c>
      <c r="E767" s="7" t="s">
        <v>95</v>
      </c>
      <c r="F767" t="s">
        <v>898</v>
      </c>
      <c r="G767" t="s">
        <v>899</v>
      </c>
      <c r="H767" t="s">
        <v>98</v>
      </c>
      <c r="I767" t="s">
        <v>98</v>
      </c>
      <c r="J767" t="s">
        <v>99</v>
      </c>
      <c r="K767" t="s">
        <v>100</v>
      </c>
      <c r="L767">
        <v>37.492595899599998</v>
      </c>
      <c r="M767">
        <v>-119.9792051691</v>
      </c>
      <c r="N767" s="7" t="s">
        <v>558</v>
      </c>
      <c r="O767" s="7" t="s">
        <v>1683</v>
      </c>
      <c r="P767" s="7" t="s">
        <v>560</v>
      </c>
      <c r="Q767" s="7" t="s">
        <v>141</v>
      </c>
      <c r="R767" s="7">
        <v>605</v>
      </c>
      <c r="S767" s="7">
        <v>565</v>
      </c>
      <c r="T767" s="7" t="s">
        <v>134</v>
      </c>
      <c r="U767" s="7"/>
      <c r="V767" s="7" t="s">
        <v>898</v>
      </c>
      <c r="W767" s="8">
        <v>0</v>
      </c>
      <c r="X767" s="8">
        <v>0</v>
      </c>
      <c r="Y767" s="8">
        <v>0.12651515151515152</v>
      </c>
      <c r="Z767" s="8">
        <v>0.12651515151515152</v>
      </c>
      <c r="AA767" s="8">
        <v>0</v>
      </c>
      <c r="AB767" s="8">
        <v>0</v>
      </c>
      <c r="AC767" s="8">
        <v>0</v>
      </c>
      <c r="AD767" s="8">
        <v>0</v>
      </c>
      <c r="AE767" s="8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0</v>
      </c>
      <c r="AN767" s="8">
        <v>0</v>
      </c>
      <c r="AO767" s="8">
        <v>0</v>
      </c>
      <c r="AP767" s="8">
        <v>0</v>
      </c>
      <c r="AQ767" s="8">
        <v>0</v>
      </c>
      <c r="AR767" s="8">
        <v>0</v>
      </c>
      <c r="AS767" s="8">
        <v>0.12651515151515152</v>
      </c>
      <c r="AT767" s="8">
        <v>0.12651515151515152</v>
      </c>
      <c r="AU767" s="7">
        <v>0</v>
      </c>
      <c r="AV767" s="7">
        <v>0</v>
      </c>
      <c r="AW767" s="7">
        <v>0</v>
      </c>
      <c r="AX767" s="7">
        <v>0</v>
      </c>
      <c r="AY767" s="7">
        <v>0</v>
      </c>
      <c r="AZ767" s="7">
        <v>0</v>
      </c>
      <c r="BA767" s="7">
        <v>0</v>
      </c>
      <c r="BB767" s="7">
        <v>0</v>
      </c>
      <c r="BC767" s="8">
        <v>0</v>
      </c>
      <c r="BD767" s="8">
        <v>0</v>
      </c>
      <c r="BE767" s="8">
        <v>0</v>
      </c>
      <c r="BF767" s="8">
        <v>0</v>
      </c>
      <c r="BG767" s="8">
        <v>0</v>
      </c>
      <c r="BH767" s="8">
        <v>0</v>
      </c>
      <c r="BI767" s="8">
        <v>0</v>
      </c>
      <c r="BJ767" s="8">
        <v>0</v>
      </c>
      <c r="BK767" s="8">
        <v>0</v>
      </c>
      <c r="BL767" s="8">
        <v>0</v>
      </c>
      <c r="BM767" s="8">
        <v>0</v>
      </c>
      <c r="BN767" s="8">
        <v>0</v>
      </c>
      <c r="BO767" s="8">
        <v>0</v>
      </c>
      <c r="BP767" s="8">
        <v>0</v>
      </c>
      <c r="BQ767" s="8">
        <v>0</v>
      </c>
      <c r="BR767" s="8">
        <v>0</v>
      </c>
    </row>
    <row r="768" spans="1:70" x14ac:dyDescent="0.25">
      <c r="A768" s="6">
        <v>35242663</v>
      </c>
      <c r="B768" t="s">
        <v>1684</v>
      </c>
      <c r="C768" s="7" t="s">
        <v>101</v>
      </c>
      <c r="D768" s="7" t="s">
        <v>897</v>
      </c>
      <c r="E768" s="7" t="s">
        <v>95</v>
      </c>
      <c r="F768" t="s">
        <v>898</v>
      </c>
      <c r="G768" t="s">
        <v>899</v>
      </c>
      <c r="H768" t="s">
        <v>98</v>
      </c>
      <c r="I768" t="s">
        <v>98</v>
      </c>
      <c r="J768" t="s">
        <v>99</v>
      </c>
      <c r="K768" t="s">
        <v>100</v>
      </c>
      <c r="L768">
        <v>37.550732478599997</v>
      </c>
      <c r="M768">
        <v>-119.95088585720001</v>
      </c>
      <c r="N768" s="7" t="s">
        <v>558</v>
      </c>
      <c r="O768" s="7" t="s">
        <v>1685</v>
      </c>
      <c r="P768" s="7" t="s">
        <v>560</v>
      </c>
      <c r="Q768" s="7" t="s">
        <v>170</v>
      </c>
      <c r="R768" s="7">
        <v>700</v>
      </c>
      <c r="S768" s="7">
        <v>199</v>
      </c>
      <c r="T768" s="7" t="s">
        <v>123</v>
      </c>
      <c r="U768" s="7"/>
      <c r="V768" s="7" t="s">
        <v>898</v>
      </c>
      <c r="W768" s="8">
        <v>0</v>
      </c>
      <c r="X768" s="8">
        <v>0</v>
      </c>
      <c r="Y768" s="8">
        <v>4.8295454545454544E-2</v>
      </c>
      <c r="Z768" s="8">
        <v>4.8295454545454544E-2</v>
      </c>
      <c r="AA768" s="8">
        <v>0</v>
      </c>
      <c r="AB768" s="8">
        <v>0</v>
      </c>
      <c r="AC768" s="8">
        <v>0</v>
      </c>
      <c r="AD768" s="8">
        <v>0</v>
      </c>
      <c r="AE768" s="8">
        <v>0</v>
      </c>
      <c r="AF768" s="8">
        <v>0</v>
      </c>
      <c r="AG768" s="8">
        <v>0</v>
      </c>
      <c r="AH768" s="8">
        <v>0</v>
      </c>
      <c r="AI768" s="8">
        <v>0</v>
      </c>
      <c r="AJ768" s="8">
        <v>0</v>
      </c>
      <c r="AK768" s="8">
        <v>0</v>
      </c>
      <c r="AL768" s="8">
        <v>0</v>
      </c>
      <c r="AM768" s="8">
        <v>0</v>
      </c>
      <c r="AN768" s="8">
        <v>0</v>
      </c>
      <c r="AO768" s="8">
        <v>4.8295454545454544E-2</v>
      </c>
      <c r="AP768" s="8">
        <v>4.8295454545454544E-2</v>
      </c>
      <c r="AQ768" s="8">
        <v>0</v>
      </c>
      <c r="AR768" s="8">
        <v>0</v>
      </c>
      <c r="AS768" s="8">
        <v>0</v>
      </c>
      <c r="AT768" s="8">
        <v>0</v>
      </c>
      <c r="AU768" s="7">
        <v>0</v>
      </c>
      <c r="AV768" s="7">
        <v>0</v>
      </c>
      <c r="AW768" s="7">
        <v>0</v>
      </c>
      <c r="AX768" s="7">
        <v>0</v>
      </c>
      <c r="AY768" s="7">
        <v>0</v>
      </c>
      <c r="AZ768" s="7">
        <v>0</v>
      </c>
      <c r="BA768" s="7">
        <v>0</v>
      </c>
      <c r="BB768" s="7">
        <v>0</v>
      </c>
      <c r="BC768" s="8">
        <v>0</v>
      </c>
      <c r="BD768" s="8">
        <v>0</v>
      </c>
      <c r="BE768" s="8">
        <v>0</v>
      </c>
      <c r="BF768" s="8">
        <v>0</v>
      </c>
      <c r="BG768" s="8">
        <v>0</v>
      </c>
      <c r="BH768" s="8">
        <v>0</v>
      </c>
      <c r="BI768" s="8">
        <v>0</v>
      </c>
      <c r="BJ768" s="8">
        <v>0</v>
      </c>
      <c r="BK768" s="8">
        <v>0</v>
      </c>
      <c r="BL768" s="8">
        <v>0</v>
      </c>
      <c r="BM768" s="8">
        <v>0</v>
      </c>
      <c r="BN768" s="8">
        <v>0</v>
      </c>
      <c r="BO768" s="8">
        <v>0</v>
      </c>
      <c r="BP768" s="8">
        <v>0</v>
      </c>
      <c r="BQ768" s="8">
        <v>0</v>
      </c>
      <c r="BR768" s="8">
        <v>0</v>
      </c>
    </row>
    <row r="769" spans="1:70" x14ac:dyDescent="0.25">
      <c r="A769" s="6">
        <v>35221621</v>
      </c>
      <c r="B769" t="s">
        <v>1686</v>
      </c>
      <c r="C769" s="7" t="s">
        <v>93</v>
      </c>
      <c r="D769" s="7" t="s">
        <v>897</v>
      </c>
      <c r="E769" s="7" t="s">
        <v>95</v>
      </c>
      <c r="F769" t="s">
        <v>898</v>
      </c>
      <c r="G769" t="s">
        <v>899</v>
      </c>
      <c r="H769" t="s">
        <v>1687</v>
      </c>
      <c r="I769" t="s">
        <v>173</v>
      </c>
      <c r="J769" t="s">
        <v>158</v>
      </c>
      <c r="K769" t="s">
        <v>1190</v>
      </c>
      <c r="L769">
        <v>37.153319495200002</v>
      </c>
      <c r="M769">
        <v>-121.9851847573</v>
      </c>
      <c r="N769" s="7" t="s">
        <v>1688</v>
      </c>
      <c r="O769" s="7" t="s">
        <v>1689</v>
      </c>
      <c r="P769" s="7" t="s">
        <v>1690</v>
      </c>
      <c r="Q769" s="7" t="s">
        <v>170</v>
      </c>
      <c r="R769" s="7">
        <v>3015</v>
      </c>
      <c r="S769" s="7">
        <v>689</v>
      </c>
      <c r="T769" s="7" t="s">
        <v>134</v>
      </c>
      <c r="U769" s="7"/>
      <c r="V769" s="7" t="s">
        <v>898</v>
      </c>
      <c r="W769" s="8">
        <v>0</v>
      </c>
      <c r="X769" s="8">
        <v>0</v>
      </c>
      <c r="Y769" s="8">
        <v>1.893939393939394E-2</v>
      </c>
      <c r="Z769" s="8">
        <v>1.893939393939394E-2</v>
      </c>
      <c r="AA769" s="8">
        <v>0</v>
      </c>
      <c r="AB769" s="8">
        <v>0</v>
      </c>
      <c r="AC769" s="8">
        <v>0</v>
      </c>
      <c r="AD769" s="8">
        <v>0</v>
      </c>
      <c r="AE769" s="8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v>0</v>
      </c>
      <c r="AM769" s="8">
        <v>0</v>
      </c>
      <c r="AN769" s="8">
        <v>0</v>
      </c>
      <c r="AO769" s="8">
        <v>1.893939393939394E-2</v>
      </c>
      <c r="AP769" s="8">
        <v>1.893939393939394E-2</v>
      </c>
      <c r="AQ769" s="8">
        <v>0</v>
      </c>
      <c r="AR769" s="8">
        <v>0</v>
      </c>
      <c r="AS769" s="8">
        <v>0</v>
      </c>
      <c r="AT769" s="8">
        <v>0</v>
      </c>
      <c r="AU769" s="7">
        <v>0</v>
      </c>
      <c r="AV769" s="7">
        <v>0</v>
      </c>
      <c r="AW769" s="7">
        <v>0</v>
      </c>
      <c r="AX769" s="7">
        <v>0</v>
      </c>
      <c r="AY769" s="7">
        <v>0</v>
      </c>
      <c r="AZ769" s="7">
        <v>0</v>
      </c>
      <c r="BA769" s="7">
        <v>0</v>
      </c>
      <c r="BB769" s="7">
        <v>0</v>
      </c>
      <c r="BC769" s="8">
        <v>0</v>
      </c>
      <c r="BD769" s="8">
        <v>0</v>
      </c>
      <c r="BE769" s="8">
        <v>0</v>
      </c>
      <c r="BF769" s="8">
        <v>0</v>
      </c>
      <c r="BG769" s="8">
        <v>0</v>
      </c>
      <c r="BH769" s="8">
        <v>0</v>
      </c>
      <c r="BI769" s="8">
        <v>0</v>
      </c>
      <c r="BJ769" s="8">
        <v>0</v>
      </c>
      <c r="BK769" s="8">
        <v>0</v>
      </c>
      <c r="BL769" s="8">
        <v>0</v>
      </c>
      <c r="BM769" s="8">
        <v>0</v>
      </c>
      <c r="BN769" s="8">
        <v>0</v>
      </c>
      <c r="BO769" s="8">
        <v>0</v>
      </c>
      <c r="BP769" s="8">
        <v>0</v>
      </c>
      <c r="BQ769" s="8">
        <v>0</v>
      </c>
      <c r="BR769" s="8">
        <v>0</v>
      </c>
    </row>
    <row r="770" spans="1:70" x14ac:dyDescent="0.25">
      <c r="A770" s="6">
        <v>35247033</v>
      </c>
      <c r="B770" t="s">
        <v>1691</v>
      </c>
      <c r="C770" s="7" t="s">
        <v>86</v>
      </c>
      <c r="D770" s="7" t="s">
        <v>897</v>
      </c>
      <c r="E770" s="7" t="s">
        <v>87</v>
      </c>
      <c r="F770" t="s">
        <v>898</v>
      </c>
      <c r="G770" t="s">
        <v>899</v>
      </c>
      <c r="H770" t="s">
        <v>1687</v>
      </c>
      <c r="I770" t="s">
        <v>173</v>
      </c>
      <c r="J770" t="s">
        <v>158</v>
      </c>
      <c r="K770" t="s">
        <v>1190</v>
      </c>
      <c r="L770">
        <v>37.195964896200003</v>
      </c>
      <c r="M770">
        <v>-122.0244974682</v>
      </c>
      <c r="N770" s="7" t="s">
        <v>1692</v>
      </c>
      <c r="O770" s="7" t="s">
        <v>1693</v>
      </c>
      <c r="P770" s="7" t="s">
        <v>1690</v>
      </c>
      <c r="Q770" s="7" t="s">
        <v>170</v>
      </c>
      <c r="R770" s="7">
        <v>1864</v>
      </c>
      <c r="S770" s="7">
        <v>917</v>
      </c>
      <c r="T770" s="7" t="s">
        <v>220</v>
      </c>
      <c r="U770" s="7"/>
      <c r="V770" s="7" t="s">
        <v>898</v>
      </c>
      <c r="W770" s="8">
        <v>0</v>
      </c>
      <c r="X770" s="8">
        <v>0</v>
      </c>
      <c r="Y770" s="8">
        <v>7.0643939393939398E-2</v>
      </c>
      <c r="Z770" s="8">
        <v>7.0643939393939398E-2</v>
      </c>
      <c r="AA770" s="8">
        <v>0</v>
      </c>
      <c r="AB770" s="8">
        <v>0</v>
      </c>
      <c r="AC770" s="8">
        <v>0</v>
      </c>
      <c r="AD770" s="8">
        <v>0</v>
      </c>
      <c r="AE770" s="8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0</v>
      </c>
      <c r="AM770" s="8">
        <v>0</v>
      </c>
      <c r="AN770" s="8">
        <v>0</v>
      </c>
      <c r="AO770" s="8">
        <v>0</v>
      </c>
      <c r="AP770" s="8">
        <v>0</v>
      </c>
      <c r="AQ770" s="8">
        <v>0</v>
      </c>
      <c r="AR770" s="8">
        <v>0</v>
      </c>
      <c r="AS770" s="8">
        <v>0</v>
      </c>
      <c r="AT770" s="8">
        <v>0</v>
      </c>
      <c r="AU770" s="7">
        <v>0</v>
      </c>
      <c r="AV770" s="7">
        <v>0</v>
      </c>
      <c r="AW770" s="7">
        <v>7.0643939393939398E-2</v>
      </c>
      <c r="AX770" s="7">
        <v>7.0643939393939398E-2</v>
      </c>
      <c r="AY770" s="7">
        <v>0</v>
      </c>
      <c r="AZ770" s="7">
        <v>0</v>
      </c>
      <c r="BA770" s="7">
        <v>0</v>
      </c>
      <c r="BB770" s="7">
        <v>0</v>
      </c>
      <c r="BC770" s="8">
        <v>0</v>
      </c>
      <c r="BD770" s="8">
        <v>0</v>
      </c>
      <c r="BE770" s="8">
        <v>0</v>
      </c>
      <c r="BF770" s="8">
        <v>0</v>
      </c>
      <c r="BG770" s="8">
        <v>0</v>
      </c>
      <c r="BH770" s="8">
        <v>0</v>
      </c>
      <c r="BI770" s="8">
        <v>0</v>
      </c>
      <c r="BJ770" s="8">
        <v>0</v>
      </c>
      <c r="BK770" s="8">
        <v>0</v>
      </c>
      <c r="BL770" s="8">
        <v>0</v>
      </c>
      <c r="BM770" s="8">
        <v>0</v>
      </c>
      <c r="BN770" s="8">
        <v>0</v>
      </c>
      <c r="BO770" s="8">
        <v>0</v>
      </c>
      <c r="BP770" s="8">
        <v>0</v>
      </c>
      <c r="BQ770" s="8">
        <v>0</v>
      </c>
      <c r="BR770" s="8">
        <v>0</v>
      </c>
    </row>
    <row r="771" spans="1:70" x14ac:dyDescent="0.25">
      <c r="A771" s="6">
        <v>35221766</v>
      </c>
      <c r="B771" t="s">
        <v>1694</v>
      </c>
      <c r="C771" s="7" t="s">
        <v>93</v>
      </c>
      <c r="D771" s="7" t="s">
        <v>897</v>
      </c>
      <c r="E771" s="7" t="s">
        <v>95</v>
      </c>
      <c r="F771" t="s">
        <v>898</v>
      </c>
      <c r="G771" t="s">
        <v>899</v>
      </c>
      <c r="H771" t="s">
        <v>1687</v>
      </c>
      <c r="I771" t="s">
        <v>173</v>
      </c>
      <c r="J771" t="s">
        <v>158</v>
      </c>
      <c r="K771" t="s">
        <v>1190</v>
      </c>
      <c r="L771">
        <v>37.1711227216</v>
      </c>
      <c r="M771">
        <v>-122.01482624320001</v>
      </c>
      <c r="N771" s="7" t="s">
        <v>1692</v>
      </c>
      <c r="O771" s="7" t="s">
        <v>1695</v>
      </c>
      <c r="P771" s="7" t="s">
        <v>1690</v>
      </c>
      <c r="Q771" s="7" t="s">
        <v>170</v>
      </c>
      <c r="R771" s="7">
        <v>1851</v>
      </c>
      <c r="S771" s="7">
        <v>868</v>
      </c>
      <c r="T771" s="7" t="s">
        <v>220</v>
      </c>
      <c r="U771" s="7"/>
      <c r="V771" s="7" t="s">
        <v>898</v>
      </c>
      <c r="W771" s="8">
        <v>0</v>
      </c>
      <c r="X771" s="8">
        <v>0</v>
      </c>
      <c r="Y771" s="8">
        <v>3.0303030303030304E-2</v>
      </c>
      <c r="Z771" s="8">
        <v>3.0303030303030304E-2</v>
      </c>
      <c r="AA771" s="8">
        <v>0</v>
      </c>
      <c r="AB771" s="8">
        <v>0</v>
      </c>
      <c r="AC771" s="8">
        <v>0</v>
      </c>
      <c r="AD771" s="8">
        <v>0</v>
      </c>
      <c r="AE771" s="8">
        <v>0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8">
        <v>0</v>
      </c>
      <c r="AO771" s="8">
        <v>0</v>
      </c>
      <c r="AP771" s="8">
        <v>0</v>
      </c>
      <c r="AQ771" s="8">
        <v>0</v>
      </c>
      <c r="AR771" s="8">
        <v>0</v>
      </c>
      <c r="AS771" s="8">
        <v>0</v>
      </c>
      <c r="AT771" s="8">
        <v>0</v>
      </c>
      <c r="AU771" s="7">
        <v>0</v>
      </c>
      <c r="AV771" s="7">
        <v>0</v>
      </c>
      <c r="AW771" s="7">
        <v>3.0303030303030304E-2</v>
      </c>
      <c r="AX771" s="7">
        <v>3.0303030303030304E-2</v>
      </c>
      <c r="AY771" s="7">
        <v>0</v>
      </c>
      <c r="AZ771" s="7">
        <v>0</v>
      </c>
      <c r="BA771" s="7">
        <v>0</v>
      </c>
      <c r="BB771" s="7">
        <v>0</v>
      </c>
      <c r="BC771" s="8">
        <v>0</v>
      </c>
      <c r="BD771" s="8">
        <v>0</v>
      </c>
      <c r="BE771" s="8">
        <v>0</v>
      </c>
      <c r="BF771" s="8">
        <v>0</v>
      </c>
      <c r="BG771" s="8">
        <v>0</v>
      </c>
      <c r="BH771" s="8">
        <v>0</v>
      </c>
      <c r="BI771" s="8">
        <v>0</v>
      </c>
      <c r="BJ771" s="8">
        <v>0</v>
      </c>
      <c r="BK771" s="8">
        <v>0</v>
      </c>
      <c r="BL771" s="8">
        <v>0</v>
      </c>
      <c r="BM771" s="8">
        <v>0</v>
      </c>
      <c r="BN771" s="8">
        <v>0</v>
      </c>
      <c r="BO771" s="8">
        <v>0</v>
      </c>
      <c r="BP771" s="8">
        <v>0</v>
      </c>
      <c r="BQ771" s="8">
        <v>0</v>
      </c>
      <c r="BR771" s="8">
        <v>0</v>
      </c>
    </row>
    <row r="772" spans="1:70" x14ac:dyDescent="0.25">
      <c r="A772" s="6">
        <v>35369798</v>
      </c>
      <c r="B772" t="s">
        <v>1696</v>
      </c>
      <c r="C772" s="7" t="s">
        <v>71</v>
      </c>
      <c r="D772" s="7" t="s">
        <v>897</v>
      </c>
      <c r="E772" s="7" t="s">
        <v>73</v>
      </c>
      <c r="F772" t="s">
        <v>898</v>
      </c>
      <c r="G772" t="s">
        <v>899</v>
      </c>
      <c r="H772" t="s">
        <v>1332</v>
      </c>
      <c r="I772" t="s">
        <v>1087</v>
      </c>
      <c r="J772" t="s">
        <v>99</v>
      </c>
      <c r="K772" t="s">
        <v>1088</v>
      </c>
      <c r="L772">
        <v>35.384990365199997</v>
      </c>
      <c r="M772">
        <v>-118.8225686358</v>
      </c>
      <c r="N772" s="7" t="s">
        <v>1697</v>
      </c>
      <c r="O772" s="7" t="s">
        <v>1698</v>
      </c>
      <c r="P772" s="7" t="s">
        <v>1699</v>
      </c>
      <c r="Q772" s="7" t="s">
        <v>141</v>
      </c>
      <c r="R772" s="7">
        <v>0</v>
      </c>
      <c r="S772" s="7">
        <v>3002</v>
      </c>
      <c r="T772" s="7" t="s">
        <v>220</v>
      </c>
      <c r="U772" s="7"/>
      <c r="V772" s="7" t="s">
        <v>898</v>
      </c>
      <c r="W772" s="8">
        <v>0</v>
      </c>
      <c r="X772" s="8">
        <v>0</v>
      </c>
      <c r="Y772" s="8">
        <v>7.0075757575757569E-2</v>
      </c>
      <c r="Z772" s="8">
        <v>7.0075757575757569E-2</v>
      </c>
      <c r="AA772" s="8">
        <v>0</v>
      </c>
      <c r="AB772" s="8">
        <v>0</v>
      </c>
      <c r="AC772" s="8">
        <v>0</v>
      </c>
      <c r="AD772" s="8">
        <v>0</v>
      </c>
      <c r="AE772" s="8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8">
        <v>0</v>
      </c>
      <c r="AO772" s="8">
        <v>0</v>
      </c>
      <c r="AP772" s="8">
        <v>0</v>
      </c>
      <c r="AQ772" s="8">
        <v>0</v>
      </c>
      <c r="AR772" s="8">
        <v>0</v>
      </c>
      <c r="AS772" s="8">
        <v>0</v>
      </c>
      <c r="AT772" s="8">
        <v>0</v>
      </c>
      <c r="AU772" s="7">
        <v>0</v>
      </c>
      <c r="AV772" s="7">
        <v>0</v>
      </c>
      <c r="AW772" s="7">
        <v>0</v>
      </c>
      <c r="AX772" s="7">
        <v>0</v>
      </c>
      <c r="AY772" s="7">
        <v>0</v>
      </c>
      <c r="AZ772" s="7">
        <v>0</v>
      </c>
      <c r="BA772" s="7">
        <v>7.0075757575757569E-2</v>
      </c>
      <c r="BB772" s="7">
        <v>7.0075757575757569E-2</v>
      </c>
      <c r="BC772" s="8">
        <v>0</v>
      </c>
      <c r="BD772" s="8">
        <v>0</v>
      </c>
      <c r="BE772" s="8">
        <v>0</v>
      </c>
      <c r="BF772" s="8">
        <v>0</v>
      </c>
      <c r="BG772" s="8">
        <v>0</v>
      </c>
      <c r="BH772" s="8">
        <v>0</v>
      </c>
      <c r="BI772" s="8">
        <v>0</v>
      </c>
      <c r="BJ772" s="8">
        <v>0</v>
      </c>
      <c r="BK772" s="8">
        <v>0</v>
      </c>
      <c r="BL772" s="8">
        <v>0</v>
      </c>
      <c r="BM772" s="8">
        <v>0</v>
      </c>
      <c r="BN772" s="8">
        <v>0</v>
      </c>
      <c r="BO772" s="8">
        <v>0</v>
      </c>
      <c r="BP772" s="8">
        <v>0</v>
      </c>
      <c r="BQ772" s="8">
        <v>0</v>
      </c>
      <c r="BR772" s="8">
        <v>0</v>
      </c>
    </row>
    <row r="773" spans="1:70" x14ac:dyDescent="0.25">
      <c r="A773" s="6">
        <v>35211698</v>
      </c>
      <c r="B773" t="s">
        <v>1700</v>
      </c>
      <c r="C773" s="7" t="s">
        <v>93</v>
      </c>
      <c r="D773" s="7" t="s">
        <v>897</v>
      </c>
      <c r="E773" s="7" t="s">
        <v>95</v>
      </c>
      <c r="F773" t="s">
        <v>898</v>
      </c>
      <c r="G773" t="s">
        <v>899</v>
      </c>
      <c r="H773" t="s">
        <v>1464</v>
      </c>
      <c r="I773" t="s">
        <v>118</v>
      </c>
      <c r="J773" t="s">
        <v>78</v>
      </c>
      <c r="K773" t="s">
        <v>79</v>
      </c>
      <c r="L773">
        <v>40.447916166200002</v>
      </c>
      <c r="M773">
        <v>-122.3165017346</v>
      </c>
      <c r="N773" s="7" t="s">
        <v>1701</v>
      </c>
      <c r="O773" s="7" t="s">
        <v>1702</v>
      </c>
      <c r="P773" s="7" t="s">
        <v>1703</v>
      </c>
      <c r="Q773" s="7" t="s">
        <v>141</v>
      </c>
      <c r="R773" s="7">
        <v>3114</v>
      </c>
      <c r="S773" s="7">
        <v>643</v>
      </c>
      <c r="T773" s="7" t="s">
        <v>206</v>
      </c>
      <c r="U773" s="7"/>
      <c r="V773" s="7" t="s">
        <v>898</v>
      </c>
      <c r="W773" s="8">
        <v>0</v>
      </c>
      <c r="X773" s="8">
        <v>0</v>
      </c>
      <c r="Y773" s="8">
        <v>7.4810606060606064E-2</v>
      </c>
      <c r="Z773" s="8">
        <v>7.4810606060606064E-2</v>
      </c>
      <c r="AA773" s="8">
        <v>0</v>
      </c>
      <c r="AB773" s="8">
        <v>0</v>
      </c>
      <c r="AC773" s="8">
        <v>0</v>
      </c>
      <c r="AD773" s="8">
        <v>0</v>
      </c>
      <c r="AE773" s="8">
        <v>0</v>
      </c>
      <c r="AF773" s="8">
        <v>0</v>
      </c>
      <c r="AG773" s="8">
        <v>0</v>
      </c>
      <c r="AH773" s="8">
        <v>0</v>
      </c>
      <c r="AI773" s="8">
        <v>0</v>
      </c>
      <c r="AJ773" s="8">
        <v>0</v>
      </c>
      <c r="AK773" s="8">
        <v>0</v>
      </c>
      <c r="AL773" s="8">
        <v>0</v>
      </c>
      <c r="AM773" s="8">
        <v>0</v>
      </c>
      <c r="AN773" s="8">
        <v>0</v>
      </c>
      <c r="AO773" s="8">
        <v>7.4810606060606064E-2</v>
      </c>
      <c r="AP773" s="8">
        <v>7.4810606060606064E-2</v>
      </c>
      <c r="AQ773" s="8">
        <v>0</v>
      </c>
      <c r="AR773" s="8">
        <v>0</v>
      </c>
      <c r="AS773" s="8">
        <v>0</v>
      </c>
      <c r="AT773" s="8">
        <v>0</v>
      </c>
      <c r="AU773" s="7">
        <v>0</v>
      </c>
      <c r="AV773" s="7">
        <v>0</v>
      </c>
      <c r="AW773" s="7">
        <v>0</v>
      </c>
      <c r="AX773" s="7">
        <v>0</v>
      </c>
      <c r="AY773" s="7">
        <v>0</v>
      </c>
      <c r="AZ773" s="7">
        <v>0</v>
      </c>
      <c r="BA773" s="7">
        <v>0</v>
      </c>
      <c r="BB773" s="7">
        <v>0</v>
      </c>
      <c r="BC773" s="8">
        <v>0</v>
      </c>
      <c r="BD773" s="8">
        <v>0</v>
      </c>
      <c r="BE773" s="8">
        <v>0</v>
      </c>
      <c r="BF773" s="8">
        <v>0</v>
      </c>
      <c r="BG773" s="8">
        <v>0</v>
      </c>
      <c r="BH773" s="8">
        <v>0</v>
      </c>
      <c r="BI773" s="8">
        <v>0</v>
      </c>
      <c r="BJ773" s="8">
        <v>0</v>
      </c>
      <c r="BK773" s="8">
        <v>0</v>
      </c>
      <c r="BL773" s="8">
        <v>0</v>
      </c>
      <c r="BM773" s="8">
        <v>0</v>
      </c>
      <c r="BN773" s="8">
        <v>0</v>
      </c>
      <c r="BO773" s="8">
        <v>0</v>
      </c>
      <c r="BP773" s="8">
        <v>0</v>
      </c>
      <c r="BQ773" s="8">
        <v>0</v>
      </c>
      <c r="BR773" s="8">
        <v>0</v>
      </c>
    </row>
    <row r="774" spans="1:70" x14ac:dyDescent="0.25">
      <c r="A774" s="6">
        <v>35204821</v>
      </c>
      <c r="B774" t="s">
        <v>1704</v>
      </c>
      <c r="C774" s="7" t="s">
        <v>93</v>
      </c>
      <c r="D774" s="7" t="s">
        <v>897</v>
      </c>
      <c r="E774" s="7" t="s">
        <v>95</v>
      </c>
      <c r="F774" t="s">
        <v>898</v>
      </c>
      <c r="G774" t="s">
        <v>899</v>
      </c>
      <c r="H774" t="s">
        <v>1464</v>
      </c>
      <c r="I774" t="s">
        <v>118</v>
      </c>
      <c r="J774" t="s">
        <v>78</v>
      </c>
      <c r="K774" t="s">
        <v>79</v>
      </c>
      <c r="L774">
        <v>40.435633183599997</v>
      </c>
      <c r="M774">
        <v>-122.3977987152</v>
      </c>
      <c r="N774" s="7" t="s">
        <v>1701</v>
      </c>
      <c r="O774" s="7" t="s">
        <v>1705</v>
      </c>
      <c r="P774" s="7" t="s">
        <v>1703</v>
      </c>
      <c r="Q774" s="7" t="s">
        <v>141</v>
      </c>
      <c r="R774" s="7">
        <v>89</v>
      </c>
      <c r="S774" s="7">
        <v>1853</v>
      </c>
      <c r="T774" s="7" t="s">
        <v>220</v>
      </c>
      <c r="U774" s="7"/>
      <c r="V774" s="7" t="s">
        <v>898</v>
      </c>
      <c r="W774" s="8">
        <v>0</v>
      </c>
      <c r="X774" s="8">
        <v>0</v>
      </c>
      <c r="Y774" s="8">
        <v>0.10321969696969698</v>
      </c>
      <c r="Z774" s="8">
        <v>0.10321969696969698</v>
      </c>
      <c r="AA774" s="8">
        <v>0</v>
      </c>
      <c r="AB774" s="8">
        <v>0</v>
      </c>
      <c r="AC774" s="8">
        <v>0</v>
      </c>
      <c r="AD774" s="8">
        <v>0</v>
      </c>
      <c r="AE774" s="8">
        <v>0</v>
      </c>
      <c r="AF774" s="8">
        <v>0</v>
      </c>
      <c r="AG774" s="8">
        <v>0</v>
      </c>
      <c r="AH774" s="8">
        <v>0</v>
      </c>
      <c r="AI774" s="8">
        <v>0</v>
      </c>
      <c r="AJ774" s="8">
        <v>0</v>
      </c>
      <c r="AK774" s="8">
        <v>0</v>
      </c>
      <c r="AL774" s="8">
        <v>0</v>
      </c>
      <c r="AM774" s="8">
        <v>0</v>
      </c>
      <c r="AN774" s="8">
        <v>0</v>
      </c>
      <c r="AO774" s="8">
        <v>0.10321969696969698</v>
      </c>
      <c r="AP774" s="8">
        <v>0.10321969696969698</v>
      </c>
      <c r="AQ774" s="8">
        <v>0</v>
      </c>
      <c r="AR774" s="8">
        <v>0</v>
      </c>
      <c r="AS774" s="8">
        <v>0</v>
      </c>
      <c r="AT774" s="8">
        <v>0</v>
      </c>
      <c r="AU774" s="7">
        <v>0</v>
      </c>
      <c r="AV774" s="7">
        <v>0</v>
      </c>
      <c r="AW774" s="7">
        <v>0</v>
      </c>
      <c r="AX774" s="7">
        <v>0</v>
      </c>
      <c r="AY774" s="7">
        <v>0</v>
      </c>
      <c r="AZ774" s="7">
        <v>0</v>
      </c>
      <c r="BA774" s="7">
        <v>0</v>
      </c>
      <c r="BB774" s="7">
        <v>0</v>
      </c>
      <c r="BC774" s="8">
        <v>0</v>
      </c>
      <c r="BD774" s="8">
        <v>0</v>
      </c>
      <c r="BE774" s="8">
        <v>0</v>
      </c>
      <c r="BF774" s="8">
        <v>0</v>
      </c>
      <c r="BG774" s="8">
        <v>0</v>
      </c>
      <c r="BH774" s="8">
        <v>0</v>
      </c>
      <c r="BI774" s="8">
        <v>0</v>
      </c>
      <c r="BJ774" s="8">
        <v>0</v>
      </c>
      <c r="BK774" s="8">
        <v>0</v>
      </c>
      <c r="BL774" s="8">
        <v>0</v>
      </c>
      <c r="BM774" s="8">
        <v>0</v>
      </c>
      <c r="BN774" s="8">
        <v>0</v>
      </c>
      <c r="BO774" s="8">
        <v>0</v>
      </c>
      <c r="BP774" s="8">
        <v>0</v>
      </c>
      <c r="BQ774" s="8">
        <v>0</v>
      </c>
      <c r="BR774" s="8">
        <v>0</v>
      </c>
    </row>
    <row r="775" spans="1:70" x14ac:dyDescent="0.25">
      <c r="A775" s="6">
        <v>35294739</v>
      </c>
      <c r="B775" t="s">
        <v>1706</v>
      </c>
      <c r="C775" s="7" t="s">
        <v>93</v>
      </c>
      <c r="D775" s="7" t="s">
        <v>897</v>
      </c>
      <c r="E775" s="7" t="s">
        <v>95</v>
      </c>
      <c r="F775" t="s">
        <v>898</v>
      </c>
      <c r="G775" t="s">
        <v>899</v>
      </c>
      <c r="H775" t="s">
        <v>1464</v>
      </c>
      <c r="I775" t="s">
        <v>118</v>
      </c>
      <c r="J775" t="s">
        <v>78</v>
      </c>
      <c r="K775" t="s">
        <v>79</v>
      </c>
      <c r="L775">
        <v>40.456450179500003</v>
      </c>
      <c r="M775">
        <v>-122.38933171079999</v>
      </c>
      <c r="N775" s="7" t="s">
        <v>1701</v>
      </c>
      <c r="O775" s="7" t="s">
        <v>1707</v>
      </c>
      <c r="P775" s="7" t="s">
        <v>1703</v>
      </c>
      <c r="Q775" s="7" t="s">
        <v>141</v>
      </c>
      <c r="R775" s="7">
        <v>977</v>
      </c>
      <c r="S775" s="7">
        <v>2047</v>
      </c>
      <c r="T775" s="7" t="s">
        <v>220</v>
      </c>
      <c r="U775" s="7"/>
      <c r="V775" s="7" t="s">
        <v>898</v>
      </c>
      <c r="W775" s="8">
        <v>0</v>
      </c>
      <c r="X775" s="8">
        <v>0</v>
      </c>
      <c r="Y775" s="8">
        <v>5.7007575757575757E-2</v>
      </c>
      <c r="Z775" s="8">
        <v>5.7007575757575757E-2</v>
      </c>
      <c r="AA775" s="8">
        <v>0</v>
      </c>
      <c r="AB775" s="8">
        <v>0</v>
      </c>
      <c r="AC775" s="8">
        <v>0</v>
      </c>
      <c r="AD775" s="8">
        <v>0</v>
      </c>
      <c r="AE775" s="8">
        <v>0</v>
      </c>
      <c r="AF775" s="8">
        <v>0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0</v>
      </c>
      <c r="AN775" s="8">
        <v>0</v>
      </c>
      <c r="AO775" s="8">
        <v>0</v>
      </c>
      <c r="AP775" s="8">
        <v>0</v>
      </c>
      <c r="AQ775" s="8">
        <v>0</v>
      </c>
      <c r="AR775" s="8">
        <v>0</v>
      </c>
      <c r="AS775" s="8">
        <v>5.7007575757575757E-2</v>
      </c>
      <c r="AT775" s="8">
        <v>5.7007575757575757E-2</v>
      </c>
      <c r="AU775" s="7">
        <v>0</v>
      </c>
      <c r="AV775" s="7">
        <v>0</v>
      </c>
      <c r="AW775" s="7">
        <v>0</v>
      </c>
      <c r="AX775" s="7">
        <v>0</v>
      </c>
      <c r="AY775" s="7">
        <v>0</v>
      </c>
      <c r="AZ775" s="7">
        <v>0</v>
      </c>
      <c r="BA775" s="7">
        <v>0</v>
      </c>
      <c r="BB775" s="7">
        <v>0</v>
      </c>
      <c r="BC775" s="8">
        <v>0</v>
      </c>
      <c r="BD775" s="8">
        <v>0</v>
      </c>
      <c r="BE775" s="8">
        <v>0</v>
      </c>
      <c r="BF775" s="8">
        <v>0</v>
      </c>
      <c r="BG775" s="8">
        <v>0</v>
      </c>
      <c r="BH775" s="8">
        <v>0</v>
      </c>
      <c r="BI775" s="8">
        <v>0</v>
      </c>
      <c r="BJ775" s="8">
        <v>0</v>
      </c>
      <c r="BK775" s="8">
        <v>0</v>
      </c>
      <c r="BL775" s="8">
        <v>0</v>
      </c>
      <c r="BM775" s="8">
        <v>0</v>
      </c>
      <c r="BN775" s="8">
        <v>0</v>
      </c>
      <c r="BO775" s="8">
        <v>0</v>
      </c>
      <c r="BP775" s="8">
        <v>0</v>
      </c>
      <c r="BQ775" s="8">
        <v>0</v>
      </c>
      <c r="BR775" s="8">
        <v>0</v>
      </c>
    </row>
    <row r="776" spans="1:70" x14ac:dyDescent="0.25">
      <c r="A776" s="6">
        <v>35204826</v>
      </c>
      <c r="B776" t="s">
        <v>1708</v>
      </c>
      <c r="C776" s="7" t="s">
        <v>93</v>
      </c>
      <c r="D776" s="7" t="s">
        <v>897</v>
      </c>
      <c r="E776" s="7" t="s">
        <v>95</v>
      </c>
      <c r="F776" t="s">
        <v>898</v>
      </c>
      <c r="G776" t="s">
        <v>899</v>
      </c>
      <c r="H776" t="s">
        <v>1464</v>
      </c>
      <c r="I776" t="s">
        <v>118</v>
      </c>
      <c r="J776" t="s">
        <v>78</v>
      </c>
      <c r="K776" t="s">
        <v>79</v>
      </c>
      <c r="L776">
        <v>40.428278185099998</v>
      </c>
      <c r="M776">
        <v>-122.4024387175</v>
      </c>
      <c r="N776" s="7" t="s">
        <v>1701</v>
      </c>
      <c r="O776" s="7" t="s">
        <v>1709</v>
      </c>
      <c r="P776" s="7" t="s">
        <v>1703</v>
      </c>
      <c r="Q776" s="7" t="s">
        <v>141</v>
      </c>
      <c r="R776" s="7">
        <v>267</v>
      </c>
      <c r="S776" s="7">
        <v>1298</v>
      </c>
      <c r="T776" s="7" t="s">
        <v>220</v>
      </c>
      <c r="U776" s="7"/>
      <c r="V776" s="7" t="s">
        <v>898</v>
      </c>
      <c r="W776" s="8">
        <v>0</v>
      </c>
      <c r="X776" s="8">
        <v>0</v>
      </c>
      <c r="Y776" s="8">
        <v>8.3333333333333329E-2</v>
      </c>
      <c r="Z776" s="8">
        <v>8.3333333333333329E-2</v>
      </c>
      <c r="AA776" s="8">
        <v>0</v>
      </c>
      <c r="AB776" s="8">
        <v>0</v>
      </c>
      <c r="AC776" s="8">
        <v>0</v>
      </c>
      <c r="AD776" s="8">
        <v>0</v>
      </c>
      <c r="AE776" s="8">
        <v>0</v>
      </c>
      <c r="AF776" s="8">
        <v>0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0</v>
      </c>
      <c r="AN776" s="8">
        <v>0</v>
      </c>
      <c r="AO776" s="8">
        <v>8.3333333333333329E-2</v>
      </c>
      <c r="AP776" s="8">
        <v>8.3333333333333329E-2</v>
      </c>
      <c r="AQ776" s="8">
        <v>0</v>
      </c>
      <c r="AR776" s="8">
        <v>0</v>
      </c>
      <c r="AS776" s="8">
        <v>0</v>
      </c>
      <c r="AT776" s="8">
        <v>0</v>
      </c>
      <c r="AU776" s="7">
        <v>0</v>
      </c>
      <c r="AV776" s="7">
        <v>0</v>
      </c>
      <c r="AW776" s="7">
        <v>0</v>
      </c>
      <c r="AX776" s="7">
        <v>0</v>
      </c>
      <c r="AY776" s="7">
        <v>0</v>
      </c>
      <c r="AZ776" s="7">
        <v>0</v>
      </c>
      <c r="BA776" s="7">
        <v>0</v>
      </c>
      <c r="BB776" s="7">
        <v>0</v>
      </c>
      <c r="BC776" s="8">
        <v>0</v>
      </c>
      <c r="BD776" s="8">
        <v>0</v>
      </c>
      <c r="BE776" s="8">
        <v>0</v>
      </c>
      <c r="BF776" s="8">
        <v>0</v>
      </c>
      <c r="BG776" s="8">
        <v>0</v>
      </c>
      <c r="BH776" s="8">
        <v>0</v>
      </c>
      <c r="BI776" s="8">
        <v>0</v>
      </c>
      <c r="BJ776" s="8">
        <v>0</v>
      </c>
      <c r="BK776" s="8">
        <v>0</v>
      </c>
      <c r="BL776" s="8">
        <v>0</v>
      </c>
      <c r="BM776" s="8">
        <v>0</v>
      </c>
      <c r="BN776" s="8">
        <v>0</v>
      </c>
      <c r="BO776" s="8">
        <v>0</v>
      </c>
      <c r="BP776" s="8">
        <v>0</v>
      </c>
      <c r="BQ776" s="8">
        <v>0</v>
      </c>
      <c r="BR776" s="8">
        <v>0</v>
      </c>
    </row>
    <row r="777" spans="1:70" x14ac:dyDescent="0.25">
      <c r="A777" s="6">
        <v>35037854</v>
      </c>
      <c r="B777" t="s">
        <v>1710</v>
      </c>
      <c r="C777" s="7" t="s">
        <v>101</v>
      </c>
      <c r="D777" s="7" t="s">
        <v>897</v>
      </c>
      <c r="E777" s="7" t="s">
        <v>95</v>
      </c>
      <c r="F777" t="s">
        <v>898</v>
      </c>
      <c r="G777" t="s">
        <v>899</v>
      </c>
      <c r="H777" t="s">
        <v>1711</v>
      </c>
      <c r="I777" t="s">
        <v>163</v>
      </c>
      <c r="J777" t="s">
        <v>158</v>
      </c>
      <c r="K777" t="s">
        <v>159</v>
      </c>
      <c r="L777">
        <v>36.132957179000002</v>
      </c>
      <c r="M777">
        <v>-121.2301741678</v>
      </c>
      <c r="N777" s="7" t="s">
        <v>1712</v>
      </c>
      <c r="O777" s="7" t="s">
        <v>1713</v>
      </c>
      <c r="P777" s="7" t="s">
        <v>1714</v>
      </c>
      <c r="Q777" s="7" t="s">
        <v>141</v>
      </c>
      <c r="R777" s="7">
        <v>1814</v>
      </c>
      <c r="S777" s="7">
        <v>675</v>
      </c>
      <c r="T777" s="7" t="s">
        <v>206</v>
      </c>
      <c r="U777" s="7"/>
      <c r="V777" s="7" t="s">
        <v>898</v>
      </c>
      <c r="W777" s="8">
        <v>0</v>
      </c>
      <c r="X777" s="8">
        <v>0</v>
      </c>
      <c r="Y777" s="8">
        <v>8.6553030303030298E-2</v>
      </c>
      <c r="Z777" s="8">
        <v>8.6553030303030298E-2</v>
      </c>
      <c r="AA777" s="8">
        <v>0</v>
      </c>
      <c r="AB777" s="8">
        <v>0</v>
      </c>
      <c r="AC777" s="8">
        <v>0</v>
      </c>
      <c r="AD777" s="8">
        <v>0</v>
      </c>
      <c r="AE777" s="8">
        <v>0</v>
      </c>
      <c r="AF777" s="8">
        <v>0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v>0</v>
      </c>
      <c r="AM777" s="8">
        <v>0</v>
      </c>
      <c r="AN777" s="8">
        <v>0</v>
      </c>
      <c r="AO777" s="8">
        <v>8.6553030303030298E-2</v>
      </c>
      <c r="AP777" s="8">
        <v>8.6553030303030298E-2</v>
      </c>
      <c r="AQ777" s="8">
        <v>0</v>
      </c>
      <c r="AR777" s="8">
        <v>0</v>
      </c>
      <c r="AS777" s="8">
        <v>0</v>
      </c>
      <c r="AT777" s="8">
        <v>0</v>
      </c>
      <c r="AU777" s="7">
        <v>0</v>
      </c>
      <c r="AV777" s="7">
        <v>0</v>
      </c>
      <c r="AW777" s="7">
        <v>0</v>
      </c>
      <c r="AX777" s="7">
        <v>0</v>
      </c>
      <c r="AY777" s="7">
        <v>0</v>
      </c>
      <c r="AZ777" s="7">
        <v>0</v>
      </c>
      <c r="BA777" s="7">
        <v>0</v>
      </c>
      <c r="BB777" s="7">
        <v>0</v>
      </c>
      <c r="BC777" s="8">
        <v>0</v>
      </c>
      <c r="BD777" s="8">
        <v>0</v>
      </c>
      <c r="BE777" s="8">
        <v>0</v>
      </c>
      <c r="BF777" s="8">
        <v>0</v>
      </c>
      <c r="BG777" s="8">
        <v>0</v>
      </c>
      <c r="BH777" s="8">
        <v>0</v>
      </c>
      <c r="BI777" s="8">
        <v>0</v>
      </c>
      <c r="BJ777" s="8">
        <v>0</v>
      </c>
      <c r="BK777" s="8">
        <v>0</v>
      </c>
      <c r="BL777" s="8">
        <v>0</v>
      </c>
      <c r="BM777" s="8">
        <v>0</v>
      </c>
      <c r="BN777" s="8">
        <v>0</v>
      </c>
      <c r="BO777" s="8">
        <v>0</v>
      </c>
      <c r="BP777" s="8">
        <v>0</v>
      </c>
      <c r="BQ777" s="8">
        <v>0</v>
      </c>
      <c r="BR777" s="8">
        <v>0</v>
      </c>
    </row>
    <row r="778" spans="1:70" x14ac:dyDescent="0.25">
      <c r="A778" s="6">
        <v>35204796</v>
      </c>
      <c r="B778" t="s">
        <v>1715</v>
      </c>
      <c r="C778" s="7" t="s">
        <v>93</v>
      </c>
      <c r="D778" s="7" t="s">
        <v>897</v>
      </c>
      <c r="E778" s="7" t="s">
        <v>95</v>
      </c>
      <c r="F778" t="s">
        <v>898</v>
      </c>
      <c r="G778" t="s">
        <v>899</v>
      </c>
      <c r="H778" t="s">
        <v>180</v>
      </c>
      <c r="I778" t="s">
        <v>144</v>
      </c>
      <c r="J778" t="s">
        <v>78</v>
      </c>
      <c r="K778" t="s">
        <v>79</v>
      </c>
      <c r="L778">
        <v>39.592779077800003</v>
      </c>
      <c r="M778">
        <v>-121.2637351366</v>
      </c>
      <c r="N778" s="7" t="s">
        <v>518</v>
      </c>
      <c r="O778" s="7" t="s">
        <v>1716</v>
      </c>
      <c r="P778" s="7" t="s">
        <v>520</v>
      </c>
      <c r="Q778" s="7" t="s">
        <v>170</v>
      </c>
      <c r="R778" s="7">
        <v>1566</v>
      </c>
      <c r="S778" s="7">
        <v>212</v>
      </c>
      <c r="T778" s="7" t="s">
        <v>134</v>
      </c>
      <c r="U778" s="7"/>
      <c r="V778" s="7" t="s">
        <v>898</v>
      </c>
      <c r="W778" s="8">
        <v>0</v>
      </c>
      <c r="X778" s="8">
        <v>0</v>
      </c>
      <c r="Y778" s="8">
        <v>1.8181818181818181E-2</v>
      </c>
      <c r="Z778" s="8">
        <v>1.8181818181818181E-2</v>
      </c>
      <c r="AA778" s="8">
        <v>0</v>
      </c>
      <c r="AB778" s="8">
        <v>0</v>
      </c>
      <c r="AC778" s="8">
        <v>0</v>
      </c>
      <c r="AD778" s="8">
        <v>0</v>
      </c>
      <c r="AE778" s="8">
        <v>0</v>
      </c>
      <c r="AF778" s="8">
        <v>0</v>
      </c>
      <c r="AG778" s="8">
        <v>0</v>
      </c>
      <c r="AH778" s="8">
        <v>0</v>
      </c>
      <c r="AI778" s="8">
        <v>0</v>
      </c>
      <c r="AJ778" s="8">
        <v>0</v>
      </c>
      <c r="AK778" s="8">
        <v>0</v>
      </c>
      <c r="AL778" s="8">
        <v>0</v>
      </c>
      <c r="AM778" s="8">
        <v>0</v>
      </c>
      <c r="AN778" s="8">
        <v>0</v>
      </c>
      <c r="AO778" s="8">
        <v>1.8181818181818181E-2</v>
      </c>
      <c r="AP778" s="8">
        <v>1.8181818181818181E-2</v>
      </c>
      <c r="AQ778" s="8">
        <v>0</v>
      </c>
      <c r="AR778" s="8">
        <v>0</v>
      </c>
      <c r="AS778" s="8">
        <v>0</v>
      </c>
      <c r="AT778" s="8">
        <v>0</v>
      </c>
      <c r="AU778" s="7">
        <v>0</v>
      </c>
      <c r="AV778" s="7">
        <v>0</v>
      </c>
      <c r="AW778" s="7">
        <v>0</v>
      </c>
      <c r="AX778" s="7">
        <v>0</v>
      </c>
      <c r="AY778" s="7">
        <v>0</v>
      </c>
      <c r="AZ778" s="7">
        <v>0</v>
      </c>
      <c r="BA778" s="7">
        <v>0</v>
      </c>
      <c r="BB778" s="7">
        <v>0</v>
      </c>
      <c r="BC778" s="8">
        <v>0</v>
      </c>
      <c r="BD778" s="8">
        <v>0</v>
      </c>
      <c r="BE778" s="8">
        <v>0</v>
      </c>
      <c r="BF778" s="8">
        <v>0</v>
      </c>
      <c r="BG778" s="8">
        <v>0</v>
      </c>
      <c r="BH778" s="8">
        <v>0</v>
      </c>
      <c r="BI778" s="8">
        <v>0</v>
      </c>
      <c r="BJ778" s="8">
        <v>0</v>
      </c>
      <c r="BK778" s="8">
        <v>0</v>
      </c>
      <c r="BL778" s="8">
        <v>0</v>
      </c>
      <c r="BM778" s="8">
        <v>0</v>
      </c>
      <c r="BN778" s="8">
        <v>0</v>
      </c>
      <c r="BO778" s="8">
        <v>0</v>
      </c>
      <c r="BP778" s="8">
        <v>0</v>
      </c>
      <c r="BQ778" s="8">
        <v>0</v>
      </c>
      <c r="BR778" s="8">
        <v>0</v>
      </c>
    </row>
    <row r="779" spans="1:70" x14ac:dyDescent="0.25">
      <c r="A779" s="6">
        <v>35211630</v>
      </c>
      <c r="B779" t="s">
        <v>1717</v>
      </c>
      <c r="C779" s="7" t="s">
        <v>93</v>
      </c>
      <c r="D779" s="7" t="s">
        <v>897</v>
      </c>
      <c r="E779" s="7" t="s">
        <v>95</v>
      </c>
      <c r="F779" t="s">
        <v>898</v>
      </c>
      <c r="G779" t="s">
        <v>899</v>
      </c>
      <c r="H779" t="s">
        <v>1718</v>
      </c>
      <c r="I779" t="s">
        <v>1523</v>
      </c>
      <c r="J779" t="s">
        <v>78</v>
      </c>
      <c r="K779" t="s">
        <v>79</v>
      </c>
      <c r="L779">
        <v>39.510427613300003</v>
      </c>
      <c r="M779">
        <v>-121.27369136039999</v>
      </c>
      <c r="N779" s="7" t="s">
        <v>518</v>
      </c>
      <c r="O779" s="7" t="s">
        <v>1719</v>
      </c>
      <c r="P779" s="7" t="s">
        <v>520</v>
      </c>
      <c r="Q779" s="7" t="s">
        <v>170</v>
      </c>
      <c r="R779" s="7">
        <v>1201</v>
      </c>
      <c r="S779" s="7">
        <v>890</v>
      </c>
      <c r="T779" s="7" t="s">
        <v>220</v>
      </c>
      <c r="U779" s="7"/>
      <c r="V779" s="7" t="s">
        <v>898</v>
      </c>
      <c r="W779" s="8">
        <v>0</v>
      </c>
      <c r="X779" s="8">
        <v>0</v>
      </c>
      <c r="Y779" s="8">
        <v>6.0037878787878786E-2</v>
      </c>
      <c r="Z779" s="8">
        <v>6.0037878787878786E-2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8">
        <v>0</v>
      </c>
      <c r="AO779" s="8">
        <v>0</v>
      </c>
      <c r="AP779" s="8">
        <v>0</v>
      </c>
      <c r="AQ779" s="8">
        <v>0</v>
      </c>
      <c r="AR779" s="8">
        <v>0</v>
      </c>
      <c r="AS779" s="8">
        <v>6.0037878787878786E-2</v>
      </c>
      <c r="AT779" s="8">
        <v>6.0037878787878786E-2</v>
      </c>
      <c r="AU779" s="7">
        <v>0</v>
      </c>
      <c r="AV779" s="7">
        <v>0</v>
      </c>
      <c r="AW779" s="7">
        <v>0</v>
      </c>
      <c r="AX779" s="7">
        <v>0</v>
      </c>
      <c r="AY779" s="7">
        <v>0</v>
      </c>
      <c r="AZ779" s="7">
        <v>0</v>
      </c>
      <c r="BA779" s="7">
        <v>0</v>
      </c>
      <c r="BB779" s="7">
        <v>0</v>
      </c>
      <c r="BC779" s="8">
        <v>0</v>
      </c>
      <c r="BD779" s="8">
        <v>0</v>
      </c>
      <c r="BE779" s="8">
        <v>0</v>
      </c>
      <c r="BF779" s="8">
        <v>0</v>
      </c>
      <c r="BG779" s="8">
        <v>0</v>
      </c>
      <c r="BH779" s="8">
        <v>0</v>
      </c>
      <c r="BI779" s="8">
        <v>0</v>
      </c>
      <c r="BJ779" s="8">
        <v>0</v>
      </c>
      <c r="BK779" s="8">
        <v>0</v>
      </c>
      <c r="BL779" s="8">
        <v>0</v>
      </c>
      <c r="BM779" s="8">
        <v>0</v>
      </c>
      <c r="BN779" s="8">
        <v>0</v>
      </c>
      <c r="BO779" s="8">
        <v>0</v>
      </c>
      <c r="BP779" s="8">
        <v>0</v>
      </c>
      <c r="BQ779" s="8">
        <v>0</v>
      </c>
      <c r="BR779" s="8">
        <v>0</v>
      </c>
    </row>
    <row r="780" spans="1:70" x14ac:dyDescent="0.25">
      <c r="A780" s="6">
        <v>35026994</v>
      </c>
      <c r="B780" t="s">
        <v>1720</v>
      </c>
      <c r="C780" s="7" t="s">
        <v>101</v>
      </c>
      <c r="D780" s="7" t="s">
        <v>897</v>
      </c>
      <c r="E780" s="7" t="s">
        <v>95</v>
      </c>
      <c r="F780" t="s">
        <v>898</v>
      </c>
      <c r="G780" t="s">
        <v>899</v>
      </c>
      <c r="H780" t="s">
        <v>1608</v>
      </c>
      <c r="J780" t="s">
        <v>153</v>
      </c>
      <c r="K780" t="s">
        <v>196</v>
      </c>
      <c r="L780">
        <v>38.951643058999998</v>
      </c>
      <c r="M780">
        <v>-122.8384536654</v>
      </c>
      <c r="N780" s="7" t="s">
        <v>1609</v>
      </c>
      <c r="O780" s="7" t="s">
        <v>1721</v>
      </c>
      <c r="P780" s="7" t="s">
        <v>1611</v>
      </c>
      <c r="Q780" s="7" t="s">
        <v>141</v>
      </c>
      <c r="R780" s="7">
        <v>168</v>
      </c>
      <c r="S780" s="7"/>
      <c r="T780" s="7"/>
      <c r="U780" s="7"/>
      <c r="V780" s="7" t="s">
        <v>898</v>
      </c>
      <c r="W780" s="8">
        <v>0</v>
      </c>
      <c r="X780" s="8">
        <v>0</v>
      </c>
      <c r="Y780" s="8">
        <v>7.3863636363636367E-2</v>
      </c>
      <c r="Z780" s="8">
        <v>7.3863636363636367E-2</v>
      </c>
      <c r="AA780" s="8">
        <v>0</v>
      </c>
      <c r="AB780" s="8">
        <v>0</v>
      </c>
      <c r="AC780" s="8">
        <v>0</v>
      </c>
      <c r="AD780" s="8">
        <v>0</v>
      </c>
      <c r="AE780" s="8">
        <v>0</v>
      </c>
      <c r="AF780" s="8">
        <v>0</v>
      </c>
      <c r="AG780" s="8">
        <v>7.3863636363636367E-2</v>
      </c>
      <c r="AH780" s="8">
        <v>7.3863636363636367E-2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8">
        <v>0</v>
      </c>
      <c r="AO780" s="8">
        <v>0</v>
      </c>
      <c r="AP780" s="8">
        <v>0</v>
      </c>
      <c r="AQ780" s="8">
        <v>0</v>
      </c>
      <c r="AR780" s="8">
        <v>0</v>
      </c>
      <c r="AS780" s="8">
        <v>0</v>
      </c>
      <c r="AT780" s="8">
        <v>0</v>
      </c>
      <c r="AU780" s="7">
        <v>0</v>
      </c>
      <c r="AV780" s="7">
        <v>0</v>
      </c>
      <c r="AW780" s="7">
        <v>0</v>
      </c>
      <c r="AX780" s="7">
        <v>0</v>
      </c>
      <c r="AY780" s="7">
        <v>0</v>
      </c>
      <c r="AZ780" s="7">
        <v>0</v>
      </c>
      <c r="BA780" s="7">
        <v>0</v>
      </c>
      <c r="BB780" s="7">
        <v>0</v>
      </c>
      <c r="BC780" s="8">
        <v>0</v>
      </c>
      <c r="BD780" s="8">
        <v>0</v>
      </c>
      <c r="BE780" s="8">
        <v>0</v>
      </c>
      <c r="BF780" s="8">
        <v>0</v>
      </c>
      <c r="BG780" s="8">
        <v>0</v>
      </c>
      <c r="BH780" s="8">
        <v>0</v>
      </c>
      <c r="BI780" s="8">
        <v>0</v>
      </c>
      <c r="BJ780" s="8">
        <v>0</v>
      </c>
      <c r="BK780" s="8">
        <v>0</v>
      </c>
      <c r="BL780" s="8">
        <v>0</v>
      </c>
      <c r="BM780" s="8">
        <v>0</v>
      </c>
      <c r="BN780" s="8">
        <v>0</v>
      </c>
      <c r="BO780" s="8">
        <v>0</v>
      </c>
      <c r="BP780" s="8">
        <v>0</v>
      </c>
      <c r="BQ780" s="8">
        <v>0</v>
      </c>
      <c r="BR780" s="8">
        <v>0</v>
      </c>
    </row>
    <row r="781" spans="1:70" x14ac:dyDescent="0.25">
      <c r="A781" s="6">
        <v>35208093</v>
      </c>
      <c r="B781" t="s">
        <v>1722</v>
      </c>
      <c r="C781" s="7" t="s">
        <v>93</v>
      </c>
      <c r="D781" s="7" t="s">
        <v>897</v>
      </c>
      <c r="E781" s="7" t="s">
        <v>95</v>
      </c>
      <c r="F781" t="s">
        <v>898</v>
      </c>
      <c r="G781" t="s">
        <v>899</v>
      </c>
      <c r="H781" t="s">
        <v>1551</v>
      </c>
      <c r="I781" t="s">
        <v>1044</v>
      </c>
      <c r="J781" t="s">
        <v>153</v>
      </c>
      <c r="K781" t="s">
        <v>196</v>
      </c>
      <c r="L781">
        <v>38.882019977200002</v>
      </c>
      <c r="M781">
        <v>-122.6933837541</v>
      </c>
      <c r="N781" s="7" t="s">
        <v>1609</v>
      </c>
      <c r="O781" s="7" t="s">
        <v>1723</v>
      </c>
      <c r="P781" s="7" t="s">
        <v>1611</v>
      </c>
      <c r="Q781" s="7" t="s">
        <v>170</v>
      </c>
      <c r="R781" s="7">
        <v>728</v>
      </c>
      <c r="S781" s="7">
        <v>431</v>
      </c>
      <c r="T781" s="7" t="s">
        <v>134</v>
      </c>
      <c r="U781" s="7"/>
      <c r="V781" s="7" t="s">
        <v>898</v>
      </c>
      <c r="W781" s="8">
        <v>0</v>
      </c>
      <c r="X781" s="8">
        <v>0</v>
      </c>
      <c r="Y781" s="8">
        <v>3.4090909090909088E-2</v>
      </c>
      <c r="Z781" s="8">
        <v>3.4090909090909088E-2</v>
      </c>
      <c r="AA781" s="8">
        <v>0</v>
      </c>
      <c r="AB781" s="8">
        <v>0</v>
      </c>
      <c r="AC781" s="8">
        <v>0</v>
      </c>
      <c r="AD781" s="8">
        <v>0</v>
      </c>
      <c r="AE781" s="8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v>0</v>
      </c>
      <c r="AM781" s="8">
        <v>0</v>
      </c>
      <c r="AN781" s="8">
        <v>0</v>
      </c>
      <c r="AO781" s="8">
        <v>3.4090909090909088E-2</v>
      </c>
      <c r="AP781" s="8">
        <v>3.4090909090909088E-2</v>
      </c>
      <c r="AQ781" s="8">
        <v>0</v>
      </c>
      <c r="AR781" s="8">
        <v>0</v>
      </c>
      <c r="AS781" s="8">
        <v>0</v>
      </c>
      <c r="AT781" s="8">
        <v>0</v>
      </c>
      <c r="AU781" s="7">
        <v>0</v>
      </c>
      <c r="AV781" s="7">
        <v>0</v>
      </c>
      <c r="AW781" s="7">
        <v>0</v>
      </c>
      <c r="AX781" s="7">
        <v>0</v>
      </c>
      <c r="AY781" s="7">
        <v>0</v>
      </c>
      <c r="AZ781" s="7">
        <v>0</v>
      </c>
      <c r="BA781" s="7">
        <v>0</v>
      </c>
      <c r="BB781" s="7">
        <v>0</v>
      </c>
      <c r="BC781" s="8">
        <v>0</v>
      </c>
      <c r="BD781" s="8">
        <v>0</v>
      </c>
      <c r="BE781" s="8">
        <v>0</v>
      </c>
      <c r="BF781" s="8">
        <v>0</v>
      </c>
      <c r="BG781" s="8">
        <v>0</v>
      </c>
      <c r="BH781" s="8">
        <v>0</v>
      </c>
      <c r="BI781" s="8">
        <v>0</v>
      </c>
      <c r="BJ781" s="8">
        <v>0</v>
      </c>
      <c r="BK781" s="8">
        <v>0</v>
      </c>
      <c r="BL781" s="8">
        <v>0</v>
      </c>
      <c r="BM781" s="8">
        <v>0</v>
      </c>
      <c r="BN781" s="8">
        <v>0</v>
      </c>
      <c r="BO781" s="8">
        <v>0</v>
      </c>
      <c r="BP781" s="8">
        <v>0</v>
      </c>
      <c r="BQ781" s="8">
        <v>0</v>
      </c>
      <c r="BR781" s="8">
        <v>0</v>
      </c>
    </row>
    <row r="782" spans="1:70" x14ac:dyDescent="0.25">
      <c r="A782" s="6">
        <v>35262342</v>
      </c>
      <c r="B782" t="s">
        <v>1724</v>
      </c>
      <c r="C782" s="7" t="s">
        <v>101</v>
      </c>
      <c r="D782" s="7" t="s">
        <v>897</v>
      </c>
      <c r="E782" s="7" t="s">
        <v>95</v>
      </c>
      <c r="F782" t="s">
        <v>898</v>
      </c>
      <c r="G782" t="s">
        <v>899</v>
      </c>
      <c r="H782" t="s">
        <v>1725</v>
      </c>
      <c r="I782" t="s">
        <v>1229</v>
      </c>
      <c r="J782" t="s">
        <v>153</v>
      </c>
      <c r="K782" t="s">
        <v>154</v>
      </c>
      <c r="L782">
        <v>38.053735597399999</v>
      </c>
      <c r="M782">
        <v>-122.5963889452</v>
      </c>
      <c r="N782" s="7" t="s">
        <v>1726</v>
      </c>
      <c r="O782" s="7" t="s">
        <v>1727</v>
      </c>
      <c r="P782" s="7" t="s">
        <v>1728</v>
      </c>
      <c r="Q782" s="7" t="s">
        <v>170</v>
      </c>
      <c r="R782" s="7">
        <v>359</v>
      </c>
      <c r="S782" s="7">
        <v>1434</v>
      </c>
      <c r="T782" s="7" t="s">
        <v>220</v>
      </c>
      <c r="U782" s="7"/>
      <c r="V782" s="7" t="s">
        <v>898</v>
      </c>
      <c r="W782" s="8">
        <v>0</v>
      </c>
      <c r="X782" s="8">
        <v>0</v>
      </c>
      <c r="Y782" s="8">
        <v>0.16193181818181818</v>
      </c>
      <c r="Z782" s="8">
        <v>0.16193181818181818</v>
      </c>
      <c r="AA782" s="8">
        <v>0</v>
      </c>
      <c r="AB782" s="8">
        <v>0</v>
      </c>
      <c r="AC782" s="8">
        <v>0</v>
      </c>
      <c r="AD782" s="8">
        <v>0</v>
      </c>
      <c r="AE782" s="8">
        <v>0</v>
      </c>
      <c r="AF782" s="8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8">
        <v>0</v>
      </c>
      <c r="AO782" s="8">
        <v>0.16193181818181818</v>
      </c>
      <c r="AP782" s="8">
        <v>0.16193181818181818</v>
      </c>
      <c r="AQ782" s="8">
        <v>0</v>
      </c>
      <c r="AR782" s="8">
        <v>0</v>
      </c>
      <c r="AS782" s="8">
        <v>0</v>
      </c>
      <c r="AT782" s="8">
        <v>0</v>
      </c>
      <c r="AU782" s="7">
        <v>0</v>
      </c>
      <c r="AV782" s="7">
        <v>0</v>
      </c>
      <c r="AW782" s="7">
        <v>0</v>
      </c>
      <c r="AX782" s="7">
        <v>0</v>
      </c>
      <c r="AY782" s="7">
        <v>0</v>
      </c>
      <c r="AZ782" s="7">
        <v>0</v>
      </c>
      <c r="BA782" s="7">
        <v>0</v>
      </c>
      <c r="BB782" s="7">
        <v>0</v>
      </c>
      <c r="BC782" s="8">
        <v>0</v>
      </c>
      <c r="BD782" s="8">
        <v>0</v>
      </c>
      <c r="BE782" s="8">
        <v>0</v>
      </c>
      <c r="BF782" s="8">
        <v>0</v>
      </c>
      <c r="BG782" s="8">
        <v>0</v>
      </c>
      <c r="BH782" s="8">
        <v>0</v>
      </c>
      <c r="BI782" s="8">
        <v>0</v>
      </c>
      <c r="BJ782" s="8">
        <v>0</v>
      </c>
      <c r="BK782" s="8">
        <v>0</v>
      </c>
      <c r="BL782" s="8">
        <v>0</v>
      </c>
      <c r="BM782" s="8">
        <v>0</v>
      </c>
      <c r="BN782" s="8">
        <v>0</v>
      </c>
      <c r="BO782" s="8">
        <v>0</v>
      </c>
      <c r="BP782" s="8">
        <v>0</v>
      </c>
      <c r="BQ782" s="8">
        <v>0</v>
      </c>
      <c r="BR782" s="8">
        <v>0</v>
      </c>
    </row>
    <row r="783" spans="1:70" x14ac:dyDescent="0.25">
      <c r="A783" s="6">
        <v>35055289</v>
      </c>
      <c r="B783" t="s">
        <v>1729</v>
      </c>
      <c r="C783" s="7" t="s">
        <v>137</v>
      </c>
      <c r="D783" s="7" t="s">
        <v>897</v>
      </c>
      <c r="E783" s="7" t="s">
        <v>95</v>
      </c>
      <c r="F783" t="s">
        <v>898</v>
      </c>
      <c r="G783" t="s">
        <v>899</v>
      </c>
      <c r="H783" t="s">
        <v>1016</v>
      </c>
      <c r="I783" t="s">
        <v>1017</v>
      </c>
      <c r="J783" t="s">
        <v>508</v>
      </c>
      <c r="K783" t="s">
        <v>1018</v>
      </c>
      <c r="L783">
        <v>37.605471379800001</v>
      </c>
      <c r="M783">
        <v>-121.7501436</v>
      </c>
      <c r="N783" s="7" t="s">
        <v>1730</v>
      </c>
      <c r="O783" s="7" t="s">
        <v>1731</v>
      </c>
      <c r="P783" s="7" t="s">
        <v>1732</v>
      </c>
      <c r="Q783" s="7" t="s">
        <v>141</v>
      </c>
      <c r="R783" s="7">
        <v>803</v>
      </c>
      <c r="S783" s="7"/>
      <c r="T783" s="7"/>
      <c r="U783" s="7"/>
      <c r="V783" s="7" t="s">
        <v>898</v>
      </c>
      <c r="W783" s="8">
        <v>0</v>
      </c>
      <c r="X783" s="8">
        <v>0</v>
      </c>
      <c r="Y783" s="8">
        <v>5.9469696969696971E-2</v>
      </c>
      <c r="Z783" s="8">
        <v>5.9469696969696971E-2</v>
      </c>
      <c r="AA783" s="8">
        <v>0</v>
      </c>
      <c r="AB783" s="8">
        <v>0</v>
      </c>
      <c r="AC783" s="8">
        <v>0</v>
      </c>
      <c r="AD783" s="8">
        <v>0</v>
      </c>
      <c r="AE783" s="8">
        <v>0</v>
      </c>
      <c r="AF783" s="8">
        <v>0</v>
      </c>
      <c r="AG783" s="8">
        <v>5.9469696969696971E-2</v>
      </c>
      <c r="AH783" s="8">
        <v>5.9469696969696971E-2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8">
        <v>0</v>
      </c>
      <c r="AO783" s="8">
        <v>0</v>
      </c>
      <c r="AP783" s="8">
        <v>0</v>
      </c>
      <c r="AQ783" s="8">
        <v>0</v>
      </c>
      <c r="AR783" s="8">
        <v>0</v>
      </c>
      <c r="AS783" s="8">
        <v>0</v>
      </c>
      <c r="AT783" s="8">
        <v>0</v>
      </c>
      <c r="AU783" s="7">
        <v>0</v>
      </c>
      <c r="AV783" s="7">
        <v>0</v>
      </c>
      <c r="AW783" s="7">
        <v>0</v>
      </c>
      <c r="AX783" s="7">
        <v>0</v>
      </c>
      <c r="AY783" s="7">
        <v>0</v>
      </c>
      <c r="AZ783" s="7">
        <v>0</v>
      </c>
      <c r="BA783" s="7">
        <v>0</v>
      </c>
      <c r="BB783" s="7">
        <v>0</v>
      </c>
      <c r="BC783" s="8">
        <v>0</v>
      </c>
      <c r="BD783" s="8">
        <v>0</v>
      </c>
      <c r="BE783" s="8">
        <v>0</v>
      </c>
      <c r="BF783" s="8">
        <v>0</v>
      </c>
      <c r="BG783" s="8">
        <v>0</v>
      </c>
      <c r="BH783" s="8">
        <v>0</v>
      </c>
      <c r="BI783" s="8">
        <v>0</v>
      </c>
      <c r="BJ783" s="8">
        <v>0</v>
      </c>
      <c r="BK783" s="8">
        <v>0</v>
      </c>
      <c r="BL783" s="8">
        <v>0</v>
      </c>
      <c r="BM783" s="8">
        <v>0</v>
      </c>
      <c r="BN783" s="8">
        <v>0</v>
      </c>
      <c r="BO783" s="8">
        <v>0</v>
      </c>
      <c r="BP783" s="8">
        <v>0</v>
      </c>
      <c r="BQ783" s="8">
        <v>0</v>
      </c>
      <c r="BR783" s="8">
        <v>0</v>
      </c>
    </row>
    <row r="784" spans="1:70" x14ac:dyDescent="0.25">
      <c r="A784" s="6">
        <v>35223248</v>
      </c>
      <c r="B784" t="s">
        <v>1733</v>
      </c>
      <c r="C784" s="7" t="s">
        <v>93</v>
      </c>
      <c r="D784" s="7" t="s">
        <v>897</v>
      </c>
      <c r="E784" s="7" t="s">
        <v>95</v>
      </c>
      <c r="F784" t="s">
        <v>898</v>
      </c>
      <c r="G784" t="s">
        <v>899</v>
      </c>
      <c r="H784" t="s">
        <v>1016</v>
      </c>
      <c r="I784" t="s">
        <v>1017</v>
      </c>
      <c r="J784" t="s">
        <v>508</v>
      </c>
      <c r="K784" t="s">
        <v>1018</v>
      </c>
      <c r="L784">
        <v>37.618501602099997</v>
      </c>
      <c r="M784">
        <v>-121.75112020820001</v>
      </c>
      <c r="N784" s="7" t="s">
        <v>1730</v>
      </c>
      <c r="O784" s="7" t="s">
        <v>1731</v>
      </c>
      <c r="P784" s="7" t="s">
        <v>1732</v>
      </c>
      <c r="Q784" s="7" t="s">
        <v>141</v>
      </c>
      <c r="R784" s="7">
        <v>803</v>
      </c>
      <c r="S784" s="7">
        <v>884</v>
      </c>
      <c r="T784" s="7" t="s">
        <v>220</v>
      </c>
      <c r="U784" s="7"/>
      <c r="V784" s="7" t="s">
        <v>898</v>
      </c>
      <c r="W784" s="8">
        <v>0</v>
      </c>
      <c r="X784" s="8">
        <v>0</v>
      </c>
      <c r="Y784" s="8">
        <v>5.2083333333333336E-2</v>
      </c>
      <c r="Z784" s="8">
        <v>5.2083333333333336E-2</v>
      </c>
      <c r="AA784" s="8">
        <v>0</v>
      </c>
      <c r="AB784" s="8">
        <v>0</v>
      </c>
      <c r="AC784" s="8">
        <v>0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8">
        <v>0</v>
      </c>
      <c r="AO784" s="8">
        <v>5.2083333333333336E-2</v>
      </c>
      <c r="AP784" s="8">
        <v>5.2083333333333336E-2</v>
      </c>
      <c r="AQ784" s="8">
        <v>0</v>
      </c>
      <c r="AR784" s="8">
        <v>0</v>
      </c>
      <c r="AS784" s="8">
        <v>0</v>
      </c>
      <c r="AT784" s="8">
        <v>0</v>
      </c>
      <c r="AU784" s="7">
        <v>0</v>
      </c>
      <c r="AV784" s="7">
        <v>0</v>
      </c>
      <c r="AW784" s="7">
        <v>0</v>
      </c>
      <c r="AX784" s="7">
        <v>0</v>
      </c>
      <c r="AY784" s="7">
        <v>0</v>
      </c>
      <c r="AZ784" s="7">
        <v>0</v>
      </c>
      <c r="BA784" s="7">
        <v>0</v>
      </c>
      <c r="BB784" s="7">
        <v>0</v>
      </c>
      <c r="BC784" s="8">
        <v>0</v>
      </c>
      <c r="BD784" s="8">
        <v>0</v>
      </c>
      <c r="BE784" s="8">
        <v>0</v>
      </c>
      <c r="BF784" s="8">
        <v>0</v>
      </c>
      <c r="BG784" s="8">
        <v>0</v>
      </c>
      <c r="BH784" s="8">
        <v>0</v>
      </c>
      <c r="BI784" s="8">
        <v>0</v>
      </c>
      <c r="BJ784" s="8">
        <v>0</v>
      </c>
      <c r="BK784" s="8">
        <v>0</v>
      </c>
      <c r="BL784" s="8">
        <v>0</v>
      </c>
      <c r="BM784" s="8">
        <v>0</v>
      </c>
      <c r="BN784" s="8">
        <v>0</v>
      </c>
      <c r="BO784" s="8">
        <v>0</v>
      </c>
      <c r="BP784" s="8">
        <v>0</v>
      </c>
      <c r="BQ784" s="8">
        <v>0</v>
      </c>
      <c r="BR784" s="8">
        <v>0</v>
      </c>
    </row>
    <row r="785" spans="1:70" x14ac:dyDescent="0.25">
      <c r="A785" s="6">
        <v>35255493</v>
      </c>
      <c r="B785" t="s">
        <v>1734</v>
      </c>
      <c r="C785" s="7" t="s">
        <v>93</v>
      </c>
      <c r="D785" s="7" t="s">
        <v>897</v>
      </c>
      <c r="E785" s="7" t="s">
        <v>95</v>
      </c>
      <c r="F785" t="s">
        <v>898</v>
      </c>
      <c r="G785" t="s">
        <v>899</v>
      </c>
      <c r="H785" t="s">
        <v>1016</v>
      </c>
      <c r="I785" t="s">
        <v>1017</v>
      </c>
      <c r="J785" t="s">
        <v>99</v>
      </c>
      <c r="K785" t="s">
        <v>1018</v>
      </c>
      <c r="L785">
        <v>37.629399211900001</v>
      </c>
      <c r="M785">
        <v>-121.7632114969</v>
      </c>
      <c r="N785" s="7" t="s">
        <v>1730</v>
      </c>
      <c r="O785" s="7" t="s">
        <v>1731</v>
      </c>
      <c r="P785" s="7" t="s">
        <v>1732</v>
      </c>
      <c r="Q785" s="7" t="s">
        <v>141</v>
      </c>
      <c r="R785" s="7">
        <v>803</v>
      </c>
      <c r="S785" s="7">
        <v>884</v>
      </c>
      <c r="T785" s="7" t="s">
        <v>220</v>
      </c>
      <c r="U785" s="7"/>
      <c r="V785" s="7" t="s">
        <v>898</v>
      </c>
      <c r="W785" s="8">
        <v>0</v>
      </c>
      <c r="X785" s="8">
        <v>0</v>
      </c>
      <c r="Y785" s="8">
        <v>0.13446969696969696</v>
      </c>
      <c r="Z785" s="8">
        <v>0.13446969696969696</v>
      </c>
      <c r="AA785" s="8">
        <v>0</v>
      </c>
      <c r="AB785" s="8">
        <v>0</v>
      </c>
      <c r="AC785" s="8">
        <v>0</v>
      </c>
      <c r="AD785" s="8">
        <v>0</v>
      </c>
      <c r="AE785" s="8">
        <v>0</v>
      </c>
      <c r="AF785" s="8">
        <v>0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8">
        <v>0</v>
      </c>
      <c r="AO785" s="8">
        <v>0</v>
      </c>
      <c r="AP785" s="8">
        <v>0</v>
      </c>
      <c r="AQ785" s="8">
        <v>0</v>
      </c>
      <c r="AR785" s="8">
        <v>0</v>
      </c>
      <c r="AS785" s="8">
        <v>0.13446969696969696</v>
      </c>
      <c r="AT785" s="8">
        <v>0.13446969696969696</v>
      </c>
      <c r="AU785" s="7">
        <v>0</v>
      </c>
      <c r="AV785" s="7">
        <v>0</v>
      </c>
      <c r="AW785" s="7">
        <v>0</v>
      </c>
      <c r="AX785" s="7">
        <v>0</v>
      </c>
      <c r="AY785" s="7">
        <v>0</v>
      </c>
      <c r="AZ785" s="7">
        <v>0</v>
      </c>
      <c r="BA785" s="7">
        <v>0</v>
      </c>
      <c r="BB785" s="7">
        <v>0</v>
      </c>
      <c r="BC785" s="8">
        <v>0</v>
      </c>
      <c r="BD785" s="8">
        <v>0</v>
      </c>
      <c r="BE785" s="8">
        <v>0</v>
      </c>
      <c r="BF785" s="8">
        <v>0</v>
      </c>
      <c r="BG785" s="8">
        <v>0</v>
      </c>
      <c r="BH785" s="8">
        <v>0</v>
      </c>
      <c r="BI785" s="8">
        <v>0</v>
      </c>
      <c r="BJ785" s="8">
        <v>0</v>
      </c>
      <c r="BK785" s="8">
        <v>0</v>
      </c>
      <c r="BL785" s="8">
        <v>0</v>
      </c>
      <c r="BM785" s="8">
        <v>0</v>
      </c>
      <c r="BN785" s="8">
        <v>0</v>
      </c>
      <c r="BO785" s="8">
        <v>0</v>
      </c>
      <c r="BP785" s="8">
        <v>0</v>
      </c>
      <c r="BQ785" s="8">
        <v>0</v>
      </c>
      <c r="BR785" s="8">
        <v>0</v>
      </c>
    </row>
    <row r="786" spans="1:70" x14ac:dyDescent="0.25">
      <c r="A786" s="6">
        <v>35038684</v>
      </c>
      <c r="B786" t="s">
        <v>1735</v>
      </c>
      <c r="C786" s="7" t="s">
        <v>86</v>
      </c>
      <c r="D786" s="7" t="s">
        <v>897</v>
      </c>
      <c r="E786" s="7" t="s">
        <v>87</v>
      </c>
      <c r="F786" t="s">
        <v>898</v>
      </c>
      <c r="G786" t="s">
        <v>899</v>
      </c>
      <c r="H786" t="s">
        <v>1736</v>
      </c>
      <c r="I786" t="s">
        <v>906</v>
      </c>
      <c r="J786" t="s">
        <v>153</v>
      </c>
      <c r="K786" t="s">
        <v>196</v>
      </c>
      <c r="L786">
        <v>39.7297382028</v>
      </c>
      <c r="M786">
        <v>-123.5077946477</v>
      </c>
      <c r="N786" s="7" t="s">
        <v>1737</v>
      </c>
      <c r="O786" s="7" t="s">
        <v>1738</v>
      </c>
      <c r="P786" s="7" t="s">
        <v>1739</v>
      </c>
      <c r="Q786" s="7" t="s">
        <v>141</v>
      </c>
      <c r="R786" s="7">
        <v>1293</v>
      </c>
      <c r="S786" s="7">
        <v>992</v>
      </c>
      <c r="T786" s="7" t="s">
        <v>220</v>
      </c>
      <c r="U786" s="7"/>
      <c r="V786" s="7" t="s">
        <v>898</v>
      </c>
      <c r="W786" s="8">
        <v>0</v>
      </c>
      <c r="X786" s="8">
        <v>0</v>
      </c>
      <c r="Y786" s="8">
        <v>0.16818181818181818</v>
      </c>
      <c r="Z786" s="8">
        <v>0.16818181818181818</v>
      </c>
      <c r="AA786" s="8">
        <v>0</v>
      </c>
      <c r="AB786" s="8">
        <v>0</v>
      </c>
      <c r="AC786" s="8">
        <v>0</v>
      </c>
      <c r="AD786" s="8">
        <v>0</v>
      </c>
      <c r="AE786" s="8">
        <v>0</v>
      </c>
      <c r="AF786" s="8">
        <v>0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v>0</v>
      </c>
      <c r="AM786" s="8">
        <v>0</v>
      </c>
      <c r="AN786" s="8">
        <v>0</v>
      </c>
      <c r="AO786" s="8">
        <v>0</v>
      </c>
      <c r="AP786" s="8">
        <v>0</v>
      </c>
      <c r="AQ786" s="8">
        <v>0</v>
      </c>
      <c r="AR786" s="8">
        <v>0</v>
      </c>
      <c r="AS786" s="8">
        <v>0</v>
      </c>
      <c r="AT786" s="8">
        <v>0</v>
      </c>
      <c r="AU786" s="7">
        <v>0</v>
      </c>
      <c r="AV786" s="7">
        <v>0</v>
      </c>
      <c r="AW786" s="7">
        <v>0</v>
      </c>
      <c r="AX786" s="7">
        <v>0</v>
      </c>
      <c r="AY786" s="7">
        <v>0</v>
      </c>
      <c r="AZ786" s="7">
        <v>0</v>
      </c>
      <c r="BA786" s="7">
        <v>0.16818181818181818</v>
      </c>
      <c r="BB786" s="7">
        <v>0.16818181818181818</v>
      </c>
      <c r="BC786" s="8">
        <v>0</v>
      </c>
      <c r="BD786" s="8">
        <v>0</v>
      </c>
      <c r="BE786" s="8">
        <v>0</v>
      </c>
      <c r="BF786" s="8">
        <v>0</v>
      </c>
      <c r="BG786" s="8">
        <v>0</v>
      </c>
      <c r="BH786" s="8">
        <v>0</v>
      </c>
      <c r="BI786" s="8">
        <v>0</v>
      </c>
      <c r="BJ786" s="8">
        <v>0</v>
      </c>
      <c r="BK786" s="8">
        <v>0</v>
      </c>
      <c r="BL786" s="8">
        <v>0</v>
      </c>
      <c r="BM786" s="8">
        <v>0</v>
      </c>
      <c r="BN786" s="8">
        <v>0</v>
      </c>
      <c r="BO786" s="8">
        <v>0</v>
      </c>
      <c r="BP786" s="8">
        <v>0</v>
      </c>
      <c r="BQ786" s="8">
        <v>0</v>
      </c>
      <c r="BR786" s="8">
        <v>0</v>
      </c>
    </row>
    <row r="787" spans="1:70" x14ac:dyDescent="0.25">
      <c r="A787" s="6">
        <v>35038648</v>
      </c>
      <c r="B787" t="s">
        <v>1740</v>
      </c>
      <c r="C787" s="7" t="s">
        <v>93</v>
      </c>
      <c r="D787" s="7" t="s">
        <v>897</v>
      </c>
      <c r="E787" s="7" t="s">
        <v>95</v>
      </c>
      <c r="F787" t="s">
        <v>898</v>
      </c>
      <c r="G787" t="s">
        <v>899</v>
      </c>
      <c r="H787" t="s">
        <v>1736</v>
      </c>
      <c r="I787" t="s">
        <v>906</v>
      </c>
      <c r="J787" t="s">
        <v>153</v>
      </c>
      <c r="K787" t="s">
        <v>196</v>
      </c>
      <c r="L787">
        <v>39.6761936113</v>
      </c>
      <c r="M787">
        <v>-123.5054668739</v>
      </c>
      <c r="N787" s="7" t="s">
        <v>1741</v>
      </c>
      <c r="O787" s="7" t="s">
        <v>1742</v>
      </c>
      <c r="P787" s="7" t="s">
        <v>1743</v>
      </c>
      <c r="Q787" s="7" t="s">
        <v>141</v>
      </c>
      <c r="R787" s="7">
        <v>1003</v>
      </c>
      <c r="S787" s="7">
        <v>2335</v>
      </c>
      <c r="T787" s="7" t="s">
        <v>220</v>
      </c>
      <c r="U787" s="7"/>
      <c r="V787" s="7" t="s">
        <v>898</v>
      </c>
      <c r="W787" s="8">
        <v>0</v>
      </c>
      <c r="X787" s="8">
        <v>0</v>
      </c>
      <c r="Y787" s="8">
        <v>4.9810606060606062E-2</v>
      </c>
      <c r="Z787" s="8">
        <v>4.9810606060606062E-2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8">
        <v>0</v>
      </c>
      <c r="AO787" s="8">
        <v>4.9810606060606062E-2</v>
      </c>
      <c r="AP787" s="8">
        <v>4.9810606060606062E-2</v>
      </c>
      <c r="AQ787" s="8">
        <v>0</v>
      </c>
      <c r="AR787" s="8">
        <v>0</v>
      </c>
      <c r="AS787" s="8">
        <v>0</v>
      </c>
      <c r="AT787" s="8">
        <v>0</v>
      </c>
      <c r="AU787" s="7">
        <v>0</v>
      </c>
      <c r="AV787" s="7">
        <v>0</v>
      </c>
      <c r="AW787" s="7">
        <v>0</v>
      </c>
      <c r="AX787" s="7">
        <v>0</v>
      </c>
      <c r="AY787" s="7">
        <v>0</v>
      </c>
      <c r="AZ787" s="7">
        <v>0</v>
      </c>
      <c r="BA787" s="7">
        <v>0</v>
      </c>
      <c r="BB787" s="7">
        <v>0</v>
      </c>
      <c r="BC787" s="8">
        <v>0</v>
      </c>
      <c r="BD787" s="8">
        <v>0</v>
      </c>
      <c r="BE787" s="8">
        <v>0</v>
      </c>
      <c r="BF787" s="8">
        <v>0</v>
      </c>
      <c r="BG787" s="8">
        <v>0</v>
      </c>
      <c r="BH787" s="8">
        <v>0</v>
      </c>
      <c r="BI787" s="8">
        <v>0</v>
      </c>
      <c r="BJ787" s="8">
        <v>0</v>
      </c>
      <c r="BK787" s="8">
        <v>0</v>
      </c>
      <c r="BL787" s="8">
        <v>0</v>
      </c>
      <c r="BM787" s="8">
        <v>0</v>
      </c>
      <c r="BN787" s="8">
        <v>0</v>
      </c>
      <c r="BO787" s="8">
        <v>0</v>
      </c>
      <c r="BP787" s="8">
        <v>0</v>
      </c>
      <c r="BQ787" s="8">
        <v>0</v>
      </c>
      <c r="BR787" s="8">
        <v>0</v>
      </c>
    </row>
    <row r="788" spans="1:70" x14ac:dyDescent="0.25">
      <c r="A788" s="6">
        <v>35149255</v>
      </c>
      <c r="B788" t="s">
        <v>1744</v>
      </c>
      <c r="C788" s="7" t="s">
        <v>93</v>
      </c>
      <c r="D788" s="7" t="s">
        <v>897</v>
      </c>
      <c r="E788" s="7" t="s">
        <v>95</v>
      </c>
      <c r="F788" t="s">
        <v>898</v>
      </c>
      <c r="G788" t="s">
        <v>899</v>
      </c>
      <c r="H788" t="s">
        <v>1745</v>
      </c>
      <c r="I788" t="s">
        <v>906</v>
      </c>
      <c r="J788" t="s">
        <v>153</v>
      </c>
      <c r="K788" t="s">
        <v>196</v>
      </c>
      <c r="L788">
        <v>39.657240548799997</v>
      </c>
      <c r="M788">
        <v>-123.6316256499</v>
      </c>
      <c r="N788" s="7" t="s">
        <v>1741</v>
      </c>
      <c r="O788" s="7" t="s">
        <v>1746</v>
      </c>
      <c r="P788" s="7" t="s">
        <v>1743</v>
      </c>
      <c r="Q788" s="7" t="s">
        <v>141</v>
      </c>
      <c r="R788" s="7">
        <v>1508</v>
      </c>
      <c r="S788" s="7">
        <v>1195</v>
      </c>
      <c r="T788" s="7" t="s">
        <v>220</v>
      </c>
      <c r="U788" s="7"/>
      <c r="V788" s="7" t="s">
        <v>898</v>
      </c>
      <c r="W788" s="8">
        <v>0</v>
      </c>
      <c r="X788" s="8">
        <v>0</v>
      </c>
      <c r="Y788" s="8">
        <v>4.450757575757576E-2</v>
      </c>
      <c r="Z788" s="8">
        <v>4.450757575757576E-2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8">
        <v>0</v>
      </c>
      <c r="AO788" s="8">
        <v>4.450757575757576E-2</v>
      </c>
      <c r="AP788" s="8">
        <v>4.450757575757576E-2</v>
      </c>
      <c r="AQ788" s="8">
        <v>0</v>
      </c>
      <c r="AR788" s="8">
        <v>0</v>
      </c>
      <c r="AS788" s="8">
        <v>0</v>
      </c>
      <c r="AT788" s="8">
        <v>0</v>
      </c>
      <c r="AU788" s="7">
        <v>0</v>
      </c>
      <c r="AV788" s="7">
        <v>0</v>
      </c>
      <c r="AW788" s="7">
        <v>0</v>
      </c>
      <c r="AX788" s="7">
        <v>0</v>
      </c>
      <c r="AY788" s="7">
        <v>0</v>
      </c>
      <c r="AZ788" s="7">
        <v>0</v>
      </c>
      <c r="BA788" s="7">
        <v>0</v>
      </c>
      <c r="BB788" s="7">
        <v>0</v>
      </c>
      <c r="BC788" s="8">
        <v>0</v>
      </c>
      <c r="BD788" s="8">
        <v>0</v>
      </c>
      <c r="BE788" s="8">
        <v>0</v>
      </c>
      <c r="BF788" s="8">
        <v>0</v>
      </c>
      <c r="BG788" s="8">
        <v>0</v>
      </c>
      <c r="BH788" s="8">
        <v>0</v>
      </c>
      <c r="BI788" s="8">
        <v>0</v>
      </c>
      <c r="BJ788" s="8">
        <v>0</v>
      </c>
      <c r="BK788" s="8">
        <v>0</v>
      </c>
      <c r="BL788" s="8">
        <v>0</v>
      </c>
      <c r="BM788" s="8">
        <v>0</v>
      </c>
      <c r="BN788" s="8">
        <v>0</v>
      </c>
      <c r="BO788" s="8">
        <v>0</v>
      </c>
      <c r="BP788" s="8">
        <v>0</v>
      </c>
      <c r="BQ788" s="8">
        <v>0</v>
      </c>
      <c r="BR788" s="8">
        <v>0</v>
      </c>
    </row>
    <row r="789" spans="1:70" x14ac:dyDescent="0.25">
      <c r="A789" s="6">
        <v>35132573</v>
      </c>
      <c r="B789" t="s">
        <v>1747</v>
      </c>
      <c r="C789" s="7" t="s">
        <v>101</v>
      </c>
      <c r="D789" s="7" t="s">
        <v>897</v>
      </c>
      <c r="E789" s="7" t="s">
        <v>95</v>
      </c>
      <c r="F789" t="s">
        <v>898</v>
      </c>
      <c r="G789" t="s">
        <v>899</v>
      </c>
      <c r="H789" t="s">
        <v>1748</v>
      </c>
      <c r="I789" t="s">
        <v>906</v>
      </c>
      <c r="J789" t="s">
        <v>153</v>
      </c>
      <c r="K789" t="s">
        <v>196</v>
      </c>
      <c r="L789">
        <v>39.687563502899998</v>
      </c>
      <c r="M789">
        <v>-123.44846609370001</v>
      </c>
      <c r="N789" s="7" t="s">
        <v>1741</v>
      </c>
      <c r="O789" s="7" t="s">
        <v>1749</v>
      </c>
      <c r="P789" s="7" t="s">
        <v>1743</v>
      </c>
      <c r="Q789" s="7" t="s">
        <v>141</v>
      </c>
      <c r="R789" s="7">
        <v>786</v>
      </c>
      <c r="S789" s="7">
        <v>879</v>
      </c>
      <c r="T789" s="7" t="s">
        <v>220</v>
      </c>
      <c r="U789" s="7"/>
      <c r="V789" s="7" t="s">
        <v>898</v>
      </c>
      <c r="W789" s="8">
        <v>0</v>
      </c>
      <c r="X789" s="8">
        <v>0</v>
      </c>
      <c r="Y789" s="8">
        <v>6.8181818181818177E-2</v>
      </c>
      <c r="Z789" s="8">
        <v>6.8181818181818177E-2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8">
        <v>0</v>
      </c>
      <c r="AO789" s="8">
        <v>0</v>
      </c>
      <c r="AP789" s="8">
        <v>0</v>
      </c>
      <c r="AQ789" s="8">
        <v>0</v>
      </c>
      <c r="AR789" s="8">
        <v>0</v>
      </c>
      <c r="AS789" s="8">
        <v>6.8181818181818177E-2</v>
      </c>
      <c r="AT789" s="8">
        <v>6.8181818181818177E-2</v>
      </c>
      <c r="AU789" s="7">
        <v>0</v>
      </c>
      <c r="AV789" s="7">
        <v>0</v>
      </c>
      <c r="AW789" s="7">
        <v>0</v>
      </c>
      <c r="AX789" s="7">
        <v>0</v>
      </c>
      <c r="AY789" s="7">
        <v>0</v>
      </c>
      <c r="AZ789" s="7">
        <v>0</v>
      </c>
      <c r="BA789" s="7">
        <v>0</v>
      </c>
      <c r="BB789" s="7">
        <v>0</v>
      </c>
      <c r="BC789" s="8">
        <v>0</v>
      </c>
      <c r="BD789" s="8">
        <v>0</v>
      </c>
      <c r="BE789" s="8">
        <v>0</v>
      </c>
      <c r="BF789" s="8">
        <v>0</v>
      </c>
      <c r="BG789" s="8">
        <v>0</v>
      </c>
      <c r="BH789" s="8">
        <v>0</v>
      </c>
      <c r="BI789" s="8">
        <v>0</v>
      </c>
      <c r="BJ789" s="8">
        <v>0</v>
      </c>
      <c r="BK789" s="8">
        <v>0</v>
      </c>
      <c r="BL789" s="8">
        <v>0</v>
      </c>
      <c r="BM789" s="8">
        <v>0</v>
      </c>
      <c r="BN789" s="8">
        <v>0</v>
      </c>
      <c r="BO789" s="8">
        <v>0</v>
      </c>
      <c r="BP789" s="8">
        <v>0</v>
      </c>
      <c r="BQ789" s="8">
        <v>0</v>
      </c>
      <c r="BR789" s="8">
        <v>0</v>
      </c>
    </row>
    <row r="790" spans="1:70" x14ac:dyDescent="0.25">
      <c r="A790" s="6">
        <v>35208072</v>
      </c>
      <c r="B790" t="s">
        <v>1750</v>
      </c>
      <c r="C790" s="7" t="s">
        <v>115</v>
      </c>
      <c r="D790" s="7" t="s">
        <v>897</v>
      </c>
      <c r="E790" s="7" t="s">
        <v>95</v>
      </c>
      <c r="F790" t="s">
        <v>898</v>
      </c>
      <c r="G790" t="s">
        <v>899</v>
      </c>
      <c r="H790" t="s">
        <v>974</v>
      </c>
      <c r="I790" t="s">
        <v>108</v>
      </c>
      <c r="J790" t="s">
        <v>78</v>
      </c>
      <c r="K790" t="s">
        <v>109</v>
      </c>
      <c r="L790">
        <v>38.875437394000002</v>
      </c>
      <c r="M790">
        <v>-121.2617429745</v>
      </c>
      <c r="N790" s="7" t="s">
        <v>1751</v>
      </c>
      <c r="O790" s="7" t="s">
        <v>1752</v>
      </c>
      <c r="P790" s="7" t="s">
        <v>1753</v>
      </c>
      <c r="Q790" s="7" t="s">
        <v>141</v>
      </c>
      <c r="R790" s="7">
        <v>1408</v>
      </c>
      <c r="S790" s="7">
        <v>3268</v>
      </c>
      <c r="T790" s="7" t="s">
        <v>220</v>
      </c>
      <c r="U790" s="7"/>
      <c r="V790" s="7" t="s">
        <v>898</v>
      </c>
      <c r="W790" s="8">
        <v>0</v>
      </c>
      <c r="X790" s="8">
        <v>0</v>
      </c>
      <c r="Y790" s="8">
        <v>0.11193181818181819</v>
      </c>
      <c r="Z790" s="8">
        <v>0.11193181818181819</v>
      </c>
      <c r="AA790" s="8">
        <v>0</v>
      </c>
      <c r="AB790" s="8">
        <v>0</v>
      </c>
      <c r="AC790" s="8">
        <v>0</v>
      </c>
      <c r="AD790" s="8">
        <v>0</v>
      </c>
      <c r="AE790" s="8">
        <v>0</v>
      </c>
      <c r="AF790" s="8">
        <v>0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8">
        <v>0</v>
      </c>
      <c r="AO790" s="8">
        <v>0</v>
      </c>
      <c r="AP790" s="8">
        <v>0</v>
      </c>
      <c r="AQ790" s="8">
        <v>0</v>
      </c>
      <c r="AR790" s="8">
        <v>0</v>
      </c>
      <c r="AS790" s="8">
        <v>0.11193181818181819</v>
      </c>
      <c r="AT790" s="8">
        <v>0.11193181818181819</v>
      </c>
      <c r="AU790" s="7">
        <v>0</v>
      </c>
      <c r="AV790" s="7">
        <v>0</v>
      </c>
      <c r="AW790" s="7">
        <v>0</v>
      </c>
      <c r="AX790" s="7">
        <v>0</v>
      </c>
      <c r="AY790" s="7">
        <v>0</v>
      </c>
      <c r="AZ790" s="7">
        <v>0</v>
      </c>
      <c r="BA790" s="7">
        <v>0</v>
      </c>
      <c r="BB790" s="7">
        <v>0</v>
      </c>
      <c r="BC790" s="8">
        <v>0</v>
      </c>
      <c r="BD790" s="8">
        <v>0</v>
      </c>
      <c r="BE790" s="8">
        <v>0</v>
      </c>
      <c r="BF790" s="8">
        <v>0</v>
      </c>
      <c r="BG790" s="8">
        <v>0</v>
      </c>
      <c r="BH790" s="8">
        <v>0</v>
      </c>
      <c r="BI790" s="8">
        <v>0</v>
      </c>
      <c r="BJ790" s="8">
        <v>0</v>
      </c>
      <c r="BK790" s="8">
        <v>0</v>
      </c>
      <c r="BL790" s="8">
        <v>0</v>
      </c>
      <c r="BM790" s="8">
        <v>0</v>
      </c>
      <c r="BN790" s="8">
        <v>0</v>
      </c>
      <c r="BO790" s="8">
        <v>0</v>
      </c>
      <c r="BP790" s="8">
        <v>0</v>
      </c>
      <c r="BQ790" s="8">
        <v>0</v>
      </c>
      <c r="BR790" s="8">
        <v>0</v>
      </c>
    </row>
    <row r="791" spans="1:70" x14ac:dyDescent="0.25">
      <c r="A791" s="6">
        <v>35211785</v>
      </c>
      <c r="B791" t="s">
        <v>1754</v>
      </c>
      <c r="C791" s="7" t="s">
        <v>93</v>
      </c>
      <c r="D791" s="7" t="s">
        <v>897</v>
      </c>
      <c r="E791" s="7" t="s">
        <v>95</v>
      </c>
      <c r="F791" t="s">
        <v>898</v>
      </c>
      <c r="G791" t="s">
        <v>899</v>
      </c>
      <c r="H791" t="s">
        <v>974</v>
      </c>
      <c r="I791" t="s">
        <v>108</v>
      </c>
      <c r="J791" t="s">
        <v>78</v>
      </c>
      <c r="K791" t="s">
        <v>109</v>
      </c>
      <c r="L791">
        <v>38.949208583400001</v>
      </c>
      <c r="M791">
        <v>-121.2457771521</v>
      </c>
      <c r="N791" s="7" t="s">
        <v>1755</v>
      </c>
      <c r="O791" s="7" t="s">
        <v>1756</v>
      </c>
      <c r="P791" s="7" t="s">
        <v>1757</v>
      </c>
      <c r="Q791" s="7" t="s">
        <v>141</v>
      </c>
      <c r="R791" s="7">
        <v>568</v>
      </c>
      <c r="S791" s="7">
        <v>3055</v>
      </c>
      <c r="T791" s="7" t="s">
        <v>220</v>
      </c>
      <c r="U791" s="7"/>
      <c r="V791" s="7" t="s">
        <v>898</v>
      </c>
      <c r="W791" s="8">
        <v>0</v>
      </c>
      <c r="X791" s="8">
        <v>0</v>
      </c>
      <c r="Y791" s="8">
        <v>4.8484848484848485E-2</v>
      </c>
      <c r="Z791" s="8">
        <v>4.8484848484848485E-2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8">
        <v>0</v>
      </c>
      <c r="AO791" s="8">
        <v>0</v>
      </c>
      <c r="AP791" s="8">
        <v>0</v>
      </c>
      <c r="AQ791" s="8">
        <v>0</v>
      </c>
      <c r="AR791" s="8">
        <v>0</v>
      </c>
      <c r="AS791" s="8">
        <v>4.8484848484848485E-2</v>
      </c>
      <c r="AT791" s="8">
        <v>4.8484848484848485E-2</v>
      </c>
      <c r="AU791" s="7">
        <v>0</v>
      </c>
      <c r="AV791" s="7">
        <v>0</v>
      </c>
      <c r="AW791" s="7">
        <v>0</v>
      </c>
      <c r="AX791" s="7">
        <v>0</v>
      </c>
      <c r="AY791" s="7">
        <v>0</v>
      </c>
      <c r="AZ791" s="7">
        <v>0</v>
      </c>
      <c r="BA791" s="7">
        <v>0</v>
      </c>
      <c r="BB791" s="7">
        <v>0</v>
      </c>
      <c r="BC791" s="8">
        <v>0</v>
      </c>
      <c r="BD791" s="8">
        <v>0</v>
      </c>
      <c r="BE791" s="8">
        <v>0</v>
      </c>
      <c r="BF791" s="8">
        <v>0</v>
      </c>
      <c r="BG791" s="8">
        <v>0</v>
      </c>
      <c r="BH791" s="8">
        <v>0</v>
      </c>
      <c r="BI791" s="8">
        <v>0</v>
      </c>
      <c r="BJ791" s="8">
        <v>0</v>
      </c>
      <c r="BK791" s="8">
        <v>0</v>
      </c>
      <c r="BL791" s="8">
        <v>0</v>
      </c>
      <c r="BM791" s="8">
        <v>0</v>
      </c>
      <c r="BN791" s="8">
        <v>0</v>
      </c>
      <c r="BO791" s="8">
        <v>0</v>
      </c>
      <c r="BP791" s="8">
        <v>0</v>
      </c>
      <c r="BQ791" s="8">
        <v>0</v>
      </c>
      <c r="BR791" s="8">
        <v>0</v>
      </c>
    </row>
    <row r="792" spans="1:70" x14ac:dyDescent="0.25">
      <c r="A792" s="6">
        <v>35244172</v>
      </c>
      <c r="B792" t="s">
        <v>1758</v>
      </c>
      <c r="C792" s="7" t="s">
        <v>101</v>
      </c>
      <c r="D792" s="7" t="s">
        <v>897</v>
      </c>
      <c r="E792" s="7" t="s">
        <v>95</v>
      </c>
      <c r="F792" t="s">
        <v>898</v>
      </c>
      <c r="G792" t="s">
        <v>899</v>
      </c>
      <c r="H792" t="s">
        <v>974</v>
      </c>
      <c r="I792" t="s">
        <v>108</v>
      </c>
      <c r="J792" t="s">
        <v>78</v>
      </c>
      <c r="K792" t="s">
        <v>109</v>
      </c>
      <c r="L792">
        <v>38.951383380400003</v>
      </c>
      <c r="M792">
        <v>-121.2285435364</v>
      </c>
      <c r="N792" s="7" t="s">
        <v>1755</v>
      </c>
      <c r="O792" s="7" t="s">
        <v>1756</v>
      </c>
      <c r="P792" s="7" t="s">
        <v>1757</v>
      </c>
      <c r="Q792" s="7" t="s">
        <v>141</v>
      </c>
      <c r="R792" s="7">
        <v>568</v>
      </c>
      <c r="S792" s="7">
        <v>3055</v>
      </c>
      <c r="T792" s="7" t="s">
        <v>220</v>
      </c>
      <c r="U792" s="7"/>
      <c r="V792" s="7" t="s">
        <v>898</v>
      </c>
      <c r="W792" s="8">
        <v>0</v>
      </c>
      <c r="X792" s="8">
        <v>0</v>
      </c>
      <c r="Y792" s="8">
        <v>0.17424242424242425</v>
      </c>
      <c r="Z792" s="8">
        <v>0.17424242424242425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8">
        <v>0</v>
      </c>
      <c r="AO792" s="8">
        <v>0</v>
      </c>
      <c r="AP792" s="8">
        <v>0</v>
      </c>
      <c r="AQ792" s="8">
        <v>0</v>
      </c>
      <c r="AR792" s="8">
        <v>0</v>
      </c>
      <c r="AS792" s="8">
        <v>0.17424242424242425</v>
      </c>
      <c r="AT792" s="8">
        <v>0.17424242424242425</v>
      </c>
      <c r="AU792" s="7">
        <v>0</v>
      </c>
      <c r="AV792" s="7">
        <v>0</v>
      </c>
      <c r="AW792" s="7">
        <v>0</v>
      </c>
      <c r="AX792" s="7">
        <v>0</v>
      </c>
      <c r="AY792" s="7">
        <v>0</v>
      </c>
      <c r="AZ792" s="7">
        <v>0</v>
      </c>
      <c r="BA792" s="7">
        <v>0</v>
      </c>
      <c r="BB792" s="7">
        <v>0</v>
      </c>
      <c r="BC792" s="8">
        <v>0</v>
      </c>
      <c r="BD792" s="8">
        <v>0</v>
      </c>
      <c r="BE792" s="8">
        <v>0</v>
      </c>
      <c r="BF792" s="8">
        <v>0</v>
      </c>
      <c r="BG792" s="8">
        <v>0</v>
      </c>
      <c r="BH792" s="8">
        <v>0</v>
      </c>
      <c r="BI792" s="8">
        <v>0</v>
      </c>
      <c r="BJ792" s="8">
        <v>0</v>
      </c>
      <c r="BK792" s="8">
        <v>0</v>
      </c>
      <c r="BL792" s="8">
        <v>0</v>
      </c>
      <c r="BM792" s="8">
        <v>0</v>
      </c>
      <c r="BN792" s="8">
        <v>0</v>
      </c>
      <c r="BO792" s="8">
        <v>0</v>
      </c>
      <c r="BP792" s="8">
        <v>0</v>
      </c>
      <c r="BQ792" s="8">
        <v>0</v>
      </c>
      <c r="BR792" s="8">
        <v>0</v>
      </c>
    </row>
    <row r="793" spans="1:70" x14ac:dyDescent="0.25">
      <c r="A793" s="6">
        <v>30962842</v>
      </c>
      <c r="B793" t="s">
        <v>1759</v>
      </c>
      <c r="C793" s="7" t="s">
        <v>101</v>
      </c>
      <c r="D793" s="7" t="s">
        <v>897</v>
      </c>
      <c r="E793" s="7" t="s">
        <v>95</v>
      </c>
      <c r="F793" t="s">
        <v>898</v>
      </c>
      <c r="G793" t="s">
        <v>899</v>
      </c>
      <c r="H793" t="s">
        <v>525</v>
      </c>
      <c r="I793" t="s">
        <v>144</v>
      </c>
      <c r="J793" t="s">
        <v>78</v>
      </c>
      <c r="K793" t="s">
        <v>79</v>
      </c>
      <c r="L793">
        <v>39.613863052399999</v>
      </c>
      <c r="M793">
        <v>-121.20273329</v>
      </c>
      <c r="N793" s="7" t="s">
        <v>518</v>
      </c>
      <c r="O793" s="7" t="s">
        <v>519</v>
      </c>
      <c r="P793" s="7" t="s">
        <v>520</v>
      </c>
      <c r="Q793" s="7" t="s">
        <v>170</v>
      </c>
      <c r="R793" s="7">
        <v>1480</v>
      </c>
      <c r="S793" s="7"/>
      <c r="T793" s="7"/>
      <c r="U793" s="7"/>
      <c r="V793" s="7" t="s">
        <v>898</v>
      </c>
      <c r="W793" s="8">
        <v>0</v>
      </c>
      <c r="X793" s="8">
        <v>0</v>
      </c>
      <c r="Y793" s="8">
        <v>1.3257575757575757</v>
      </c>
      <c r="Z793" s="8">
        <v>1.3257575757575757</v>
      </c>
      <c r="AA793" s="8">
        <v>0</v>
      </c>
      <c r="AB793" s="8">
        <v>0</v>
      </c>
      <c r="AC793" s="8">
        <v>0</v>
      </c>
      <c r="AD793" s="8">
        <v>0</v>
      </c>
      <c r="AE793" s="8">
        <v>0</v>
      </c>
      <c r="AF793" s="8">
        <v>0</v>
      </c>
      <c r="AG793" s="8">
        <v>1.3257575757575757</v>
      </c>
      <c r="AH793" s="8">
        <v>1.3257575757575757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8">
        <v>0</v>
      </c>
      <c r="AO793" s="8">
        <v>0</v>
      </c>
      <c r="AP793" s="8">
        <v>0</v>
      </c>
      <c r="AQ793" s="8">
        <v>0</v>
      </c>
      <c r="AR793" s="8">
        <v>0</v>
      </c>
      <c r="AS793" s="8">
        <v>0</v>
      </c>
      <c r="AT793" s="8">
        <v>0</v>
      </c>
      <c r="AU793" s="7">
        <v>0</v>
      </c>
      <c r="AV793" s="7">
        <v>0</v>
      </c>
      <c r="AW793" s="7">
        <v>0</v>
      </c>
      <c r="AX793" s="7">
        <v>0</v>
      </c>
      <c r="AY793" s="7">
        <v>0</v>
      </c>
      <c r="AZ793" s="7">
        <v>0</v>
      </c>
      <c r="BA793" s="7">
        <v>0</v>
      </c>
      <c r="BB793" s="7">
        <v>0</v>
      </c>
      <c r="BC793" s="8">
        <v>0</v>
      </c>
      <c r="BD793" s="8">
        <v>0</v>
      </c>
      <c r="BE793" s="8">
        <v>0</v>
      </c>
      <c r="BF793" s="8">
        <v>0</v>
      </c>
      <c r="BG793" s="8">
        <v>0</v>
      </c>
      <c r="BH793" s="8">
        <v>0</v>
      </c>
      <c r="BI793" s="8">
        <v>0</v>
      </c>
      <c r="BJ793" s="8">
        <v>0</v>
      </c>
      <c r="BK793" s="8">
        <v>0</v>
      </c>
      <c r="BL793" s="8">
        <v>0</v>
      </c>
      <c r="BM793" s="8">
        <v>0</v>
      </c>
      <c r="BN793" s="8">
        <v>0</v>
      </c>
      <c r="BO793" s="8">
        <v>0</v>
      </c>
      <c r="BP793" s="8">
        <v>0</v>
      </c>
      <c r="BQ793" s="8">
        <v>0</v>
      </c>
      <c r="BR793" s="8">
        <v>0</v>
      </c>
    </row>
    <row r="794" spans="1:70" x14ac:dyDescent="0.25">
      <c r="A794" s="6">
        <v>35224519</v>
      </c>
      <c r="B794" t="s">
        <v>1760</v>
      </c>
      <c r="C794" s="7" t="s">
        <v>101</v>
      </c>
      <c r="D794" s="7" t="s">
        <v>897</v>
      </c>
      <c r="E794" s="7" t="s">
        <v>95</v>
      </c>
      <c r="F794" t="s">
        <v>898</v>
      </c>
      <c r="G794" t="s">
        <v>899</v>
      </c>
      <c r="H794" t="s">
        <v>1761</v>
      </c>
      <c r="I794" t="s">
        <v>1762</v>
      </c>
      <c r="J794" t="s">
        <v>158</v>
      </c>
      <c r="K794" t="s">
        <v>159</v>
      </c>
      <c r="L794">
        <v>36.7151731899</v>
      </c>
      <c r="M794">
        <v>-121.3469732894</v>
      </c>
      <c r="N794" s="7" t="s">
        <v>1763</v>
      </c>
      <c r="O794" s="7" t="s">
        <v>1764</v>
      </c>
      <c r="P794" s="7" t="s">
        <v>1765</v>
      </c>
      <c r="Q794" s="7" t="s">
        <v>141</v>
      </c>
      <c r="R794" s="7">
        <v>2382</v>
      </c>
      <c r="S794" s="7">
        <v>1180</v>
      </c>
      <c r="T794" s="7" t="s">
        <v>220</v>
      </c>
      <c r="U794" s="7"/>
      <c r="V794" s="7" t="s">
        <v>898</v>
      </c>
      <c r="W794" s="8">
        <v>0</v>
      </c>
      <c r="X794" s="8">
        <v>0</v>
      </c>
      <c r="Y794" s="8">
        <v>9.46969696969697E-3</v>
      </c>
      <c r="Z794" s="8">
        <v>9.46969696969697E-3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8">
        <v>0</v>
      </c>
      <c r="AO794" s="8">
        <v>9.46969696969697E-3</v>
      </c>
      <c r="AP794" s="8">
        <v>9.46969696969697E-3</v>
      </c>
      <c r="AQ794" s="8">
        <v>0</v>
      </c>
      <c r="AR794" s="8">
        <v>0</v>
      </c>
      <c r="AS794" s="8">
        <v>0</v>
      </c>
      <c r="AT794" s="8">
        <v>0</v>
      </c>
      <c r="AU794" s="7">
        <v>0</v>
      </c>
      <c r="AV794" s="7">
        <v>0</v>
      </c>
      <c r="AW794" s="7">
        <v>0</v>
      </c>
      <c r="AX794" s="7">
        <v>0</v>
      </c>
      <c r="AY794" s="7">
        <v>0</v>
      </c>
      <c r="AZ794" s="7">
        <v>0</v>
      </c>
      <c r="BA794" s="7">
        <v>0</v>
      </c>
      <c r="BB794" s="7">
        <v>0</v>
      </c>
      <c r="BC794" s="8">
        <v>0</v>
      </c>
      <c r="BD794" s="8">
        <v>0</v>
      </c>
      <c r="BE794" s="8">
        <v>0</v>
      </c>
      <c r="BF794" s="8">
        <v>0</v>
      </c>
      <c r="BG794" s="8">
        <v>0</v>
      </c>
      <c r="BH794" s="8">
        <v>0</v>
      </c>
      <c r="BI794" s="8">
        <v>0</v>
      </c>
      <c r="BJ794" s="8">
        <v>0</v>
      </c>
      <c r="BK794" s="8">
        <v>0</v>
      </c>
      <c r="BL794" s="8">
        <v>0</v>
      </c>
      <c r="BM794" s="8">
        <v>0</v>
      </c>
      <c r="BN794" s="8">
        <v>0</v>
      </c>
      <c r="BO794" s="8">
        <v>0</v>
      </c>
      <c r="BP794" s="8">
        <v>0</v>
      </c>
      <c r="BQ794" s="8">
        <v>0</v>
      </c>
      <c r="BR794" s="8">
        <v>0</v>
      </c>
    </row>
    <row r="795" spans="1:70" x14ac:dyDescent="0.25">
      <c r="A795" s="6">
        <v>31297994</v>
      </c>
      <c r="B795" t="s">
        <v>1766</v>
      </c>
      <c r="C795" s="7" t="s">
        <v>101</v>
      </c>
      <c r="D795" s="7" t="s">
        <v>897</v>
      </c>
      <c r="E795" s="7" t="s">
        <v>95</v>
      </c>
      <c r="F795" t="s">
        <v>898</v>
      </c>
      <c r="G795" t="s">
        <v>899</v>
      </c>
      <c r="H795" t="s">
        <v>1767</v>
      </c>
      <c r="J795" t="s">
        <v>153</v>
      </c>
      <c r="K795" t="s">
        <v>196</v>
      </c>
      <c r="L795">
        <v>41.324908406699997</v>
      </c>
      <c r="M795">
        <v>-123.5154863412</v>
      </c>
      <c r="N795" s="7" t="s">
        <v>1768</v>
      </c>
      <c r="O795" s="7" t="s">
        <v>1769</v>
      </c>
      <c r="P795" s="7" t="s">
        <v>1770</v>
      </c>
      <c r="Q795" s="7" t="s">
        <v>141</v>
      </c>
      <c r="R795" s="7">
        <v>897</v>
      </c>
      <c r="S795" s="7"/>
      <c r="T795" s="7"/>
      <c r="U795" s="7"/>
      <c r="V795" s="7" t="s">
        <v>898</v>
      </c>
      <c r="W795" s="8">
        <v>0</v>
      </c>
      <c r="X795" s="8">
        <v>0</v>
      </c>
      <c r="Y795" s="8">
        <v>0.16950757575757575</v>
      </c>
      <c r="Z795" s="8">
        <v>0.16950757575757575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0.16950757575757575</v>
      </c>
      <c r="AH795" s="8">
        <v>0.16950757575757575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8">
        <v>0</v>
      </c>
      <c r="AO795" s="8">
        <v>0</v>
      </c>
      <c r="AP795" s="8">
        <v>0</v>
      </c>
      <c r="AQ795" s="8">
        <v>0</v>
      </c>
      <c r="AR795" s="8">
        <v>0</v>
      </c>
      <c r="AS795" s="8">
        <v>0</v>
      </c>
      <c r="AT795" s="8">
        <v>0</v>
      </c>
      <c r="AU795" s="7">
        <v>0</v>
      </c>
      <c r="AV795" s="7">
        <v>0</v>
      </c>
      <c r="AW795" s="7">
        <v>0</v>
      </c>
      <c r="AX795" s="7">
        <v>0</v>
      </c>
      <c r="AY795" s="7">
        <v>0</v>
      </c>
      <c r="AZ795" s="7">
        <v>0</v>
      </c>
      <c r="BA795" s="7">
        <v>0</v>
      </c>
      <c r="BB795" s="7">
        <v>0</v>
      </c>
      <c r="BC795" s="8">
        <v>0</v>
      </c>
      <c r="BD795" s="8">
        <v>0</v>
      </c>
      <c r="BE795" s="8">
        <v>0</v>
      </c>
      <c r="BF795" s="8">
        <v>0</v>
      </c>
      <c r="BG795" s="8">
        <v>0</v>
      </c>
      <c r="BH795" s="8">
        <v>0</v>
      </c>
      <c r="BI795" s="8">
        <v>0</v>
      </c>
      <c r="BJ795" s="8">
        <v>0</v>
      </c>
      <c r="BK795" s="8">
        <v>0</v>
      </c>
      <c r="BL795" s="8">
        <v>0</v>
      </c>
      <c r="BM795" s="8">
        <v>0</v>
      </c>
      <c r="BN795" s="8">
        <v>0</v>
      </c>
      <c r="BO795" s="8">
        <v>0</v>
      </c>
      <c r="BP795" s="8">
        <v>0</v>
      </c>
      <c r="BQ795" s="8">
        <v>0</v>
      </c>
      <c r="BR795" s="8">
        <v>0</v>
      </c>
    </row>
    <row r="796" spans="1:70" x14ac:dyDescent="0.25">
      <c r="A796" s="6">
        <v>35149197</v>
      </c>
      <c r="B796" t="s">
        <v>1771</v>
      </c>
      <c r="C796" s="7" t="s">
        <v>93</v>
      </c>
      <c r="D796" s="7" t="s">
        <v>897</v>
      </c>
      <c r="E796" s="7" t="s">
        <v>95</v>
      </c>
      <c r="F796" t="s">
        <v>898</v>
      </c>
      <c r="G796" t="s">
        <v>899</v>
      </c>
      <c r="H796" t="s">
        <v>1772</v>
      </c>
      <c r="I796" t="s">
        <v>939</v>
      </c>
      <c r="J796" t="s">
        <v>153</v>
      </c>
      <c r="K796" t="s">
        <v>196</v>
      </c>
      <c r="L796">
        <v>41.219116180699999</v>
      </c>
      <c r="M796">
        <v>-123.76462438279999</v>
      </c>
      <c r="N796" s="7" t="s">
        <v>1768</v>
      </c>
      <c r="O796" s="7" t="s">
        <v>1773</v>
      </c>
      <c r="P796" s="7" t="s">
        <v>1770</v>
      </c>
      <c r="Q796" s="7" t="s">
        <v>141</v>
      </c>
      <c r="R796" s="7">
        <v>1863</v>
      </c>
      <c r="S796" s="7"/>
      <c r="T796" s="7"/>
      <c r="U796" s="7"/>
      <c r="V796" s="7" t="s">
        <v>898</v>
      </c>
      <c r="W796" s="8">
        <v>0</v>
      </c>
      <c r="X796" s="8">
        <v>0</v>
      </c>
      <c r="Y796" s="8">
        <v>3.787878787878788E-2</v>
      </c>
      <c r="Z796" s="8">
        <v>3.787878787878788E-2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3.787878787878788E-2</v>
      </c>
      <c r="AL796" s="8">
        <v>3.787878787878788E-2</v>
      </c>
      <c r="AM796" s="8">
        <v>0</v>
      </c>
      <c r="AN796" s="8">
        <v>0</v>
      </c>
      <c r="AO796" s="8">
        <v>0</v>
      </c>
      <c r="AP796" s="8">
        <v>0</v>
      </c>
      <c r="AQ796" s="8">
        <v>0</v>
      </c>
      <c r="AR796" s="8">
        <v>0</v>
      </c>
      <c r="AS796" s="8">
        <v>0</v>
      </c>
      <c r="AT796" s="8">
        <v>0</v>
      </c>
      <c r="AU796" s="7">
        <v>0</v>
      </c>
      <c r="AV796" s="7">
        <v>0</v>
      </c>
      <c r="AW796" s="7">
        <v>0</v>
      </c>
      <c r="AX796" s="7">
        <v>0</v>
      </c>
      <c r="AY796" s="7">
        <v>0</v>
      </c>
      <c r="AZ796" s="7">
        <v>0</v>
      </c>
      <c r="BA796" s="7">
        <v>0</v>
      </c>
      <c r="BB796" s="7">
        <v>0</v>
      </c>
      <c r="BC796" s="8">
        <v>0</v>
      </c>
      <c r="BD796" s="8">
        <v>0</v>
      </c>
      <c r="BE796" s="8">
        <v>0</v>
      </c>
      <c r="BF796" s="8">
        <v>0</v>
      </c>
      <c r="BG796" s="8">
        <v>0</v>
      </c>
      <c r="BH796" s="8">
        <v>0</v>
      </c>
      <c r="BI796" s="8">
        <v>0</v>
      </c>
      <c r="BJ796" s="8">
        <v>0</v>
      </c>
      <c r="BK796" s="8">
        <v>0</v>
      </c>
      <c r="BL796" s="8">
        <v>0</v>
      </c>
      <c r="BM796" s="8">
        <v>0</v>
      </c>
      <c r="BN796" s="8">
        <v>0</v>
      </c>
      <c r="BO796" s="8">
        <v>0</v>
      </c>
      <c r="BP796" s="8">
        <v>0</v>
      </c>
      <c r="BQ796" s="8">
        <v>0</v>
      </c>
      <c r="BR796" s="8">
        <v>0</v>
      </c>
    </row>
    <row r="797" spans="1:70" x14ac:dyDescent="0.25">
      <c r="A797" s="6">
        <v>35149246</v>
      </c>
      <c r="B797" t="s">
        <v>1774</v>
      </c>
      <c r="C797" s="7" t="s">
        <v>93</v>
      </c>
      <c r="D797" s="7" t="s">
        <v>897</v>
      </c>
      <c r="E797" s="7" t="s">
        <v>95</v>
      </c>
      <c r="F797" t="s">
        <v>898</v>
      </c>
      <c r="G797" t="s">
        <v>899</v>
      </c>
      <c r="H797" t="s">
        <v>1775</v>
      </c>
      <c r="I797" t="s">
        <v>906</v>
      </c>
      <c r="J797" t="s">
        <v>153</v>
      </c>
      <c r="K797" t="s">
        <v>196</v>
      </c>
      <c r="L797">
        <v>38.950292833299997</v>
      </c>
      <c r="M797">
        <v>-123.088085737</v>
      </c>
      <c r="N797" s="7" t="s">
        <v>1776</v>
      </c>
      <c r="O797" s="7" t="s">
        <v>1777</v>
      </c>
      <c r="P797" s="7" t="s">
        <v>1778</v>
      </c>
      <c r="Q797" s="7" t="s">
        <v>141</v>
      </c>
      <c r="R797" s="7">
        <v>110</v>
      </c>
      <c r="S797" s="7">
        <v>519</v>
      </c>
      <c r="T797" s="7" t="s">
        <v>134</v>
      </c>
      <c r="U797" s="7"/>
      <c r="V797" s="7" t="s">
        <v>898</v>
      </c>
      <c r="W797" s="8">
        <v>0</v>
      </c>
      <c r="X797" s="8">
        <v>0</v>
      </c>
      <c r="Y797" s="8">
        <v>0.18276515151515152</v>
      </c>
      <c r="Z797" s="8">
        <v>0.18276515151515152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8">
        <v>0</v>
      </c>
      <c r="AO797" s="8">
        <v>0</v>
      </c>
      <c r="AP797" s="8">
        <v>0</v>
      </c>
      <c r="AQ797" s="8">
        <v>0</v>
      </c>
      <c r="AR797" s="8">
        <v>0</v>
      </c>
      <c r="AS797" s="8">
        <v>0</v>
      </c>
      <c r="AT797" s="8">
        <v>0</v>
      </c>
      <c r="AU797" s="7">
        <v>0</v>
      </c>
      <c r="AV797" s="7">
        <v>0</v>
      </c>
      <c r="AW797" s="7">
        <v>0.18276515151515149</v>
      </c>
      <c r="AX797" s="7">
        <v>0.18276515151515149</v>
      </c>
      <c r="AY797" s="7">
        <v>0</v>
      </c>
      <c r="AZ797" s="7">
        <v>0</v>
      </c>
      <c r="BA797" s="7">
        <v>0</v>
      </c>
      <c r="BB797" s="7">
        <v>0</v>
      </c>
      <c r="BC797" s="8">
        <v>0</v>
      </c>
      <c r="BD797" s="8">
        <v>0</v>
      </c>
      <c r="BE797" s="8">
        <v>0</v>
      </c>
      <c r="BF797" s="8">
        <v>0</v>
      </c>
      <c r="BG797" s="8">
        <v>0</v>
      </c>
      <c r="BH797" s="8">
        <v>0</v>
      </c>
      <c r="BI797" s="8">
        <v>0</v>
      </c>
      <c r="BJ797" s="8">
        <v>0</v>
      </c>
      <c r="BK797" s="8">
        <v>0</v>
      </c>
      <c r="BL797" s="8">
        <v>0</v>
      </c>
      <c r="BM797" s="8">
        <v>0</v>
      </c>
      <c r="BN797" s="8">
        <v>0</v>
      </c>
      <c r="BO797" s="8">
        <v>0</v>
      </c>
      <c r="BP797" s="8">
        <v>0</v>
      </c>
      <c r="BQ797" s="8">
        <v>0</v>
      </c>
      <c r="BR797" s="8">
        <v>0</v>
      </c>
    </row>
    <row r="798" spans="1:70" x14ac:dyDescent="0.25">
      <c r="A798" s="6">
        <v>35151000</v>
      </c>
      <c r="B798" t="s">
        <v>1779</v>
      </c>
      <c r="C798" s="7" t="s">
        <v>101</v>
      </c>
      <c r="D798" s="7" t="s">
        <v>897</v>
      </c>
      <c r="E798" s="7" t="s">
        <v>95</v>
      </c>
      <c r="F798" t="s">
        <v>898</v>
      </c>
      <c r="G798" t="s">
        <v>899</v>
      </c>
      <c r="H798" t="s">
        <v>1775</v>
      </c>
      <c r="I798" t="s">
        <v>906</v>
      </c>
      <c r="J798" t="s">
        <v>153</v>
      </c>
      <c r="K798" t="s">
        <v>196</v>
      </c>
      <c r="L798">
        <v>38.988944733499999</v>
      </c>
      <c r="M798">
        <v>-123.058839123</v>
      </c>
      <c r="N798" s="7" t="s">
        <v>1776</v>
      </c>
      <c r="O798" s="7" t="s">
        <v>1780</v>
      </c>
      <c r="P798" s="7" t="s">
        <v>1778</v>
      </c>
      <c r="Q798" s="7" t="s">
        <v>141</v>
      </c>
      <c r="R798" s="7">
        <v>1099</v>
      </c>
      <c r="S798" s="7">
        <v>2902</v>
      </c>
      <c r="T798" s="7" t="s">
        <v>220</v>
      </c>
      <c r="U798" s="7"/>
      <c r="V798" s="7" t="s">
        <v>898</v>
      </c>
      <c r="W798" s="8">
        <v>0</v>
      </c>
      <c r="X798" s="8">
        <v>0</v>
      </c>
      <c r="Y798" s="8">
        <v>3.9772727272727272E-2</v>
      </c>
      <c r="Z798" s="8">
        <v>3.9772727272727272E-2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8">
        <v>0</v>
      </c>
      <c r="AO798" s="8">
        <v>3.9772727272727272E-2</v>
      </c>
      <c r="AP798" s="8">
        <v>3.9772727272727272E-2</v>
      </c>
      <c r="AQ798" s="8">
        <v>0</v>
      </c>
      <c r="AR798" s="8">
        <v>0</v>
      </c>
      <c r="AS798" s="8">
        <v>0</v>
      </c>
      <c r="AT798" s="8">
        <v>0</v>
      </c>
      <c r="AU798" s="7">
        <v>0</v>
      </c>
      <c r="AV798" s="7">
        <v>0</v>
      </c>
      <c r="AW798" s="7">
        <v>0</v>
      </c>
      <c r="AX798" s="7">
        <v>0</v>
      </c>
      <c r="AY798" s="7">
        <v>0</v>
      </c>
      <c r="AZ798" s="7">
        <v>0</v>
      </c>
      <c r="BA798" s="7">
        <v>0</v>
      </c>
      <c r="BB798" s="7">
        <v>0</v>
      </c>
      <c r="BC798" s="8">
        <v>0</v>
      </c>
      <c r="BD798" s="8">
        <v>0</v>
      </c>
      <c r="BE798" s="8">
        <v>0</v>
      </c>
      <c r="BF798" s="8">
        <v>0</v>
      </c>
      <c r="BG798" s="8">
        <v>0</v>
      </c>
      <c r="BH798" s="8">
        <v>0</v>
      </c>
      <c r="BI798" s="8">
        <v>0</v>
      </c>
      <c r="BJ798" s="8">
        <v>0</v>
      </c>
      <c r="BK798" s="8">
        <v>0</v>
      </c>
      <c r="BL798" s="8">
        <v>0</v>
      </c>
      <c r="BM798" s="8">
        <v>0</v>
      </c>
      <c r="BN798" s="8">
        <v>0</v>
      </c>
      <c r="BO798" s="8">
        <v>0</v>
      </c>
      <c r="BP798" s="8">
        <v>0</v>
      </c>
      <c r="BQ798" s="8">
        <v>0</v>
      </c>
      <c r="BR798" s="8">
        <v>0</v>
      </c>
    </row>
    <row r="799" spans="1:70" x14ac:dyDescent="0.25">
      <c r="A799" s="6">
        <v>35275961</v>
      </c>
      <c r="B799" t="s">
        <v>1781</v>
      </c>
      <c r="C799" s="7" t="s">
        <v>115</v>
      </c>
      <c r="D799" s="7" t="s">
        <v>897</v>
      </c>
      <c r="E799" s="7" t="s">
        <v>95</v>
      </c>
      <c r="F799" t="s">
        <v>898</v>
      </c>
      <c r="G799" t="s">
        <v>899</v>
      </c>
      <c r="H799" t="s">
        <v>1782</v>
      </c>
      <c r="I799" t="s">
        <v>118</v>
      </c>
      <c r="J799" t="s">
        <v>78</v>
      </c>
      <c r="K799" t="s">
        <v>79</v>
      </c>
      <c r="L799">
        <v>40.442682179400002</v>
      </c>
      <c r="M799">
        <v>-122.5276589592</v>
      </c>
      <c r="N799" s="7" t="s">
        <v>1783</v>
      </c>
      <c r="O799" s="7" t="s">
        <v>1784</v>
      </c>
      <c r="P799" s="7" t="s">
        <v>1785</v>
      </c>
      <c r="Q799" s="7" t="s">
        <v>141</v>
      </c>
      <c r="R799" s="7">
        <v>350</v>
      </c>
      <c r="S799" s="7">
        <v>479</v>
      </c>
      <c r="T799" s="7" t="s">
        <v>134</v>
      </c>
      <c r="U799" s="7"/>
      <c r="V799" s="7" t="s">
        <v>898</v>
      </c>
      <c r="W799" s="8">
        <v>0</v>
      </c>
      <c r="X799" s="8">
        <v>0</v>
      </c>
      <c r="Y799" s="8">
        <v>0.13068181818181818</v>
      </c>
      <c r="Z799" s="8">
        <v>0.13068181818181818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8">
        <v>0</v>
      </c>
      <c r="AO799" s="8">
        <v>0</v>
      </c>
      <c r="AP799" s="8">
        <v>0</v>
      </c>
      <c r="AQ799" s="8">
        <v>0</v>
      </c>
      <c r="AR799" s="8">
        <v>0</v>
      </c>
      <c r="AS799" s="8">
        <v>0.13068181818181818</v>
      </c>
      <c r="AT799" s="8">
        <v>0.13068181818181818</v>
      </c>
      <c r="AU799" s="7">
        <v>0</v>
      </c>
      <c r="AV799" s="7">
        <v>0</v>
      </c>
      <c r="AW799" s="7">
        <v>0</v>
      </c>
      <c r="AX799" s="7">
        <v>0</v>
      </c>
      <c r="AY799" s="7">
        <v>0</v>
      </c>
      <c r="AZ799" s="7">
        <v>0</v>
      </c>
      <c r="BA799" s="7">
        <v>0</v>
      </c>
      <c r="BB799" s="7">
        <v>0</v>
      </c>
      <c r="BC799" s="8">
        <v>0</v>
      </c>
      <c r="BD799" s="8">
        <v>0</v>
      </c>
      <c r="BE799" s="8">
        <v>0</v>
      </c>
      <c r="BF799" s="8">
        <v>0</v>
      </c>
      <c r="BG799" s="8">
        <v>0</v>
      </c>
      <c r="BH799" s="8">
        <v>0</v>
      </c>
      <c r="BI799" s="8">
        <v>0</v>
      </c>
      <c r="BJ799" s="8">
        <v>0</v>
      </c>
      <c r="BK799" s="8">
        <v>0</v>
      </c>
      <c r="BL799" s="8">
        <v>0</v>
      </c>
      <c r="BM799" s="8">
        <v>0</v>
      </c>
      <c r="BN799" s="8">
        <v>0</v>
      </c>
      <c r="BO799" s="8">
        <v>0</v>
      </c>
      <c r="BP799" s="8">
        <v>0</v>
      </c>
      <c r="BQ799" s="8">
        <v>0</v>
      </c>
      <c r="BR799" s="8">
        <v>0</v>
      </c>
    </row>
    <row r="800" spans="1:70" x14ac:dyDescent="0.25">
      <c r="A800" s="6">
        <v>35244167</v>
      </c>
      <c r="B800" t="s">
        <v>1786</v>
      </c>
      <c r="C800" s="7" t="s">
        <v>71</v>
      </c>
      <c r="D800" s="7" t="s">
        <v>897</v>
      </c>
      <c r="E800" s="7" t="s">
        <v>73</v>
      </c>
      <c r="F800" t="s">
        <v>898</v>
      </c>
      <c r="G800" t="s">
        <v>899</v>
      </c>
      <c r="H800" t="s">
        <v>1787</v>
      </c>
      <c r="I800" t="s">
        <v>108</v>
      </c>
      <c r="J800" t="s">
        <v>78</v>
      </c>
      <c r="K800" t="s">
        <v>109</v>
      </c>
      <c r="L800">
        <v>38.9968636507</v>
      </c>
      <c r="M800">
        <v>-121.0593176902</v>
      </c>
      <c r="N800" s="7" t="s">
        <v>1788</v>
      </c>
      <c r="O800" s="7" t="s">
        <v>1789</v>
      </c>
      <c r="P800" s="7" t="s">
        <v>1790</v>
      </c>
      <c r="Q800" s="7" t="s">
        <v>141</v>
      </c>
      <c r="R800" s="7">
        <v>2500</v>
      </c>
      <c r="S800" s="7">
        <v>1766</v>
      </c>
      <c r="T800" s="7" t="s">
        <v>220</v>
      </c>
      <c r="U800" s="7"/>
      <c r="V800" s="7" t="s">
        <v>898</v>
      </c>
      <c r="W800" s="8">
        <v>0</v>
      </c>
      <c r="X800" s="8">
        <v>0</v>
      </c>
      <c r="Y800" s="8">
        <v>0.22518939393939394</v>
      </c>
      <c r="Z800" s="8">
        <v>0.22518939393939394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8">
        <v>0</v>
      </c>
      <c r="AO800" s="8">
        <v>0</v>
      </c>
      <c r="AP800" s="8">
        <v>0</v>
      </c>
      <c r="AQ800" s="8">
        <v>0</v>
      </c>
      <c r="AR800" s="8">
        <v>0</v>
      </c>
      <c r="AS800" s="8">
        <v>0</v>
      </c>
      <c r="AT800" s="8">
        <v>0</v>
      </c>
      <c r="AU800" s="7">
        <v>0</v>
      </c>
      <c r="AV800" s="7">
        <v>0</v>
      </c>
      <c r="AW800" s="7">
        <v>0</v>
      </c>
      <c r="AX800" s="7">
        <v>0</v>
      </c>
      <c r="AY800" s="7">
        <v>0</v>
      </c>
      <c r="AZ800" s="7">
        <v>0</v>
      </c>
      <c r="BA800" s="7">
        <v>0.22518939393939394</v>
      </c>
      <c r="BB800" s="7">
        <v>0.22518939393939394</v>
      </c>
      <c r="BC800" s="8">
        <v>0</v>
      </c>
      <c r="BD800" s="8">
        <v>0</v>
      </c>
      <c r="BE800" s="8">
        <v>0</v>
      </c>
      <c r="BF800" s="8">
        <v>0</v>
      </c>
      <c r="BG800" s="8">
        <v>0</v>
      </c>
      <c r="BH800" s="8">
        <v>0</v>
      </c>
      <c r="BI800" s="8">
        <v>0</v>
      </c>
      <c r="BJ800" s="8">
        <v>0</v>
      </c>
      <c r="BK800" s="8">
        <v>0</v>
      </c>
      <c r="BL800" s="8">
        <v>0</v>
      </c>
      <c r="BM800" s="8">
        <v>0</v>
      </c>
      <c r="BN800" s="8">
        <v>0</v>
      </c>
      <c r="BO800" s="8">
        <v>0</v>
      </c>
      <c r="BP800" s="8">
        <v>0</v>
      </c>
      <c r="BQ800" s="8">
        <v>0</v>
      </c>
      <c r="BR800" s="8">
        <v>0</v>
      </c>
    </row>
    <row r="801" spans="1:70" x14ac:dyDescent="0.25">
      <c r="A801" s="6">
        <v>35009378</v>
      </c>
      <c r="B801" t="s">
        <v>1791</v>
      </c>
      <c r="C801" s="7" t="s">
        <v>93</v>
      </c>
      <c r="D801" s="7" t="s">
        <v>897</v>
      </c>
      <c r="E801" s="7" t="s">
        <v>95</v>
      </c>
      <c r="F801" t="s">
        <v>898</v>
      </c>
      <c r="G801" t="s">
        <v>899</v>
      </c>
      <c r="H801" t="s">
        <v>506</v>
      </c>
      <c r="I801" t="s">
        <v>507</v>
      </c>
      <c r="J801" t="s">
        <v>508</v>
      </c>
      <c r="K801" t="s">
        <v>509</v>
      </c>
      <c r="L801">
        <v>37.197936488300002</v>
      </c>
      <c r="M801">
        <v>-122.3465232595</v>
      </c>
      <c r="N801" s="7" t="s">
        <v>510</v>
      </c>
      <c r="O801" s="7" t="s">
        <v>511</v>
      </c>
      <c r="P801" s="7" t="s">
        <v>512</v>
      </c>
      <c r="Q801" s="7" t="s">
        <v>141</v>
      </c>
      <c r="R801" s="7">
        <v>2186</v>
      </c>
      <c r="S801" s="7">
        <v>2434</v>
      </c>
      <c r="T801" s="7" t="s">
        <v>220</v>
      </c>
      <c r="U801" s="7"/>
      <c r="V801" s="7" t="s">
        <v>898</v>
      </c>
      <c r="W801" s="8">
        <v>0</v>
      </c>
      <c r="X801" s="8">
        <v>0</v>
      </c>
      <c r="Y801" s="8">
        <v>0.60378787878787876</v>
      </c>
      <c r="Z801" s="8">
        <v>0.60378787878787876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8">
        <v>0</v>
      </c>
      <c r="AO801" s="8">
        <v>0</v>
      </c>
      <c r="AP801" s="8">
        <v>0</v>
      </c>
      <c r="AQ801" s="8">
        <v>0</v>
      </c>
      <c r="AR801" s="8">
        <v>0</v>
      </c>
      <c r="AS801" s="8">
        <v>0.60378787878787876</v>
      </c>
      <c r="AT801" s="8">
        <v>0.60378787878787876</v>
      </c>
      <c r="AU801" s="7">
        <v>0</v>
      </c>
      <c r="AV801" s="7">
        <v>0</v>
      </c>
      <c r="AW801" s="7">
        <v>0</v>
      </c>
      <c r="AX801" s="7">
        <v>0</v>
      </c>
      <c r="AY801" s="7">
        <v>0</v>
      </c>
      <c r="AZ801" s="7">
        <v>0</v>
      </c>
      <c r="BA801" s="7">
        <v>0</v>
      </c>
      <c r="BB801" s="7">
        <v>0</v>
      </c>
      <c r="BC801" s="8">
        <v>0</v>
      </c>
      <c r="BD801" s="8">
        <v>0</v>
      </c>
      <c r="BE801" s="8">
        <v>0</v>
      </c>
      <c r="BF801" s="8">
        <v>0</v>
      </c>
      <c r="BG801" s="8">
        <v>0</v>
      </c>
      <c r="BH801" s="8">
        <v>0</v>
      </c>
      <c r="BI801" s="8">
        <v>0</v>
      </c>
      <c r="BJ801" s="8">
        <v>0</v>
      </c>
      <c r="BK801" s="8">
        <v>0</v>
      </c>
      <c r="BL801" s="8">
        <v>0</v>
      </c>
      <c r="BM801" s="8">
        <v>0</v>
      </c>
      <c r="BN801" s="8">
        <v>0</v>
      </c>
      <c r="BO801" s="8">
        <v>0</v>
      </c>
      <c r="BP801" s="8">
        <v>0</v>
      </c>
      <c r="BQ801" s="8">
        <v>0</v>
      </c>
      <c r="BR801" s="8">
        <v>0</v>
      </c>
    </row>
    <row r="802" spans="1:70" x14ac:dyDescent="0.25">
      <c r="A802" s="6">
        <v>35211277</v>
      </c>
      <c r="B802" t="s">
        <v>1792</v>
      </c>
      <c r="C802" s="7" t="s">
        <v>93</v>
      </c>
      <c r="D802" s="7" t="s">
        <v>897</v>
      </c>
      <c r="E802" s="7" t="s">
        <v>95</v>
      </c>
      <c r="F802" t="s">
        <v>898</v>
      </c>
      <c r="G802" t="s">
        <v>899</v>
      </c>
      <c r="H802" t="s">
        <v>329</v>
      </c>
      <c r="I802" t="s">
        <v>184</v>
      </c>
      <c r="J802" t="s">
        <v>78</v>
      </c>
      <c r="K802" t="s">
        <v>109</v>
      </c>
      <c r="L802">
        <v>39.085377156900002</v>
      </c>
      <c r="M802">
        <v>-121.13690678250001</v>
      </c>
      <c r="N802" s="7" t="s">
        <v>1793</v>
      </c>
      <c r="O802" s="7" t="s">
        <v>1794</v>
      </c>
      <c r="P802" s="7" t="s">
        <v>1795</v>
      </c>
      <c r="Q802" s="7" t="s">
        <v>141</v>
      </c>
      <c r="R802" s="7">
        <v>186</v>
      </c>
      <c r="S802" s="7">
        <v>1926</v>
      </c>
      <c r="T802" s="7" t="s">
        <v>220</v>
      </c>
      <c r="U802" s="7"/>
      <c r="V802" s="7" t="s">
        <v>898</v>
      </c>
      <c r="W802" s="8">
        <v>0</v>
      </c>
      <c r="X802" s="8">
        <v>0</v>
      </c>
      <c r="Y802" s="8">
        <v>1.4393939393939395E-2</v>
      </c>
      <c r="Z802" s="8">
        <v>1.4393939393939395E-2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8">
        <v>0</v>
      </c>
      <c r="AO802" s="8">
        <v>1.4393939393939395E-2</v>
      </c>
      <c r="AP802" s="8">
        <v>1.4393939393939395E-2</v>
      </c>
      <c r="AQ802" s="8">
        <v>0</v>
      </c>
      <c r="AR802" s="8">
        <v>0</v>
      </c>
      <c r="AS802" s="8">
        <v>0</v>
      </c>
      <c r="AT802" s="8">
        <v>0</v>
      </c>
      <c r="AU802" s="7">
        <v>0</v>
      </c>
      <c r="AV802" s="7">
        <v>0</v>
      </c>
      <c r="AW802" s="7">
        <v>0</v>
      </c>
      <c r="AX802" s="7">
        <v>0</v>
      </c>
      <c r="AY802" s="7">
        <v>0</v>
      </c>
      <c r="AZ802" s="7">
        <v>0</v>
      </c>
      <c r="BA802" s="7">
        <v>0</v>
      </c>
      <c r="BB802" s="7">
        <v>0</v>
      </c>
      <c r="BC802" s="8">
        <v>0</v>
      </c>
      <c r="BD802" s="8">
        <v>0</v>
      </c>
      <c r="BE802" s="8">
        <v>0</v>
      </c>
      <c r="BF802" s="8">
        <v>0</v>
      </c>
      <c r="BG802" s="8">
        <v>0</v>
      </c>
      <c r="BH802" s="8">
        <v>0</v>
      </c>
      <c r="BI802" s="8">
        <v>0</v>
      </c>
      <c r="BJ802" s="8">
        <v>0</v>
      </c>
      <c r="BK802" s="8">
        <v>0</v>
      </c>
      <c r="BL802" s="8">
        <v>0</v>
      </c>
      <c r="BM802" s="8">
        <v>0</v>
      </c>
      <c r="BN802" s="8">
        <v>0</v>
      </c>
      <c r="BO802" s="8">
        <v>0</v>
      </c>
      <c r="BP802" s="8">
        <v>0</v>
      </c>
      <c r="BQ802" s="8">
        <v>0</v>
      </c>
      <c r="BR802" s="8">
        <v>0</v>
      </c>
    </row>
    <row r="803" spans="1:70" x14ac:dyDescent="0.25">
      <c r="A803" s="6">
        <v>35014742</v>
      </c>
      <c r="B803" t="s">
        <v>1796</v>
      </c>
      <c r="C803" s="7" t="s">
        <v>93</v>
      </c>
      <c r="D803" s="7" t="s">
        <v>897</v>
      </c>
      <c r="E803" s="7" t="s">
        <v>95</v>
      </c>
      <c r="F803" t="s">
        <v>898</v>
      </c>
      <c r="G803" t="s">
        <v>899</v>
      </c>
      <c r="H803" t="s">
        <v>329</v>
      </c>
      <c r="I803" t="s">
        <v>330</v>
      </c>
      <c r="J803" t="s">
        <v>78</v>
      </c>
      <c r="K803" t="s">
        <v>109</v>
      </c>
      <c r="L803">
        <v>39.126743156400003</v>
      </c>
      <c r="M803">
        <v>-121.16971280990001</v>
      </c>
      <c r="N803" s="7" t="s">
        <v>1793</v>
      </c>
      <c r="O803" s="7" t="s">
        <v>1794</v>
      </c>
      <c r="P803" s="7" t="s">
        <v>1795</v>
      </c>
      <c r="Q803" s="7" t="s">
        <v>141</v>
      </c>
      <c r="R803" s="7">
        <v>186</v>
      </c>
      <c r="S803" s="7"/>
      <c r="T803" s="7"/>
      <c r="U803" s="7"/>
      <c r="V803" s="7" t="s">
        <v>898</v>
      </c>
      <c r="W803" s="8">
        <v>0</v>
      </c>
      <c r="X803" s="8">
        <v>0</v>
      </c>
      <c r="Y803" s="8">
        <v>0.15208333333333332</v>
      </c>
      <c r="Z803" s="8">
        <v>0.15208333333333332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0.15208333333333332</v>
      </c>
      <c r="AH803" s="8">
        <v>0.15208333333333332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8">
        <v>0</v>
      </c>
      <c r="AO803" s="8">
        <v>0</v>
      </c>
      <c r="AP803" s="8">
        <v>0</v>
      </c>
      <c r="AQ803" s="8">
        <v>0</v>
      </c>
      <c r="AR803" s="8">
        <v>0</v>
      </c>
      <c r="AS803" s="8">
        <v>0</v>
      </c>
      <c r="AT803" s="8">
        <v>0</v>
      </c>
      <c r="AU803" s="7">
        <v>0</v>
      </c>
      <c r="AV803" s="7">
        <v>0</v>
      </c>
      <c r="AW803" s="7">
        <v>0</v>
      </c>
      <c r="AX803" s="7">
        <v>0</v>
      </c>
      <c r="AY803" s="7">
        <v>0</v>
      </c>
      <c r="AZ803" s="7">
        <v>0</v>
      </c>
      <c r="BA803" s="7">
        <v>0</v>
      </c>
      <c r="BB803" s="7">
        <v>0</v>
      </c>
      <c r="BC803" s="8">
        <v>0</v>
      </c>
      <c r="BD803" s="8">
        <v>0</v>
      </c>
      <c r="BE803" s="8">
        <v>0</v>
      </c>
      <c r="BF803" s="8">
        <v>0</v>
      </c>
      <c r="BG803" s="8">
        <v>0</v>
      </c>
      <c r="BH803" s="8">
        <v>0</v>
      </c>
      <c r="BI803" s="8">
        <v>0</v>
      </c>
      <c r="BJ803" s="8">
        <v>0</v>
      </c>
      <c r="BK803" s="8">
        <v>0</v>
      </c>
      <c r="BL803" s="8">
        <v>0</v>
      </c>
      <c r="BM803" s="8">
        <v>0</v>
      </c>
      <c r="BN803" s="8">
        <v>0</v>
      </c>
      <c r="BO803" s="8">
        <v>0</v>
      </c>
      <c r="BP803" s="8">
        <v>0</v>
      </c>
      <c r="BQ803" s="8">
        <v>0</v>
      </c>
      <c r="BR803" s="8">
        <v>0</v>
      </c>
    </row>
    <row r="804" spans="1:70" x14ac:dyDescent="0.25">
      <c r="A804" s="6">
        <v>31298793</v>
      </c>
      <c r="B804" t="s">
        <v>1797</v>
      </c>
      <c r="C804" s="7" t="s">
        <v>101</v>
      </c>
      <c r="D804" s="7" t="s">
        <v>897</v>
      </c>
      <c r="E804" s="7" t="s">
        <v>95</v>
      </c>
      <c r="F804" t="s">
        <v>898</v>
      </c>
      <c r="G804" t="s">
        <v>899</v>
      </c>
      <c r="H804" t="s">
        <v>1798</v>
      </c>
      <c r="I804" t="s">
        <v>108</v>
      </c>
      <c r="J804" t="s">
        <v>78</v>
      </c>
      <c r="K804" t="s">
        <v>109</v>
      </c>
      <c r="L804">
        <v>38.981614724400004</v>
      </c>
      <c r="M804">
        <v>-121.11327923579999</v>
      </c>
      <c r="N804" s="7" t="s">
        <v>1793</v>
      </c>
      <c r="O804" s="7" t="s">
        <v>1799</v>
      </c>
      <c r="P804" s="7" t="s">
        <v>1795</v>
      </c>
      <c r="Q804" s="7" t="s">
        <v>141</v>
      </c>
      <c r="R804" s="7">
        <v>412</v>
      </c>
      <c r="S804" s="7"/>
      <c r="T804" s="7"/>
      <c r="U804" s="7"/>
      <c r="V804" s="7" t="s">
        <v>898</v>
      </c>
      <c r="W804" s="8">
        <v>0</v>
      </c>
      <c r="X804" s="8">
        <v>0</v>
      </c>
      <c r="Y804" s="8">
        <v>5.3977272727272728E-2</v>
      </c>
      <c r="Z804" s="8">
        <v>5.3977272727272728E-2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5.3977272727272728E-2</v>
      </c>
      <c r="AH804" s="8">
        <v>5.3977272727272728E-2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8">
        <v>0</v>
      </c>
      <c r="AO804" s="8">
        <v>0</v>
      </c>
      <c r="AP804" s="8">
        <v>0</v>
      </c>
      <c r="AQ804" s="8">
        <v>0</v>
      </c>
      <c r="AR804" s="8">
        <v>0</v>
      </c>
      <c r="AS804" s="8">
        <v>0</v>
      </c>
      <c r="AT804" s="8">
        <v>0</v>
      </c>
      <c r="AU804" s="7">
        <v>0</v>
      </c>
      <c r="AV804" s="7">
        <v>0</v>
      </c>
      <c r="AW804" s="7">
        <v>0</v>
      </c>
      <c r="AX804" s="7">
        <v>0</v>
      </c>
      <c r="AY804" s="7">
        <v>0</v>
      </c>
      <c r="AZ804" s="7">
        <v>0</v>
      </c>
      <c r="BA804" s="7">
        <v>0</v>
      </c>
      <c r="BB804" s="7">
        <v>0</v>
      </c>
      <c r="BC804" s="8">
        <v>0</v>
      </c>
      <c r="BD804" s="8">
        <v>0</v>
      </c>
      <c r="BE804" s="8">
        <v>0</v>
      </c>
      <c r="BF804" s="8">
        <v>0</v>
      </c>
      <c r="BG804" s="8">
        <v>0</v>
      </c>
      <c r="BH804" s="8">
        <v>0</v>
      </c>
      <c r="BI804" s="8">
        <v>0</v>
      </c>
      <c r="BJ804" s="8">
        <v>0</v>
      </c>
      <c r="BK804" s="8">
        <v>0</v>
      </c>
      <c r="BL804" s="8">
        <v>0</v>
      </c>
      <c r="BM804" s="8">
        <v>0</v>
      </c>
      <c r="BN804" s="8">
        <v>0</v>
      </c>
      <c r="BO804" s="8">
        <v>0</v>
      </c>
      <c r="BP804" s="8">
        <v>0</v>
      </c>
      <c r="BQ804" s="8">
        <v>0</v>
      </c>
      <c r="BR804" s="8">
        <v>0</v>
      </c>
    </row>
    <row r="805" spans="1:70" x14ac:dyDescent="0.25">
      <c r="A805" s="6">
        <v>35211265</v>
      </c>
      <c r="B805" t="s">
        <v>1800</v>
      </c>
      <c r="C805" s="7" t="s">
        <v>93</v>
      </c>
      <c r="D805" s="7" t="s">
        <v>897</v>
      </c>
      <c r="E805" s="7" t="s">
        <v>95</v>
      </c>
      <c r="F805" t="s">
        <v>898</v>
      </c>
      <c r="G805" t="s">
        <v>899</v>
      </c>
      <c r="H805" t="s">
        <v>329</v>
      </c>
      <c r="I805" t="s">
        <v>330</v>
      </c>
      <c r="J805" t="s">
        <v>78</v>
      </c>
      <c r="K805" t="s">
        <v>109</v>
      </c>
      <c r="L805">
        <v>39.058029316499997</v>
      </c>
      <c r="M805">
        <v>-121.0256496643</v>
      </c>
      <c r="N805" s="7" t="s">
        <v>1801</v>
      </c>
      <c r="O805" s="7" t="s">
        <v>1802</v>
      </c>
      <c r="P805" s="7" t="s">
        <v>1803</v>
      </c>
      <c r="Q805" s="7" t="s">
        <v>141</v>
      </c>
      <c r="R805" s="7">
        <v>1259</v>
      </c>
      <c r="S805" s="7">
        <v>319</v>
      </c>
      <c r="T805" s="7" t="s">
        <v>134</v>
      </c>
      <c r="U805" s="7"/>
      <c r="V805" s="7" t="s">
        <v>898</v>
      </c>
      <c r="W805" s="8">
        <v>0</v>
      </c>
      <c r="X805" s="8">
        <v>0</v>
      </c>
      <c r="Y805" s="8">
        <v>0.16837121212121212</v>
      </c>
      <c r="Z805" s="8">
        <v>0.16837121212121212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8">
        <v>0</v>
      </c>
      <c r="AO805" s="8">
        <v>0.16837121212121212</v>
      </c>
      <c r="AP805" s="8">
        <v>0.16837121212121212</v>
      </c>
      <c r="AQ805" s="8">
        <v>0</v>
      </c>
      <c r="AR805" s="8">
        <v>0</v>
      </c>
      <c r="AS805" s="8">
        <v>0</v>
      </c>
      <c r="AT805" s="8">
        <v>0</v>
      </c>
      <c r="AU805" s="7">
        <v>0</v>
      </c>
      <c r="AV805" s="7">
        <v>0</v>
      </c>
      <c r="AW805" s="7">
        <v>0</v>
      </c>
      <c r="AX805" s="7">
        <v>0</v>
      </c>
      <c r="AY805" s="7">
        <v>0</v>
      </c>
      <c r="AZ805" s="7">
        <v>0</v>
      </c>
      <c r="BA805" s="7">
        <v>0</v>
      </c>
      <c r="BB805" s="7">
        <v>0</v>
      </c>
      <c r="BC805" s="8">
        <v>0</v>
      </c>
      <c r="BD805" s="8">
        <v>0</v>
      </c>
      <c r="BE805" s="8">
        <v>0</v>
      </c>
      <c r="BF805" s="8">
        <v>0</v>
      </c>
      <c r="BG805" s="8">
        <v>0</v>
      </c>
      <c r="BH805" s="8">
        <v>0</v>
      </c>
      <c r="BI805" s="8">
        <v>0</v>
      </c>
      <c r="BJ805" s="8">
        <v>0</v>
      </c>
      <c r="BK805" s="8">
        <v>0</v>
      </c>
      <c r="BL805" s="8">
        <v>0</v>
      </c>
      <c r="BM805" s="8">
        <v>0</v>
      </c>
      <c r="BN805" s="8">
        <v>0</v>
      </c>
      <c r="BO805" s="8">
        <v>0</v>
      </c>
      <c r="BP805" s="8">
        <v>0</v>
      </c>
      <c r="BQ805" s="8">
        <v>0</v>
      </c>
      <c r="BR805" s="8">
        <v>0</v>
      </c>
    </row>
    <row r="806" spans="1:70" x14ac:dyDescent="0.25">
      <c r="A806" s="6">
        <v>35037563</v>
      </c>
      <c r="B806" t="s">
        <v>1804</v>
      </c>
      <c r="C806" s="7" t="s">
        <v>101</v>
      </c>
      <c r="D806" s="7" t="s">
        <v>897</v>
      </c>
      <c r="E806" s="7" t="s">
        <v>95</v>
      </c>
      <c r="F806" t="s">
        <v>898</v>
      </c>
      <c r="G806" t="s">
        <v>899</v>
      </c>
      <c r="H806" t="s">
        <v>1805</v>
      </c>
      <c r="I806" t="s">
        <v>939</v>
      </c>
      <c r="J806" t="s">
        <v>153</v>
      </c>
      <c r="K806" t="s">
        <v>196</v>
      </c>
      <c r="L806">
        <v>40.7546013933</v>
      </c>
      <c r="M806">
        <v>-124.14841044550001</v>
      </c>
      <c r="N806" s="7" t="s">
        <v>1806</v>
      </c>
      <c r="O806" s="7" t="s">
        <v>1807</v>
      </c>
      <c r="P806" s="7" t="s">
        <v>1808</v>
      </c>
      <c r="Q806" s="7" t="s">
        <v>141</v>
      </c>
      <c r="R806" s="7">
        <v>3118</v>
      </c>
      <c r="S806" s="7">
        <v>2159</v>
      </c>
      <c r="T806" s="7" t="s">
        <v>220</v>
      </c>
      <c r="U806" s="7"/>
      <c r="V806" s="7" t="s">
        <v>898</v>
      </c>
      <c r="W806" s="8">
        <v>0</v>
      </c>
      <c r="X806" s="8">
        <v>0</v>
      </c>
      <c r="Y806" s="8">
        <v>4.0151515151515153E-2</v>
      </c>
      <c r="Z806" s="8">
        <v>4.0151515151515153E-2</v>
      </c>
      <c r="AA806" s="8">
        <v>0</v>
      </c>
      <c r="AB806" s="8">
        <v>0</v>
      </c>
      <c r="AC806" s="8">
        <v>0</v>
      </c>
      <c r="AD806" s="8">
        <v>0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8">
        <v>0</v>
      </c>
      <c r="AO806" s="8">
        <v>0</v>
      </c>
      <c r="AP806" s="8">
        <v>0</v>
      </c>
      <c r="AQ806" s="8">
        <v>0</v>
      </c>
      <c r="AR806" s="8">
        <v>0</v>
      </c>
      <c r="AS806" s="8">
        <v>4.0151515151515153E-2</v>
      </c>
      <c r="AT806" s="8">
        <v>4.0151515151515153E-2</v>
      </c>
      <c r="AU806" s="7">
        <v>0</v>
      </c>
      <c r="AV806" s="7">
        <v>0</v>
      </c>
      <c r="AW806" s="7">
        <v>0</v>
      </c>
      <c r="AX806" s="7">
        <v>0</v>
      </c>
      <c r="AY806" s="7">
        <v>0</v>
      </c>
      <c r="AZ806" s="7">
        <v>0</v>
      </c>
      <c r="BA806" s="7">
        <v>0</v>
      </c>
      <c r="BB806" s="7">
        <v>0</v>
      </c>
      <c r="BC806" s="8">
        <v>0</v>
      </c>
      <c r="BD806" s="8">
        <v>0</v>
      </c>
      <c r="BE806" s="8">
        <v>0</v>
      </c>
      <c r="BF806" s="8">
        <v>0</v>
      </c>
      <c r="BG806" s="8">
        <v>0</v>
      </c>
      <c r="BH806" s="8">
        <v>0</v>
      </c>
      <c r="BI806" s="8">
        <v>0</v>
      </c>
      <c r="BJ806" s="8">
        <v>0</v>
      </c>
      <c r="BK806" s="8">
        <v>0</v>
      </c>
      <c r="BL806" s="8">
        <v>0</v>
      </c>
      <c r="BM806" s="8">
        <v>0</v>
      </c>
      <c r="BN806" s="8">
        <v>0</v>
      </c>
      <c r="BO806" s="8">
        <v>0</v>
      </c>
      <c r="BP806" s="8">
        <v>0</v>
      </c>
      <c r="BQ806" s="8">
        <v>0</v>
      </c>
      <c r="BR806" s="8">
        <v>0</v>
      </c>
    </row>
    <row r="807" spans="1:70" x14ac:dyDescent="0.25">
      <c r="A807" s="6">
        <v>35205102</v>
      </c>
      <c r="B807" t="s">
        <v>1809</v>
      </c>
      <c r="C807" s="7" t="s">
        <v>93</v>
      </c>
      <c r="D807" s="7" t="s">
        <v>897</v>
      </c>
      <c r="E807" s="7" t="s">
        <v>95</v>
      </c>
      <c r="F807" t="s">
        <v>898</v>
      </c>
      <c r="G807" t="s">
        <v>899</v>
      </c>
      <c r="H807" t="s">
        <v>1805</v>
      </c>
      <c r="I807" t="s">
        <v>939</v>
      </c>
      <c r="J807" t="s">
        <v>153</v>
      </c>
      <c r="K807" t="s">
        <v>196</v>
      </c>
      <c r="L807">
        <v>40.769943498700002</v>
      </c>
      <c r="M807">
        <v>-124.0750221298</v>
      </c>
      <c r="N807" s="7" t="s">
        <v>1810</v>
      </c>
      <c r="O807" s="7" t="s">
        <v>1811</v>
      </c>
      <c r="P807" s="7" t="s">
        <v>1812</v>
      </c>
      <c r="Q807" s="7" t="s">
        <v>141</v>
      </c>
      <c r="R807" s="7">
        <v>2462</v>
      </c>
      <c r="S807" s="7">
        <v>2495</v>
      </c>
      <c r="T807" s="7" t="s">
        <v>220</v>
      </c>
      <c r="U807" s="7"/>
      <c r="V807" s="7" t="s">
        <v>898</v>
      </c>
      <c r="W807" s="8">
        <v>0</v>
      </c>
      <c r="X807" s="8">
        <v>0</v>
      </c>
      <c r="Y807" s="8">
        <v>0.10984848484848485</v>
      </c>
      <c r="Z807" s="8">
        <v>0.10984848484848485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8">
        <v>0</v>
      </c>
      <c r="AO807" s="8">
        <v>0</v>
      </c>
      <c r="AP807" s="8">
        <v>0</v>
      </c>
      <c r="AQ807" s="8">
        <v>0</v>
      </c>
      <c r="AR807" s="8">
        <v>0</v>
      </c>
      <c r="AS807" s="8">
        <v>0.10984848484848485</v>
      </c>
      <c r="AT807" s="8">
        <v>0.10984848484848485</v>
      </c>
      <c r="AU807" s="7">
        <v>0</v>
      </c>
      <c r="AV807" s="7">
        <v>0</v>
      </c>
      <c r="AW807" s="7">
        <v>0</v>
      </c>
      <c r="AX807" s="7">
        <v>0</v>
      </c>
      <c r="AY807" s="7">
        <v>0</v>
      </c>
      <c r="AZ807" s="7">
        <v>0</v>
      </c>
      <c r="BA807" s="7">
        <v>0</v>
      </c>
      <c r="BB807" s="7">
        <v>0</v>
      </c>
      <c r="BC807" s="8">
        <v>0</v>
      </c>
      <c r="BD807" s="8">
        <v>0</v>
      </c>
      <c r="BE807" s="8">
        <v>0</v>
      </c>
      <c r="BF807" s="8">
        <v>0</v>
      </c>
      <c r="BG807" s="8">
        <v>0</v>
      </c>
      <c r="BH807" s="8">
        <v>0</v>
      </c>
      <c r="BI807" s="8">
        <v>0</v>
      </c>
      <c r="BJ807" s="8">
        <v>0</v>
      </c>
      <c r="BK807" s="8">
        <v>0</v>
      </c>
      <c r="BL807" s="8">
        <v>0</v>
      </c>
      <c r="BM807" s="8">
        <v>0</v>
      </c>
      <c r="BN807" s="8">
        <v>0</v>
      </c>
      <c r="BO807" s="8">
        <v>0</v>
      </c>
      <c r="BP807" s="8">
        <v>0</v>
      </c>
      <c r="BQ807" s="8">
        <v>0</v>
      </c>
      <c r="BR807" s="8">
        <v>0</v>
      </c>
    </row>
    <row r="808" spans="1:70" x14ac:dyDescent="0.25">
      <c r="A808" s="6">
        <v>35151050</v>
      </c>
      <c r="B808" t="s">
        <v>1813</v>
      </c>
      <c r="C808" s="7" t="s">
        <v>93</v>
      </c>
      <c r="D808" s="7" t="s">
        <v>897</v>
      </c>
      <c r="E808" s="7" t="s">
        <v>95</v>
      </c>
      <c r="F808" t="s">
        <v>898</v>
      </c>
      <c r="G808" t="s">
        <v>899</v>
      </c>
      <c r="H808" t="s">
        <v>1814</v>
      </c>
      <c r="I808" t="s">
        <v>1044</v>
      </c>
      <c r="J808" t="s">
        <v>153</v>
      </c>
      <c r="K808" t="s">
        <v>196</v>
      </c>
      <c r="L808">
        <v>39.073401001000001</v>
      </c>
      <c r="M808">
        <v>-122.96657342420001</v>
      </c>
      <c r="N808" s="7" t="s">
        <v>1815</v>
      </c>
      <c r="O808" s="7" t="s">
        <v>1816</v>
      </c>
      <c r="P808" s="7" t="s">
        <v>1817</v>
      </c>
      <c r="Q808" s="7" t="s">
        <v>141</v>
      </c>
      <c r="R808" s="7">
        <v>439</v>
      </c>
      <c r="S808" s="7">
        <v>2963</v>
      </c>
      <c r="T808" s="7" t="s">
        <v>220</v>
      </c>
      <c r="U808" s="7"/>
      <c r="V808" s="7" t="s">
        <v>898</v>
      </c>
      <c r="W808" s="8">
        <v>0</v>
      </c>
      <c r="X808" s="8">
        <v>0</v>
      </c>
      <c r="Y808" s="8">
        <v>4.1666666666666666E-3</v>
      </c>
      <c r="Z808" s="8">
        <v>4.1666666666666666E-3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8">
        <v>0</v>
      </c>
      <c r="AO808" s="8">
        <v>4.1666666666666666E-3</v>
      </c>
      <c r="AP808" s="8">
        <v>4.1666666666666666E-3</v>
      </c>
      <c r="AQ808" s="8">
        <v>0</v>
      </c>
      <c r="AR808" s="8">
        <v>0</v>
      </c>
      <c r="AS808" s="8">
        <v>0</v>
      </c>
      <c r="AT808" s="8">
        <v>0</v>
      </c>
      <c r="AU808" s="7">
        <v>0</v>
      </c>
      <c r="AV808" s="7">
        <v>0</v>
      </c>
      <c r="AW808" s="7">
        <v>0</v>
      </c>
      <c r="AX808" s="7">
        <v>0</v>
      </c>
      <c r="AY808" s="7">
        <v>0</v>
      </c>
      <c r="AZ808" s="7">
        <v>0</v>
      </c>
      <c r="BA808" s="7">
        <v>0</v>
      </c>
      <c r="BB808" s="7">
        <v>0</v>
      </c>
      <c r="BC808" s="8">
        <v>0</v>
      </c>
      <c r="BD808" s="8">
        <v>0</v>
      </c>
      <c r="BE808" s="8">
        <v>0</v>
      </c>
      <c r="BF808" s="8">
        <v>0</v>
      </c>
      <c r="BG808" s="8">
        <v>0</v>
      </c>
      <c r="BH808" s="8">
        <v>0</v>
      </c>
      <c r="BI808" s="8">
        <v>0</v>
      </c>
      <c r="BJ808" s="8">
        <v>0</v>
      </c>
      <c r="BK808" s="8">
        <v>0</v>
      </c>
      <c r="BL808" s="8">
        <v>0</v>
      </c>
      <c r="BM808" s="8">
        <v>0</v>
      </c>
      <c r="BN808" s="8">
        <v>0</v>
      </c>
      <c r="BO808" s="8">
        <v>0</v>
      </c>
      <c r="BP808" s="8">
        <v>0</v>
      </c>
      <c r="BQ808" s="8">
        <v>0</v>
      </c>
      <c r="BR808" s="8">
        <v>0</v>
      </c>
    </row>
    <row r="809" spans="1:70" x14ac:dyDescent="0.25">
      <c r="A809" s="6">
        <v>35151026</v>
      </c>
      <c r="B809" t="s">
        <v>1818</v>
      </c>
      <c r="C809" s="7" t="s">
        <v>93</v>
      </c>
      <c r="D809" s="7" t="s">
        <v>897</v>
      </c>
      <c r="E809" s="7" t="s">
        <v>95</v>
      </c>
      <c r="F809" t="s">
        <v>898</v>
      </c>
      <c r="G809" t="s">
        <v>899</v>
      </c>
      <c r="H809" t="s">
        <v>1814</v>
      </c>
      <c r="I809" t="s">
        <v>1044</v>
      </c>
      <c r="J809" t="s">
        <v>153</v>
      </c>
      <c r="K809" t="s">
        <v>196</v>
      </c>
      <c r="L809">
        <v>39.068418813299999</v>
      </c>
      <c r="M809">
        <v>-122.9670084182</v>
      </c>
      <c r="N809" s="7" t="s">
        <v>1815</v>
      </c>
      <c r="O809" s="7" t="s">
        <v>1816</v>
      </c>
      <c r="P809" s="7" t="s">
        <v>1817</v>
      </c>
      <c r="Q809" s="7" t="s">
        <v>141</v>
      </c>
      <c r="R809" s="7">
        <v>439</v>
      </c>
      <c r="S809" s="7">
        <v>2963</v>
      </c>
      <c r="T809" s="7" t="s">
        <v>220</v>
      </c>
      <c r="U809" s="7"/>
      <c r="V809" s="7" t="s">
        <v>898</v>
      </c>
      <c r="W809" s="8">
        <v>0</v>
      </c>
      <c r="X809" s="8">
        <v>0</v>
      </c>
      <c r="Y809" s="8">
        <v>0.10151515151515152</v>
      </c>
      <c r="Z809" s="8">
        <v>0.10151515151515152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8">
        <v>0</v>
      </c>
      <c r="AO809" s="8">
        <v>0</v>
      </c>
      <c r="AP809" s="8">
        <v>0</v>
      </c>
      <c r="AQ809" s="8">
        <v>0</v>
      </c>
      <c r="AR809" s="8">
        <v>0</v>
      </c>
      <c r="AS809" s="8">
        <v>0.10151515151515152</v>
      </c>
      <c r="AT809" s="8">
        <v>0.10151515151515152</v>
      </c>
      <c r="AU809" s="7">
        <v>0</v>
      </c>
      <c r="AV809" s="7">
        <v>0</v>
      </c>
      <c r="AW809" s="7">
        <v>0</v>
      </c>
      <c r="AX809" s="7">
        <v>0</v>
      </c>
      <c r="AY809" s="7">
        <v>0</v>
      </c>
      <c r="AZ809" s="7">
        <v>0</v>
      </c>
      <c r="BA809" s="7">
        <v>0</v>
      </c>
      <c r="BB809" s="7">
        <v>0</v>
      </c>
      <c r="BC809" s="8">
        <v>0</v>
      </c>
      <c r="BD809" s="8">
        <v>0</v>
      </c>
      <c r="BE809" s="8">
        <v>0</v>
      </c>
      <c r="BF809" s="8">
        <v>0</v>
      </c>
      <c r="BG809" s="8">
        <v>0</v>
      </c>
      <c r="BH809" s="8">
        <v>0</v>
      </c>
      <c r="BI809" s="8">
        <v>0</v>
      </c>
      <c r="BJ809" s="8">
        <v>0</v>
      </c>
      <c r="BK809" s="8">
        <v>0</v>
      </c>
      <c r="BL809" s="8">
        <v>0</v>
      </c>
      <c r="BM809" s="8">
        <v>0</v>
      </c>
      <c r="BN809" s="8">
        <v>0</v>
      </c>
      <c r="BO809" s="8">
        <v>0</v>
      </c>
      <c r="BP809" s="8">
        <v>0</v>
      </c>
      <c r="BQ809" s="8">
        <v>0</v>
      </c>
      <c r="BR809" s="8">
        <v>0</v>
      </c>
    </row>
    <row r="810" spans="1:70" x14ac:dyDescent="0.25">
      <c r="A810" s="6">
        <v>35149235</v>
      </c>
      <c r="B810" t="s">
        <v>1819</v>
      </c>
      <c r="C810" s="7" t="s">
        <v>71</v>
      </c>
      <c r="D810" s="7" t="s">
        <v>897</v>
      </c>
      <c r="E810" s="7" t="s">
        <v>73</v>
      </c>
      <c r="F810" t="s">
        <v>898</v>
      </c>
      <c r="G810" t="s">
        <v>899</v>
      </c>
      <c r="H810" t="s">
        <v>1820</v>
      </c>
      <c r="I810" t="s">
        <v>1044</v>
      </c>
      <c r="J810" t="s">
        <v>153</v>
      </c>
      <c r="K810" t="s">
        <v>196</v>
      </c>
      <c r="L810">
        <v>38.861169836000002</v>
      </c>
      <c r="M810">
        <v>-122.6263565803</v>
      </c>
      <c r="N810" s="7" t="s">
        <v>1821</v>
      </c>
      <c r="O810" s="7" t="s">
        <v>1822</v>
      </c>
      <c r="P810" s="7" t="s">
        <v>1823</v>
      </c>
      <c r="Q810" s="7" t="s">
        <v>141</v>
      </c>
      <c r="R810" s="7">
        <v>626</v>
      </c>
      <c r="S810" s="7">
        <v>582</v>
      </c>
      <c r="T810" s="7" t="s">
        <v>123</v>
      </c>
      <c r="U810" s="7"/>
      <c r="V810" s="7" t="s">
        <v>898</v>
      </c>
      <c r="W810" s="8">
        <v>0</v>
      </c>
      <c r="X810" s="8">
        <v>0</v>
      </c>
      <c r="Y810" s="8">
        <v>0.16515151515151516</v>
      </c>
      <c r="Z810" s="8">
        <v>0.16515151515151516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8">
        <v>0</v>
      </c>
      <c r="AO810" s="8">
        <v>0</v>
      </c>
      <c r="AP810" s="8">
        <v>0</v>
      </c>
      <c r="AQ810" s="8">
        <v>0</v>
      </c>
      <c r="AR810" s="8">
        <v>0</v>
      </c>
      <c r="AS810" s="8">
        <v>0</v>
      </c>
      <c r="AT810" s="8">
        <v>0</v>
      </c>
      <c r="AU810" s="7">
        <v>0</v>
      </c>
      <c r="AV810" s="7">
        <v>0</v>
      </c>
      <c r="AW810" s="7">
        <v>0</v>
      </c>
      <c r="AX810" s="7">
        <v>0</v>
      </c>
      <c r="AY810" s="7">
        <v>0</v>
      </c>
      <c r="AZ810" s="7">
        <v>0</v>
      </c>
      <c r="BA810" s="7">
        <v>0.16515151515151516</v>
      </c>
      <c r="BB810" s="7">
        <v>0.16515151515151516</v>
      </c>
      <c r="BC810" s="8">
        <v>0</v>
      </c>
      <c r="BD810" s="8">
        <v>0</v>
      </c>
      <c r="BE810" s="8">
        <v>0</v>
      </c>
      <c r="BF810" s="8">
        <v>0</v>
      </c>
      <c r="BG810" s="8">
        <v>0</v>
      </c>
      <c r="BH810" s="8">
        <v>0</v>
      </c>
      <c r="BI810" s="8">
        <v>0</v>
      </c>
      <c r="BJ810" s="8">
        <v>0</v>
      </c>
      <c r="BK810" s="8">
        <v>0</v>
      </c>
      <c r="BL810" s="8">
        <v>0</v>
      </c>
      <c r="BM810" s="8">
        <v>0</v>
      </c>
      <c r="BN810" s="8">
        <v>0</v>
      </c>
      <c r="BO810" s="8">
        <v>0</v>
      </c>
      <c r="BP810" s="8">
        <v>0</v>
      </c>
      <c r="BQ810" s="8">
        <v>0</v>
      </c>
      <c r="BR810" s="8">
        <v>0</v>
      </c>
    </row>
    <row r="811" spans="1:70" x14ac:dyDescent="0.25">
      <c r="A811" s="6">
        <v>35151074</v>
      </c>
      <c r="B811" t="s">
        <v>1824</v>
      </c>
      <c r="C811" s="7" t="s">
        <v>101</v>
      </c>
      <c r="D811" s="7" t="s">
        <v>897</v>
      </c>
      <c r="E811" s="7" t="s">
        <v>95</v>
      </c>
      <c r="F811" t="s">
        <v>898</v>
      </c>
      <c r="G811" t="s">
        <v>899</v>
      </c>
      <c r="H811" t="s">
        <v>1820</v>
      </c>
      <c r="I811" t="s">
        <v>1044</v>
      </c>
      <c r="J811" t="s">
        <v>153</v>
      </c>
      <c r="K811" t="s">
        <v>196</v>
      </c>
      <c r="L811">
        <v>38.901395980300002</v>
      </c>
      <c r="M811">
        <v>-122.5752631201</v>
      </c>
      <c r="N811" s="7" t="s">
        <v>1821</v>
      </c>
      <c r="O811" s="7" t="s">
        <v>1825</v>
      </c>
      <c r="P811" s="7" t="s">
        <v>1823</v>
      </c>
      <c r="Q811" s="7" t="s">
        <v>141</v>
      </c>
      <c r="R811" s="7">
        <v>181</v>
      </c>
      <c r="S811" s="7">
        <v>270</v>
      </c>
      <c r="T811" s="7" t="s">
        <v>123</v>
      </c>
      <c r="U811" s="7"/>
      <c r="V811" s="7" t="s">
        <v>898</v>
      </c>
      <c r="W811" s="8">
        <v>0</v>
      </c>
      <c r="X811" s="8">
        <v>0</v>
      </c>
      <c r="Y811" s="8">
        <v>0.29640151515151514</v>
      </c>
      <c r="Z811" s="8">
        <v>0.29640151515151514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8">
        <v>0</v>
      </c>
      <c r="AO811" s="8">
        <v>0.29640151515151514</v>
      </c>
      <c r="AP811" s="8">
        <v>0.29640151515151514</v>
      </c>
      <c r="AQ811" s="8">
        <v>0</v>
      </c>
      <c r="AR811" s="8">
        <v>0</v>
      </c>
      <c r="AS811" s="8">
        <v>0</v>
      </c>
      <c r="AT811" s="8">
        <v>0</v>
      </c>
      <c r="AU811" s="7">
        <v>0</v>
      </c>
      <c r="AV811" s="7">
        <v>0</v>
      </c>
      <c r="AW811" s="7">
        <v>0</v>
      </c>
      <c r="AX811" s="7">
        <v>0</v>
      </c>
      <c r="AY811" s="7">
        <v>0</v>
      </c>
      <c r="AZ811" s="7">
        <v>0</v>
      </c>
      <c r="BA811" s="7">
        <v>0</v>
      </c>
      <c r="BB811" s="7">
        <v>0</v>
      </c>
      <c r="BC811" s="8">
        <v>0</v>
      </c>
      <c r="BD811" s="8">
        <v>0</v>
      </c>
      <c r="BE811" s="8">
        <v>0</v>
      </c>
      <c r="BF811" s="8">
        <v>0</v>
      </c>
      <c r="BG811" s="8">
        <v>0</v>
      </c>
      <c r="BH811" s="8">
        <v>0</v>
      </c>
      <c r="BI811" s="8">
        <v>0</v>
      </c>
      <c r="BJ811" s="8">
        <v>0</v>
      </c>
      <c r="BK811" s="8">
        <v>0</v>
      </c>
      <c r="BL811" s="8">
        <v>0</v>
      </c>
      <c r="BM811" s="8">
        <v>0</v>
      </c>
      <c r="BN811" s="8">
        <v>0</v>
      </c>
      <c r="BO811" s="8">
        <v>0</v>
      </c>
      <c r="BP811" s="8">
        <v>0</v>
      </c>
      <c r="BQ811" s="8">
        <v>0</v>
      </c>
      <c r="BR811" s="8">
        <v>0</v>
      </c>
    </row>
    <row r="812" spans="1:70" x14ac:dyDescent="0.25">
      <c r="A812" s="6">
        <v>35208097</v>
      </c>
      <c r="B812" t="s">
        <v>1826</v>
      </c>
      <c r="C812" s="7" t="s">
        <v>71</v>
      </c>
      <c r="D812" s="7" t="s">
        <v>897</v>
      </c>
      <c r="E812" s="7" t="s">
        <v>73</v>
      </c>
      <c r="F812" t="s">
        <v>898</v>
      </c>
      <c r="G812" t="s">
        <v>899</v>
      </c>
      <c r="H812" t="s">
        <v>1820</v>
      </c>
      <c r="I812" t="s">
        <v>1044</v>
      </c>
      <c r="J812" t="s">
        <v>153</v>
      </c>
      <c r="K812" t="s">
        <v>196</v>
      </c>
      <c r="L812">
        <v>38.892639551199998</v>
      </c>
      <c r="M812">
        <v>-122.54328791259999</v>
      </c>
      <c r="N812" s="7" t="s">
        <v>1821</v>
      </c>
      <c r="O812" s="7" t="s">
        <v>1825</v>
      </c>
      <c r="P812" s="7" t="s">
        <v>1823</v>
      </c>
      <c r="Q812" s="7" t="s">
        <v>141</v>
      </c>
      <c r="R812" s="7">
        <v>181</v>
      </c>
      <c r="S812" s="7">
        <v>270</v>
      </c>
      <c r="T812" s="7" t="s">
        <v>123</v>
      </c>
      <c r="U812" s="7"/>
      <c r="V812" s="7" t="s">
        <v>898</v>
      </c>
      <c r="W812" s="8">
        <v>0</v>
      </c>
      <c r="X812" s="8">
        <v>0</v>
      </c>
      <c r="Y812" s="8">
        <v>1.7045454545454544E-2</v>
      </c>
      <c r="Z812" s="8">
        <v>1.7045454545454544E-2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8">
        <v>0</v>
      </c>
      <c r="AO812" s="8">
        <v>0</v>
      </c>
      <c r="AP812" s="8">
        <v>0</v>
      </c>
      <c r="AQ812" s="8">
        <v>0</v>
      </c>
      <c r="AR812" s="8">
        <v>0</v>
      </c>
      <c r="AS812" s="8">
        <v>0</v>
      </c>
      <c r="AT812" s="8">
        <v>0</v>
      </c>
      <c r="AU812" s="7">
        <v>0</v>
      </c>
      <c r="AV812" s="7">
        <v>0</v>
      </c>
      <c r="AW812" s="7">
        <v>0</v>
      </c>
      <c r="AX812" s="7">
        <v>0</v>
      </c>
      <c r="AY812" s="7">
        <v>0</v>
      </c>
      <c r="AZ812" s="7">
        <v>0</v>
      </c>
      <c r="BA812" s="7">
        <v>1.7045454545454544E-2</v>
      </c>
      <c r="BB812" s="7">
        <v>1.7045454545454544E-2</v>
      </c>
      <c r="BC812" s="8">
        <v>0</v>
      </c>
      <c r="BD812" s="8">
        <v>0</v>
      </c>
      <c r="BE812" s="8">
        <v>0</v>
      </c>
      <c r="BF812" s="8">
        <v>0</v>
      </c>
      <c r="BG812" s="8">
        <v>0</v>
      </c>
      <c r="BH812" s="8">
        <v>0</v>
      </c>
      <c r="BI812" s="8">
        <v>0</v>
      </c>
      <c r="BJ812" s="8">
        <v>0</v>
      </c>
      <c r="BK812" s="8">
        <v>0</v>
      </c>
      <c r="BL812" s="8">
        <v>0</v>
      </c>
      <c r="BM812" s="8">
        <v>0</v>
      </c>
      <c r="BN812" s="8">
        <v>0</v>
      </c>
      <c r="BO812" s="8">
        <v>0</v>
      </c>
      <c r="BP812" s="8">
        <v>0</v>
      </c>
      <c r="BQ812" s="8">
        <v>0</v>
      </c>
      <c r="BR812" s="8">
        <v>0</v>
      </c>
    </row>
    <row r="813" spans="1:70" x14ac:dyDescent="0.25">
      <c r="A813" s="6">
        <v>35149249</v>
      </c>
      <c r="B813" t="s">
        <v>1827</v>
      </c>
      <c r="C813" s="7" t="s">
        <v>101</v>
      </c>
      <c r="D813" s="7" t="s">
        <v>897</v>
      </c>
      <c r="E813" s="7" t="s">
        <v>95</v>
      </c>
      <c r="F813" t="s">
        <v>898</v>
      </c>
      <c r="G813" t="s">
        <v>899</v>
      </c>
      <c r="H813" t="s">
        <v>1820</v>
      </c>
      <c r="I813" t="s">
        <v>1044</v>
      </c>
      <c r="J813" t="s">
        <v>153</v>
      </c>
      <c r="K813" t="s">
        <v>196</v>
      </c>
      <c r="L813">
        <v>38.832403052099998</v>
      </c>
      <c r="M813">
        <v>-122.5357665156</v>
      </c>
      <c r="N813" s="7" t="s">
        <v>1821</v>
      </c>
      <c r="O813" s="7" t="s">
        <v>1828</v>
      </c>
      <c r="P813" s="7" t="s">
        <v>1823</v>
      </c>
      <c r="Q813" s="7" t="s">
        <v>141</v>
      </c>
      <c r="R813" s="7">
        <v>440</v>
      </c>
      <c r="S813" s="7">
        <v>691</v>
      </c>
      <c r="T813" s="7" t="s">
        <v>220</v>
      </c>
      <c r="U813" s="7"/>
      <c r="V813" s="7" t="s">
        <v>898</v>
      </c>
      <c r="W813" s="8">
        <v>0</v>
      </c>
      <c r="X813" s="8">
        <v>0</v>
      </c>
      <c r="Y813" s="8">
        <v>6.0606060606060608E-2</v>
      </c>
      <c r="Z813" s="8">
        <v>6.0606060606060608E-2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8">
        <v>0</v>
      </c>
      <c r="AO813" s="8">
        <v>6.0606060606060608E-2</v>
      </c>
      <c r="AP813" s="8">
        <v>6.0606060606060608E-2</v>
      </c>
      <c r="AQ813" s="8">
        <v>0</v>
      </c>
      <c r="AR813" s="8">
        <v>0</v>
      </c>
      <c r="AS813" s="8">
        <v>0</v>
      </c>
      <c r="AT813" s="8">
        <v>0</v>
      </c>
      <c r="AU813" s="7">
        <v>0</v>
      </c>
      <c r="AV813" s="7">
        <v>0</v>
      </c>
      <c r="AW813" s="7">
        <v>0</v>
      </c>
      <c r="AX813" s="7">
        <v>0</v>
      </c>
      <c r="AY813" s="7">
        <v>0</v>
      </c>
      <c r="AZ813" s="7">
        <v>0</v>
      </c>
      <c r="BA813" s="7">
        <v>0</v>
      </c>
      <c r="BB813" s="7">
        <v>0</v>
      </c>
      <c r="BC813" s="8">
        <v>0</v>
      </c>
      <c r="BD813" s="8">
        <v>0</v>
      </c>
      <c r="BE813" s="8">
        <v>0</v>
      </c>
      <c r="BF813" s="8">
        <v>0</v>
      </c>
      <c r="BG813" s="8">
        <v>0</v>
      </c>
      <c r="BH813" s="8">
        <v>0</v>
      </c>
      <c r="BI813" s="8">
        <v>0</v>
      </c>
      <c r="BJ813" s="8">
        <v>0</v>
      </c>
      <c r="BK813" s="8">
        <v>0</v>
      </c>
      <c r="BL813" s="8">
        <v>0</v>
      </c>
      <c r="BM813" s="8">
        <v>0</v>
      </c>
      <c r="BN813" s="8">
        <v>0</v>
      </c>
      <c r="BO813" s="8">
        <v>0</v>
      </c>
      <c r="BP813" s="8">
        <v>0</v>
      </c>
      <c r="BQ813" s="8">
        <v>0</v>
      </c>
      <c r="BR813" s="8">
        <v>0</v>
      </c>
    </row>
    <row r="814" spans="1:70" x14ac:dyDescent="0.25">
      <c r="A814" s="6">
        <v>35150641</v>
      </c>
      <c r="B814" t="s">
        <v>1829</v>
      </c>
      <c r="C814" s="7" t="s">
        <v>71</v>
      </c>
      <c r="D814" s="7" t="s">
        <v>897</v>
      </c>
      <c r="E814" s="7" t="s">
        <v>73</v>
      </c>
      <c r="F814" t="s">
        <v>898</v>
      </c>
      <c r="G814" t="s">
        <v>899</v>
      </c>
      <c r="H814" t="s">
        <v>1316</v>
      </c>
      <c r="I814" t="s">
        <v>1044</v>
      </c>
      <c r="J814" t="s">
        <v>153</v>
      </c>
      <c r="K814" t="s">
        <v>196</v>
      </c>
      <c r="L814">
        <v>38.924775964799998</v>
      </c>
      <c r="M814">
        <v>-122.5972252582</v>
      </c>
      <c r="N814" s="7" t="s">
        <v>1821</v>
      </c>
      <c r="O814" s="7" t="s">
        <v>1830</v>
      </c>
      <c r="P814" s="7" t="s">
        <v>1823</v>
      </c>
      <c r="Q814" s="7" t="s">
        <v>141</v>
      </c>
      <c r="R814" s="7">
        <v>212</v>
      </c>
      <c r="S814" s="7">
        <v>847</v>
      </c>
      <c r="T814" s="7" t="s">
        <v>220</v>
      </c>
      <c r="U814" s="7"/>
      <c r="V814" s="7" t="s">
        <v>898</v>
      </c>
      <c r="W814" s="8">
        <v>0</v>
      </c>
      <c r="X814" s="8">
        <v>0</v>
      </c>
      <c r="Y814" s="8">
        <v>7.1969696969696975E-2</v>
      </c>
      <c r="Z814" s="8">
        <v>7.1969696969696975E-2</v>
      </c>
      <c r="AA814" s="8">
        <v>0</v>
      </c>
      <c r="AB814" s="8">
        <v>0</v>
      </c>
      <c r="AC814" s="8">
        <v>0</v>
      </c>
      <c r="AD814" s="8">
        <v>0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  <c r="AJ814" s="8">
        <v>0</v>
      </c>
      <c r="AK814" s="8">
        <v>0</v>
      </c>
      <c r="AL814" s="8">
        <v>0</v>
      </c>
      <c r="AM814" s="8">
        <v>0</v>
      </c>
      <c r="AN814" s="8">
        <v>0</v>
      </c>
      <c r="AO814" s="8">
        <v>0</v>
      </c>
      <c r="AP814" s="8">
        <v>0</v>
      </c>
      <c r="AQ814" s="8">
        <v>0</v>
      </c>
      <c r="AR814" s="8">
        <v>0</v>
      </c>
      <c r="AS814" s="8">
        <v>0</v>
      </c>
      <c r="AT814" s="8">
        <v>0</v>
      </c>
      <c r="AU814" s="7">
        <v>0</v>
      </c>
      <c r="AV814" s="7">
        <v>0</v>
      </c>
      <c r="AW814" s="7">
        <v>0</v>
      </c>
      <c r="AX814" s="7">
        <v>0</v>
      </c>
      <c r="AY814" s="7">
        <v>0</v>
      </c>
      <c r="AZ814" s="7">
        <v>0</v>
      </c>
      <c r="BA814" s="7">
        <v>7.1969696969696975E-2</v>
      </c>
      <c r="BB814" s="7">
        <v>7.1969696969696975E-2</v>
      </c>
      <c r="BC814" s="8">
        <v>0</v>
      </c>
      <c r="BD814" s="8">
        <v>0</v>
      </c>
      <c r="BE814" s="8">
        <v>0</v>
      </c>
      <c r="BF814" s="8">
        <v>0</v>
      </c>
      <c r="BG814" s="8">
        <v>0</v>
      </c>
      <c r="BH814" s="8">
        <v>0</v>
      </c>
      <c r="BI814" s="8">
        <v>0</v>
      </c>
      <c r="BJ814" s="8">
        <v>0</v>
      </c>
      <c r="BK814" s="8">
        <v>0</v>
      </c>
      <c r="BL814" s="8">
        <v>0</v>
      </c>
      <c r="BM814" s="8">
        <v>0</v>
      </c>
      <c r="BN814" s="8">
        <v>0</v>
      </c>
      <c r="BO814" s="8">
        <v>0</v>
      </c>
      <c r="BP814" s="8">
        <v>0</v>
      </c>
      <c r="BQ814" s="8">
        <v>0</v>
      </c>
      <c r="BR814" s="8">
        <v>0</v>
      </c>
    </row>
    <row r="815" spans="1:70" x14ac:dyDescent="0.25">
      <c r="A815" s="6">
        <v>35149472</v>
      </c>
      <c r="B815" t="s">
        <v>1831</v>
      </c>
      <c r="C815" s="7" t="s">
        <v>93</v>
      </c>
      <c r="D815" s="7" t="s">
        <v>897</v>
      </c>
      <c r="E815" s="7" t="s">
        <v>95</v>
      </c>
      <c r="F815" t="s">
        <v>898</v>
      </c>
      <c r="G815" t="s">
        <v>899</v>
      </c>
      <c r="H815" t="s">
        <v>1820</v>
      </c>
      <c r="I815" t="s">
        <v>1044</v>
      </c>
      <c r="J815" t="s">
        <v>153</v>
      </c>
      <c r="K815" t="s">
        <v>196</v>
      </c>
      <c r="L815">
        <v>38.881083573799998</v>
      </c>
      <c r="M815">
        <v>-122.6115198804</v>
      </c>
      <c r="N815" s="7" t="s">
        <v>1821</v>
      </c>
      <c r="O815" s="7" t="s">
        <v>1832</v>
      </c>
      <c r="P815" s="7" t="s">
        <v>1823</v>
      </c>
      <c r="Q815" s="7" t="s">
        <v>141</v>
      </c>
      <c r="R815" s="7">
        <v>127</v>
      </c>
      <c r="S815" s="7">
        <v>1114</v>
      </c>
      <c r="T815" s="7" t="s">
        <v>220</v>
      </c>
      <c r="U815" s="7"/>
      <c r="V815" s="7" t="s">
        <v>898</v>
      </c>
      <c r="W815" s="8">
        <v>0</v>
      </c>
      <c r="X815" s="8">
        <v>0</v>
      </c>
      <c r="Y815" s="8">
        <v>8.049242424242424E-2</v>
      </c>
      <c r="Z815" s="8">
        <v>8.049242424242424E-2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8">
        <v>0</v>
      </c>
      <c r="AN815" s="8">
        <v>0</v>
      </c>
      <c r="AO815" s="8">
        <v>8.049242424242424E-2</v>
      </c>
      <c r="AP815" s="8">
        <v>8.049242424242424E-2</v>
      </c>
      <c r="AQ815" s="8">
        <v>0</v>
      </c>
      <c r="AR815" s="8">
        <v>0</v>
      </c>
      <c r="AS815" s="8">
        <v>0</v>
      </c>
      <c r="AT815" s="8">
        <v>0</v>
      </c>
      <c r="AU815" s="7">
        <v>0</v>
      </c>
      <c r="AV815" s="7">
        <v>0</v>
      </c>
      <c r="AW815" s="7">
        <v>0</v>
      </c>
      <c r="AX815" s="7">
        <v>0</v>
      </c>
      <c r="AY815" s="7">
        <v>0</v>
      </c>
      <c r="AZ815" s="7">
        <v>0</v>
      </c>
      <c r="BA815" s="7">
        <v>0</v>
      </c>
      <c r="BB815" s="7">
        <v>0</v>
      </c>
      <c r="BC815" s="8">
        <v>0</v>
      </c>
      <c r="BD815" s="8">
        <v>0</v>
      </c>
      <c r="BE815" s="8">
        <v>0</v>
      </c>
      <c r="BF815" s="8">
        <v>0</v>
      </c>
      <c r="BG815" s="8">
        <v>0</v>
      </c>
      <c r="BH815" s="8">
        <v>0</v>
      </c>
      <c r="BI815" s="8">
        <v>0</v>
      </c>
      <c r="BJ815" s="8">
        <v>0</v>
      </c>
      <c r="BK815" s="8">
        <v>0</v>
      </c>
      <c r="BL815" s="8">
        <v>0</v>
      </c>
      <c r="BM815" s="8">
        <v>0</v>
      </c>
      <c r="BN815" s="8">
        <v>0</v>
      </c>
      <c r="BO815" s="8">
        <v>0</v>
      </c>
      <c r="BP815" s="8">
        <v>0</v>
      </c>
      <c r="BQ815" s="8">
        <v>0</v>
      </c>
      <c r="BR815" s="8">
        <v>0</v>
      </c>
    </row>
    <row r="816" spans="1:70" x14ac:dyDescent="0.25">
      <c r="A816" s="6">
        <v>35151070</v>
      </c>
      <c r="B816" t="s">
        <v>1833</v>
      </c>
      <c r="C816" s="7" t="s">
        <v>93</v>
      </c>
      <c r="D816" s="7" t="s">
        <v>897</v>
      </c>
      <c r="E816" s="7" t="s">
        <v>95</v>
      </c>
      <c r="F816" t="s">
        <v>898</v>
      </c>
      <c r="G816" t="s">
        <v>899</v>
      </c>
      <c r="H816" t="s">
        <v>1820</v>
      </c>
      <c r="I816" t="s">
        <v>1044</v>
      </c>
      <c r="J816" t="s">
        <v>153</v>
      </c>
      <c r="K816" t="s">
        <v>196</v>
      </c>
      <c r="L816">
        <v>38.907330000400002</v>
      </c>
      <c r="M816">
        <v>-122.60707999989999</v>
      </c>
      <c r="N816" s="7" t="s">
        <v>1821</v>
      </c>
      <c r="O816" s="7" t="s">
        <v>1834</v>
      </c>
      <c r="P816" s="7" t="s">
        <v>1823</v>
      </c>
      <c r="Q816" s="7" t="s">
        <v>141</v>
      </c>
      <c r="R816" s="7">
        <v>461</v>
      </c>
      <c r="S816" s="7">
        <v>1007</v>
      </c>
      <c r="T816" s="7" t="s">
        <v>220</v>
      </c>
      <c r="U816" s="7"/>
      <c r="V816" s="7" t="s">
        <v>898</v>
      </c>
      <c r="W816" s="8">
        <v>0</v>
      </c>
      <c r="X816" s="8">
        <v>0</v>
      </c>
      <c r="Y816" s="8">
        <v>5.4924242424242424E-2</v>
      </c>
      <c r="Z816" s="8">
        <v>5.4924242424242424E-2</v>
      </c>
      <c r="AA816" s="8">
        <v>0</v>
      </c>
      <c r="AB816" s="8">
        <v>0</v>
      </c>
      <c r="AC816" s="8">
        <v>0</v>
      </c>
      <c r="AD816" s="8">
        <v>0</v>
      </c>
      <c r="AE816" s="8">
        <v>0</v>
      </c>
      <c r="AF816" s="8">
        <v>0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v>0</v>
      </c>
      <c r="AM816" s="8">
        <v>0</v>
      </c>
      <c r="AN816" s="8">
        <v>0</v>
      </c>
      <c r="AO816" s="8">
        <v>5.4924242424242424E-2</v>
      </c>
      <c r="AP816" s="8">
        <v>5.4924242424242424E-2</v>
      </c>
      <c r="AQ816" s="8">
        <v>0</v>
      </c>
      <c r="AR816" s="8">
        <v>0</v>
      </c>
      <c r="AS816" s="8">
        <v>0</v>
      </c>
      <c r="AT816" s="8">
        <v>0</v>
      </c>
      <c r="AU816" s="7">
        <v>0</v>
      </c>
      <c r="AV816" s="7">
        <v>0</v>
      </c>
      <c r="AW816" s="7">
        <v>0</v>
      </c>
      <c r="AX816" s="7">
        <v>0</v>
      </c>
      <c r="AY816" s="7">
        <v>0</v>
      </c>
      <c r="AZ816" s="7">
        <v>0</v>
      </c>
      <c r="BA816" s="7">
        <v>0</v>
      </c>
      <c r="BB816" s="7">
        <v>0</v>
      </c>
      <c r="BC816" s="8">
        <v>0</v>
      </c>
      <c r="BD816" s="8">
        <v>0</v>
      </c>
      <c r="BE816" s="8">
        <v>0</v>
      </c>
      <c r="BF816" s="8">
        <v>0</v>
      </c>
      <c r="BG816" s="8">
        <v>0</v>
      </c>
      <c r="BH816" s="8">
        <v>0</v>
      </c>
      <c r="BI816" s="8">
        <v>0</v>
      </c>
      <c r="BJ816" s="8">
        <v>0</v>
      </c>
      <c r="BK816" s="8">
        <v>0</v>
      </c>
      <c r="BL816" s="8">
        <v>0</v>
      </c>
      <c r="BM816" s="8">
        <v>0</v>
      </c>
      <c r="BN816" s="8">
        <v>0</v>
      </c>
      <c r="BO816" s="8">
        <v>0</v>
      </c>
      <c r="BP816" s="8">
        <v>0</v>
      </c>
      <c r="BQ816" s="8">
        <v>0</v>
      </c>
      <c r="BR816" s="8">
        <v>0</v>
      </c>
    </row>
    <row r="817" spans="1:70" x14ac:dyDescent="0.25">
      <c r="A817" s="6">
        <v>35037377</v>
      </c>
      <c r="B817" t="s">
        <v>1835</v>
      </c>
      <c r="C817" s="7" t="s">
        <v>93</v>
      </c>
      <c r="D817" s="7" t="s">
        <v>897</v>
      </c>
      <c r="E817" s="7" t="s">
        <v>95</v>
      </c>
      <c r="F817" t="s">
        <v>898</v>
      </c>
      <c r="G817" t="s">
        <v>899</v>
      </c>
      <c r="H817" t="s">
        <v>1316</v>
      </c>
      <c r="I817" t="s">
        <v>1044</v>
      </c>
      <c r="J817" t="s">
        <v>153</v>
      </c>
      <c r="K817" t="s">
        <v>196</v>
      </c>
      <c r="L817">
        <v>38.935995659699998</v>
      </c>
      <c r="M817">
        <v>-122.6054639699</v>
      </c>
      <c r="N817" s="7" t="s">
        <v>1821</v>
      </c>
      <c r="O817" s="7" t="s">
        <v>1834</v>
      </c>
      <c r="P817" s="7" t="s">
        <v>1823</v>
      </c>
      <c r="Q817" s="7" t="s">
        <v>141</v>
      </c>
      <c r="R817" s="7">
        <v>461</v>
      </c>
      <c r="S817" s="7">
        <v>1007</v>
      </c>
      <c r="T817" s="7" t="s">
        <v>220</v>
      </c>
      <c r="U817" s="7"/>
      <c r="V817" s="7" t="s">
        <v>898</v>
      </c>
      <c r="W817" s="8">
        <v>0</v>
      </c>
      <c r="X817" s="8">
        <v>0</v>
      </c>
      <c r="Y817" s="8">
        <v>3.7499999999999999E-2</v>
      </c>
      <c r="Z817" s="8">
        <v>3.7499999999999999E-2</v>
      </c>
      <c r="AA817" s="8">
        <v>0</v>
      </c>
      <c r="AB817" s="8">
        <v>0</v>
      </c>
      <c r="AC817" s="8">
        <v>0</v>
      </c>
      <c r="AD817" s="8">
        <v>0</v>
      </c>
      <c r="AE817" s="8">
        <v>0</v>
      </c>
      <c r="AF817" s="8">
        <v>0</v>
      </c>
      <c r="AG817" s="8">
        <v>0</v>
      </c>
      <c r="AH817" s="8">
        <v>0</v>
      </c>
      <c r="AI817" s="8">
        <v>0</v>
      </c>
      <c r="AJ817" s="8">
        <v>0</v>
      </c>
      <c r="AK817" s="8">
        <v>0</v>
      </c>
      <c r="AL817" s="8">
        <v>0</v>
      </c>
      <c r="AM817" s="8">
        <v>0</v>
      </c>
      <c r="AN817" s="8">
        <v>0</v>
      </c>
      <c r="AO817" s="8">
        <v>0</v>
      </c>
      <c r="AP817" s="8">
        <v>0</v>
      </c>
      <c r="AQ817" s="8">
        <v>0</v>
      </c>
      <c r="AR817" s="8">
        <v>0</v>
      </c>
      <c r="AS817" s="8">
        <v>3.7499999999999999E-2</v>
      </c>
      <c r="AT817" s="8">
        <v>3.7499999999999999E-2</v>
      </c>
      <c r="AU817" s="7">
        <v>0</v>
      </c>
      <c r="AV817" s="7">
        <v>0</v>
      </c>
      <c r="AW817" s="7">
        <v>0</v>
      </c>
      <c r="AX817" s="7">
        <v>0</v>
      </c>
      <c r="AY817" s="7">
        <v>0</v>
      </c>
      <c r="AZ817" s="7">
        <v>0</v>
      </c>
      <c r="BA817" s="7">
        <v>0</v>
      </c>
      <c r="BB817" s="7">
        <v>0</v>
      </c>
      <c r="BC817" s="8">
        <v>0</v>
      </c>
      <c r="BD817" s="8">
        <v>0</v>
      </c>
      <c r="BE817" s="8">
        <v>0</v>
      </c>
      <c r="BF817" s="8">
        <v>0</v>
      </c>
      <c r="BG817" s="8">
        <v>0</v>
      </c>
      <c r="BH817" s="8">
        <v>0</v>
      </c>
      <c r="BI817" s="8">
        <v>0</v>
      </c>
      <c r="BJ817" s="8">
        <v>0</v>
      </c>
      <c r="BK817" s="8">
        <v>0</v>
      </c>
      <c r="BL817" s="8">
        <v>0</v>
      </c>
      <c r="BM817" s="8">
        <v>0</v>
      </c>
      <c r="BN817" s="8">
        <v>0</v>
      </c>
      <c r="BO817" s="8">
        <v>0</v>
      </c>
      <c r="BP817" s="8">
        <v>0</v>
      </c>
      <c r="BQ817" s="8">
        <v>0</v>
      </c>
      <c r="BR817" s="8">
        <v>0</v>
      </c>
    </row>
    <row r="818" spans="1:70" x14ac:dyDescent="0.25">
      <c r="A818" s="6">
        <v>35037374</v>
      </c>
      <c r="B818" t="s">
        <v>1836</v>
      </c>
      <c r="C818" s="7" t="s">
        <v>101</v>
      </c>
      <c r="D818" s="7" t="s">
        <v>897</v>
      </c>
      <c r="E818" s="7" t="s">
        <v>95</v>
      </c>
      <c r="F818" t="s">
        <v>898</v>
      </c>
      <c r="G818" t="s">
        <v>899</v>
      </c>
      <c r="H818" t="s">
        <v>1316</v>
      </c>
      <c r="I818" t="s">
        <v>1044</v>
      </c>
      <c r="J818" t="s">
        <v>153</v>
      </c>
      <c r="K818" t="s">
        <v>196</v>
      </c>
      <c r="L818">
        <v>38.949313443699999</v>
      </c>
      <c r="M818">
        <v>-122.620909048</v>
      </c>
      <c r="N818" s="7" t="s">
        <v>1837</v>
      </c>
      <c r="O818" s="7" t="s">
        <v>1838</v>
      </c>
      <c r="P818" s="7" t="s">
        <v>1839</v>
      </c>
      <c r="Q818" s="7" t="s">
        <v>141</v>
      </c>
      <c r="R818" s="7">
        <v>3295</v>
      </c>
      <c r="S818" s="7"/>
      <c r="T818" s="7"/>
      <c r="U818" s="7"/>
      <c r="V818" s="7" t="s">
        <v>898</v>
      </c>
      <c r="W818" s="8">
        <v>0</v>
      </c>
      <c r="X818" s="8">
        <v>0</v>
      </c>
      <c r="Y818" s="8">
        <v>1.893939393939394E-2</v>
      </c>
      <c r="Z818" s="8">
        <v>1.893939393939394E-2</v>
      </c>
      <c r="AA818" s="8">
        <v>0</v>
      </c>
      <c r="AB818" s="8">
        <v>0</v>
      </c>
      <c r="AC818" s="8">
        <v>0</v>
      </c>
      <c r="AD818" s="8">
        <v>0</v>
      </c>
      <c r="AE818" s="8">
        <v>0</v>
      </c>
      <c r="AF818" s="8">
        <v>0</v>
      </c>
      <c r="AG818" s="8">
        <v>0</v>
      </c>
      <c r="AH818" s="8">
        <v>0</v>
      </c>
      <c r="AI818" s="8">
        <v>0</v>
      </c>
      <c r="AJ818" s="8">
        <v>0</v>
      </c>
      <c r="AK818" s="8">
        <v>1.893939393939394E-2</v>
      </c>
      <c r="AL818" s="8">
        <v>1.893939393939394E-2</v>
      </c>
      <c r="AM818" s="8">
        <v>0</v>
      </c>
      <c r="AN818" s="8">
        <v>0</v>
      </c>
      <c r="AO818" s="8">
        <v>0</v>
      </c>
      <c r="AP818" s="8">
        <v>0</v>
      </c>
      <c r="AQ818" s="8">
        <v>0</v>
      </c>
      <c r="AR818" s="8">
        <v>0</v>
      </c>
      <c r="AS818" s="8">
        <v>0</v>
      </c>
      <c r="AT818" s="8">
        <v>0</v>
      </c>
      <c r="AU818" s="7">
        <v>0</v>
      </c>
      <c r="AV818" s="7">
        <v>0</v>
      </c>
      <c r="AW818" s="7">
        <v>0</v>
      </c>
      <c r="AX818" s="7">
        <v>0</v>
      </c>
      <c r="AY818" s="7">
        <v>0</v>
      </c>
      <c r="AZ818" s="7">
        <v>0</v>
      </c>
      <c r="BA818" s="7">
        <v>0</v>
      </c>
      <c r="BB818" s="7">
        <v>0</v>
      </c>
      <c r="BC818" s="8">
        <v>0</v>
      </c>
      <c r="BD818" s="8">
        <v>0</v>
      </c>
      <c r="BE818" s="8">
        <v>0</v>
      </c>
      <c r="BF818" s="8">
        <v>0</v>
      </c>
      <c r="BG818" s="8">
        <v>0</v>
      </c>
      <c r="BH818" s="8">
        <v>0</v>
      </c>
      <c r="BI818" s="8">
        <v>0</v>
      </c>
      <c r="BJ818" s="8">
        <v>0</v>
      </c>
      <c r="BK818" s="8">
        <v>0</v>
      </c>
      <c r="BL818" s="8">
        <v>0</v>
      </c>
      <c r="BM818" s="8">
        <v>0</v>
      </c>
      <c r="BN818" s="8">
        <v>0</v>
      </c>
      <c r="BO818" s="8">
        <v>0</v>
      </c>
      <c r="BP818" s="8">
        <v>0</v>
      </c>
      <c r="BQ818" s="8">
        <v>0</v>
      </c>
      <c r="BR818" s="8">
        <v>0</v>
      </c>
    </row>
    <row r="819" spans="1:70" x14ac:dyDescent="0.25">
      <c r="A819" s="6">
        <v>31547953</v>
      </c>
      <c r="B819" t="s">
        <v>1840</v>
      </c>
      <c r="C819" s="7" t="s">
        <v>71</v>
      </c>
      <c r="D819" s="7" t="s">
        <v>897</v>
      </c>
      <c r="E819" s="7" t="s">
        <v>73</v>
      </c>
      <c r="F819" t="s">
        <v>898</v>
      </c>
      <c r="G819" t="s">
        <v>899</v>
      </c>
      <c r="H819" t="s">
        <v>329</v>
      </c>
      <c r="I819" t="s">
        <v>330</v>
      </c>
      <c r="J819" t="s">
        <v>78</v>
      </c>
      <c r="K819" t="s">
        <v>109</v>
      </c>
      <c r="L819">
        <v>39.160839802799998</v>
      </c>
      <c r="M819">
        <v>-121.0581545165</v>
      </c>
      <c r="N819" s="7" t="s">
        <v>1841</v>
      </c>
      <c r="O819" s="7" t="s">
        <v>1842</v>
      </c>
      <c r="P819" s="7" t="s">
        <v>1843</v>
      </c>
      <c r="Q819" s="7" t="s">
        <v>141</v>
      </c>
      <c r="R819" s="7">
        <v>1973</v>
      </c>
      <c r="S819" s="7">
        <v>248</v>
      </c>
      <c r="T819" s="7" t="s">
        <v>134</v>
      </c>
      <c r="U819" s="7"/>
      <c r="V819" s="7" t="s">
        <v>898</v>
      </c>
      <c r="W819" s="8">
        <v>0</v>
      </c>
      <c r="X819" s="8">
        <v>0</v>
      </c>
      <c r="Y819" s="8">
        <v>2.7462121212121212E-2</v>
      </c>
      <c r="Z819" s="8">
        <v>2.7462121212121212E-2</v>
      </c>
      <c r="AA819" s="8">
        <v>0</v>
      </c>
      <c r="AB819" s="8">
        <v>0</v>
      </c>
      <c r="AC819" s="8">
        <v>0</v>
      </c>
      <c r="AD819" s="8">
        <v>0</v>
      </c>
      <c r="AE819" s="8">
        <v>0</v>
      </c>
      <c r="AF819" s="8">
        <v>0</v>
      </c>
      <c r="AG819" s="8">
        <v>0</v>
      </c>
      <c r="AH819" s="8">
        <v>0</v>
      </c>
      <c r="AI819" s="8">
        <v>0</v>
      </c>
      <c r="AJ819" s="8">
        <v>0</v>
      </c>
      <c r="AK819" s="8">
        <v>0</v>
      </c>
      <c r="AL819" s="8">
        <v>0</v>
      </c>
      <c r="AM819" s="8">
        <v>0</v>
      </c>
      <c r="AN819" s="8">
        <v>0</v>
      </c>
      <c r="AO819" s="8">
        <v>0</v>
      </c>
      <c r="AP819" s="8">
        <v>0</v>
      </c>
      <c r="AQ819" s="8">
        <v>0</v>
      </c>
      <c r="AR819" s="8">
        <v>0</v>
      </c>
      <c r="AS819" s="8">
        <v>0</v>
      </c>
      <c r="AT819" s="8">
        <v>0</v>
      </c>
      <c r="AU819" s="7">
        <v>0</v>
      </c>
      <c r="AV819" s="7">
        <v>0</v>
      </c>
      <c r="AW819" s="7">
        <v>0</v>
      </c>
      <c r="AX819" s="7">
        <v>0</v>
      </c>
      <c r="AY819" s="7">
        <v>0</v>
      </c>
      <c r="AZ819" s="7">
        <v>0</v>
      </c>
      <c r="BA819" s="7">
        <v>2.7462121212121212E-2</v>
      </c>
      <c r="BB819" s="7">
        <v>2.7462121212121212E-2</v>
      </c>
      <c r="BC819" s="8">
        <v>0</v>
      </c>
      <c r="BD819" s="8">
        <v>0</v>
      </c>
      <c r="BE819" s="8">
        <v>0</v>
      </c>
      <c r="BF819" s="8">
        <v>0</v>
      </c>
      <c r="BG819" s="8">
        <v>0</v>
      </c>
      <c r="BH819" s="8">
        <v>0</v>
      </c>
      <c r="BI819" s="8">
        <v>0</v>
      </c>
      <c r="BJ819" s="8">
        <v>0</v>
      </c>
      <c r="BK819" s="8">
        <v>0</v>
      </c>
      <c r="BL819" s="8">
        <v>0</v>
      </c>
      <c r="BM819" s="8">
        <v>0</v>
      </c>
      <c r="BN819" s="8">
        <v>0</v>
      </c>
      <c r="BO819" s="8">
        <v>0</v>
      </c>
      <c r="BP819" s="8">
        <v>0</v>
      </c>
      <c r="BQ819" s="8">
        <v>0</v>
      </c>
      <c r="BR819" s="8">
        <v>0</v>
      </c>
    </row>
    <row r="820" spans="1:70" x14ac:dyDescent="0.25">
      <c r="A820" s="6">
        <v>31364361</v>
      </c>
      <c r="B820" t="s">
        <v>1844</v>
      </c>
      <c r="C820" s="7" t="s">
        <v>93</v>
      </c>
      <c r="D820" s="7" t="s">
        <v>897</v>
      </c>
      <c r="E820" s="7" t="s">
        <v>95</v>
      </c>
      <c r="F820" t="s">
        <v>898</v>
      </c>
      <c r="G820" t="s">
        <v>899</v>
      </c>
      <c r="H820" t="s">
        <v>329</v>
      </c>
      <c r="I820" t="s">
        <v>330</v>
      </c>
      <c r="J820" t="s">
        <v>78</v>
      </c>
      <c r="K820" t="s">
        <v>109</v>
      </c>
      <c r="L820">
        <v>39.192590100700002</v>
      </c>
      <c r="M820">
        <v>-121.0791423089</v>
      </c>
      <c r="N820" s="7" t="s">
        <v>1845</v>
      </c>
      <c r="O820" s="7" t="s">
        <v>1846</v>
      </c>
      <c r="P820" s="7" t="s">
        <v>1847</v>
      </c>
      <c r="Q820" s="7" t="s">
        <v>141</v>
      </c>
      <c r="R820" s="7">
        <v>1068</v>
      </c>
      <c r="S820" s="7"/>
      <c r="T820" s="7"/>
      <c r="U820" s="7"/>
      <c r="V820" s="7" t="s">
        <v>898</v>
      </c>
      <c r="W820" s="8">
        <v>0</v>
      </c>
      <c r="X820" s="8">
        <v>0</v>
      </c>
      <c r="Y820" s="8">
        <v>7.4621212121212116E-2</v>
      </c>
      <c r="Z820" s="8">
        <v>7.4621212121212116E-2</v>
      </c>
      <c r="AA820" s="8">
        <v>0</v>
      </c>
      <c r="AB820" s="8">
        <v>0</v>
      </c>
      <c r="AC820" s="8">
        <v>0</v>
      </c>
      <c r="AD820" s="8">
        <v>0</v>
      </c>
      <c r="AE820" s="8">
        <v>0</v>
      </c>
      <c r="AF820" s="8">
        <v>0</v>
      </c>
      <c r="AG820" s="8">
        <v>7.4621212121212116E-2</v>
      </c>
      <c r="AH820" s="8">
        <v>7.4621212121212116E-2</v>
      </c>
      <c r="AI820" s="8">
        <v>0</v>
      </c>
      <c r="AJ820" s="8">
        <v>0</v>
      </c>
      <c r="AK820" s="8">
        <v>0</v>
      </c>
      <c r="AL820" s="8">
        <v>0</v>
      </c>
      <c r="AM820" s="8">
        <v>0</v>
      </c>
      <c r="AN820" s="8">
        <v>0</v>
      </c>
      <c r="AO820" s="8">
        <v>0</v>
      </c>
      <c r="AP820" s="8">
        <v>0</v>
      </c>
      <c r="AQ820" s="8">
        <v>0</v>
      </c>
      <c r="AR820" s="8">
        <v>0</v>
      </c>
      <c r="AS820" s="8">
        <v>0</v>
      </c>
      <c r="AT820" s="8">
        <v>0</v>
      </c>
      <c r="AU820" s="7">
        <v>0</v>
      </c>
      <c r="AV820" s="7">
        <v>0</v>
      </c>
      <c r="AW820" s="7">
        <v>0</v>
      </c>
      <c r="AX820" s="7">
        <v>0</v>
      </c>
      <c r="AY820" s="7">
        <v>0</v>
      </c>
      <c r="AZ820" s="7">
        <v>0</v>
      </c>
      <c r="BA820" s="7">
        <v>0</v>
      </c>
      <c r="BB820" s="7">
        <v>0</v>
      </c>
      <c r="BC820" s="8">
        <v>0</v>
      </c>
      <c r="BD820" s="8">
        <v>0</v>
      </c>
      <c r="BE820" s="8">
        <v>0</v>
      </c>
      <c r="BF820" s="8">
        <v>0</v>
      </c>
      <c r="BG820" s="8">
        <v>0</v>
      </c>
      <c r="BH820" s="8">
        <v>0</v>
      </c>
      <c r="BI820" s="8">
        <v>0</v>
      </c>
      <c r="BJ820" s="8">
        <v>0</v>
      </c>
      <c r="BK820" s="8">
        <v>0</v>
      </c>
      <c r="BL820" s="8">
        <v>0</v>
      </c>
      <c r="BM820" s="8">
        <v>0</v>
      </c>
      <c r="BN820" s="8">
        <v>0</v>
      </c>
      <c r="BO820" s="8">
        <v>0</v>
      </c>
      <c r="BP820" s="8">
        <v>0</v>
      </c>
      <c r="BQ820" s="8">
        <v>0</v>
      </c>
      <c r="BR820" s="8">
        <v>0</v>
      </c>
    </row>
    <row r="821" spans="1:70" x14ac:dyDescent="0.25">
      <c r="A821" s="6">
        <v>35211212</v>
      </c>
      <c r="B821" t="s">
        <v>1848</v>
      </c>
      <c r="C821" s="7" t="s">
        <v>101</v>
      </c>
      <c r="D821" s="7" t="s">
        <v>897</v>
      </c>
      <c r="E821" s="7" t="s">
        <v>95</v>
      </c>
      <c r="F821" t="s">
        <v>898</v>
      </c>
      <c r="G821" t="s">
        <v>899</v>
      </c>
      <c r="H821" t="s">
        <v>329</v>
      </c>
      <c r="I821" t="s">
        <v>330</v>
      </c>
      <c r="J821" t="s">
        <v>78</v>
      </c>
      <c r="K821" t="s">
        <v>109</v>
      </c>
      <c r="L821">
        <v>39.137552636999999</v>
      </c>
      <c r="M821">
        <v>-121.1011247287</v>
      </c>
      <c r="N821" s="7" t="s">
        <v>1845</v>
      </c>
      <c r="O821" s="7" t="s">
        <v>1849</v>
      </c>
      <c r="P821" s="7" t="s">
        <v>1847</v>
      </c>
      <c r="Q821" s="7" t="s">
        <v>141</v>
      </c>
      <c r="R821" s="7">
        <v>524</v>
      </c>
      <c r="S821" s="7">
        <v>1255</v>
      </c>
      <c r="T821" s="7" t="s">
        <v>220</v>
      </c>
      <c r="U821" s="7"/>
      <c r="V821" s="7" t="s">
        <v>898</v>
      </c>
      <c r="W821" s="8">
        <v>0</v>
      </c>
      <c r="X821" s="8">
        <v>0</v>
      </c>
      <c r="Y821" s="8">
        <v>7.3863636363636367E-2</v>
      </c>
      <c r="Z821" s="8">
        <v>7.3863636363636367E-2</v>
      </c>
      <c r="AA821" s="8">
        <v>0</v>
      </c>
      <c r="AB821" s="8">
        <v>0</v>
      </c>
      <c r="AC821" s="8">
        <v>0</v>
      </c>
      <c r="AD821" s="8">
        <v>0</v>
      </c>
      <c r="AE821" s="8">
        <v>0</v>
      </c>
      <c r="AF821" s="8">
        <v>0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0</v>
      </c>
      <c r="AN821" s="8">
        <v>0</v>
      </c>
      <c r="AO821" s="8">
        <v>7.3863636363636367E-2</v>
      </c>
      <c r="AP821" s="8">
        <v>7.3863636363636367E-2</v>
      </c>
      <c r="AQ821" s="8">
        <v>0</v>
      </c>
      <c r="AR821" s="8">
        <v>0</v>
      </c>
      <c r="AS821" s="8">
        <v>0</v>
      </c>
      <c r="AT821" s="8">
        <v>0</v>
      </c>
      <c r="AU821" s="7">
        <v>0</v>
      </c>
      <c r="AV821" s="7">
        <v>0</v>
      </c>
      <c r="AW821" s="7">
        <v>0</v>
      </c>
      <c r="AX821" s="7">
        <v>0</v>
      </c>
      <c r="AY821" s="7">
        <v>0</v>
      </c>
      <c r="AZ821" s="7">
        <v>0</v>
      </c>
      <c r="BA821" s="7">
        <v>0</v>
      </c>
      <c r="BB821" s="7">
        <v>0</v>
      </c>
      <c r="BC821" s="8">
        <v>0</v>
      </c>
      <c r="BD821" s="8">
        <v>0</v>
      </c>
      <c r="BE821" s="8">
        <v>0</v>
      </c>
      <c r="BF821" s="8">
        <v>0</v>
      </c>
      <c r="BG821" s="8">
        <v>0</v>
      </c>
      <c r="BH821" s="8">
        <v>0</v>
      </c>
      <c r="BI821" s="8">
        <v>0</v>
      </c>
      <c r="BJ821" s="8">
        <v>0</v>
      </c>
      <c r="BK821" s="8">
        <v>0</v>
      </c>
      <c r="BL821" s="8">
        <v>0</v>
      </c>
      <c r="BM821" s="8">
        <v>0</v>
      </c>
      <c r="BN821" s="8">
        <v>0</v>
      </c>
      <c r="BO821" s="8">
        <v>0</v>
      </c>
      <c r="BP821" s="8">
        <v>0</v>
      </c>
      <c r="BQ821" s="8">
        <v>0</v>
      </c>
      <c r="BR821" s="8">
        <v>0</v>
      </c>
    </row>
    <row r="822" spans="1:70" x14ac:dyDescent="0.25">
      <c r="A822" s="6">
        <v>35224947</v>
      </c>
      <c r="B822" t="s">
        <v>1850</v>
      </c>
      <c r="C822" s="7" t="s">
        <v>93</v>
      </c>
      <c r="D822" s="7" t="s">
        <v>897</v>
      </c>
      <c r="E822" s="7" t="s">
        <v>95</v>
      </c>
      <c r="F822" t="s">
        <v>898</v>
      </c>
      <c r="G822" t="s">
        <v>899</v>
      </c>
      <c r="H822" t="s">
        <v>1100</v>
      </c>
      <c r="I822" t="s">
        <v>1100</v>
      </c>
      <c r="J822" t="s">
        <v>158</v>
      </c>
      <c r="K822" t="s">
        <v>1101</v>
      </c>
      <c r="L822">
        <v>35.328751003400001</v>
      </c>
      <c r="M822">
        <v>-120.67205748809999</v>
      </c>
      <c r="N822" s="7" t="s">
        <v>1851</v>
      </c>
      <c r="O822" s="7" t="s">
        <v>1852</v>
      </c>
      <c r="P822" s="7" t="s">
        <v>1853</v>
      </c>
      <c r="Q822" s="7" t="s">
        <v>141</v>
      </c>
      <c r="R822" s="7">
        <v>1104</v>
      </c>
      <c r="S822" s="7">
        <v>1903</v>
      </c>
      <c r="T822" s="7" t="s">
        <v>220</v>
      </c>
      <c r="U822" s="7"/>
      <c r="V822" s="7" t="s">
        <v>898</v>
      </c>
      <c r="W822" s="8">
        <v>0</v>
      </c>
      <c r="X822" s="8">
        <v>0</v>
      </c>
      <c r="Y822" s="8">
        <v>3.5227272727272725E-2</v>
      </c>
      <c r="Z822" s="8">
        <v>3.5227272727272725E-2</v>
      </c>
      <c r="AA822" s="8">
        <v>0</v>
      </c>
      <c r="AB822" s="8">
        <v>0</v>
      </c>
      <c r="AC822" s="8">
        <v>0</v>
      </c>
      <c r="AD822" s="8">
        <v>0</v>
      </c>
      <c r="AE822" s="8">
        <v>0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0</v>
      </c>
      <c r="AN822" s="8">
        <v>0</v>
      </c>
      <c r="AO822" s="8">
        <v>0</v>
      </c>
      <c r="AP822" s="8">
        <v>0</v>
      </c>
      <c r="AQ822" s="8">
        <v>0</v>
      </c>
      <c r="AR822" s="8">
        <v>0</v>
      </c>
      <c r="AS822" s="8">
        <v>3.5227272727272725E-2</v>
      </c>
      <c r="AT822" s="8">
        <v>3.5227272727272725E-2</v>
      </c>
      <c r="AU822" s="7">
        <v>0</v>
      </c>
      <c r="AV822" s="7">
        <v>0</v>
      </c>
      <c r="AW822" s="7">
        <v>0</v>
      </c>
      <c r="AX822" s="7">
        <v>0</v>
      </c>
      <c r="AY822" s="7">
        <v>0</v>
      </c>
      <c r="AZ822" s="7">
        <v>0</v>
      </c>
      <c r="BA822" s="7">
        <v>0</v>
      </c>
      <c r="BB822" s="7">
        <v>0</v>
      </c>
      <c r="BC822" s="8">
        <v>0</v>
      </c>
      <c r="BD822" s="8">
        <v>0</v>
      </c>
      <c r="BE822" s="8">
        <v>0</v>
      </c>
      <c r="BF822" s="8">
        <v>0</v>
      </c>
      <c r="BG822" s="8">
        <v>0</v>
      </c>
      <c r="BH822" s="8">
        <v>0</v>
      </c>
      <c r="BI822" s="8">
        <v>0</v>
      </c>
      <c r="BJ822" s="8">
        <v>0</v>
      </c>
      <c r="BK822" s="8">
        <v>0</v>
      </c>
      <c r="BL822" s="8">
        <v>0</v>
      </c>
      <c r="BM822" s="8">
        <v>0</v>
      </c>
      <c r="BN822" s="8">
        <v>0</v>
      </c>
      <c r="BO822" s="8">
        <v>0</v>
      </c>
      <c r="BP822" s="8">
        <v>0</v>
      </c>
      <c r="BQ822" s="8">
        <v>0</v>
      </c>
      <c r="BR822" s="8">
        <v>0</v>
      </c>
    </row>
    <row r="823" spans="1:70" x14ac:dyDescent="0.25">
      <c r="A823" s="6">
        <v>35037728</v>
      </c>
      <c r="B823" t="s">
        <v>1854</v>
      </c>
      <c r="C823" s="7" t="s">
        <v>93</v>
      </c>
      <c r="D823" s="7" t="s">
        <v>897</v>
      </c>
      <c r="E823" s="7" t="s">
        <v>95</v>
      </c>
      <c r="F823" t="s">
        <v>898</v>
      </c>
      <c r="G823" t="s">
        <v>899</v>
      </c>
      <c r="H823" t="s">
        <v>1561</v>
      </c>
      <c r="I823" t="s">
        <v>168</v>
      </c>
      <c r="J823" t="s">
        <v>153</v>
      </c>
      <c r="K823" t="s">
        <v>169</v>
      </c>
      <c r="L823">
        <v>38.670412051</v>
      </c>
      <c r="M823">
        <v>-123.0993857869</v>
      </c>
      <c r="N823" s="7" t="s">
        <v>1855</v>
      </c>
      <c r="O823" s="7" t="s">
        <v>1856</v>
      </c>
      <c r="P823" s="7" t="s">
        <v>1857</v>
      </c>
      <c r="Q823" s="7" t="s">
        <v>141</v>
      </c>
      <c r="R823" s="7">
        <v>386</v>
      </c>
      <c r="S823" s="7"/>
      <c r="T823" s="7"/>
      <c r="U823" s="7"/>
      <c r="V823" s="7" t="s">
        <v>898</v>
      </c>
      <c r="W823" s="8">
        <v>0</v>
      </c>
      <c r="X823" s="8">
        <v>0</v>
      </c>
      <c r="Y823" s="8">
        <v>9.7537878787878785E-2</v>
      </c>
      <c r="Z823" s="8">
        <v>9.7537878787878785E-2</v>
      </c>
      <c r="AA823" s="8">
        <v>0</v>
      </c>
      <c r="AB823" s="8">
        <v>0</v>
      </c>
      <c r="AC823" s="8">
        <v>0</v>
      </c>
      <c r="AD823" s="8">
        <v>0</v>
      </c>
      <c r="AE823" s="8">
        <v>0</v>
      </c>
      <c r="AF823" s="8">
        <v>0</v>
      </c>
      <c r="AG823" s="8">
        <v>0</v>
      </c>
      <c r="AH823" s="8">
        <v>0</v>
      </c>
      <c r="AI823" s="8">
        <v>0</v>
      </c>
      <c r="AJ823" s="8">
        <v>0</v>
      </c>
      <c r="AK823" s="8">
        <v>9.7537878787878785E-2</v>
      </c>
      <c r="AL823" s="8">
        <v>9.7537878787878785E-2</v>
      </c>
      <c r="AM823" s="8">
        <v>0</v>
      </c>
      <c r="AN823" s="8">
        <v>0</v>
      </c>
      <c r="AO823" s="8">
        <v>0</v>
      </c>
      <c r="AP823" s="8">
        <v>0</v>
      </c>
      <c r="AQ823" s="8">
        <v>0</v>
      </c>
      <c r="AR823" s="8">
        <v>0</v>
      </c>
      <c r="AS823" s="8">
        <v>0</v>
      </c>
      <c r="AT823" s="8">
        <v>0</v>
      </c>
      <c r="AU823" s="7">
        <v>0</v>
      </c>
      <c r="AV823" s="7">
        <v>0</v>
      </c>
      <c r="AW823" s="7">
        <v>0</v>
      </c>
      <c r="AX823" s="7">
        <v>0</v>
      </c>
      <c r="AY823" s="7">
        <v>0</v>
      </c>
      <c r="AZ823" s="7">
        <v>0</v>
      </c>
      <c r="BA823" s="7">
        <v>0</v>
      </c>
      <c r="BB823" s="7">
        <v>0</v>
      </c>
      <c r="BC823" s="8">
        <v>0</v>
      </c>
      <c r="BD823" s="8">
        <v>0</v>
      </c>
      <c r="BE823" s="8">
        <v>0</v>
      </c>
      <c r="BF823" s="8">
        <v>0</v>
      </c>
      <c r="BG823" s="8">
        <v>0</v>
      </c>
      <c r="BH823" s="8">
        <v>0</v>
      </c>
      <c r="BI823" s="8">
        <v>0</v>
      </c>
      <c r="BJ823" s="8">
        <v>0</v>
      </c>
      <c r="BK823" s="8">
        <v>0</v>
      </c>
      <c r="BL823" s="8">
        <v>0</v>
      </c>
      <c r="BM823" s="8">
        <v>0</v>
      </c>
      <c r="BN823" s="8">
        <v>0</v>
      </c>
      <c r="BO823" s="8">
        <v>0</v>
      </c>
      <c r="BP823" s="8">
        <v>0</v>
      </c>
      <c r="BQ823" s="8">
        <v>0</v>
      </c>
      <c r="BR823" s="8">
        <v>0</v>
      </c>
    </row>
    <row r="824" spans="1:70" x14ac:dyDescent="0.25">
      <c r="A824" s="6">
        <v>35255487</v>
      </c>
      <c r="B824" t="s">
        <v>1858</v>
      </c>
      <c r="C824" s="7" t="s">
        <v>101</v>
      </c>
      <c r="D824" s="7" t="s">
        <v>897</v>
      </c>
      <c r="E824" s="7" t="s">
        <v>95</v>
      </c>
      <c r="F824" t="s">
        <v>898</v>
      </c>
      <c r="G824" t="s">
        <v>899</v>
      </c>
      <c r="H824" t="s">
        <v>499</v>
      </c>
      <c r="I824" t="s">
        <v>168</v>
      </c>
      <c r="J824" t="s">
        <v>153</v>
      </c>
      <c r="K824" t="s">
        <v>169</v>
      </c>
      <c r="L824">
        <v>38.649091145900002</v>
      </c>
      <c r="M824">
        <v>-122.854080584</v>
      </c>
      <c r="N824" s="7" t="s">
        <v>1859</v>
      </c>
      <c r="O824" s="7" t="s">
        <v>1860</v>
      </c>
      <c r="P824" s="7" t="s">
        <v>1861</v>
      </c>
      <c r="Q824" s="7" t="s">
        <v>141</v>
      </c>
      <c r="R824" s="7">
        <v>940</v>
      </c>
      <c r="S824" s="7">
        <v>2363</v>
      </c>
      <c r="T824" s="7" t="s">
        <v>220</v>
      </c>
      <c r="U824" s="7"/>
      <c r="V824" s="7" t="s">
        <v>898</v>
      </c>
      <c r="W824" s="8">
        <v>0</v>
      </c>
      <c r="X824" s="8">
        <v>0</v>
      </c>
      <c r="Y824" s="8">
        <v>0.21818181818181817</v>
      </c>
      <c r="Z824" s="8">
        <v>0.21818181818181817</v>
      </c>
      <c r="AA824" s="8">
        <v>0</v>
      </c>
      <c r="AB824" s="8">
        <v>0</v>
      </c>
      <c r="AC824" s="8">
        <v>0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8">
        <v>0</v>
      </c>
      <c r="AO824" s="8">
        <v>0</v>
      </c>
      <c r="AP824" s="8">
        <v>0</v>
      </c>
      <c r="AQ824" s="8">
        <v>0</v>
      </c>
      <c r="AR824" s="8">
        <v>0</v>
      </c>
      <c r="AS824" s="8">
        <v>0.21818181818181817</v>
      </c>
      <c r="AT824" s="8">
        <v>0.21818181818181817</v>
      </c>
      <c r="AU824" s="7">
        <v>0</v>
      </c>
      <c r="AV824" s="7">
        <v>0</v>
      </c>
      <c r="AW824" s="7">
        <v>0</v>
      </c>
      <c r="AX824" s="7">
        <v>0</v>
      </c>
      <c r="AY824" s="7">
        <v>0</v>
      </c>
      <c r="AZ824" s="7">
        <v>0</v>
      </c>
      <c r="BA824" s="7">
        <v>0</v>
      </c>
      <c r="BB824" s="7">
        <v>0</v>
      </c>
      <c r="BC824" s="8">
        <v>0</v>
      </c>
      <c r="BD824" s="8">
        <v>0</v>
      </c>
      <c r="BE824" s="8">
        <v>0</v>
      </c>
      <c r="BF824" s="8">
        <v>0</v>
      </c>
      <c r="BG824" s="8">
        <v>0</v>
      </c>
      <c r="BH824" s="8">
        <v>0</v>
      </c>
      <c r="BI824" s="8">
        <v>0</v>
      </c>
      <c r="BJ824" s="8">
        <v>0</v>
      </c>
      <c r="BK824" s="8">
        <v>0</v>
      </c>
      <c r="BL824" s="8">
        <v>0</v>
      </c>
      <c r="BM824" s="8">
        <v>0</v>
      </c>
      <c r="BN824" s="8">
        <v>0</v>
      </c>
      <c r="BO824" s="8">
        <v>0</v>
      </c>
      <c r="BP824" s="8">
        <v>0</v>
      </c>
      <c r="BQ824" s="8">
        <v>0</v>
      </c>
      <c r="BR824" s="8">
        <v>0</v>
      </c>
    </row>
    <row r="825" spans="1:70" x14ac:dyDescent="0.25">
      <c r="A825" s="6">
        <v>35037708</v>
      </c>
      <c r="B825" t="s">
        <v>1862</v>
      </c>
      <c r="C825" s="7" t="s">
        <v>101</v>
      </c>
      <c r="D825" s="7" t="s">
        <v>897</v>
      </c>
      <c r="E825" s="7" t="s">
        <v>95</v>
      </c>
      <c r="F825" t="s">
        <v>898</v>
      </c>
      <c r="G825" t="s">
        <v>899</v>
      </c>
      <c r="H825" t="s">
        <v>1863</v>
      </c>
      <c r="I825" t="s">
        <v>906</v>
      </c>
      <c r="J825" t="s">
        <v>153</v>
      </c>
      <c r="K825" t="s">
        <v>196</v>
      </c>
      <c r="L825">
        <v>39.845284039699997</v>
      </c>
      <c r="M825">
        <v>-123.7041308757</v>
      </c>
      <c r="N825" s="7" t="s">
        <v>1864</v>
      </c>
      <c r="O825" s="7" t="s">
        <v>1865</v>
      </c>
      <c r="P825" s="7" t="s">
        <v>1866</v>
      </c>
      <c r="Q825" s="7" t="s">
        <v>141</v>
      </c>
      <c r="R825" s="7">
        <v>928</v>
      </c>
      <c r="S825" s="7">
        <v>1482</v>
      </c>
      <c r="T825" s="7" t="s">
        <v>220</v>
      </c>
      <c r="U825" s="7"/>
      <c r="V825" s="7" t="s">
        <v>898</v>
      </c>
      <c r="W825" s="8">
        <v>0</v>
      </c>
      <c r="X825" s="8">
        <v>0</v>
      </c>
      <c r="Y825" s="8">
        <v>0.1327651515151515</v>
      </c>
      <c r="Z825" s="8">
        <v>0.1327651515151515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8">
        <v>0</v>
      </c>
      <c r="AO825" s="8">
        <v>0.1327651515151515</v>
      </c>
      <c r="AP825" s="8">
        <v>0.1327651515151515</v>
      </c>
      <c r="AQ825" s="8">
        <v>0</v>
      </c>
      <c r="AR825" s="8">
        <v>0</v>
      </c>
      <c r="AS825" s="8">
        <v>0</v>
      </c>
      <c r="AT825" s="8">
        <v>0</v>
      </c>
      <c r="AU825" s="7">
        <v>0</v>
      </c>
      <c r="AV825" s="7">
        <v>0</v>
      </c>
      <c r="AW825" s="7">
        <v>0</v>
      </c>
      <c r="AX825" s="7">
        <v>0</v>
      </c>
      <c r="AY825" s="7">
        <v>0</v>
      </c>
      <c r="AZ825" s="7">
        <v>0</v>
      </c>
      <c r="BA825" s="7">
        <v>0</v>
      </c>
      <c r="BB825" s="7">
        <v>0</v>
      </c>
      <c r="BC825" s="8">
        <v>0</v>
      </c>
      <c r="BD825" s="8">
        <v>0</v>
      </c>
      <c r="BE825" s="8">
        <v>0</v>
      </c>
      <c r="BF825" s="8">
        <v>0</v>
      </c>
      <c r="BG825" s="8">
        <v>0</v>
      </c>
      <c r="BH825" s="8">
        <v>0</v>
      </c>
      <c r="BI825" s="8">
        <v>0</v>
      </c>
      <c r="BJ825" s="8">
        <v>0</v>
      </c>
      <c r="BK825" s="8">
        <v>0</v>
      </c>
      <c r="BL825" s="8">
        <v>0</v>
      </c>
      <c r="BM825" s="8">
        <v>0</v>
      </c>
      <c r="BN825" s="8">
        <v>0</v>
      </c>
      <c r="BO825" s="8">
        <v>0</v>
      </c>
      <c r="BP825" s="8">
        <v>0</v>
      </c>
      <c r="BQ825" s="8">
        <v>0</v>
      </c>
      <c r="BR825" s="8">
        <v>0</v>
      </c>
    </row>
    <row r="826" spans="1:70" x14ac:dyDescent="0.25">
      <c r="A826" s="6">
        <v>35037707</v>
      </c>
      <c r="B826" t="s">
        <v>1867</v>
      </c>
      <c r="C826" s="7" t="s">
        <v>93</v>
      </c>
      <c r="D826" s="7" t="s">
        <v>897</v>
      </c>
      <c r="E826" s="7" t="s">
        <v>95</v>
      </c>
      <c r="F826" t="s">
        <v>898</v>
      </c>
      <c r="G826" t="s">
        <v>899</v>
      </c>
      <c r="H826" t="s">
        <v>1868</v>
      </c>
      <c r="I826" t="s">
        <v>939</v>
      </c>
      <c r="J826" t="s">
        <v>153</v>
      </c>
      <c r="K826" t="s">
        <v>196</v>
      </c>
      <c r="L826">
        <v>40.0598241183</v>
      </c>
      <c r="M826">
        <v>-123.7285056935</v>
      </c>
      <c r="N826" s="7" t="s">
        <v>1864</v>
      </c>
      <c r="O826" s="7" t="s">
        <v>1869</v>
      </c>
      <c r="P826" s="7" t="s">
        <v>1866</v>
      </c>
      <c r="Q826" s="7" t="s">
        <v>141</v>
      </c>
      <c r="R826" s="7">
        <v>1245</v>
      </c>
      <c r="S826" s="7">
        <v>1938</v>
      </c>
      <c r="T826" s="7" t="s">
        <v>220</v>
      </c>
      <c r="U826" s="7"/>
      <c r="V826" s="7" t="s">
        <v>898</v>
      </c>
      <c r="W826" s="8">
        <v>0</v>
      </c>
      <c r="X826" s="8">
        <v>0</v>
      </c>
      <c r="Y826" s="8">
        <v>0.21837121212121213</v>
      </c>
      <c r="Z826" s="8">
        <v>0.21837121212121213</v>
      </c>
      <c r="AA826" s="8">
        <v>0</v>
      </c>
      <c r="AB826" s="8">
        <v>0</v>
      </c>
      <c r="AC826" s="8">
        <v>0</v>
      </c>
      <c r="AD826" s="8">
        <v>0</v>
      </c>
      <c r="AE826" s="8">
        <v>0</v>
      </c>
      <c r="AF826" s="8">
        <v>0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8">
        <v>0</v>
      </c>
      <c r="AO826" s="8">
        <v>0</v>
      </c>
      <c r="AP826" s="8">
        <v>0</v>
      </c>
      <c r="AQ826" s="8">
        <v>0</v>
      </c>
      <c r="AR826" s="8">
        <v>0</v>
      </c>
      <c r="AS826" s="8">
        <v>0.21837121212121213</v>
      </c>
      <c r="AT826" s="8">
        <v>0.21837121212121213</v>
      </c>
      <c r="AU826" s="7">
        <v>0</v>
      </c>
      <c r="AV826" s="7">
        <v>0</v>
      </c>
      <c r="AW826" s="7">
        <v>0</v>
      </c>
      <c r="AX826" s="7">
        <v>0</v>
      </c>
      <c r="AY826" s="7">
        <v>0</v>
      </c>
      <c r="AZ826" s="7">
        <v>0</v>
      </c>
      <c r="BA826" s="7">
        <v>0</v>
      </c>
      <c r="BB826" s="7">
        <v>0</v>
      </c>
      <c r="BC826" s="8">
        <v>0</v>
      </c>
      <c r="BD826" s="8">
        <v>0</v>
      </c>
      <c r="BE826" s="8">
        <v>0</v>
      </c>
      <c r="BF826" s="8">
        <v>0</v>
      </c>
      <c r="BG826" s="8">
        <v>0</v>
      </c>
      <c r="BH826" s="8">
        <v>0</v>
      </c>
      <c r="BI826" s="8">
        <v>0</v>
      </c>
      <c r="BJ826" s="8">
        <v>0</v>
      </c>
      <c r="BK826" s="8">
        <v>0</v>
      </c>
      <c r="BL826" s="8">
        <v>0</v>
      </c>
      <c r="BM826" s="8">
        <v>0</v>
      </c>
      <c r="BN826" s="8">
        <v>0</v>
      </c>
      <c r="BO826" s="8">
        <v>0</v>
      </c>
      <c r="BP826" s="8">
        <v>0</v>
      </c>
      <c r="BQ826" s="8">
        <v>0</v>
      </c>
      <c r="BR826" s="8">
        <v>0</v>
      </c>
    </row>
    <row r="827" spans="1:70" x14ac:dyDescent="0.25">
      <c r="A827" s="6">
        <v>35150103</v>
      </c>
      <c r="B827" t="s">
        <v>1870</v>
      </c>
      <c r="C827" s="7" t="s">
        <v>93</v>
      </c>
      <c r="D827" s="7" t="s">
        <v>897</v>
      </c>
      <c r="E827" s="7" t="s">
        <v>95</v>
      </c>
      <c r="F827" t="s">
        <v>898</v>
      </c>
      <c r="G827" t="s">
        <v>899</v>
      </c>
      <c r="H827" t="s">
        <v>1871</v>
      </c>
      <c r="I827" t="s">
        <v>939</v>
      </c>
      <c r="J827" t="s">
        <v>153</v>
      </c>
      <c r="K827" t="s">
        <v>196</v>
      </c>
      <c r="L827">
        <v>40.130208419399999</v>
      </c>
      <c r="M827">
        <v>-123.8559259302</v>
      </c>
      <c r="N827" s="7" t="s">
        <v>1872</v>
      </c>
      <c r="O827" s="7" t="s">
        <v>1873</v>
      </c>
      <c r="P827" s="7" t="s">
        <v>1874</v>
      </c>
      <c r="Q827" s="7" t="s">
        <v>141</v>
      </c>
      <c r="R827" s="7">
        <v>1476</v>
      </c>
      <c r="S827" s="7">
        <v>1769</v>
      </c>
      <c r="T827" s="7" t="s">
        <v>220</v>
      </c>
      <c r="U827" s="7"/>
      <c r="V827" s="7" t="s">
        <v>898</v>
      </c>
      <c r="W827" s="8">
        <v>0</v>
      </c>
      <c r="X827" s="8">
        <v>0</v>
      </c>
      <c r="Y827" s="8">
        <v>3.8446969696969695E-2</v>
      </c>
      <c r="Z827" s="8">
        <v>3.8446969696969695E-2</v>
      </c>
      <c r="AA827" s="8">
        <v>0</v>
      </c>
      <c r="AB827" s="8">
        <v>0</v>
      </c>
      <c r="AC827" s="8">
        <v>0</v>
      </c>
      <c r="AD827" s="8">
        <v>0</v>
      </c>
      <c r="AE827" s="8">
        <v>0</v>
      </c>
      <c r="AF827" s="8">
        <v>0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8">
        <v>0</v>
      </c>
      <c r="AO827" s="8">
        <v>0</v>
      </c>
      <c r="AP827" s="8">
        <v>0</v>
      </c>
      <c r="AQ827" s="8">
        <v>0</v>
      </c>
      <c r="AR827" s="8">
        <v>0</v>
      </c>
      <c r="AS827" s="8">
        <v>3.8446969696969695E-2</v>
      </c>
      <c r="AT827" s="8">
        <v>3.8446969696969695E-2</v>
      </c>
      <c r="AU827" s="7">
        <v>0</v>
      </c>
      <c r="AV827" s="7">
        <v>0</v>
      </c>
      <c r="AW827" s="7">
        <v>0</v>
      </c>
      <c r="AX827" s="7">
        <v>0</v>
      </c>
      <c r="AY827" s="7">
        <v>0</v>
      </c>
      <c r="AZ827" s="7">
        <v>0</v>
      </c>
      <c r="BA827" s="7">
        <v>0</v>
      </c>
      <c r="BB827" s="7">
        <v>0</v>
      </c>
      <c r="BC827" s="8">
        <v>0</v>
      </c>
      <c r="BD827" s="8">
        <v>0</v>
      </c>
      <c r="BE827" s="8">
        <v>0</v>
      </c>
      <c r="BF827" s="8">
        <v>0</v>
      </c>
      <c r="BG827" s="8">
        <v>0</v>
      </c>
      <c r="BH827" s="8">
        <v>0</v>
      </c>
      <c r="BI827" s="8">
        <v>0</v>
      </c>
      <c r="BJ827" s="8">
        <v>0</v>
      </c>
      <c r="BK827" s="8">
        <v>0</v>
      </c>
      <c r="BL827" s="8">
        <v>0</v>
      </c>
      <c r="BM827" s="8">
        <v>0</v>
      </c>
      <c r="BN827" s="8">
        <v>0</v>
      </c>
      <c r="BO827" s="8">
        <v>0</v>
      </c>
      <c r="BP827" s="8">
        <v>0</v>
      </c>
      <c r="BQ827" s="8">
        <v>0</v>
      </c>
      <c r="BR827" s="8">
        <v>0</v>
      </c>
    </row>
    <row r="828" spans="1:70" x14ac:dyDescent="0.25">
      <c r="A828" s="6">
        <v>35037706</v>
      </c>
      <c r="B828" t="s">
        <v>1875</v>
      </c>
      <c r="C828" s="7" t="s">
        <v>93</v>
      </c>
      <c r="D828" s="7" t="s">
        <v>897</v>
      </c>
      <c r="E828" s="7" t="s">
        <v>95</v>
      </c>
      <c r="F828" t="s">
        <v>898</v>
      </c>
      <c r="G828" t="s">
        <v>899</v>
      </c>
      <c r="H828" t="s">
        <v>1868</v>
      </c>
      <c r="I828" t="s">
        <v>939</v>
      </c>
      <c r="J828" t="s">
        <v>153</v>
      </c>
      <c r="K828" t="s">
        <v>196</v>
      </c>
      <c r="L828">
        <v>40.1250415381</v>
      </c>
      <c r="M828">
        <v>-123.97838200060001</v>
      </c>
      <c r="N828" s="7" t="s">
        <v>1872</v>
      </c>
      <c r="O828" s="7" t="s">
        <v>1876</v>
      </c>
      <c r="P828" s="7" t="s">
        <v>1874</v>
      </c>
      <c r="Q828" s="7" t="s">
        <v>141</v>
      </c>
      <c r="R828" s="7">
        <v>1149</v>
      </c>
      <c r="S828" s="7">
        <v>1948</v>
      </c>
      <c r="T828" s="7" t="s">
        <v>220</v>
      </c>
      <c r="U828" s="7"/>
      <c r="V828" s="7" t="s">
        <v>898</v>
      </c>
      <c r="W828" s="8">
        <v>0</v>
      </c>
      <c r="X828" s="8">
        <v>0</v>
      </c>
      <c r="Y828" s="8">
        <v>2.4810606060606061E-2</v>
      </c>
      <c r="Z828" s="8">
        <v>2.4810606060606061E-2</v>
      </c>
      <c r="AA828" s="8">
        <v>0</v>
      </c>
      <c r="AB828" s="8">
        <v>0</v>
      </c>
      <c r="AC828" s="8">
        <v>0</v>
      </c>
      <c r="AD828" s="8">
        <v>0</v>
      </c>
      <c r="AE828" s="8">
        <v>0</v>
      </c>
      <c r="AF828" s="8">
        <v>0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8">
        <v>0</v>
      </c>
      <c r="AO828" s="8">
        <v>0</v>
      </c>
      <c r="AP828" s="8">
        <v>0</v>
      </c>
      <c r="AQ828" s="8">
        <v>0</v>
      </c>
      <c r="AR828" s="8">
        <v>0</v>
      </c>
      <c r="AS828" s="8">
        <v>2.4810606060606061E-2</v>
      </c>
      <c r="AT828" s="8">
        <v>2.4810606060606061E-2</v>
      </c>
      <c r="AU828" s="7">
        <v>0</v>
      </c>
      <c r="AV828" s="7">
        <v>0</v>
      </c>
      <c r="AW828" s="7">
        <v>0</v>
      </c>
      <c r="AX828" s="7">
        <v>0</v>
      </c>
      <c r="AY828" s="7">
        <v>0</v>
      </c>
      <c r="AZ828" s="7">
        <v>0</v>
      </c>
      <c r="BA828" s="7">
        <v>0</v>
      </c>
      <c r="BB828" s="7">
        <v>0</v>
      </c>
      <c r="BC828" s="8">
        <v>0</v>
      </c>
      <c r="BD828" s="8">
        <v>0</v>
      </c>
      <c r="BE828" s="8">
        <v>0</v>
      </c>
      <c r="BF828" s="8">
        <v>0</v>
      </c>
      <c r="BG828" s="8">
        <v>0</v>
      </c>
      <c r="BH828" s="8">
        <v>0</v>
      </c>
      <c r="BI828" s="8">
        <v>0</v>
      </c>
      <c r="BJ828" s="8">
        <v>0</v>
      </c>
      <c r="BK828" s="8">
        <v>0</v>
      </c>
      <c r="BL828" s="8">
        <v>0</v>
      </c>
      <c r="BM828" s="8">
        <v>0</v>
      </c>
      <c r="BN828" s="8">
        <v>0</v>
      </c>
      <c r="BO828" s="8">
        <v>0</v>
      </c>
      <c r="BP828" s="8">
        <v>0</v>
      </c>
      <c r="BQ828" s="8">
        <v>0</v>
      </c>
      <c r="BR828" s="8">
        <v>0</v>
      </c>
    </row>
    <row r="829" spans="1:70" x14ac:dyDescent="0.25">
      <c r="A829" s="6">
        <v>31366453</v>
      </c>
      <c r="B829" t="s">
        <v>1877</v>
      </c>
      <c r="C829" s="7" t="s">
        <v>101</v>
      </c>
      <c r="D829" s="7" t="s">
        <v>897</v>
      </c>
      <c r="E829" s="7" t="s">
        <v>95</v>
      </c>
      <c r="F829" t="s">
        <v>898</v>
      </c>
      <c r="G829" t="s">
        <v>899</v>
      </c>
      <c r="H829" t="s">
        <v>1868</v>
      </c>
      <c r="I829" t="s">
        <v>939</v>
      </c>
      <c r="J829" t="s">
        <v>153</v>
      </c>
      <c r="K829" t="s">
        <v>196</v>
      </c>
      <c r="L829">
        <v>40.2260215704</v>
      </c>
      <c r="M829">
        <v>-124.1121104372</v>
      </c>
      <c r="N829" s="7" t="s">
        <v>1872</v>
      </c>
      <c r="O829" s="7" t="s">
        <v>1878</v>
      </c>
      <c r="P829" s="7" t="s">
        <v>1874</v>
      </c>
      <c r="Q829" s="7" t="s">
        <v>141</v>
      </c>
      <c r="R829" s="7">
        <v>1237</v>
      </c>
      <c r="S829" s="7"/>
      <c r="T829" s="7"/>
      <c r="U829" s="7"/>
      <c r="V829" s="7" t="s">
        <v>898</v>
      </c>
      <c r="W829" s="8">
        <v>0</v>
      </c>
      <c r="X829" s="8">
        <v>0</v>
      </c>
      <c r="Y829" s="8">
        <v>3.8825757575757576E-2</v>
      </c>
      <c r="Z829" s="8">
        <v>3.8825757575757576E-2</v>
      </c>
      <c r="AA829" s="8">
        <v>0</v>
      </c>
      <c r="AB829" s="8">
        <v>0</v>
      </c>
      <c r="AC829" s="8">
        <v>0</v>
      </c>
      <c r="AD829" s="8">
        <v>0</v>
      </c>
      <c r="AE829" s="8">
        <v>0</v>
      </c>
      <c r="AF829" s="8">
        <v>0</v>
      </c>
      <c r="AG829" s="8">
        <v>3.8825757575757576E-2</v>
      </c>
      <c r="AH829" s="8">
        <v>3.8825757575757576E-2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8">
        <v>0</v>
      </c>
      <c r="AO829" s="8">
        <v>0</v>
      </c>
      <c r="AP829" s="8">
        <v>0</v>
      </c>
      <c r="AQ829" s="8">
        <v>0</v>
      </c>
      <c r="AR829" s="8">
        <v>0</v>
      </c>
      <c r="AS829" s="8">
        <v>0</v>
      </c>
      <c r="AT829" s="8">
        <v>0</v>
      </c>
      <c r="AU829" s="7">
        <v>0</v>
      </c>
      <c r="AV829" s="7">
        <v>0</v>
      </c>
      <c r="AW829" s="7">
        <v>0</v>
      </c>
      <c r="AX829" s="7">
        <v>0</v>
      </c>
      <c r="AY829" s="7">
        <v>0</v>
      </c>
      <c r="AZ829" s="7">
        <v>0</v>
      </c>
      <c r="BA829" s="7">
        <v>0</v>
      </c>
      <c r="BB829" s="7">
        <v>0</v>
      </c>
      <c r="BC829" s="8">
        <v>0</v>
      </c>
      <c r="BD829" s="8">
        <v>0</v>
      </c>
      <c r="BE829" s="8">
        <v>0</v>
      </c>
      <c r="BF829" s="8">
        <v>0</v>
      </c>
      <c r="BG829" s="8">
        <v>0</v>
      </c>
      <c r="BH829" s="8">
        <v>0</v>
      </c>
      <c r="BI829" s="8">
        <v>0</v>
      </c>
      <c r="BJ829" s="8">
        <v>0</v>
      </c>
      <c r="BK829" s="8">
        <v>0</v>
      </c>
      <c r="BL829" s="8">
        <v>0</v>
      </c>
      <c r="BM829" s="8">
        <v>0</v>
      </c>
      <c r="BN829" s="8">
        <v>0</v>
      </c>
      <c r="BO829" s="8">
        <v>0</v>
      </c>
      <c r="BP829" s="8">
        <v>0</v>
      </c>
      <c r="BQ829" s="8">
        <v>0</v>
      </c>
      <c r="BR829" s="8">
        <v>0</v>
      </c>
    </row>
    <row r="830" spans="1:70" x14ac:dyDescent="0.25">
      <c r="A830" s="6">
        <v>35208094</v>
      </c>
      <c r="B830" t="s">
        <v>1879</v>
      </c>
      <c r="C830" s="7" t="s">
        <v>86</v>
      </c>
      <c r="D830" s="7" t="s">
        <v>897</v>
      </c>
      <c r="E830" s="7" t="s">
        <v>87</v>
      </c>
      <c r="F830" t="s">
        <v>898</v>
      </c>
      <c r="G830" t="s">
        <v>899</v>
      </c>
      <c r="H830" t="s">
        <v>1868</v>
      </c>
      <c r="I830" t="s">
        <v>939</v>
      </c>
      <c r="J830" t="s">
        <v>153</v>
      </c>
      <c r="K830" t="s">
        <v>196</v>
      </c>
      <c r="L830">
        <v>40.1678650793</v>
      </c>
      <c r="M830">
        <v>-124.0858354491</v>
      </c>
      <c r="N830" s="7" t="s">
        <v>1872</v>
      </c>
      <c r="O830" s="7" t="s">
        <v>1878</v>
      </c>
      <c r="P830" s="7" t="s">
        <v>1874</v>
      </c>
      <c r="Q830" s="7" t="s">
        <v>141</v>
      </c>
      <c r="R830" s="7">
        <v>1237</v>
      </c>
      <c r="S830" s="7">
        <v>2057</v>
      </c>
      <c r="T830" s="7" t="s">
        <v>220</v>
      </c>
      <c r="U830" s="7"/>
      <c r="V830" s="7" t="s">
        <v>898</v>
      </c>
      <c r="W830" s="8">
        <v>0</v>
      </c>
      <c r="X830" s="8">
        <v>0</v>
      </c>
      <c r="Y830" s="8">
        <v>7.9734848484848492E-2</v>
      </c>
      <c r="Z830" s="8">
        <v>7.9734848484848492E-2</v>
      </c>
      <c r="AA830" s="8">
        <v>0</v>
      </c>
      <c r="AB830" s="8">
        <v>0</v>
      </c>
      <c r="AC830" s="8">
        <v>0</v>
      </c>
      <c r="AD830" s="8">
        <v>0</v>
      </c>
      <c r="AE830" s="8">
        <v>0</v>
      </c>
      <c r="AF830" s="8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8">
        <v>0</v>
      </c>
      <c r="AO830" s="8">
        <v>0</v>
      </c>
      <c r="AP830" s="8">
        <v>0</v>
      </c>
      <c r="AQ830" s="8">
        <v>0</v>
      </c>
      <c r="AR830" s="8">
        <v>0</v>
      </c>
      <c r="AS830" s="8">
        <v>0</v>
      </c>
      <c r="AT830" s="8">
        <v>0</v>
      </c>
      <c r="AU830" s="7">
        <v>0</v>
      </c>
      <c r="AV830" s="7">
        <v>0</v>
      </c>
      <c r="AW830" s="7">
        <v>0</v>
      </c>
      <c r="AX830" s="7">
        <v>0</v>
      </c>
      <c r="AY830" s="7">
        <v>0</v>
      </c>
      <c r="AZ830" s="7">
        <v>0</v>
      </c>
      <c r="BA830" s="7">
        <v>7.9734848484848492E-2</v>
      </c>
      <c r="BB830" s="7">
        <v>7.9734848484848492E-2</v>
      </c>
      <c r="BC830" s="8">
        <v>0</v>
      </c>
      <c r="BD830" s="8">
        <v>0</v>
      </c>
      <c r="BE830" s="8">
        <v>0</v>
      </c>
      <c r="BF830" s="8">
        <v>0</v>
      </c>
      <c r="BG830" s="8">
        <v>0</v>
      </c>
      <c r="BH830" s="8">
        <v>0</v>
      </c>
      <c r="BI830" s="8">
        <v>0</v>
      </c>
      <c r="BJ830" s="8">
        <v>0</v>
      </c>
      <c r="BK830" s="8">
        <v>0</v>
      </c>
      <c r="BL830" s="8">
        <v>0</v>
      </c>
      <c r="BM830" s="8">
        <v>0</v>
      </c>
      <c r="BN830" s="8">
        <v>0</v>
      </c>
      <c r="BO830" s="8">
        <v>0</v>
      </c>
      <c r="BP830" s="8">
        <v>0</v>
      </c>
      <c r="BQ830" s="8">
        <v>0</v>
      </c>
      <c r="BR830" s="8">
        <v>0</v>
      </c>
    </row>
    <row r="831" spans="1:70" x14ac:dyDescent="0.25">
      <c r="A831" s="6">
        <v>35208076</v>
      </c>
      <c r="B831" t="s">
        <v>1880</v>
      </c>
      <c r="C831" s="7" t="s">
        <v>101</v>
      </c>
      <c r="D831" s="7" t="s">
        <v>897</v>
      </c>
      <c r="E831" s="7" t="s">
        <v>95</v>
      </c>
      <c r="F831" t="s">
        <v>898</v>
      </c>
      <c r="G831" t="s">
        <v>899</v>
      </c>
      <c r="H831" t="s">
        <v>1881</v>
      </c>
      <c r="I831" t="s">
        <v>906</v>
      </c>
      <c r="J831" t="s">
        <v>153</v>
      </c>
      <c r="K831" t="s">
        <v>196</v>
      </c>
      <c r="L831">
        <v>39.987523570999997</v>
      </c>
      <c r="M831">
        <v>-123.9266734495</v>
      </c>
      <c r="N831" s="7" t="s">
        <v>1872</v>
      </c>
      <c r="O831" s="7" t="s">
        <v>1882</v>
      </c>
      <c r="P831" s="7" t="s">
        <v>1874</v>
      </c>
      <c r="Q831" s="7" t="s">
        <v>141</v>
      </c>
      <c r="R831" s="7">
        <v>1777</v>
      </c>
      <c r="S831" s="7">
        <v>1555</v>
      </c>
      <c r="T831" s="7" t="s">
        <v>220</v>
      </c>
      <c r="U831" s="7"/>
      <c r="V831" s="7" t="s">
        <v>898</v>
      </c>
      <c r="W831" s="8">
        <v>0</v>
      </c>
      <c r="X831" s="8">
        <v>0</v>
      </c>
      <c r="Y831" s="8">
        <v>9.2234848484848489E-2</v>
      </c>
      <c r="Z831" s="8">
        <v>9.2234848484848489E-2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8">
        <v>0</v>
      </c>
      <c r="AO831" s="8">
        <v>0</v>
      </c>
      <c r="AP831" s="8">
        <v>0</v>
      </c>
      <c r="AQ831" s="8">
        <v>0</v>
      </c>
      <c r="AR831" s="8">
        <v>0</v>
      </c>
      <c r="AS831" s="8">
        <v>9.2234848484848489E-2</v>
      </c>
      <c r="AT831" s="8">
        <v>9.2234848484848489E-2</v>
      </c>
      <c r="AU831" s="7">
        <v>0</v>
      </c>
      <c r="AV831" s="7">
        <v>0</v>
      </c>
      <c r="AW831" s="7">
        <v>0</v>
      </c>
      <c r="AX831" s="7">
        <v>0</v>
      </c>
      <c r="AY831" s="7">
        <v>0</v>
      </c>
      <c r="AZ831" s="7">
        <v>0</v>
      </c>
      <c r="BA831" s="7">
        <v>0</v>
      </c>
      <c r="BB831" s="7">
        <v>0</v>
      </c>
      <c r="BC831" s="8">
        <v>0</v>
      </c>
      <c r="BD831" s="8">
        <v>0</v>
      </c>
      <c r="BE831" s="8">
        <v>0</v>
      </c>
      <c r="BF831" s="8">
        <v>0</v>
      </c>
      <c r="BG831" s="8">
        <v>0</v>
      </c>
      <c r="BH831" s="8">
        <v>0</v>
      </c>
      <c r="BI831" s="8">
        <v>0</v>
      </c>
      <c r="BJ831" s="8">
        <v>0</v>
      </c>
      <c r="BK831" s="8">
        <v>0</v>
      </c>
      <c r="BL831" s="8">
        <v>0</v>
      </c>
      <c r="BM831" s="8">
        <v>0</v>
      </c>
      <c r="BN831" s="8">
        <v>0</v>
      </c>
      <c r="BO831" s="8">
        <v>0</v>
      </c>
      <c r="BP831" s="8">
        <v>0</v>
      </c>
      <c r="BQ831" s="8">
        <v>0</v>
      </c>
      <c r="BR831" s="8">
        <v>0</v>
      </c>
    </row>
    <row r="832" spans="1:70" x14ac:dyDescent="0.25">
      <c r="A832" s="6">
        <v>35208098</v>
      </c>
      <c r="B832" t="s">
        <v>1883</v>
      </c>
      <c r="C832" s="7" t="s">
        <v>93</v>
      </c>
      <c r="D832" s="7" t="s">
        <v>897</v>
      </c>
      <c r="E832" s="7" t="s">
        <v>95</v>
      </c>
      <c r="F832" t="s">
        <v>898</v>
      </c>
      <c r="G832" t="s">
        <v>899</v>
      </c>
      <c r="H832" t="s">
        <v>1884</v>
      </c>
      <c r="I832" t="s">
        <v>939</v>
      </c>
      <c r="J832" t="s">
        <v>153</v>
      </c>
      <c r="K832" t="s">
        <v>196</v>
      </c>
      <c r="L832">
        <v>40.121809220899998</v>
      </c>
      <c r="M832">
        <v>-123.83466322370001</v>
      </c>
      <c r="N832" s="7" t="s">
        <v>1872</v>
      </c>
      <c r="O832" s="7" t="s">
        <v>1885</v>
      </c>
      <c r="P832" s="7" t="s">
        <v>1874</v>
      </c>
      <c r="Q832" s="7" t="s">
        <v>141</v>
      </c>
      <c r="R832" s="7">
        <v>1198</v>
      </c>
      <c r="S832" s="7">
        <v>2092</v>
      </c>
      <c r="T832" s="7" t="s">
        <v>220</v>
      </c>
      <c r="U832" s="7"/>
      <c r="V832" s="7" t="s">
        <v>898</v>
      </c>
      <c r="W832" s="8">
        <v>0</v>
      </c>
      <c r="X832" s="8">
        <v>0</v>
      </c>
      <c r="Y832" s="8">
        <v>2.9356060606060608E-2</v>
      </c>
      <c r="Z832" s="8">
        <v>2.9356060606060608E-2</v>
      </c>
      <c r="AA832" s="8">
        <v>0</v>
      </c>
      <c r="AB832" s="8">
        <v>0</v>
      </c>
      <c r="AC832" s="8">
        <v>0</v>
      </c>
      <c r="AD832" s="8">
        <v>0</v>
      </c>
      <c r="AE832" s="8">
        <v>0</v>
      </c>
      <c r="AF832" s="8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8">
        <v>0</v>
      </c>
      <c r="AO832" s="8">
        <v>2.9356060606060608E-2</v>
      </c>
      <c r="AP832" s="8">
        <v>2.9356060606060608E-2</v>
      </c>
      <c r="AQ832" s="8">
        <v>0</v>
      </c>
      <c r="AR832" s="8">
        <v>0</v>
      </c>
      <c r="AS832" s="8">
        <v>0</v>
      </c>
      <c r="AT832" s="8">
        <v>0</v>
      </c>
      <c r="AU832" s="7">
        <v>0</v>
      </c>
      <c r="AV832" s="7">
        <v>0</v>
      </c>
      <c r="AW832" s="7">
        <v>0</v>
      </c>
      <c r="AX832" s="7">
        <v>0</v>
      </c>
      <c r="AY832" s="7">
        <v>0</v>
      </c>
      <c r="AZ832" s="7">
        <v>0</v>
      </c>
      <c r="BA832" s="7">
        <v>0</v>
      </c>
      <c r="BB832" s="7">
        <v>0</v>
      </c>
      <c r="BC832" s="8">
        <v>0</v>
      </c>
      <c r="BD832" s="8">
        <v>0</v>
      </c>
      <c r="BE832" s="8">
        <v>0</v>
      </c>
      <c r="BF832" s="8">
        <v>0</v>
      </c>
      <c r="BG832" s="8">
        <v>0</v>
      </c>
      <c r="BH832" s="8">
        <v>0</v>
      </c>
      <c r="BI832" s="8">
        <v>0</v>
      </c>
      <c r="BJ832" s="8">
        <v>0</v>
      </c>
      <c r="BK832" s="8">
        <v>0</v>
      </c>
      <c r="BL832" s="8">
        <v>0</v>
      </c>
      <c r="BM832" s="8">
        <v>0</v>
      </c>
      <c r="BN832" s="8">
        <v>0</v>
      </c>
      <c r="BO832" s="8">
        <v>0</v>
      </c>
      <c r="BP832" s="8">
        <v>0</v>
      </c>
      <c r="BQ832" s="8">
        <v>0</v>
      </c>
      <c r="BR832" s="8">
        <v>0</v>
      </c>
    </row>
    <row r="833" spans="1:70" x14ac:dyDescent="0.25">
      <c r="A833" s="6">
        <v>35037596</v>
      </c>
      <c r="B833" t="s">
        <v>1886</v>
      </c>
      <c r="C833" s="7" t="s">
        <v>101</v>
      </c>
      <c r="D833" s="7" t="s">
        <v>897</v>
      </c>
      <c r="E833" s="7" t="s">
        <v>95</v>
      </c>
      <c r="F833" t="s">
        <v>898</v>
      </c>
      <c r="G833" t="s">
        <v>899</v>
      </c>
      <c r="H833" t="s">
        <v>1887</v>
      </c>
      <c r="I833" t="s">
        <v>939</v>
      </c>
      <c r="J833" t="s">
        <v>153</v>
      </c>
      <c r="K833" t="s">
        <v>196</v>
      </c>
      <c r="L833">
        <v>40.439485097999999</v>
      </c>
      <c r="M833">
        <v>-124.4062396768</v>
      </c>
      <c r="N833" s="7" t="s">
        <v>1888</v>
      </c>
      <c r="O833" s="7" t="s">
        <v>1889</v>
      </c>
      <c r="P833" s="7" t="s">
        <v>1890</v>
      </c>
      <c r="Q833" s="7" t="s">
        <v>141</v>
      </c>
      <c r="R833" s="7">
        <v>1252</v>
      </c>
      <c r="S833" s="7">
        <v>2462</v>
      </c>
      <c r="T833" s="7" t="s">
        <v>220</v>
      </c>
      <c r="U833" s="7"/>
      <c r="V833" s="7" t="s">
        <v>898</v>
      </c>
      <c r="W833" s="8">
        <v>0</v>
      </c>
      <c r="X833" s="8">
        <v>0</v>
      </c>
      <c r="Y833" s="8">
        <v>0.20265151515151514</v>
      </c>
      <c r="Z833" s="8">
        <v>0.20265151515151514</v>
      </c>
      <c r="AA833" s="8">
        <v>0</v>
      </c>
      <c r="AB833" s="8">
        <v>0</v>
      </c>
      <c r="AC833" s="8">
        <v>0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8">
        <v>0</v>
      </c>
      <c r="AO833" s="8">
        <v>0.20265151515151514</v>
      </c>
      <c r="AP833" s="8">
        <v>0.20265151515151514</v>
      </c>
      <c r="AQ833" s="8">
        <v>0</v>
      </c>
      <c r="AR833" s="8">
        <v>0</v>
      </c>
      <c r="AS833" s="8">
        <v>0</v>
      </c>
      <c r="AT833" s="8">
        <v>0</v>
      </c>
      <c r="AU833" s="7">
        <v>0</v>
      </c>
      <c r="AV833" s="7">
        <v>0</v>
      </c>
      <c r="AW833" s="7">
        <v>0</v>
      </c>
      <c r="AX833" s="7">
        <v>0</v>
      </c>
      <c r="AY833" s="7">
        <v>0</v>
      </c>
      <c r="AZ833" s="7">
        <v>0</v>
      </c>
      <c r="BA833" s="7">
        <v>0</v>
      </c>
      <c r="BB833" s="7">
        <v>0</v>
      </c>
      <c r="BC833" s="8">
        <v>0</v>
      </c>
      <c r="BD833" s="8">
        <v>0</v>
      </c>
      <c r="BE833" s="8">
        <v>0</v>
      </c>
      <c r="BF833" s="8">
        <v>0</v>
      </c>
      <c r="BG833" s="8">
        <v>0</v>
      </c>
      <c r="BH833" s="8">
        <v>0</v>
      </c>
      <c r="BI833" s="8">
        <v>0</v>
      </c>
      <c r="BJ833" s="8">
        <v>0</v>
      </c>
      <c r="BK833" s="8">
        <v>0</v>
      </c>
      <c r="BL833" s="8">
        <v>0</v>
      </c>
      <c r="BM833" s="8">
        <v>0</v>
      </c>
      <c r="BN833" s="8">
        <v>0</v>
      </c>
      <c r="BO833" s="8">
        <v>0</v>
      </c>
      <c r="BP833" s="8">
        <v>0</v>
      </c>
      <c r="BQ833" s="8">
        <v>0</v>
      </c>
      <c r="BR833" s="8">
        <v>0</v>
      </c>
    </row>
    <row r="834" spans="1:70" x14ac:dyDescent="0.25">
      <c r="A834" s="6">
        <v>35115404</v>
      </c>
      <c r="B834" t="s">
        <v>1891</v>
      </c>
      <c r="C834" s="7" t="s">
        <v>101</v>
      </c>
      <c r="D834" s="7" t="s">
        <v>897</v>
      </c>
      <c r="E834" s="7" t="s">
        <v>95</v>
      </c>
      <c r="F834" t="s">
        <v>898</v>
      </c>
      <c r="G834" t="s">
        <v>899</v>
      </c>
      <c r="H834" t="s">
        <v>483</v>
      </c>
      <c r="J834" t="s">
        <v>78</v>
      </c>
      <c r="K834" t="s">
        <v>109</v>
      </c>
      <c r="L834">
        <v>39.023730000100002</v>
      </c>
      <c r="M834">
        <v>-120.81946000009999</v>
      </c>
      <c r="N834" s="7" t="s">
        <v>484</v>
      </c>
      <c r="O834" s="7" t="s">
        <v>1892</v>
      </c>
      <c r="P834" s="7" t="s">
        <v>486</v>
      </c>
      <c r="Q834" s="7" t="s">
        <v>170</v>
      </c>
      <c r="R834" s="7">
        <v>2058</v>
      </c>
      <c r="S834" s="7"/>
      <c r="T834" s="7"/>
      <c r="U834" s="7"/>
      <c r="V834" s="7" t="s">
        <v>898</v>
      </c>
      <c r="W834" s="8">
        <v>0</v>
      </c>
      <c r="X834" s="8">
        <v>0</v>
      </c>
      <c r="Y834" s="8">
        <v>2.2916666666666665E-2</v>
      </c>
      <c r="Z834" s="8">
        <v>2.2916666666666665E-2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2.2916666666666665E-2</v>
      </c>
      <c r="AL834" s="8">
        <v>2.2916666666666665E-2</v>
      </c>
      <c r="AM834" s="8">
        <v>0</v>
      </c>
      <c r="AN834" s="8">
        <v>0</v>
      </c>
      <c r="AO834" s="8">
        <v>0</v>
      </c>
      <c r="AP834" s="8">
        <v>0</v>
      </c>
      <c r="AQ834" s="8">
        <v>0</v>
      </c>
      <c r="AR834" s="8">
        <v>0</v>
      </c>
      <c r="AS834" s="8">
        <v>0</v>
      </c>
      <c r="AT834" s="8">
        <v>0</v>
      </c>
      <c r="AU834" s="7">
        <v>0</v>
      </c>
      <c r="AV834" s="7">
        <v>0</v>
      </c>
      <c r="AW834" s="7">
        <v>0</v>
      </c>
      <c r="AX834" s="7">
        <v>0</v>
      </c>
      <c r="AY834" s="7">
        <v>0</v>
      </c>
      <c r="AZ834" s="7">
        <v>0</v>
      </c>
      <c r="BA834" s="7">
        <v>0</v>
      </c>
      <c r="BB834" s="7">
        <v>0</v>
      </c>
      <c r="BC834" s="8">
        <v>0</v>
      </c>
      <c r="BD834" s="8">
        <v>0</v>
      </c>
      <c r="BE834" s="8">
        <v>0</v>
      </c>
      <c r="BF834" s="8">
        <v>0</v>
      </c>
      <c r="BG834" s="8">
        <v>0</v>
      </c>
      <c r="BH834" s="8">
        <v>0</v>
      </c>
      <c r="BI834" s="8">
        <v>0</v>
      </c>
      <c r="BJ834" s="8">
        <v>0</v>
      </c>
      <c r="BK834" s="8">
        <v>0</v>
      </c>
      <c r="BL834" s="8">
        <v>0</v>
      </c>
      <c r="BM834" s="8">
        <v>0</v>
      </c>
      <c r="BN834" s="8">
        <v>0</v>
      </c>
      <c r="BO834" s="8">
        <v>0</v>
      </c>
      <c r="BP834" s="8">
        <v>0</v>
      </c>
      <c r="BQ834" s="8">
        <v>0</v>
      </c>
      <c r="BR834" s="8">
        <v>0</v>
      </c>
    </row>
    <row r="835" spans="1:70" x14ac:dyDescent="0.25">
      <c r="A835" s="6">
        <v>35150689</v>
      </c>
      <c r="B835" t="s">
        <v>1893</v>
      </c>
      <c r="C835" s="7" t="s">
        <v>93</v>
      </c>
      <c r="D835" s="7" t="s">
        <v>897</v>
      </c>
      <c r="E835" s="7" t="s">
        <v>95</v>
      </c>
      <c r="F835" t="s">
        <v>898</v>
      </c>
      <c r="G835" t="s">
        <v>899</v>
      </c>
      <c r="H835" t="s">
        <v>1894</v>
      </c>
      <c r="I835" t="s">
        <v>906</v>
      </c>
      <c r="J835" t="s">
        <v>153</v>
      </c>
      <c r="K835" t="s">
        <v>196</v>
      </c>
      <c r="L835">
        <v>39.465662503200001</v>
      </c>
      <c r="M835">
        <v>-123.7874653627</v>
      </c>
      <c r="N835" s="7" t="s">
        <v>1895</v>
      </c>
      <c r="O835" s="7" t="s">
        <v>1896</v>
      </c>
      <c r="P835" s="7" t="s">
        <v>1897</v>
      </c>
      <c r="Q835" s="7" t="s">
        <v>141</v>
      </c>
      <c r="R835" s="7">
        <v>2581</v>
      </c>
      <c r="S835" s="7">
        <v>2288</v>
      </c>
      <c r="T835" s="7" t="s">
        <v>220</v>
      </c>
      <c r="U835" s="7"/>
      <c r="V835" s="7" t="s">
        <v>898</v>
      </c>
      <c r="W835" s="8">
        <v>0</v>
      </c>
      <c r="X835" s="8">
        <v>0</v>
      </c>
      <c r="Y835" s="8">
        <v>0.22045454545454546</v>
      </c>
      <c r="Z835" s="8">
        <v>0.22045454545454546</v>
      </c>
      <c r="AA835" s="8">
        <v>0</v>
      </c>
      <c r="AB835" s="8">
        <v>0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8">
        <v>0</v>
      </c>
      <c r="AO835" s="8">
        <v>0.22045454545454546</v>
      </c>
      <c r="AP835" s="8">
        <v>0.22045454545454546</v>
      </c>
      <c r="AQ835" s="8">
        <v>0</v>
      </c>
      <c r="AR835" s="8">
        <v>0</v>
      </c>
      <c r="AS835" s="8">
        <v>0</v>
      </c>
      <c r="AT835" s="8">
        <v>0</v>
      </c>
      <c r="AU835" s="7">
        <v>0</v>
      </c>
      <c r="AV835" s="7">
        <v>0</v>
      </c>
      <c r="AW835" s="7">
        <v>0</v>
      </c>
      <c r="AX835" s="7">
        <v>0</v>
      </c>
      <c r="AY835" s="7">
        <v>0</v>
      </c>
      <c r="AZ835" s="7">
        <v>0</v>
      </c>
      <c r="BA835" s="7">
        <v>0</v>
      </c>
      <c r="BB835" s="7">
        <v>0</v>
      </c>
      <c r="BC835" s="8">
        <v>0</v>
      </c>
      <c r="BD835" s="8">
        <v>0</v>
      </c>
      <c r="BE835" s="8">
        <v>0</v>
      </c>
      <c r="BF835" s="8">
        <v>0</v>
      </c>
      <c r="BG835" s="8">
        <v>0</v>
      </c>
      <c r="BH835" s="8">
        <v>0</v>
      </c>
      <c r="BI835" s="8">
        <v>0</v>
      </c>
      <c r="BJ835" s="8">
        <v>0</v>
      </c>
      <c r="BK835" s="8">
        <v>0</v>
      </c>
      <c r="BL835" s="8">
        <v>0</v>
      </c>
      <c r="BM835" s="8">
        <v>0</v>
      </c>
      <c r="BN835" s="8">
        <v>0</v>
      </c>
      <c r="BO835" s="8">
        <v>0</v>
      </c>
      <c r="BP835" s="8">
        <v>0</v>
      </c>
      <c r="BQ835" s="8">
        <v>0</v>
      </c>
      <c r="BR835" s="8">
        <v>0</v>
      </c>
    </row>
    <row r="836" spans="1:70" x14ac:dyDescent="0.25">
      <c r="A836" s="6">
        <v>35030877</v>
      </c>
      <c r="B836" t="s">
        <v>1898</v>
      </c>
      <c r="C836" s="7" t="s">
        <v>101</v>
      </c>
      <c r="D836" s="7" t="s">
        <v>897</v>
      </c>
      <c r="E836" s="7" t="s">
        <v>95</v>
      </c>
      <c r="F836" t="s">
        <v>898</v>
      </c>
      <c r="G836" t="s">
        <v>899</v>
      </c>
      <c r="H836" t="s">
        <v>1561</v>
      </c>
      <c r="I836" t="s">
        <v>168</v>
      </c>
      <c r="J836" t="s">
        <v>153</v>
      </c>
      <c r="K836" t="s">
        <v>169</v>
      </c>
      <c r="L836">
        <v>38.600436838699999</v>
      </c>
      <c r="M836">
        <v>-123.3487835744</v>
      </c>
      <c r="N836" s="7" t="s">
        <v>1899</v>
      </c>
      <c r="O836" s="7" t="s">
        <v>1900</v>
      </c>
      <c r="P836" s="7" t="s">
        <v>1901</v>
      </c>
      <c r="Q836" s="7" t="s">
        <v>141</v>
      </c>
      <c r="R836" s="7">
        <v>2129</v>
      </c>
      <c r="S836" s="7"/>
      <c r="T836" s="7"/>
      <c r="U836" s="7"/>
      <c r="V836" s="7" t="s">
        <v>898</v>
      </c>
      <c r="W836" s="8">
        <v>0</v>
      </c>
      <c r="X836" s="8">
        <v>0</v>
      </c>
      <c r="Y836" s="8">
        <v>0.15075757575757576</v>
      </c>
      <c r="Z836" s="8">
        <v>0.15075757575757576</v>
      </c>
      <c r="AA836" s="8">
        <v>0</v>
      </c>
      <c r="AB836" s="8">
        <v>0</v>
      </c>
      <c r="AC836" s="8">
        <v>0</v>
      </c>
      <c r="AD836" s="8">
        <v>0</v>
      </c>
      <c r="AE836" s="8">
        <v>0</v>
      </c>
      <c r="AF836" s="8">
        <v>0</v>
      </c>
      <c r="AG836" s="8">
        <v>0.15075757575757576</v>
      </c>
      <c r="AH836" s="8">
        <v>0.15075757575757576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8">
        <v>0</v>
      </c>
      <c r="AO836" s="8">
        <v>0</v>
      </c>
      <c r="AP836" s="8">
        <v>0</v>
      </c>
      <c r="AQ836" s="8">
        <v>0</v>
      </c>
      <c r="AR836" s="8">
        <v>0</v>
      </c>
      <c r="AS836" s="8">
        <v>0</v>
      </c>
      <c r="AT836" s="8">
        <v>0</v>
      </c>
      <c r="AU836" s="7">
        <v>0</v>
      </c>
      <c r="AV836" s="7">
        <v>0</v>
      </c>
      <c r="AW836" s="7">
        <v>0</v>
      </c>
      <c r="AX836" s="7">
        <v>0</v>
      </c>
      <c r="AY836" s="7">
        <v>0</v>
      </c>
      <c r="AZ836" s="7">
        <v>0</v>
      </c>
      <c r="BA836" s="7">
        <v>0</v>
      </c>
      <c r="BB836" s="7">
        <v>0</v>
      </c>
      <c r="BC836" s="8">
        <v>0</v>
      </c>
      <c r="BD836" s="8">
        <v>0</v>
      </c>
      <c r="BE836" s="8">
        <v>0</v>
      </c>
      <c r="BF836" s="8">
        <v>0</v>
      </c>
      <c r="BG836" s="8">
        <v>0</v>
      </c>
      <c r="BH836" s="8">
        <v>0</v>
      </c>
      <c r="BI836" s="8">
        <v>0</v>
      </c>
      <c r="BJ836" s="8">
        <v>0</v>
      </c>
      <c r="BK836" s="8">
        <v>0</v>
      </c>
      <c r="BL836" s="8">
        <v>0</v>
      </c>
      <c r="BM836" s="8">
        <v>0</v>
      </c>
      <c r="BN836" s="8">
        <v>0</v>
      </c>
      <c r="BO836" s="8">
        <v>0</v>
      </c>
      <c r="BP836" s="8">
        <v>0</v>
      </c>
      <c r="BQ836" s="8">
        <v>0</v>
      </c>
      <c r="BR836" s="8">
        <v>0</v>
      </c>
    </row>
    <row r="837" spans="1:70" x14ac:dyDescent="0.25">
      <c r="A837" s="6">
        <v>35037705</v>
      </c>
      <c r="B837" t="s">
        <v>1902</v>
      </c>
      <c r="C837" s="7" t="s">
        <v>93</v>
      </c>
      <c r="D837" s="7" t="s">
        <v>897</v>
      </c>
      <c r="E837" s="7" t="s">
        <v>95</v>
      </c>
      <c r="F837" t="s">
        <v>898</v>
      </c>
      <c r="G837" t="s">
        <v>899</v>
      </c>
      <c r="H837" t="s">
        <v>1903</v>
      </c>
      <c r="I837" t="s">
        <v>195</v>
      </c>
      <c r="J837" t="s">
        <v>153</v>
      </c>
      <c r="K837" t="s">
        <v>196</v>
      </c>
      <c r="L837">
        <v>40.161879050800003</v>
      </c>
      <c r="M837">
        <v>-123.4503672412</v>
      </c>
      <c r="N837" s="7" t="s">
        <v>1904</v>
      </c>
      <c r="O837" s="7" t="s">
        <v>1905</v>
      </c>
      <c r="P837" s="7" t="s">
        <v>1906</v>
      </c>
      <c r="Q837" s="7" t="s">
        <v>141</v>
      </c>
      <c r="R837" s="7">
        <v>1194</v>
      </c>
      <c r="S837" s="7">
        <v>1325</v>
      </c>
      <c r="T837" s="7" t="s">
        <v>220</v>
      </c>
      <c r="U837" s="7"/>
      <c r="V837" s="7" t="s">
        <v>898</v>
      </c>
      <c r="W837" s="8">
        <v>0</v>
      </c>
      <c r="X837" s="8">
        <v>0</v>
      </c>
      <c r="Y837" s="8">
        <v>0.125</v>
      </c>
      <c r="Z837" s="8">
        <v>0.125</v>
      </c>
      <c r="AA837" s="8">
        <v>0</v>
      </c>
      <c r="AB837" s="8">
        <v>0</v>
      </c>
      <c r="AC837" s="8">
        <v>0</v>
      </c>
      <c r="AD837" s="8">
        <v>0</v>
      </c>
      <c r="AE837" s="8">
        <v>0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8">
        <v>0</v>
      </c>
      <c r="AO837" s="8">
        <v>0.125</v>
      </c>
      <c r="AP837" s="8">
        <v>0.125</v>
      </c>
      <c r="AQ837" s="8">
        <v>0</v>
      </c>
      <c r="AR837" s="8">
        <v>0</v>
      </c>
      <c r="AS837" s="8">
        <v>0</v>
      </c>
      <c r="AT837" s="8">
        <v>0</v>
      </c>
      <c r="AU837" s="7">
        <v>0</v>
      </c>
      <c r="AV837" s="7">
        <v>0</v>
      </c>
      <c r="AW837" s="7">
        <v>0</v>
      </c>
      <c r="AX837" s="7">
        <v>0</v>
      </c>
      <c r="AY837" s="7">
        <v>0</v>
      </c>
      <c r="AZ837" s="7">
        <v>0</v>
      </c>
      <c r="BA837" s="7">
        <v>0</v>
      </c>
      <c r="BB837" s="7">
        <v>0</v>
      </c>
      <c r="BC837" s="8">
        <v>0</v>
      </c>
      <c r="BD837" s="8">
        <v>0</v>
      </c>
      <c r="BE837" s="8">
        <v>0</v>
      </c>
      <c r="BF837" s="8">
        <v>0</v>
      </c>
      <c r="BG837" s="8">
        <v>0</v>
      </c>
      <c r="BH837" s="8">
        <v>0</v>
      </c>
      <c r="BI837" s="8">
        <v>0</v>
      </c>
      <c r="BJ837" s="8">
        <v>0</v>
      </c>
      <c r="BK837" s="8">
        <v>0</v>
      </c>
      <c r="BL837" s="8">
        <v>0</v>
      </c>
      <c r="BM837" s="8">
        <v>0</v>
      </c>
      <c r="BN837" s="8">
        <v>0</v>
      </c>
      <c r="BO837" s="8">
        <v>0</v>
      </c>
      <c r="BP837" s="8">
        <v>0</v>
      </c>
      <c r="BQ837" s="8">
        <v>0</v>
      </c>
      <c r="BR837" s="8">
        <v>0</v>
      </c>
    </row>
    <row r="838" spans="1:70" x14ac:dyDescent="0.25">
      <c r="A838" s="6">
        <v>35149328</v>
      </c>
      <c r="B838" t="s">
        <v>1907</v>
      </c>
      <c r="C838" s="7" t="s">
        <v>93</v>
      </c>
      <c r="D838" s="7" t="s">
        <v>897</v>
      </c>
      <c r="E838" s="7" t="s">
        <v>95</v>
      </c>
      <c r="F838" t="s">
        <v>898</v>
      </c>
      <c r="G838" t="s">
        <v>899</v>
      </c>
      <c r="H838" t="s">
        <v>1908</v>
      </c>
      <c r="I838" t="s">
        <v>939</v>
      </c>
      <c r="J838" t="s">
        <v>153</v>
      </c>
      <c r="K838" t="s">
        <v>196</v>
      </c>
      <c r="L838">
        <v>40.178147076099997</v>
      </c>
      <c r="M838">
        <v>-123.6142701821</v>
      </c>
      <c r="N838" s="7" t="s">
        <v>1904</v>
      </c>
      <c r="O838" s="7" t="s">
        <v>1909</v>
      </c>
      <c r="P838" s="7" t="s">
        <v>1906</v>
      </c>
      <c r="Q838" s="7" t="s">
        <v>141</v>
      </c>
      <c r="R838" s="7">
        <v>566</v>
      </c>
      <c r="S838" s="7">
        <v>1325</v>
      </c>
      <c r="T838" s="7" t="s">
        <v>220</v>
      </c>
      <c r="U838" s="7"/>
      <c r="V838" s="7" t="s">
        <v>898</v>
      </c>
      <c r="W838" s="8">
        <v>0</v>
      </c>
      <c r="X838" s="8">
        <v>0</v>
      </c>
      <c r="Y838" s="8">
        <v>0.16193181818181818</v>
      </c>
      <c r="Z838" s="8">
        <v>0.16193181818181818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8">
        <v>0</v>
      </c>
      <c r="AO838" s="8">
        <v>0</v>
      </c>
      <c r="AP838" s="8">
        <v>0</v>
      </c>
      <c r="AQ838" s="8">
        <v>0</v>
      </c>
      <c r="AR838" s="8">
        <v>0</v>
      </c>
      <c r="AS838" s="8">
        <v>0.16193181818181818</v>
      </c>
      <c r="AT838" s="8">
        <v>0.16193181818181818</v>
      </c>
      <c r="AU838" s="7">
        <v>0</v>
      </c>
      <c r="AV838" s="7">
        <v>0</v>
      </c>
      <c r="AW838" s="7">
        <v>0</v>
      </c>
      <c r="AX838" s="7">
        <v>0</v>
      </c>
      <c r="AY838" s="7">
        <v>0</v>
      </c>
      <c r="AZ838" s="7">
        <v>0</v>
      </c>
      <c r="BA838" s="7">
        <v>0</v>
      </c>
      <c r="BB838" s="7">
        <v>0</v>
      </c>
      <c r="BC838" s="8">
        <v>0</v>
      </c>
      <c r="BD838" s="8">
        <v>0</v>
      </c>
      <c r="BE838" s="8">
        <v>0</v>
      </c>
      <c r="BF838" s="8">
        <v>0</v>
      </c>
      <c r="BG838" s="8">
        <v>0</v>
      </c>
      <c r="BH838" s="8">
        <v>0</v>
      </c>
      <c r="BI838" s="8">
        <v>0</v>
      </c>
      <c r="BJ838" s="8">
        <v>0</v>
      </c>
      <c r="BK838" s="8">
        <v>0</v>
      </c>
      <c r="BL838" s="8">
        <v>0</v>
      </c>
      <c r="BM838" s="8">
        <v>0</v>
      </c>
      <c r="BN838" s="8">
        <v>0</v>
      </c>
      <c r="BO838" s="8">
        <v>0</v>
      </c>
      <c r="BP838" s="8">
        <v>0</v>
      </c>
      <c r="BQ838" s="8">
        <v>0</v>
      </c>
      <c r="BR838" s="8">
        <v>0</v>
      </c>
    </row>
    <row r="839" spans="1:70" x14ac:dyDescent="0.25">
      <c r="A839" s="6">
        <v>35078728</v>
      </c>
      <c r="B839" t="s">
        <v>1910</v>
      </c>
      <c r="C839" s="7" t="s">
        <v>101</v>
      </c>
      <c r="D839" s="7" t="s">
        <v>897</v>
      </c>
      <c r="E839" s="7" t="s">
        <v>95</v>
      </c>
      <c r="F839" t="s">
        <v>898</v>
      </c>
      <c r="G839" t="s">
        <v>899</v>
      </c>
      <c r="H839" t="s">
        <v>140</v>
      </c>
      <c r="I839" t="s">
        <v>118</v>
      </c>
      <c r="J839" t="s">
        <v>78</v>
      </c>
      <c r="K839" t="s">
        <v>79</v>
      </c>
      <c r="L839">
        <v>40.788322378499998</v>
      </c>
      <c r="M839">
        <v>-122.6139769493</v>
      </c>
      <c r="N839" s="7" t="s">
        <v>1911</v>
      </c>
      <c r="O839" s="7" t="s">
        <v>1912</v>
      </c>
      <c r="P839" s="7" t="s">
        <v>1913</v>
      </c>
      <c r="Q839" s="7" t="s">
        <v>141</v>
      </c>
      <c r="R839" s="7">
        <v>1797</v>
      </c>
      <c r="S839" s="7"/>
      <c r="T839" s="7"/>
      <c r="U839" s="7"/>
      <c r="V839" s="7" t="s">
        <v>898</v>
      </c>
      <c r="W839" s="8">
        <v>0</v>
      </c>
      <c r="X839" s="8">
        <v>0</v>
      </c>
      <c r="Y839" s="8">
        <v>3.6553030303030302E-2</v>
      </c>
      <c r="Z839" s="8">
        <v>3.6553030303030302E-2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3.6553030303030302E-2</v>
      </c>
      <c r="AH839" s="8">
        <v>3.6553030303030302E-2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8">
        <v>0</v>
      </c>
      <c r="AO839" s="8">
        <v>0</v>
      </c>
      <c r="AP839" s="8">
        <v>0</v>
      </c>
      <c r="AQ839" s="8">
        <v>0</v>
      </c>
      <c r="AR839" s="8">
        <v>0</v>
      </c>
      <c r="AS839" s="8">
        <v>0</v>
      </c>
      <c r="AT839" s="8">
        <v>0</v>
      </c>
      <c r="AU839" s="7">
        <v>0</v>
      </c>
      <c r="AV839" s="7">
        <v>0</v>
      </c>
      <c r="AW839" s="7">
        <v>0</v>
      </c>
      <c r="AX839" s="7">
        <v>0</v>
      </c>
      <c r="AY839" s="7">
        <v>0</v>
      </c>
      <c r="AZ839" s="7">
        <v>0</v>
      </c>
      <c r="BA839" s="7">
        <v>0</v>
      </c>
      <c r="BB839" s="7">
        <v>0</v>
      </c>
      <c r="BC839" s="8">
        <v>0</v>
      </c>
      <c r="BD839" s="8">
        <v>0</v>
      </c>
      <c r="BE839" s="8">
        <v>0</v>
      </c>
      <c r="BF839" s="8">
        <v>0</v>
      </c>
      <c r="BG839" s="8">
        <v>0</v>
      </c>
      <c r="BH839" s="8">
        <v>0</v>
      </c>
      <c r="BI839" s="8">
        <v>0</v>
      </c>
      <c r="BJ839" s="8">
        <v>0</v>
      </c>
      <c r="BK839" s="8">
        <v>0</v>
      </c>
      <c r="BL839" s="8">
        <v>0</v>
      </c>
      <c r="BM839" s="8">
        <v>0</v>
      </c>
      <c r="BN839" s="8">
        <v>0</v>
      </c>
      <c r="BO839" s="8">
        <v>0</v>
      </c>
      <c r="BP839" s="8">
        <v>0</v>
      </c>
      <c r="BQ839" s="8">
        <v>0</v>
      </c>
      <c r="BR839" s="8">
        <v>0</v>
      </c>
    </row>
    <row r="840" spans="1:70" x14ac:dyDescent="0.25">
      <c r="A840" s="6">
        <v>35078734</v>
      </c>
      <c r="B840" t="s">
        <v>1914</v>
      </c>
      <c r="C840" s="7" t="s">
        <v>101</v>
      </c>
      <c r="D840" s="7" t="s">
        <v>897</v>
      </c>
      <c r="E840" s="7" t="s">
        <v>95</v>
      </c>
      <c r="F840" t="s">
        <v>898</v>
      </c>
      <c r="G840" t="s">
        <v>899</v>
      </c>
      <c r="H840" t="s">
        <v>140</v>
      </c>
      <c r="J840" t="s">
        <v>78</v>
      </c>
      <c r="K840" t="s">
        <v>79</v>
      </c>
      <c r="L840">
        <v>40.763986467899997</v>
      </c>
      <c r="M840">
        <v>-122.6095082801</v>
      </c>
      <c r="N840" s="7" t="s">
        <v>1911</v>
      </c>
      <c r="O840" s="7" t="s">
        <v>1912</v>
      </c>
      <c r="P840" s="7" t="s">
        <v>1913</v>
      </c>
      <c r="Q840" s="7" t="s">
        <v>141</v>
      </c>
      <c r="R840" s="7">
        <v>1797</v>
      </c>
      <c r="S840" s="7"/>
      <c r="T840" s="7"/>
      <c r="U840" s="7"/>
      <c r="V840" s="7" t="s">
        <v>898</v>
      </c>
      <c r="W840" s="8">
        <v>0</v>
      </c>
      <c r="X840" s="8">
        <v>0</v>
      </c>
      <c r="Y840" s="8">
        <v>6.3825757575757577E-2</v>
      </c>
      <c r="Z840" s="8">
        <v>6.3825757575757577E-2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6.3825757575757577E-2</v>
      </c>
      <c r="AH840" s="8">
        <v>6.3825757575757577E-2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8">
        <v>0</v>
      </c>
      <c r="AO840" s="8">
        <v>0</v>
      </c>
      <c r="AP840" s="8">
        <v>0</v>
      </c>
      <c r="AQ840" s="8">
        <v>0</v>
      </c>
      <c r="AR840" s="8">
        <v>0</v>
      </c>
      <c r="AS840" s="8">
        <v>0</v>
      </c>
      <c r="AT840" s="8">
        <v>0</v>
      </c>
      <c r="AU840" s="7">
        <v>0</v>
      </c>
      <c r="AV840" s="7">
        <v>0</v>
      </c>
      <c r="AW840" s="7">
        <v>0</v>
      </c>
      <c r="AX840" s="7">
        <v>0</v>
      </c>
      <c r="AY840" s="7">
        <v>0</v>
      </c>
      <c r="AZ840" s="7">
        <v>0</v>
      </c>
      <c r="BA840" s="7">
        <v>0</v>
      </c>
      <c r="BB840" s="7">
        <v>0</v>
      </c>
      <c r="BC840" s="8">
        <v>0</v>
      </c>
      <c r="BD840" s="8">
        <v>0</v>
      </c>
      <c r="BE840" s="8">
        <v>0</v>
      </c>
      <c r="BF840" s="8">
        <v>0</v>
      </c>
      <c r="BG840" s="8">
        <v>0</v>
      </c>
      <c r="BH840" s="8">
        <v>0</v>
      </c>
      <c r="BI840" s="8">
        <v>0</v>
      </c>
      <c r="BJ840" s="8">
        <v>0</v>
      </c>
      <c r="BK840" s="8">
        <v>0</v>
      </c>
      <c r="BL840" s="8">
        <v>0</v>
      </c>
      <c r="BM840" s="8">
        <v>0</v>
      </c>
      <c r="BN840" s="8">
        <v>0</v>
      </c>
      <c r="BO840" s="8">
        <v>0</v>
      </c>
      <c r="BP840" s="8">
        <v>0</v>
      </c>
      <c r="BQ840" s="8">
        <v>0</v>
      </c>
      <c r="BR840" s="8">
        <v>0</v>
      </c>
    </row>
    <row r="841" spans="1:70" x14ac:dyDescent="0.25">
      <c r="A841" s="6">
        <v>31254545</v>
      </c>
      <c r="B841" t="s">
        <v>1915</v>
      </c>
      <c r="C841" s="7" t="s">
        <v>101</v>
      </c>
      <c r="D841" s="7" t="s">
        <v>897</v>
      </c>
      <c r="E841" s="7" t="s">
        <v>95</v>
      </c>
      <c r="F841" t="s">
        <v>898</v>
      </c>
      <c r="G841" t="s">
        <v>899</v>
      </c>
      <c r="H841" t="s">
        <v>140</v>
      </c>
      <c r="J841" t="s">
        <v>78</v>
      </c>
      <c r="K841" t="s">
        <v>79</v>
      </c>
      <c r="L841">
        <v>40.649211450199999</v>
      </c>
      <c r="M841">
        <v>-122.6135330962</v>
      </c>
      <c r="N841" s="7" t="s">
        <v>1916</v>
      </c>
      <c r="O841" s="7" t="s">
        <v>1917</v>
      </c>
      <c r="P841" s="7" t="s">
        <v>1918</v>
      </c>
      <c r="Q841" s="7" t="s">
        <v>141</v>
      </c>
      <c r="R841" s="7">
        <v>1782</v>
      </c>
      <c r="S841" s="7"/>
      <c r="T841" s="7"/>
      <c r="U841" s="7"/>
      <c r="V841" s="7" t="s">
        <v>898</v>
      </c>
      <c r="W841" s="8">
        <v>0</v>
      </c>
      <c r="X841" s="8">
        <v>0</v>
      </c>
      <c r="Y841" s="8">
        <v>0.16231060606060607</v>
      </c>
      <c r="Z841" s="8">
        <v>0.16231060606060607</v>
      </c>
      <c r="AA841" s="8">
        <v>0</v>
      </c>
      <c r="AB841" s="8">
        <v>0</v>
      </c>
      <c r="AC841" s="8">
        <v>0</v>
      </c>
      <c r="AD841" s="8">
        <v>0</v>
      </c>
      <c r="AE841" s="8">
        <v>0</v>
      </c>
      <c r="AF841" s="8">
        <v>0</v>
      </c>
      <c r="AG841" s="8">
        <v>0.16231060606060607</v>
      </c>
      <c r="AH841" s="8">
        <v>0.16231060606060607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8">
        <v>0</v>
      </c>
      <c r="AO841" s="8">
        <v>0</v>
      </c>
      <c r="AP841" s="8">
        <v>0</v>
      </c>
      <c r="AQ841" s="8">
        <v>0</v>
      </c>
      <c r="AR841" s="8">
        <v>0</v>
      </c>
      <c r="AS841" s="8">
        <v>0</v>
      </c>
      <c r="AT841" s="8">
        <v>0</v>
      </c>
      <c r="AU841" s="7">
        <v>0</v>
      </c>
      <c r="AV841" s="7">
        <v>0</v>
      </c>
      <c r="AW841" s="7">
        <v>0</v>
      </c>
      <c r="AX841" s="7">
        <v>0</v>
      </c>
      <c r="AY841" s="7">
        <v>0</v>
      </c>
      <c r="AZ841" s="7">
        <v>0</v>
      </c>
      <c r="BA841" s="7">
        <v>0</v>
      </c>
      <c r="BB841" s="7">
        <v>0</v>
      </c>
      <c r="BC841" s="8">
        <v>0</v>
      </c>
      <c r="BD841" s="8">
        <v>0</v>
      </c>
      <c r="BE841" s="8">
        <v>0</v>
      </c>
      <c r="BF841" s="8">
        <v>0</v>
      </c>
      <c r="BG841" s="8">
        <v>0</v>
      </c>
      <c r="BH841" s="8">
        <v>0</v>
      </c>
      <c r="BI841" s="8">
        <v>0</v>
      </c>
      <c r="BJ841" s="8">
        <v>0</v>
      </c>
      <c r="BK841" s="8">
        <v>0</v>
      </c>
      <c r="BL841" s="8">
        <v>0</v>
      </c>
      <c r="BM841" s="8">
        <v>0</v>
      </c>
      <c r="BN841" s="8">
        <v>0</v>
      </c>
      <c r="BO841" s="8">
        <v>0</v>
      </c>
      <c r="BP841" s="8">
        <v>0</v>
      </c>
      <c r="BQ841" s="8">
        <v>0</v>
      </c>
      <c r="BR841" s="8">
        <v>0</v>
      </c>
    </row>
    <row r="842" spans="1:70" x14ac:dyDescent="0.25">
      <c r="A842" s="6">
        <v>35361658</v>
      </c>
      <c r="B842" t="s">
        <v>1919</v>
      </c>
      <c r="C842" s="7" t="s">
        <v>71</v>
      </c>
      <c r="D842" s="7" t="s">
        <v>897</v>
      </c>
      <c r="E842" s="7" t="s">
        <v>73</v>
      </c>
      <c r="F842" t="s">
        <v>898</v>
      </c>
      <c r="G842" t="s">
        <v>899</v>
      </c>
      <c r="H842" t="s">
        <v>1357</v>
      </c>
      <c r="I842" t="s">
        <v>956</v>
      </c>
      <c r="J842" t="s">
        <v>99</v>
      </c>
      <c r="K842" t="s">
        <v>957</v>
      </c>
      <c r="L842">
        <v>37.968253132199997</v>
      </c>
      <c r="M842">
        <v>-120.6476735167</v>
      </c>
      <c r="N842" s="7" t="s">
        <v>1920</v>
      </c>
      <c r="O842" s="7" t="s">
        <v>1921</v>
      </c>
      <c r="P842" s="7" t="s">
        <v>1922</v>
      </c>
      <c r="Q842" s="7" t="s">
        <v>141</v>
      </c>
      <c r="R842" s="7">
        <v>838</v>
      </c>
      <c r="S842" s="7">
        <v>1734</v>
      </c>
      <c r="T842" s="7" t="s">
        <v>220</v>
      </c>
      <c r="U842" s="7"/>
      <c r="V842" s="7" t="s">
        <v>898</v>
      </c>
      <c r="W842" s="8">
        <v>0</v>
      </c>
      <c r="X842" s="8">
        <v>0</v>
      </c>
      <c r="Y842" s="8">
        <v>5.0946969696969699E-2</v>
      </c>
      <c r="Z842" s="8">
        <v>5.0946969696969699E-2</v>
      </c>
      <c r="AA842" s="8">
        <v>0</v>
      </c>
      <c r="AB842" s="8">
        <v>0</v>
      </c>
      <c r="AC842" s="8">
        <v>0</v>
      </c>
      <c r="AD842" s="8">
        <v>0</v>
      </c>
      <c r="AE842" s="8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8">
        <v>0</v>
      </c>
      <c r="AO842" s="8">
        <v>0</v>
      </c>
      <c r="AP842" s="8">
        <v>0</v>
      </c>
      <c r="AQ842" s="8">
        <v>0</v>
      </c>
      <c r="AR842" s="8">
        <v>0</v>
      </c>
      <c r="AS842" s="8">
        <v>0</v>
      </c>
      <c r="AT842" s="8">
        <v>0</v>
      </c>
      <c r="AU842" s="7">
        <v>0</v>
      </c>
      <c r="AV842" s="7">
        <v>0</v>
      </c>
      <c r="AW842" s="7">
        <v>0</v>
      </c>
      <c r="AX842" s="7">
        <v>0</v>
      </c>
      <c r="AY842" s="7">
        <v>0</v>
      </c>
      <c r="AZ842" s="7">
        <v>0</v>
      </c>
      <c r="BA842" s="7">
        <v>5.0946969696969699E-2</v>
      </c>
      <c r="BB842" s="7">
        <v>5.0946969696969699E-2</v>
      </c>
      <c r="BC842" s="8">
        <v>0</v>
      </c>
      <c r="BD842" s="8">
        <v>0</v>
      </c>
      <c r="BE842" s="8">
        <v>0</v>
      </c>
      <c r="BF842" s="8">
        <v>0</v>
      </c>
      <c r="BG842" s="8">
        <v>0</v>
      </c>
      <c r="BH842" s="8">
        <v>0</v>
      </c>
      <c r="BI842" s="8">
        <v>0</v>
      </c>
      <c r="BJ842" s="8">
        <v>0</v>
      </c>
      <c r="BK842" s="8">
        <v>0</v>
      </c>
      <c r="BL842" s="8">
        <v>0</v>
      </c>
      <c r="BM842" s="8">
        <v>0</v>
      </c>
      <c r="BN842" s="8">
        <v>0</v>
      </c>
      <c r="BO842" s="8">
        <v>0</v>
      </c>
      <c r="BP842" s="8">
        <v>0</v>
      </c>
      <c r="BQ842" s="8">
        <v>0</v>
      </c>
      <c r="BR842" s="8">
        <v>0</v>
      </c>
    </row>
    <row r="843" spans="1:70" x14ac:dyDescent="0.25">
      <c r="A843" s="6">
        <v>35130803</v>
      </c>
      <c r="B843" t="s">
        <v>1923</v>
      </c>
      <c r="C843" s="7" t="s">
        <v>93</v>
      </c>
      <c r="D843" s="7" t="s">
        <v>897</v>
      </c>
      <c r="E843" s="7" t="s">
        <v>95</v>
      </c>
      <c r="F843" t="s">
        <v>898</v>
      </c>
      <c r="G843" t="s">
        <v>899</v>
      </c>
      <c r="H843" t="s">
        <v>1924</v>
      </c>
      <c r="I843" t="s">
        <v>939</v>
      </c>
      <c r="J843" t="s">
        <v>153</v>
      </c>
      <c r="K843" t="s">
        <v>196</v>
      </c>
      <c r="L843">
        <v>40.399617819699998</v>
      </c>
      <c r="M843">
        <v>-123.9395768287</v>
      </c>
      <c r="N843" s="7" t="s">
        <v>1925</v>
      </c>
      <c r="O843" s="7" t="s">
        <v>1926</v>
      </c>
      <c r="P843" s="7" t="s">
        <v>1927</v>
      </c>
      <c r="Q843" s="7" t="s">
        <v>141</v>
      </c>
      <c r="R843" s="7">
        <v>3130</v>
      </c>
      <c r="S843" s="7"/>
      <c r="T843" s="7"/>
      <c r="U843" s="7"/>
      <c r="V843" s="7" t="s">
        <v>898</v>
      </c>
      <c r="W843" s="8">
        <v>0</v>
      </c>
      <c r="X843" s="8">
        <v>0</v>
      </c>
      <c r="Y843" s="8">
        <v>0.3990530303030303</v>
      </c>
      <c r="Z843" s="8">
        <v>0.3990530303030303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0.3990530303030303</v>
      </c>
      <c r="AL843" s="8">
        <v>0.3990530303030303</v>
      </c>
      <c r="AM843" s="8">
        <v>0</v>
      </c>
      <c r="AN843" s="8">
        <v>0</v>
      </c>
      <c r="AO843" s="8">
        <v>0</v>
      </c>
      <c r="AP843" s="8">
        <v>0</v>
      </c>
      <c r="AQ843" s="8">
        <v>0</v>
      </c>
      <c r="AR843" s="8">
        <v>0</v>
      </c>
      <c r="AS843" s="8">
        <v>0</v>
      </c>
      <c r="AT843" s="8">
        <v>0</v>
      </c>
      <c r="AU843" s="7">
        <v>0</v>
      </c>
      <c r="AV843" s="7">
        <v>0</v>
      </c>
      <c r="AW843" s="7">
        <v>0</v>
      </c>
      <c r="AX843" s="7">
        <v>0</v>
      </c>
      <c r="AY843" s="7">
        <v>0</v>
      </c>
      <c r="AZ843" s="7">
        <v>0</v>
      </c>
      <c r="BA843" s="7">
        <v>0</v>
      </c>
      <c r="BB843" s="7">
        <v>0</v>
      </c>
      <c r="BC843" s="8">
        <v>0</v>
      </c>
      <c r="BD843" s="8">
        <v>0</v>
      </c>
      <c r="BE843" s="8">
        <v>0</v>
      </c>
      <c r="BF843" s="8">
        <v>0</v>
      </c>
      <c r="BG843" s="8">
        <v>0</v>
      </c>
      <c r="BH843" s="8">
        <v>0</v>
      </c>
      <c r="BI843" s="8">
        <v>0</v>
      </c>
      <c r="BJ843" s="8">
        <v>0</v>
      </c>
      <c r="BK843" s="8">
        <v>0</v>
      </c>
      <c r="BL843" s="8">
        <v>0</v>
      </c>
      <c r="BM843" s="8">
        <v>0</v>
      </c>
      <c r="BN843" s="8">
        <v>0</v>
      </c>
      <c r="BO843" s="8">
        <v>0</v>
      </c>
      <c r="BP843" s="8">
        <v>0</v>
      </c>
      <c r="BQ843" s="8">
        <v>0</v>
      </c>
      <c r="BR843" s="8">
        <v>0</v>
      </c>
    </row>
    <row r="844" spans="1:70" x14ac:dyDescent="0.25">
      <c r="A844" s="6">
        <v>35045886</v>
      </c>
      <c r="B844" t="s">
        <v>1928</v>
      </c>
      <c r="C844" s="7" t="s">
        <v>101</v>
      </c>
      <c r="D844" s="7" t="s">
        <v>897</v>
      </c>
      <c r="E844" s="7" t="s">
        <v>95</v>
      </c>
      <c r="F844" t="s">
        <v>898</v>
      </c>
      <c r="G844" t="s">
        <v>899</v>
      </c>
      <c r="H844" t="s">
        <v>1871</v>
      </c>
      <c r="I844" t="s">
        <v>939</v>
      </c>
      <c r="J844" t="s">
        <v>153</v>
      </c>
      <c r="K844" t="s">
        <v>196</v>
      </c>
      <c r="L844">
        <v>40.248602080399998</v>
      </c>
      <c r="M844">
        <v>-123.8131381736</v>
      </c>
      <c r="N844" s="7" t="s">
        <v>1929</v>
      </c>
      <c r="O844" s="7" t="s">
        <v>1930</v>
      </c>
      <c r="P844" s="7" t="s">
        <v>1931</v>
      </c>
      <c r="Q844" s="7" t="s">
        <v>141</v>
      </c>
      <c r="R844" s="7">
        <v>1426</v>
      </c>
      <c r="S844" s="7">
        <v>2317</v>
      </c>
      <c r="T844" s="7" t="s">
        <v>220</v>
      </c>
      <c r="U844" s="7"/>
      <c r="V844" s="7" t="s">
        <v>898</v>
      </c>
      <c r="W844" s="8">
        <v>0</v>
      </c>
      <c r="X844" s="8">
        <v>0</v>
      </c>
      <c r="Y844" s="8">
        <v>0.20587121212121212</v>
      </c>
      <c r="Z844" s="8">
        <v>0.20587121212121212</v>
      </c>
      <c r="AA844" s="8">
        <v>0</v>
      </c>
      <c r="AB844" s="8">
        <v>0</v>
      </c>
      <c r="AC844" s="8">
        <v>0</v>
      </c>
      <c r="AD844" s="8">
        <v>0</v>
      </c>
      <c r="AE844" s="8">
        <v>0</v>
      </c>
      <c r="AF844" s="8">
        <v>0</v>
      </c>
      <c r="AG844" s="8">
        <v>0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8">
        <v>0</v>
      </c>
      <c r="AO844" s="8">
        <v>0.20587121212121212</v>
      </c>
      <c r="AP844" s="8">
        <v>0.20587121212121212</v>
      </c>
      <c r="AQ844" s="8">
        <v>0</v>
      </c>
      <c r="AR844" s="8">
        <v>0</v>
      </c>
      <c r="AS844" s="8">
        <v>0</v>
      </c>
      <c r="AT844" s="8">
        <v>0</v>
      </c>
      <c r="AU844" s="7">
        <v>0</v>
      </c>
      <c r="AV844" s="7">
        <v>0</v>
      </c>
      <c r="AW844" s="7">
        <v>0</v>
      </c>
      <c r="AX844" s="7">
        <v>0</v>
      </c>
      <c r="AY844" s="7">
        <v>0</v>
      </c>
      <c r="AZ844" s="7">
        <v>0</v>
      </c>
      <c r="BA844" s="7">
        <v>0</v>
      </c>
      <c r="BB844" s="7">
        <v>0</v>
      </c>
      <c r="BC844" s="8">
        <v>0</v>
      </c>
      <c r="BD844" s="8">
        <v>0</v>
      </c>
      <c r="BE844" s="8">
        <v>0</v>
      </c>
      <c r="BF844" s="8">
        <v>0</v>
      </c>
      <c r="BG844" s="8">
        <v>0</v>
      </c>
      <c r="BH844" s="8">
        <v>0</v>
      </c>
      <c r="BI844" s="8">
        <v>0</v>
      </c>
      <c r="BJ844" s="8">
        <v>0</v>
      </c>
      <c r="BK844" s="8">
        <v>0</v>
      </c>
      <c r="BL844" s="8">
        <v>0</v>
      </c>
      <c r="BM844" s="8">
        <v>0</v>
      </c>
      <c r="BN844" s="8">
        <v>0</v>
      </c>
      <c r="BO844" s="8">
        <v>0</v>
      </c>
      <c r="BP844" s="8">
        <v>0</v>
      </c>
      <c r="BQ844" s="8">
        <v>0</v>
      </c>
      <c r="BR844" s="8">
        <v>0</v>
      </c>
    </row>
    <row r="845" spans="1:70" x14ac:dyDescent="0.25">
      <c r="A845" s="6">
        <v>35149232</v>
      </c>
      <c r="B845" t="s">
        <v>1932</v>
      </c>
      <c r="C845" s="7" t="s">
        <v>93</v>
      </c>
      <c r="D845" s="7" t="s">
        <v>897</v>
      </c>
      <c r="E845" s="7" t="s">
        <v>95</v>
      </c>
      <c r="F845" t="s">
        <v>898</v>
      </c>
      <c r="G845" t="s">
        <v>899</v>
      </c>
      <c r="H845" t="s">
        <v>1871</v>
      </c>
      <c r="I845" t="s">
        <v>939</v>
      </c>
      <c r="J845" t="s">
        <v>153</v>
      </c>
      <c r="K845" t="s">
        <v>196</v>
      </c>
      <c r="L845">
        <v>40.250655317000003</v>
      </c>
      <c r="M845">
        <v>-123.8309520837</v>
      </c>
      <c r="N845" s="7" t="s">
        <v>1929</v>
      </c>
      <c r="O845" s="7" t="s">
        <v>1933</v>
      </c>
      <c r="P845" s="7" t="s">
        <v>1931</v>
      </c>
      <c r="Q845" s="7" t="s">
        <v>141</v>
      </c>
      <c r="R845" s="7">
        <v>1295</v>
      </c>
      <c r="S845" s="7">
        <v>2007</v>
      </c>
      <c r="T845" s="7" t="s">
        <v>220</v>
      </c>
      <c r="U845" s="7"/>
      <c r="V845" s="7" t="s">
        <v>898</v>
      </c>
      <c r="W845" s="8">
        <v>0</v>
      </c>
      <c r="X845" s="8">
        <v>0</v>
      </c>
      <c r="Y845" s="8">
        <v>0.16098484848484848</v>
      </c>
      <c r="Z845" s="8">
        <v>0.16098484848484848</v>
      </c>
      <c r="AA845" s="8">
        <v>0</v>
      </c>
      <c r="AB845" s="8">
        <v>0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8">
        <v>0</v>
      </c>
      <c r="AO845" s="8">
        <v>0.16098484848484848</v>
      </c>
      <c r="AP845" s="8">
        <v>0.16098484848484848</v>
      </c>
      <c r="AQ845" s="8">
        <v>0</v>
      </c>
      <c r="AR845" s="8">
        <v>0</v>
      </c>
      <c r="AS845" s="8">
        <v>0</v>
      </c>
      <c r="AT845" s="8">
        <v>0</v>
      </c>
      <c r="AU845" s="7">
        <v>0</v>
      </c>
      <c r="AV845" s="7">
        <v>0</v>
      </c>
      <c r="AW845" s="7">
        <v>0</v>
      </c>
      <c r="AX845" s="7">
        <v>0</v>
      </c>
      <c r="AY845" s="7">
        <v>0</v>
      </c>
      <c r="AZ845" s="7">
        <v>0</v>
      </c>
      <c r="BA845" s="7">
        <v>0</v>
      </c>
      <c r="BB845" s="7">
        <v>0</v>
      </c>
      <c r="BC845" s="8">
        <v>0</v>
      </c>
      <c r="BD845" s="8">
        <v>0</v>
      </c>
      <c r="BE845" s="8">
        <v>0</v>
      </c>
      <c r="BF845" s="8">
        <v>0</v>
      </c>
      <c r="BG845" s="8">
        <v>0</v>
      </c>
      <c r="BH845" s="8">
        <v>0</v>
      </c>
      <c r="BI845" s="8">
        <v>0</v>
      </c>
      <c r="BJ845" s="8">
        <v>0</v>
      </c>
      <c r="BK845" s="8">
        <v>0</v>
      </c>
      <c r="BL845" s="8">
        <v>0</v>
      </c>
      <c r="BM845" s="8">
        <v>0</v>
      </c>
      <c r="BN845" s="8">
        <v>0</v>
      </c>
      <c r="BO845" s="8">
        <v>0</v>
      </c>
      <c r="BP845" s="8">
        <v>0</v>
      </c>
      <c r="BQ845" s="8">
        <v>0</v>
      </c>
      <c r="BR845" s="8">
        <v>0</v>
      </c>
    </row>
    <row r="846" spans="1:70" x14ac:dyDescent="0.25">
      <c r="A846" s="6">
        <v>35037701</v>
      </c>
      <c r="B846" t="s">
        <v>1934</v>
      </c>
      <c r="C846" s="7" t="s">
        <v>93</v>
      </c>
      <c r="D846" s="7" t="s">
        <v>897</v>
      </c>
      <c r="E846" s="7" t="s">
        <v>95</v>
      </c>
      <c r="F846" t="s">
        <v>898</v>
      </c>
      <c r="G846" t="s">
        <v>899</v>
      </c>
      <c r="H846" t="s">
        <v>1871</v>
      </c>
      <c r="J846" t="s">
        <v>153</v>
      </c>
      <c r="K846" t="s">
        <v>196</v>
      </c>
      <c r="L846">
        <v>40.222392095499998</v>
      </c>
      <c r="M846">
        <v>-123.80514621</v>
      </c>
      <c r="N846" s="7" t="s">
        <v>1929</v>
      </c>
      <c r="O846" s="7" t="s">
        <v>1935</v>
      </c>
      <c r="P846" s="7" t="s">
        <v>1931</v>
      </c>
      <c r="Q846" s="7" t="s">
        <v>141</v>
      </c>
      <c r="R846" s="7">
        <v>1429</v>
      </c>
      <c r="S846" s="7"/>
      <c r="T846" s="7"/>
      <c r="U846" s="7"/>
      <c r="V846" s="7" t="s">
        <v>898</v>
      </c>
      <c r="W846" s="8">
        <v>0</v>
      </c>
      <c r="X846" s="8">
        <v>0</v>
      </c>
      <c r="Y846" s="8">
        <v>5.928030303030303E-2</v>
      </c>
      <c r="Z846" s="8">
        <v>5.928030303030303E-2</v>
      </c>
      <c r="AA846" s="8">
        <v>0</v>
      </c>
      <c r="AB846" s="8">
        <v>0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5.928030303030303E-2</v>
      </c>
      <c r="AL846" s="8">
        <v>5.928030303030303E-2</v>
      </c>
      <c r="AM846" s="8">
        <v>0</v>
      </c>
      <c r="AN846" s="8">
        <v>0</v>
      </c>
      <c r="AO846" s="8">
        <v>0</v>
      </c>
      <c r="AP846" s="8">
        <v>0</v>
      </c>
      <c r="AQ846" s="8">
        <v>0</v>
      </c>
      <c r="AR846" s="8">
        <v>0</v>
      </c>
      <c r="AS846" s="8">
        <v>0</v>
      </c>
      <c r="AT846" s="8">
        <v>0</v>
      </c>
      <c r="AU846" s="7">
        <v>0</v>
      </c>
      <c r="AV846" s="7">
        <v>0</v>
      </c>
      <c r="AW846" s="7">
        <v>0</v>
      </c>
      <c r="AX846" s="7">
        <v>0</v>
      </c>
      <c r="AY846" s="7">
        <v>0</v>
      </c>
      <c r="AZ846" s="7">
        <v>0</v>
      </c>
      <c r="BA846" s="7">
        <v>0</v>
      </c>
      <c r="BB846" s="7">
        <v>0</v>
      </c>
      <c r="BC846" s="8">
        <v>0</v>
      </c>
      <c r="BD846" s="8">
        <v>0</v>
      </c>
      <c r="BE846" s="8">
        <v>0</v>
      </c>
      <c r="BF846" s="8">
        <v>0</v>
      </c>
      <c r="BG846" s="8">
        <v>0</v>
      </c>
      <c r="BH846" s="8">
        <v>0</v>
      </c>
      <c r="BI846" s="8">
        <v>0</v>
      </c>
      <c r="BJ846" s="8">
        <v>0</v>
      </c>
      <c r="BK846" s="8">
        <v>0</v>
      </c>
      <c r="BL846" s="8">
        <v>0</v>
      </c>
      <c r="BM846" s="8">
        <v>0</v>
      </c>
      <c r="BN846" s="8">
        <v>0</v>
      </c>
      <c r="BO846" s="8">
        <v>0</v>
      </c>
      <c r="BP846" s="8">
        <v>0</v>
      </c>
      <c r="BQ846" s="8">
        <v>0</v>
      </c>
      <c r="BR846" s="8">
        <v>0</v>
      </c>
    </row>
    <row r="847" spans="1:70" x14ac:dyDescent="0.25">
      <c r="A847" s="6">
        <v>35150991</v>
      </c>
      <c r="B847" t="s">
        <v>1936</v>
      </c>
      <c r="C847" s="7" t="s">
        <v>137</v>
      </c>
      <c r="D847" s="7" t="s">
        <v>897</v>
      </c>
      <c r="E847" s="7" t="s">
        <v>95</v>
      </c>
      <c r="F847" t="s">
        <v>898</v>
      </c>
      <c r="G847" t="s">
        <v>899</v>
      </c>
      <c r="H847" t="s">
        <v>1871</v>
      </c>
      <c r="I847" t="s">
        <v>939</v>
      </c>
      <c r="J847" t="s">
        <v>153</v>
      </c>
      <c r="K847" t="s">
        <v>196</v>
      </c>
      <c r="L847">
        <v>40.218771206600003</v>
      </c>
      <c r="M847">
        <v>-123.8211613916</v>
      </c>
      <c r="N847" s="7" t="s">
        <v>1929</v>
      </c>
      <c r="O847" s="7" t="s">
        <v>1935</v>
      </c>
      <c r="P847" s="7" t="s">
        <v>1931</v>
      </c>
      <c r="Q847" s="7" t="s">
        <v>141</v>
      </c>
      <c r="R847" s="7">
        <v>1429</v>
      </c>
      <c r="S847" s="7">
        <v>2354</v>
      </c>
      <c r="T847" s="7" t="s">
        <v>220</v>
      </c>
      <c r="U847" s="7"/>
      <c r="V847" s="7" t="s">
        <v>898</v>
      </c>
      <c r="W847" s="8">
        <v>0</v>
      </c>
      <c r="X847" s="8">
        <v>0</v>
      </c>
      <c r="Y847" s="8">
        <v>7.2159090909090909E-2</v>
      </c>
      <c r="Z847" s="8">
        <v>7.2159090909090909E-2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8">
        <v>0</v>
      </c>
      <c r="AO847" s="8">
        <v>0</v>
      </c>
      <c r="AP847" s="8">
        <v>0</v>
      </c>
      <c r="AQ847" s="8">
        <v>0</v>
      </c>
      <c r="AR847" s="8">
        <v>0</v>
      </c>
      <c r="AS847" s="8">
        <v>0</v>
      </c>
      <c r="AT847" s="8">
        <v>0</v>
      </c>
      <c r="AU847" s="7">
        <v>0</v>
      </c>
      <c r="AV847" s="7">
        <v>0</v>
      </c>
      <c r="AW847" s="7">
        <v>0</v>
      </c>
      <c r="AX847" s="7">
        <v>0</v>
      </c>
      <c r="AY847" s="7">
        <v>0</v>
      </c>
      <c r="AZ847" s="7">
        <v>0</v>
      </c>
      <c r="BA847" s="7">
        <v>7.2159090909090909E-2</v>
      </c>
      <c r="BB847" s="7">
        <v>7.2159090909090909E-2</v>
      </c>
      <c r="BC847" s="8">
        <v>0</v>
      </c>
      <c r="BD847" s="8">
        <v>0</v>
      </c>
      <c r="BE847" s="8">
        <v>0</v>
      </c>
      <c r="BF847" s="8">
        <v>0</v>
      </c>
      <c r="BG847" s="8">
        <v>0</v>
      </c>
      <c r="BH847" s="8">
        <v>0</v>
      </c>
      <c r="BI847" s="8">
        <v>0</v>
      </c>
      <c r="BJ847" s="8">
        <v>0</v>
      </c>
      <c r="BK847" s="8">
        <v>0</v>
      </c>
      <c r="BL847" s="8">
        <v>0</v>
      </c>
      <c r="BM847" s="8">
        <v>0</v>
      </c>
      <c r="BN847" s="8">
        <v>0</v>
      </c>
      <c r="BO847" s="8">
        <v>0</v>
      </c>
      <c r="BP847" s="8">
        <v>0</v>
      </c>
      <c r="BQ847" s="8">
        <v>0</v>
      </c>
      <c r="BR847" s="8">
        <v>0</v>
      </c>
    </row>
    <row r="848" spans="1:70" x14ac:dyDescent="0.25">
      <c r="A848" s="6">
        <v>35225016</v>
      </c>
      <c r="B848" t="s">
        <v>1937</v>
      </c>
      <c r="C848" s="7" t="s">
        <v>93</v>
      </c>
      <c r="D848" s="7" t="s">
        <v>897</v>
      </c>
      <c r="E848" s="7" t="s">
        <v>95</v>
      </c>
      <c r="F848" t="s">
        <v>898</v>
      </c>
      <c r="G848" t="s">
        <v>899</v>
      </c>
      <c r="H848" t="s">
        <v>1100</v>
      </c>
      <c r="I848" t="s">
        <v>1100</v>
      </c>
      <c r="J848" t="s">
        <v>158</v>
      </c>
      <c r="K848" t="s">
        <v>1101</v>
      </c>
      <c r="L848">
        <v>35.256258636399998</v>
      </c>
      <c r="M848">
        <v>-120.70433924869999</v>
      </c>
      <c r="N848" s="7" t="s">
        <v>1938</v>
      </c>
      <c r="O848" s="7" t="s">
        <v>1939</v>
      </c>
      <c r="P848" s="7" t="s">
        <v>1940</v>
      </c>
      <c r="Q848" s="7" t="s">
        <v>141</v>
      </c>
      <c r="R848" s="7">
        <v>2765</v>
      </c>
      <c r="S848" s="7">
        <v>2265</v>
      </c>
      <c r="T848" s="7" t="s">
        <v>220</v>
      </c>
      <c r="U848" s="7"/>
      <c r="V848" s="7" t="s">
        <v>898</v>
      </c>
      <c r="W848" s="8">
        <v>0</v>
      </c>
      <c r="X848" s="8">
        <v>0</v>
      </c>
      <c r="Y848" s="8">
        <v>0.32613636363636361</v>
      </c>
      <c r="Z848" s="8">
        <v>0.32613636363636361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8">
        <v>0</v>
      </c>
      <c r="AO848" s="8">
        <v>0.32613636363636367</v>
      </c>
      <c r="AP848" s="8">
        <v>0.32613636363636367</v>
      </c>
      <c r="AQ848" s="8">
        <v>0</v>
      </c>
      <c r="AR848" s="8">
        <v>0</v>
      </c>
      <c r="AS848" s="8">
        <v>0</v>
      </c>
      <c r="AT848" s="8">
        <v>0</v>
      </c>
      <c r="AU848" s="7">
        <v>0</v>
      </c>
      <c r="AV848" s="7">
        <v>0</v>
      </c>
      <c r="AW848" s="7">
        <v>0</v>
      </c>
      <c r="AX848" s="7">
        <v>0</v>
      </c>
      <c r="AY848" s="7">
        <v>0</v>
      </c>
      <c r="AZ848" s="7">
        <v>0</v>
      </c>
      <c r="BA848" s="7">
        <v>0</v>
      </c>
      <c r="BB848" s="7">
        <v>0</v>
      </c>
      <c r="BC848" s="8">
        <v>0</v>
      </c>
      <c r="BD848" s="8">
        <v>0</v>
      </c>
      <c r="BE848" s="8">
        <v>0</v>
      </c>
      <c r="BF848" s="8">
        <v>0</v>
      </c>
      <c r="BG848" s="8">
        <v>0</v>
      </c>
      <c r="BH848" s="8">
        <v>0</v>
      </c>
      <c r="BI848" s="8">
        <v>0</v>
      </c>
      <c r="BJ848" s="8">
        <v>0</v>
      </c>
      <c r="BK848" s="8">
        <v>0</v>
      </c>
      <c r="BL848" s="8">
        <v>0</v>
      </c>
      <c r="BM848" s="8">
        <v>0</v>
      </c>
      <c r="BN848" s="8">
        <v>0</v>
      </c>
      <c r="BO848" s="8">
        <v>0</v>
      </c>
      <c r="BP848" s="8">
        <v>0</v>
      </c>
      <c r="BQ848" s="8">
        <v>0</v>
      </c>
      <c r="BR848" s="8">
        <v>0</v>
      </c>
    </row>
    <row r="849" spans="1:70" x14ac:dyDescent="0.25">
      <c r="A849" s="6">
        <v>35038685</v>
      </c>
      <c r="B849" t="s">
        <v>1941</v>
      </c>
      <c r="C849" s="7" t="s">
        <v>101</v>
      </c>
      <c r="D849" s="7" t="s">
        <v>897</v>
      </c>
      <c r="E849" s="7" t="s">
        <v>95</v>
      </c>
      <c r="F849" t="s">
        <v>898</v>
      </c>
      <c r="G849" t="s">
        <v>899</v>
      </c>
      <c r="H849" t="s">
        <v>1942</v>
      </c>
      <c r="I849" t="s">
        <v>1943</v>
      </c>
      <c r="J849" t="s">
        <v>78</v>
      </c>
      <c r="K849" t="s">
        <v>79</v>
      </c>
      <c r="L849">
        <v>39.5869891595</v>
      </c>
      <c r="M849">
        <v>-122.5880800092</v>
      </c>
      <c r="N849" s="7" t="s">
        <v>1944</v>
      </c>
      <c r="O849" s="7" t="s">
        <v>1945</v>
      </c>
      <c r="P849" s="7" t="s">
        <v>1946</v>
      </c>
      <c r="Q849" s="7" t="s">
        <v>141</v>
      </c>
      <c r="R849" s="7">
        <v>253</v>
      </c>
      <c r="S849" s="7"/>
      <c r="T849" s="7"/>
      <c r="U849" s="7"/>
      <c r="V849" s="7" t="s">
        <v>898</v>
      </c>
      <c r="W849" s="8">
        <v>0</v>
      </c>
      <c r="X849" s="8">
        <v>0</v>
      </c>
      <c r="Y849" s="8">
        <v>0.11818181818181818</v>
      </c>
      <c r="Z849" s="8">
        <v>0.11818181818181818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0.11818181818181818</v>
      </c>
      <c r="AH849" s="8">
        <v>0.11818181818181818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8">
        <v>0</v>
      </c>
      <c r="AO849" s="8">
        <v>0</v>
      </c>
      <c r="AP849" s="8">
        <v>0</v>
      </c>
      <c r="AQ849" s="8">
        <v>0</v>
      </c>
      <c r="AR849" s="8">
        <v>0</v>
      </c>
      <c r="AS849" s="8">
        <v>0</v>
      </c>
      <c r="AT849" s="8">
        <v>0</v>
      </c>
      <c r="AU849" s="7">
        <v>0</v>
      </c>
      <c r="AV849" s="7">
        <v>0</v>
      </c>
      <c r="AW849" s="7">
        <v>0</v>
      </c>
      <c r="AX849" s="7">
        <v>0</v>
      </c>
      <c r="AY849" s="7">
        <v>0</v>
      </c>
      <c r="AZ849" s="7">
        <v>0</v>
      </c>
      <c r="BA849" s="7">
        <v>0</v>
      </c>
      <c r="BB849" s="7">
        <v>0</v>
      </c>
      <c r="BC849" s="8">
        <v>0</v>
      </c>
      <c r="BD849" s="8">
        <v>0</v>
      </c>
      <c r="BE849" s="8">
        <v>0</v>
      </c>
      <c r="BF849" s="8">
        <v>0</v>
      </c>
      <c r="BG849" s="8">
        <v>0</v>
      </c>
      <c r="BH849" s="8">
        <v>0</v>
      </c>
      <c r="BI849" s="8">
        <v>0</v>
      </c>
      <c r="BJ849" s="8">
        <v>0</v>
      </c>
      <c r="BK849" s="8">
        <v>0</v>
      </c>
      <c r="BL849" s="8">
        <v>0</v>
      </c>
      <c r="BM849" s="8">
        <v>0</v>
      </c>
      <c r="BN849" s="8">
        <v>0</v>
      </c>
      <c r="BO849" s="8">
        <v>0</v>
      </c>
      <c r="BP849" s="8">
        <v>0</v>
      </c>
      <c r="BQ849" s="8">
        <v>0</v>
      </c>
      <c r="BR849" s="8">
        <v>0</v>
      </c>
    </row>
    <row r="850" spans="1:70" x14ac:dyDescent="0.25">
      <c r="A850" s="6">
        <v>35221637</v>
      </c>
      <c r="B850" t="s">
        <v>1947</v>
      </c>
      <c r="C850" s="7" t="s">
        <v>93</v>
      </c>
      <c r="D850" s="7" t="s">
        <v>897</v>
      </c>
      <c r="E850" s="7" t="s">
        <v>95</v>
      </c>
      <c r="F850" t="s">
        <v>898</v>
      </c>
      <c r="G850" t="s">
        <v>899</v>
      </c>
      <c r="H850" t="s">
        <v>1948</v>
      </c>
      <c r="I850" t="s">
        <v>186</v>
      </c>
      <c r="J850" t="s">
        <v>99</v>
      </c>
      <c r="K850" t="s">
        <v>187</v>
      </c>
      <c r="L850">
        <v>36.760620693900002</v>
      </c>
      <c r="M850">
        <v>-119.07092103620001</v>
      </c>
      <c r="N850" s="7" t="s">
        <v>1949</v>
      </c>
      <c r="O850" s="7" t="s">
        <v>1950</v>
      </c>
      <c r="P850" s="7" t="s">
        <v>1951</v>
      </c>
      <c r="Q850" s="7" t="s">
        <v>141</v>
      </c>
      <c r="R850" s="7">
        <v>364</v>
      </c>
      <c r="S850" s="7">
        <v>517</v>
      </c>
      <c r="T850" s="7" t="s">
        <v>220</v>
      </c>
      <c r="U850" s="7"/>
      <c r="V850" s="7" t="s">
        <v>898</v>
      </c>
      <c r="W850" s="8">
        <v>0</v>
      </c>
      <c r="X850" s="8">
        <v>0</v>
      </c>
      <c r="Y850" s="8">
        <v>0.13636363636363635</v>
      </c>
      <c r="Z850" s="8">
        <v>0.13636363636363635</v>
      </c>
      <c r="AA850" s="8">
        <v>0</v>
      </c>
      <c r="AB850" s="8">
        <v>0</v>
      </c>
      <c r="AC850" s="8">
        <v>0</v>
      </c>
      <c r="AD850" s="8">
        <v>0</v>
      </c>
      <c r="AE850" s="8">
        <v>0</v>
      </c>
      <c r="AF850" s="8">
        <v>0</v>
      </c>
      <c r="AG850" s="8">
        <v>0</v>
      </c>
      <c r="AH850" s="8">
        <v>0</v>
      </c>
      <c r="AI850" s="8">
        <v>0</v>
      </c>
      <c r="AJ850" s="8">
        <v>0</v>
      </c>
      <c r="AK850" s="8">
        <v>0</v>
      </c>
      <c r="AL850" s="8">
        <v>0</v>
      </c>
      <c r="AM850" s="8">
        <v>0</v>
      </c>
      <c r="AN850" s="8">
        <v>0</v>
      </c>
      <c r="AO850" s="8">
        <v>0</v>
      </c>
      <c r="AP850" s="8">
        <v>0</v>
      </c>
      <c r="AQ850" s="8">
        <v>0</v>
      </c>
      <c r="AR850" s="8">
        <v>0</v>
      </c>
      <c r="AS850" s="8">
        <v>0.13636363636363635</v>
      </c>
      <c r="AT850" s="8">
        <v>0.13636363636363635</v>
      </c>
      <c r="AU850" s="7">
        <v>0</v>
      </c>
      <c r="AV850" s="7">
        <v>0</v>
      </c>
      <c r="AW850" s="7">
        <v>0</v>
      </c>
      <c r="AX850" s="7">
        <v>0</v>
      </c>
      <c r="AY850" s="7">
        <v>0</v>
      </c>
      <c r="AZ850" s="7">
        <v>0</v>
      </c>
      <c r="BA850" s="7">
        <v>0</v>
      </c>
      <c r="BB850" s="7">
        <v>0</v>
      </c>
      <c r="BC850" s="8">
        <v>0</v>
      </c>
      <c r="BD850" s="8">
        <v>0</v>
      </c>
      <c r="BE850" s="8">
        <v>0</v>
      </c>
      <c r="BF850" s="8">
        <v>0</v>
      </c>
      <c r="BG850" s="8">
        <v>0</v>
      </c>
      <c r="BH850" s="8">
        <v>0</v>
      </c>
      <c r="BI850" s="8">
        <v>0</v>
      </c>
      <c r="BJ850" s="8">
        <v>0</v>
      </c>
      <c r="BK850" s="8">
        <v>0</v>
      </c>
      <c r="BL850" s="8">
        <v>0</v>
      </c>
      <c r="BM850" s="8">
        <v>0</v>
      </c>
      <c r="BN850" s="8">
        <v>0</v>
      </c>
      <c r="BO850" s="8">
        <v>0</v>
      </c>
      <c r="BP850" s="8">
        <v>0</v>
      </c>
      <c r="BQ850" s="8">
        <v>0</v>
      </c>
      <c r="BR850" s="8">
        <v>0</v>
      </c>
    </row>
    <row r="851" spans="1:70" x14ac:dyDescent="0.25">
      <c r="A851" s="6">
        <v>35083772</v>
      </c>
      <c r="B851" t="s">
        <v>1952</v>
      </c>
      <c r="C851" s="7" t="s">
        <v>93</v>
      </c>
      <c r="D851" s="7" t="s">
        <v>897</v>
      </c>
      <c r="E851" s="7" t="s">
        <v>95</v>
      </c>
      <c r="F851" t="s">
        <v>898</v>
      </c>
      <c r="G851" t="s">
        <v>899</v>
      </c>
      <c r="H851" t="s">
        <v>1953</v>
      </c>
      <c r="I851" t="s">
        <v>186</v>
      </c>
      <c r="J851" t="s">
        <v>99</v>
      </c>
      <c r="K851" t="s">
        <v>187</v>
      </c>
      <c r="L851">
        <v>36.732098599700002</v>
      </c>
      <c r="M851">
        <v>-119.1120217439</v>
      </c>
      <c r="N851" s="7" t="s">
        <v>1949</v>
      </c>
      <c r="O851" s="7" t="s">
        <v>1950</v>
      </c>
      <c r="P851" s="7" t="s">
        <v>1951</v>
      </c>
      <c r="Q851" s="7" t="s">
        <v>141</v>
      </c>
      <c r="R851" s="7">
        <v>364</v>
      </c>
      <c r="S851" s="7">
        <v>517</v>
      </c>
      <c r="T851" s="7" t="s">
        <v>220</v>
      </c>
      <c r="U851" s="7"/>
      <c r="V851" s="7" t="s">
        <v>898</v>
      </c>
      <c r="W851" s="8">
        <v>0</v>
      </c>
      <c r="X851" s="8">
        <v>0</v>
      </c>
      <c r="Y851" s="8">
        <v>0.15151515151515152</v>
      </c>
      <c r="Z851" s="8">
        <v>0.15151515151515152</v>
      </c>
      <c r="AA851" s="8">
        <v>0</v>
      </c>
      <c r="AB851" s="8">
        <v>0</v>
      </c>
      <c r="AC851" s="8">
        <v>0</v>
      </c>
      <c r="AD851" s="8">
        <v>0</v>
      </c>
      <c r="AE851" s="8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8">
        <v>0</v>
      </c>
      <c r="AO851" s="8">
        <v>0.15151515151515152</v>
      </c>
      <c r="AP851" s="8">
        <v>0.15151515151515152</v>
      </c>
      <c r="AQ851" s="8">
        <v>0</v>
      </c>
      <c r="AR851" s="8">
        <v>0</v>
      </c>
      <c r="AS851" s="8">
        <v>0</v>
      </c>
      <c r="AT851" s="8">
        <v>0</v>
      </c>
      <c r="AU851" s="7">
        <v>0</v>
      </c>
      <c r="AV851" s="7">
        <v>0</v>
      </c>
      <c r="AW851" s="7">
        <v>0</v>
      </c>
      <c r="AX851" s="7">
        <v>0</v>
      </c>
      <c r="AY851" s="7">
        <v>0</v>
      </c>
      <c r="AZ851" s="7">
        <v>0</v>
      </c>
      <c r="BA851" s="7">
        <v>0</v>
      </c>
      <c r="BB851" s="7">
        <v>0</v>
      </c>
      <c r="BC851" s="8">
        <v>0</v>
      </c>
      <c r="BD851" s="8">
        <v>0</v>
      </c>
      <c r="BE851" s="8">
        <v>0</v>
      </c>
      <c r="BF851" s="8">
        <v>0</v>
      </c>
      <c r="BG851" s="8">
        <v>0</v>
      </c>
      <c r="BH851" s="8">
        <v>0</v>
      </c>
      <c r="BI851" s="8">
        <v>0</v>
      </c>
      <c r="BJ851" s="8">
        <v>0</v>
      </c>
      <c r="BK851" s="8">
        <v>0</v>
      </c>
      <c r="BL851" s="8">
        <v>0</v>
      </c>
      <c r="BM851" s="8">
        <v>0</v>
      </c>
      <c r="BN851" s="8">
        <v>0</v>
      </c>
      <c r="BO851" s="8">
        <v>0</v>
      </c>
      <c r="BP851" s="8">
        <v>0</v>
      </c>
      <c r="BQ851" s="8">
        <v>0</v>
      </c>
      <c r="BR851" s="8">
        <v>0</v>
      </c>
    </row>
    <row r="852" spans="1:70" x14ac:dyDescent="0.25">
      <c r="A852" s="6">
        <v>35211354</v>
      </c>
      <c r="B852" t="s">
        <v>1954</v>
      </c>
      <c r="C852" s="7" t="s">
        <v>101</v>
      </c>
      <c r="D852" s="7" t="s">
        <v>897</v>
      </c>
      <c r="E852" s="7" t="s">
        <v>95</v>
      </c>
      <c r="F852" t="s">
        <v>898</v>
      </c>
      <c r="G852" t="s">
        <v>899</v>
      </c>
      <c r="H852" t="s">
        <v>411</v>
      </c>
      <c r="I852" t="s">
        <v>130</v>
      </c>
      <c r="J852" t="s">
        <v>78</v>
      </c>
      <c r="K852" t="s">
        <v>109</v>
      </c>
      <c r="L852">
        <v>38.823786080799998</v>
      </c>
      <c r="M852">
        <v>-120.0490182305</v>
      </c>
      <c r="N852" s="7" t="s">
        <v>406</v>
      </c>
      <c r="O852" s="7" t="s">
        <v>407</v>
      </c>
      <c r="P852" s="7" t="s">
        <v>408</v>
      </c>
      <c r="Q852" s="7" t="s">
        <v>141</v>
      </c>
      <c r="R852" s="7">
        <v>2461</v>
      </c>
      <c r="S852" s="7">
        <v>2186</v>
      </c>
      <c r="T852" s="7" t="s">
        <v>220</v>
      </c>
      <c r="U852" s="7"/>
      <c r="V852" s="7" t="s">
        <v>898</v>
      </c>
      <c r="W852" s="8">
        <v>0</v>
      </c>
      <c r="X852" s="8">
        <v>0</v>
      </c>
      <c r="Y852" s="8">
        <v>6.5909090909090903E-2</v>
      </c>
      <c r="Z852" s="8">
        <v>6.5909090909090903E-2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8">
        <v>0</v>
      </c>
      <c r="AO852" s="8">
        <v>6.5909090909090903E-2</v>
      </c>
      <c r="AP852" s="8">
        <v>6.5909090909090903E-2</v>
      </c>
      <c r="AQ852" s="8">
        <v>0</v>
      </c>
      <c r="AR852" s="8">
        <v>0</v>
      </c>
      <c r="AS852" s="8">
        <v>0</v>
      </c>
      <c r="AT852" s="8">
        <v>0</v>
      </c>
      <c r="AU852" s="7">
        <v>0</v>
      </c>
      <c r="AV852" s="7">
        <v>0</v>
      </c>
      <c r="AW852" s="7">
        <v>0</v>
      </c>
      <c r="AX852" s="7">
        <v>0</v>
      </c>
      <c r="AY852" s="7">
        <v>0</v>
      </c>
      <c r="AZ852" s="7">
        <v>0</v>
      </c>
      <c r="BA852" s="7">
        <v>0</v>
      </c>
      <c r="BB852" s="7">
        <v>0</v>
      </c>
      <c r="BC852" s="8">
        <v>0</v>
      </c>
      <c r="BD852" s="8">
        <v>0</v>
      </c>
      <c r="BE852" s="8">
        <v>0</v>
      </c>
      <c r="BF852" s="8">
        <v>0</v>
      </c>
      <c r="BG852" s="8">
        <v>0</v>
      </c>
      <c r="BH852" s="8">
        <v>0</v>
      </c>
      <c r="BI852" s="8">
        <v>0</v>
      </c>
      <c r="BJ852" s="8">
        <v>0</v>
      </c>
      <c r="BK852" s="8">
        <v>0</v>
      </c>
      <c r="BL852" s="8">
        <v>0</v>
      </c>
      <c r="BM852" s="8">
        <v>0</v>
      </c>
      <c r="BN852" s="8">
        <v>0</v>
      </c>
      <c r="BO852" s="8">
        <v>0</v>
      </c>
      <c r="BP852" s="8">
        <v>0</v>
      </c>
      <c r="BQ852" s="8">
        <v>0</v>
      </c>
      <c r="BR852" s="8">
        <v>0</v>
      </c>
    </row>
    <row r="853" spans="1:70" x14ac:dyDescent="0.25">
      <c r="A853" s="6">
        <v>35208069</v>
      </c>
      <c r="B853" t="s">
        <v>1955</v>
      </c>
      <c r="C853" s="7" t="s">
        <v>93</v>
      </c>
      <c r="D853" s="7" t="s">
        <v>897</v>
      </c>
      <c r="E853" s="7" t="s">
        <v>95</v>
      </c>
      <c r="F853" t="s">
        <v>898</v>
      </c>
      <c r="G853" t="s">
        <v>899</v>
      </c>
      <c r="H853" t="s">
        <v>1956</v>
      </c>
      <c r="I853" t="s">
        <v>130</v>
      </c>
      <c r="J853" t="s">
        <v>78</v>
      </c>
      <c r="K853" t="s">
        <v>109</v>
      </c>
      <c r="L853">
        <v>38.770935583099998</v>
      </c>
      <c r="M853">
        <v>-120.5996255084</v>
      </c>
      <c r="N853" s="7" t="s">
        <v>1957</v>
      </c>
      <c r="O853" s="7" t="s">
        <v>1958</v>
      </c>
      <c r="P853" s="7" t="s">
        <v>1959</v>
      </c>
      <c r="Q853" s="7" t="s">
        <v>170</v>
      </c>
      <c r="R853" s="7">
        <v>2469</v>
      </c>
      <c r="S853" s="7">
        <v>780</v>
      </c>
      <c r="T853" s="7" t="s">
        <v>123</v>
      </c>
      <c r="U853" s="7"/>
      <c r="V853" s="7" t="s">
        <v>898</v>
      </c>
      <c r="W853" s="8">
        <v>0</v>
      </c>
      <c r="X853" s="8">
        <v>0</v>
      </c>
      <c r="Y853" s="8">
        <v>4.1666666666666664E-2</v>
      </c>
      <c r="Z853" s="8">
        <v>4.1666666666666664E-2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8">
        <v>0</v>
      </c>
      <c r="AO853" s="8">
        <v>0</v>
      </c>
      <c r="AP853" s="8">
        <v>0</v>
      </c>
      <c r="AQ853" s="8">
        <v>0</v>
      </c>
      <c r="AR853" s="8">
        <v>0</v>
      </c>
      <c r="AS853" s="8">
        <v>4.1666666666666664E-2</v>
      </c>
      <c r="AT853" s="8">
        <v>4.1666666666666664E-2</v>
      </c>
      <c r="AU853" s="7">
        <v>0</v>
      </c>
      <c r="AV853" s="7">
        <v>0</v>
      </c>
      <c r="AW853" s="7">
        <v>0</v>
      </c>
      <c r="AX853" s="7">
        <v>0</v>
      </c>
      <c r="AY853" s="7">
        <v>0</v>
      </c>
      <c r="AZ853" s="7">
        <v>0</v>
      </c>
      <c r="BA853" s="7">
        <v>0</v>
      </c>
      <c r="BB853" s="7">
        <v>0</v>
      </c>
      <c r="BC853" s="8">
        <v>0</v>
      </c>
      <c r="BD853" s="8">
        <v>0</v>
      </c>
      <c r="BE853" s="8">
        <v>0</v>
      </c>
      <c r="BF853" s="8">
        <v>0</v>
      </c>
      <c r="BG853" s="8">
        <v>0</v>
      </c>
      <c r="BH853" s="8">
        <v>0</v>
      </c>
      <c r="BI853" s="8">
        <v>0</v>
      </c>
      <c r="BJ853" s="8">
        <v>0</v>
      </c>
      <c r="BK853" s="8">
        <v>0</v>
      </c>
      <c r="BL853" s="8">
        <v>0</v>
      </c>
      <c r="BM853" s="8">
        <v>0</v>
      </c>
      <c r="BN853" s="8">
        <v>0</v>
      </c>
      <c r="BO853" s="8">
        <v>0</v>
      </c>
      <c r="BP853" s="8">
        <v>0</v>
      </c>
      <c r="BQ853" s="8">
        <v>0</v>
      </c>
      <c r="BR853" s="8">
        <v>0</v>
      </c>
    </row>
    <row r="854" spans="1:70" x14ac:dyDescent="0.25">
      <c r="A854" s="6">
        <v>35066689</v>
      </c>
      <c r="B854" t="s">
        <v>1960</v>
      </c>
      <c r="C854" s="7" t="s">
        <v>101</v>
      </c>
      <c r="D854" s="7" t="s">
        <v>897</v>
      </c>
      <c r="E854" s="7" t="s">
        <v>95</v>
      </c>
      <c r="F854" t="s">
        <v>898</v>
      </c>
      <c r="G854" t="s">
        <v>899</v>
      </c>
      <c r="J854" t="s">
        <v>99</v>
      </c>
      <c r="K854" t="s">
        <v>957</v>
      </c>
      <c r="L854">
        <v>38.364269407099997</v>
      </c>
      <c r="M854">
        <v>-120.72453887659999</v>
      </c>
      <c r="N854" s="7" t="s">
        <v>1961</v>
      </c>
      <c r="O854" s="7" t="s">
        <v>1962</v>
      </c>
      <c r="P854" s="7" t="s">
        <v>1963</v>
      </c>
      <c r="Q854" s="7" t="s">
        <v>141</v>
      </c>
      <c r="R854" s="7">
        <v>1720</v>
      </c>
      <c r="S854" s="7"/>
      <c r="T854" s="7"/>
      <c r="U854" s="7"/>
      <c r="V854" s="7" t="s">
        <v>898</v>
      </c>
      <c r="W854" s="8">
        <v>0</v>
      </c>
      <c r="X854" s="8">
        <v>0</v>
      </c>
      <c r="Y854" s="8">
        <v>1.9507575757575758E-2</v>
      </c>
      <c r="Z854" s="8">
        <v>1.9507575757575758E-2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1.9507575757575758E-2</v>
      </c>
      <c r="AH854" s="8">
        <v>1.9507575757575758E-2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8">
        <v>0</v>
      </c>
      <c r="AO854" s="8">
        <v>0</v>
      </c>
      <c r="AP854" s="8">
        <v>0</v>
      </c>
      <c r="AQ854" s="8">
        <v>0</v>
      </c>
      <c r="AR854" s="8">
        <v>0</v>
      </c>
      <c r="AS854" s="8">
        <v>0</v>
      </c>
      <c r="AT854" s="8">
        <v>0</v>
      </c>
      <c r="AU854" s="7">
        <v>0</v>
      </c>
      <c r="AV854" s="7">
        <v>0</v>
      </c>
      <c r="AW854" s="7">
        <v>0</v>
      </c>
      <c r="AX854" s="7">
        <v>0</v>
      </c>
      <c r="AY854" s="7">
        <v>0</v>
      </c>
      <c r="AZ854" s="7">
        <v>0</v>
      </c>
      <c r="BA854" s="7">
        <v>0</v>
      </c>
      <c r="BB854" s="7">
        <v>0</v>
      </c>
      <c r="BC854" s="8">
        <v>0</v>
      </c>
      <c r="BD854" s="8">
        <v>0</v>
      </c>
      <c r="BE854" s="8">
        <v>0</v>
      </c>
      <c r="BF854" s="8">
        <v>0</v>
      </c>
      <c r="BG854" s="8">
        <v>0</v>
      </c>
      <c r="BH854" s="8">
        <v>0</v>
      </c>
      <c r="BI854" s="8">
        <v>0</v>
      </c>
      <c r="BJ854" s="8">
        <v>0</v>
      </c>
      <c r="BK854" s="8">
        <v>0</v>
      </c>
      <c r="BL854" s="8">
        <v>0</v>
      </c>
      <c r="BM854" s="8">
        <v>0</v>
      </c>
      <c r="BN854" s="8">
        <v>0</v>
      </c>
      <c r="BO854" s="8">
        <v>0</v>
      </c>
      <c r="BP854" s="8">
        <v>0</v>
      </c>
      <c r="BQ854" s="8">
        <v>0</v>
      </c>
      <c r="BR854" s="8">
        <v>0</v>
      </c>
    </row>
    <row r="855" spans="1:70" x14ac:dyDescent="0.25">
      <c r="A855" s="6">
        <v>35281215</v>
      </c>
      <c r="B855" t="s">
        <v>1964</v>
      </c>
      <c r="C855" s="7" t="s">
        <v>86</v>
      </c>
      <c r="D855" s="7" t="s">
        <v>897</v>
      </c>
      <c r="E855" s="7" t="s">
        <v>87</v>
      </c>
      <c r="F855" t="s">
        <v>898</v>
      </c>
      <c r="G855" t="s">
        <v>899</v>
      </c>
      <c r="H855" t="s">
        <v>1965</v>
      </c>
      <c r="I855" t="s">
        <v>1413</v>
      </c>
      <c r="J855" t="s">
        <v>99</v>
      </c>
      <c r="K855" t="s">
        <v>957</v>
      </c>
      <c r="L855">
        <v>38.373380668300001</v>
      </c>
      <c r="M855">
        <v>-120.6404539034</v>
      </c>
      <c r="N855" s="7" t="s">
        <v>1961</v>
      </c>
      <c r="O855" s="7" t="s">
        <v>1966</v>
      </c>
      <c r="P855" s="7" t="s">
        <v>1963</v>
      </c>
      <c r="Q855" s="7" t="s">
        <v>141</v>
      </c>
      <c r="R855" s="7">
        <v>1548</v>
      </c>
      <c r="S855" s="7">
        <v>62</v>
      </c>
      <c r="T855" s="7" t="s">
        <v>123</v>
      </c>
      <c r="U855" s="7"/>
      <c r="V855" s="7" t="s">
        <v>898</v>
      </c>
      <c r="W855" s="8">
        <v>0</v>
      </c>
      <c r="X855" s="8">
        <v>0</v>
      </c>
      <c r="Y855" s="8">
        <v>5.4924242424242424E-2</v>
      </c>
      <c r="Z855" s="8">
        <v>5.4924242424242424E-2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8">
        <v>0</v>
      </c>
      <c r="AO855" s="8">
        <v>0</v>
      </c>
      <c r="AP855" s="8">
        <v>0</v>
      </c>
      <c r="AQ855" s="8">
        <v>0</v>
      </c>
      <c r="AR855" s="8">
        <v>0</v>
      </c>
      <c r="AS855" s="8">
        <v>0</v>
      </c>
      <c r="AT855" s="8">
        <v>0</v>
      </c>
      <c r="AU855" s="7">
        <v>0</v>
      </c>
      <c r="AV855" s="7">
        <v>0</v>
      </c>
      <c r="AW855" s="7">
        <v>0</v>
      </c>
      <c r="AX855" s="7">
        <v>0</v>
      </c>
      <c r="AY855" s="7">
        <v>0</v>
      </c>
      <c r="AZ855" s="7">
        <v>0</v>
      </c>
      <c r="BA855" s="7">
        <v>5.4924242424242424E-2</v>
      </c>
      <c r="BB855" s="7">
        <v>5.4924242424242424E-2</v>
      </c>
      <c r="BC855" s="8">
        <v>0</v>
      </c>
      <c r="BD855" s="8">
        <v>0</v>
      </c>
      <c r="BE855" s="8">
        <v>0</v>
      </c>
      <c r="BF855" s="8">
        <v>0</v>
      </c>
      <c r="BG855" s="8">
        <v>0</v>
      </c>
      <c r="BH855" s="8">
        <v>0</v>
      </c>
      <c r="BI855" s="8">
        <v>0</v>
      </c>
      <c r="BJ855" s="8">
        <v>0</v>
      </c>
      <c r="BK855" s="8">
        <v>0</v>
      </c>
      <c r="BL855" s="8">
        <v>0</v>
      </c>
      <c r="BM855" s="8">
        <v>0</v>
      </c>
      <c r="BN855" s="8">
        <v>0</v>
      </c>
      <c r="BO855" s="8">
        <v>0</v>
      </c>
      <c r="BP855" s="8">
        <v>0</v>
      </c>
      <c r="BQ855" s="8">
        <v>0</v>
      </c>
      <c r="BR855" s="8">
        <v>0</v>
      </c>
    </row>
    <row r="856" spans="1:70" x14ac:dyDescent="0.25">
      <c r="A856" s="6">
        <v>35011276</v>
      </c>
      <c r="B856" t="s">
        <v>1967</v>
      </c>
      <c r="C856" s="7" t="s">
        <v>101</v>
      </c>
      <c r="D856" s="7" t="s">
        <v>897</v>
      </c>
      <c r="E856" s="7" t="s">
        <v>95</v>
      </c>
      <c r="F856" t="s">
        <v>898</v>
      </c>
      <c r="G856" t="s">
        <v>899</v>
      </c>
      <c r="H856" t="s">
        <v>1618</v>
      </c>
      <c r="I856" t="s">
        <v>1413</v>
      </c>
      <c r="J856" t="s">
        <v>99</v>
      </c>
      <c r="K856" t="s">
        <v>957</v>
      </c>
      <c r="L856">
        <v>38.343125286700001</v>
      </c>
      <c r="M856">
        <v>-120.71655868889999</v>
      </c>
      <c r="N856" s="7" t="s">
        <v>1961</v>
      </c>
      <c r="O856" s="7" t="s">
        <v>1968</v>
      </c>
      <c r="P856" s="7" t="s">
        <v>1963</v>
      </c>
      <c r="Q856" s="7" t="s">
        <v>141</v>
      </c>
      <c r="R856" s="7">
        <v>1088</v>
      </c>
      <c r="S856" s="7"/>
      <c r="T856" s="7"/>
      <c r="U856" s="7"/>
      <c r="V856" s="7" t="s">
        <v>898</v>
      </c>
      <c r="W856" s="8">
        <v>0</v>
      </c>
      <c r="X856" s="8">
        <v>0</v>
      </c>
      <c r="Y856" s="8">
        <v>5.6818181818181816E-2</v>
      </c>
      <c r="Z856" s="8">
        <v>5.6818181818181816E-2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5.6818181818181816E-2</v>
      </c>
      <c r="AL856" s="8">
        <v>5.6818181818181816E-2</v>
      </c>
      <c r="AM856" s="8">
        <v>0</v>
      </c>
      <c r="AN856" s="8">
        <v>0</v>
      </c>
      <c r="AO856" s="8">
        <v>0</v>
      </c>
      <c r="AP856" s="8">
        <v>0</v>
      </c>
      <c r="AQ856" s="8">
        <v>0</v>
      </c>
      <c r="AR856" s="8">
        <v>0</v>
      </c>
      <c r="AS856" s="8">
        <v>0</v>
      </c>
      <c r="AT856" s="8">
        <v>0</v>
      </c>
      <c r="AU856" s="7">
        <v>0</v>
      </c>
      <c r="AV856" s="7">
        <v>0</v>
      </c>
      <c r="AW856" s="7">
        <v>0</v>
      </c>
      <c r="AX856" s="7">
        <v>0</v>
      </c>
      <c r="AY856" s="7">
        <v>0</v>
      </c>
      <c r="AZ856" s="7">
        <v>0</v>
      </c>
      <c r="BA856" s="7">
        <v>0</v>
      </c>
      <c r="BB856" s="7">
        <v>0</v>
      </c>
      <c r="BC856" s="8">
        <v>0</v>
      </c>
      <c r="BD856" s="8">
        <v>0</v>
      </c>
      <c r="BE856" s="8">
        <v>0</v>
      </c>
      <c r="BF856" s="8">
        <v>0</v>
      </c>
      <c r="BG856" s="8">
        <v>0</v>
      </c>
      <c r="BH856" s="8">
        <v>0</v>
      </c>
      <c r="BI856" s="8">
        <v>0</v>
      </c>
      <c r="BJ856" s="8">
        <v>0</v>
      </c>
      <c r="BK856" s="8">
        <v>0</v>
      </c>
      <c r="BL856" s="8">
        <v>0</v>
      </c>
      <c r="BM856" s="8">
        <v>0</v>
      </c>
      <c r="BN856" s="8">
        <v>0</v>
      </c>
      <c r="BO856" s="8">
        <v>0</v>
      </c>
      <c r="BP856" s="8">
        <v>0</v>
      </c>
      <c r="BQ856" s="8">
        <v>0</v>
      </c>
      <c r="BR856" s="8">
        <v>0</v>
      </c>
    </row>
    <row r="857" spans="1:70" x14ac:dyDescent="0.25">
      <c r="A857" s="6">
        <v>35025977</v>
      </c>
      <c r="B857" t="s">
        <v>1969</v>
      </c>
      <c r="C857" s="7" t="s">
        <v>101</v>
      </c>
      <c r="D857" s="7" t="s">
        <v>897</v>
      </c>
      <c r="E857" s="7" t="s">
        <v>95</v>
      </c>
      <c r="F857" t="s">
        <v>898</v>
      </c>
      <c r="G857" t="s">
        <v>899</v>
      </c>
      <c r="H857" t="s">
        <v>1970</v>
      </c>
      <c r="I857" t="s">
        <v>168</v>
      </c>
      <c r="J857" t="s">
        <v>153</v>
      </c>
      <c r="K857" t="s">
        <v>169</v>
      </c>
      <c r="L857">
        <v>38.394750904299997</v>
      </c>
      <c r="M857">
        <v>-122.51467291580001</v>
      </c>
      <c r="N857" s="7" t="s">
        <v>401</v>
      </c>
      <c r="O857" s="7" t="s">
        <v>1971</v>
      </c>
      <c r="P857" s="7" t="s">
        <v>403</v>
      </c>
      <c r="Q857" s="7" t="s">
        <v>170</v>
      </c>
      <c r="R857" s="7">
        <v>1794</v>
      </c>
      <c r="S857" s="7"/>
      <c r="T857" s="7"/>
      <c r="U857" s="7"/>
      <c r="V857" s="7" t="s">
        <v>898</v>
      </c>
      <c r="W857" s="8">
        <v>0</v>
      </c>
      <c r="X857" s="8">
        <v>0</v>
      </c>
      <c r="Y857" s="8">
        <v>0.13484848484848486</v>
      </c>
      <c r="Z857" s="8">
        <v>0.13484848484848486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0.13484848484848486</v>
      </c>
      <c r="AH857" s="8">
        <v>0.13484848484848486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8">
        <v>0</v>
      </c>
      <c r="AO857" s="8">
        <v>0</v>
      </c>
      <c r="AP857" s="8">
        <v>0</v>
      </c>
      <c r="AQ857" s="8">
        <v>0</v>
      </c>
      <c r="AR857" s="8">
        <v>0</v>
      </c>
      <c r="AS857" s="8">
        <v>0</v>
      </c>
      <c r="AT857" s="8">
        <v>0</v>
      </c>
      <c r="AU857" s="7">
        <v>0</v>
      </c>
      <c r="AV857" s="7">
        <v>0</v>
      </c>
      <c r="AW857" s="7">
        <v>0</v>
      </c>
      <c r="AX857" s="7">
        <v>0</v>
      </c>
      <c r="AY857" s="7">
        <v>0</v>
      </c>
      <c r="AZ857" s="7">
        <v>0</v>
      </c>
      <c r="BA857" s="7">
        <v>0</v>
      </c>
      <c r="BB857" s="7">
        <v>0</v>
      </c>
      <c r="BC857" s="8">
        <v>0</v>
      </c>
      <c r="BD857" s="8">
        <v>0</v>
      </c>
      <c r="BE857" s="8">
        <v>0</v>
      </c>
      <c r="BF857" s="8">
        <v>0</v>
      </c>
      <c r="BG857" s="8">
        <v>0</v>
      </c>
      <c r="BH857" s="8">
        <v>0</v>
      </c>
      <c r="BI857" s="8">
        <v>0</v>
      </c>
      <c r="BJ857" s="8">
        <v>0</v>
      </c>
      <c r="BK857" s="8">
        <v>0</v>
      </c>
      <c r="BL857" s="8">
        <v>0</v>
      </c>
      <c r="BM857" s="8">
        <v>0</v>
      </c>
      <c r="BN857" s="8">
        <v>0</v>
      </c>
      <c r="BO857" s="8">
        <v>0</v>
      </c>
      <c r="BP857" s="8">
        <v>0</v>
      </c>
      <c r="BQ857" s="8">
        <v>0</v>
      </c>
      <c r="BR857" s="8">
        <v>0</v>
      </c>
    </row>
    <row r="858" spans="1:70" x14ac:dyDescent="0.25">
      <c r="A858" s="6">
        <v>31252580</v>
      </c>
      <c r="B858" t="s">
        <v>1972</v>
      </c>
      <c r="C858" s="7" t="s">
        <v>101</v>
      </c>
      <c r="D858" s="7" t="s">
        <v>897</v>
      </c>
      <c r="E858" s="7" t="s">
        <v>95</v>
      </c>
      <c r="F858" t="s">
        <v>898</v>
      </c>
      <c r="G858" t="s">
        <v>899</v>
      </c>
      <c r="H858" t="s">
        <v>1970</v>
      </c>
      <c r="I858" t="s">
        <v>168</v>
      </c>
      <c r="J858" t="s">
        <v>153</v>
      </c>
      <c r="K858" t="s">
        <v>169</v>
      </c>
      <c r="L858">
        <v>38.4224787084</v>
      </c>
      <c r="M858">
        <v>-122.53047361279999</v>
      </c>
      <c r="N858" s="7" t="s">
        <v>401</v>
      </c>
      <c r="O858" s="7" t="s">
        <v>1973</v>
      </c>
      <c r="P858" s="7" t="s">
        <v>403</v>
      </c>
      <c r="Q858" s="7" t="s">
        <v>170</v>
      </c>
      <c r="R858" s="7">
        <v>2048</v>
      </c>
      <c r="S858" s="7"/>
      <c r="T858" s="7"/>
      <c r="U858" s="7"/>
      <c r="V858" s="7" t="s">
        <v>898</v>
      </c>
      <c r="W858" s="8">
        <v>0</v>
      </c>
      <c r="X858" s="8">
        <v>0</v>
      </c>
      <c r="Y858" s="8">
        <v>3.2386363636363637E-2</v>
      </c>
      <c r="Z858" s="8">
        <v>3.2386363636363637E-2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3.2386363636363637E-2</v>
      </c>
      <c r="AL858" s="8">
        <v>3.2386363636363637E-2</v>
      </c>
      <c r="AM858" s="8">
        <v>0</v>
      </c>
      <c r="AN858" s="8">
        <v>0</v>
      </c>
      <c r="AO858" s="8">
        <v>0</v>
      </c>
      <c r="AP858" s="8">
        <v>0</v>
      </c>
      <c r="AQ858" s="8">
        <v>0</v>
      </c>
      <c r="AR858" s="8">
        <v>0</v>
      </c>
      <c r="AS858" s="8">
        <v>0</v>
      </c>
      <c r="AT858" s="8">
        <v>0</v>
      </c>
      <c r="AU858" s="7">
        <v>0</v>
      </c>
      <c r="AV858" s="7">
        <v>0</v>
      </c>
      <c r="AW858" s="7">
        <v>0</v>
      </c>
      <c r="AX858" s="7">
        <v>0</v>
      </c>
      <c r="AY858" s="7">
        <v>0</v>
      </c>
      <c r="AZ858" s="7">
        <v>0</v>
      </c>
      <c r="BA858" s="7">
        <v>0</v>
      </c>
      <c r="BB858" s="7">
        <v>0</v>
      </c>
      <c r="BC858" s="8">
        <v>0</v>
      </c>
      <c r="BD858" s="8">
        <v>0</v>
      </c>
      <c r="BE858" s="8">
        <v>0</v>
      </c>
      <c r="BF858" s="8">
        <v>0</v>
      </c>
      <c r="BG858" s="8">
        <v>0</v>
      </c>
      <c r="BH858" s="8">
        <v>0</v>
      </c>
      <c r="BI858" s="8">
        <v>0</v>
      </c>
      <c r="BJ858" s="8">
        <v>0</v>
      </c>
      <c r="BK858" s="8">
        <v>0</v>
      </c>
      <c r="BL858" s="8">
        <v>0</v>
      </c>
      <c r="BM858" s="8">
        <v>0</v>
      </c>
      <c r="BN858" s="8">
        <v>0</v>
      </c>
      <c r="BO858" s="8">
        <v>0</v>
      </c>
      <c r="BP858" s="8">
        <v>0</v>
      </c>
      <c r="BQ858" s="8">
        <v>0</v>
      </c>
      <c r="BR858" s="8">
        <v>0</v>
      </c>
    </row>
    <row r="859" spans="1:70" x14ac:dyDescent="0.25">
      <c r="A859" s="6">
        <v>35224439</v>
      </c>
      <c r="B859" t="s">
        <v>1974</v>
      </c>
      <c r="C859" s="7" t="s">
        <v>101</v>
      </c>
      <c r="D859" s="7" t="s">
        <v>897</v>
      </c>
      <c r="E859" s="7" t="s">
        <v>95</v>
      </c>
      <c r="F859" t="s">
        <v>898</v>
      </c>
      <c r="G859" t="s">
        <v>899</v>
      </c>
      <c r="H859" t="s">
        <v>1975</v>
      </c>
      <c r="I859" t="s">
        <v>1168</v>
      </c>
      <c r="J859" t="s">
        <v>158</v>
      </c>
      <c r="K859" t="s">
        <v>1101</v>
      </c>
      <c r="L859">
        <v>34.617103478799997</v>
      </c>
      <c r="M859">
        <v>-120.1484781612</v>
      </c>
      <c r="N859" s="7" t="s">
        <v>1976</v>
      </c>
      <c r="O859" s="7" t="s">
        <v>1977</v>
      </c>
      <c r="P859" s="7" t="s">
        <v>1978</v>
      </c>
      <c r="Q859" s="7" t="s">
        <v>141</v>
      </c>
      <c r="R859" s="7">
        <v>269</v>
      </c>
      <c r="S859" s="7">
        <v>2607</v>
      </c>
      <c r="T859" s="7" t="s">
        <v>220</v>
      </c>
      <c r="U859" s="7"/>
      <c r="V859" s="7" t="s">
        <v>898</v>
      </c>
      <c r="W859" s="8">
        <v>0</v>
      </c>
      <c r="X859" s="8">
        <v>0</v>
      </c>
      <c r="Y859" s="8">
        <v>0.15776515151515152</v>
      </c>
      <c r="Z859" s="8">
        <v>0.15776515151515152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8">
        <v>0</v>
      </c>
      <c r="AO859" s="8">
        <v>0.15776515151515152</v>
      </c>
      <c r="AP859" s="8">
        <v>0.15776515151515152</v>
      </c>
      <c r="AQ859" s="8">
        <v>0</v>
      </c>
      <c r="AR859" s="8">
        <v>0</v>
      </c>
      <c r="AS859" s="8">
        <v>0</v>
      </c>
      <c r="AT859" s="8">
        <v>0</v>
      </c>
      <c r="AU859" s="7">
        <v>0</v>
      </c>
      <c r="AV859" s="7">
        <v>0</v>
      </c>
      <c r="AW859" s="7">
        <v>0</v>
      </c>
      <c r="AX859" s="7">
        <v>0</v>
      </c>
      <c r="AY859" s="7">
        <v>0</v>
      </c>
      <c r="AZ859" s="7">
        <v>0</v>
      </c>
      <c r="BA859" s="7">
        <v>0</v>
      </c>
      <c r="BB859" s="7">
        <v>0</v>
      </c>
      <c r="BC859" s="8">
        <v>0</v>
      </c>
      <c r="BD859" s="8">
        <v>0</v>
      </c>
      <c r="BE859" s="8">
        <v>0</v>
      </c>
      <c r="BF859" s="8">
        <v>0</v>
      </c>
      <c r="BG859" s="8">
        <v>0</v>
      </c>
      <c r="BH859" s="8">
        <v>0</v>
      </c>
      <c r="BI859" s="8">
        <v>0</v>
      </c>
      <c r="BJ859" s="8">
        <v>0</v>
      </c>
      <c r="BK859" s="8">
        <v>0</v>
      </c>
      <c r="BL859" s="8">
        <v>0</v>
      </c>
      <c r="BM859" s="8">
        <v>0</v>
      </c>
      <c r="BN859" s="8">
        <v>0</v>
      </c>
      <c r="BO859" s="8">
        <v>0</v>
      </c>
      <c r="BP859" s="8">
        <v>0</v>
      </c>
      <c r="BQ859" s="8">
        <v>0</v>
      </c>
      <c r="BR859" s="8">
        <v>0</v>
      </c>
    </row>
    <row r="860" spans="1:70" x14ac:dyDescent="0.25">
      <c r="A860" s="6">
        <v>35087207</v>
      </c>
      <c r="B860" t="s">
        <v>1979</v>
      </c>
      <c r="C860" s="7" t="s">
        <v>101</v>
      </c>
      <c r="D860" s="7" t="s">
        <v>897</v>
      </c>
      <c r="E860" s="7" t="s">
        <v>95</v>
      </c>
      <c r="F860" t="s">
        <v>898</v>
      </c>
      <c r="G860" t="s">
        <v>899</v>
      </c>
      <c r="H860" t="s">
        <v>1980</v>
      </c>
      <c r="J860" t="s">
        <v>508</v>
      </c>
      <c r="K860" t="s">
        <v>1981</v>
      </c>
      <c r="L860">
        <v>37.939649288299996</v>
      </c>
      <c r="M860">
        <v>-121.9110360223</v>
      </c>
      <c r="N860" s="7" t="s">
        <v>1982</v>
      </c>
      <c r="O860" s="7" t="s">
        <v>1983</v>
      </c>
      <c r="P860" s="7" t="s">
        <v>1984</v>
      </c>
      <c r="Q860" s="7" t="s">
        <v>141</v>
      </c>
      <c r="R860" s="7">
        <v>1367</v>
      </c>
      <c r="S860" s="7"/>
      <c r="T860" s="7"/>
      <c r="U860" s="7"/>
      <c r="V860" s="7" t="s">
        <v>898</v>
      </c>
      <c r="W860" s="8">
        <v>0</v>
      </c>
      <c r="X860" s="8">
        <v>0</v>
      </c>
      <c r="Y860" s="8">
        <v>0.20170454545454544</v>
      </c>
      <c r="Z860" s="8">
        <v>0.20170454545454544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0</v>
      </c>
      <c r="AG860" s="8">
        <v>0.20170454545454544</v>
      </c>
      <c r="AH860" s="8">
        <v>0.20170454545454544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8">
        <v>0</v>
      </c>
      <c r="AO860" s="8">
        <v>0</v>
      </c>
      <c r="AP860" s="8">
        <v>0</v>
      </c>
      <c r="AQ860" s="8">
        <v>0</v>
      </c>
      <c r="AR860" s="8">
        <v>0</v>
      </c>
      <c r="AS860" s="8">
        <v>0</v>
      </c>
      <c r="AT860" s="8">
        <v>0</v>
      </c>
      <c r="AU860" s="7">
        <v>0</v>
      </c>
      <c r="AV860" s="7">
        <v>0</v>
      </c>
      <c r="AW860" s="7">
        <v>0</v>
      </c>
      <c r="AX860" s="7">
        <v>0</v>
      </c>
      <c r="AY860" s="7">
        <v>0</v>
      </c>
      <c r="AZ860" s="7">
        <v>0</v>
      </c>
      <c r="BA860" s="7">
        <v>0</v>
      </c>
      <c r="BB860" s="7">
        <v>0</v>
      </c>
      <c r="BC860" s="8">
        <v>0</v>
      </c>
      <c r="BD860" s="8">
        <v>0</v>
      </c>
      <c r="BE860" s="8">
        <v>0</v>
      </c>
      <c r="BF860" s="8">
        <v>0</v>
      </c>
      <c r="BG860" s="8">
        <v>0</v>
      </c>
      <c r="BH860" s="8">
        <v>0</v>
      </c>
      <c r="BI860" s="8">
        <v>0</v>
      </c>
      <c r="BJ860" s="8">
        <v>0</v>
      </c>
      <c r="BK860" s="8">
        <v>0</v>
      </c>
      <c r="BL860" s="8">
        <v>0</v>
      </c>
      <c r="BM860" s="8">
        <v>0</v>
      </c>
      <c r="BN860" s="8">
        <v>0</v>
      </c>
      <c r="BO860" s="8">
        <v>0</v>
      </c>
      <c r="BP860" s="8">
        <v>0</v>
      </c>
      <c r="BQ860" s="8">
        <v>0</v>
      </c>
      <c r="BR860" s="8">
        <v>0</v>
      </c>
    </row>
    <row r="861" spans="1:70" x14ac:dyDescent="0.25">
      <c r="A861" s="6">
        <v>35223265</v>
      </c>
      <c r="B861" t="s">
        <v>1985</v>
      </c>
      <c r="C861" s="7" t="s">
        <v>101</v>
      </c>
      <c r="D861" s="7" t="s">
        <v>897</v>
      </c>
      <c r="E861" s="7" t="s">
        <v>95</v>
      </c>
      <c r="F861" t="s">
        <v>898</v>
      </c>
      <c r="G861" t="s">
        <v>899</v>
      </c>
      <c r="H861" t="s">
        <v>1986</v>
      </c>
      <c r="I861" t="s">
        <v>1987</v>
      </c>
      <c r="J861" t="s">
        <v>508</v>
      </c>
      <c r="K861" t="s">
        <v>1981</v>
      </c>
      <c r="L861">
        <v>37.929872177900002</v>
      </c>
      <c r="M861">
        <v>-121.87034828989999</v>
      </c>
      <c r="N861" s="7" t="s">
        <v>1982</v>
      </c>
      <c r="O861" s="7" t="s">
        <v>1983</v>
      </c>
      <c r="P861" s="7" t="s">
        <v>1984</v>
      </c>
      <c r="Q861" s="7" t="s">
        <v>141</v>
      </c>
      <c r="R861" s="7">
        <v>1367</v>
      </c>
      <c r="S861" s="7">
        <v>3086</v>
      </c>
      <c r="T861" s="7" t="s">
        <v>206</v>
      </c>
      <c r="U861" s="7"/>
      <c r="V861" s="7" t="s">
        <v>898</v>
      </c>
      <c r="W861" s="8">
        <v>0</v>
      </c>
      <c r="X861" s="8">
        <v>0</v>
      </c>
      <c r="Y861" s="8">
        <v>1.2755681818181819</v>
      </c>
      <c r="Z861" s="8">
        <v>1.2755681818181819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8">
        <v>0</v>
      </c>
      <c r="AO861" s="8">
        <v>1.2755681818181819</v>
      </c>
      <c r="AP861" s="8">
        <v>1.2755681818181819</v>
      </c>
      <c r="AQ861" s="8">
        <v>0</v>
      </c>
      <c r="AR861" s="8">
        <v>0</v>
      </c>
      <c r="AS861" s="8">
        <v>0</v>
      </c>
      <c r="AT861" s="8">
        <v>0</v>
      </c>
      <c r="AU861" s="7">
        <v>0</v>
      </c>
      <c r="AV861" s="7">
        <v>0</v>
      </c>
      <c r="AW861" s="7">
        <v>0</v>
      </c>
      <c r="AX861" s="7">
        <v>0</v>
      </c>
      <c r="AY861" s="7">
        <v>0</v>
      </c>
      <c r="AZ861" s="7">
        <v>0</v>
      </c>
      <c r="BA861" s="7">
        <v>0</v>
      </c>
      <c r="BB861" s="7">
        <v>0</v>
      </c>
      <c r="BC861" s="8">
        <v>0</v>
      </c>
      <c r="BD861" s="8">
        <v>0</v>
      </c>
      <c r="BE861" s="8">
        <v>0</v>
      </c>
      <c r="BF861" s="8">
        <v>0</v>
      </c>
      <c r="BG861" s="8">
        <v>0</v>
      </c>
      <c r="BH861" s="8">
        <v>0</v>
      </c>
      <c r="BI861" s="8">
        <v>0</v>
      </c>
      <c r="BJ861" s="8">
        <v>0</v>
      </c>
      <c r="BK861" s="8">
        <v>0</v>
      </c>
      <c r="BL861" s="8">
        <v>0</v>
      </c>
      <c r="BM861" s="8">
        <v>0</v>
      </c>
      <c r="BN861" s="8">
        <v>0</v>
      </c>
      <c r="BO861" s="8">
        <v>0</v>
      </c>
      <c r="BP861" s="8">
        <v>0</v>
      </c>
      <c r="BQ861" s="8">
        <v>0</v>
      </c>
      <c r="BR861" s="8">
        <v>0</v>
      </c>
    </row>
    <row r="862" spans="1:70" x14ac:dyDescent="0.25">
      <c r="A862" s="6">
        <v>35207842</v>
      </c>
      <c r="B862" t="s">
        <v>1988</v>
      </c>
      <c r="C862" s="7" t="s">
        <v>101</v>
      </c>
      <c r="D862" s="7" t="s">
        <v>897</v>
      </c>
      <c r="E862" s="7" t="s">
        <v>95</v>
      </c>
      <c r="F862" t="s">
        <v>898</v>
      </c>
      <c r="G862" t="s">
        <v>899</v>
      </c>
      <c r="H862" t="s">
        <v>1218</v>
      </c>
      <c r="I862" t="s">
        <v>1989</v>
      </c>
      <c r="J862" t="s">
        <v>78</v>
      </c>
      <c r="K862" t="s">
        <v>109</v>
      </c>
      <c r="L862">
        <v>38.720589466600003</v>
      </c>
      <c r="M862">
        <v>-120.916956515</v>
      </c>
      <c r="N862" s="7" t="s">
        <v>1990</v>
      </c>
      <c r="O862" s="7" t="s">
        <v>1991</v>
      </c>
      <c r="P862" s="7" t="s">
        <v>1992</v>
      </c>
      <c r="Q862" s="7" t="s">
        <v>170</v>
      </c>
      <c r="R862" s="7">
        <v>811</v>
      </c>
      <c r="S862" s="7">
        <v>1184</v>
      </c>
      <c r="T862" s="7" t="s">
        <v>220</v>
      </c>
      <c r="U862" s="7"/>
      <c r="V862" s="7" t="s">
        <v>898</v>
      </c>
      <c r="W862" s="8">
        <v>0</v>
      </c>
      <c r="X862" s="8">
        <v>0</v>
      </c>
      <c r="Y862" s="8">
        <v>5.6439393939393942E-2</v>
      </c>
      <c r="Z862" s="8">
        <v>5.6439393939393942E-2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8">
        <v>0</v>
      </c>
      <c r="AO862" s="8">
        <v>0</v>
      </c>
      <c r="AP862" s="8">
        <v>0</v>
      </c>
      <c r="AQ862" s="8">
        <v>0</v>
      </c>
      <c r="AR862" s="8">
        <v>0</v>
      </c>
      <c r="AS862" s="8">
        <v>5.6439393939393942E-2</v>
      </c>
      <c r="AT862" s="8">
        <v>5.6439393939393942E-2</v>
      </c>
      <c r="AU862" s="7">
        <v>0</v>
      </c>
      <c r="AV862" s="7">
        <v>0</v>
      </c>
      <c r="AW862" s="7">
        <v>0</v>
      </c>
      <c r="AX862" s="7">
        <v>0</v>
      </c>
      <c r="AY862" s="7">
        <v>0</v>
      </c>
      <c r="AZ862" s="7">
        <v>0</v>
      </c>
      <c r="BA862" s="7">
        <v>0</v>
      </c>
      <c r="BB862" s="7">
        <v>0</v>
      </c>
      <c r="BC862" s="8">
        <v>0</v>
      </c>
      <c r="BD862" s="8">
        <v>0</v>
      </c>
      <c r="BE862" s="8">
        <v>0</v>
      </c>
      <c r="BF862" s="8">
        <v>0</v>
      </c>
      <c r="BG862" s="8">
        <v>0</v>
      </c>
      <c r="BH862" s="8">
        <v>0</v>
      </c>
      <c r="BI862" s="8">
        <v>0</v>
      </c>
      <c r="BJ862" s="8">
        <v>0</v>
      </c>
      <c r="BK862" s="8">
        <v>0</v>
      </c>
      <c r="BL862" s="8">
        <v>0</v>
      </c>
      <c r="BM862" s="8">
        <v>0</v>
      </c>
      <c r="BN862" s="8">
        <v>0</v>
      </c>
      <c r="BO862" s="8">
        <v>0</v>
      </c>
      <c r="BP862" s="8">
        <v>0</v>
      </c>
      <c r="BQ862" s="8">
        <v>0</v>
      </c>
      <c r="BR862" s="8">
        <v>0</v>
      </c>
    </row>
    <row r="863" spans="1:70" x14ac:dyDescent="0.25">
      <c r="A863" s="6">
        <v>35208012</v>
      </c>
      <c r="B863" t="s">
        <v>1993</v>
      </c>
      <c r="C863" s="7" t="s">
        <v>93</v>
      </c>
      <c r="D863" s="7" t="s">
        <v>897</v>
      </c>
      <c r="E863" s="7" t="s">
        <v>95</v>
      </c>
      <c r="F863" t="s">
        <v>898</v>
      </c>
      <c r="G863" t="s">
        <v>899</v>
      </c>
      <c r="H863" t="s">
        <v>1994</v>
      </c>
      <c r="I863" t="s">
        <v>1523</v>
      </c>
      <c r="J863" t="s">
        <v>78</v>
      </c>
      <c r="K863" t="s">
        <v>166</v>
      </c>
      <c r="L863">
        <v>39.3986025114</v>
      </c>
      <c r="M863">
        <v>-121.2356498043</v>
      </c>
      <c r="N863" s="7" t="s">
        <v>1995</v>
      </c>
      <c r="O863" s="7" t="s">
        <v>1996</v>
      </c>
      <c r="P863" s="7" t="s">
        <v>1997</v>
      </c>
      <c r="Q863" s="7" t="s">
        <v>141</v>
      </c>
      <c r="R863" s="7">
        <v>650</v>
      </c>
      <c r="S863" s="7">
        <v>343</v>
      </c>
      <c r="T863" s="7" t="s">
        <v>206</v>
      </c>
      <c r="U863" s="7"/>
      <c r="V863" s="7" t="s">
        <v>898</v>
      </c>
      <c r="W863" s="8">
        <v>0</v>
      </c>
      <c r="X863" s="8">
        <v>0</v>
      </c>
      <c r="Y863" s="8">
        <v>7.5378787878787878E-2</v>
      </c>
      <c r="Z863" s="8">
        <v>7.5378787878787878E-2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8">
        <v>0</v>
      </c>
      <c r="AO863" s="8">
        <v>0</v>
      </c>
      <c r="AP863" s="8">
        <v>0</v>
      </c>
      <c r="AQ863" s="8">
        <v>0</v>
      </c>
      <c r="AR863" s="8">
        <v>0</v>
      </c>
      <c r="AS863" s="8">
        <v>7.5378787878787878E-2</v>
      </c>
      <c r="AT863" s="8">
        <v>7.5378787878787878E-2</v>
      </c>
      <c r="AU863" s="7">
        <v>0</v>
      </c>
      <c r="AV863" s="7">
        <v>0</v>
      </c>
      <c r="AW863" s="7">
        <v>0</v>
      </c>
      <c r="AX863" s="7">
        <v>0</v>
      </c>
      <c r="AY863" s="7">
        <v>0</v>
      </c>
      <c r="AZ863" s="7">
        <v>0</v>
      </c>
      <c r="BA863" s="7">
        <v>0</v>
      </c>
      <c r="BB863" s="7">
        <v>0</v>
      </c>
      <c r="BC863" s="8">
        <v>0</v>
      </c>
      <c r="BD863" s="8">
        <v>0</v>
      </c>
      <c r="BE863" s="8">
        <v>0</v>
      </c>
      <c r="BF863" s="8">
        <v>0</v>
      </c>
      <c r="BG863" s="8">
        <v>0</v>
      </c>
      <c r="BH863" s="8">
        <v>0</v>
      </c>
      <c r="BI863" s="8">
        <v>0</v>
      </c>
      <c r="BJ863" s="8">
        <v>0</v>
      </c>
      <c r="BK863" s="8">
        <v>0</v>
      </c>
      <c r="BL863" s="8">
        <v>0</v>
      </c>
      <c r="BM863" s="8">
        <v>0</v>
      </c>
      <c r="BN863" s="8">
        <v>0</v>
      </c>
      <c r="BO863" s="8">
        <v>0</v>
      </c>
      <c r="BP863" s="8">
        <v>0</v>
      </c>
      <c r="BQ863" s="8">
        <v>0</v>
      </c>
      <c r="BR863" s="8">
        <v>0</v>
      </c>
    </row>
    <row r="864" spans="1:70" x14ac:dyDescent="0.25">
      <c r="A864" s="6">
        <v>35208036</v>
      </c>
      <c r="B864" t="s">
        <v>1998</v>
      </c>
      <c r="C864" s="7" t="s">
        <v>93</v>
      </c>
      <c r="D864" s="7" t="s">
        <v>897</v>
      </c>
      <c r="E864" s="7" t="s">
        <v>95</v>
      </c>
      <c r="F864" t="s">
        <v>898</v>
      </c>
      <c r="G864" t="s">
        <v>899</v>
      </c>
      <c r="H864" t="s">
        <v>1994</v>
      </c>
      <c r="I864" t="s">
        <v>1523</v>
      </c>
      <c r="J864" t="s">
        <v>78</v>
      </c>
      <c r="K864" t="s">
        <v>166</v>
      </c>
      <c r="L864">
        <v>39.381282417900003</v>
      </c>
      <c r="M864">
        <v>-121.2067857219</v>
      </c>
      <c r="N864" s="7" t="s">
        <v>1995</v>
      </c>
      <c r="O864" s="7" t="s">
        <v>1996</v>
      </c>
      <c r="P864" s="7" t="s">
        <v>1997</v>
      </c>
      <c r="Q864" s="7" t="s">
        <v>170</v>
      </c>
      <c r="R864" s="7">
        <v>650</v>
      </c>
      <c r="S864" s="7">
        <v>343</v>
      </c>
      <c r="T864" s="7" t="s">
        <v>206</v>
      </c>
      <c r="U864" s="7"/>
      <c r="V864" s="7" t="s">
        <v>898</v>
      </c>
      <c r="W864" s="8">
        <v>0</v>
      </c>
      <c r="X864" s="8">
        <v>0</v>
      </c>
      <c r="Y864" s="8">
        <v>7.3484848484848486E-2</v>
      </c>
      <c r="Z864" s="8">
        <v>7.3484848484848486E-2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8">
        <v>0</v>
      </c>
      <c r="AO864" s="8">
        <v>7.3484848484848486E-2</v>
      </c>
      <c r="AP864" s="8">
        <v>7.3484848484848486E-2</v>
      </c>
      <c r="AQ864" s="8">
        <v>0</v>
      </c>
      <c r="AR864" s="8">
        <v>0</v>
      </c>
      <c r="AS864" s="8">
        <v>0</v>
      </c>
      <c r="AT864" s="8">
        <v>0</v>
      </c>
      <c r="AU864" s="7">
        <v>0</v>
      </c>
      <c r="AV864" s="7">
        <v>0</v>
      </c>
      <c r="AW864" s="7">
        <v>0</v>
      </c>
      <c r="AX864" s="7">
        <v>0</v>
      </c>
      <c r="AY864" s="7">
        <v>0</v>
      </c>
      <c r="AZ864" s="7">
        <v>0</v>
      </c>
      <c r="BA864" s="7">
        <v>0</v>
      </c>
      <c r="BB864" s="7">
        <v>0</v>
      </c>
      <c r="BC864" s="8">
        <v>0</v>
      </c>
      <c r="BD864" s="8">
        <v>0</v>
      </c>
      <c r="BE864" s="8">
        <v>0</v>
      </c>
      <c r="BF864" s="8">
        <v>0</v>
      </c>
      <c r="BG864" s="8">
        <v>0</v>
      </c>
      <c r="BH864" s="8">
        <v>0</v>
      </c>
      <c r="BI864" s="8">
        <v>0</v>
      </c>
      <c r="BJ864" s="8">
        <v>0</v>
      </c>
      <c r="BK864" s="8">
        <v>0</v>
      </c>
      <c r="BL864" s="8">
        <v>0</v>
      </c>
      <c r="BM864" s="8">
        <v>0</v>
      </c>
      <c r="BN864" s="8">
        <v>0</v>
      </c>
      <c r="BO864" s="8">
        <v>0</v>
      </c>
      <c r="BP864" s="8">
        <v>0</v>
      </c>
      <c r="BQ864" s="8">
        <v>0</v>
      </c>
      <c r="BR864" s="8">
        <v>0</v>
      </c>
    </row>
    <row r="865" spans="1:70" x14ac:dyDescent="0.25">
      <c r="A865" s="6">
        <v>35208044</v>
      </c>
      <c r="B865" t="s">
        <v>1999</v>
      </c>
      <c r="C865" s="7" t="s">
        <v>93</v>
      </c>
      <c r="D865" s="7" t="s">
        <v>897</v>
      </c>
      <c r="E865" s="7" t="s">
        <v>95</v>
      </c>
      <c r="F865" t="s">
        <v>898</v>
      </c>
      <c r="G865" t="s">
        <v>899</v>
      </c>
      <c r="H865" t="s">
        <v>1994</v>
      </c>
      <c r="I865" t="s">
        <v>1523</v>
      </c>
      <c r="J865" t="s">
        <v>78</v>
      </c>
      <c r="K865" t="s">
        <v>166</v>
      </c>
      <c r="L865">
        <v>39.410258494200001</v>
      </c>
      <c r="M865">
        <v>-121.22290820329999</v>
      </c>
      <c r="N865" s="7" t="s">
        <v>1995</v>
      </c>
      <c r="O865" s="7" t="s">
        <v>1996</v>
      </c>
      <c r="P865" s="7" t="s">
        <v>1997</v>
      </c>
      <c r="Q865" s="7" t="s">
        <v>170</v>
      </c>
      <c r="R865" s="7">
        <v>650</v>
      </c>
      <c r="S865" s="7">
        <v>343</v>
      </c>
      <c r="T865" s="7" t="s">
        <v>206</v>
      </c>
      <c r="U865" s="7"/>
      <c r="V865" s="7" t="s">
        <v>898</v>
      </c>
      <c r="W865" s="8">
        <v>0</v>
      </c>
      <c r="X865" s="8">
        <v>0</v>
      </c>
      <c r="Y865" s="8">
        <v>0.20871212121212121</v>
      </c>
      <c r="Z865" s="8">
        <v>0.20871212121212121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8">
        <v>0</v>
      </c>
      <c r="AO865" s="8">
        <v>0.20871212121212121</v>
      </c>
      <c r="AP865" s="8">
        <v>0.20871212121212121</v>
      </c>
      <c r="AQ865" s="8">
        <v>0</v>
      </c>
      <c r="AR865" s="8">
        <v>0</v>
      </c>
      <c r="AS865" s="8">
        <v>0</v>
      </c>
      <c r="AT865" s="8">
        <v>0</v>
      </c>
      <c r="AU865" s="7">
        <v>0</v>
      </c>
      <c r="AV865" s="7">
        <v>0</v>
      </c>
      <c r="AW865" s="7">
        <v>0</v>
      </c>
      <c r="AX865" s="7">
        <v>0</v>
      </c>
      <c r="AY865" s="7">
        <v>0</v>
      </c>
      <c r="AZ865" s="7">
        <v>0</v>
      </c>
      <c r="BA865" s="7">
        <v>0</v>
      </c>
      <c r="BB865" s="7">
        <v>0</v>
      </c>
      <c r="BC865" s="8">
        <v>0</v>
      </c>
      <c r="BD865" s="8">
        <v>0</v>
      </c>
      <c r="BE865" s="8">
        <v>0</v>
      </c>
      <c r="BF865" s="8">
        <v>0</v>
      </c>
      <c r="BG865" s="8">
        <v>0</v>
      </c>
      <c r="BH865" s="8">
        <v>0</v>
      </c>
      <c r="BI865" s="8">
        <v>0</v>
      </c>
      <c r="BJ865" s="8">
        <v>0</v>
      </c>
      <c r="BK865" s="8">
        <v>0</v>
      </c>
      <c r="BL865" s="8">
        <v>0</v>
      </c>
      <c r="BM865" s="8">
        <v>0</v>
      </c>
      <c r="BN865" s="8">
        <v>0</v>
      </c>
      <c r="BO865" s="8">
        <v>0</v>
      </c>
      <c r="BP865" s="8">
        <v>0</v>
      </c>
      <c r="BQ865" s="8">
        <v>0</v>
      </c>
      <c r="BR865" s="8">
        <v>0</v>
      </c>
    </row>
    <row r="866" spans="1:70" x14ac:dyDescent="0.25">
      <c r="A866" s="6">
        <v>35208047</v>
      </c>
      <c r="B866" t="s">
        <v>2000</v>
      </c>
      <c r="C866" s="7" t="s">
        <v>93</v>
      </c>
      <c r="D866" s="7" t="s">
        <v>897</v>
      </c>
      <c r="E866" s="7" t="s">
        <v>95</v>
      </c>
      <c r="F866" t="s">
        <v>898</v>
      </c>
      <c r="G866" t="s">
        <v>899</v>
      </c>
      <c r="H866" t="s">
        <v>1994</v>
      </c>
      <c r="I866" t="s">
        <v>1523</v>
      </c>
      <c r="J866" t="s">
        <v>78</v>
      </c>
      <c r="K866" t="s">
        <v>166</v>
      </c>
      <c r="L866">
        <v>39.377709425799999</v>
      </c>
      <c r="M866">
        <v>-121.24909111540001</v>
      </c>
      <c r="N866" s="7" t="s">
        <v>1995</v>
      </c>
      <c r="O866" s="7" t="s">
        <v>2001</v>
      </c>
      <c r="P866" s="7" t="s">
        <v>1997</v>
      </c>
      <c r="Q866" s="7" t="s">
        <v>141</v>
      </c>
      <c r="R866" s="7">
        <v>193</v>
      </c>
      <c r="S866" s="7">
        <v>1252</v>
      </c>
      <c r="T866" s="7" t="s">
        <v>220</v>
      </c>
      <c r="U866" s="7"/>
      <c r="V866" s="7" t="s">
        <v>898</v>
      </c>
      <c r="W866" s="8">
        <v>0</v>
      </c>
      <c r="X866" s="8">
        <v>0</v>
      </c>
      <c r="Y866" s="8">
        <v>2.1780303030303032E-2</v>
      </c>
      <c r="Z866" s="8">
        <v>2.1780303030303032E-2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8">
        <v>0</v>
      </c>
      <c r="AO866" s="8">
        <v>0</v>
      </c>
      <c r="AP866" s="8">
        <v>0</v>
      </c>
      <c r="AQ866" s="8">
        <v>0</v>
      </c>
      <c r="AR866" s="8">
        <v>0</v>
      </c>
      <c r="AS866" s="8">
        <v>2.1780303030303032E-2</v>
      </c>
      <c r="AT866" s="8">
        <v>2.1780303030303032E-2</v>
      </c>
      <c r="AU866" s="7">
        <v>0</v>
      </c>
      <c r="AV866" s="7">
        <v>0</v>
      </c>
      <c r="AW866" s="7">
        <v>0</v>
      </c>
      <c r="AX866" s="7">
        <v>0</v>
      </c>
      <c r="AY866" s="7">
        <v>0</v>
      </c>
      <c r="AZ866" s="7">
        <v>0</v>
      </c>
      <c r="BA866" s="7">
        <v>0</v>
      </c>
      <c r="BB866" s="7">
        <v>0</v>
      </c>
      <c r="BC866" s="8">
        <v>0</v>
      </c>
      <c r="BD866" s="8">
        <v>0</v>
      </c>
      <c r="BE866" s="8">
        <v>0</v>
      </c>
      <c r="BF866" s="8">
        <v>0</v>
      </c>
      <c r="BG866" s="8">
        <v>0</v>
      </c>
      <c r="BH866" s="8">
        <v>0</v>
      </c>
      <c r="BI866" s="8">
        <v>0</v>
      </c>
      <c r="BJ866" s="8">
        <v>0</v>
      </c>
      <c r="BK866" s="8">
        <v>0</v>
      </c>
      <c r="BL866" s="8">
        <v>0</v>
      </c>
      <c r="BM866" s="8">
        <v>0</v>
      </c>
      <c r="BN866" s="8">
        <v>0</v>
      </c>
      <c r="BO866" s="8">
        <v>0</v>
      </c>
      <c r="BP866" s="8">
        <v>0</v>
      </c>
      <c r="BQ866" s="8">
        <v>0</v>
      </c>
      <c r="BR866" s="8">
        <v>0</v>
      </c>
    </row>
    <row r="867" spans="1:70" x14ac:dyDescent="0.25">
      <c r="A867" s="6">
        <v>35208031</v>
      </c>
      <c r="B867" t="s">
        <v>2002</v>
      </c>
      <c r="C867" s="7" t="s">
        <v>101</v>
      </c>
      <c r="D867" s="7" t="s">
        <v>897</v>
      </c>
      <c r="E867" s="7" t="s">
        <v>95</v>
      </c>
      <c r="F867" t="s">
        <v>898</v>
      </c>
      <c r="G867" t="s">
        <v>899</v>
      </c>
      <c r="H867" t="s">
        <v>1994</v>
      </c>
      <c r="I867" t="s">
        <v>1523</v>
      </c>
      <c r="J867" t="s">
        <v>78</v>
      </c>
      <c r="K867" t="s">
        <v>166</v>
      </c>
      <c r="L867">
        <v>39.378519426899999</v>
      </c>
      <c r="M867">
        <v>-121.25149651949999</v>
      </c>
      <c r="N867" s="7" t="s">
        <v>1995</v>
      </c>
      <c r="O867" s="7" t="s">
        <v>2001</v>
      </c>
      <c r="P867" s="7" t="s">
        <v>1997</v>
      </c>
      <c r="Q867" s="7" t="s">
        <v>141</v>
      </c>
      <c r="R867" s="7">
        <v>193</v>
      </c>
      <c r="S867" s="7">
        <v>1252</v>
      </c>
      <c r="T867" s="7" t="s">
        <v>220</v>
      </c>
      <c r="U867" s="7"/>
      <c r="V867" s="7" t="s">
        <v>898</v>
      </c>
      <c r="W867" s="8">
        <v>0</v>
      </c>
      <c r="X867" s="8">
        <v>0</v>
      </c>
      <c r="Y867" s="8">
        <v>5.113636363636364E-2</v>
      </c>
      <c r="Z867" s="8">
        <v>5.113636363636364E-2</v>
      </c>
      <c r="AA867" s="8">
        <v>0</v>
      </c>
      <c r="AB867" s="8">
        <v>0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8">
        <v>0</v>
      </c>
      <c r="AO867" s="8">
        <v>0</v>
      </c>
      <c r="AP867" s="8">
        <v>0</v>
      </c>
      <c r="AQ867" s="8">
        <v>0</v>
      </c>
      <c r="AR867" s="8">
        <v>0</v>
      </c>
      <c r="AS867" s="8">
        <v>5.113636363636364E-2</v>
      </c>
      <c r="AT867" s="8">
        <v>5.113636363636364E-2</v>
      </c>
      <c r="AU867" s="7">
        <v>0</v>
      </c>
      <c r="AV867" s="7">
        <v>0</v>
      </c>
      <c r="AW867" s="7">
        <v>0</v>
      </c>
      <c r="AX867" s="7">
        <v>0</v>
      </c>
      <c r="AY867" s="7">
        <v>0</v>
      </c>
      <c r="AZ867" s="7">
        <v>0</v>
      </c>
      <c r="BA867" s="7">
        <v>0</v>
      </c>
      <c r="BB867" s="7">
        <v>0</v>
      </c>
      <c r="BC867" s="8">
        <v>0</v>
      </c>
      <c r="BD867" s="8">
        <v>0</v>
      </c>
      <c r="BE867" s="8">
        <v>0</v>
      </c>
      <c r="BF867" s="8">
        <v>0</v>
      </c>
      <c r="BG867" s="8">
        <v>0</v>
      </c>
      <c r="BH867" s="8">
        <v>0</v>
      </c>
      <c r="BI867" s="8">
        <v>0</v>
      </c>
      <c r="BJ867" s="8">
        <v>0</v>
      </c>
      <c r="BK867" s="8">
        <v>0</v>
      </c>
      <c r="BL867" s="8">
        <v>0</v>
      </c>
      <c r="BM867" s="8">
        <v>0</v>
      </c>
      <c r="BN867" s="8">
        <v>0</v>
      </c>
      <c r="BO867" s="8">
        <v>0</v>
      </c>
      <c r="BP867" s="8">
        <v>0</v>
      </c>
      <c r="BQ867" s="8">
        <v>0</v>
      </c>
      <c r="BR867" s="8">
        <v>0</v>
      </c>
    </row>
    <row r="868" spans="1:70" x14ac:dyDescent="0.25">
      <c r="A868" s="6">
        <v>35244117</v>
      </c>
      <c r="B868" t="s">
        <v>2003</v>
      </c>
      <c r="C868" s="7" t="s">
        <v>93</v>
      </c>
      <c r="D868" s="7" t="s">
        <v>897</v>
      </c>
      <c r="E868" s="7" t="s">
        <v>95</v>
      </c>
      <c r="F868" t="s">
        <v>898</v>
      </c>
      <c r="G868" t="s">
        <v>899</v>
      </c>
      <c r="H868" t="s">
        <v>1138</v>
      </c>
      <c r="I868" t="s">
        <v>108</v>
      </c>
      <c r="J868" t="s">
        <v>78</v>
      </c>
      <c r="K868" t="s">
        <v>109</v>
      </c>
      <c r="L868">
        <v>39.2868894239</v>
      </c>
      <c r="M868">
        <v>-120.6940591005</v>
      </c>
      <c r="N868" s="7" t="s">
        <v>2004</v>
      </c>
      <c r="O868" s="7" t="s">
        <v>2005</v>
      </c>
      <c r="P868" s="7" t="s">
        <v>2006</v>
      </c>
      <c r="Q868" s="7" t="s">
        <v>170</v>
      </c>
      <c r="R868" s="7">
        <v>2009</v>
      </c>
      <c r="S868" s="7">
        <v>1411</v>
      </c>
      <c r="T868" s="7" t="s">
        <v>220</v>
      </c>
      <c r="U868" s="7"/>
      <c r="V868" s="7" t="s">
        <v>898</v>
      </c>
      <c r="W868" s="8">
        <v>0</v>
      </c>
      <c r="X868" s="8">
        <v>0</v>
      </c>
      <c r="Y868" s="8">
        <v>7.575757575757576E-2</v>
      </c>
      <c r="Z868" s="8">
        <v>7.575757575757576E-2</v>
      </c>
      <c r="AA868" s="8">
        <v>0</v>
      </c>
      <c r="AB868" s="8">
        <v>0</v>
      </c>
      <c r="AC868" s="8">
        <v>0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8">
        <v>0</v>
      </c>
      <c r="AN868" s="8">
        <v>0</v>
      </c>
      <c r="AO868" s="8">
        <v>0</v>
      </c>
      <c r="AP868" s="8">
        <v>0</v>
      </c>
      <c r="AQ868" s="8">
        <v>0</v>
      </c>
      <c r="AR868" s="8">
        <v>0</v>
      </c>
      <c r="AS868" s="8">
        <v>7.575757575757576E-2</v>
      </c>
      <c r="AT868" s="8">
        <v>7.575757575757576E-2</v>
      </c>
      <c r="AU868" s="7">
        <v>0</v>
      </c>
      <c r="AV868" s="7">
        <v>0</v>
      </c>
      <c r="AW868" s="7">
        <v>0</v>
      </c>
      <c r="AX868" s="7">
        <v>0</v>
      </c>
      <c r="AY868" s="7">
        <v>0</v>
      </c>
      <c r="AZ868" s="7">
        <v>0</v>
      </c>
      <c r="BA868" s="7">
        <v>0</v>
      </c>
      <c r="BB868" s="7">
        <v>0</v>
      </c>
      <c r="BC868" s="8">
        <v>0</v>
      </c>
      <c r="BD868" s="8">
        <v>0</v>
      </c>
      <c r="BE868" s="8">
        <v>0</v>
      </c>
      <c r="BF868" s="8">
        <v>0</v>
      </c>
      <c r="BG868" s="8">
        <v>0</v>
      </c>
      <c r="BH868" s="8">
        <v>0</v>
      </c>
      <c r="BI868" s="8">
        <v>0</v>
      </c>
      <c r="BJ868" s="8">
        <v>0</v>
      </c>
      <c r="BK868" s="8">
        <v>0</v>
      </c>
      <c r="BL868" s="8">
        <v>0</v>
      </c>
      <c r="BM868" s="8">
        <v>0</v>
      </c>
      <c r="BN868" s="8">
        <v>0</v>
      </c>
      <c r="BO868" s="8">
        <v>0</v>
      </c>
      <c r="BP868" s="8">
        <v>0</v>
      </c>
      <c r="BQ868" s="8">
        <v>0</v>
      </c>
      <c r="BR868" s="8">
        <v>0</v>
      </c>
    </row>
    <row r="869" spans="1:70" x14ac:dyDescent="0.25">
      <c r="A869" s="6">
        <v>35065058</v>
      </c>
      <c r="B869" t="s">
        <v>2007</v>
      </c>
      <c r="C869" s="7" t="s">
        <v>101</v>
      </c>
      <c r="D869" s="7" t="s">
        <v>897</v>
      </c>
      <c r="E869" s="7" t="s">
        <v>95</v>
      </c>
      <c r="F869" t="s">
        <v>898</v>
      </c>
      <c r="G869" t="s">
        <v>899</v>
      </c>
      <c r="H869" t="s">
        <v>130</v>
      </c>
      <c r="J869" t="s">
        <v>78</v>
      </c>
      <c r="K869" t="s">
        <v>109</v>
      </c>
      <c r="L869">
        <v>38.605510228299998</v>
      </c>
      <c r="M869">
        <v>-120.8122207784</v>
      </c>
      <c r="N869" s="7" t="s">
        <v>2008</v>
      </c>
      <c r="O869" s="7" t="s">
        <v>2009</v>
      </c>
      <c r="P869" s="7" t="s">
        <v>2010</v>
      </c>
      <c r="Q869" s="7" t="s">
        <v>141</v>
      </c>
      <c r="R869" s="7">
        <v>649</v>
      </c>
      <c r="S869" s="7"/>
      <c r="T869" s="7"/>
      <c r="U869" s="7"/>
      <c r="V869" s="7" t="s">
        <v>898</v>
      </c>
      <c r="W869" s="8">
        <v>0</v>
      </c>
      <c r="X869" s="8">
        <v>0</v>
      </c>
      <c r="Y869" s="8">
        <v>0.10037878787878787</v>
      </c>
      <c r="Z869" s="8">
        <v>0.10037878787878787</v>
      </c>
      <c r="AA869" s="8">
        <v>0</v>
      </c>
      <c r="AB869" s="8">
        <v>0</v>
      </c>
      <c r="AC869" s="8">
        <v>0</v>
      </c>
      <c r="AD869" s="8">
        <v>0</v>
      </c>
      <c r="AE869" s="8">
        <v>0</v>
      </c>
      <c r="AF869" s="8">
        <v>0</v>
      </c>
      <c r="AG869" s="8">
        <v>0.10037878787878787</v>
      </c>
      <c r="AH869" s="8">
        <v>0.10037878787878787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8">
        <v>0</v>
      </c>
      <c r="AO869" s="8">
        <v>0</v>
      </c>
      <c r="AP869" s="8">
        <v>0</v>
      </c>
      <c r="AQ869" s="8">
        <v>0</v>
      </c>
      <c r="AR869" s="8">
        <v>0</v>
      </c>
      <c r="AS869" s="8">
        <v>0</v>
      </c>
      <c r="AT869" s="8">
        <v>0</v>
      </c>
      <c r="AU869" s="7">
        <v>0</v>
      </c>
      <c r="AV869" s="7">
        <v>0</v>
      </c>
      <c r="AW869" s="7">
        <v>0</v>
      </c>
      <c r="AX869" s="7">
        <v>0</v>
      </c>
      <c r="AY869" s="7">
        <v>0</v>
      </c>
      <c r="AZ869" s="7">
        <v>0</v>
      </c>
      <c r="BA869" s="7">
        <v>0</v>
      </c>
      <c r="BB869" s="7">
        <v>0</v>
      </c>
      <c r="BC869" s="8">
        <v>0</v>
      </c>
      <c r="BD869" s="8">
        <v>0</v>
      </c>
      <c r="BE869" s="8">
        <v>0</v>
      </c>
      <c r="BF869" s="8">
        <v>0</v>
      </c>
      <c r="BG869" s="8">
        <v>0</v>
      </c>
      <c r="BH869" s="8">
        <v>0</v>
      </c>
      <c r="BI869" s="8">
        <v>0</v>
      </c>
      <c r="BJ869" s="8">
        <v>0</v>
      </c>
      <c r="BK869" s="8">
        <v>0</v>
      </c>
      <c r="BL869" s="8">
        <v>0</v>
      </c>
      <c r="BM869" s="8">
        <v>0</v>
      </c>
      <c r="BN869" s="8">
        <v>0</v>
      </c>
      <c r="BO869" s="8">
        <v>0</v>
      </c>
      <c r="BP869" s="8">
        <v>0</v>
      </c>
      <c r="BQ869" s="8">
        <v>0</v>
      </c>
      <c r="BR869" s="8">
        <v>0</v>
      </c>
    </row>
    <row r="870" spans="1:70" x14ac:dyDescent="0.25">
      <c r="A870" s="6">
        <v>35244155</v>
      </c>
      <c r="B870" t="s">
        <v>2011</v>
      </c>
      <c r="C870" s="7" t="s">
        <v>101</v>
      </c>
      <c r="D870" s="7" t="s">
        <v>897</v>
      </c>
      <c r="E870" s="7" t="s">
        <v>95</v>
      </c>
      <c r="F870" t="s">
        <v>898</v>
      </c>
      <c r="G870" t="s">
        <v>899</v>
      </c>
      <c r="H870" t="s">
        <v>1218</v>
      </c>
      <c r="I870" t="s">
        <v>130</v>
      </c>
      <c r="J870" t="s">
        <v>78</v>
      </c>
      <c r="K870" t="s">
        <v>109</v>
      </c>
      <c r="L870">
        <v>38.664439530599999</v>
      </c>
      <c r="M870">
        <v>-120.7762614589</v>
      </c>
      <c r="N870" s="7" t="s">
        <v>2012</v>
      </c>
      <c r="O870" s="7" t="s">
        <v>2013</v>
      </c>
      <c r="P870" s="7" t="s">
        <v>2014</v>
      </c>
      <c r="Q870" s="7" t="s">
        <v>141</v>
      </c>
      <c r="R870" s="7">
        <v>632</v>
      </c>
      <c r="S870" s="7">
        <v>412</v>
      </c>
      <c r="T870" s="7" t="s">
        <v>134</v>
      </c>
      <c r="U870" s="7"/>
      <c r="V870" s="7" t="s">
        <v>898</v>
      </c>
      <c r="W870" s="8">
        <v>0</v>
      </c>
      <c r="X870" s="8">
        <v>0</v>
      </c>
      <c r="Y870" s="8">
        <v>3.1628787878787881E-2</v>
      </c>
      <c r="Z870" s="8">
        <v>3.1628787878787881E-2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8">
        <v>0</v>
      </c>
      <c r="AO870" s="8">
        <v>0</v>
      </c>
      <c r="AP870" s="8">
        <v>0</v>
      </c>
      <c r="AQ870" s="8">
        <v>0</v>
      </c>
      <c r="AR870" s="8">
        <v>0</v>
      </c>
      <c r="AS870" s="8">
        <v>3.1628787878787881E-2</v>
      </c>
      <c r="AT870" s="8">
        <v>3.1628787878787881E-2</v>
      </c>
      <c r="AU870" s="7">
        <v>0</v>
      </c>
      <c r="AV870" s="7">
        <v>0</v>
      </c>
      <c r="AW870" s="7">
        <v>0</v>
      </c>
      <c r="AX870" s="7">
        <v>0</v>
      </c>
      <c r="AY870" s="7">
        <v>0</v>
      </c>
      <c r="AZ870" s="7">
        <v>0</v>
      </c>
      <c r="BA870" s="7">
        <v>0</v>
      </c>
      <c r="BB870" s="7">
        <v>0</v>
      </c>
      <c r="BC870" s="8">
        <v>0</v>
      </c>
      <c r="BD870" s="8">
        <v>0</v>
      </c>
      <c r="BE870" s="8">
        <v>0</v>
      </c>
      <c r="BF870" s="8">
        <v>0</v>
      </c>
      <c r="BG870" s="8">
        <v>0</v>
      </c>
      <c r="BH870" s="8">
        <v>0</v>
      </c>
      <c r="BI870" s="8">
        <v>0</v>
      </c>
      <c r="BJ870" s="8">
        <v>0</v>
      </c>
      <c r="BK870" s="8">
        <v>0</v>
      </c>
      <c r="BL870" s="8">
        <v>0</v>
      </c>
      <c r="BM870" s="8">
        <v>0</v>
      </c>
      <c r="BN870" s="8">
        <v>0</v>
      </c>
      <c r="BO870" s="8">
        <v>0</v>
      </c>
      <c r="BP870" s="8">
        <v>0</v>
      </c>
      <c r="BQ870" s="8">
        <v>0</v>
      </c>
      <c r="BR870" s="8">
        <v>0</v>
      </c>
    </row>
    <row r="871" spans="1:70" x14ac:dyDescent="0.25">
      <c r="A871" s="6">
        <v>35211241</v>
      </c>
      <c r="B871" t="s">
        <v>2015</v>
      </c>
      <c r="C871" s="7" t="s">
        <v>101</v>
      </c>
      <c r="D871" s="7" t="s">
        <v>897</v>
      </c>
      <c r="E871" s="7" t="s">
        <v>95</v>
      </c>
      <c r="F871" t="s">
        <v>898</v>
      </c>
      <c r="G871" t="s">
        <v>899</v>
      </c>
      <c r="H871" t="s">
        <v>1218</v>
      </c>
      <c r="I871" t="s">
        <v>130</v>
      </c>
      <c r="J871" t="s">
        <v>78</v>
      </c>
      <c r="K871" t="s">
        <v>109</v>
      </c>
      <c r="L871">
        <v>38.684062115099998</v>
      </c>
      <c r="M871">
        <v>-120.75660007800001</v>
      </c>
      <c r="N871" s="7" t="s">
        <v>2012</v>
      </c>
      <c r="O871" s="7" t="s">
        <v>2016</v>
      </c>
      <c r="P871" s="7" t="s">
        <v>2014</v>
      </c>
      <c r="Q871" s="7" t="s">
        <v>141</v>
      </c>
      <c r="R871" s="7">
        <v>1292</v>
      </c>
      <c r="S871" s="7">
        <v>498</v>
      </c>
      <c r="T871" s="7" t="s">
        <v>134</v>
      </c>
      <c r="U871" s="7"/>
      <c r="V871" s="7" t="s">
        <v>898</v>
      </c>
      <c r="W871" s="8">
        <v>0</v>
      </c>
      <c r="X871" s="8">
        <v>0</v>
      </c>
      <c r="Y871" s="8">
        <v>7.4810606060606064E-2</v>
      </c>
      <c r="Z871" s="8">
        <v>7.4810606060606064E-2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8">
        <v>0</v>
      </c>
      <c r="AO871" s="8">
        <v>0</v>
      </c>
      <c r="AP871" s="8">
        <v>0</v>
      </c>
      <c r="AQ871" s="8">
        <v>0</v>
      </c>
      <c r="AR871" s="8">
        <v>0</v>
      </c>
      <c r="AS871" s="8">
        <v>7.4810606060606064E-2</v>
      </c>
      <c r="AT871" s="8">
        <v>7.4810606060606064E-2</v>
      </c>
      <c r="AU871" s="7">
        <v>0</v>
      </c>
      <c r="AV871" s="7">
        <v>0</v>
      </c>
      <c r="AW871" s="7">
        <v>0</v>
      </c>
      <c r="AX871" s="7">
        <v>0</v>
      </c>
      <c r="AY871" s="7">
        <v>0</v>
      </c>
      <c r="AZ871" s="7">
        <v>0</v>
      </c>
      <c r="BA871" s="7">
        <v>0</v>
      </c>
      <c r="BB871" s="7">
        <v>0</v>
      </c>
      <c r="BC871" s="8">
        <v>0</v>
      </c>
      <c r="BD871" s="8">
        <v>0</v>
      </c>
      <c r="BE871" s="8">
        <v>0</v>
      </c>
      <c r="BF871" s="8">
        <v>0</v>
      </c>
      <c r="BG871" s="8">
        <v>0</v>
      </c>
      <c r="BH871" s="8">
        <v>0</v>
      </c>
      <c r="BI871" s="8">
        <v>0</v>
      </c>
      <c r="BJ871" s="8">
        <v>0</v>
      </c>
      <c r="BK871" s="8">
        <v>0</v>
      </c>
      <c r="BL871" s="8">
        <v>0</v>
      </c>
      <c r="BM871" s="8">
        <v>0</v>
      </c>
      <c r="BN871" s="8">
        <v>0</v>
      </c>
      <c r="BO871" s="8">
        <v>0</v>
      </c>
      <c r="BP871" s="8">
        <v>0</v>
      </c>
      <c r="BQ871" s="8">
        <v>0</v>
      </c>
      <c r="BR871" s="8">
        <v>0</v>
      </c>
    </row>
    <row r="872" spans="1:70" x14ac:dyDescent="0.25">
      <c r="A872" s="6">
        <v>35244160</v>
      </c>
      <c r="B872" t="s">
        <v>2017</v>
      </c>
      <c r="C872" s="7" t="s">
        <v>93</v>
      </c>
      <c r="D872" s="7" t="s">
        <v>897</v>
      </c>
      <c r="E872" s="7" t="s">
        <v>95</v>
      </c>
      <c r="F872" t="s">
        <v>898</v>
      </c>
      <c r="G872" t="s">
        <v>899</v>
      </c>
      <c r="H872" t="s">
        <v>1218</v>
      </c>
      <c r="I872" t="s">
        <v>130</v>
      </c>
      <c r="J872" t="s">
        <v>78</v>
      </c>
      <c r="K872" t="s">
        <v>109</v>
      </c>
      <c r="L872">
        <v>38.701954247800003</v>
      </c>
      <c r="M872">
        <v>-120.79175176459999</v>
      </c>
      <c r="N872" s="7" t="s">
        <v>2012</v>
      </c>
      <c r="O872" s="7" t="s">
        <v>2018</v>
      </c>
      <c r="P872" s="7" t="s">
        <v>2014</v>
      </c>
      <c r="Q872" s="7" t="s">
        <v>141</v>
      </c>
      <c r="R872" s="7">
        <v>2077</v>
      </c>
      <c r="S872" s="7">
        <v>535</v>
      </c>
      <c r="T872" s="7" t="s">
        <v>134</v>
      </c>
      <c r="U872" s="7"/>
      <c r="V872" s="7" t="s">
        <v>898</v>
      </c>
      <c r="W872" s="8">
        <v>0</v>
      </c>
      <c r="X872" s="8">
        <v>0</v>
      </c>
      <c r="Y872" s="8">
        <v>7.0265151515151517E-2</v>
      </c>
      <c r="Z872" s="8">
        <v>7.0265151515151517E-2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8">
        <v>0</v>
      </c>
      <c r="AO872" s="8">
        <v>0</v>
      </c>
      <c r="AP872" s="8">
        <v>0</v>
      </c>
      <c r="AQ872" s="8">
        <v>0</v>
      </c>
      <c r="AR872" s="8">
        <v>0</v>
      </c>
      <c r="AS872" s="8">
        <v>0</v>
      </c>
      <c r="AT872" s="8">
        <v>0</v>
      </c>
      <c r="AU872" s="7">
        <v>0</v>
      </c>
      <c r="AV872" s="7">
        <v>0</v>
      </c>
      <c r="AW872" s="7">
        <v>7.0265151515151517E-2</v>
      </c>
      <c r="AX872" s="7">
        <v>7.0265151515151517E-2</v>
      </c>
      <c r="AY872" s="7">
        <v>0</v>
      </c>
      <c r="AZ872" s="7">
        <v>0</v>
      </c>
      <c r="BA872" s="7">
        <v>0</v>
      </c>
      <c r="BB872" s="7">
        <v>0</v>
      </c>
      <c r="BC872" s="8">
        <v>0</v>
      </c>
      <c r="BD872" s="8">
        <v>0</v>
      </c>
      <c r="BE872" s="8">
        <v>0</v>
      </c>
      <c r="BF872" s="8">
        <v>0</v>
      </c>
      <c r="BG872" s="8">
        <v>0</v>
      </c>
      <c r="BH872" s="8">
        <v>0</v>
      </c>
      <c r="BI872" s="8">
        <v>0</v>
      </c>
      <c r="BJ872" s="8">
        <v>0</v>
      </c>
      <c r="BK872" s="8">
        <v>0</v>
      </c>
      <c r="BL872" s="8">
        <v>0</v>
      </c>
      <c r="BM872" s="8">
        <v>0</v>
      </c>
      <c r="BN872" s="8">
        <v>0</v>
      </c>
      <c r="BO872" s="8">
        <v>0</v>
      </c>
      <c r="BP872" s="8">
        <v>0</v>
      </c>
      <c r="BQ872" s="8">
        <v>0</v>
      </c>
      <c r="BR872" s="8">
        <v>0</v>
      </c>
    </row>
    <row r="873" spans="1:70" x14ac:dyDescent="0.25">
      <c r="A873" s="6">
        <v>35042670</v>
      </c>
      <c r="B873" t="s">
        <v>2019</v>
      </c>
      <c r="C873" s="7" t="s">
        <v>101</v>
      </c>
      <c r="D873" s="7" t="s">
        <v>897</v>
      </c>
      <c r="E873" s="7" t="s">
        <v>95</v>
      </c>
      <c r="F873" t="s">
        <v>898</v>
      </c>
      <c r="G873" t="s">
        <v>899</v>
      </c>
      <c r="H873" t="s">
        <v>1218</v>
      </c>
      <c r="J873" t="s">
        <v>78</v>
      </c>
      <c r="K873" t="s">
        <v>109</v>
      </c>
      <c r="L873">
        <v>38.702555317700003</v>
      </c>
      <c r="M873">
        <v>-120.790225957</v>
      </c>
      <c r="N873" s="7" t="s">
        <v>2012</v>
      </c>
      <c r="O873" s="7" t="s">
        <v>2018</v>
      </c>
      <c r="P873" s="7" t="s">
        <v>2014</v>
      </c>
      <c r="Q873" s="7" t="s">
        <v>141</v>
      </c>
      <c r="R873" s="7">
        <v>2077</v>
      </c>
      <c r="S873" s="7"/>
      <c r="T873" s="7"/>
      <c r="U873" s="7"/>
      <c r="V873" s="7" t="s">
        <v>898</v>
      </c>
      <c r="W873" s="8">
        <v>0</v>
      </c>
      <c r="X873" s="8">
        <v>0</v>
      </c>
      <c r="Y873" s="8">
        <v>8.8446969696969691E-2</v>
      </c>
      <c r="Z873" s="8">
        <v>8.8446969696969691E-2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8.8446969696969691E-2</v>
      </c>
      <c r="AH873" s="8">
        <v>8.8446969696969691E-2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8">
        <v>0</v>
      </c>
      <c r="AO873" s="8">
        <v>0</v>
      </c>
      <c r="AP873" s="8">
        <v>0</v>
      </c>
      <c r="AQ873" s="8">
        <v>0</v>
      </c>
      <c r="AR873" s="8">
        <v>0</v>
      </c>
      <c r="AS873" s="8">
        <v>0</v>
      </c>
      <c r="AT873" s="8">
        <v>0</v>
      </c>
      <c r="AU873" s="7">
        <v>0</v>
      </c>
      <c r="AV873" s="7">
        <v>0</v>
      </c>
      <c r="AW873" s="7">
        <v>0</v>
      </c>
      <c r="AX873" s="7">
        <v>0</v>
      </c>
      <c r="AY873" s="7">
        <v>0</v>
      </c>
      <c r="AZ873" s="7">
        <v>0</v>
      </c>
      <c r="BA873" s="7">
        <v>0</v>
      </c>
      <c r="BB873" s="7">
        <v>0</v>
      </c>
      <c r="BC873" s="8">
        <v>0</v>
      </c>
      <c r="BD873" s="8">
        <v>0</v>
      </c>
      <c r="BE873" s="8">
        <v>0</v>
      </c>
      <c r="BF873" s="8">
        <v>0</v>
      </c>
      <c r="BG873" s="8">
        <v>0</v>
      </c>
      <c r="BH873" s="8">
        <v>0</v>
      </c>
      <c r="BI873" s="8">
        <v>0</v>
      </c>
      <c r="BJ873" s="8">
        <v>0</v>
      </c>
      <c r="BK873" s="8">
        <v>0</v>
      </c>
      <c r="BL873" s="8">
        <v>0</v>
      </c>
      <c r="BM873" s="8">
        <v>0</v>
      </c>
      <c r="BN873" s="8">
        <v>0</v>
      </c>
      <c r="BO873" s="8">
        <v>0</v>
      </c>
      <c r="BP873" s="8">
        <v>0</v>
      </c>
      <c r="BQ873" s="8">
        <v>0</v>
      </c>
      <c r="BR873" s="8">
        <v>0</v>
      </c>
    </row>
    <row r="874" spans="1:70" x14ac:dyDescent="0.25">
      <c r="A874" s="6">
        <v>35237026</v>
      </c>
      <c r="B874" t="s">
        <v>2020</v>
      </c>
      <c r="C874" s="7" t="s">
        <v>93</v>
      </c>
      <c r="D874" s="7" t="s">
        <v>897</v>
      </c>
      <c r="E874" s="7" t="s">
        <v>95</v>
      </c>
      <c r="F874" t="s">
        <v>898</v>
      </c>
      <c r="G874" t="s">
        <v>899</v>
      </c>
      <c r="H874" t="s">
        <v>2021</v>
      </c>
      <c r="I874" t="s">
        <v>118</v>
      </c>
      <c r="J874" t="s">
        <v>78</v>
      </c>
      <c r="K874" t="s">
        <v>79</v>
      </c>
      <c r="L874">
        <v>40.506433829599999</v>
      </c>
      <c r="M874">
        <v>-122.22315753229999</v>
      </c>
      <c r="N874" s="7" t="s">
        <v>2022</v>
      </c>
      <c r="O874" s="7" t="s">
        <v>2023</v>
      </c>
      <c r="P874" s="7" t="s">
        <v>2024</v>
      </c>
      <c r="Q874" s="7" t="s">
        <v>141</v>
      </c>
      <c r="R874" s="7">
        <v>48</v>
      </c>
      <c r="S874" s="7">
        <v>3065</v>
      </c>
      <c r="T874" s="7" t="s">
        <v>220</v>
      </c>
      <c r="U874" s="7"/>
      <c r="V874" s="7" t="s">
        <v>898</v>
      </c>
      <c r="W874" s="8">
        <v>0</v>
      </c>
      <c r="X874" s="8">
        <v>0</v>
      </c>
      <c r="Y874" s="8">
        <v>0.19223484848484848</v>
      </c>
      <c r="Z874" s="8">
        <v>0.19223484848484848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8">
        <v>0</v>
      </c>
      <c r="AO874" s="8">
        <v>0</v>
      </c>
      <c r="AP874" s="8">
        <v>0</v>
      </c>
      <c r="AQ874" s="8">
        <v>0</v>
      </c>
      <c r="AR874" s="8">
        <v>0</v>
      </c>
      <c r="AS874" s="8">
        <v>0.19223484848484848</v>
      </c>
      <c r="AT874" s="8">
        <v>0.19223484848484848</v>
      </c>
      <c r="AU874" s="7">
        <v>0</v>
      </c>
      <c r="AV874" s="7">
        <v>0</v>
      </c>
      <c r="AW874" s="7">
        <v>0</v>
      </c>
      <c r="AX874" s="7">
        <v>0</v>
      </c>
      <c r="AY874" s="7">
        <v>0</v>
      </c>
      <c r="AZ874" s="7">
        <v>0</v>
      </c>
      <c r="BA874" s="7">
        <v>0</v>
      </c>
      <c r="BB874" s="7">
        <v>0</v>
      </c>
      <c r="BC874" s="8">
        <v>0</v>
      </c>
      <c r="BD874" s="8">
        <v>0</v>
      </c>
      <c r="BE874" s="8">
        <v>0</v>
      </c>
      <c r="BF874" s="8">
        <v>0</v>
      </c>
      <c r="BG874" s="8">
        <v>0</v>
      </c>
      <c r="BH874" s="8">
        <v>0</v>
      </c>
      <c r="BI874" s="8">
        <v>0</v>
      </c>
      <c r="BJ874" s="8">
        <v>0</v>
      </c>
      <c r="BK874" s="8">
        <v>0</v>
      </c>
      <c r="BL874" s="8">
        <v>0</v>
      </c>
      <c r="BM874" s="8">
        <v>0</v>
      </c>
      <c r="BN874" s="8">
        <v>0</v>
      </c>
      <c r="BO874" s="8">
        <v>0</v>
      </c>
      <c r="BP874" s="8">
        <v>0</v>
      </c>
      <c r="BQ874" s="8">
        <v>0</v>
      </c>
      <c r="BR874" s="8">
        <v>0</v>
      </c>
    </row>
    <row r="875" spans="1:70" x14ac:dyDescent="0.25">
      <c r="A875" s="6">
        <v>35208066</v>
      </c>
      <c r="B875" t="s">
        <v>2025</v>
      </c>
      <c r="C875" s="7" t="s">
        <v>93</v>
      </c>
      <c r="D875" s="7" t="s">
        <v>897</v>
      </c>
      <c r="E875" s="7" t="s">
        <v>95</v>
      </c>
      <c r="F875" t="s">
        <v>898</v>
      </c>
      <c r="G875" t="s">
        <v>899</v>
      </c>
      <c r="H875" t="s">
        <v>2021</v>
      </c>
      <c r="I875" t="s">
        <v>118</v>
      </c>
      <c r="J875" t="s">
        <v>78</v>
      </c>
      <c r="K875" t="s">
        <v>79</v>
      </c>
      <c r="L875">
        <v>40.506201242300001</v>
      </c>
      <c r="M875">
        <v>-122.2412317531</v>
      </c>
      <c r="N875" s="7" t="s">
        <v>2022</v>
      </c>
      <c r="O875" s="7" t="s">
        <v>2023</v>
      </c>
      <c r="P875" s="7" t="s">
        <v>2024</v>
      </c>
      <c r="Q875" s="7" t="s">
        <v>141</v>
      </c>
      <c r="R875" s="7">
        <v>48</v>
      </c>
      <c r="S875" s="7">
        <v>3065</v>
      </c>
      <c r="T875" s="7" t="s">
        <v>220</v>
      </c>
      <c r="U875" s="7"/>
      <c r="V875" s="7" t="s">
        <v>898</v>
      </c>
      <c r="W875" s="8">
        <v>0</v>
      </c>
      <c r="X875" s="8">
        <v>0</v>
      </c>
      <c r="Y875" s="8">
        <v>0.14204545454545456</v>
      </c>
      <c r="Z875" s="8">
        <v>0.14204545454545456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8">
        <v>0</v>
      </c>
      <c r="AO875" s="8">
        <v>0</v>
      </c>
      <c r="AP875" s="8">
        <v>0</v>
      </c>
      <c r="AQ875" s="8">
        <v>0</v>
      </c>
      <c r="AR875" s="8">
        <v>0</v>
      </c>
      <c r="AS875" s="8">
        <v>0.14204545454545456</v>
      </c>
      <c r="AT875" s="8">
        <v>0.14204545454545456</v>
      </c>
      <c r="AU875" s="7">
        <v>0</v>
      </c>
      <c r="AV875" s="7">
        <v>0</v>
      </c>
      <c r="AW875" s="7">
        <v>0</v>
      </c>
      <c r="AX875" s="7">
        <v>0</v>
      </c>
      <c r="AY875" s="7">
        <v>0</v>
      </c>
      <c r="AZ875" s="7">
        <v>0</v>
      </c>
      <c r="BA875" s="7">
        <v>0</v>
      </c>
      <c r="BB875" s="7">
        <v>0</v>
      </c>
      <c r="BC875" s="8">
        <v>0</v>
      </c>
      <c r="BD875" s="8">
        <v>0</v>
      </c>
      <c r="BE875" s="8">
        <v>0</v>
      </c>
      <c r="BF875" s="8">
        <v>0</v>
      </c>
      <c r="BG875" s="8">
        <v>0</v>
      </c>
      <c r="BH875" s="8">
        <v>0</v>
      </c>
      <c r="BI875" s="8">
        <v>0</v>
      </c>
      <c r="BJ875" s="8">
        <v>0</v>
      </c>
      <c r="BK875" s="8">
        <v>0</v>
      </c>
      <c r="BL875" s="8">
        <v>0</v>
      </c>
      <c r="BM875" s="8">
        <v>0</v>
      </c>
      <c r="BN875" s="8">
        <v>0</v>
      </c>
      <c r="BO875" s="8">
        <v>0</v>
      </c>
      <c r="BP875" s="8">
        <v>0</v>
      </c>
      <c r="BQ875" s="8">
        <v>0</v>
      </c>
      <c r="BR875" s="8">
        <v>0</v>
      </c>
    </row>
    <row r="876" spans="1:70" x14ac:dyDescent="0.25">
      <c r="A876" s="6">
        <v>35244159</v>
      </c>
      <c r="B876" t="s">
        <v>2026</v>
      </c>
      <c r="C876" s="7" t="s">
        <v>101</v>
      </c>
      <c r="D876" s="7" t="s">
        <v>897</v>
      </c>
      <c r="E876" s="7" t="s">
        <v>95</v>
      </c>
      <c r="F876" t="s">
        <v>898</v>
      </c>
      <c r="G876" t="s">
        <v>899</v>
      </c>
      <c r="H876" t="s">
        <v>1218</v>
      </c>
      <c r="I876" t="s">
        <v>130</v>
      </c>
      <c r="J876" t="s">
        <v>78</v>
      </c>
      <c r="K876" t="s">
        <v>109</v>
      </c>
      <c r="L876">
        <v>38.718119557199998</v>
      </c>
      <c r="M876">
        <v>-120.91268492650001</v>
      </c>
      <c r="N876" s="7" t="s">
        <v>1990</v>
      </c>
      <c r="O876" s="7" t="s">
        <v>1991</v>
      </c>
      <c r="P876" s="7" t="s">
        <v>1992</v>
      </c>
      <c r="Q876" s="7" t="s">
        <v>170</v>
      </c>
      <c r="R876" s="7">
        <v>811</v>
      </c>
      <c r="S876" s="7">
        <v>1184</v>
      </c>
      <c r="T876" s="7" t="s">
        <v>220</v>
      </c>
      <c r="U876" s="7"/>
      <c r="V876" s="7" t="s">
        <v>898</v>
      </c>
      <c r="W876" s="8">
        <v>0</v>
      </c>
      <c r="X876" s="8">
        <v>0</v>
      </c>
      <c r="Y876" s="8">
        <v>3.8825757575757576E-2</v>
      </c>
      <c r="Z876" s="8">
        <v>3.8825757575757576E-2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8">
        <v>0</v>
      </c>
      <c r="AO876" s="8">
        <v>0</v>
      </c>
      <c r="AP876" s="8">
        <v>0</v>
      </c>
      <c r="AQ876" s="8">
        <v>0</v>
      </c>
      <c r="AR876" s="8">
        <v>0</v>
      </c>
      <c r="AS876" s="8">
        <v>3.8825757575757576E-2</v>
      </c>
      <c r="AT876" s="8">
        <v>3.8825757575757576E-2</v>
      </c>
      <c r="AU876" s="7">
        <v>0</v>
      </c>
      <c r="AV876" s="7">
        <v>0</v>
      </c>
      <c r="AW876" s="7">
        <v>0</v>
      </c>
      <c r="AX876" s="7">
        <v>0</v>
      </c>
      <c r="AY876" s="7">
        <v>0</v>
      </c>
      <c r="AZ876" s="7">
        <v>0</v>
      </c>
      <c r="BA876" s="7">
        <v>0</v>
      </c>
      <c r="BB876" s="7">
        <v>0</v>
      </c>
      <c r="BC876" s="8">
        <v>0</v>
      </c>
      <c r="BD876" s="8">
        <v>0</v>
      </c>
      <c r="BE876" s="8">
        <v>0</v>
      </c>
      <c r="BF876" s="8">
        <v>0</v>
      </c>
      <c r="BG876" s="8">
        <v>0</v>
      </c>
      <c r="BH876" s="8">
        <v>0</v>
      </c>
      <c r="BI876" s="8">
        <v>0</v>
      </c>
      <c r="BJ876" s="8">
        <v>0</v>
      </c>
      <c r="BK876" s="8">
        <v>0</v>
      </c>
      <c r="BL876" s="8">
        <v>0</v>
      </c>
      <c r="BM876" s="8">
        <v>0</v>
      </c>
      <c r="BN876" s="8">
        <v>0</v>
      </c>
      <c r="BO876" s="8">
        <v>0</v>
      </c>
      <c r="BP876" s="8">
        <v>0</v>
      </c>
      <c r="BQ876" s="8">
        <v>0</v>
      </c>
      <c r="BR876" s="8">
        <v>0</v>
      </c>
    </row>
    <row r="877" spans="1:70" x14ac:dyDescent="0.25">
      <c r="A877" s="6">
        <v>35238953</v>
      </c>
      <c r="B877" t="s">
        <v>2027</v>
      </c>
      <c r="C877" s="7" t="s">
        <v>82</v>
      </c>
      <c r="D877" s="7" t="s">
        <v>897</v>
      </c>
      <c r="E877" s="7" t="s">
        <v>83</v>
      </c>
      <c r="F877" t="s">
        <v>898</v>
      </c>
      <c r="G877" t="s">
        <v>899</v>
      </c>
      <c r="H877" t="s">
        <v>76</v>
      </c>
      <c r="I877" t="s">
        <v>77</v>
      </c>
      <c r="J877" t="s">
        <v>78</v>
      </c>
      <c r="K877" t="s">
        <v>79</v>
      </c>
      <c r="L877">
        <v>40.131077214000001</v>
      </c>
      <c r="M877">
        <v>-120.8633960735</v>
      </c>
      <c r="N877" s="7" t="s">
        <v>391</v>
      </c>
      <c r="O877" s="7" t="s">
        <v>2028</v>
      </c>
      <c r="P877" s="7" t="s">
        <v>393</v>
      </c>
      <c r="Q877" s="7" t="s">
        <v>141</v>
      </c>
      <c r="R877" s="7">
        <v>1078</v>
      </c>
      <c r="S877" s="7">
        <v>1929</v>
      </c>
      <c r="T877" s="7" t="s">
        <v>220</v>
      </c>
      <c r="U877" s="7"/>
      <c r="V877" s="7" t="s">
        <v>898</v>
      </c>
      <c r="W877" s="8">
        <v>0</v>
      </c>
      <c r="X877" s="8">
        <v>0</v>
      </c>
      <c r="Y877" s="8">
        <v>4.2356060606060604</v>
      </c>
      <c r="Z877" s="8">
        <v>4.2356060606060604</v>
      </c>
      <c r="AA877" s="8">
        <v>0</v>
      </c>
      <c r="AB877" s="8">
        <v>0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8">
        <v>0</v>
      </c>
      <c r="AO877" s="8">
        <v>0</v>
      </c>
      <c r="AP877" s="8">
        <v>0</v>
      </c>
      <c r="AQ877" s="8">
        <v>0</v>
      </c>
      <c r="AR877" s="8">
        <v>0</v>
      </c>
      <c r="AS877" s="8">
        <v>4.2356060606060613</v>
      </c>
      <c r="AT877" s="8">
        <v>4.2356060606060613</v>
      </c>
      <c r="AU877" s="7">
        <v>0</v>
      </c>
      <c r="AV877" s="7">
        <v>0</v>
      </c>
      <c r="AW877" s="7">
        <v>0</v>
      </c>
      <c r="AX877" s="7">
        <v>0</v>
      </c>
      <c r="AY877" s="7">
        <v>0</v>
      </c>
      <c r="AZ877" s="7">
        <v>0</v>
      </c>
      <c r="BA877" s="7">
        <v>0</v>
      </c>
      <c r="BB877" s="7">
        <v>0</v>
      </c>
      <c r="BC877" s="8">
        <v>0</v>
      </c>
      <c r="BD877" s="8">
        <v>0</v>
      </c>
      <c r="BE877" s="8">
        <v>0</v>
      </c>
      <c r="BF877" s="8">
        <v>0</v>
      </c>
      <c r="BG877" s="8">
        <v>0</v>
      </c>
      <c r="BH877" s="8">
        <v>0</v>
      </c>
      <c r="BI877" s="8">
        <v>0</v>
      </c>
      <c r="BJ877" s="8">
        <v>0</v>
      </c>
      <c r="BK877" s="8">
        <v>0</v>
      </c>
      <c r="BL877" s="8">
        <v>0</v>
      </c>
      <c r="BM877" s="8">
        <v>0</v>
      </c>
      <c r="BN877" s="8">
        <v>0</v>
      </c>
      <c r="BO877" s="8">
        <v>0</v>
      </c>
      <c r="BP877" s="8">
        <v>0</v>
      </c>
      <c r="BQ877" s="8">
        <v>0</v>
      </c>
      <c r="BR877" s="8">
        <v>0</v>
      </c>
    </row>
    <row r="878" spans="1:70" x14ac:dyDescent="0.25">
      <c r="A878" s="6">
        <v>35208075</v>
      </c>
      <c r="B878" t="s">
        <v>2029</v>
      </c>
      <c r="C878" s="7" t="s">
        <v>93</v>
      </c>
      <c r="D878" s="7" t="s">
        <v>897</v>
      </c>
      <c r="E878" s="7" t="s">
        <v>95</v>
      </c>
      <c r="F878" t="s">
        <v>898</v>
      </c>
      <c r="G878" t="s">
        <v>899</v>
      </c>
      <c r="H878" t="s">
        <v>2030</v>
      </c>
      <c r="I878" t="s">
        <v>330</v>
      </c>
      <c r="J878" t="s">
        <v>78</v>
      </c>
      <c r="K878" t="s">
        <v>109</v>
      </c>
      <c r="L878">
        <v>39.3258346127</v>
      </c>
      <c r="M878">
        <v>-121.1482593363</v>
      </c>
      <c r="N878" s="7" t="s">
        <v>2031</v>
      </c>
      <c r="O878" s="7" t="s">
        <v>2032</v>
      </c>
      <c r="P878" s="7" t="s">
        <v>2033</v>
      </c>
      <c r="Q878" s="7" t="s">
        <v>141</v>
      </c>
      <c r="R878" s="7">
        <v>408</v>
      </c>
      <c r="S878" s="7">
        <v>75</v>
      </c>
      <c r="T878" s="7" t="s">
        <v>134</v>
      </c>
      <c r="U878" s="7"/>
      <c r="V878" s="7" t="s">
        <v>898</v>
      </c>
      <c r="W878" s="8">
        <v>0</v>
      </c>
      <c r="X878" s="8">
        <v>0</v>
      </c>
      <c r="Y878" s="8">
        <v>4.0340909090909094E-2</v>
      </c>
      <c r="Z878" s="8">
        <v>4.0340909090909094E-2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8">
        <v>0</v>
      </c>
      <c r="AO878" s="8">
        <v>4.0340909090909094E-2</v>
      </c>
      <c r="AP878" s="8">
        <v>4.0340909090909094E-2</v>
      </c>
      <c r="AQ878" s="8">
        <v>0</v>
      </c>
      <c r="AR878" s="8">
        <v>0</v>
      </c>
      <c r="AS878" s="8">
        <v>0</v>
      </c>
      <c r="AT878" s="8">
        <v>0</v>
      </c>
      <c r="AU878" s="7">
        <v>0</v>
      </c>
      <c r="AV878" s="7">
        <v>0</v>
      </c>
      <c r="AW878" s="7">
        <v>0</v>
      </c>
      <c r="AX878" s="7">
        <v>0</v>
      </c>
      <c r="AY878" s="7">
        <v>0</v>
      </c>
      <c r="AZ878" s="7">
        <v>0</v>
      </c>
      <c r="BA878" s="7">
        <v>0</v>
      </c>
      <c r="BB878" s="7">
        <v>0</v>
      </c>
      <c r="BC878" s="8">
        <v>0</v>
      </c>
      <c r="BD878" s="8">
        <v>0</v>
      </c>
      <c r="BE878" s="8">
        <v>0</v>
      </c>
      <c r="BF878" s="8">
        <v>0</v>
      </c>
      <c r="BG878" s="8">
        <v>0</v>
      </c>
      <c r="BH878" s="8">
        <v>0</v>
      </c>
      <c r="BI878" s="8">
        <v>0</v>
      </c>
      <c r="BJ878" s="8">
        <v>0</v>
      </c>
      <c r="BK878" s="8">
        <v>0</v>
      </c>
      <c r="BL878" s="8">
        <v>0</v>
      </c>
      <c r="BM878" s="8">
        <v>0</v>
      </c>
      <c r="BN878" s="8">
        <v>0</v>
      </c>
      <c r="BO878" s="8">
        <v>0</v>
      </c>
      <c r="BP878" s="8">
        <v>0</v>
      </c>
      <c r="BQ878" s="8">
        <v>0</v>
      </c>
      <c r="BR878" s="8">
        <v>0</v>
      </c>
    </row>
    <row r="879" spans="1:70" x14ac:dyDescent="0.25">
      <c r="A879" s="6">
        <v>35211656</v>
      </c>
      <c r="B879" t="s">
        <v>2034</v>
      </c>
      <c r="C879" s="7" t="s">
        <v>101</v>
      </c>
      <c r="D879" s="7" t="s">
        <v>897</v>
      </c>
      <c r="E879" s="7" t="s">
        <v>95</v>
      </c>
      <c r="F879" t="s">
        <v>898</v>
      </c>
      <c r="G879" t="s">
        <v>899</v>
      </c>
      <c r="H879" t="s">
        <v>1537</v>
      </c>
      <c r="I879" t="s">
        <v>330</v>
      </c>
      <c r="J879" t="s">
        <v>78</v>
      </c>
      <c r="K879" t="s">
        <v>109</v>
      </c>
      <c r="L879">
        <v>39.351591385200003</v>
      </c>
      <c r="M879">
        <v>-121.0609569514</v>
      </c>
      <c r="N879" s="7" t="s">
        <v>2031</v>
      </c>
      <c r="O879" s="7" t="s">
        <v>2035</v>
      </c>
      <c r="P879" s="7" t="s">
        <v>2033</v>
      </c>
      <c r="Q879" s="7" t="s">
        <v>170</v>
      </c>
      <c r="R879" s="7">
        <v>1077</v>
      </c>
      <c r="S879" s="7">
        <v>138</v>
      </c>
      <c r="T879" s="7" t="s">
        <v>134</v>
      </c>
      <c r="U879" s="7"/>
      <c r="V879" s="7" t="s">
        <v>898</v>
      </c>
      <c r="W879" s="8">
        <v>0</v>
      </c>
      <c r="X879" s="8">
        <v>0</v>
      </c>
      <c r="Y879" s="8">
        <v>1.9318181818181818E-2</v>
      </c>
      <c r="Z879" s="8">
        <v>1.9318181818181818E-2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8">
        <v>0</v>
      </c>
      <c r="AO879" s="8">
        <v>1.9318181818181818E-2</v>
      </c>
      <c r="AP879" s="8">
        <v>1.9318181818181818E-2</v>
      </c>
      <c r="AQ879" s="8">
        <v>0</v>
      </c>
      <c r="AR879" s="8">
        <v>0</v>
      </c>
      <c r="AS879" s="8">
        <v>0</v>
      </c>
      <c r="AT879" s="8">
        <v>0</v>
      </c>
      <c r="AU879" s="7">
        <v>0</v>
      </c>
      <c r="AV879" s="7">
        <v>0</v>
      </c>
      <c r="AW879" s="7">
        <v>0</v>
      </c>
      <c r="AX879" s="7">
        <v>0</v>
      </c>
      <c r="AY879" s="7">
        <v>0</v>
      </c>
      <c r="AZ879" s="7">
        <v>0</v>
      </c>
      <c r="BA879" s="7">
        <v>0</v>
      </c>
      <c r="BB879" s="7">
        <v>0</v>
      </c>
      <c r="BC879" s="8">
        <v>0</v>
      </c>
      <c r="BD879" s="8">
        <v>0</v>
      </c>
      <c r="BE879" s="8">
        <v>0</v>
      </c>
      <c r="BF879" s="8">
        <v>0</v>
      </c>
      <c r="BG879" s="8">
        <v>0</v>
      </c>
      <c r="BH879" s="8">
        <v>0</v>
      </c>
      <c r="BI879" s="8">
        <v>0</v>
      </c>
      <c r="BJ879" s="8">
        <v>0</v>
      </c>
      <c r="BK879" s="8">
        <v>0</v>
      </c>
      <c r="BL879" s="8">
        <v>0</v>
      </c>
      <c r="BM879" s="8">
        <v>0</v>
      </c>
      <c r="BN879" s="8">
        <v>0</v>
      </c>
      <c r="BO879" s="8">
        <v>0</v>
      </c>
      <c r="BP879" s="8">
        <v>0</v>
      </c>
      <c r="BQ879" s="8">
        <v>0</v>
      </c>
      <c r="BR879" s="8">
        <v>0</v>
      </c>
    </row>
    <row r="880" spans="1:70" x14ac:dyDescent="0.25">
      <c r="A880" s="6">
        <v>35038650</v>
      </c>
      <c r="B880" t="s">
        <v>2036</v>
      </c>
      <c r="C880" s="7" t="s">
        <v>101</v>
      </c>
      <c r="D880" s="7" t="s">
        <v>897</v>
      </c>
      <c r="E880" s="7" t="s">
        <v>95</v>
      </c>
      <c r="F880" t="s">
        <v>898</v>
      </c>
      <c r="G880" t="s">
        <v>899</v>
      </c>
      <c r="H880" t="s">
        <v>2037</v>
      </c>
      <c r="I880" t="s">
        <v>906</v>
      </c>
      <c r="J880" t="s">
        <v>153</v>
      </c>
      <c r="K880" t="s">
        <v>196</v>
      </c>
      <c r="L880">
        <v>39.7380121355</v>
      </c>
      <c r="M880">
        <v>-123.16206846670001</v>
      </c>
      <c r="N880" s="7" t="s">
        <v>2038</v>
      </c>
      <c r="O880" s="7" t="s">
        <v>2039</v>
      </c>
      <c r="P880" s="7" t="s">
        <v>2040</v>
      </c>
      <c r="Q880" s="7" t="s">
        <v>141</v>
      </c>
      <c r="R880" s="7">
        <v>1591</v>
      </c>
      <c r="S880" s="7">
        <v>320</v>
      </c>
      <c r="T880" s="7" t="s">
        <v>134</v>
      </c>
      <c r="U880" s="7"/>
      <c r="V880" s="7" t="s">
        <v>898</v>
      </c>
      <c r="W880" s="8">
        <v>0</v>
      </c>
      <c r="X880" s="8">
        <v>0</v>
      </c>
      <c r="Y880" s="8">
        <v>3.787878787878788E-2</v>
      </c>
      <c r="Z880" s="8">
        <v>3.787878787878788E-2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8">
        <v>0</v>
      </c>
      <c r="AO880" s="8">
        <v>3.787878787878788E-2</v>
      </c>
      <c r="AP880" s="8">
        <v>3.787878787878788E-2</v>
      </c>
      <c r="AQ880" s="8">
        <v>0</v>
      </c>
      <c r="AR880" s="8">
        <v>0</v>
      </c>
      <c r="AS880" s="8">
        <v>0</v>
      </c>
      <c r="AT880" s="8">
        <v>0</v>
      </c>
      <c r="AU880" s="7">
        <v>0</v>
      </c>
      <c r="AV880" s="7">
        <v>0</v>
      </c>
      <c r="AW880" s="7">
        <v>0</v>
      </c>
      <c r="AX880" s="7">
        <v>0</v>
      </c>
      <c r="AY880" s="7">
        <v>0</v>
      </c>
      <c r="AZ880" s="7">
        <v>0</v>
      </c>
      <c r="BA880" s="7">
        <v>0</v>
      </c>
      <c r="BB880" s="7">
        <v>0</v>
      </c>
      <c r="BC880" s="8">
        <v>0</v>
      </c>
      <c r="BD880" s="8">
        <v>0</v>
      </c>
      <c r="BE880" s="8">
        <v>0</v>
      </c>
      <c r="BF880" s="8">
        <v>0</v>
      </c>
      <c r="BG880" s="8">
        <v>0</v>
      </c>
      <c r="BH880" s="8">
        <v>0</v>
      </c>
      <c r="BI880" s="8">
        <v>0</v>
      </c>
      <c r="BJ880" s="8">
        <v>0</v>
      </c>
      <c r="BK880" s="8">
        <v>0</v>
      </c>
      <c r="BL880" s="8">
        <v>0</v>
      </c>
      <c r="BM880" s="8">
        <v>0</v>
      </c>
      <c r="BN880" s="8">
        <v>0</v>
      </c>
      <c r="BO880" s="8">
        <v>0</v>
      </c>
      <c r="BP880" s="8">
        <v>0</v>
      </c>
      <c r="BQ880" s="8">
        <v>0</v>
      </c>
      <c r="BR880" s="8">
        <v>0</v>
      </c>
    </row>
    <row r="881" spans="1:70" x14ac:dyDescent="0.25">
      <c r="A881" s="6">
        <v>31257161</v>
      </c>
      <c r="B881" t="s">
        <v>2041</v>
      </c>
      <c r="C881" s="7" t="s">
        <v>101</v>
      </c>
      <c r="D881" s="7" t="s">
        <v>897</v>
      </c>
      <c r="E881" s="7" t="s">
        <v>95</v>
      </c>
      <c r="F881" t="s">
        <v>898</v>
      </c>
      <c r="G881" t="s">
        <v>899</v>
      </c>
      <c r="J881" t="s">
        <v>99</v>
      </c>
      <c r="K881" t="s">
        <v>957</v>
      </c>
      <c r="L881">
        <v>38.137331846199999</v>
      </c>
      <c r="M881">
        <v>-120.9224950573</v>
      </c>
      <c r="N881" s="7" t="s">
        <v>2042</v>
      </c>
      <c r="O881" s="7" t="s">
        <v>2043</v>
      </c>
      <c r="P881" s="7" t="s">
        <v>2044</v>
      </c>
      <c r="Q881" s="7" t="s">
        <v>141</v>
      </c>
      <c r="R881" s="7">
        <v>246</v>
      </c>
      <c r="S881" s="7"/>
      <c r="T881" s="7"/>
      <c r="U881" s="7"/>
      <c r="V881" s="7" t="s">
        <v>898</v>
      </c>
      <c r="W881" s="8">
        <v>0</v>
      </c>
      <c r="X881" s="8">
        <v>0</v>
      </c>
      <c r="Y881" s="8">
        <v>9.2803030303030304E-2</v>
      </c>
      <c r="Z881" s="8">
        <v>9.2803030303030304E-2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9.2803030303030304E-2</v>
      </c>
      <c r="AH881" s="8">
        <v>9.2803030303030304E-2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8">
        <v>0</v>
      </c>
      <c r="AO881" s="8">
        <v>0</v>
      </c>
      <c r="AP881" s="8">
        <v>0</v>
      </c>
      <c r="AQ881" s="8">
        <v>0</v>
      </c>
      <c r="AR881" s="8">
        <v>0</v>
      </c>
      <c r="AS881" s="8">
        <v>0</v>
      </c>
      <c r="AT881" s="8">
        <v>0</v>
      </c>
      <c r="AU881" s="7">
        <v>0</v>
      </c>
      <c r="AV881" s="7">
        <v>0</v>
      </c>
      <c r="AW881" s="7">
        <v>0</v>
      </c>
      <c r="AX881" s="7">
        <v>0</v>
      </c>
      <c r="AY881" s="7">
        <v>0</v>
      </c>
      <c r="AZ881" s="7">
        <v>0</v>
      </c>
      <c r="BA881" s="7">
        <v>0</v>
      </c>
      <c r="BB881" s="7">
        <v>0</v>
      </c>
      <c r="BC881" s="8">
        <v>0</v>
      </c>
      <c r="BD881" s="8">
        <v>0</v>
      </c>
      <c r="BE881" s="8">
        <v>0</v>
      </c>
      <c r="BF881" s="8">
        <v>0</v>
      </c>
      <c r="BG881" s="8">
        <v>0</v>
      </c>
      <c r="BH881" s="8">
        <v>0</v>
      </c>
      <c r="BI881" s="8">
        <v>0</v>
      </c>
      <c r="BJ881" s="8">
        <v>0</v>
      </c>
      <c r="BK881" s="8">
        <v>0</v>
      </c>
      <c r="BL881" s="8">
        <v>0</v>
      </c>
      <c r="BM881" s="8">
        <v>0</v>
      </c>
      <c r="BN881" s="8">
        <v>0</v>
      </c>
      <c r="BO881" s="8">
        <v>0</v>
      </c>
      <c r="BP881" s="8">
        <v>0</v>
      </c>
      <c r="BQ881" s="8">
        <v>0</v>
      </c>
      <c r="BR881" s="8">
        <v>0</v>
      </c>
    </row>
    <row r="882" spans="1:70" x14ac:dyDescent="0.25">
      <c r="A882" s="6">
        <v>35208019</v>
      </c>
      <c r="B882" t="s">
        <v>2045</v>
      </c>
      <c r="C882" s="7" t="s">
        <v>93</v>
      </c>
      <c r="D882" s="7" t="s">
        <v>897</v>
      </c>
      <c r="E882" s="7" t="s">
        <v>95</v>
      </c>
      <c r="F882" t="s">
        <v>898</v>
      </c>
      <c r="G882" t="s">
        <v>899</v>
      </c>
      <c r="H882" t="s">
        <v>2046</v>
      </c>
      <c r="I882" t="s">
        <v>995</v>
      </c>
      <c r="J882" t="s">
        <v>78</v>
      </c>
      <c r="K882" t="s">
        <v>79</v>
      </c>
      <c r="L882">
        <v>40.298270209499996</v>
      </c>
      <c r="M882">
        <v>-122.425817756</v>
      </c>
      <c r="N882" s="7" t="s">
        <v>2047</v>
      </c>
      <c r="O882" s="7" t="s">
        <v>2048</v>
      </c>
      <c r="P882" s="7" t="s">
        <v>2049</v>
      </c>
      <c r="Q882" s="7" t="s">
        <v>141</v>
      </c>
      <c r="R882" s="7">
        <v>470</v>
      </c>
      <c r="S882" s="7">
        <v>1169</v>
      </c>
      <c r="T882" s="7" t="s">
        <v>220</v>
      </c>
      <c r="U882" s="7"/>
      <c r="V882" s="7" t="s">
        <v>898</v>
      </c>
      <c r="W882" s="8">
        <v>0</v>
      </c>
      <c r="X882" s="8">
        <v>0</v>
      </c>
      <c r="Y882" s="8">
        <v>3.7121212121212124E-2</v>
      </c>
      <c r="Z882" s="8">
        <v>3.7121212121212124E-2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8">
        <v>0</v>
      </c>
      <c r="AO882" s="8">
        <v>0</v>
      </c>
      <c r="AP882" s="8">
        <v>0</v>
      </c>
      <c r="AQ882" s="8">
        <v>0</v>
      </c>
      <c r="AR882" s="8">
        <v>0</v>
      </c>
      <c r="AS882" s="8">
        <v>3.7121212121212124E-2</v>
      </c>
      <c r="AT882" s="8">
        <v>3.7121212121212124E-2</v>
      </c>
      <c r="AU882" s="7">
        <v>0</v>
      </c>
      <c r="AV882" s="7">
        <v>0</v>
      </c>
      <c r="AW882" s="7">
        <v>0</v>
      </c>
      <c r="AX882" s="7">
        <v>0</v>
      </c>
      <c r="AY882" s="7">
        <v>0</v>
      </c>
      <c r="AZ882" s="7">
        <v>0</v>
      </c>
      <c r="BA882" s="7">
        <v>0</v>
      </c>
      <c r="BB882" s="7">
        <v>0</v>
      </c>
      <c r="BC882" s="8">
        <v>0</v>
      </c>
      <c r="BD882" s="8">
        <v>0</v>
      </c>
      <c r="BE882" s="8">
        <v>0</v>
      </c>
      <c r="BF882" s="8">
        <v>0</v>
      </c>
      <c r="BG882" s="8">
        <v>0</v>
      </c>
      <c r="BH882" s="8">
        <v>0</v>
      </c>
      <c r="BI882" s="8">
        <v>0</v>
      </c>
      <c r="BJ882" s="8">
        <v>0</v>
      </c>
      <c r="BK882" s="8">
        <v>0</v>
      </c>
      <c r="BL882" s="8">
        <v>0</v>
      </c>
      <c r="BM882" s="8">
        <v>0</v>
      </c>
      <c r="BN882" s="8">
        <v>0</v>
      </c>
      <c r="BO882" s="8">
        <v>0</v>
      </c>
      <c r="BP882" s="8">
        <v>0</v>
      </c>
      <c r="BQ882" s="8">
        <v>0</v>
      </c>
      <c r="BR882" s="8">
        <v>0</v>
      </c>
    </row>
    <row r="883" spans="1:70" x14ac:dyDescent="0.25">
      <c r="A883" s="6">
        <v>35204801</v>
      </c>
      <c r="B883" t="s">
        <v>2050</v>
      </c>
      <c r="C883" s="7" t="s">
        <v>93</v>
      </c>
      <c r="D883" s="7" t="s">
        <v>897</v>
      </c>
      <c r="E883" s="7" t="s">
        <v>95</v>
      </c>
      <c r="F883" t="s">
        <v>898</v>
      </c>
      <c r="G883" t="s">
        <v>899</v>
      </c>
      <c r="H883" t="s">
        <v>2046</v>
      </c>
      <c r="I883" t="s">
        <v>995</v>
      </c>
      <c r="J883" t="s">
        <v>78</v>
      </c>
      <c r="K883" t="s">
        <v>79</v>
      </c>
      <c r="L883">
        <v>40.3129752149</v>
      </c>
      <c r="M883">
        <v>-122.4579007426</v>
      </c>
      <c r="N883" s="7" t="s">
        <v>2047</v>
      </c>
      <c r="O883" s="7" t="s">
        <v>2048</v>
      </c>
      <c r="P883" s="7" t="s">
        <v>2049</v>
      </c>
      <c r="Q883" s="7" t="s">
        <v>141</v>
      </c>
      <c r="R883" s="7">
        <v>470</v>
      </c>
      <c r="S883" s="7">
        <v>1169</v>
      </c>
      <c r="T883" s="7" t="s">
        <v>220</v>
      </c>
      <c r="U883" s="7"/>
      <c r="V883" s="7" t="s">
        <v>898</v>
      </c>
      <c r="W883" s="8">
        <v>0</v>
      </c>
      <c r="X883" s="8">
        <v>0</v>
      </c>
      <c r="Y883" s="8">
        <v>0.2746212121212121</v>
      </c>
      <c r="Z883" s="8">
        <v>0.2746212121212121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8">
        <v>0</v>
      </c>
      <c r="AO883" s="8">
        <v>0.2746212121212121</v>
      </c>
      <c r="AP883" s="8">
        <v>0.2746212121212121</v>
      </c>
      <c r="AQ883" s="8">
        <v>0</v>
      </c>
      <c r="AR883" s="8">
        <v>0</v>
      </c>
      <c r="AS883" s="8">
        <v>0</v>
      </c>
      <c r="AT883" s="8">
        <v>0</v>
      </c>
      <c r="AU883" s="7">
        <v>0</v>
      </c>
      <c r="AV883" s="7">
        <v>0</v>
      </c>
      <c r="AW883" s="7">
        <v>0</v>
      </c>
      <c r="AX883" s="7">
        <v>0</v>
      </c>
      <c r="AY883" s="7">
        <v>0</v>
      </c>
      <c r="AZ883" s="7">
        <v>0</v>
      </c>
      <c r="BA883" s="7">
        <v>0</v>
      </c>
      <c r="BB883" s="7">
        <v>0</v>
      </c>
      <c r="BC883" s="8">
        <v>0</v>
      </c>
      <c r="BD883" s="8">
        <v>0</v>
      </c>
      <c r="BE883" s="8">
        <v>0</v>
      </c>
      <c r="BF883" s="8">
        <v>0</v>
      </c>
      <c r="BG883" s="8">
        <v>0</v>
      </c>
      <c r="BH883" s="8">
        <v>0</v>
      </c>
      <c r="BI883" s="8">
        <v>0</v>
      </c>
      <c r="BJ883" s="8">
        <v>0</v>
      </c>
      <c r="BK883" s="8">
        <v>0</v>
      </c>
      <c r="BL883" s="8">
        <v>0</v>
      </c>
      <c r="BM883" s="8">
        <v>0</v>
      </c>
      <c r="BN883" s="8">
        <v>0</v>
      </c>
      <c r="BO883" s="8">
        <v>0</v>
      </c>
      <c r="BP883" s="8">
        <v>0</v>
      </c>
      <c r="BQ883" s="8">
        <v>0</v>
      </c>
      <c r="BR883" s="8">
        <v>0</v>
      </c>
    </row>
    <row r="884" spans="1:70" x14ac:dyDescent="0.25">
      <c r="A884" s="6">
        <v>35204803</v>
      </c>
      <c r="B884" t="s">
        <v>2051</v>
      </c>
      <c r="C884" s="7" t="s">
        <v>93</v>
      </c>
      <c r="D884" s="7" t="s">
        <v>897</v>
      </c>
      <c r="E884" s="7" t="s">
        <v>95</v>
      </c>
      <c r="F884" t="s">
        <v>898</v>
      </c>
      <c r="G884" t="s">
        <v>899</v>
      </c>
      <c r="H884" t="s">
        <v>2046</v>
      </c>
      <c r="I884" t="s">
        <v>995</v>
      </c>
      <c r="J884" t="s">
        <v>78</v>
      </c>
      <c r="K884" t="s">
        <v>79</v>
      </c>
      <c r="L884">
        <v>40.325052207600002</v>
      </c>
      <c r="M884">
        <v>-122.43565674449999</v>
      </c>
      <c r="N884" s="7" t="s">
        <v>2047</v>
      </c>
      <c r="O884" s="7" t="s">
        <v>2048</v>
      </c>
      <c r="P884" s="7" t="s">
        <v>2049</v>
      </c>
      <c r="Q884" s="7" t="s">
        <v>141</v>
      </c>
      <c r="R884" s="7">
        <v>470</v>
      </c>
      <c r="S884" s="7">
        <v>1169</v>
      </c>
      <c r="T884" s="7" t="s">
        <v>220</v>
      </c>
      <c r="U884" s="7"/>
      <c r="V884" s="7" t="s">
        <v>898</v>
      </c>
      <c r="W884" s="8">
        <v>0</v>
      </c>
      <c r="X884" s="8">
        <v>0</v>
      </c>
      <c r="Y884" s="8">
        <v>0.10606060606060606</v>
      </c>
      <c r="Z884" s="8">
        <v>0.10606060606060606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8">
        <v>0</v>
      </c>
      <c r="AO884" s="8">
        <v>0</v>
      </c>
      <c r="AP884" s="8">
        <v>0</v>
      </c>
      <c r="AQ884" s="8">
        <v>0</v>
      </c>
      <c r="AR884" s="8">
        <v>0</v>
      </c>
      <c r="AS884" s="8">
        <v>0.10606060606060605</v>
      </c>
      <c r="AT884" s="8">
        <v>0.10606060606060605</v>
      </c>
      <c r="AU884" s="7">
        <v>0</v>
      </c>
      <c r="AV884" s="7">
        <v>0</v>
      </c>
      <c r="AW884" s="7">
        <v>0</v>
      </c>
      <c r="AX884" s="7">
        <v>0</v>
      </c>
      <c r="AY884" s="7">
        <v>0</v>
      </c>
      <c r="AZ884" s="7">
        <v>0</v>
      </c>
      <c r="BA884" s="7">
        <v>0</v>
      </c>
      <c r="BB884" s="7">
        <v>0</v>
      </c>
      <c r="BC884" s="8">
        <v>0</v>
      </c>
      <c r="BD884" s="8">
        <v>0</v>
      </c>
      <c r="BE884" s="8">
        <v>0</v>
      </c>
      <c r="BF884" s="8">
        <v>0</v>
      </c>
      <c r="BG884" s="8">
        <v>0</v>
      </c>
      <c r="BH884" s="8">
        <v>0</v>
      </c>
      <c r="BI884" s="8">
        <v>0</v>
      </c>
      <c r="BJ884" s="8">
        <v>0</v>
      </c>
      <c r="BK884" s="8">
        <v>0</v>
      </c>
      <c r="BL884" s="8">
        <v>0</v>
      </c>
      <c r="BM884" s="8">
        <v>0</v>
      </c>
      <c r="BN884" s="8">
        <v>0</v>
      </c>
      <c r="BO884" s="8">
        <v>0</v>
      </c>
      <c r="BP884" s="8">
        <v>0</v>
      </c>
      <c r="BQ884" s="8">
        <v>0</v>
      </c>
      <c r="BR884" s="8">
        <v>0</v>
      </c>
    </row>
    <row r="885" spans="1:70" x14ac:dyDescent="0.25">
      <c r="A885" s="6">
        <v>35262345</v>
      </c>
      <c r="B885" t="s">
        <v>2052</v>
      </c>
      <c r="C885" s="7" t="s">
        <v>137</v>
      </c>
      <c r="D885" s="7" t="s">
        <v>897</v>
      </c>
      <c r="E885" s="7" t="s">
        <v>95</v>
      </c>
      <c r="F885" t="s">
        <v>898</v>
      </c>
      <c r="G885" t="s">
        <v>899</v>
      </c>
      <c r="H885" t="s">
        <v>2046</v>
      </c>
      <c r="I885" t="s">
        <v>118</v>
      </c>
      <c r="J885" t="s">
        <v>78</v>
      </c>
      <c r="K885" t="s">
        <v>79</v>
      </c>
      <c r="L885">
        <v>40.377369999999999</v>
      </c>
      <c r="M885">
        <v>-122.43515000009999</v>
      </c>
      <c r="N885" s="7" t="s">
        <v>2053</v>
      </c>
      <c r="O885" s="7" t="s">
        <v>2054</v>
      </c>
      <c r="P885" s="7" t="s">
        <v>2055</v>
      </c>
      <c r="Q885" s="7" t="s">
        <v>141</v>
      </c>
      <c r="R885" s="7">
        <v>554</v>
      </c>
      <c r="S885" s="7">
        <v>1152</v>
      </c>
      <c r="T885" s="7" t="s">
        <v>220</v>
      </c>
      <c r="U885" s="7"/>
      <c r="V885" s="7" t="s">
        <v>898</v>
      </c>
      <c r="W885" s="8">
        <v>0</v>
      </c>
      <c r="X885" s="8">
        <v>0</v>
      </c>
      <c r="Y885" s="8">
        <v>0.17803030303030304</v>
      </c>
      <c r="Z885" s="8">
        <v>0.17803030303030304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8">
        <v>0</v>
      </c>
      <c r="AN885" s="8">
        <v>0</v>
      </c>
      <c r="AO885" s="8">
        <v>0</v>
      </c>
      <c r="AP885" s="8">
        <v>0</v>
      </c>
      <c r="AQ885" s="8">
        <v>0</v>
      </c>
      <c r="AR885" s="8">
        <v>0</v>
      </c>
      <c r="AS885" s="8">
        <v>0</v>
      </c>
      <c r="AT885" s="8">
        <v>0</v>
      </c>
      <c r="AU885" s="7">
        <v>0</v>
      </c>
      <c r="AV885" s="7">
        <v>0</v>
      </c>
      <c r="AW885" s="7">
        <v>0</v>
      </c>
      <c r="AX885" s="7">
        <v>0</v>
      </c>
      <c r="AY885" s="7">
        <v>0</v>
      </c>
      <c r="AZ885" s="7">
        <v>0</v>
      </c>
      <c r="BA885" s="7">
        <v>0.17803030303030304</v>
      </c>
      <c r="BB885" s="7">
        <v>0.17803030303030304</v>
      </c>
      <c r="BC885" s="8">
        <v>0</v>
      </c>
      <c r="BD885" s="8">
        <v>0</v>
      </c>
      <c r="BE885" s="8">
        <v>0</v>
      </c>
      <c r="BF885" s="8">
        <v>0</v>
      </c>
      <c r="BG885" s="8">
        <v>0</v>
      </c>
      <c r="BH885" s="8">
        <v>0</v>
      </c>
      <c r="BI885" s="8">
        <v>0</v>
      </c>
      <c r="BJ885" s="8">
        <v>0</v>
      </c>
      <c r="BK885" s="8">
        <v>0</v>
      </c>
      <c r="BL885" s="8">
        <v>0</v>
      </c>
      <c r="BM885" s="8">
        <v>0</v>
      </c>
      <c r="BN885" s="8">
        <v>0</v>
      </c>
      <c r="BO885" s="8">
        <v>0</v>
      </c>
      <c r="BP885" s="8">
        <v>0</v>
      </c>
      <c r="BQ885" s="8">
        <v>0</v>
      </c>
      <c r="BR885" s="8">
        <v>0</v>
      </c>
    </row>
    <row r="886" spans="1:70" x14ac:dyDescent="0.25">
      <c r="A886" s="6">
        <v>35079972</v>
      </c>
      <c r="B886" t="s">
        <v>2056</v>
      </c>
      <c r="C886" s="7" t="s">
        <v>101</v>
      </c>
      <c r="D886" s="7" t="s">
        <v>897</v>
      </c>
      <c r="E886" s="7" t="s">
        <v>95</v>
      </c>
      <c r="F886" t="s">
        <v>898</v>
      </c>
      <c r="G886" t="s">
        <v>899</v>
      </c>
      <c r="H886" t="s">
        <v>1127</v>
      </c>
      <c r="I886" t="s">
        <v>1128</v>
      </c>
      <c r="J886" t="s">
        <v>99</v>
      </c>
      <c r="K886" t="s">
        <v>100</v>
      </c>
      <c r="L886">
        <v>38.0333807759</v>
      </c>
      <c r="M886">
        <v>-120.3670609941</v>
      </c>
      <c r="N886" s="7" t="s">
        <v>2057</v>
      </c>
      <c r="O886" s="7" t="s">
        <v>2058</v>
      </c>
      <c r="P886" s="7" t="s">
        <v>2059</v>
      </c>
      <c r="Q886" s="7" t="s">
        <v>170</v>
      </c>
      <c r="R886" s="7">
        <v>1604</v>
      </c>
      <c r="S886" s="7"/>
      <c r="T886" s="7"/>
      <c r="U886" s="7"/>
      <c r="V886" s="7" t="s">
        <v>898</v>
      </c>
      <c r="W886" s="8">
        <v>0</v>
      </c>
      <c r="X886" s="8">
        <v>0</v>
      </c>
      <c r="Y886" s="8">
        <v>1.7424242424242425E-2</v>
      </c>
      <c r="Z886" s="8">
        <v>1.7424242424242425E-2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1.7424242424242425E-2</v>
      </c>
      <c r="AL886" s="8">
        <v>1.7424242424242425E-2</v>
      </c>
      <c r="AM886" s="8">
        <v>0</v>
      </c>
      <c r="AN886" s="8">
        <v>0</v>
      </c>
      <c r="AO886" s="8">
        <v>0</v>
      </c>
      <c r="AP886" s="8">
        <v>0</v>
      </c>
      <c r="AQ886" s="8">
        <v>0</v>
      </c>
      <c r="AR886" s="8">
        <v>0</v>
      </c>
      <c r="AS886" s="8">
        <v>0</v>
      </c>
      <c r="AT886" s="8">
        <v>0</v>
      </c>
      <c r="AU886" s="7">
        <v>0</v>
      </c>
      <c r="AV886" s="7">
        <v>0</v>
      </c>
      <c r="AW886" s="7">
        <v>0</v>
      </c>
      <c r="AX886" s="7">
        <v>0</v>
      </c>
      <c r="AY886" s="7">
        <v>0</v>
      </c>
      <c r="AZ886" s="7">
        <v>0</v>
      </c>
      <c r="BA886" s="7">
        <v>0</v>
      </c>
      <c r="BB886" s="7">
        <v>0</v>
      </c>
      <c r="BC886" s="8">
        <v>0</v>
      </c>
      <c r="BD886" s="8">
        <v>0</v>
      </c>
      <c r="BE886" s="8">
        <v>0</v>
      </c>
      <c r="BF886" s="8">
        <v>0</v>
      </c>
      <c r="BG886" s="8">
        <v>0</v>
      </c>
      <c r="BH886" s="8">
        <v>0</v>
      </c>
      <c r="BI886" s="8">
        <v>0</v>
      </c>
      <c r="BJ886" s="8">
        <v>0</v>
      </c>
      <c r="BK886" s="8">
        <v>0</v>
      </c>
      <c r="BL886" s="8">
        <v>0</v>
      </c>
      <c r="BM886" s="8">
        <v>0</v>
      </c>
      <c r="BN886" s="8">
        <v>0</v>
      </c>
      <c r="BO886" s="8">
        <v>0</v>
      </c>
      <c r="BP886" s="8">
        <v>0</v>
      </c>
      <c r="BQ886" s="8">
        <v>0</v>
      </c>
      <c r="BR886" s="8">
        <v>0</v>
      </c>
    </row>
    <row r="887" spans="1:70" x14ac:dyDescent="0.25">
      <c r="A887" s="6">
        <v>35246795</v>
      </c>
      <c r="B887" t="s">
        <v>2060</v>
      </c>
      <c r="C887" s="7" t="s">
        <v>101</v>
      </c>
      <c r="D887" s="7" t="s">
        <v>897</v>
      </c>
      <c r="E887" s="7" t="s">
        <v>95</v>
      </c>
      <c r="F887" t="s">
        <v>898</v>
      </c>
      <c r="G887" t="s">
        <v>899</v>
      </c>
      <c r="H887" t="s">
        <v>1127</v>
      </c>
      <c r="I887" t="s">
        <v>1128</v>
      </c>
      <c r="J887" t="s">
        <v>99</v>
      </c>
      <c r="K887" t="s">
        <v>100</v>
      </c>
      <c r="L887">
        <v>38.047921181299998</v>
      </c>
      <c r="M887">
        <v>-120.3492394718</v>
      </c>
      <c r="N887" s="7" t="s">
        <v>2057</v>
      </c>
      <c r="O887" s="7" t="s">
        <v>2058</v>
      </c>
      <c r="P887" s="7" t="s">
        <v>2059</v>
      </c>
      <c r="Q887" s="7" t="s">
        <v>170</v>
      </c>
      <c r="R887" s="7">
        <v>1604</v>
      </c>
      <c r="S887" s="7">
        <v>418</v>
      </c>
      <c r="T887" s="7" t="s">
        <v>206</v>
      </c>
      <c r="U887" s="7"/>
      <c r="V887" s="7" t="s">
        <v>898</v>
      </c>
      <c r="W887" s="8">
        <v>0</v>
      </c>
      <c r="X887" s="8">
        <v>0</v>
      </c>
      <c r="Y887" s="8">
        <v>9.053030303030303E-2</v>
      </c>
      <c r="Z887" s="8">
        <v>9.053030303030303E-2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8">
        <v>0</v>
      </c>
      <c r="AO887" s="8">
        <v>9.053030303030303E-2</v>
      </c>
      <c r="AP887" s="8">
        <v>9.053030303030303E-2</v>
      </c>
      <c r="AQ887" s="8">
        <v>0</v>
      </c>
      <c r="AR887" s="8">
        <v>0</v>
      </c>
      <c r="AS887" s="8">
        <v>0</v>
      </c>
      <c r="AT887" s="8">
        <v>0</v>
      </c>
      <c r="AU887" s="7">
        <v>0</v>
      </c>
      <c r="AV887" s="7">
        <v>0</v>
      </c>
      <c r="AW887" s="7">
        <v>0</v>
      </c>
      <c r="AX887" s="7">
        <v>0</v>
      </c>
      <c r="AY887" s="7">
        <v>0</v>
      </c>
      <c r="AZ887" s="7">
        <v>0</v>
      </c>
      <c r="BA887" s="7">
        <v>0</v>
      </c>
      <c r="BB887" s="7">
        <v>0</v>
      </c>
      <c r="BC887" s="8">
        <v>0</v>
      </c>
      <c r="BD887" s="8">
        <v>0</v>
      </c>
      <c r="BE887" s="8">
        <v>0</v>
      </c>
      <c r="BF887" s="8">
        <v>0</v>
      </c>
      <c r="BG887" s="8">
        <v>0</v>
      </c>
      <c r="BH887" s="8">
        <v>0</v>
      </c>
      <c r="BI887" s="8">
        <v>0</v>
      </c>
      <c r="BJ887" s="8">
        <v>0</v>
      </c>
      <c r="BK887" s="8">
        <v>0</v>
      </c>
      <c r="BL887" s="8">
        <v>0</v>
      </c>
      <c r="BM887" s="8">
        <v>0</v>
      </c>
      <c r="BN887" s="8">
        <v>0</v>
      </c>
      <c r="BO887" s="8">
        <v>0</v>
      </c>
      <c r="BP887" s="8">
        <v>0</v>
      </c>
      <c r="BQ887" s="8">
        <v>0</v>
      </c>
      <c r="BR887" s="8">
        <v>0</v>
      </c>
    </row>
    <row r="888" spans="1:70" x14ac:dyDescent="0.25">
      <c r="A888" s="6">
        <v>35221715</v>
      </c>
      <c r="B888" t="s">
        <v>2061</v>
      </c>
      <c r="C888" s="7" t="s">
        <v>137</v>
      </c>
      <c r="D888" s="7" t="s">
        <v>897</v>
      </c>
      <c r="E888" s="7" t="s">
        <v>95</v>
      </c>
      <c r="F888" t="s">
        <v>898</v>
      </c>
      <c r="G888" t="s">
        <v>899</v>
      </c>
      <c r="H888" t="s">
        <v>2062</v>
      </c>
      <c r="I888" t="s">
        <v>1128</v>
      </c>
      <c r="J888" t="s">
        <v>99</v>
      </c>
      <c r="K888" t="s">
        <v>100</v>
      </c>
      <c r="L888">
        <v>37.9964720559</v>
      </c>
      <c r="M888">
        <v>-120.2634930202</v>
      </c>
      <c r="N888" s="7" t="s">
        <v>2063</v>
      </c>
      <c r="O888" s="7" t="s">
        <v>2064</v>
      </c>
      <c r="P888" s="7" t="s">
        <v>2065</v>
      </c>
      <c r="Q888" s="7" t="s">
        <v>141</v>
      </c>
      <c r="R888" s="7">
        <v>1770</v>
      </c>
      <c r="S888" s="7">
        <v>2025</v>
      </c>
      <c r="T888" s="7" t="s">
        <v>220</v>
      </c>
      <c r="U888" s="7"/>
      <c r="V888" s="7" t="s">
        <v>898</v>
      </c>
      <c r="W888" s="8">
        <v>0</v>
      </c>
      <c r="X888" s="8">
        <v>0</v>
      </c>
      <c r="Y888" s="8">
        <v>4.128787878787879E-2</v>
      </c>
      <c r="Z888" s="8">
        <v>4.128787878787879E-2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8">
        <v>0</v>
      </c>
      <c r="AO888" s="8">
        <v>0</v>
      </c>
      <c r="AP888" s="8">
        <v>0</v>
      </c>
      <c r="AQ888" s="8">
        <v>0</v>
      </c>
      <c r="AR888" s="8">
        <v>0</v>
      </c>
      <c r="AS888" s="8">
        <v>0</v>
      </c>
      <c r="AT888" s="8">
        <v>0</v>
      </c>
      <c r="AU888" s="7">
        <v>0</v>
      </c>
      <c r="AV888" s="7">
        <v>0</v>
      </c>
      <c r="AW888" s="7">
        <v>0</v>
      </c>
      <c r="AX888" s="7">
        <v>0</v>
      </c>
      <c r="AY888" s="7">
        <v>0</v>
      </c>
      <c r="AZ888" s="7">
        <v>0</v>
      </c>
      <c r="BA888" s="7">
        <v>4.128787878787879E-2</v>
      </c>
      <c r="BB888" s="7">
        <v>4.128787878787879E-2</v>
      </c>
      <c r="BC888" s="8">
        <v>0</v>
      </c>
      <c r="BD888" s="8">
        <v>0</v>
      </c>
      <c r="BE888" s="8">
        <v>0</v>
      </c>
      <c r="BF888" s="8">
        <v>0</v>
      </c>
      <c r="BG888" s="8">
        <v>0</v>
      </c>
      <c r="BH888" s="8">
        <v>0</v>
      </c>
      <c r="BI888" s="8">
        <v>0</v>
      </c>
      <c r="BJ888" s="8">
        <v>0</v>
      </c>
      <c r="BK888" s="8">
        <v>0</v>
      </c>
      <c r="BL888" s="8">
        <v>0</v>
      </c>
      <c r="BM888" s="8">
        <v>0</v>
      </c>
      <c r="BN888" s="8">
        <v>0</v>
      </c>
      <c r="BO888" s="8">
        <v>0</v>
      </c>
      <c r="BP888" s="8">
        <v>0</v>
      </c>
      <c r="BQ888" s="8">
        <v>0</v>
      </c>
      <c r="BR888" s="8">
        <v>0</v>
      </c>
    </row>
    <row r="889" spans="1:70" x14ac:dyDescent="0.25">
      <c r="A889" s="6">
        <v>35372408</v>
      </c>
      <c r="B889" t="s">
        <v>2066</v>
      </c>
      <c r="C889" s="7" t="s">
        <v>86</v>
      </c>
      <c r="D889" s="7" t="s">
        <v>897</v>
      </c>
      <c r="E889" s="7" t="s">
        <v>87</v>
      </c>
      <c r="F889" t="s">
        <v>898</v>
      </c>
      <c r="G889" t="s">
        <v>899</v>
      </c>
      <c r="H889" t="s">
        <v>2067</v>
      </c>
      <c r="I889" t="s">
        <v>1168</v>
      </c>
      <c r="J889" t="s">
        <v>158</v>
      </c>
      <c r="K889" t="s">
        <v>1088</v>
      </c>
      <c r="L889">
        <v>34.8157093198</v>
      </c>
      <c r="M889">
        <v>-119.4580050018</v>
      </c>
      <c r="N889" s="7" t="s">
        <v>2068</v>
      </c>
      <c r="O889" s="7" t="s">
        <v>2069</v>
      </c>
      <c r="P889" s="7" t="s">
        <v>2070</v>
      </c>
      <c r="Q889" s="7" t="s">
        <v>141</v>
      </c>
      <c r="R889" s="7">
        <v>0</v>
      </c>
      <c r="S889" s="7">
        <v>1157</v>
      </c>
      <c r="T889" s="7" t="s">
        <v>206</v>
      </c>
      <c r="U889" s="7"/>
      <c r="V889" s="7" t="s">
        <v>898</v>
      </c>
      <c r="W889" s="8">
        <v>0</v>
      </c>
      <c r="X889" s="8">
        <v>0</v>
      </c>
      <c r="Y889" s="8">
        <v>7.253787878787879E-2</v>
      </c>
      <c r="Z889" s="8">
        <v>7.253787878787879E-2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8">
        <v>0</v>
      </c>
      <c r="AO889" s="8">
        <v>0</v>
      </c>
      <c r="AP889" s="8">
        <v>0</v>
      </c>
      <c r="AQ889" s="8">
        <v>0</v>
      </c>
      <c r="AR889" s="8">
        <v>0</v>
      </c>
      <c r="AS889" s="8">
        <v>0</v>
      </c>
      <c r="AT889" s="8">
        <v>0</v>
      </c>
      <c r="AU889" s="7">
        <v>0</v>
      </c>
      <c r="AV889" s="7">
        <v>0</v>
      </c>
      <c r="AW889" s="7">
        <v>0</v>
      </c>
      <c r="AX889" s="7">
        <v>0</v>
      </c>
      <c r="AY889" s="7">
        <v>0</v>
      </c>
      <c r="AZ889" s="7">
        <v>0</v>
      </c>
      <c r="BA889" s="7">
        <v>7.253787878787879E-2</v>
      </c>
      <c r="BB889" s="7">
        <v>7.253787878787879E-2</v>
      </c>
      <c r="BC889" s="8">
        <v>0</v>
      </c>
      <c r="BD889" s="8">
        <v>0</v>
      </c>
      <c r="BE889" s="8">
        <v>0</v>
      </c>
      <c r="BF889" s="8">
        <v>0</v>
      </c>
      <c r="BG889" s="8">
        <v>0</v>
      </c>
      <c r="BH889" s="8">
        <v>0</v>
      </c>
      <c r="BI889" s="8">
        <v>0</v>
      </c>
      <c r="BJ889" s="8">
        <v>0</v>
      </c>
      <c r="BK889" s="8">
        <v>0</v>
      </c>
      <c r="BL889" s="8">
        <v>0</v>
      </c>
      <c r="BM889" s="8">
        <v>0</v>
      </c>
      <c r="BN889" s="8">
        <v>0</v>
      </c>
      <c r="BO889" s="8">
        <v>0</v>
      </c>
      <c r="BP889" s="8">
        <v>0</v>
      </c>
      <c r="BQ889" s="8">
        <v>0</v>
      </c>
      <c r="BR889" s="8">
        <v>0</v>
      </c>
    </row>
    <row r="890" spans="1:70" x14ac:dyDescent="0.25">
      <c r="A890" s="6">
        <v>35204816</v>
      </c>
      <c r="B890" t="s">
        <v>2071</v>
      </c>
      <c r="C890" s="7" t="s">
        <v>93</v>
      </c>
      <c r="D890" s="7" t="s">
        <v>897</v>
      </c>
      <c r="E890" s="7" t="s">
        <v>95</v>
      </c>
      <c r="F890" t="s">
        <v>898</v>
      </c>
      <c r="G890" t="s">
        <v>899</v>
      </c>
      <c r="H890" t="s">
        <v>984</v>
      </c>
      <c r="I890" t="s">
        <v>118</v>
      </c>
      <c r="J890" t="s">
        <v>78</v>
      </c>
      <c r="K890" t="s">
        <v>79</v>
      </c>
      <c r="L890">
        <v>40.700851792100003</v>
      </c>
      <c r="M890">
        <v>-121.992967467</v>
      </c>
      <c r="N890" s="7" t="s">
        <v>2072</v>
      </c>
      <c r="O890" s="7" t="s">
        <v>2073</v>
      </c>
      <c r="P890" s="7" t="s">
        <v>2074</v>
      </c>
      <c r="Q890" s="7" t="s">
        <v>170</v>
      </c>
      <c r="R890" s="7">
        <v>375</v>
      </c>
      <c r="S890" s="7">
        <v>1459</v>
      </c>
      <c r="T890" s="7" t="s">
        <v>220</v>
      </c>
      <c r="U890" s="7"/>
      <c r="V890" s="7" t="s">
        <v>898</v>
      </c>
      <c r="W890" s="8">
        <v>0</v>
      </c>
      <c r="X890" s="8">
        <v>0</v>
      </c>
      <c r="Y890" s="8">
        <v>5.0568181818181818E-2</v>
      </c>
      <c r="Z890" s="8">
        <v>5.0568181818181818E-2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8">
        <v>0</v>
      </c>
      <c r="AO890" s="8">
        <v>5.0568181818181818E-2</v>
      </c>
      <c r="AP890" s="8">
        <v>5.0568181818181818E-2</v>
      </c>
      <c r="AQ890" s="8">
        <v>0</v>
      </c>
      <c r="AR890" s="8">
        <v>0</v>
      </c>
      <c r="AS890" s="8">
        <v>0</v>
      </c>
      <c r="AT890" s="8">
        <v>0</v>
      </c>
      <c r="AU890" s="7">
        <v>0</v>
      </c>
      <c r="AV890" s="7">
        <v>0</v>
      </c>
      <c r="AW890" s="7">
        <v>0</v>
      </c>
      <c r="AX890" s="7">
        <v>0</v>
      </c>
      <c r="AY890" s="7">
        <v>0</v>
      </c>
      <c r="AZ890" s="7">
        <v>0</v>
      </c>
      <c r="BA890" s="7">
        <v>0</v>
      </c>
      <c r="BB890" s="7">
        <v>0</v>
      </c>
      <c r="BC890" s="8">
        <v>0</v>
      </c>
      <c r="BD890" s="8">
        <v>0</v>
      </c>
      <c r="BE890" s="8">
        <v>0</v>
      </c>
      <c r="BF890" s="8">
        <v>0</v>
      </c>
      <c r="BG890" s="8">
        <v>0</v>
      </c>
      <c r="BH890" s="8">
        <v>0</v>
      </c>
      <c r="BI890" s="8">
        <v>0</v>
      </c>
      <c r="BJ890" s="8">
        <v>0</v>
      </c>
      <c r="BK890" s="8">
        <v>0</v>
      </c>
      <c r="BL890" s="8">
        <v>0</v>
      </c>
      <c r="BM890" s="8">
        <v>0</v>
      </c>
      <c r="BN890" s="8">
        <v>0</v>
      </c>
      <c r="BO890" s="8">
        <v>0</v>
      </c>
      <c r="BP890" s="8">
        <v>0</v>
      </c>
      <c r="BQ890" s="8">
        <v>0</v>
      </c>
      <c r="BR890" s="8">
        <v>0</v>
      </c>
    </row>
    <row r="891" spans="1:70" x14ac:dyDescent="0.25">
      <c r="A891" s="6">
        <v>35274991</v>
      </c>
      <c r="B891" t="s">
        <v>2075</v>
      </c>
      <c r="C891" s="7" t="s">
        <v>93</v>
      </c>
      <c r="D891" s="7" t="s">
        <v>897</v>
      </c>
      <c r="E891" s="7" t="s">
        <v>95</v>
      </c>
      <c r="F891" t="s">
        <v>898</v>
      </c>
      <c r="G891" t="s">
        <v>899</v>
      </c>
      <c r="H891" t="s">
        <v>984</v>
      </c>
      <c r="I891" t="s">
        <v>118</v>
      </c>
      <c r="J891" t="s">
        <v>78</v>
      </c>
      <c r="K891" t="s">
        <v>79</v>
      </c>
      <c r="L891">
        <v>40.6934741707</v>
      </c>
      <c r="M891">
        <v>-122.042002435</v>
      </c>
      <c r="N891" s="7" t="s">
        <v>2072</v>
      </c>
      <c r="O891" s="7" t="s">
        <v>2073</v>
      </c>
      <c r="P891" s="7" t="s">
        <v>2074</v>
      </c>
      <c r="Q891" s="7" t="s">
        <v>141</v>
      </c>
      <c r="R891" s="7">
        <v>375</v>
      </c>
      <c r="S891" s="7">
        <v>1459</v>
      </c>
      <c r="T891" s="7" t="s">
        <v>220</v>
      </c>
      <c r="U891" s="7"/>
      <c r="V891" s="7" t="s">
        <v>898</v>
      </c>
      <c r="W891" s="8">
        <v>0</v>
      </c>
      <c r="X891" s="8">
        <v>0</v>
      </c>
      <c r="Y891" s="8">
        <v>7.253787878787879E-2</v>
      </c>
      <c r="Z891" s="8">
        <v>7.253787878787879E-2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8">
        <v>0</v>
      </c>
      <c r="AN891" s="8">
        <v>0</v>
      </c>
      <c r="AO891" s="8">
        <v>0</v>
      </c>
      <c r="AP891" s="8">
        <v>0</v>
      </c>
      <c r="AQ891" s="8">
        <v>0</v>
      </c>
      <c r="AR891" s="8">
        <v>0</v>
      </c>
      <c r="AS891" s="8">
        <v>7.253787878787879E-2</v>
      </c>
      <c r="AT891" s="8">
        <v>7.253787878787879E-2</v>
      </c>
      <c r="AU891" s="7">
        <v>0</v>
      </c>
      <c r="AV891" s="7">
        <v>0</v>
      </c>
      <c r="AW891" s="7">
        <v>0</v>
      </c>
      <c r="AX891" s="7">
        <v>0</v>
      </c>
      <c r="AY891" s="7">
        <v>0</v>
      </c>
      <c r="AZ891" s="7">
        <v>0</v>
      </c>
      <c r="BA891" s="7">
        <v>0</v>
      </c>
      <c r="BB891" s="7">
        <v>0</v>
      </c>
      <c r="BC891" s="8">
        <v>0</v>
      </c>
      <c r="BD891" s="8">
        <v>0</v>
      </c>
      <c r="BE891" s="8">
        <v>0</v>
      </c>
      <c r="BF891" s="8">
        <v>0</v>
      </c>
      <c r="BG891" s="8">
        <v>0</v>
      </c>
      <c r="BH891" s="8">
        <v>0</v>
      </c>
      <c r="BI891" s="8">
        <v>0</v>
      </c>
      <c r="BJ891" s="8">
        <v>0</v>
      </c>
      <c r="BK891" s="8">
        <v>0</v>
      </c>
      <c r="BL891" s="8">
        <v>0</v>
      </c>
      <c r="BM891" s="8">
        <v>0</v>
      </c>
      <c r="BN891" s="8">
        <v>0</v>
      </c>
      <c r="BO891" s="8">
        <v>0</v>
      </c>
      <c r="BP891" s="8">
        <v>0</v>
      </c>
      <c r="BQ891" s="8">
        <v>0</v>
      </c>
      <c r="BR891" s="8">
        <v>0</v>
      </c>
    </row>
    <row r="892" spans="1:70" x14ac:dyDescent="0.25">
      <c r="A892" s="6">
        <v>35162302</v>
      </c>
      <c r="B892" t="s">
        <v>2076</v>
      </c>
      <c r="C892" s="7" t="s">
        <v>93</v>
      </c>
      <c r="D892" s="7" t="s">
        <v>897</v>
      </c>
      <c r="E892" s="7" t="s">
        <v>95</v>
      </c>
      <c r="F892" t="s">
        <v>898</v>
      </c>
      <c r="G892" t="s">
        <v>899</v>
      </c>
      <c r="H892" t="s">
        <v>984</v>
      </c>
      <c r="I892" t="s">
        <v>118</v>
      </c>
      <c r="J892" t="s">
        <v>78</v>
      </c>
      <c r="K892" t="s">
        <v>79</v>
      </c>
      <c r="L892">
        <v>40.598763921</v>
      </c>
      <c r="M892">
        <v>-122.1676668093</v>
      </c>
      <c r="N892" s="7" t="s">
        <v>2072</v>
      </c>
      <c r="O892" s="7" t="s">
        <v>2073</v>
      </c>
      <c r="P892" s="7" t="s">
        <v>2074</v>
      </c>
      <c r="Q892" s="7" t="s">
        <v>141</v>
      </c>
      <c r="R892" s="7">
        <v>375</v>
      </c>
      <c r="S892" s="7">
        <v>1459</v>
      </c>
      <c r="T892" s="7" t="s">
        <v>220</v>
      </c>
      <c r="U892" s="7"/>
      <c r="V892" s="7" t="s">
        <v>898</v>
      </c>
      <c r="W892" s="8">
        <v>0</v>
      </c>
      <c r="X892" s="8">
        <v>0</v>
      </c>
      <c r="Y892" s="8">
        <v>0.11628787878787879</v>
      </c>
      <c r="Z892" s="8">
        <v>0.11628787878787879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8">
        <v>0</v>
      </c>
      <c r="AO892" s="8">
        <v>0.11628787878787879</v>
      </c>
      <c r="AP892" s="8">
        <v>0.11628787878787879</v>
      </c>
      <c r="AQ892" s="8">
        <v>0</v>
      </c>
      <c r="AR892" s="8">
        <v>0</v>
      </c>
      <c r="AS892" s="8">
        <v>0</v>
      </c>
      <c r="AT892" s="8">
        <v>0</v>
      </c>
      <c r="AU892" s="7">
        <v>0</v>
      </c>
      <c r="AV892" s="7">
        <v>0</v>
      </c>
      <c r="AW892" s="7">
        <v>0</v>
      </c>
      <c r="AX892" s="7">
        <v>0</v>
      </c>
      <c r="AY892" s="7">
        <v>0</v>
      </c>
      <c r="AZ892" s="7">
        <v>0</v>
      </c>
      <c r="BA892" s="7">
        <v>0</v>
      </c>
      <c r="BB892" s="7">
        <v>0</v>
      </c>
      <c r="BC892" s="8">
        <v>0</v>
      </c>
      <c r="BD892" s="8">
        <v>0</v>
      </c>
      <c r="BE892" s="8">
        <v>0</v>
      </c>
      <c r="BF892" s="8">
        <v>0</v>
      </c>
      <c r="BG892" s="8">
        <v>0</v>
      </c>
      <c r="BH892" s="8">
        <v>0</v>
      </c>
      <c r="BI892" s="8">
        <v>0</v>
      </c>
      <c r="BJ892" s="8">
        <v>0</v>
      </c>
      <c r="BK892" s="8">
        <v>0</v>
      </c>
      <c r="BL892" s="8">
        <v>0</v>
      </c>
      <c r="BM892" s="8">
        <v>0</v>
      </c>
      <c r="BN892" s="8">
        <v>0</v>
      </c>
      <c r="BO892" s="8">
        <v>0</v>
      </c>
      <c r="BP892" s="8">
        <v>0</v>
      </c>
      <c r="BQ892" s="8">
        <v>0</v>
      </c>
      <c r="BR892" s="8">
        <v>0</v>
      </c>
    </row>
    <row r="893" spans="1:70" x14ac:dyDescent="0.25">
      <c r="A893" s="6">
        <v>35275963</v>
      </c>
      <c r="B893" t="s">
        <v>2077</v>
      </c>
      <c r="C893" s="7" t="s">
        <v>93</v>
      </c>
      <c r="D893" s="7" t="s">
        <v>897</v>
      </c>
      <c r="E893" s="7" t="s">
        <v>95</v>
      </c>
      <c r="F893" t="s">
        <v>898</v>
      </c>
      <c r="G893" t="s">
        <v>899</v>
      </c>
      <c r="H893" t="s">
        <v>1049</v>
      </c>
      <c r="I893" t="s">
        <v>118</v>
      </c>
      <c r="J893" t="s">
        <v>78</v>
      </c>
      <c r="K893" t="s">
        <v>79</v>
      </c>
      <c r="L893">
        <v>40.510017294599997</v>
      </c>
      <c r="M893">
        <v>-122.0381682096</v>
      </c>
      <c r="N893" s="7" t="s">
        <v>2072</v>
      </c>
      <c r="O893" s="7" t="s">
        <v>2078</v>
      </c>
      <c r="P893" s="7" t="s">
        <v>2074</v>
      </c>
      <c r="Q893" s="7" t="s">
        <v>141</v>
      </c>
      <c r="R893" s="7">
        <v>1086</v>
      </c>
      <c r="S893" s="7">
        <v>2719</v>
      </c>
      <c r="T893" s="7" t="s">
        <v>220</v>
      </c>
      <c r="U893" s="7"/>
      <c r="V893" s="7" t="s">
        <v>898</v>
      </c>
      <c r="W893" s="8">
        <v>0</v>
      </c>
      <c r="X893" s="8">
        <v>0</v>
      </c>
      <c r="Y893" s="8">
        <v>0.18522727272727274</v>
      </c>
      <c r="Z893" s="8">
        <v>0.18522727272727274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8">
        <v>0</v>
      </c>
      <c r="AO893" s="8">
        <v>0</v>
      </c>
      <c r="AP893" s="8">
        <v>0</v>
      </c>
      <c r="AQ893" s="8">
        <v>0</v>
      </c>
      <c r="AR893" s="8">
        <v>0</v>
      </c>
      <c r="AS893" s="8">
        <v>0.18522727272727274</v>
      </c>
      <c r="AT893" s="8">
        <v>0.18522727272727274</v>
      </c>
      <c r="AU893" s="7">
        <v>0</v>
      </c>
      <c r="AV893" s="7">
        <v>0</v>
      </c>
      <c r="AW893" s="7">
        <v>0</v>
      </c>
      <c r="AX893" s="7">
        <v>0</v>
      </c>
      <c r="AY893" s="7">
        <v>0</v>
      </c>
      <c r="AZ893" s="7">
        <v>0</v>
      </c>
      <c r="BA893" s="7">
        <v>0</v>
      </c>
      <c r="BB893" s="7">
        <v>0</v>
      </c>
      <c r="BC893" s="8">
        <v>0</v>
      </c>
      <c r="BD893" s="8">
        <v>0</v>
      </c>
      <c r="BE893" s="8">
        <v>0</v>
      </c>
      <c r="BF893" s="8">
        <v>0</v>
      </c>
      <c r="BG893" s="8">
        <v>0</v>
      </c>
      <c r="BH893" s="8">
        <v>0</v>
      </c>
      <c r="BI893" s="8">
        <v>0</v>
      </c>
      <c r="BJ893" s="8">
        <v>0</v>
      </c>
      <c r="BK893" s="8">
        <v>0</v>
      </c>
      <c r="BL893" s="8">
        <v>0</v>
      </c>
      <c r="BM893" s="8">
        <v>0</v>
      </c>
      <c r="BN893" s="8">
        <v>0</v>
      </c>
      <c r="BO893" s="8">
        <v>0</v>
      </c>
      <c r="BP893" s="8">
        <v>0</v>
      </c>
      <c r="BQ893" s="8">
        <v>0</v>
      </c>
      <c r="BR893" s="8">
        <v>0</v>
      </c>
    </row>
    <row r="894" spans="1:70" x14ac:dyDescent="0.25">
      <c r="A894" s="6">
        <v>35204808</v>
      </c>
      <c r="B894" t="s">
        <v>2079</v>
      </c>
      <c r="C894" s="7" t="s">
        <v>93</v>
      </c>
      <c r="D894" s="7" t="s">
        <v>897</v>
      </c>
      <c r="E894" s="7" t="s">
        <v>95</v>
      </c>
      <c r="F894" t="s">
        <v>898</v>
      </c>
      <c r="G894" t="s">
        <v>899</v>
      </c>
      <c r="H894" t="s">
        <v>2021</v>
      </c>
      <c r="I894" t="s">
        <v>118</v>
      </c>
      <c r="J894" t="s">
        <v>78</v>
      </c>
      <c r="K894" t="s">
        <v>79</v>
      </c>
      <c r="L894">
        <v>40.6074166338</v>
      </c>
      <c r="M894">
        <v>-122.24154939979999</v>
      </c>
      <c r="N894" s="7" t="s">
        <v>2022</v>
      </c>
      <c r="O894" s="7" t="s">
        <v>2080</v>
      </c>
      <c r="P894" s="7" t="s">
        <v>2024</v>
      </c>
      <c r="Q894" s="7" t="s">
        <v>141</v>
      </c>
      <c r="R894" s="7">
        <v>100</v>
      </c>
      <c r="S894" s="7">
        <v>2704</v>
      </c>
      <c r="T894" s="7" t="s">
        <v>220</v>
      </c>
      <c r="U894" s="7"/>
      <c r="V894" s="7" t="s">
        <v>898</v>
      </c>
      <c r="W894" s="8">
        <v>0</v>
      </c>
      <c r="X894" s="8">
        <v>0</v>
      </c>
      <c r="Y894" s="8">
        <v>1.5151515151515152E-2</v>
      </c>
      <c r="Z894" s="8">
        <v>1.5151515151515152E-2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8">
        <v>0</v>
      </c>
      <c r="AO894" s="8">
        <v>1.5151515151515152E-2</v>
      </c>
      <c r="AP894" s="8">
        <v>1.5151515151515152E-2</v>
      </c>
      <c r="AQ894" s="8">
        <v>0</v>
      </c>
      <c r="AR894" s="8">
        <v>0</v>
      </c>
      <c r="AS894" s="8">
        <v>0</v>
      </c>
      <c r="AT894" s="8">
        <v>0</v>
      </c>
      <c r="AU894" s="7">
        <v>0</v>
      </c>
      <c r="AV894" s="7">
        <v>0</v>
      </c>
      <c r="AW894" s="7">
        <v>0</v>
      </c>
      <c r="AX894" s="7">
        <v>0</v>
      </c>
      <c r="AY894" s="7">
        <v>0</v>
      </c>
      <c r="AZ894" s="7">
        <v>0</v>
      </c>
      <c r="BA894" s="7">
        <v>0</v>
      </c>
      <c r="BB894" s="7">
        <v>0</v>
      </c>
      <c r="BC894" s="8">
        <v>0</v>
      </c>
      <c r="BD894" s="8">
        <v>0</v>
      </c>
      <c r="BE894" s="8">
        <v>0</v>
      </c>
      <c r="BF894" s="8">
        <v>0</v>
      </c>
      <c r="BG894" s="8">
        <v>0</v>
      </c>
      <c r="BH894" s="8">
        <v>0</v>
      </c>
      <c r="BI894" s="8">
        <v>0</v>
      </c>
      <c r="BJ894" s="8">
        <v>0</v>
      </c>
      <c r="BK894" s="8">
        <v>0</v>
      </c>
      <c r="BL894" s="8">
        <v>0</v>
      </c>
      <c r="BM894" s="8">
        <v>0</v>
      </c>
      <c r="BN894" s="8">
        <v>0</v>
      </c>
      <c r="BO894" s="8">
        <v>0</v>
      </c>
      <c r="BP894" s="8">
        <v>0</v>
      </c>
      <c r="BQ894" s="8">
        <v>0</v>
      </c>
      <c r="BR894" s="8">
        <v>0</v>
      </c>
    </row>
    <row r="895" spans="1:70" x14ac:dyDescent="0.25">
      <c r="A895" s="6">
        <v>35137767</v>
      </c>
      <c r="B895" t="s">
        <v>2081</v>
      </c>
      <c r="C895" s="7" t="s">
        <v>93</v>
      </c>
      <c r="D895" s="7" t="s">
        <v>897</v>
      </c>
      <c r="E895" s="7" t="s">
        <v>95</v>
      </c>
      <c r="F895" t="s">
        <v>898</v>
      </c>
      <c r="G895" t="s">
        <v>899</v>
      </c>
      <c r="H895" t="s">
        <v>1509</v>
      </c>
      <c r="I895" t="s">
        <v>118</v>
      </c>
      <c r="J895" t="s">
        <v>78</v>
      </c>
      <c r="K895" t="s">
        <v>79</v>
      </c>
      <c r="L895">
        <v>40.637385612800003</v>
      </c>
      <c r="M895">
        <v>-122.2152072514</v>
      </c>
      <c r="N895" s="7" t="s">
        <v>2022</v>
      </c>
      <c r="O895" s="7" t="s">
        <v>2080</v>
      </c>
      <c r="P895" s="7" t="s">
        <v>2024</v>
      </c>
      <c r="Q895" s="7" t="s">
        <v>141</v>
      </c>
      <c r="R895" s="7">
        <v>100</v>
      </c>
      <c r="S895" s="7">
        <v>2704</v>
      </c>
      <c r="T895" s="7" t="s">
        <v>220</v>
      </c>
      <c r="U895" s="7"/>
      <c r="V895" s="7" t="s">
        <v>898</v>
      </c>
      <c r="W895" s="8">
        <v>0</v>
      </c>
      <c r="X895" s="8">
        <v>0</v>
      </c>
      <c r="Y895" s="8">
        <v>3.2575757575757577E-2</v>
      </c>
      <c r="Z895" s="8">
        <v>3.2575757575757577E-2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8">
        <v>0</v>
      </c>
      <c r="AO895" s="8">
        <v>3.2575757575757577E-2</v>
      </c>
      <c r="AP895" s="8">
        <v>3.2575757575757577E-2</v>
      </c>
      <c r="AQ895" s="8">
        <v>0</v>
      </c>
      <c r="AR895" s="8">
        <v>0</v>
      </c>
      <c r="AS895" s="8">
        <v>0</v>
      </c>
      <c r="AT895" s="8">
        <v>0</v>
      </c>
      <c r="AU895" s="7">
        <v>0</v>
      </c>
      <c r="AV895" s="7">
        <v>0</v>
      </c>
      <c r="AW895" s="7">
        <v>0</v>
      </c>
      <c r="AX895" s="7">
        <v>0</v>
      </c>
      <c r="AY895" s="7">
        <v>0</v>
      </c>
      <c r="AZ895" s="7">
        <v>0</v>
      </c>
      <c r="BA895" s="7">
        <v>0</v>
      </c>
      <c r="BB895" s="7">
        <v>0</v>
      </c>
      <c r="BC895" s="8">
        <v>0</v>
      </c>
      <c r="BD895" s="8">
        <v>0</v>
      </c>
      <c r="BE895" s="8">
        <v>0</v>
      </c>
      <c r="BF895" s="8">
        <v>0</v>
      </c>
      <c r="BG895" s="8">
        <v>0</v>
      </c>
      <c r="BH895" s="8">
        <v>0</v>
      </c>
      <c r="BI895" s="8">
        <v>0</v>
      </c>
      <c r="BJ895" s="8">
        <v>0</v>
      </c>
      <c r="BK895" s="8">
        <v>0</v>
      </c>
      <c r="BL895" s="8">
        <v>0</v>
      </c>
      <c r="BM895" s="8">
        <v>0</v>
      </c>
      <c r="BN895" s="8">
        <v>0</v>
      </c>
      <c r="BO895" s="8">
        <v>0</v>
      </c>
      <c r="BP895" s="8">
        <v>0</v>
      </c>
      <c r="BQ895" s="8">
        <v>0</v>
      </c>
      <c r="BR895" s="8">
        <v>0</v>
      </c>
    </row>
    <row r="896" spans="1:70" x14ac:dyDescent="0.25">
      <c r="A896" s="6">
        <v>35144989</v>
      </c>
      <c r="B896" t="s">
        <v>2082</v>
      </c>
      <c r="C896" s="7" t="s">
        <v>93</v>
      </c>
      <c r="D896" s="7" t="s">
        <v>897</v>
      </c>
      <c r="E896" s="7" t="s">
        <v>95</v>
      </c>
      <c r="F896" t="s">
        <v>898</v>
      </c>
      <c r="G896" t="s">
        <v>899</v>
      </c>
      <c r="H896" t="s">
        <v>2021</v>
      </c>
      <c r="I896" t="s">
        <v>118</v>
      </c>
      <c r="J896" t="s">
        <v>78</v>
      </c>
      <c r="K896" t="s">
        <v>79</v>
      </c>
      <c r="L896">
        <v>40.595049019699999</v>
      </c>
      <c r="M896">
        <v>-122.2369140199</v>
      </c>
      <c r="N896" s="7" t="s">
        <v>2022</v>
      </c>
      <c r="O896" s="7" t="s">
        <v>2023</v>
      </c>
      <c r="P896" s="7" t="s">
        <v>2024</v>
      </c>
      <c r="Q896" s="7" t="s">
        <v>141</v>
      </c>
      <c r="R896" s="7">
        <v>48</v>
      </c>
      <c r="S896" s="7">
        <v>3065</v>
      </c>
      <c r="T896" s="7" t="s">
        <v>220</v>
      </c>
      <c r="U896" s="7"/>
      <c r="V896" s="7" t="s">
        <v>898</v>
      </c>
      <c r="W896" s="8">
        <v>0</v>
      </c>
      <c r="X896" s="8">
        <v>0</v>
      </c>
      <c r="Y896" s="8">
        <v>7.3484848484848486E-2</v>
      </c>
      <c r="Z896" s="8">
        <v>7.3484848484848486E-2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8">
        <v>0</v>
      </c>
      <c r="AO896" s="8">
        <v>0</v>
      </c>
      <c r="AP896" s="8">
        <v>0</v>
      </c>
      <c r="AQ896" s="8">
        <v>0</v>
      </c>
      <c r="AR896" s="8">
        <v>0</v>
      </c>
      <c r="AS896" s="8">
        <v>7.3484848484848486E-2</v>
      </c>
      <c r="AT896" s="8">
        <v>7.3484848484848486E-2</v>
      </c>
      <c r="AU896" s="7">
        <v>0</v>
      </c>
      <c r="AV896" s="7">
        <v>0</v>
      </c>
      <c r="AW896" s="7">
        <v>0</v>
      </c>
      <c r="AX896" s="7">
        <v>0</v>
      </c>
      <c r="AY896" s="7">
        <v>0</v>
      </c>
      <c r="AZ896" s="7">
        <v>0</v>
      </c>
      <c r="BA896" s="7">
        <v>0</v>
      </c>
      <c r="BB896" s="7">
        <v>0</v>
      </c>
      <c r="BC896" s="8">
        <v>0</v>
      </c>
      <c r="BD896" s="8">
        <v>0</v>
      </c>
      <c r="BE896" s="8">
        <v>0</v>
      </c>
      <c r="BF896" s="8">
        <v>0</v>
      </c>
      <c r="BG896" s="8">
        <v>0</v>
      </c>
      <c r="BH896" s="8">
        <v>0</v>
      </c>
      <c r="BI896" s="8">
        <v>0</v>
      </c>
      <c r="BJ896" s="8">
        <v>0</v>
      </c>
      <c r="BK896" s="8">
        <v>0</v>
      </c>
      <c r="BL896" s="8">
        <v>0</v>
      </c>
      <c r="BM896" s="8">
        <v>0</v>
      </c>
      <c r="BN896" s="8">
        <v>0</v>
      </c>
      <c r="BO896" s="8">
        <v>0</v>
      </c>
      <c r="BP896" s="8">
        <v>0</v>
      </c>
      <c r="BQ896" s="8">
        <v>0</v>
      </c>
      <c r="BR896" s="8">
        <v>0</v>
      </c>
    </row>
    <row r="897" spans="1:70" x14ac:dyDescent="0.25">
      <c r="A897" s="6">
        <v>35205100</v>
      </c>
      <c r="B897" t="s">
        <v>2083</v>
      </c>
      <c r="C897" s="7" t="s">
        <v>101</v>
      </c>
      <c r="D897" s="7" t="s">
        <v>897</v>
      </c>
      <c r="E897" s="7" t="s">
        <v>95</v>
      </c>
      <c r="F897" t="s">
        <v>898</v>
      </c>
      <c r="G897" t="s">
        <v>899</v>
      </c>
      <c r="H897" t="s">
        <v>1218</v>
      </c>
      <c r="I897" t="s">
        <v>130</v>
      </c>
      <c r="J897" t="s">
        <v>78</v>
      </c>
      <c r="K897" t="s">
        <v>109</v>
      </c>
      <c r="L897">
        <v>38.747321632999999</v>
      </c>
      <c r="M897">
        <v>-120.8610775074</v>
      </c>
      <c r="N897" s="7" t="s">
        <v>2084</v>
      </c>
      <c r="O897" s="7" t="s">
        <v>2085</v>
      </c>
      <c r="P897" s="7" t="s">
        <v>2086</v>
      </c>
      <c r="Q897" s="7" t="s">
        <v>141</v>
      </c>
      <c r="R897" s="7">
        <v>1699</v>
      </c>
      <c r="S897" s="7">
        <v>1436</v>
      </c>
      <c r="T897" s="7" t="s">
        <v>220</v>
      </c>
      <c r="U897" s="7"/>
      <c r="V897" s="7" t="s">
        <v>898</v>
      </c>
      <c r="W897" s="8">
        <v>0</v>
      </c>
      <c r="X897" s="8">
        <v>0</v>
      </c>
      <c r="Y897" s="8">
        <v>8.1818181818181818E-2</v>
      </c>
      <c r="Z897" s="8">
        <v>8.1818181818181818E-2</v>
      </c>
      <c r="AA897" s="8">
        <v>0</v>
      </c>
      <c r="AB897" s="8">
        <v>0</v>
      </c>
      <c r="AC897" s="8">
        <v>0</v>
      </c>
      <c r="AD897" s="8">
        <v>0</v>
      </c>
      <c r="AE897" s="8">
        <v>0</v>
      </c>
      <c r="AF897" s="8">
        <v>0</v>
      </c>
      <c r="AG897" s="8">
        <v>0</v>
      </c>
      <c r="AH897" s="8">
        <v>0</v>
      </c>
      <c r="AI897" s="8">
        <v>0</v>
      </c>
      <c r="AJ897" s="8">
        <v>0</v>
      </c>
      <c r="AK897" s="8">
        <v>0</v>
      </c>
      <c r="AL897" s="8">
        <v>0</v>
      </c>
      <c r="AM897" s="8">
        <v>0</v>
      </c>
      <c r="AN897" s="8">
        <v>0</v>
      </c>
      <c r="AO897" s="8">
        <v>8.1818181818181818E-2</v>
      </c>
      <c r="AP897" s="8">
        <v>8.1818181818181818E-2</v>
      </c>
      <c r="AQ897" s="8">
        <v>0</v>
      </c>
      <c r="AR897" s="8">
        <v>0</v>
      </c>
      <c r="AS897" s="8">
        <v>0</v>
      </c>
      <c r="AT897" s="8">
        <v>0</v>
      </c>
      <c r="AU897" s="7">
        <v>0</v>
      </c>
      <c r="AV897" s="7">
        <v>0</v>
      </c>
      <c r="AW897" s="7">
        <v>0</v>
      </c>
      <c r="AX897" s="7">
        <v>0</v>
      </c>
      <c r="AY897" s="7">
        <v>0</v>
      </c>
      <c r="AZ897" s="7">
        <v>0</v>
      </c>
      <c r="BA897" s="7">
        <v>0</v>
      </c>
      <c r="BB897" s="7">
        <v>0</v>
      </c>
      <c r="BC897" s="8">
        <v>0</v>
      </c>
      <c r="BD897" s="8">
        <v>0</v>
      </c>
      <c r="BE897" s="8">
        <v>0</v>
      </c>
      <c r="BF897" s="8">
        <v>0</v>
      </c>
      <c r="BG897" s="8">
        <v>0</v>
      </c>
      <c r="BH897" s="8">
        <v>0</v>
      </c>
      <c r="BI897" s="8">
        <v>0</v>
      </c>
      <c r="BJ897" s="8">
        <v>0</v>
      </c>
      <c r="BK897" s="8">
        <v>0</v>
      </c>
      <c r="BL897" s="8">
        <v>0</v>
      </c>
      <c r="BM897" s="8">
        <v>0</v>
      </c>
      <c r="BN897" s="8">
        <v>0</v>
      </c>
      <c r="BO897" s="8">
        <v>0</v>
      </c>
      <c r="BP897" s="8">
        <v>0</v>
      </c>
      <c r="BQ897" s="8">
        <v>0</v>
      </c>
      <c r="BR897" s="8">
        <v>0</v>
      </c>
    </row>
    <row r="898" spans="1:70" x14ac:dyDescent="0.25">
      <c r="A898" s="6">
        <v>35022861</v>
      </c>
      <c r="B898" t="s">
        <v>2087</v>
      </c>
      <c r="C898" s="7" t="s">
        <v>101</v>
      </c>
      <c r="D898" s="7" t="s">
        <v>897</v>
      </c>
      <c r="E898" s="7" t="s">
        <v>95</v>
      </c>
      <c r="F898" t="s">
        <v>898</v>
      </c>
      <c r="G898" t="s">
        <v>899</v>
      </c>
      <c r="H898" t="s">
        <v>2088</v>
      </c>
      <c r="J898" t="s">
        <v>78</v>
      </c>
      <c r="K898" t="s">
        <v>109</v>
      </c>
      <c r="L898">
        <v>38.653693573200002</v>
      </c>
      <c r="M898">
        <v>-120.8271182857</v>
      </c>
      <c r="N898" s="7" t="s">
        <v>2089</v>
      </c>
      <c r="O898" s="7" t="s">
        <v>2090</v>
      </c>
      <c r="P898" s="7" t="s">
        <v>2091</v>
      </c>
      <c r="Q898" s="7" t="s">
        <v>141</v>
      </c>
      <c r="R898" s="7">
        <v>635</v>
      </c>
      <c r="S898" s="7"/>
      <c r="T898" s="7"/>
      <c r="U898" s="7"/>
      <c r="V898" s="7" t="s">
        <v>898</v>
      </c>
      <c r="W898" s="8">
        <v>0</v>
      </c>
      <c r="X898" s="8">
        <v>0</v>
      </c>
      <c r="Y898" s="8">
        <v>0.41060606060606059</v>
      </c>
      <c r="Z898" s="8">
        <v>0.41060606060606059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0.41060606060606059</v>
      </c>
      <c r="AH898" s="8">
        <v>0.41060606060606059</v>
      </c>
      <c r="AI898" s="8">
        <v>0</v>
      </c>
      <c r="AJ898" s="8">
        <v>0</v>
      </c>
      <c r="AK898" s="8">
        <v>0</v>
      </c>
      <c r="AL898" s="8">
        <v>0</v>
      </c>
      <c r="AM898" s="8">
        <v>0</v>
      </c>
      <c r="AN898" s="8">
        <v>0</v>
      </c>
      <c r="AO898" s="8">
        <v>0</v>
      </c>
      <c r="AP898" s="8">
        <v>0</v>
      </c>
      <c r="AQ898" s="8">
        <v>0</v>
      </c>
      <c r="AR898" s="8">
        <v>0</v>
      </c>
      <c r="AS898" s="8">
        <v>0</v>
      </c>
      <c r="AT898" s="8">
        <v>0</v>
      </c>
      <c r="AU898" s="7">
        <v>0</v>
      </c>
      <c r="AV898" s="7">
        <v>0</v>
      </c>
      <c r="AW898" s="7">
        <v>0</v>
      </c>
      <c r="AX898" s="7">
        <v>0</v>
      </c>
      <c r="AY898" s="7">
        <v>0</v>
      </c>
      <c r="AZ898" s="7">
        <v>0</v>
      </c>
      <c r="BA898" s="7">
        <v>0</v>
      </c>
      <c r="BB898" s="7">
        <v>0</v>
      </c>
      <c r="BC898" s="8">
        <v>0</v>
      </c>
      <c r="BD898" s="8">
        <v>0</v>
      </c>
      <c r="BE898" s="8">
        <v>0</v>
      </c>
      <c r="BF898" s="8">
        <v>0</v>
      </c>
      <c r="BG898" s="8">
        <v>0</v>
      </c>
      <c r="BH898" s="8">
        <v>0</v>
      </c>
      <c r="BI898" s="8">
        <v>0</v>
      </c>
      <c r="BJ898" s="8">
        <v>0</v>
      </c>
      <c r="BK898" s="8">
        <v>0</v>
      </c>
      <c r="BL898" s="8">
        <v>0</v>
      </c>
      <c r="BM898" s="8">
        <v>0</v>
      </c>
      <c r="BN898" s="8">
        <v>0</v>
      </c>
      <c r="BO898" s="8">
        <v>0</v>
      </c>
      <c r="BP898" s="8">
        <v>0</v>
      </c>
      <c r="BQ898" s="8">
        <v>0</v>
      </c>
      <c r="BR898" s="8">
        <v>0</v>
      </c>
    </row>
    <row r="899" spans="1:70" x14ac:dyDescent="0.25">
      <c r="A899" s="6">
        <v>35211280</v>
      </c>
      <c r="B899" t="s">
        <v>2092</v>
      </c>
      <c r="C899" s="7" t="s">
        <v>101</v>
      </c>
      <c r="D899" s="7" t="s">
        <v>897</v>
      </c>
      <c r="E899" s="7" t="s">
        <v>95</v>
      </c>
      <c r="F899" t="s">
        <v>898</v>
      </c>
      <c r="G899" t="s">
        <v>899</v>
      </c>
      <c r="H899" t="s">
        <v>1218</v>
      </c>
      <c r="I899" t="s">
        <v>130</v>
      </c>
      <c r="J899" t="s">
        <v>78</v>
      </c>
      <c r="K899" t="s">
        <v>109</v>
      </c>
      <c r="L899">
        <v>38.678505757800004</v>
      </c>
      <c r="M899">
        <v>-120.8920296292</v>
      </c>
      <c r="N899" s="7" t="s">
        <v>2008</v>
      </c>
      <c r="O899" s="7" t="s">
        <v>2093</v>
      </c>
      <c r="P899" s="7" t="s">
        <v>2010</v>
      </c>
      <c r="Q899" s="7" t="s">
        <v>170</v>
      </c>
      <c r="R899" s="7">
        <v>666</v>
      </c>
      <c r="S899" s="7">
        <v>775</v>
      </c>
      <c r="T899" s="7" t="s">
        <v>220</v>
      </c>
      <c r="U899" s="7"/>
      <c r="V899" s="7" t="s">
        <v>898</v>
      </c>
      <c r="W899" s="8">
        <v>0</v>
      </c>
      <c r="X899" s="8">
        <v>0</v>
      </c>
      <c r="Y899" s="8">
        <v>2.9166666666666667E-2</v>
      </c>
      <c r="Z899" s="8">
        <v>2.9166666666666667E-2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8">
        <v>0</v>
      </c>
      <c r="AO899" s="8">
        <v>0</v>
      </c>
      <c r="AP899" s="8">
        <v>0</v>
      </c>
      <c r="AQ899" s="8">
        <v>0</v>
      </c>
      <c r="AR899" s="8">
        <v>0</v>
      </c>
      <c r="AS899" s="8">
        <v>2.9166666666666667E-2</v>
      </c>
      <c r="AT899" s="8">
        <v>2.9166666666666667E-2</v>
      </c>
      <c r="AU899" s="7">
        <v>0</v>
      </c>
      <c r="AV899" s="7">
        <v>0</v>
      </c>
      <c r="AW899" s="7">
        <v>0</v>
      </c>
      <c r="AX899" s="7">
        <v>0</v>
      </c>
      <c r="AY899" s="7">
        <v>0</v>
      </c>
      <c r="AZ899" s="7">
        <v>0</v>
      </c>
      <c r="BA899" s="7">
        <v>0</v>
      </c>
      <c r="BB899" s="7">
        <v>0</v>
      </c>
      <c r="BC899" s="8">
        <v>0</v>
      </c>
      <c r="BD899" s="8">
        <v>0</v>
      </c>
      <c r="BE899" s="8">
        <v>0</v>
      </c>
      <c r="BF899" s="8">
        <v>0</v>
      </c>
      <c r="BG899" s="8">
        <v>0</v>
      </c>
      <c r="BH899" s="8">
        <v>0</v>
      </c>
      <c r="BI899" s="8">
        <v>0</v>
      </c>
      <c r="BJ899" s="8">
        <v>0</v>
      </c>
      <c r="BK899" s="8">
        <v>0</v>
      </c>
      <c r="BL899" s="8">
        <v>0</v>
      </c>
      <c r="BM899" s="8">
        <v>0</v>
      </c>
      <c r="BN899" s="8">
        <v>0</v>
      </c>
      <c r="BO899" s="8">
        <v>0</v>
      </c>
      <c r="BP899" s="8">
        <v>0</v>
      </c>
      <c r="BQ899" s="8">
        <v>0</v>
      </c>
      <c r="BR899" s="8">
        <v>0</v>
      </c>
    </row>
    <row r="900" spans="1:70" x14ac:dyDescent="0.25">
      <c r="A900" s="6">
        <v>35011295</v>
      </c>
      <c r="B900" t="s">
        <v>2094</v>
      </c>
      <c r="C900" s="7" t="s">
        <v>101</v>
      </c>
      <c r="D900" s="7" t="s">
        <v>897</v>
      </c>
      <c r="E900" s="7" t="s">
        <v>95</v>
      </c>
      <c r="F900" t="s">
        <v>898</v>
      </c>
      <c r="G900" t="s">
        <v>899</v>
      </c>
      <c r="H900" t="s">
        <v>1218</v>
      </c>
      <c r="J900" t="s">
        <v>78</v>
      </c>
      <c r="K900" t="s">
        <v>109</v>
      </c>
      <c r="L900">
        <v>38.704829858700002</v>
      </c>
      <c r="M900">
        <v>-120.8617774345</v>
      </c>
      <c r="N900" s="7" t="s">
        <v>2008</v>
      </c>
      <c r="O900" s="7" t="s">
        <v>2093</v>
      </c>
      <c r="P900" s="7" t="s">
        <v>2010</v>
      </c>
      <c r="Q900" s="7" t="s">
        <v>170</v>
      </c>
      <c r="R900" s="7">
        <v>666</v>
      </c>
      <c r="S900" s="7"/>
      <c r="T900" s="7"/>
      <c r="U900" s="7"/>
      <c r="V900" s="7" t="s">
        <v>898</v>
      </c>
      <c r="W900" s="8">
        <v>0</v>
      </c>
      <c r="X900" s="8">
        <v>0</v>
      </c>
      <c r="Y900" s="8">
        <v>0.29981060606060606</v>
      </c>
      <c r="Z900" s="8">
        <v>0.29981060606060606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0.29981060606060606</v>
      </c>
      <c r="AH900" s="8">
        <v>0.29981060606060606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8">
        <v>0</v>
      </c>
      <c r="AO900" s="8">
        <v>0</v>
      </c>
      <c r="AP900" s="8">
        <v>0</v>
      </c>
      <c r="AQ900" s="8">
        <v>0</v>
      </c>
      <c r="AR900" s="8">
        <v>0</v>
      </c>
      <c r="AS900" s="8">
        <v>0</v>
      </c>
      <c r="AT900" s="8">
        <v>0</v>
      </c>
      <c r="AU900" s="7">
        <v>0</v>
      </c>
      <c r="AV900" s="7">
        <v>0</v>
      </c>
      <c r="AW900" s="7">
        <v>0</v>
      </c>
      <c r="AX900" s="7">
        <v>0</v>
      </c>
      <c r="AY900" s="7">
        <v>0</v>
      </c>
      <c r="AZ900" s="7">
        <v>0</v>
      </c>
      <c r="BA900" s="7">
        <v>0</v>
      </c>
      <c r="BB900" s="7">
        <v>0</v>
      </c>
      <c r="BC900" s="8">
        <v>0</v>
      </c>
      <c r="BD900" s="8">
        <v>0</v>
      </c>
      <c r="BE900" s="8">
        <v>0</v>
      </c>
      <c r="BF900" s="8">
        <v>0</v>
      </c>
      <c r="BG900" s="8">
        <v>0</v>
      </c>
      <c r="BH900" s="8">
        <v>0</v>
      </c>
      <c r="BI900" s="8">
        <v>0</v>
      </c>
      <c r="BJ900" s="8">
        <v>0</v>
      </c>
      <c r="BK900" s="8">
        <v>0</v>
      </c>
      <c r="BL900" s="8">
        <v>0</v>
      </c>
      <c r="BM900" s="8">
        <v>0</v>
      </c>
      <c r="BN900" s="8">
        <v>0</v>
      </c>
      <c r="BO900" s="8">
        <v>0</v>
      </c>
      <c r="BP900" s="8">
        <v>0</v>
      </c>
      <c r="BQ900" s="8">
        <v>0</v>
      </c>
      <c r="BR900" s="8">
        <v>0</v>
      </c>
    </row>
    <row r="901" spans="1:70" x14ac:dyDescent="0.25">
      <c r="A901" s="6">
        <v>35211211</v>
      </c>
      <c r="B901" t="s">
        <v>2095</v>
      </c>
      <c r="C901" s="7" t="s">
        <v>101</v>
      </c>
      <c r="D901" s="7" t="s">
        <v>897</v>
      </c>
      <c r="E901" s="7" t="s">
        <v>95</v>
      </c>
      <c r="F901" t="s">
        <v>898</v>
      </c>
      <c r="G901" t="s">
        <v>899</v>
      </c>
      <c r="H901" t="s">
        <v>180</v>
      </c>
      <c r="I901" t="s">
        <v>144</v>
      </c>
      <c r="J901" t="s">
        <v>78</v>
      </c>
      <c r="K901" t="s">
        <v>79</v>
      </c>
      <c r="L901">
        <v>39.728451617499999</v>
      </c>
      <c r="M901">
        <v>-121.54027120390001</v>
      </c>
      <c r="N901" s="7" t="s">
        <v>385</v>
      </c>
      <c r="O901" s="7" t="s">
        <v>389</v>
      </c>
      <c r="P901" s="7" t="s">
        <v>387</v>
      </c>
      <c r="Q901" s="7" t="s">
        <v>170</v>
      </c>
      <c r="R901" s="7">
        <v>1578</v>
      </c>
      <c r="S901" s="7">
        <v>477</v>
      </c>
      <c r="T901" s="7" t="s">
        <v>134</v>
      </c>
      <c r="U901" s="7"/>
      <c r="V901" s="7" t="s">
        <v>898</v>
      </c>
      <c r="W901" s="8">
        <v>0</v>
      </c>
      <c r="X901" s="8">
        <v>0</v>
      </c>
      <c r="Y901" s="8">
        <v>0.13352272727272727</v>
      </c>
      <c r="Z901" s="8">
        <v>0.13352272727272727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8">
        <v>0</v>
      </c>
      <c r="AO901" s="8">
        <v>0.13352272727272727</v>
      </c>
      <c r="AP901" s="8">
        <v>0.13352272727272727</v>
      </c>
      <c r="AQ901" s="8">
        <v>0</v>
      </c>
      <c r="AR901" s="8">
        <v>0</v>
      </c>
      <c r="AS901" s="8">
        <v>0</v>
      </c>
      <c r="AT901" s="8">
        <v>0</v>
      </c>
      <c r="AU901" s="7">
        <v>0</v>
      </c>
      <c r="AV901" s="7">
        <v>0</v>
      </c>
      <c r="AW901" s="7">
        <v>0</v>
      </c>
      <c r="AX901" s="7">
        <v>0</v>
      </c>
      <c r="AY901" s="7">
        <v>0</v>
      </c>
      <c r="AZ901" s="7">
        <v>0</v>
      </c>
      <c r="BA901" s="7">
        <v>0</v>
      </c>
      <c r="BB901" s="7">
        <v>0</v>
      </c>
      <c r="BC901" s="8">
        <v>0</v>
      </c>
      <c r="BD901" s="8">
        <v>0</v>
      </c>
      <c r="BE901" s="8">
        <v>0</v>
      </c>
      <c r="BF901" s="8">
        <v>0</v>
      </c>
      <c r="BG901" s="8">
        <v>0</v>
      </c>
      <c r="BH901" s="8">
        <v>0</v>
      </c>
      <c r="BI901" s="8">
        <v>0</v>
      </c>
      <c r="BJ901" s="8">
        <v>0</v>
      </c>
      <c r="BK901" s="8">
        <v>0</v>
      </c>
      <c r="BL901" s="8">
        <v>0</v>
      </c>
      <c r="BM901" s="8">
        <v>0</v>
      </c>
      <c r="BN901" s="8">
        <v>0</v>
      </c>
      <c r="BO901" s="8">
        <v>0</v>
      </c>
      <c r="BP901" s="8">
        <v>0</v>
      </c>
      <c r="BQ901" s="8">
        <v>0</v>
      </c>
      <c r="BR901" s="8">
        <v>0</v>
      </c>
    </row>
    <row r="902" spans="1:70" x14ac:dyDescent="0.25">
      <c r="A902" s="6">
        <v>35221249</v>
      </c>
      <c r="B902" t="s">
        <v>2096</v>
      </c>
      <c r="C902" s="7" t="s">
        <v>137</v>
      </c>
      <c r="D902" s="7" t="s">
        <v>897</v>
      </c>
      <c r="E902" s="7" t="s">
        <v>95</v>
      </c>
      <c r="F902" t="s">
        <v>898</v>
      </c>
      <c r="G902" t="s">
        <v>899</v>
      </c>
      <c r="H902" t="s">
        <v>180</v>
      </c>
      <c r="I902" t="s">
        <v>144</v>
      </c>
      <c r="J902" t="s">
        <v>78</v>
      </c>
      <c r="K902" t="s">
        <v>79</v>
      </c>
      <c r="L902">
        <v>39.551898518000002</v>
      </c>
      <c r="M902">
        <v>-121.5067764723</v>
      </c>
      <c r="N902" s="7" t="s">
        <v>385</v>
      </c>
      <c r="O902" s="7" t="s">
        <v>2097</v>
      </c>
      <c r="P902" s="7" t="s">
        <v>387</v>
      </c>
      <c r="Q902" s="7" t="s">
        <v>141</v>
      </c>
      <c r="R902" s="7">
        <v>771</v>
      </c>
      <c r="S902" s="7">
        <v>1281</v>
      </c>
      <c r="T902" s="7" t="s">
        <v>220</v>
      </c>
      <c r="U902" s="7"/>
      <c r="V902" s="7" t="s">
        <v>898</v>
      </c>
      <c r="W902" s="8">
        <v>0</v>
      </c>
      <c r="X902" s="8">
        <v>0</v>
      </c>
      <c r="Y902" s="8">
        <v>8.6363636363636365E-2</v>
      </c>
      <c r="Z902" s="8">
        <v>8.6363636363636365E-2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8">
        <v>0</v>
      </c>
      <c r="AO902" s="8">
        <v>0</v>
      </c>
      <c r="AP902" s="8">
        <v>0</v>
      </c>
      <c r="AQ902" s="8">
        <v>0</v>
      </c>
      <c r="AR902" s="8">
        <v>0</v>
      </c>
      <c r="AS902" s="8">
        <v>0</v>
      </c>
      <c r="AT902" s="8">
        <v>0</v>
      </c>
      <c r="AU902" s="7">
        <v>0</v>
      </c>
      <c r="AV902" s="7">
        <v>0</v>
      </c>
      <c r="AW902" s="7">
        <v>0</v>
      </c>
      <c r="AX902" s="7">
        <v>0</v>
      </c>
      <c r="AY902" s="7">
        <v>0</v>
      </c>
      <c r="AZ902" s="7">
        <v>0</v>
      </c>
      <c r="BA902" s="7">
        <v>8.6363636363636365E-2</v>
      </c>
      <c r="BB902" s="7">
        <v>8.6363636363636365E-2</v>
      </c>
      <c r="BC902" s="8">
        <v>0</v>
      </c>
      <c r="BD902" s="8">
        <v>0</v>
      </c>
      <c r="BE902" s="8">
        <v>0</v>
      </c>
      <c r="BF902" s="8">
        <v>0</v>
      </c>
      <c r="BG902" s="8">
        <v>0</v>
      </c>
      <c r="BH902" s="8">
        <v>0</v>
      </c>
      <c r="BI902" s="8">
        <v>0</v>
      </c>
      <c r="BJ902" s="8">
        <v>0</v>
      </c>
      <c r="BK902" s="8">
        <v>0</v>
      </c>
      <c r="BL902" s="8">
        <v>0</v>
      </c>
      <c r="BM902" s="8">
        <v>0</v>
      </c>
      <c r="BN902" s="8">
        <v>0</v>
      </c>
      <c r="BO902" s="8">
        <v>0</v>
      </c>
      <c r="BP902" s="8">
        <v>0</v>
      </c>
      <c r="BQ902" s="8">
        <v>0</v>
      </c>
      <c r="BR902" s="8">
        <v>0</v>
      </c>
    </row>
    <row r="903" spans="1:70" x14ac:dyDescent="0.25">
      <c r="A903" s="6">
        <v>35252853</v>
      </c>
      <c r="B903" t="s">
        <v>2098</v>
      </c>
      <c r="C903" s="7" t="s">
        <v>93</v>
      </c>
      <c r="D903" s="7" t="s">
        <v>897</v>
      </c>
      <c r="E903" s="7" t="s">
        <v>95</v>
      </c>
      <c r="F903" t="s">
        <v>898</v>
      </c>
      <c r="G903" t="s">
        <v>899</v>
      </c>
      <c r="H903" t="s">
        <v>2099</v>
      </c>
      <c r="I903" t="s">
        <v>130</v>
      </c>
      <c r="J903" t="s">
        <v>78</v>
      </c>
      <c r="K903" t="s">
        <v>109</v>
      </c>
      <c r="L903">
        <v>38.662997824800001</v>
      </c>
      <c r="M903">
        <v>-121.0408083061</v>
      </c>
      <c r="N903" s="7" t="s">
        <v>2100</v>
      </c>
      <c r="O903" s="7" t="s">
        <v>2101</v>
      </c>
      <c r="P903" s="7" t="s">
        <v>2102</v>
      </c>
      <c r="Q903" s="7" t="s">
        <v>141</v>
      </c>
      <c r="R903" s="7">
        <v>134</v>
      </c>
      <c r="S903" s="7">
        <v>2164</v>
      </c>
      <c r="T903" s="7" t="s">
        <v>220</v>
      </c>
      <c r="U903" s="7"/>
      <c r="V903" s="7" t="s">
        <v>898</v>
      </c>
      <c r="W903" s="8">
        <v>0</v>
      </c>
      <c r="X903" s="8">
        <v>0</v>
      </c>
      <c r="Y903" s="8">
        <v>0.12556818181818183</v>
      </c>
      <c r="Z903" s="8">
        <v>0.12556818181818183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8">
        <v>0</v>
      </c>
      <c r="AO903" s="8">
        <v>0</v>
      </c>
      <c r="AP903" s="8">
        <v>0</v>
      </c>
      <c r="AQ903" s="8">
        <v>0</v>
      </c>
      <c r="AR903" s="8">
        <v>0</v>
      </c>
      <c r="AS903" s="8">
        <v>0.12556818181818183</v>
      </c>
      <c r="AT903" s="8">
        <v>0.12556818181818183</v>
      </c>
      <c r="AU903" s="7">
        <v>0</v>
      </c>
      <c r="AV903" s="7">
        <v>0</v>
      </c>
      <c r="AW903" s="7">
        <v>0</v>
      </c>
      <c r="AX903" s="7">
        <v>0</v>
      </c>
      <c r="AY903" s="7">
        <v>0</v>
      </c>
      <c r="AZ903" s="7">
        <v>0</v>
      </c>
      <c r="BA903" s="7">
        <v>0</v>
      </c>
      <c r="BB903" s="7">
        <v>0</v>
      </c>
      <c r="BC903" s="8">
        <v>0</v>
      </c>
      <c r="BD903" s="8">
        <v>0</v>
      </c>
      <c r="BE903" s="8">
        <v>0</v>
      </c>
      <c r="BF903" s="8">
        <v>0</v>
      </c>
      <c r="BG903" s="8">
        <v>0</v>
      </c>
      <c r="BH903" s="8">
        <v>0</v>
      </c>
      <c r="BI903" s="8">
        <v>0</v>
      </c>
      <c r="BJ903" s="8">
        <v>0</v>
      </c>
      <c r="BK903" s="8">
        <v>0</v>
      </c>
      <c r="BL903" s="8">
        <v>0</v>
      </c>
      <c r="BM903" s="8">
        <v>0</v>
      </c>
      <c r="BN903" s="8">
        <v>0</v>
      </c>
      <c r="BO903" s="8">
        <v>0</v>
      </c>
      <c r="BP903" s="8">
        <v>0</v>
      </c>
      <c r="BQ903" s="8">
        <v>0</v>
      </c>
      <c r="BR903" s="8">
        <v>0</v>
      </c>
    </row>
    <row r="904" spans="1:70" x14ac:dyDescent="0.25">
      <c r="A904" s="6">
        <v>35299177</v>
      </c>
      <c r="B904" t="s">
        <v>2103</v>
      </c>
      <c r="C904" s="7" t="s">
        <v>93</v>
      </c>
      <c r="D904" s="7" t="s">
        <v>897</v>
      </c>
      <c r="E904" s="7" t="s">
        <v>95</v>
      </c>
      <c r="F904" t="s">
        <v>898</v>
      </c>
      <c r="G904" t="s">
        <v>899</v>
      </c>
      <c r="H904" t="s">
        <v>2099</v>
      </c>
      <c r="I904" t="s">
        <v>130</v>
      </c>
      <c r="J904" t="s">
        <v>78</v>
      </c>
      <c r="K904" t="s">
        <v>109</v>
      </c>
      <c r="L904">
        <v>38.643630279600004</v>
      </c>
      <c r="M904">
        <v>-121.0132573228</v>
      </c>
      <c r="N904" s="7" t="s">
        <v>2104</v>
      </c>
      <c r="O904" s="7" t="s">
        <v>2105</v>
      </c>
      <c r="P904" s="7" t="s">
        <v>2106</v>
      </c>
      <c r="Q904" s="7" t="s">
        <v>170</v>
      </c>
      <c r="R904" s="7">
        <v>810</v>
      </c>
      <c r="S904" s="7">
        <v>2110</v>
      </c>
      <c r="T904" s="7" t="s">
        <v>220</v>
      </c>
      <c r="U904" s="7"/>
      <c r="V904" s="7" t="s">
        <v>898</v>
      </c>
      <c r="W904" s="8">
        <v>0</v>
      </c>
      <c r="X904" s="8">
        <v>0</v>
      </c>
      <c r="Y904" s="8">
        <v>0.27367424242424243</v>
      </c>
      <c r="Z904" s="8">
        <v>0.27367424242424243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8">
        <v>0</v>
      </c>
      <c r="AO904" s="8">
        <v>0</v>
      </c>
      <c r="AP904" s="8">
        <v>0</v>
      </c>
      <c r="AQ904" s="8">
        <v>0</v>
      </c>
      <c r="AR904" s="8">
        <v>0</v>
      </c>
      <c r="AS904" s="8">
        <v>0</v>
      </c>
      <c r="AT904" s="8">
        <v>0</v>
      </c>
      <c r="AU904" s="7">
        <v>0</v>
      </c>
      <c r="AV904" s="7">
        <v>0</v>
      </c>
      <c r="AW904" s="7">
        <v>0.27367424242424243</v>
      </c>
      <c r="AX904" s="7">
        <v>0.27367424242424243</v>
      </c>
      <c r="AY904" s="7">
        <v>0</v>
      </c>
      <c r="AZ904" s="7">
        <v>0</v>
      </c>
      <c r="BA904" s="7">
        <v>0</v>
      </c>
      <c r="BB904" s="7">
        <v>0</v>
      </c>
      <c r="BC904" s="8">
        <v>0</v>
      </c>
      <c r="BD904" s="8">
        <v>0</v>
      </c>
      <c r="BE904" s="8">
        <v>0</v>
      </c>
      <c r="BF904" s="8">
        <v>0</v>
      </c>
      <c r="BG904" s="8">
        <v>0</v>
      </c>
      <c r="BH904" s="8">
        <v>0</v>
      </c>
      <c r="BI904" s="8">
        <v>0</v>
      </c>
      <c r="BJ904" s="8">
        <v>0</v>
      </c>
      <c r="BK904" s="8">
        <v>0</v>
      </c>
      <c r="BL904" s="8">
        <v>0</v>
      </c>
      <c r="BM904" s="8">
        <v>0</v>
      </c>
      <c r="BN904" s="8">
        <v>0</v>
      </c>
      <c r="BO904" s="8">
        <v>0</v>
      </c>
      <c r="BP904" s="8">
        <v>0</v>
      </c>
      <c r="BQ904" s="8">
        <v>0</v>
      </c>
      <c r="BR904" s="8">
        <v>0</v>
      </c>
    </row>
    <row r="905" spans="1:70" x14ac:dyDescent="0.25">
      <c r="A905" s="6">
        <v>35221659</v>
      </c>
      <c r="B905" t="s">
        <v>2107</v>
      </c>
      <c r="C905" s="7" t="s">
        <v>137</v>
      </c>
      <c r="D905" s="7" t="s">
        <v>897</v>
      </c>
      <c r="E905" s="7" t="s">
        <v>95</v>
      </c>
      <c r="F905" t="s">
        <v>898</v>
      </c>
      <c r="G905" t="s">
        <v>899</v>
      </c>
      <c r="H905" t="s">
        <v>2108</v>
      </c>
      <c r="I905" t="s">
        <v>1413</v>
      </c>
      <c r="J905" t="s">
        <v>99</v>
      </c>
      <c r="K905" t="s">
        <v>957</v>
      </c>
      <c r="L905">
        <v>38.366502419600003</v>
      </c>
      <c r="M905">
        <v>-120.929141332</v>
      </c>
      <c r="N905" s="7" t="s">
        <v>2109</v>
      </c>
      <c r="O905" s="7" t="s">
        <v>2110</v>
      </c>
      <c r="P905" s="7" t="s">
        <v>2111</v>
      </c>
      <c r="Q905" s="7" t="s">
        <v>141</v>
      </c>
      <c r="R905" s="7">
        <v>744</v>
      </c>
      <c r="S905" s="7">
        <v>2444</v>
      </c>
      <c r="T905" s="7" t="s">
        <v>220</v>
      </c>
      <c r="U905" s="7"/>
      <c r="V905" s="7" t="s">
        <v>898</v>
      </c>
      <c r="W905" s="8">
        <v>0</v>
      </c>
      <c r="X905" s="8">
        <v>0</v>
      </c>
      <c r="Y905" s="8">
        <v>0.15075757575757576</v>
      </c>
      <c r="Z905" s="8">
        <v>0.15075757575757576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8">
        <v>0</v>
      </c>
      <c r="AO905" s="8">
        <v>0</v>
      </c>
      <c r="AP905" s="8">
        <v>0</v>
      </c>
      <c r="AQ905" s="8">
        <v>0</v>
      </c>
      <c r="AR905" s="8">
        <v>0</v>
      </c>
      <c r="AS905" s="8">
        <v>0</v>
      </c>
      <c r="AT905" s="8">
        <v>0</v>
      </c>
      <c r="AU905" s="7">
        <v>0</v>
      </c>
      <c r="AV905" s="7">
        <v>0</v>
      </c>
      <c r="AW905" s="7">
        <v>0</v>
      </c>
      <c r="AX905" s="7">
        <v>0</v>
      </c>
      <c r="AY905" s="7">
        <v>0</v>
      </c>
      <c r="AZ905" s="7">
        <v>0</v>
      </c>
      <c r="BA905" s="7">
        <v>0.15075757575757576</v>
      </c>
      <c r="BB905" s="7">
        <v>0.15075757575757576</v>
      </c>
      <c r="BC905" s="8">
        <v>0</v>
      </c>
      <c r="BD905" s="8">
        <v>0</v>
      </c>
      <c r="BE905" s="8">
        <v>0</v>
      </c>
      <c r="BF905" s="8">
        <v>0</v>
      </c>
      <c r="BG905" s="8">
        <v>0</v>
      </c>
      <c r="BH905" s="8">
        <v>0</v>
      </c>
      <c r="BI905" s="8">
        <v>0</v>
      </c>
      <c r="BJ905" s="8">
        <v>0</v>
      </c>
      <c r="BK905" s="8">
        <v>0</v>
      </c>
      <c r="BL905" s="8">
        <v>0</v>
      </c>
      <c r="BM905" s="8">
        <v>0</v>
      </c>
      <c r="BN905" s="8">
        <v>0</v>
      </c>
      <c r="BO905" s="8">
        <v>0</v>
      </c>
      <c r="BP905" s="8">
        <v>0</v>
      </c>
      <c r="BQ905" s="8">
        <v>0</v>
      </c>
      <c r="BR905" s="8">
        <v>0</v>
      </c>
    </row>
    <row r="906" spans="1:70" x14ac:dyDescent="0.25">
      <c r="A906" s="6">
        <v>35083755</v>
      </c>
      <c r="B906" t="s">
        <v>2112</v>
      </c>
      <c r="C906" s="7" t="s">
        <v>101</v>
      </c>
      <c r="D906" s="7" t="s">
        <v>897</v>
      </c>
      <c r="E906" s="7" t="s">
        <v>95</v>
      </c>
      <c r="F906" t="s">
        <v>898</v>
      </c>
      <c r="G906" t="s">
        <v>899</v>
      </c>
      <c r="H906" t="s">
        <v>183</v>
      </c>
      <c r="I906" t="s">
        <v>184</v>
      </c>
      <c r="J906" t="s">
        <v>99</v>
      </c>
      <c r="K906" t="s">
        <v>100</v>
      </c>
      <c r="L906">
        <v>37.193506709200001</v>
      </c>
      <c r="M906">
        <v>-119.79172520269999</v>
      </c>
      <c r="N906" s="7" t="s">
        <v>2113</v>
      </c>
      <c r="O906" s="7" t="s">
        <v>2114</v>
      </c>
      <c r="P906" s="7" t="s">
        <v>2115</v>
      </c>
      <c r="Q906" s="7" t="s">
        <v>141</v>
      </c>
      <c r="R906" s="7">
        <v>263</v>
      </c>
      <c r="S906" s="7">
        <v>1781</v>
      </c>
      <c r="T906" s="7" t="s">
        <v>220</v>
      </c>
      <c r="U906" s="7"/>
      <c r="V906" s="7" t="s">
        <v>898</v>
      </c>
      <c r="W906" s="8">
        <v>0</v>
      </c>
      <c r="X906" s="8">
        <v>0</v>
      </c>
      <c r="Y906" s="8">
        <v>5.909090909090909E-2</v>
      </c>
      <c r="Z906" s="8">
        <v>5.909090909090909E-2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8">
        <v>0</v>
      </c>
      <c r="AO906" s="8">
        <v>5.909090909090909E-2</v>
      </c>
      <c r="AP906" s="8">
        <v>5.909090909090909E-2</v>
      </c>
      <c r="AQ906" s="8">
        <v>0</v>
      </c>
      <c r="AR906" s="8">
        <v>0</v>
      </c>
      <c r="AS906" s="8">
        <v>0</v>
      </c>
      <c r="AT906" s="8">
        <v>0</v>
      </c>
      <c r="AU906" s="7">
        <v>0</v>
      </c>
      <c r="AV906" s="7">
        <v>0</v>
      </c>
      <c r="AW906" s="7">
        <v>0</v>
      </c>
      <c r="AX906" s="7">
        <v>0</v>
      </c>
      <c r="AY906" s="7">
        <v>0</v>
      </c>
      <c r="AZ906" s="7">
        <v>0</v>
      </c>
      <c r="BA906" s="7">
        <v>0</v>
      </c>
      <c r="BB906" s="7">
        <v>0</v>
      </c>
      <c r="BC906" s="8">
        <v>0</v>
      </c>
      <c r="BD906" s="8">
        <v>0</v>
      </c>
      <c r="BE906" s="8">
        <v>0</v>
      </c>
      <c r="BF906" s="8">
        <v>0</v>
      </c>
      <c r="BG906" s="8">
        <v>0</v>
      </c>
      <c r="BH906" s="8">
        <v>0</v>
      </c>
      <c r="BI906" s="8">
        <v>0</v>
      </c>
      <c r="BJ906" s="8">
        <v>0</v>
      </c>
      <c r="BK906" s="8">
        <v>0</v>
      </c>
      <c r="BL906" s="8">
        <v>0</v>
      </c>
      <c r="BM906" s="8">
        <v>0</v>
      </c>
      <c r="BN906" s="8">
        <v>0</v>
      </c>
      <c r="BO906" s="8">
        <v>0</v>
      </c>
      <c r="BP906" s="8">
        <v>0</v>
      </c>
      <c r="BQ906" s="8">
        <v>0</v>
      </c>
      <c r="BR906" s="8">
        <v>0</v>
      </c>
    </row>
    <row r="907" spans="1:70" x14ac:dyDescent="0.25">
      <c r="A907" s="6">
        <v>35037880</v>
      </c>
      <c r="B907" t="s">
        <v>2116</v>
      </c>
      <c r="C907" s="7" t="s">
        <v>93</v>
      </c>
      <c r="D907" s="7" t="s">
        <v>897</v>
      </c>
      <c r="E907" s="7" t="s">
        <v>95</v>
      </c>
      <c r="F907" t="s">
        <v>898</v>
      </c>
      <c r="G907" t="s">
        <v>899</v>
      </c>
      <c r="H907" t="s">
        <v>1608</v>
      </c>
      <c r="I907" t="s">
        <v>1044</v>
      </c>
      <c r="J907" t="s">
        <v>153</v>
      </c>
      <c r="K907" t="s">
        <v>196</v>
      </c>
      <c r="L907">
        <v>39.003188071700002</v>
      </c>
      <c r="M907">
        <v>-122.817522681</v>
      </c>
      <c r="N907" s="7" t="s">
        <v>2117</v>
      </c>
      <c r="O907" s="7" t="s">
        <v>2118</v>
      </c>
      <c r="P907" s="7" t="s">
        <v>2119</v>
      </c>
      <c r="Q907" s="7" t="s">
        <v>141</v>
      </c>
      <c r="R907" s="7">
        <v>2020</v>
      </c>
      <c r="S907" s="7">
        <v>747</v>
      </c>
      <c r="T907" s="7" t="s">
        <v>134</v>
      </c>
      <c r="U907" s="7"/>
      <c r="V907" s="7" t="s">
        <v>898</v>
      </c>
      <c r="W907" s="8">
        <v>0</v>
      </c>
      <c r="X907" s="8">
        <v>0</v>
      </c>
      <c r="Y907" s="8">
        <v>0.7054924242424242</v>
      </c>
      <c r="Z907" s="8">
        <v>0.7054924242424242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8">
        <v>0</v>
      </c>
      <c r="AO907" s="8">
        <v>0</v>
      </c>
      <c r="AP907" s="8">
        <v>0</v>
      </c>
      <c r="AQ907" s="8">
        <v>0</v>
      </c>
      <c r="AR907" s="8">
        <v>0</v>
      </c>
      <c r="AS907" s="8">
        <v>0.7054924242424242</v>
      </c>
      <c r="AT907" s="8">
        <v>0.7054924242424242</v>
      </c>
      <c r="AU907" s="7">
        <v>0</v>
      </c>
      <c r="AV907" s="7">
        <v>0</v>
      </c>
      <c r="AW907" s="7">
        <v>0</v>
      </c>
      <c r="AX907" s="7">
        <v>0</v>
      </c>
      <c r="AY907" s="7">
        <v>0</v>
      </c>
      <c r="AZ907" s="7">
        <v>0</v>
      </c>
      <c r="BA907" s="7">
        <v>0</v>
      </c>
      <c r="BB907" s="7">
        <v>0</v>
      </c>
      <c r="BC907" s="8">
        <v>0</v>
      </c>
      <c r="BD907" s="8">
        <v>0</v>
      </c>
      <c r="BE907" s="8">
        <v>0</v>
      </c>
      <c r="BF907" s="8">
        <v>0</v>
      </c>
      <c r="BG907" s="8">
        <v>0</v>
      </c>
      <c r="BH907" s="8">
        <v>0</v>
      </c>
      <c r="BI907" s="8">
        <v>0</v>
      </c>
      <c r="BJ907" s="8">
        <v>0</v>
      </c>
      <c r="BK907" s="8">
        <v>0</v>
      </c>
      <c r="BL907" s="8">
        <v>0</v>
      </c>
      <c r="BM907" s="8">
        <v>0</v>
      </c>
      <c r="BN907" s="8">
        <v>0</v>
      </c>
      <c r="BO907" s="8">
        <v>0</v>
      </c>
      <c r="BP907" s="8">
        <v>0</v>
      </c>
      <c r="BQ907" s="8">
        <v>0</v>
      </c>
      <c r="BR907" s="8">
        <v>0</v>
      </c>
    </row>
    <row r="908" spans="1:70" x14ac:dyDescent="0.25">
      <c r="A908" s="6">
        <v>35023526</v>
      </c>
      <c r="B908" t="s">
        <v>2120</v>
      </c>
      <c r="C908" s="7" t="s">
        <v>101</v>
      </c>
      <c r="D908" s="7" t="s">
        <v>897</v>
      </c>
      <c r="E908" s="7" t="s">
        <v>95</v>
      </c>
      <c r="F908" t="s">
        <v>898</v>
      </c>
      <c r="G908" t="s">
        <v>899</v>
      </c>
      <c r="H908" t="s">
        <v>1608</v>
      </c>
      <c r="J908" t="s">
        <v>153</v>
      </c>
      <c r="K908" t="s">
        <v>196</v>
      </c>
      <c r="L908">
        <v>38.949816429199998</v>
      </c>
      <c r="M908">
        <v>-122.87903652599999</v>
      </c>
      <c r="N908" s="7" t="s">
        <v>2117</v>
      </c>
      <c r="O908" s="7" t="s">
        <v>2121</v>
      </c>
      <c r="P908" s="7" t="s">
        <v>2119</v>
      </c>
      <c r="Q908" s="7" t="s">
        <v>141</v>
      </c>
      <c r="R908" s="7">
        <v>588</v>
      </c>
      <c r="S908" s="7"/>
      <c r="T908" s="7"/>
      <c r="U908" s="7"/>
      <c r="V908" s="7" t="s">
        <v>898</v>
      </c>
      <c r="W908" s="8">
        <v>0</v>
      </c>
      <c r="X908" s="8">
        <v>0</v>
      </c>
      <c r="Y908" s="8">
        <v>7.7651515151515152E-2</v>
      </c>
      <c r="Z908" s="8">
        <v>7.7651515151515152E-2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7.7651515151515152E-2</v>
      </c>
      <c r="AH908" s="8">
        <v>7.7651515151515152E-2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8">
        <v>0</v>
      </c>
      <c r="AO908" s="8">
        <v>0</v>
      </c>
      <c r="AP908" s="8">
        <v>0</v>
      </c>
      <c r="AQ908" s="8">
        <v>0</v>
      </c>
      <c r="AR908" s="8">
        <v>0</v>
      </c>
      <c r="AS908" s="8">
        <v>0</v>
      </c>
      <c r="AT908" s="8">
        <v>0</v>
      </c>
      <c r="AU908" s="7">
        <v>0</v>
      </c>
      <c r="AV908" s="7">
        <v>0</v>
      </c>
      <c r="AW908" s="7">
        <v>0</v>
      </c>
      <c r="AX908" s="7">
        <v>0</v>
      </c>
      <c r="AY908" s="7">
        <v>0</v>
      </c>
      <c r="AZ908" s="7">
        <v>0</v>
      </c>
      <c r="BA908" s="7">
        <v>0</v>
      </c>
      <c r="BB908" s="7">
        <v>0</v>
      </c>
      <c r="BC908" s="8">
        <v>0</v>
      </c>
      <c r="BD908" s="8">
        <v>0</v>
      </c>
      <c r="BE908" s="8">
        <v>0</v>
      </c>
      <c r="BF908" s="8">
        <v>0</v>
      </c>
      <c r="BG908" s="8">
        <v>0</v>
      </c>
      <c r="BH908" s="8">
        <v>0</v>
      </c>
      <c r="BI908" s="8">
        <v>0</v>
      </c>
      <c r="BJ908" s="8">
        <v>0</v>
      </c>
      <c r="BK908" s="8">
        <v>0</v>
      </c>
      <c r="BL908" s="8">
        <v>0</v>
      </c>
      <c r="BM908" s="8">
        <v>0</v>
      </c>
      <c r="BN908" s="8">
        <v>0</v>
      </c>
      <c r="BO908" s="8">
        <v>0</v>
      </c>
      <c r="BP908" s="8">
        <v>0</v>
      </c>
      <c r="BQ908" s="8">
        <v>0</v>
      </c>
      <c r="BR908" s="8">
        <v>0</v>
      </c>
    </row>
    <row r="909" spans="1:70" x14ac:dyDescent="0.25">
      <c r="A909" s="6">
        <v>35079389</v>
      </c>
      <c r="B909" t="s">
        <v>2122</v>
      </c>
      <c r="C909" s="7" t="s">
        <v>101</v>
      </c>
      <c r="D909" s="7" t="s">
        <v>897</v>
      </c>
      <c r="E909" s="7" t="s">
        <v>95</v>
      </c>
      <c r="F909" t="s">
        <v>898</v>
      </c>
      <c r="G909" t="s">
        <v>899</v>
      </c>
      <c r="H909" t="s">
        <v>1473</v>
      </c>
      <c r="I909" t="s">
        <v>184</v>
      </c>
      <c r="J909" t="s">
        <v>99</v>
      </c>
      <c r="K909" t="s">
        <v>100</v>
      </c>
      <c r="L909">
        <v>37.294632866999997</v>
      </c>
      <c r="M909">
        <v>-119.6251893232</v>
      </c>
      <c r="N909" s="7" t="s">
        <v>2123</v>
      </c>
      <c r="O909" s="7" t="s">
        <v>2124</v>
      </c>
      <c r="P909" s="7" t="s">
        <v>2125</v>
      </c>
      <c r="Q909" s="7" t="s">
        <v>170</v>
      </c>
      <c r="R909" s="7">
        <v>1855</v>
      </c>
      <c r="S909" s="7">
        <v>745</v>
      </c>
      <c r="T909" s="7" t="s">
        <v>220</v>
      </c>
      <c r="U909" s="7"/>
      <c r="V909" s="7" t="s">
        <v>898</v>
      </c>
      <c r="W909" s="8">
        <v>0</v>
      </c>
      <c r="X909" s="8">
        <v>0</v>
      </c>
      <c r="Y909" s="8">
        <v>0.14015151515151514</v>
      </c>
      <c r="Z909" s="8">
        <v>0.14015151515151514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8">
        <v>0</v>
      </c>
      <c r="AO909" s="8">
        <v>0.14015151515151514</v>
      </c>
      <c r="AP909" s="8">
        <v>0.14015151515151514</v>
      </c>
      <c r="AQ909" s="8">
        <v>0</v>
      </c>
      <c r="AR909" s="8">
        <v>0</v>
      </c>
      <c r="AS909" s="8">
        <v>0</v>
      </c>
      <c r="AT909" s="8">
        <v>0</v>
      </c>
      <c r="AU909" s="7">
        <v>0</v>
      </c>
      <c r="AV909" s="7">
        <v>0</v>
      </c>
      <c r="AW909" s="7">
        <v>0</v>
      </c>
      <c r="AX909" s="7">
        <v>0</v>
      </c>
      <c r="AY909" s="7">
        <v>0</v>
      </c>
      <c r="AZ909" s="7">
        <v>0</v>
      </c>
      <c r="BA909" s="7">
        <v>0</v>
      </c>
      <c r="BB909" s="7">
        <v>0</v>
      </c>
      <c r="BC909" s="8">
        <v>0</v>
      </c>
      <c r="BD909" s="8">
        <v>0</v>
      </c>
      <c r="BE909" s="8">
        <v>0</v>
      </c>
      <c r="BF909" s="8">
        <v>0</v>
      </c>
      <c r="BG909" s="8">
        <v>0</v>
      </c>
      <c r="BH909" s="8">
        <v>0</v>
      </c>
      <c r="BI909" s="8">
        <v>0</v>
      </c>
      <c r="BJ909" s="8">
        <v>0</v>
      </c>
      <c r="BK909" s="8">
        <v>0</v>
      </c>
      <c r="BL909" s="8">
        <v>0</v>
      </c>
      <c r="BM909" s="8">
        <v>0</v>
      </c>
      <c r="BN909" s="8">
        <v>0</v>
      </c>
      <c r="BO909" s="8">
        <v>0</v>
      </c>
      <c r="BP909" s="8">
        <v>0</v>
      </c>
      <c r="BQ909" s="8">
        <v>0</v>
      </c>
      <c r="BR909" s="8">
        <v>0</v>
      </c>
    </row>
    <row r="910" spans="1:70" x14ac:dyDescent="0.25">
      <c r="A910" s="6">
        <v>35208045</v>
      </c>
      <c r="B910" t="s">
        <v>2126</v>
      </c>
      <c r="C910" s="7" t="s">
        <v>93</v>
      </c>
      <c r="D910" s="7" t="s">
        <v>897</v>
      </c>
      <c r="E910" s="7" t="s">
        <v>95</v>
      </c>
      <c r="F910" t="s">
        <v>898</v>
      </c>
      <c r="G910" t="s">
        <v>899</v>
      </c>
      <c r="H910" t="s">
        <v>1225</v>
      </c>
      <c r="I910" t="s">
        <v>130</v>
      </c>
      <c r="J910" t="s">
        <v>78</v>
      </c>
      <c r="K910" t="s">
        <v>109</v>
      </c>
      <c r="L910">
        <v>38.760359880599999</v>
      </c>
      <c r="M910">
        <v>-121.00997226290001</v>
      </c>
      <c r="N910" s="7" t="s">
        <v>2100</v>
      </c>
      <c r="O910" s="7" t="s">
        <v>2127</v>
      </c>
      <c r="P910" s="7" t="s">
        <v>2102</v>
      </c>
      <c r="Q910" s="7" t="s">
        <v>170</v>
      </c>
      <c r="R910" s="7">
        <v>586</v>
      </c>
      <c r="S910" s="7">
        <v>840</v>
      </c>
      <c r="T910" s="7" t="s">
        <v>220</v>
      </c>
      <c r="U910" s="7"/>
      <c r="V910" s="7" t="s">
        <v>898</v>
      </c>
      <c r="W910" s="8">
        <v>0</v>
      </c>
      <c r="X910" s="8">
        <v>0</v>
      </c>
      <c r="Y910" s="8">
        <v>0.11155303030303031</v>
      </c>
      <c r="Z910" s="8">
        <v>0.11155303030303031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8">
        <v>0</v>
      </c>
      <c r="AO910" s="8">
        <v>0.11155303030303031</v>
      </c>
      <c r="AP910" s="8">
        <v>0.11155303030303031</v>
      </c>
      <c r="AQ910" s="8">
        <v>0</v>
      </c>
      <c r="AR910" s="8">
        <v>0</v>
      </c>
      <c r="AS910" s="8">
        <v>0</v>
      </c>
      <c r="AT910" s="8">
        <v>0</v>
      </c>
      <c r="AU910" s="7">
        <v>0</v>
      </c>
      <c r="AV910" s="7">
        <v>0</v>
      </c>
      <c r="AW910" s="7">
        <v>0</v>
      </c>
      <c r="AX910" s="7">
        <v>0</v>
      </c>
      <c r="AY910" s="7">
        <v>0</v>
      </c>
      <c r="AZ910" s="7">
        <v>0</v>
      </c>
      <c r="BA910" s="7">
        <v>0</v>
      </c>
      <c r="BB910" s="7">
        <v>0</v>
      </c>
      <c r="BC910" s="8">
        <v>0</v>
      </c>
      <c r="BD910" s="8">
        <v>0</v>
      </c>
      <c r="BE910" s="8">
        <v>0</v>
      </c>
      <c r="BF910" s="8">
        <v>0</v>
      </c>
      <c r="BG910" s="8">
        <v>0</v>
      </c>
      <c r="BH910" s="8">
        <v>0</v>
      </c>
      <c r="BI910" s="8">
        <v>0</v>
      </c>
      <c r="BJ910" s="8">
        <v>0</v>
      </c>
      <c r="BK910" s="8">
        <v>0</v>
      </c>
      <c r="BL910" s="8">
        <v>0</v>
      </c>
      <c r="BM910" s="8">
        <v>0</v>
      </c>
      <c r="BN910" s="8">
        <v>0</v>
      </c>
      <c r="BO910" s="8">
        <v>0</v>
      </c>
      <c r="BP910" s="8">
        <v>0</v>
      </c>
      <c r="BQ910" s="8">
        <v>0</v>
      </c>
      <c r="BR910" s="8">
        <v>0</v>
      </c>
    </row>
    <row r="911" spans="1:70" x14ac:dyDescent="0.25">
      <c r="A911" s="6">
        <v>35205032</v>
      </c>
      <c r="B911" t="s">
        <v>2128</v>
      </c>
      <c r="C911" s="7" t="s">
        <v>93</v>
      </c>
      <c r="D911" s="7" t="s">
        <v>897</v>
      </c>
      <c r="E911" s="7" t="s">
        <v>95</v>
      </c>
      <c r="F911" t="s">
        <v>898</v>
      </c>
      <c r="G911" t="s">
        <v>899</v>
      </c>
      <c r="H911" t="s">
        <v>2099</v>
      </c>
      <c r="I911" t="s">
        <v>130</v>
      </c>
      <c r="J911" t="s">
        <v>78</v>
      </c>
      <c r="K911" t="s">
        <v>109</v>
      </c>
      <c r="L911">
        <v>38.708765288400002</v>
      </c>
      <c r="M911">
        <v>-121.0373793679</v>
      </c>
      <c r="N911" s="7" t="s">
        <v>2100</v>
      </c>
      <c r="O911" s="7" t="s">
        <v>2127</v>
      </c>
      <c r="P911" s="7" t="s">
        <v>2102</v>
      </c>
      <c r="Q911" s="7" t="s">
        <v>170</v>
      </c>
      <c r="R911" s="7">
        <v>586</v>
      </c>
      <c r="S911" s="7">
        <v>840</v>
      </c>
      <c r="T911" s="7" t="s">
        <v>220</v>
      </c>
      <c r="U911" s="7"/>
      <c r="V911" s="7" t="s">
        <v>898</v>
      </c>
      <c r="W911" s="8">
        <v>0</v>
      </c>
      <c r="X911" s="8">
        <v>0</v>
      </c>
      <c r="Y911" s="8">
        <v>5.0189393939393936E-2</v>
      </c>
      <c r="Z911" s="8">
        <v>5.0189393939393936E-2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8">
        <v>0</v>
      </c>
      <c r="AO911" s="8">
        <v>0</v>
      </c>
      <c r="AP911" s="8">
        <v>0</v>
      </c>
      <c r="AQ911" s="8">
        <v>0</v>
      </c>
      <c r="AR911" s="8">
        <v>0</v>
      </c>
      <c r="AS911" s="8">
        <v>5.0189393939393936E-2</v>
      </c>
      <c r="AT911" s="8">
        <v>5.0189393939393936E-2</v>
      </c>
      <c r="AU911" s="7">
        <v>0</v>
      </c>
      <c r="AV911" s="7">
        <v>0</v>
      </c>
      <c r="AW911" s="7">
        <v>0</v>
      </c>
      <c r="AX911" s="7">
        <v>0</v>
      </c>
      <c r="AY911" s="7">
        <v>0</v>
      </c>
      <c r="AZ911" s="7">
        <v>0</v>
      </c>
      <c r="BA911" s="7">
        <v>0</v>
      </c>
      <c r="BB911" s="7">
        <v>0</v>
      </c>
      <c r="BC911" s="8">
        <v>0</v>
      </c>
      <c r="BD911" s="8">
        <v>0</v>
      </c>
      <c r="BE911" s="8">
        <v>0</v>
      </c>
      <c r="BF911" s="8">
        <v>0</v>
      </c>
      <c r="BG911" s="8">
        <v>0</v>
      </c>
      <c r="BH911" s="8">
        <v>0</v>
      </c>
      <c r="BI911" s="8">
        <v>0</v>
      </c>
      <c r="BJ911" s="8">
        <v>0</v>
      </c>
      <c r="BK911" s="8">
        <v>0</v>
      </c>
      <c r="BL911" s="8">
        <v>0</v>
      </c>
      <c r="BM911" s="8">
        <v>0</v>
      </c>
      <c r="BN911" s="8">
        <v>0</v>
      </c>
      <c r="BO911" s="8">
        <v>0</v>
      </c>
      <c r="BP911" s="8">
        <v>0</v>
      </c>
      <c r="BQ911" s="8">
        <v>0</v>
      </c>
      <c r="BR911" s="8">
        <v>0</v>
      </c>
    </row>
    <row r="912" spans="1:70" x14ac:dyDescent="0.25">
      <c r="A912" s="6">
        <v>35014889</v>
      </c>
      <c r="B912" t="s">
        <v>2129</v>
      </c>
      <c r="C912" s="7" t="s">
        <v>101</v>
      </c>
      <c r="D912" s="7" t="s">
        <v>897</v>
      </c>
      <c r="E912" s="7" t="s">
        <v>95</v>
      </c>
      <c r="F912" t="s">
        <v>898</v>
      </c>
      <c r="G912" t="s">
        <v>899</v>
      </c>
      <c r="H912" t="s">
        <v>2030</v>
      </c>
      <c r="I912" t="s">
        <v>330</v>
      </c>
      <c r="J912" t="s">
        <v>78</v>
      </c>
      <c r="K912" t="s">
        <v>109</v>
      </c>
      <c r="L912">
        <v>39.3721898135</v>
      </c>
      <c r="M912">
        <v>-121.1010987058</v>
      </c>
      <c r="N912" s="7" t="s">
        <v>2031</v>
      </c>
      <c r="O912" s="7" t="s">
        <v>2130</v>
      </c>
      <c r="P912" s="7" t="s">
        <v>2033</v>
      </c>
      <c r="Q912" s="7" t="s">
        <v>170</v>
      </c>
      <c r="R912" s="7">
        <v>1580</v>
      </c>
      <c r="S912" s="7"/>
      <c r="T912" s="7"/>
      <c r="U912" s="7"/>
      <c r="V912" s="7" t="s">
        <v>898</v>
      </c>
      <c r="W912" s="8">
        <v>0</v>
      </c>
      <c r="X912" s="8">
        <v>0</v>
      </c>
      <c r="Y912" s="8">
        <v>0.10454545454545454</v>
      </c>
      <c r="Z912" s="8">
        <v>0.10454545454545454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0.10454545454545454</v>
      </c>
      <c r="AH912" s="8">
        <v>0.10454545454545454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8">
        <v>0</v>
      </c>
      <c r="AO912" s="8">
        <v>0</v>
      </c>
      <c r="AP912" s="8">
        <v>0</v>
      </c>
      <c r="AQ912" s="8">
        <v>0</v>
      </c>
      <c r="AR912" s="8">
        <v>0</v>
      </c>
      <c r="AS912" s="8">
        <v>0</v>
      </c>
      <c r="AT912" s="8">
        <v>0</v>
      </c>
      <c r="AU912" s="7">
        <v>0</v>
      </c>
      <c r="AV912" s="7">
        <v>0</v>
      </c>
      <c r="AW912" s="7">
        <v>0</v>
      </c>
      <c r="AX912" s="7">
        <v>0</v>
      </c>
      <c r="AY912" s="7">
        <v>0</v>
      </c>
      <c r="AZ912" s="7">
        <v>0</v>
      </c>
      <c r="BA912" s="7">
        <v>0</v>
      </c>
      <c r="BB912" s="7">
        <v>0</v>
      </c>
      <c r="BC912" s="8">
        <v>0</v>
      </c>
      <c r="BD912" s="8">
        <v>0</v>
      </c>
      <c r="BE912" s="8">
        <v>0</v>
      </c>
      <c r="BF912" s="8">
        <v>0</v>
      </c>
      <c r="BG912" s="8">
        <v>0</v>
      </c>
      <c r="BH912" s="8">
        <v>0</v>
      </c>
      <c r="BI912" s="8">
        <v>0</v>
      </c>
      <c r="BJ912" s="8">
        <v>0</v>
      </c>
      <c r="BK912" s="8">
        <v>0</v>
      </c>
      <c r="BL912" s="8">
        <v>0</v>
      </c>
      <c r="BM912" s="8">
        <v>0</v>
      </c>
      <c r="BN912" s="8">
        <v>0</v>
      </c>
      <c r="BO912" s="8">
        <v>0</v>
      </c>
      <c r="BP912" s="8">
        <v>0</v>
      </c>
      <c r="BQ912" s="8">
        <v>0</v>
      </c>
      <c r="BR912" s="8">
        <v>0</v>
      </c>
    </row>
    <row r="913" spans="1:70" x14ac:dyDescent="0.25">
      <c r="A913" s="6">
        <v>35211659</v>
      </c>
      <c r="B913" t="s">
        <v>2131</v>
      </c>
      <c r="C913" s="7" t="s">
        <v>71</v>
      </c>
      <c r="D913" s="7" t="s">
        <v>897</v>
      </c>
      <c r="E913" s="7" t="s">
        <v>73</v>
      </c>
      <c r="F913" t="s">
        <v>898</v>
      </c>
      <c r="G913" t="s">
        <v>899</v>
      </c>
      <c r="H913" t="s">
        <v>2132</v>
      </c>
      <c r="I913" t="s">
        <v>1523</v>
      </c>
      <c r="J913" t="s">
        <v>78</v>
      </c>
      <c r="K913" t="s">
        <v>109</v>
      </c>
      <c r="L913">
        <v>39.389386510000001</v>
      </c>
      <c r="M913">
        <v>-121.0978474998</v>
      </c>
      <c r="N913" s="7" t="s">
        <v>2031</v>
      </c>
      <c r="O913" s="7" t="s">
        <v>2133</v>
      </c>
      <c r="P913" s="7" t="s">
        <v>2033</v>
      </c>
      <c r="Q913" s="7" t="s">
        <v>170</v>
      </c>
      <c r="R913" s="7">
        <v>1590</v>
      </c>
      <c r="S913" s="7">
        <v>149</v>
      </c>
      <c r="T913" s="7" t="s">
        <v>134</v>
      </c>
      <c r="U913" s="7"/>
      <c r="V913" s="7" t="s">
        <v>898</v>
      </c>
      <c r="W913" s="8">
        <v>0</v>
      </c>
      <c r="X913" s="8">
        <v>0</v>
      </c>
      <c r="Y913" s="8">
        <v>3.0303030303030304E-2</v>
      </c>
      <c r="Z913" s="8">
        <v>3.0303030303030304E-2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8">
        <v>0</v>
      </c>
      <c r="AO913" s="8">
        <v>0</v>
      </c>
      <c r="AP913" s="8">
        <v>0</v>
      </c>
      <c r="AQ913" s="8">
        <v>0</v>
      </c>
      <c r="AR913" s="8">
        <v>0</v>
      </c>
      <c r="AS913" s="8">
        <v>0</v>
      </c>
      <c r="AT913" s="8">
        <v>0</v>
      </c>
      <c r="AU913" s="7">
        <v>0</v>
      </c>
      <c r="AV913" s="7">
        <v>0</v>
      </c>
      <c r="AW913" s="7">
        <v>0</v>
      </c>
      <c r="AX913" s="7">
        <v>0</v>
      </c>
      <c r="AY913" s="7">
        <v>0</v>
      </c>
      <c r="AZ913" s="7">
        <v>0</v>
      </c>
      <c r="BA913" s="7">
        <v>3.0303030303030304E-2</v>
      </c>
      <c r="BB913" s="7">
        <v>3.0303030303030304E-2</v>
      </c>
      <c r="BC913" s="8">
        <v>0</v>
      </c>
      <c r="BD913" s="8">
        <v>0</v>
      </c>
      <c r="BE913" s="8">
        <v>0</v>
      </c>
      <c r="BF913" s="8">
        <v>0</v>
      </c>
      <c r="BG913" s="8">
        <v>0</v>
      </c>
      <c r="BH913" s="8">
        <v>0</v>
      </c>
      <c r="BI913" s="8">
        <v>0</v>
      </c>
      <c r="BJ913" s="8">
        <v>0</v>
      </c>
      <c r="BK913" s="8">
        <v>0</v>
      </c>
      <c r="BL913" s="8">
        <v>0</v>
      </c>
      <c r="BM913" s="8">
        <v>0</v>
      </c>
      <c r="BN913" s="8">
        <v>0</v>
      </c>
      <c r="BO913" s="8">
        <v>0</v>
      </c>
      <c r="BP913" s="8">
        <v>0</v>
      </c>
      <c r="BQ913" s="8">
        <v>0</v>
      </c>
      <c r="BR913" s="8">
        <v>0</v>
      </c>
    </row>
    <row r="914" spans="1:70" x14ac:dyDescent="0.25">
      <c r="A914" s="6">
        <v>35149360</v>
      </c>
      <c r="B914" t="s">
        <v>2134</v>
      </c>
      <c r="C914" s="7" t="s">
        <v>101</v>
      </c>
      <c r="D914" s="7" t="s">
        <v>897</v>
      </c>
      <c r="E914" s="7" t="s">
        <v>95</v>
      </c>
      <c r="F914" t="s">
        <v>898</v>
      </c>
      <c r="G914" t="s">
        <v>899</v>
      </c>
      <c r="H914" t="s">
        <v>1299</v>
      </c>
      <c r="I914" t="s">
        <v>995</v>
      </c>
      <c r="J914" t="s">
        <v>78</v>
      </c>
      <c r="K914" t="s">
        <v>79</v>
      </c>
      <c r="L914">
        <v>39.884997404899998</v>
      </c>
      <c r="M914">
        <v>-122.5436046726</v>
      </c>
      <c r="N914" s="7" t="s">
        <v>2135</v>
      </c>
      <c r="O914" s="7" t="s">
        <v>2136</v>
      </c>
      <c r="P914" s="7" t="s">
        <v>2137</v>
      </c>
      <c r="Q914" s="7" t="s">
        <v>141</v>
      </c>
      <c r="R914" s="7">
        <v>413</v>
      </c>
      <c r="S914" s="7">
        <v>694</v>
      </c>
      <c r="T914" s="7" t="s">
        <v>220</v>
      </c>
      <c r="U914" s="7"/>
      <c r="V914" s="7" t="s">
        <v>898</v>
      </c>
      <c r="W914" s="8">
        <v>0</v>
      </c>
      <c r="X914" s="8">
        <v>0</v>
      </c>
      <c r="Y914" s="8">
        <v>6.5151515151515155E-2</v>
      </c>
      <c r="Z914" s="8">
        <v>6.5151515151515155E-2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8">
        <v>0</v>
      </c>
      <c r="AO914" s="8">
        <v>6.5151515151515155E-2</v>
      </c>
      <c r="AP914" s="8">
        <v>6.5151515151515155E-2</v>
      </c>
      <c r="AQ914" s="8">
        <v>0</v>
      </c>
      <c r="AR914" s="8">
        <v>0</v>
      </c>
      <c r="AS914" s="8">
        <v>0</v>
      </c>
      <c r="AT914" s="8">
        <v>0</v>
      </c>
      <c r="AU914" s="7">
        <v>0</v>
      </c>
      <c r="AV914" s="7">
        <v>0</v>
      </c>
      <c r="AW914" s="7">
        <v>0</v>
      </c>
      <c r="AX914" s="7">
        <v>0</v>
      </c>
      <c r="AY914" s="7">
        <v>0</v>
      </c>
      <c r="AZ914" s="7">
        <v>0</v>
      </c>
      <c r="BA914" s="7">
        <v>0</v>
      </c>
      <c r="BB914" s="7">
        <v>0</v>
      </c>
      <c r="BC914" s="8">
        <v>0</v>
      </c>
      <c r="BD914" s="8">
        <v>0</v>
      </c>
      <c r="BE914" s="8">
        <v>0</v>
      </c>
      <c r="BF914" s="8">
        <v>0</v>
      </c>
      <c r="BG914" s="8">
        <v>0</v>
      </c>
      <c r="BH914" s="8">
        <v>0</v>
      </c>
      <c r="BI914" s="8">
        <v>0</v>
      </c>
      <c r="BJ914" s="8">
        <v>0</v>
      </c>
      <c r="BK914" s="8">
        <v>0</v>
      </c>
      <c r="BL914" s="8">
        <v>0</v>
      </c>
      <c r="BM914" s="8">
        <v>0</v>
      </c>
      <c r="BN914" s="8">
        <v>0</v>
      </c>
      <c r="BO914" s="8">
        <v>0</v>
      </c>
      <c r="BP914" s="8">
        <v>0</v>
      </c>
      <c r="BQ914" s="8">
        <v>0</v>
      </c>
      <c r="BR914" s="8">
        <v>0</v>
      </c>
    </row>
    <row r="915" spans="1:70" x14ac:dyDescent="0.25">
      <c r="A915" s="6">
        <v>35038502</v>
      </c>
      <c r="B915" t="s">
        <v>2138</v>
      </c>
      <c r="C915" s="7" t="s">
        <v>101</v>
      </c>
      <c r="D915" s="7" t="s">
        <v>897</v>
      </c>
      <c r="E915" s="7" t="s">
        <v>95</v>
      </c>
      <c r="F915" t="s">
        <v>898</v>
      </c>
      <c r="G915" t="s">
        <v>899</v>
      </c>
      <c r="H915" t="s">
        <v>1178</v>
      </c>
      <c r="I915" t="s">
        <v>163</v>
      </c>
      <c r="J915" t="s">
        <v>158</v>
      </c>
      <c r="K915" t="s">
        <v>1101</v>
      </c>
      <c r="L915">
        <v>35.849671661800002</v>
      </c>
      <c r="M915">
        <v>-120.39452807230001</v>
      </c>
      <c r="N915" s="7" t="s">
        <v>2139</v>
      </c>
      <c r="O915" s="7" t="s">
        <v>2140</v>
      </c>
      <c r="P915" s="7" t="s">
        <v>2141</v>
      </c>
      <c r="Q915" s="7" t="s">
        <v>141</v>
      </c>
      <c r="R915" s="7">
        <v>336</v>
      </c>
      <c r="S915" s="7"/>
      <c r="T915" s="7"/>
      <c r="U915" s="7"/>
      <c r="V915" s="7" t="s">
        <v>898</v>
      </c>
      <c r="W915" s="8">
        <v>0</v>
      </c>
      <c r="X915" s="8">
        <v>0</v>
      </c>
      <c r="Y915" s="8">
        <v>0.1640151515151515</v>
      </c>
      <c r="Z915" s="8">
        <v>0.1640151515151515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0.1640151515151515</v>
      </c>
      <c r="AH915" s="8">
        <v>0.1640151515151515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8">
        <v>0</v>
      </c>
      <c r="AO915" s="8">
        <v>0</v>
      </c>
      <c r="AP915" s="8">
        <v>0</v>
      </c>
      <c r="AQ915" s="8">
        <v>0</v>
      </c>
      <c r="AR915" s="8">
        <v>0</v>
      </c>
      <c r="AS915" s="8">
        <v>0</v>
      </c>
      <c r="AT915" s="8">
        <v>0</v>
      </c>
      <c r="AU915" s="7">
        <v>0</v>
      </c>
      <c r="AV915" s="7">
        <v>0</v>
      </c>
      <c r="AW915" s="7">
        <v>0</v>
      </c>
      <c r="AX915" s="7">
        <v>0</v>
      </c>
      <c r="AY915" s="7">
        <v>0</v>
      </c>
      <c r="AZ915" s="7">
        <v>0</v>
      </c>
      <c r="BA915" s="7">
        <v>0</v>
      </c>
      <c r="BB915" s="7">
        <v>0</v>
      </c>
      <c r="BC915" s="8">
        <v>0</v>
      </c>
      <c r="BD915" s="8">
        <v>0</v>
      </c>
      <c r="BE915" s="8">
        <v>0</v>
      </c>
      <c r="BF915" s="8">
        <v>0</v>
      </c>
      <c r="BG915" s="8">
        <v>0</v>
      </c>
      <c r="BH915" s="8">
        <v>0</v>
      </c>
      <c r="BI915" s="8">
        <v>0</v>
      </c>
      <c r="BJ915" s="8">
        <v>0</v>
      </c>
      <c r="BK915" s="8">
        <v>0</v>
      </c>
      <c r="BL915" s="8">
        <v>0</v>
      </c>
      <c r="BM915" s="8">
        <v>0</v>
      </c>
      <c r="BN915" s="8">
        <v>0</v>
      </c>
      <c r="BO915" s="8">
        <v>0</v>
      </c>
      <c r="BP915" s="8">
        <v>0</v>
      </c>
      <c r="BQ915" s="8">
        <v>0</v>
      </c>
      <c r="BR915" s="8">
        <v>0</v>
      </c>
    </row>
    <row r="916" spans="1:70" x14ac:dyDescent="0.25">
      <c r="A916" s="6">
        <v>35018047</v>
      </c>
      <c r="B916" t="s">
        <v>2142</v>
      </c>
      <c r="C916" s="7" t="s">
        <v>101</v>
      </c>
      <c r="D916" s="7" t="s">
        <v>897</v>
      </c>
      <c r="E916" s="7" t="s">
        <v>95</v>
      </c>
      <c r="F916" t="s">
        <v>898</v>
      </c>
      <c r="G916" t="s">
        <v>899</v>
      </c>
      <c r="H916" t="s">
        <v>1178</v>
      </c>
      <c r="I916" t="s">
        <v>163</v>
      </c>
      <c r="J916" t="s">
        <v>158</v>
      </c>
      <c r="K916" t="s">
        <v>1101</v>
      </c>
      <c r="L916">
        <v>35.927199999899997</v>
      </c>
      <c r="M916">
        <v>-120.3824899996</v>
      </c>
      <c r="N916" s="7" t="s">
        <v>2139</v>
      </c>
      <c r="O916" s="7" t="s">
        <v>2140</v>
      </c>
      <c r="P916" s="7" t="s">
        <v>2141</v>
      </c>
      <c r="Q916" s="7" t="s">
        <v>141</v>
      </c>
      <c r="R916" s="7">
        <v>336</v>
      </c>
      <c r="S916" s="7"/>
      <c r="T916" s="7"/>
      <c r="U916" s="7"/>
      <c r="V916" s="7" t="s">
        <v>898</v>
      </c>
      <c r="W916" s="8">
        <v>0</v>
      </c>
      <c r="X916" s="8">
        <v>0</v>
      </c>
      <c r="Y916" s="8">
        <v>0.15890151515151515</v>
      </c>
      <c r="Z916" s="8">
        <v>0.15890151515151515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0.15890151515151515</v>
      </c>
      <c r="AH916" s="8">
        <v>0.15890151515151515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8">
        <v>0</v>
      </c>
      <c r="AO916" s="8">
        <v>0</v>
      </c>
      <c r="AP916" s="8">
        <v>0</v>
      </c>
      <c r="AQ916" s="8">
        <v>0</v>
      </c>
      <c r="AR916" s="8">
        <v>0</v>
      </c>
      <c r="AS916" s="8">
        <v>0</v>
      </c>
      <c r="AT916" s="8">
        <v>0</v>
      </c>
      <c r="AU916" s="7">
        <v>0</v>
      </c>
      <c r="AV916" s="7">
        <v>0</v>
      </c>
      <c r="AW916" s="7">
        <v>0</v>
      </c>
      <c r="AX916" s="7">
        <v>0</v>
      </c>
      <c r="AY916" s="7">
        <v>0</v>
      </c>
      <c r="AZ916" s="7">
        <v>0</v>
      </c>
      <c r="BA916" s="7">
        <v>0</v>
      </c>
      <c r="BB916" s="7">
        <v>0</v>
      </c>
      <c r="BC916" s="8">
        <v>0</v>
      </c>
      <c r="BD916" s="8">
        <v>0</v>
      </c>
      <c r="BE916" s="8">
        <v>0</v>
      </c>
      <c r="BF916" s="8">
        <v>0</v>
      </c>
      <c r="BG916" s="8">
        <v>0</v>
      </c>
      <c r="BH916" s="8">
        <v>0</v>
      </c>
      <c r="BI916" s="8">
        <v>0</v>
      </c>
      <c r="BJ916" s="8">
        <v>0</v>
      </c>
      <c r="BK916" s="8">
        <v>0</v>
      </c>
      <c r="BL916" s="8">
        <v>0</v>
      </c>
      <c r="BM916" s="8">
        <v>0</v>
      </c>
      <c r="BN916" s="8">
        <v>0</v>
      </c>
      <c r="BO916" s="8">
        <v>0</v>
      </c>
      <c r="BP916" s="8">
        <v>0</v>
      </c>
      <c r="BQ916" s="8">
        <v>0</v>
      </c>
      <c r="BR916" s="8">
        <v>0</v>
      </c>
    </row>
    <row r="917" spans="1:70" x14ac:dyDescent="0.25">
      <c r="A917" s="6">
        <v>35264103</v>
      </c>
      <c r="B917" t="s">
        <v>2143</v>
      </c>
      <c r="C917" s="7" t="s">
        <v>101</v>
      </c>
      <c r="D917" s="7" t="s">
        <v>897</v>
      </c>
      <c r="E917" s="7" t="s">
        <v>95</v>
      </c>
      <c r="F917" t="s">
        <v>898</v>
      </c>
      <c r="G917" t="s">
        <v>899</v>
      </c>
      <c r="H917" t="s">
        <v>2144</v>
      </c>
      <c r="I917" t="s">
        <v>152</v>
      </c>
      <c r="J917" t="s">
        <v>153</v>
      </c>
      <c r="K917" t="s">
        <v>154</v>
      </c>
      <c r="L917">
        <v>38.620594797499997</v>
      </c>
      <c r="M917">
        <v>-122.5856631681</v>
      </c>
      <c r="N917" s="7" t="s">
        <v>2145</v>
      </c>
      <c r="O917" s="7" t="s">
        <v>2146</v>
      </c>
      <c r="P917" s="7" t="s">
        <v>2147</v>
      </c>
      <c r="Q917" s="7" t="s">
        <v>170</v>
      </c>
      <c r="R917" s="7">
        <v>1093</v>
      </c>
      <c r="S917" s="7">
        <v>134</v>
      </c>
      <c r="T917" s="7" t="s">
        <v>123</v>
      </c>
      <c r="U917" s="7"/>
      <c r="V917" s="7" t="s">
        <v>898</v>
      </c>
      <c r="W917" s="8">
        <v>0</v>
      </c>
      <c r="X917" s="8">
        <v>0</v>
      </c>
      <c r="Y917" s="8">
        <v>0.23276515151515151</v>
      </c>
      <c r="Z917" s="8">
        <v>0.23276515151515151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8">
        <v>0</v>
      </c>
      <c r="AO917" s="8">
        <v>0</v>
      </c>
      <c r="AP917" s="8">
        <v>0</v>
      </c>
      <c r="AQ917" s="8">
        <v>0</v>
      </c>
      <c r="AR917" s="8">
        <v>0</v>
      </c>
      <c r="AS917" s="8">
        <v>0.23276515151515151</v>
      </c>
      <c r="AT917" s="8">
        <v>0.23276515151515151</v>
      </c>
      <c r="AU917" s="7">
        <v>0</v>
      </c>
      <c r="AV917" s="7">
        <v>0</v>
      </c>
      <c r="AW917" s="7">
        <v>0</v>
      </c>
      <c r="AX917" s="7">
        <v>0</v>
      </c>
      <c r="AY917" s="7">
        <v>0</v>
      </c>
      <c r="AZ917" s="7">
        <v>0</v>
      </c>
      <c r="BA917" s="7">
        <v>0</v>
      </c>
      <c r="BB917" s="7">
        <v>0</v>
      </c>
      <c r="BC917" s="8">
        <v>0</v>
      </c>
      <c r="BD917" s="8">
        <v>0</v>
      </c>
      <c r="BE917" s="8">
        <v>0</v>
      </c>
      <c r="BF917" s="8">
        <v>0</v>
      </c>
      <c r="BG917" s="8">
        <v>0</v>
      </c>
      <c r="BH917" s="8">
        <v>0</v>
      </c>
      <c r="BI917" s="8">
        <v>0</v>
      </c>
      <c r="BJ917" s="8">
        <v>0</v>
      </c>
      <c r="BK917" s="8">
        <v>0</v>
      </c>
      <c r="BL917" s="8">
        <v>0</v>
      </c>
      <c r="BM917" s="8">
        <v>0</v>
      </c>
      <c r="BN917" s="8">
        <v>0</v>
      </c>
      <c r="BO917" s="8">
        <v>0</v>
      </c>
      <c r="BP917" s="8">
        <v>0</v>
      </c>
      <c r="BQ917" s="8">
        <v>0</v>
      </c>
      <c r="BR917" s="8">
        <v>0</v>
      </c>
    </row>
    <row r="918" spans="1:70" x14ac:dyDescent="0.25">
      <c r="A918" s="6">
        <v>35225015</v>
      </c>
      <c r="B918" t="s">
        <v>2148</v>
      </c>
      <c r="C918" s="7" t="s">
        <v>93</v>
      </c>
      <c r="D918" s="7" t="s">
        <v>897</v>
      </c>
      <c r="E918" s="7" t="s">
        <v>95</v>
      </c>
      <c r="F918" t="s">
        <v>898</v>
      </c>
      <c r="G918" t="s">
        <v>899</v>
      </c>
      <c r="H918" t="s">
        <v>2149</v>
      </c>
      <c r="I918" t="s">
        <v>1100</v>
      </c>
      <c r="J918" t="s">
        <v>158</v>
      </c>
      <c r="K918" t="s">
        <v>1101</v>
      </c>
      <c r="L918">
        <v>35.644223848199999</v>
      </c>
      <c r="M918">
        <v>-121.1875453973</v>
      </c>
      <c r="N918" s="7" t="s">
        <v>2150</v>
      </c>
      <c r="O918" s="7" t="s">
        <v>2151</v>
      </c>
      <c r="P918" s="7" t="s">
        <v>2152</v>
      </c>
      <c r="Q918" s="7" t="s">
        <v>141</v>
      </c>
      <c r="R918" s="7">
        <v>1620</v>
      </c>
      <c r="S918" s="7">
        <v>2572</v>
      </c>
      <c r="T918" s="7" t="s">
        <v>220</v>
      </c>
      <c r="U918" s="7"/>
      <c r="V918" s="7" t="s">
        <v>898</v>
      </c>
      <c r="W918" s="8">
        <v>0</v>
      </c>
      <c r="X918" s="8">
        <v>0</v>
      </c>
      <c r="Y918" s="8">
        <v>3.0113636363636363E-2</v>
      </c>
      <c r="Z918" s="8">
        <v>3.0113636363636363E-2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8">
        <v>0</v>
      </c>
      <c r="AO918" s="8">
        <v>3.0113636363636363E-2</v>
      </c>
      <c r="AP918" s="8">
        <v>3.0113636363636363E-2</v>
      </c>
      <c r="AQ918" s="8">
        <v>0</v>
      </c>
      <c r="AR918" s="8">
        <v>0</v>
      </c>
      <c r="AS918" s="8">
        <v>0</v>
      </c>
      <c r="AT918" s="8">
        <v>0</v>
      </c>
      <c r="AU918" s="7">
        <v>0</v>
      </c>
      <c r="AV918" s="7">
        <v>0</v>
      </c>
      <c r="AW918" s="7">
        <v>0</v>
      </c>
      <c r="AX918" s="7">
        <v>0</v>
      </c>
      <c r="AY918" s="7">
        <v>0</v>
      </c>
      <c r="AZ918" s="7">
        <v>0</v>
      </c>
      <c r="BA918" s="7">
        <v>0</v>
      </c>
      <c r="BB918" s="7">
        <v>0</v>
      </c>
      <c r="BC918" s="8">
        <v>0</v>
      </c>
      <c r="BD918" s="8">
        <v>0</v>
      </c>
      <c r="BE918" s="8">
        <v>0</v>
      </c>
      <c r="BF918" s="8">
        <v>0</v>
      </c>
      <c r="BG918" s="8">
        <v>0</v>
      </c>
      <c r="BH918" s="8">
        <v>0</v>
      </c>
      <c r="BI918" s="8">
        <v>0</v>
      </c>
      <c r="BJ918" s="8">
        <v>0</v>
      </c>
      <c r="BK918" s="8">
        <v>0</v>
      </c>
      <c r="BL918" s="8">
        <v>0</v>
      </c>
      <c r="BM918" s="8">
        <v>0</v>
      </c>
      <c r="BN918" s="8">
        <v>0</v>
      </c>
      <c r="BO918" s="8">
        <v>0</v>
      </c>
      <c r="BP918" s="8">
        <v>0</v>
      </c>
      <c r="BQ918" s="8">
        <v>0</v>
      </c>
      <c r="BR918" s="8">
        <v>0</v>
      </c>
    </row>
    <row r="919" spans="1:70" x14ac:dyDescent="0.25">
      <c r="A919" s="6">
        <v>35037588</v>
      </c>
      <c r="B919" t="s">
        <v>2153</v>
      </c>
      <c r="C919" s="7" t="s">
        <v>101</v>
      </c>
      <c r="D919" s="7" t="s">
        <v>897</v>
      </c>
      <c r="E919" s="7" t="s">
        <v>95</v>
      </c>
      <c r="F919" t="s">
        <v>898</v>
      </c>
      <c r="G919" t="s">
        <v>899</v>
      </c>
      <c r="H919" t="s">
        <v>2154</v>
      </c>
      <c r="I919" t="s">
        <v>939</v>
      </c>
      <c r="J919" t="s">
        <v>153</v>
      </c>
      <c r="K919" t="s">
        <v>196</v>
      </c>
      <c r="L919">
        <v>40.551554923600001</v>
      </c>
      <c r="M919">
        <v>-124.1125248151</v>
      </c>
      <c r="N919" s="7" t="s">
        <v>2155</v>
      </c>
      <c r="O919" s="7" t="s">
        <v>2156</v>
      </c>
      <c r="P919" s="7" t="s">
        <v>2157</v>
      </c>
      <c r="Q919" s="7" t="s">
        <v>141</v>
      </c>
      <c r="R919" s="7">
        <v>1918</v>
      </c>
      <c r="S919" s="7">
        <v>3044</v>
      </c>
      <c r="T919" s="7" t="s">
        <v>220</v>
      </c>
      <c r="U919" s="7"/>
      <c r="V919" s="7" t="s">
        <v>898</v>
      </c>
      <c r="W919" s="8">
        <v>0</v>
      </c>
      <c r="X919" s="8">
        <v>0</v>
      </c>
      <c r="Y919" s="8">
        <v>0.1721590909090909</v>
      </c>
      <c r="Z919" s="8">
        <v>0.1721590909090909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8">
        <v>0</v>
      </c>
      <c r="AO919" s="8">
        <v>0</v>
      </c>
      <c r="AP919" s="8">
        <v>0</v>
      </c>
      <c r="AQ919" s="8">
        <v>0</v>
      </c>
      <c r="AR919" s="8">
        <v>0</v>
      </c>
      <c r="AS919" s="8">
        <v>0.1721590909090909</v>
      </c>
      <c r="AT919" s="8">
        <v>0.1721590909090909</v>
      </c>
      <c r="AU919" s="7">
        <v>0</v>
      </c>
      <c r="AV919" s="7">
        <v>0</v>
      </c>
      <c r="AW919" s="7">
        <v>0</v>
      </c>
      <c r="AX919" s="7">
        <v>0</v>
      </c>
      <c r="AY919" s="7">
        <v>0</v>
      </c>
      <c r="AZ919" s="7">
        <v>0</v>
      </c>
      <c r="BA919" s="7">
        <v>0</v>
      </c>
      <c r="BB919" s="7">
        <v>0</v>
      </c>
      <c r="BC919" s="8">
        <v>0</v>
      </c>
      <c r="BD919" s="8">
        <v>0</v>
      </c>
      <c r="BE919" s="8">
        <v>0</v>
      </c>
      <c r="BF919" s="8">
        <v>0</v>
      </c>
      <c r="BG919" s="8">
        <v>0</v>
      </c>
      <c r="BH919" s="8">
        <v>0</v>
      </c>
      <c r="BI919" s="8">
        <v>0</v>
      </c>
      <c r="BJ919" s="8">
        <v>0</v>
      </c>
      <c r="BK919" s="8">
        <v>0</v>
      </c>
      <c r="BL919" s="8">
        <v>0</v>
      </c>
      <c r="BM919" s="8">
        <v>0</v>
      </c>
      <c r="BN919" s="8">
        <v>0</v>
      </c>
      <c r="BO919" s="8">
        <v>0</v>
      </c>
      <c r="BP919" s="8">
        <v>0</v>
      </c>
      <c r="BQ919" s="8">
        <v>0</v>
      </c>
      <c r="BR919" s="8">
        <v>0</v>
      </c>
    </row>
    <row r="920" spans="1:70" x14ac:dyDescent="0.25">
      <c r="A920" s="6">
        <v>35037594</v>
      </c>
      <c r="B920" t="s">
        <v>2158</v>
      </c>
      <c r="C920" s="7" t="s">
        <v>93</v>
      </c>
      <c r="D920" s="7" t="s">
        <v>897</v>
      </c>
      <c r="E920" s="7" t="s">
        <v>95</v>
      </c>
      <c r="F920" t="s">
        <v>898</v>
      </c>
      <c r="G920" t="s">
        <v>899</v>
      </c>
      <c r="H920" t="s">
        <v>2159</v>
      </c>
      <c r="J920" t="s">
        <v>153</v>
      </c>
      <c r="K920" t="s">
        <v>196</v>
      </c>
      <c r="L920">
        <v>40.501856538699997</v>
      </c>
      <c r="M920">
        <v>-123.99087553619999</v>
      </c>
      <c r="N920" s="7" t="s">
        <v>2155</v>
      </c>
      <c r="O920" s="7" t="s">
        <v>2160</v>
      </c>
      <c r="P920" s="7" t="s">
        <v>2157</v>
      </c>
      <c r="Q920" s="7" t="s">
        <v>141</v>
      </c>
      <c r="R920" s="7">
        <v>2091</v>
      </c>
      <c r="S920" s="7"/>
      <c r="T920" s="7"/>
      <c r="U920" s="7"/>
      <c r="V920" s="7" t="s">
        <v>898</v>
      </c>
      <c r="W920" s="8">
        <v>0</v>
      </c>
      <c r="X920" s="8">
        <v>0</v>
      </c>
      <c r="Y920" s="8">
        <v>9.4128787878787881E-2</v>
      </c>
      <c r="Z920" s="8">
        <v>9.4128787878787881E-2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9.4128787878787881E-2</v>
      </c>
      <c r="AH920" s="8">
        <v>9.4128787878787881E-2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8">
        <v>0</v>
      </c>
      <c r="AO920" s="8">
        <v>0</v>
      </c>
      <c r="AP920" s="8">
        <v>0</v>
      </c>
      <c r="AQ920" s="8">
        <v>0</v>
      </c>
      <c r="AR920" s="8">
        <v>0</v>
      </c>
      <c r="AS920" s="8">
        <v>0</v>
      </c>
      <c r="AT920" s="8">
        <v>0</v>
      </c>
      <c r="AU920" s="7">
        <v>0</v>
      </c>
      <c r="AV920" s="7">
        <v>0</v>
      </c>
      <c r="AW920" s="7">
        <v>0</v>
      </c>
      <c r="AX920" s="7">
        <v>0</v>
      </c>
      <c r="AY920" s="7">
        <v>0</v>
      </c>
      <c r="AZ920" s="7">
        <v>0</v>
      </c>
      <c r="BA920" s="7">
        <v>0</v>
      </c>
      <c r="BB920" s="7">
        <v>0</v>
      </c>
      <c r="BC920" s="8">
        <v>0</v>
      </c>
      <c r="BD920" s="8">
        <v>0</v>
      </c>
      <c r="BE920" s="8">
        <v>0</v>
      </c>
      <c r="BF920" s="8">
        <v>0</v>
      </c>
      <c r="BG920" s="8">
        <v>0</v>
      </c>
      <c r="BH920" s="8">
        <v>0</v>
      </c>
      <c r="BI920" s="8">
        <v>0</v>
      </c>
      <c r="BJ920" s="8">
        <v>0</v>
      </c>
      <c r="BK920" s="8">
        <v>0</v>
      </c>
      <c r="BL920" s="8">
        <v>0</v>
      </c>
      <c r="BM920" s="8">
        <v>0</v>
      </c>
      <c r="BN920" s="8">
        <v>0</v>
      </c>
      <c r="BO920" s="8">
        <v>0</v>
      </c>
      <c r="BP920" s="8">
        <v>0</v>
      </c>
      <c r="BQ920" s="8">
        <v>0</v>
      </c>
      <c r="BR920" s="8">
        <v>0</v>
      </c>
    </row>
    <row r="921" spans="1:70" x14ac:dyDescent="0.25">
      <c r="A921" s="6">
        <v>31153500</v>
      </c>
      <c r="B921" t="s">
        <v>2161</v>
      </c>
      <c r="C921" s="7" t="s">
        <v>101</v>
      </c>
      <c r="D921" s="7" t="s">
        <v>897</v>
      </c>
      <c r="E921" s="7" t="s">
        <v>95</v>
      </c>
      <c r="F921" t="s">
        <v>898</v>
      </c>
      <c r="G921" t="s">
        <v>899</v>
      </c>
      <c r="H921" t="s">
        <v>2162</v>
      </c>
      <c r="I921" t="s">
        <v>1017</v>
      </c>
      <c r="J921" t="s">
        <v>508</v>
      </c>
      <c r="K921" t="s">
        <v>1018</v>
      </c>
      <c r="L921">
        <v>37.651101457800003</v>
      </c>
      <c r="M921">
        <v>-122.0461318948</v>
      </c>
      <c r="N921" s="7" t="s">
        <v>2163</v>
      </c>
      <c r="O921" s="7" t="s">
        <v>2164</v>
      </c>
      <c r="P921" s="7" t="s">
        <v>2165</v>
      </c>
      <c r="Q921" s="7" t="s">
        <v>141</v>
      </c>
      <c r="R921" s="7">
        <v>3457</v>
      </c>
      <c r="S921" s="7"/>
      <c r="T921" s="7"/>
      <c r="U921" s="7"/>
      <c r="V921" s="7" t="s">
        <v>898</v>
      </c>
      <c r="W921" s="8">
        <v>0</v>
      </c>
      <c r="X921" s="8">
        <v>0</v>
      </c>
      <c r="Y921" s="8">
        <v>0.25852272727272729</v>
      </c>
      <c r="Z921" s="8">
        <v>0.25852272727272729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0.25852272727272729</v>
      </c>
      <c r="AH921" s="8">
        <v>0.25852272727272729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8">
        <v>0</v>
      </c>
      <c r="AO921" s="8">
        <v>0</v>
      </c>
      <c r="AP921" s="8">
        <v>0</v>
      </c>
      <c r="AQ921" s="8">
        <v>0</v>
      </c>
      <c r="AR921" s="8">
        <v>0</v>
      </c>
      <c r="AS921" s="8">
        <v>0</v>
      </c>
      <c r="AT921" s="8">
        <v>0</v>
      </c>
      <c r="AU921" s="7">
        <v>0</v>
      </c>
      <c r="AV921" s="7">
        <v>0</v>
      </c>
      <c r="AW921" s="7">
        <v>0</v>
      </c>
      <c r="AX921" s="7">
        <v>0</v>
      </c>
      <c r="AY921" s="7">
        <v>0</v>
      </c>
      <c r="AZ921" s="7">
        <v>0</v>
      </c>
      <c r="BA921" s="7">
        <v>0</v>
      </c>
      <c r="BB921" s="7">
        <v>0</v>
      </c>
      <c r="BC921" s="8">
        <v>0</v>
      </c>
      <c r="BD921" s="8">
        <v>0</v>
      </c>
      <c r="BE921" s="8">
        <v>0</v>
      </c>
      <c r="BF921" s="8">
        <v>0</v>
      </c>
      <c r="BG921" s="8">
        <v>0</v>
      </c>
      <c r="BH921" s="8">
        <v>0</v>
      </c>
      <c r="BI921" s="8">
        <v>0</v>
      </c>
      <c r="BJ921" s="8">
        <v>0</v>
      </c>
      <c r="BK921" s="8">
        <v>0</v>
      </c>
      <c r="BL921" s="8">
        <v>0</v>
      </c>
      <c r="BM921" s="8">
        <v>0</v>
      </c>
      <c r="BN921" s="8">
        <v>0</v>
      </c>
      <c r="BO921" s="8">
        <v>0</v>
      </c>
      <c r="BP921" s="8">
        <v>0</v>
      </c>
      <c r="BQ921" s="8">
        <v>0</v>
      </c>
      <c r="BR921" s="8">
        <v>0</v>
      </c>
    </row>
    <row r="922" spans="1:70" x14ac:dyDescent="0.25">
      <c r="A922" s="6">
        <v>31326034</v>
      </c>
      <c r="B922" t="s">
        <v>2166</v>
      </c>
      <c r="C922" s="7" t="s">
        <v>101</v>
      </c>
      <c r="D922" s="7" t="s">
        <v>897</v>
      </c>
      <c r="E922" s="7" t="s">
        <v>95</v>
      </c>
      <c r="F922" t="s">
        <v>898</v>
      </c>
      <c r="G922" t="s">
        <v>899</v>
      </c>
      <c r="H922" t="s">
        <v>2162</v>
      </c>
      <c r="J922" t="s">
        <v>99</v>
      </c>
      <c r="K922" t="s">
        <v>1018</v>
      </c>
      <c r="L922">
        <v>37.666536169399997</v>
      </c>
      <c r="M922">
        <v>-122.0273890525</v>
      </c>
      <c r="N922" s="7" t="s">
        <v>2167</v>
      </c>
      <c r="O922" s="7" t="s">
        <v>2168</v>
      </c>
      <c r="P922" s="7" t="s">
        <v>2169</v>
      </c>
      <c r="Q922" s="7" t="s">
        <v>170</v>
      </c>
      <c r="R922" s="7">
        <v>2041</v>
      </c>
      <c r="S922" s="7"/>
      <c r="T922" s="7"/>
      <c r="U922" s="7"/>
      <c r="V922" s="7" t="s">
        <v>898</v>
      </c>
      <c r="W922" s="8">
        <v>0</v>
      </c>
      <c r="X922" s="8">
        <v>0</v>
      </c>
      <c r="Y922" s="8">
        <v>2.5378787878787879E-2</v>
      </c>
      <c r="Z922" s="8">
        <v>2.5378787878787879E-2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2.5378787878787879E-2</v>
      </c>
      <c r="AH922" s="8">
        <v>2.5378787878787879E-2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8">
        <v>0</v>
      </c>
      <c r="AO922" s="8">
        <v>0</v>
      </c>
      <c r="AP922" s="8">
        <v>0</v>
      </c>
      <c r="AQ922" s="8">
        <v>0</v>
      </c>
      <c r="AR922" s="8">
        <v>0</v>
      </c>
      <c r="AS922" s="8">
        <v>0</v>
      </c>
      <c r="AT922" s="8">
        <v>0</v>
      </c>
      <c r="AU922" s="7">
        <v>0</v>
      </c>
      <c r="AV922" s="7">
        <v>0</v>
      </c>
      <c r="AW922" s="7">
        <v>0</v>
      </c>
      <c r="AX922" s="7">
        <v>0</v>
      </c>
      <c r="AY922" s="7">
        <v>0</v>
      </c>
      <c r="AZ922" s="7">
        <v>0</v>
      </c>
      <c r="BA922" s="7">
        <v>0</v>
      </c>
      <c r="BB922" s="7">
        <v>0</v>
      </c>
      <c r="BC922" s="8">
        <v>0</v>
      </c>
      <c r="BD922" s="8">
        <v>0</v>
      </c>
      <c r="BE922" s="8">
        <v>0</v>
      </c>
      <c r="BF922" s="8">
        <v>0</v>
      </c>
      <c r="BG922" s="8">
        <v>0</v>
      </c>
      <c r="BH922" s="8">
        <v>0</v>
      </c>
      <c r="BI922" s="8">
        <v>0</v>
      </c>
      <c r="BJ922" s="8">
        <v>0</v>
      </c>
      <c r="BK922" s="8">
        <v>0</v>
      </c>
      <c r="BL922" s="8">
        <v>0</v>
      </c>
      <c r="BM922" s="8">
        <v>0</v>
      </c>
      <c r="BN922" s="8">
        <v>0</v>
      </c>
      <c r="BO922" s="8">
        <v>0</v>
      </c>
      <c r="BP922" s="8">
        <v>0</v>
      </c>
      <c r="BQ922" s="8">
        <v>0</v>
      </c>
      <c r="BR922" s="8">
        <v>0</v>
      </c>
    </row>
    <row r="923" spans="1:70" x14ac:dyDescent="0.25">
      <c r="A923" s="6">
        <v>35204835</v>
      </c>
      <c r="B923" t="s">
        <v>2170</v>
      </c>
      <c r="C923" s="7" t="s">
        <v>93</v>
      </c>
      <c r="D923" s="7" t="s">
        <v>897</v>
      </c>
      <c r="E923" s="7" t="s">
        <v>95</v>
      </c>
      <c r="F923" t="s">
        <v>898</v>
      </c>
      <c r="G923" t="s">
        <v>899</v>
      </c>
      <c r="H923" t="s">
        <v>2171</v>
      </c>
      <c r="I923" t="s">
        <v>118</v>
      </c>
      <c r="J923" t="s">
        <v>78</v>
      </c>
      <c r="K923" t="s">
        <v>79</v>
      </c>
      <c r="L923">
        <v>40.836119819799997</v>
      </c>
      <c r="M923">
        <v>-121.9169990262</v>
      </c>
      <c r="N923" s="7" t="s">
        <v>2172</v>
      </c>
      <c r="O923" s="7" t="s">
        <v>2173</v>
      </c>
      <c r="P923" s="7" t="s">
        <v>2174</v>
      </c>
      <c r="Q923" s="7" t="s">
        <v>141</v>
      </c>
      <c r="R923" s="7">
        <v>281</v>
      </c>
      <c r="S923" s="7">
        <v>584</v>
      </c>
      <c r="T923" s="7" t="s">
        <v>134</v>
      </c>
      <c r="U923" s="7"/>
      <c r="V923" s="7" t="s">
        <v>898</v>
      </c>
      <c r="W923" s="8">
        <v>0</v>
      </c>
      <c r="X923" s="8">
        <v>0</v>
      </c>
      <c r="Y923" s="8">
        <v>0.18636363636363637</v>
      </c>
      <c r="Z923" s="8">
        <v>0.18636363636363637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8">
        <v>0</v>
      </c>
      <c r="AO923" s="8">
        <v>0.18636363636363637</v>
      </c>
      <c r="AP923" s="8">
        <v>0.18636363636363637</v>
      </c>
      <c r="AQ923" s="8">
        <v>0</v>
      </c>
      <c r="AR923" s="8">
        <v>0</v>
      </c>
      <c r="AS923" s="8">
        <v>0</v>
      </c>
      <c r="AT923" s="8">
        <v>0</v>
      </c>
      <c r="AU923" s="7">
        <v>0</v>
      </c>
      <c r="AV923" s="7">
        <v>0</v>
      </c>
      <c r="AW923" s="7">
        <v>0</v>
      </c>
      <c r="AX923" s="7">
        <v>0</v>
      </c>
      <c r="AY923" s="7">
        <v>0</v>
      </c>
      <c r="AZ923" s="7">
        <v>0</v>
      </c>
      <c r="BA923" s="7">
        <v>0</v>
      </c>
      <c r="BB923" s="7">
        <v>0</v>
      </c>
      <c r="BC923" s="8">
        <v>0</v>
      </c>
      <c r="BD923" s="8">
        <v>0</v>
      </c>
      <c r="BE923" s="8">
        <v>0</v>
      </c>
      <c r="BF923" s="8">
        <v>0</v>
      </c>
      <c r="BG923" s="8">
        <v>0</v>
      </c>
      <c r="BH923" s="8">
        <v>0</v>
      </c>
      <c r="BI923" s="8">
        <v>0</v>
      </c>
      <c r="BJ923" s="8">
        <v>0</v>
      </c>
      <c r="BK923" s="8">
        <v>0</v>
      </c>
      <c r="BL923" s="8">
        <v>0</v>
      </c>
      <c r="BM923" s="8">
        <v>0</v>
      </c>
      <c r="BN923" s="8">
        <v>0</v>
      </c>
      <c r="BO923" s="8">
        <v>0</v>
      </c>
      <c r="BP923" s="8">
        <v>0</v>
      </c>
      <c r="BQ923" s="8">
        <v>0</v>
      </c>
      <c r="BR923" s="8">
        <v>0</v>
      </c>
    </row>
    <row r="924" spans="1:70" x14ac:dyDescent="0.25">
      <c r="A924" s="6">
        <v>35217691</v>
      </c>
      <c r="B924" t="s">
        <v>2175</v>
      </c>
      <c r="C924" s="7" t="s">
        <v>101</v>
      </c>
      <c r="D924" s="7" t="s">
        <v>897</v>
      </c>
      <c r="E924" s="7" t="s">
        <v>95</v>
      </c>
      <c r="F924" t="s">
        <v>898</v>
      </c>
      <c r="G924" t="s">
        <v>899</v>
      </c>
      <c r="H924" t="s">
        <v>2171</v>
      </c>
      <c r="I924" t="s">
        <v>118</v>
      </c>
      <c r="J924" t="s">
        <v>78</v>
      </c>
      <c r="K924" t="s">
        <v>79</v>
      </c>
      <c r="L924">
        <v>40.832930278900001</v>
      </c>
      <c r="M924">
        <v>-121.9284779125</v>
      </c>
      <c r="N924" s="7" t="s">
        <v>2172</v>
      </c>
      <c r="O924" s="7" t="s">
        <v>2173</v>
      </c>
      <c r="P924" s="7" t="s">
        <v>2174</v>
      </c>
      <c r="Q924" s="7" t="s">
        <v>141</v>
      </c>
      <c r="R924" s="7">
        <v>281</v>
      </c>
      <c r="S924" s="7">
        <v>584</v>
      </c>
      <c r="T924" s="7" t="s">
        <v>134</v>
      </c>
      <c r="U924" s="7"/>
      <c r="V924" s="7" t="s">
        <v>898</v>
      </c>
      <c r="W924" s="8">
        <v>0</v>
      </c>
      <c r="X924" s="8">
        <v>0</v>
      </c>
      <c r="Y924" s="8">
        <v>8.3143939393939395E-2</v>
      </c>
      <c r="Z924" s="8">
        <v>8.3143939393939395E-2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8">
        <v>0</v>
      </c>
      <c r="AO924" s="8">
        <v>8.3143939393939395E-2</v>
      </c>
      <c r="AP924" s="8">
        <v>8.3143939393939395E-2</v>
      </c>
      <c r="AQ924" s="8">
        <v>0</v>
      </c>
      <c r="AR924" s="8">
        <v>0</v>
      </c>
      <c r="AS924" s="8">
        <v>0</v>
      </c>
      <c r="AT924" s="8">
        <v>0</v>
      </c>
      <c r="AU924" s="7">
        <v>0</v>
      </c>
      <c r="AV924" s="7">
        <v>0</v>
      </c>
      <c r="AW924" s="7">
        <v>0</v>
      </c>
      <c r="AX924" s="7">
        <v>0</v>
      </c>
      <c r="AY924" s="7">
        <v>0</v>
      </c>
      <c r="AZ924" s="7">
        <v>0</v>
      </c>
      <c r="BA924" s="7">
        <v>0</v>
      </c>
      <c r="BB924" s="7">
        <v>0</v>
      </c>
      <c r="BC924" s="8">
        <v>0</v>
      </c>
      <c r="BD924" s="8">
        <v>0</v>
      </c>
      <c r="BE924" s="8">
        <v>0</v>
      </c>
      <c r="BF924" s="8">
        <v>0</v>
      </c>
      <c r="BG924" s="8">
        <v>0</v>
      </c>
      <c r="BH924" s="8">
        <v>0</v>
      </c>
      <c r="BI924" s="8">
        <v>0</v>
      </c>
      <c r="BJ924" s="8">
        <v>0</v>
      </c>
      <c r="BK924" s="8">
        <v>0</v>
      </c>
      <c r="BL924" s="8">
        <v>0</v>
      </c>
      <c r="BM924" s="8">
        <v>0</v>
      </c>
      <c r="BN924" s="8">
        <v>0</v>
      </c>
      <c r="BO924" s="8">
        <v>0</v>
      </c>
      <c r="BP924" s="8">
        <v>0</v>
      </c>
      <c r="BQ924" s="8">
        <v>0</v>
      </c>
      <c r="BR924" s="8">
        <v>0</v>
      </c>
    </row>
    <row r="925" spans="1:70" x14ac:dyDescent="0.25">
      <c r="A925" s="6">
        <v>35207960</v>
      </c>
      <c r="B925" t="s">
        <v>2176</v>
      </c>
      <c r="C925" s="7" t="s">
        <v>101</v>
      </c>
      <c r="D925" s="7" t="s">
        <v>897</v>
      </c>
      <c r="E925" s="7" t="s">
        <v>95</v>
      </c>
      <c r="F925" t="s">
        <v>898</v>
      </c>
      <c r="G925" t="s">
        <v>899</v>
      </c>
      <c r="H925" t="s">
        <v>984</v>
      </c>
      <c r="I925" t="s">
        <v>118</v>
      </c>
      <c r="J925" t="s">
        <v>78</v>
      </c>
      <c r="K925" t="s">
        <v>79</v>
      </c>
      <c r="L925">
        <v>40.783196777199997</v>
      </c>
      <c r="M925">
        <v>-121.8958104706</v>
      </c>
      <c r="N925" s="7" t="s">
        <v>2172</v>
      </c>
      <c r="O925" s="7" t="s">
        <v>2177</v>
      </c>
      <c r="P925" s="7" t="s">
        <v>2174</v>
      </c>
      <c r="Q925" s="7" t="s">
        <v>170</v>
      </c>
      <c r="R925" s="7">
        <v>392</v>
      </c>
      <c r="S925" s="7">
        <v>583</v>
      </c>
      <c r="T925" s="7" t="s">
        <v>134</v>
      </c>
      <c r="U925" s="7"/>
      <c r="V925" s="7" t="s">
        <v>898</v>
      </c>
      <c r="W925" s="8">
        <v>0</v>
      </c>
      <c r="X925" s="8">
        <v>0</v>
      </c>
      <c r="Y925" s="8">
        <v>0.10568181818181818</v>
      </c>
      <c r="Z925" s="8">
        <v>0.10568181818181818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8">
        <v>0</v>
      </c>
      <c r="AO925" s="8">
        <v>0.10568181818181818</v>
      </c>
      <c r="AP925" s="8">
        <v>0.10568181818181818</v>
      </c>
      <c r="AQ925" s="8">
        <v>0</v>
      </c>
      <c r="AR925" s="8">
        <v>0</v>
      </c>
      <c r="AS925" s="8">
        <v>0</v>
      </c>
      <c r="AT925" s="8">
        <v>0</v>
      </c>
      <c r="AU925" s="7">
        <v>0</v>
      </c>
      <c r="AV925" s="7">
        <v>0</v>
      </c>
      <c r="AW925" s="7">
        <v>0</v>
      </c>
      <c r="AX925" s="7">
        <v>0</v>
      </c>
      <c r="AY925" s="7">
        <v>0</v>
      </c>
      <c r="AZ925" s="7">
        <v>0</v>
      </c>
      <c r="BA925" s="7">
        <v>0</v>
      </c>
      <c r="BB925" s="7">
        <v>0</v>
      </c>
      <c r="BC925" s="8">
        <v>0</v>
      </c>
      <c r="BD925" s="8">
        <v>0</v>
      </c>
      <c r="BE925" s="8">
        <v>0</v>
      </c>
      <c r="BF925" s="8">
        <v>0</v>
      </c>
      <c r="BG925" s="8">
        <v>0</v>
      </c>
      <c r="BH925" s="8">
        <v>0</v>
      </c>
      <c r="BI925" s="8">
        <v>0</v>
      </c>
      <c r="BJ925" s="8">
        <v>0</v>
      </c>
      <c r="BK925" s="8">
        <v>0</v>
      </c>
      <c r="BL925" s="8">
        <v>0</v>
      </c>
      <c r="BM925" s="8">
        <v>0</v>
      </c>
      <c r="BN925" s="8">
        <v>0</v>
      </c>
      <c r="BO925" s="8">
        <v>0</v>
      </c>
      <c r="BP925" s="8">
        <v>0</v>
      </c>
      <c r="BQ925" s="8">
        <v>0</v>
      </c>
      <c r="BR925" s="8">
        <v>0</v>
      </c>
    </row>
    <row r="926" spans="1:70" x14ac:dyDescent="0.25">
      <c r="A926" s="6">
        <v>35038058</v>
      </c>
      <c r="B926" t="s">
        <v>2178</v>
      </c>
      <c r="C926" s="7" t="s">
        <v>101</v>
      </c>
      <c r="D926" s="7" t="s">
        <v>897</v>
      </c>
      <c r="E926" s="7" t="s">
        <v>95</v>
      </c>
      <c r="F926" t="s">
        <v>898</v>
      </c>
      <c r="G926" t="s">
        <v>899</v>
      </c>
      <c r="H926" t="s">
        <v>2179</v>
      </c>
      <c r="I926" t="s">
        <v>144</v>
      </c>
      <c r="J926" t="s">
        <v>78</v>
      </c>
      <c r="K926" t="s">
        <v>79</v>
      </c>
      <c r="L926">
        <v>39.530990105299999</v>
      </c>
      <c r="M926">
        <v>-121.1650733953</v>
      </c>
      <c r="N926" s="7" t="s">
        <v>2180</v>
      </c>
      <c r="O926" s="7" t="s">
        <v>2181</v>
      </c>
      <c r="P926" s="7" t="s">
        <v>2182</v>
      </c>
      <c r="Q926" s="7" t="s">
        <v>170</v>
      </c>
      <c r="R926" s="7">
        <v>1874</v>
      </c>
      <c r="S926" s="7"/>
      <c r="T926" s="7"/>
      <c r="U926" s="7"/>
      <c r="V926" s="7" t="s">
        <v>898</v>
      </c>
      <c r="W926" s="8">
        <v>0</v>
      </c>
      <c r="X926" s="8">
        <v>0</v>
      </c>
      <c r="Y926" s="8">
        <v>2.1780303030303032E-2</v>
      </c>
      <c r="Z926" s="8">
        <v>2.1780303030303032E-2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2.1780303030303032E-2</v>
      </c>
      <c r="AL926" s="8">
        <v>2.1780303030303032E-2</v>
      </c>
      <c r="AM926" s="8">
        <v>0</v>
      </c>
      <c r="AN926" s="8">
        <v>0</v>
      </c>
      <c r="AO926" s="8">
        <v>0</v>
      </c>
      <c r="AP926" s="8">
        <v>0</v>
      </c>
      <c r="AQ926" s="8">
        <v>0</v>
      </c>
      <c r="AR926" s="8">
        <v>0</v>
      </c>
      <c r="AS926" s="8">
        <v>0</v>
      </c>
      <c r="AT926" s="8">
        <v>0</v>
      </c>
      <c r="AU926" s="7">
        <v>0</v>
      </c>
      <c r="AV926" s="7">
        <v>0</v>
      </c>
      <c r="AW926" s="7">
        <v>0</v>
      </c>
      <c r="AX926" s="7">
        <v>0</v>
      </c>
      <c r="AY926" s="7">
        <v>0</v>
      </c>
      <c r="AZ926" s="7">
        <v>0</v>
      </c>
      <c r="BA926" s="7">
        <v>0</v>
      </c>
      <c r="BB926" s="7">
        <v>0</v>
      </c>
      <c r="BC926" s="8">
        <v>0</v>
      </c>
      <c r="BD926" s="8">
        <v>0</v>
      </c>
      <c r="BE926" s="8">
        <v>0</v>
      </c>
      <c r="BF926" s="8">
        <v>0</v>
      </c>
      <c r="BG926" s="8">
        <v>0</v>
      </c>
      <c r="BH926" s="8">
        <v>0</v>
      </c>
      <c r="BI926" s="8">
        <v>0</v>
      </c>
      <c r="BJ926" s="8">
        <v>0</v>
      </c>
      <c r="BK926" s="8">
        <v>0</v>
      </c>
      <c r="BL926" s="8">
        <v>0</v>
      </c>
      <c r="BM926" s="8">
        <v>0</v>
      </c>
      <c r="BN926" s="8">
        <v>0</v>
      </c>
      <c r="BO926" s="8">
        <v>0</v>
      </c>
      <c r="BP926" s="8">
        <v>0</v>
      </c>
      <c r="BQ926" s="8">
        <v>0</v>
      </c>
      <c r="BR926" s="8">
        <v>0</v>
      </c>
    </row>
    <row r="927" spans="1:70" x14ac:dyDescent="0.25">
      <c r="A927" s="6">
        <v>35038059</v>
      </c>
      <c r="B927" t="s">
        <v>2183</v>
      </c>
      <c r="C927" s="7" t="s">
        <v>101</v>
      </c>
      <c r="D927" s="7" t="s">
        <v>897</v>
      </c>
      <c r="E927" s="7" t="s">
        <v>95</v>
      </c>
      <c r="F927" t="s">
        <v>898</v>
      </c>
      <c r="G927" t="s">
        <v>899</v>
      </c>
      <c r="H927" t="s">
        <v>2179</v>
      </c>
      <c r="I927" t="s">
        <v>144</v>
      </c>
      <c r="J927" t="s">
        <v>78</v>
      </c>
      <c r="K927" t="s">
        <v>79</v>
      </c>
      <c r="L927">
        <v>39.522617047099999</v>
      </c>
      <c r="M927">
        <v>-121.1811882105</v>
      </c>
      <c r="N927" s="7" t="s">
        <v>2180</v>
      </c>
      <c r="O927" s="7" t="s">
        <v>2181</v>
      </c>
      <c r="P927" s="7" t="s">
        <v>2182</v>
      </c>
      <c r="Q927" s="7" t="s">
        <v>170</v>
      </c>
      <c r="R927" s="7">
        <v>1874</v>
      </c>
      <c r="S927" s="7"/>
      <c r="T927" s="7"/>
      <c r="U927" s="7"/>
      <c r="V927" s="7" t="s">
        <v>898</v>
      </c>
      <c r="W927" s="8">
        <v>0</v>
      </c>
      <c r="X927" s="8">
        <v>0</v>
      </c>
      <c r="Y927" s="8">
        <v>2.1780303030303032E-2</v>
      </c>
      <c r="Z927" s="8">
        <v>2.1780303030303032E-2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2.1780303030303032E-2</v>
      </c>
      <c r="AH927" s="8">
        <v>2.1780303030303032E-2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8">
        <v>0</v>
      </c>
      <c r="AO927" s="8">
        <v>0</v>
      </c>
      <c r="AP927" s="8">
        <v>0</v>
      </c>
      <c r="AQ927" s="8">
        <v>0</v>
      </c>
      <c r="AR927" s="8">
        <v>0</v>
      </c>
      <c r="AS927" s="8">
        <v>0</v>
      </c>
      <c r="AT927" s="8">
        <v>0</v>
      </c>
      <c r="AU927" s="7">
        <v>0</v>
      </c>
      <c r="AV927" s="7">
        <v>0</v>
      </c>
      <c r="AW927" s="7">
        <v>0</v>
      </c>
      <c r="AX927" s="7">
        <v>0</v>
      </c>
      <c r="AY927" s="7">
        <v>0</v>
      </c>
      <c r="AZ927" s="7">
        <v>0</v>
      </c>
      <c r="BA927" s="7">
        <v>0</v>
      </c>
      <c r="BB927" s="7">
        <v>0</v>
      </c>
      <c r="BC927" s="8">
        <v>0</v>
      </c>
      <c r="BD927" s="8">
        <v>0</v>
      </c>
      <c r="BE927" s="8">
        <v>0</v>
      </c>
      <c r="BF927" s="8">
        <v>0</v>
      </c>
      <c r="BG927" s="8">
        <v>0</v>
      </c>
      <c r="BH927" s="8">
        <v>0</v>
      </c>
      <c r="BI927" s="8">
        <v>0</v>
      </c>
      <c r="BJ927" s="8">
        <v>0</v>
      </c>
      <c r="BK927" s="8">
        <v>0</v>
      </c>
      <c r="BL927" s="8">
        <v>0</v>
      </c>
      <c r="BM927" s="8">
        <v>0</v>
      </c>
      <c r="BN927" s="8">
        <v>0</v>
      </c>
      <c r="BO927" s="8">
        <v>0</v>
      </c>
      <c r="BP927" s="8">
        <v>0</v>
      </c>
      <c r="BQ927" s="8">
        <v>0</v>
      </c>
      <c r="BR927" s="8">
        <v>0</v>
      </c>
    </row>
    <row r="928" spans="1:70" x14ac:dyDescent="0.25">
      <c r="A928" s="6">
        <v>35355353</v>
      </c>
      <c r="B928" t="s">
        <v>2184</v>
      </c>
      <c r="C928" s="7" t="s">
        <v>71</v>
      </c>
      <c r="D928" s="7" t="s">
        <v>897</v>
      </c>
      <c r="E928" s="7" t="s">
        <v>73</v>
      </c>
      <c r="F928" t="s">
        <v>898</v>
      </c>
      <c r="G928" t="s">
        <v>899</v>
      </c>
      <c r="H928" t="s">
        <v>1718</v>
      </c>
      <c r="I928" t="s">
        <v>144</v>
      </c>
      <c r="J928" t="s">
        <v>78</v>
      </c>
      <c r="K928" t="s">
        <v>79</v>
      </c>
      <c r="L928">
        <v>39.534538582499998</v>
      </c>
      <c r="M928">
        <v>-121.152316595</v>
      </c>
      <c r="N928" s="7" t="s">
        <v>2180</v>
      </c>
      <c r="O928" s="7" t="s">
        <v>2181</v>
      </c>
      <c r="P928" s="7" t="s">
        <v>2182</v>
      </c>
      <c r="Q928" s="7" t="s">
        <v>170</v>
      </c>
      <c r="R928" s="7">
        <v>1874</v>
      </c>
      <c r="S928" s="7">
        <v>599</v>
      </c>
      <c r="T928" s="7" t="s">
        <v>206</v>
      </c>
      <c r="U928" s="7"/>
      <c r="V928" s="7" t="s">
        <v>898</v>
      </c>
      <c r="W928" s="8">
        <v>0</v>
      </c>
      <c r="X928" s="8">
        <v>0</v>
      </c>
      <c r="Y928" s="8">
        <v>6.1742424242424244E-2</v>
      </c>
      <c r="Z928" s="8">
        <v>6.1742424242424244E-2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8">
        <v>0</v>
      </c>
      <c r="AO928" s="8">
        <v>0</v>
      </c>
      <c r="AP928" s="8">
        <v>0</v>
      </c>
      <c r="AQ928" s="8">
        <v>0</v>
      </c>
      <c r="AR928" s="8">
        <v>0</v>
      </c>
      <c r="AS928" s="8">
        <v>0</v>
      </c>
      <c r="AT928" s="8">
        <v>0</v>
      </c>
      <c r="AU928" s="7">
        <v>0</v>
      </c>
      <c r="AV928" s="7">
        <v>0</v>
      </c>
      <c r="AW928" s="7">
        <v>0</v>
      </c>
      <c r="AX928" s="7">
        <v>0</v>
      </c>
      <c r="AY928" s="7">
        <v>0</v>
      </c>
      <c r="AZ928" s="7">
        <v>0</v>
      </c>
      <c r="BA928" s="7">
        <v>6.1742424242424244E-2</v>
      </c>
      <c r="BB928" s="7">
        <v>6.1742424242424244E-2</v>
      </c>
      <c r="BC928" s="8">
        <v>0</v>
      </c>
      <c r="BD928" s="8">
        <v>0</v>
      </c>
      <c r="BE928" s="8">
        <v>0</v>
      </c>
      <c r="BF928" s="8">
        <v>0</v>
      </c>
      <c r="BG928" s="8">
        <v>0</v>
      </c>
      <c r="BH928" s="8">
        <v>0</v>
      </c>
      <c r="BI928" s="8">
        <v>0</v>
      </c>
      <c r="BJ928" s="8">
        <v>0</v>
      </c>
      <c r="BK928" s="8">
        <v>0</v>
      </c>
      <c r="BL928" s="8">
        <v>0</v>
      </c>
      <c r="BM928" s="8">
        <v>0</v>
      </c>
      <c r="BN928" s="8">
        <v>0</v>
      </c>
      <c r="BO928" s="8">
        <v>0</v>
      </c>
      <c r="BP928" s="8">
        <v>0</v>
      </c>
      <c r="BQ928" s="8">
        <v>0</v>
      </c>
      <c r="BR928" s="8">
        <v>0</v>
      </c>
    </row>
    <row r="929" spans="1:70" x14ac:dyDescent="0.25">
      <c r="A929" s="6">
        <v>35038065</v>
      </c>
      <c r="B929" t="s">
        <v>2185</v>
      </c>
      <c r="C929" s="7" t="s">
        <v>93</v>
      </c>
      <c r="D929" s="7" t="s">
        <v>897</v>
      </c>
      <c r="E929" s="7" t="s">
        <v>95</v>
      </c>
      <c r="F929" t="s">
        <v>898</v>
      </c>
      <c r="G929" t="s">
        <v>899</v>
      </c>
      <c r="H929" t="s">
        <v>2186</v>
      </c>
      <c r="I929" t="s">
        <v>1523</v>
      </c>
      <c r="J929" t="s">
        <v>78</v>
      </c>
      <c r="K929" t="s">
        <v>79</v>
      </c>
      <c r="L929">
        <v>39.468699788199999</v>
      </c>
      <c r="M929">
        <v>-121.24615916960001</v>
      </c>
      <c r="N929" s="7" t="s">
        <v>2187</v>
      </c>
      <c r="O929" s="7" t="s">
        <v>2188</v>
      </c>
      <c r="P929" s="7" t="s">
        <v>2189</v>
      </c>
      <c r="Q929" s="7" t="s">
        <v>170</v>
      </c>
      <c r="R929" s="7">
        <v>793</v>
      </c>
      <c r="S929" s="7">
        <v>786</v>
      </c>
      <c r="T929" s="7" t="s">
        <v>220</v>
      </c>
      <c r="U929" s="7"/>
      <c r="V929" s="7" t="s">
        <v>898</v>
      </c>
      <c r="W929" s="8">
        <v>0</v>
      </c>
      <c r="X929" s="8">
        <v>0</v>
      </c>
      <c r="Y929" s="8">
        <v>0.1797348484848485</v>
      </c>
      <c r="Z929" s="8">
        <v>0.1797348484848485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8">
        <v>0</v>
      </c>
      <c r="AO929" s="8">
        <v>0.1797348484848485</v>
      </c>
      <c r="AP929" s="8">
        <v>0.1797348484848485</v>
      </c>
      <c r="AQ929" s="8">
        <v>0</v>
      </c>
      <c r="AR929" s="8">
        <v>0</v>
      </c>
      <c r="AS929" s="8">
        <v>0</v>
      </c>
      <c r="AT929" s="8">
        <v>0</v>
      </c>
      <c r="AU929" s="7">
        <v>0</v>
      </c>
      <c r="AV929" s="7">
        <v>0</v>
      </c>
      <c r="AW929" s="7">
        <v>0</v>
      </c>
      <c r="AX929" s="7">
        <v>0</v>
      </c>
      <c r="AY929" s="7">
        <v>0</v>
      </c>
      <c r="AZ929" s="7">
        <v>0</v>
      </c>
      <c r="BA929" s="7">
        <v>0</v>
      </c>
      <c r="BB929" s="7">
        <v>0</v>
      </c>
      <c r="BC929" s="8">
        <v>0</v>
      </c>
      <c r="BD929" s="8">
        <v>0</v>
      </c>
      <c r="BE929" s="8">
        <v>0</v>
      </c>
      <c r="BF929" s="8">
        <v>0</v>
      </c>
      <c r="BG929" s="8">
        <v>0</v>
      </c>
      <c r="BH929" s="8">
        <v>0</v>
      </c>
      <c r="BI929" s="8">
        <v>0</v>
      </c>
      <c r="BJ929" s="8">
        <v>0</v>
      </c>
      <c r="BK929" s="8">
        <v>0</v>
      </c>
      <c r="BL929" s="8">
        <v>0</v>
      </c>
      <c r="BM929" s="8">
        <v>0</v>
      </c>
      <c r="BN929" s="8">
        <v>0</v>
      </c>
      <c r="BO929" s="8">
        <v>0</v>
      </c>
      <c r="BP929" s="8">
        <v>0</v>
      </c>
      <c r="BQ929" s="8">
        <v>0</v>
      </c>
      <c r="BR929" s="8">
        <v>0</v>
      </c>
    </row>
    <row r="930" spans="1:70" x14ac:dyDescent="0.25">
      <c r="A930" s="6">
        <v>35122386</v>
      </c>
      <c r="B930" t="s">
        <v>2190</v>
      </c>
      <c r="C930" s="7" t="s">
        <v>93</v>
      </c>
      <c r="D930" s="7" t="s">
        <v>897</v>
      </c>
      <c r="E930" s="7" t="s">
        <v>95</v>
      </c>
      <c r="F930" t="s">
        <v>898</v>
      </c>
      <c r="G930" t="s">
        <v>899</v>
      </c>
      <c r="H930" t="s">
        <v>2186</v>
      </c>
      <c r="I930" t="s">
        <v>1523</v>
      </c>
      <c r="J930" t="s">
        <v>78</v>
      </c>
      <c r="K930" t="s">
        <v>79</v>
      </c>
      <c r="L930">
        <v>39.398161707500002</v>
      </c>
      <c r="M930">
        <v>-121.2603663877</v>
      </c>
      <c r="N930" s="7" t="s">
        <v>2187</v>
      </c>
      <c r="O930" s="7" t="s">
        <v>2188</v>
      </c>
      <c r="P930" s="7" t="s">
        <v>2189</v>
      </c>
      <c r="Q930" s="7" t="s">
        <v>170</v>
      </c>
      <c r="R930" s="7">
        <v>793</v>
      </c>
      <c r="S930" s="7">
        <v>786</v>
      </c>
      <c r="T930" s="7" t="s">
        <v>220</v>
      </c>
      <c r="U930" s="7"/>
      <c r="V930" s="7" t="s">
        <v>898</v>
      </c>
      <c r="W930" s="8">
        <v>0</v>
      </c>
      <c r="X930" s="8">
        <v>0</v>
      </c>
      <c r="Y930" s="8">
        <v>2.5378787878787879E-2</v>
      </c>
      <c r="Z930" s="8">
        <v>2.5378787878787879E-2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8">
        <v>0</v>
      </c>
      <c r="AO930" s="8">
        <v>0</v>
      </c>
      <c r="AP930" s="8">
        <v>0</v>
      </c>
      <c r="AQ930" s="8">
        <v>0</v>
      </c>
      <c r="AR930" s="8">
        <v>0</v>
      </c>
      <c r="AS930" s="8">
        <v>2.5378787878787879E-2</v>
      </c>
      <c r="AT930" s="8">
        <v>2.5378787878787879E-2</v>
      </c>
      <c r="AU930" s="7">
        <v>0</v>
      </c>
      <c r="AV930" s="7">
        <v>0</v>
      </c>
      <c r="AW930" s="7">
        <v>0</v>
      </c>
      <c r="AX930" s="7">
        <v>0</v>
      </c>
      <c r="AY930" s="7">
        <v>0</v>
      </c>
      <c r="AZ930" s="7">
        <v>0</v>
      </c>
      <c r="BA930" s="7">
        <v>0</v>
      </c>
      <c r="BB930" s="7">
        <v>0</v>
      </c>
      <c r="BC930" s="8">
        <v>0</v>
      </c>
      <c r="BD930" s="8">
        <v>0</v>
      </c>
      <c r="BE930" s="8">
        <v>0</v>
      </c>
      <c r="BF930" s="8">
        <v>0</v>
      </c>
      <c r="BG930" s="8">
        <v>0</v>
      </c>
      <c r="BH930" s="8">
        <v>0</v>
      </c>
      <c r="BI930" s="8">
        <v>0</v>
      </c>
      <c r="BJ930" s="8">
        <v>0</v>
      </c>
      <c r="BK930" s="8">
        <v>0</v>
      </c>
      <c r="BL930" s="8">
        <v>0</v>
      </c>
      <c r="BM930" s="8">
        <v>0</v>
      </c>
      <c r="BN930" s="8">
        <v>0</v>
      </c>
      <c r="BO930" s="8">
        <v>0</v>
      </c>
      <c r="BP930" s="8">
        <v>0</v>
      </c>
      <c r="BQ930" s="8">
        <v>0</v>
      </c>
      <c r="BR930" s="8">
        <v>0</v>
      </c>
    </row>
    <row r="931" spans="1:70" x14ac:dyDescent="0.25">
      <c r="A931" s="6">
        <v>35122388</v>
      </c>
      <c r="B931" t="s">
        <v>2191</v>
      </c>
      <c r="C931" s="7" t="s">
        <v>93</v>
      </c>
      <c r="D931" s="7" t="s">
        <v>897</v>
      </c>
      <c r="E931" s="7" t="s">
        <v>95</v>
      </c>
      <c r="F931" t="s">
        <v>898</v>
      </c>
      <c r="G931" t="s">
        <v>899</v>
      </c>
      <c r="H931" t="s">
        <v>2186</v>
      </c>
      <c r="I931" t="s">
        <v>1523</v>
      </c>
      <c r="J931" t="s">
        <v>78</v>
      </c>
      <c r="K931" t="s">
        <v>79</v>
      </c>
      <c r="L931">
        <v>39.418483009200003</v>
      </c>
      <c r="M931">
        <v>-121.25631228829999</v>
      </c>
      <c r="N931" s="7" t="s">
        <v>2187</v>
      </c>
      <c r="O931" s="7" t="s">
        <v>2188</v>
      </c>
      <c r="P931" s="7" t="s">
        <v>2189</v>
      </c>
      <c r="Q931" s="7" t="s">
        <v>170</v>
      </c>
      <c r="R931" s="7">
        <v>793</v>
      </c>
      <c r="S931" s="7">
        <v>786</v>
      </c>
      <c r="T931" s="7" t="s">
        <v>220</v>
      </c>
      <c r="U931" s="7"/>
      <c r="V931" s="7" t="s">
        <v>898</v>
      </c>
      <c r="W931" s="8">
        <v>0</v>
      </c>
      <c r="X931" s="8">
        <v>0</v>
      </c>
      <c r="Y931" s="8">
        <v>3.4090909090909088E-2</v>
      </c>
      <c r="Z931" s="8">
        <v>3.4090909090909088E-2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8">
        <v>0</v>
      </c>
      <c r="AO931" s="8">
        <v>3.4090909090909088E-2</v>
      </c>
      <c r="AP931" s="8">
        <v>3.4090909090909088E-2</v>
      </c>
      <c r="AQ931" s="8">
        <v>0</v>
      </c>
      <c r="AR931" s="8">
        <v>0</v>
      </c>
      <c r="AS931" s="8">
        <v>0</v>
      </c>
      <c r="AT931" s="8">
        <v>0</v>
      </c>
      <c r="AU931" s="7">
        <v>0</v>
      </c>
      <c r="AV931" s="7">
        <v>0</v>
      </c>
      <c r="AW931" s="7">
        <v>0</v>
      </c>
      <c r="AX931" s="7">
        <v>0</v>
      </c>
      <c r="AY931" s="7">
        <v>0</v>
      </c>
      <c r="AZ931" s="7">
        <v>0</v>
      </c>
      <c r="BA931" s="7">
        <v>0</v>
      </c>
      <c r="BB931" s="7">
        <v>0</v>
      </c>
      <c r="BC931" s="8">
        <v>0</v>
      </c>
      <c r="BD931" s="8">
        <v>0</v>
      </c>
      <c r="BE931" s="8">
        <v>0</v>
      </c>
      <c r="BF931" s="8">
        <v>0</v>
      </c>
      <c r="BG931" s="8">
        <v>0</v>
      </c>
      <c r="BH931" s="8">
        <v>0</v>
      </c>
      <c r="BI931" s="8">
        <v>0</v>
      </c>
      <c r="BJ931" s="8">
        <v>0</v>
      </c>
      <c r="BK931" s="8">
        <v>0</v>
      </c>
      <c r="BL931" s="8">
        <v>0</v>
      </c>
      <c r="BM931" s="8">
        <v>0</v>
      </c>
      <c r="BN931" s="8">
        <v>0</v>
      </c>
      <c r="BO931" s="8">
        <v>0</v>
      </c>
      <c r="BP931" s="8">
        <v>0</v>
      </c>
      <c r="BQ931" s="8">
        <v>0</v>
      </c>
      <c r="BR931" s="8">
        <v>0</v>
      </c>
    </row>
    <row r="932" spans="1:70" x14ac:dyDescent="0.25">
      <c r="A932" s="6">
        <v>35122390</v>
      </c>
      <c r="B932" t="s">
        <v>2192</v>
      </c>
      <c r="C932" s="7" t="s">
        <v>101</v>
      </c>
      <c r="D932" s="7" t="s">
        <v>897</v>
      </c>
      <c r="E932" s="7" t="s">
        <v>95</v>
      </c>
      <c r="F932" t="s">
        <v>898</v>
      </c>
      <c r="G932" t="s">
        <v>899</v>
      </c>
      <c r="H932" t="s">
        <v>2186</v>
      </c>
      <c r="I932" t="s">
        <v>1523</v>
      </c>
      <c r="J932" t="s">
        <v>78</v>
      </c>
      <c r="K932" t="s">
        <v>79</v>
      </c>
      <c r="L932">
        <v>39.423255613899997</v>
      </c>
      <c r="M932">
        <v>-121.2597175017</v>
      </c>
      <c r="N932" s="7" t="s">
        <v>2187</v>
      </c>
      <c r="O932" s="7" t="s">
        <v>2188</v>
      </c>
      <c r="P932" s="7" t="s">
        <v>2189</v>
      </c>
      <c r="Q932" s="7" t="s">
        <v>170</v>
      </c>
      <c r="R932" s="7">
        <v>793</v>
      </c>
      <c r="S932" s="7">
        <v>786</v>
      </c>
      <c r="T932" s="7" t="s">
        <v>220</v>
      </c>
      <c r="U932" s="7"/>
      <c r="V932" s="7" t="s">
        <v>898</v>
      </c>
      <c r="W932" s="8">
        <v>0</v>
      </c>
      <c r="X932" s="8">
        <v>0</v>
      </c>
      <c r="Y932" s="8">
        <v>3.1060606060606059E-2</v>
      </c>
      <c r="Z932" s="8">
        <v>3.1060606060606059E-2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8">
        <v>0</v>
      </c>
      <c r="AO932" s="8">
        <v>3.1060606060606059E-2</v>
      </c>
      <c r="AP932" s="8">
        <v>3.1060606060606059E-2</v>
      </c>
      <c r="AQ932" s="8">
        <v>0</v>
      </c>
      <c r="AR932" s="8">
        <v>0</v>
      </c>
      <c r="AS932" s="8">
        <v>0</v>
      </c>
      <c r="AT932" s="8">
        <v>0</v>
      </c>
      <c r="AU932" s="7">
        <v>0</v>
      </c>
      <c r="AV932" s="7">
        <v>0</v>
      </c>
      <c r="AW932" s="7">
        <v>0</v>
      </c>
      <c r="AX932" s="7">
        <v>0</v>
      </c>
      <c r="AY932" s="7">
        <v>0</v>
      </c>
      <c r="AZ932" s="7">
        <v>0</v>
      </c>
      <c r="BA932" s="7">
        <v>0</v>
      </c>
      <c r="BB932" s="7">
        <v>0</v>
      </c>
      <c r="BC932" s="8">
        <v>0</v>
      </c>
      <c r="BD932" s="8">
        <v>0</v>
      </c>
      <c r="BE932" s="8">
        <v>0</v>
      </c>
      <c r="BF932" s="8">
        <v>0</v>
      </c>
      <c r="BG932" s="8">
        <v>0</v>
      </c>
      <c r="BH932" s="8">
        <v>0</v>
      </c>
      <c r="BI932" s="8">
        <v>0</v>
      </c>
      <c r="BJ932" s="8">
        <v>0</v>
      </c>
      <c r="BK932" s="8">
        <v>0</v>
      </c>
      <c r="BL932" s="8">
        <v>0</v>
      </c>
      <c r="BM932" s="8">
        <v>0</v>
      </c>
      <c r="BN932" s="8">
        <v>0</v>
      </c>
      <c r="BO932" s="8">
        <v>0</v>
      </c>
      <c r="BP932" s="8">
        <v>0</v>
      </c>
      <c r="BQ932" s="8">
        <v>0</v>
      </c>
      <c r="BR932" s="8">
        <v>0</v>
      </c>
    </row>
    <row r="933" spans="1:70" x14ac:dyDescent="0.25">
      <c r="A933" s="6">
        <v>35126796</v>
      </c>
      <c r="B933" t="s">
        <v>2193</v>
      </c>
      <c r="C933" s="7" t="s">
        <v>93</v>
      </c>
      <c r="D933" s="7" t="s">
        <v>897</v>
      </c>
      <c r="E933" s="7" t="s">
        <v>95</v>
      </c>
      <c r="F933" t="s">
        <v>898</v>
      </c>
      <c r="G933" t="s">
        <v>899</v>
      </c>
      <c r="H933" t="s">
        <v>1133</v>
      </c>
      <c r="I933" t="s">
        <v>186</v>
      </c>
      <c r="J933" t="s">
        <v>99</v>
      </c>
      <c r="K933" t="s">
        <v>187</v>
      </c>
      <c r="L933">
        <v>36.674716261699999</v>
      </c>
      <c r="M933">
        <v>-119.1931571296</v>
      </c>
      <c r="N933" s="7" t="s">
        <v>359</v>
      </c>
      <c r="O933" s="7" t="s">
        <v>360</v>
      </c>
      <c r="P933" s="7" t="s">
        <v>361</v>
      </c>
      <c r="Q933" s="7" t="s">
        <v>170</v>
      </c>
      <c r="R933" s="7">
        <v>1658</v>
      </c>
      <c r="S933" s="7">
        <v>404</v>
      </c>
      <c r="T933" s="7" t="s">
        <v>134</v>
      </c>
      <c r="U933" s="7"/>
      <c r="V933" s="7" t="s">
        <v>898</v>
      </c>
      <c r="W933" s="8">
        <v>0</v>
      </c>
      <c r="X933" s="8">
        <v>0</v>
      </c>
      <c r="Y933" s="8">
        <v>8.9583333333333334E-2</v>
      </c>
      <c r="Z933" s="8">
        <v>8.9583333333333334E-2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8">
        <v>0</v>
      </c>
      <c r="AO933" s="8">
        <v>0</v>
      </c>
      <c r="AP933" s="8">
        <v>0</v>
      </c>
      <c r="AQ933" s="8">
        <v>0</v>
      </c>
      <c r="AR933" s="8">
        <v>0</v>
      </c>
      <c r="AS933" s="8">
        <v>8.9583333333333334E-2</v>
      </c>
      <c r="AT933" s="8">
        <v>8.9583333333333334E-2</v>
      </c>
      <c r="AU933" s="7">
        <v>0</v>
      </c>
      <c r="AV933" s="7">
        <v>0</v>
      </c>
      <c r="AW933" s="7">
        <v>0</v>
      </c>
      <c r="AX933" s="7">
        <v>0</v>
      </c>
      <c r="AY933" s="7">
        <v>0</v>
      </c>
      <c r="AZ933" s="7">
        <v>0</v>
      </c>
      <c r="BA933" s="7">
        <v>0</v>
      </c>
      <c r="BB933" s="7">
        <v>0</v>
      </c>
      <c r="BC933" s="8">
        <v>0</v>
      </c>
      <c r="BD933" s="8">
        <v>0</v>
      </c>
      <c r="BE933" s="8">
        <v>0</v>
      </c>
      <c r="BF933" s="8">
        <v>0</v>
      </c>
      <c r="BG933" s="8">
        <v>0</v>
      </c>
      <c r="BH933" s="8">
        <v>0</v>
      </c>
      <c r="BI933" s="8">
        <v>0</v>
      </c>
      <c r="BJ933" s="8">
        <v>0</v>
      </c>
      <c r="BK933" s="8">
        <v>0</v>
      </c>
      <c r="BL933" s="8">
        <v>0</v>
      </c>
      <c r="BM933" s="8">
        <v>0</v>
      </c>
      <c r="BN933" s="8">
        <v>0</v>
      </c>
      <c r="BO933" s="8">
        <v>0</v>
      </c>
      <c r="BP933" s="8">
        <v>0</v>
      </c>
      <c r="BQ933" s="8">
        <v>0</v>
      </c>
      <c r="BR933" s="8">
        <v>0</v>
      </c>
    </row>
    <row r="934" spans="1:70" x14ac:dyDescent="0.25">
      <c r="A934" s="6">
        <v>35038547</v>
      </c>
      <c r="B934" t="s">
        <v>2194</v>
      </c>
      <c r="C934" s="7" t="s">
        <v>93</v>
      </c>
      <c r="D934" s="7" t="s">
        <v>897</v>
      </c>
      <c r="E934" s="7" t="s">
        <v>95</v>
      </c>
      <c r="F934" t="s">
        <v>898</v>
      </c>
      <c r="G934" t="s">
        <v>899</v>
      </c>
      <c r="H934" t="s">
        <v>998</v>
      </c>
      <c r="I934" t="s">
        <v>906</v>
      </c>
      <c r="J934" t="s">
        <v>153</v>
      </c>
      <c r="K934" t="s">
        <v>196</v>
      </c>
      <c r="L934">
        <v>39.237739413200003</v>
      </c>
      <c r="M934">
        <v>-123.1384262247</v>
      </c>
      <c r="N934" s="7" t="s">
        <v>2195</v>
      </c>
      <c r="O934" s="7" t="s">
        <v>2196</v>
      </c>
      <c r="P934" s="7" t="s">
        <v>2197</v>
      </c>
      <c r="Q934" s="7" t="s">
        <v>141</v>
      </c>
      <c r="R934" s="7">
        <v>483</v>
      </c>
      <c r="S934" s="7">
        <v>678</v>
      </c>
      <c r="T934" s="7" t="s">
        <v>206</v>
      </c>
      <c r="U934" s="7"/>
      <c r="V934" s="7" t="s">
        <v>898</v>
      </c>
      <c r="W934" s="8">
        <v>0</v>
      </c>
      <c r="X934" s="8">
        <v>0</v>
      </c>
      <c r="Y934" s="8">
        <v>7.1969696969696975E-2</v>
      </c>
      <c r="Z934" s="8">
        <v>7.1969696969696975E-2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8">
        <v>0</v>
      </c>
      <c r="AO934" s="8">
        <v>0</v>
      </c>
      <c r="AP934" s="8">
        <v>0</v>
      </c>
      <c r="AQ934" s="8">
        <v>0</v>
      </c>
      <c r="AR934" s="8">
        <v>0</v>
      </c>
      <c r="AS934" s="8">
        <v>7.1969696969696975E-2</v>
      </c>
      <c r="AT934" s="8">
        <v>7.1969696969696975E-2</v>
      </c>
      <c r="AU934" s="7">
        <v>0</v>
      </c>
      <c r="AV934" s="7">
        <v>0</v>
      </c>
      <c r="AW934" s="7">
        <v>0</v>
      </c>
      <c r="AX934" s="7">
        <v>0</v>
      </c>
      <c r="AY934" s="7">
        <v>0</v>
      </c>
      <c r="AZ934" s="7">
        <v>0</v>
      </c>
      <c r="BA934" s="7">
        <v>0</v>
      </c>
      <c r="BB934" s="7">
        <v>0</v>
      </c>
      <c r="BC934" s="8">
        <v>0</v>
      </c>
      <c r="BD934" s="8">
        <v>0</v>
      </c>
      <c r="BE934" s="8">
        <v>0</v>
      </c>
      <c r="BF934" s="8">
        <v>0</v>
      </c>
      <c r="BG934" s="8">
        <v>0</v>
      </c>
      <c r="BH934" s="8">
        <v>0</v>
      </c>
      <c r="BI934" s="8">
        <v>0</v>
      </c>
      <c r="BJ934" s="8">
        <v>0</v>
      </c>
      <c r="BK934" s="8">
        <v>0</v>
      </c>
      <c r="BL934" s="8">
        <v>0</v>
      </c>
      <c r="BM934" s="8">
        <v>0</v>
      </c>
      <c r="BN934" s="8">
        <v>0</v>
      </c>
      <c r="BO934" s="8">
        <v>0</v>
      </c>
      <c r="BP934" s="8">
        <v>0</v>
      </c>
      <c r="BQ934" s="8">
        <v>0</v>
      </c>
      <c r="BR934" s="8">
        <v>0</v>
      </c>
    </row>
    <row r="935" spans="1:70" x14ac:dyDescent="0.25">
      <c r="A935" s="6">
        <v>35211655</v>
      </c>
      <c r="B935" t="s">
        <v>2198</v>
      </c>
      <c r="C935" s="7" t="s">
        <v>93</v>
      </c>
      <c r="D935" s="7" t="s">
        <v>897</v>
      </c>
      <c r="E935" s="7" t="s">
        <v>95</v>
      </c>
      <c r="F935" t="s">
        <v>898</v>
      </c>
      <c r="G935" t="s">
        <v>899</v>
      </c>
      <c r="H935" t="s">
        <v>1633</v>
      </c>
      <c r="I935" t="s">
        <v>906</v>
      </c>
      <c r="J935" t="s">
        <v>153</v>
      </c>
      <c r="K935" t="s">
        <v>196</v>
      </c>
      <c r="L935">
        <v>39.249476711200003</v>
      </c>
      <c r="M935">
        <v>-123.20808340240001</v>
      </c>
      <c r="N935" s="7" t="s">
        <v>2195</v>
      </c>
      <c r="O935" s="7" t="s">
        <v>2199</v>
      </c>
      <c r="P935" s="7" t="s">
        <v>2197</v>
      </c>
      <c r="Q935" s="7" t="s">
        <v>141</v>
      </c>
      <c r="R935" s="7">
        <v>1432</v>
      </c>
      <c r="S935" s="7">
        <v>432</v>
      </c>
      <c r="T935" s="7" t="s">
        <v>206</v>
      </c>
      <c r="U935" s="7"/>
      <c r="V935" s="7" t="s">
        <v>898</v>
      </c>
      <c r="W935" s="8">
        <v>0</v>
      </c>
      <c r="X935" s="8">
        <v>0</v>
      </c>
      <c r="Y935" s="8">
        <v>5.587121212121212E-2</v>
      </c>
      <c r="Z935" s="8">
        <v>5.587121212121212E-2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8">
        <v>0</v>
      </c>
      <c r="AO935" s="8">
        <v>0</v>
      </c>
      <c r="AP935" s="8">
        <v>0</v>
      </c>
      <c r="AQ935" s="8">
        <v>0</v>
      </c>
      <c r="AR935" s="8">
        <v>0</v>
      </c>
      <c r="AS935" s="8">
        <v>5.5871212121212127E-2</v>
      </c>
      <c r="AT935" s="8">
        <v>5.5871212121212127E-2</v>
      </c>
      <c r="AU935" s="7">
        <v>0</v>
      </c>
      <c r="AV935" s="7">
        <v>0</v>
      </c>
      <c r="AW935" s="7">
        <v>0</v>
      </c>
      <c r="AX935" s="7">
        <v>0</v>
      </c>
      <c r="AY935" s="7">
        <v>0</v>
      </c>
      <c r="AZ935" s="7">
        <v>0</v>
      </c>
      <c r="BA935" s="7">
        <v>0</v>
      </c>
      <c r="BB935" s="7">
        <v>0</v>
      </c>
      <c r="BC935" s="8">
        <v>0</v>
      </c>
      <c r="BD935" s="8">
        <v>0</v>
      </c>
      <c r="BE935" s="8">
        <v>0</v>
      </c>
      <c r="BF935" s="8">
        <v>0</v>
      </c>
      <c r="BG935" s="8">
        <v>0</v>
      </c>
      <c r="BH935" s="8">
        <v>0</v>
      </c>
      <c r="BI935" s="8">
        <v>0</v>
      </c>
      <c r="BJ935" s="8">
        <v>0</v>
      </c>
      <c r="BK935" s="8">
        <v>0</v>
      </c>
      <c r="BL935" s="8">
        <v>0</v>
      </c>
      <c r="BM935" s="8">
        <v>0</v>
      </c>
      <c r="BN935" s="8">
        <v>0</v>
      </c>
      <c r="BO935" s="8">
        <v>0</v>
      </c>
      <c r="BP935" s="8">
        <v>0</v>
      </c>
      <c r="BQ935" s="8">
        <v>0</v>
      </c>
      <c r="BR935" s="8">
        <v>0</v>
      </c>
    </row>
    <row r="936" spans="1:70" x14ac:dyDescent="0.25">
      <c r="A936" s="6">
        <v>35207971</v>
      </c>
      <c r="B936" t="s">
        <v>2200</v>
      </c>
      <c r="C936" s="7" t="s">
        <v>93</v>
      </c>
      <c r="D936" s="7" t="s">
        <v>897</v>
      </c>
      <c r="E936" s="7" t="s">
        <v>95</v>
      </c>
      <c r="F936" t="s">
        <v>898</v>
      </c>
      <c r="G936" t="s">
        <v>899</v>
      </c>
      <c r="H936" t="s">
        <v>1633</v>
      </c>
      <c r="I936" t="s">
        <v>906</v>
      </c>
      <c r="J936" t="s">
        <v>153</v>
      </c>
      <c r="K936" t="s">
        <v>196</v>
      </c>
      <c r="L936">
        <v>39.255144614999999</v>
      </c>
      <c r="M936">
        <v>-123.209627897</v>
      </c>
      <c r="N936" s="7" t="s">
        <v>2195</v>
      </c>
      <c r="O936" s="7" t="s">
        <v>2199</v>
      </c>
      <c r="P936" s="7" t="s">
        <v>2197</v>
      </c>
      <c r="Q936" s="7" t="s">
        <v>141</v>
      </c>
      <c r="R936" s="7">
        <v>1432</v>
      </c>
      <c r="S936" s="7">
        <v>432</v>
      </c>
      <c r="T936" s="7" t="s">
        <v>206</v>
      </c>
      <c r="U936" s="7"/>
      <c r="V936" s="7" t="s">
        <v>898</v>
      </c>
      <c r="W936" s="8">
        <v>0</v>
      </c>
      <c r="X936" s="8">
        <v>0</v>
      </c>
      <c r="Y936" s="8">
        <v>7.2916666666666671E-2</v>
      </c>
      <c r="Z936" s="8">
        <v>7.2916666666666671E-2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8">
        <v>0</v>
      </c>
      <c r="AO936" s="8">
        <v>0</v>
      </c>
      <c r="AP936" s="8">
        <v>0</v>
      </c>
      <c r="AQ936" s="8">
        <v>0</v>
      </c>
      <c r="AR936" s="8">
        <v>0</v>
      </c>
      <c r="AS936" s="8">
        <v>7.2916666666666671E-2</v>
      </c>
      <c r="AT936" s="8">
        <v>7.2916666666666671E-2</v>
      </c>
      <c r="AU936" s="7">
        <v>0</v>
      </c>
      <c r="AV936" s="7">
        <v>0</v>
      </c>
      <c r="AW936" s="7">
        <v>0</v>
      </c>
      <c r="AX936" s="7">
        <v>0</v>
      </c>
      <c r="AY936" s="7">
        <v>0</v>
      </c>
      <c r="AZ936" s="7">
        <v>0</v>
      </c>
      <c r="BA936" s="7">
        <v>0</v>
      </c>
      <c r="BB936" s="7">
        <v>0</v>
      </c>
      <c r="BC936" s="8">
        <v>0</v>
      </c>
      <c r="BD936" s="8">
        <v>0</v>
      </c>
      <c r="BE936" s="8">
        <v>0</v>
      </c>
      <c r="BF936" s="8">
        <v>0</v>
      </c>
      <c r="BG936" s="8">
        <v>0</v>
      </c>
      <c r="BH936" s="8">
        <v>0</v>
      </c>
      <c r="BI936" s="8">
        <v>0</v>
      </c>
      <c r="BJ936" s="8">
        <v>0</v>
      </c>
      <c r="BK936" s="8">
        <v>0</v>
      </c>
      <c r="BL936" s="8">
        <v>0</v>
      </c>
      <c r="BM936" s="8">
        <v>0</v>
      </c>
      <c r="BN936" s="8">
        <v>0</v>
      </c>
      <c r="BO936" s="8">
        <v>0</v>
      </c>
      <c r="BP936" s="8">
        <v>0</v>
      </c>
      <c r="BQ936" s="8">
        <v>0</v>
      </c>
      <c r="BR936" s="8">
        <v>0</v>
      </c>
    </row>
    <row r="937" spans="1:70" x14ac:dyDescent="0.25">
      <c r="A937" s="6">
        <v>35122244</v>
      </c>
      <c r="B937" t="s">
        <v>2201</v>
      </c>
      <c r="C937" s="7" t="s">
        <v>93</v>
      </c>
      <c r="D937" s="7" t="s">
        <v>897</v>
      </c>
      <c r="E937" s="7" t="s">
        <v>95</v>
      </c>
      <c r="F937" t="s">
        <v>898</v>
      </c>
      <c r="G937" t="s">
        <v>899</v>
      </c>
      <c r="H937" t="s">
        <v>2202</v>
      </c>
      <c r="I937" t="s">
        <v>1168</v>
      </c>
      <c r="J937" t="s">
        <v>158</v>
      </c>
      <c r="K937" t="s">
        <v>1101</v>
      </c>
      <c r="L937">
        <v>34.612982619199997</v>
      </c>
      <c r="M937">
        <v>-120.3724148041</v>
      </c>
      <c r="N937" s="7" t="s">
        <v>2203</v>
      </c>
      <c r="O937" s="7" t="s">
        <v>2204</v>
      </c>
      <c r="P937" s="7" t="s">
        <v>2205</v>
      </c>
      <c r="Q937" s="7" t="s">
        <v>141</v>
      </c>
      <c r="R937" s="7">
        <v>998</v>
      </c>
      <c r="S937" s="7">
        <v>2826</v>
      </c>
      <c r="T937" s="7" t="s">
        <v>220</v>
      </c>
      <c r="U937" s="7"/>
      <c r="V937" s="7" t="s">
        <v>898</v>
      </c>
      <c r="W937" s="8">
        <v>0</v>
      </c>
      <c r="X937" s="8">
        <v>0</v>
      </c>
      <c r="Y937" s="8">
        <v>1.4204545454545454E-2</v>
      </c>
      <c r="Z937" s="8">
        <v>1.4204545454545454E-2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8">
        <v>0</v>
      </c>
      <c r="AO937" s="8">
        <v>0</v>
      </c>
      <c r="AP937" s="8">
        <v>0</v>
      </c>
      <c r="AQ937" s="8">
        <v>0</v>
      </c>
      <c r="AR937" s="8">
        <v>0</v>
      </c>
      <c r="AS937" s="8">
        <v>1.4204545454545454E-2</v>
      </c>
      <c r="AT937" s="8">
        <v>1.4204545454545454E-2</v>
      </c>
      <c r="AU937" s="7">
        <v>0</v>
      </c>
      <c r="AV937" s="7">
        <v>0</v>
      </c>
      <c r="AW937" s="7">
        <v>0</v>
      </c>
      <c r="AX937" s="7">
        <v>0</v>
      </c>
      <c r="AY937" s="7">
        <v>0</v>
      </c>
      <c r="AZ937" s="7">
        <v>0</v>
      </c>
      <c r="BA937" s="7">
        <v>0</v>
      </c>
      <c r="BB937" s="7">
        <v>0</v>
      </c>
      <c r="BC937" s="8">
        <v>0</v>
      </c>
      <c r="BD937" s="8">
        <v>0</v>
      </c>
      <c r="BE937" s="8">
        <v>0</v>
      </c>
      <c r="BF937" s="8">
        <v>0</v>
      </c>
      <c r="BG937" s="8">
        <v>0</v>
      </c>
      <c r="BH937" s="8">
        <v>0</v>
      </c>
      <c r="BI937" s="8">
        <v>0</v>
      </c>
      <c r="BJ937" s="8">
        <v>0</v>
      </c>
      <c r="BK937" s="8">
        <v>0</v>
      </c>
      <c r="BL937" s="8">
        <v>0</v>
      </c>
      <c r="BM937" s="8">
        <v>0</v>
      </c>
      <c r="BN937" s="8">
        <v>0</v>
      </c>
      <c r="BO937" s="8">
        <v>0</v>
      </c>
      <c r="BP937" s="8">
        <v>0</v>
      </c>
      <c r="BQ937" s="8">
        <v>0</v>
      </c>
      <c r="BR937" s="8">
        <v>0</v>
      </c>
    </row>
    <row r="938" spans="1:70" x14ac:dyDescent="0.25">
      <c r="A938" s="6">
        <v>35225253</v>
      </c>
      <c r="B938" t="s">
        <v>2206</v>
      </c>
      <c r="C938" s="7" t="s">
        <v>71</v>
      </c>
      <c r="D938" s="7" t="s">
        <v>897</v>
      </c>
      <c r="E938" s="7" t="s">
        <v>73</v>
      </c>
      <c r="F938" t="s">
        <v>898</v>
      </c>
      <c r="G938" t="s">
        <v>899</v>
      </c>
      <c r="H938" t="s">
        <v>2207</v>
      </c>
      <c r="I938" t="s">
        <v>157</v>
      </c>
      <c r="J938" t="s">
        <v>158</v>
      </c>
      <c r="K938" t="s">
        <v>159</v>
      </c>
      <c r="L938">
        <v>37.063123750000003</v>
      </c>
      <c r="M938">
        <v>-122.0333470822</v>
      </c>
      <c r="N938" s="7" t="s">
        <v>2208</v>
      </c>
      <c r="O938" s="7" t="s">
        <v>2209</v>
      </c>
      <c r="P938" s="7" t="s">
        <v>2210</v>
      </c>
      <c r="Q938" s="7" t="s">
        <v>170</v>
      </c>
      <c r="R938" s="7">
        <v>2474</v>
      </c>
      <c r="S938" s="7">
        <v>1225</v>
      </c>
      <c r="T938" s="7" t="s">
        <v>220</v>
      </c>
      <c r="U938" s="7"/>
      <c r="V938" s="7" t="s">
        <v>898</v>
      </c>
      <c r="W938" s="8">
        <v>0</v>
      </c>
      <c r="X938" s="8">
        <v>0</v>
      </c>
      <c r="Y938" s="8">
        <v>2.8409090909090908E-2</v>
      </c>
      <c r="Z938" s="8">
        <v>2.8409090909090908E-2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8">
        <v>0</v>
      </c>
      <c r="AO938" s="8">
        <v>0</v>
      </c>
      <c r="AP938" s="8">
        <v>0</v>
      </c>
      <c r="AQ938" s="8">
        <v>0</v>
      </c>
      <c r="AR938" s="8">
        <v>0</v>
      </c>
      <c r="AS938" s="8">
        <v>0</v>
      </c>
      <c r="AT938" s="8">
        <v>0</v>
      </c>
      <c r="AU938" s="7">
        <v>0</v>
      </c>
      <c r="AV938" s="7">
        <v>0</v>
      </c>
      <c r="AW938" s="7">
        <v>0</v>
      </c>
      <c r="AX938" s="7">
        <v>0</v>
      </c>
      <c r="AY938" s="7">
        <v>0</v>
      </c>
      <c r="AZ938" s="7">
        <v>0</v>
      </c>
      <c r="BA938" s="7">
        <v>2.8409090909090908E-2</v>
      </c>
      <c r="BB938" s="7">
        <v>2.8409090909090908E-2</v>
      </c>
      <c r="BC938" s="8">
        <v>0</v>
      </c>
      <c r="BD938" s="8">
        <v>0</v>
      </c>
      <c r="BE938" s="8">
        <v>0</v>
      </c>
      <c r="BF938" s="8">
        <v>0</v>
      </c>
      <c r="BG938" s="8">
        <v>0</v>
      </c>
      <c r="BH938" s="8">
        <v>0</v>
      </c>
      <c r="BI938" s="8">
        <v>0</v>
      </c>
      <c r="BJ938" s="8">
        <v>0</v>
      </c>
      <c r="BK938" s="8">
        <v>0</v>
      </c>
      <c r="BL938" s="8">
        <v>0</v>
      </c>
      <c r="BM938" s="8">
        <v>0</v>
      </c>
      <c r="BN938" s="8">
        <v>0</v>
      </c>
      <c r="BO938" s="8">
        <v>0</v>
      </c>
      <c r="BP938" s="8">
        <v>0</v>
      </c>
      <c r="BQ938" s="8">
        <v>0</v>
      </c>
      <c r="BR938" s="8">
        <v>0</v>
      </c>
    </row>
    <row r="939" spans="1:70" x14ac:dyDescent="0.25">
      <c r="A939" s="6">
        <v>35092175</v>
      </c>
      <c r="B939" t="s">
        <v>2211</v>
      </c>
      <c r="C939" s="7" t="s">
        <v>93</v>
      </c>
      <c r="D939" s="7" t="s">
        <v>897</v>
      </c>
      <c r="E939" s="7" t="s">
        <v>95</v>
      </c>
      <c r="F939" t="s">
        <v>898</v>
      </c>
      <c r="G939" t="s">
        <v>899</v>
      </c>
      <c r="H939" t="s">
        <v>2212</v>
      </c>
      <c r="I939" t="s">
        <v>157</v>
      </c>
      <c r="J939" t="s">
        <v>158</v>
      </c>
      <c r="K939" t="s">
        <v>159</v>
      </c>
      <c r="L939">
        <v>37.070539460399999</v>
      </c>
      <c r="M939">
        <v>-122.0678888592</v>
      </c>
      <c r="N939" s="7" t="s">
        <v>2213</v>
      </c>
      <c r="O939" s="7" t="s">
        <v>2214</v>
      </c>
      <c r="P939" s="7" t="s">
        <v>2214</v>
      </c>
      <c r="Q939" s="7" t="s">
        <v>170</v>
      </c>
      <c r="R939" s="7">
        <v>2296</v>
      </c>
      <c r="S939" s="7">
        <v>990</v>
      </c>
      <c r="T939" s="7" t="s">
        <v>134</v>
      </c>
      <c r="U939" s="7"/>
      <c r="V939" s="7" t="s">
        <v>898</v>
      </c>
      <c r="W939" s="8">
        <v>0</v>
      </c>
      <c r="X939" s="8">
        <v>0</v>
      </c>
      <c r="Y939" s="8">
        <v>3.2196969696969696E-2</v>
      </c>
      <c r="Z939" s="8">
        <v>3.2196969696969696E-2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8">
        <v>0</v>
      </c>
      <c r="AO939" s="8">
        <v>0</v>
      </c>
      <c r="AP939" s="8">
        <v>0</v>
      </c>
      <c r="AQ939" s="8">
        <v>0</v>
      </c>
      <c r="AR939" s="8">
        <v>0</v>
      </c>
      <c r="AS939" s="8">
        <v>3.2196969696969696E-2</v>
      </c>
      <c r="AT939" s="8">
        <v>3.2196969696969696E-2</v>
      </c>
      <c r="AU939" s="7">
        <v>0</v>
      </c>
      <c r="AV939" s="7">
        <v>0</v>
      </c>
      <c r="AW939" s="7">
        <v>0</v>
      </c>
      <c r="AX939" s="7">
        <v>0</v>
      </c>
      <c r="AY939" s="7">
        <v>0</v>
      </c>
      <c r="AZ939" s="7">
        <v>0</v>
      </c>
      <c r="BA939" s="7">
        <v>0</v>
      </c>
      <c r="BB939" s="7">
        <v>0</v>
      </c>
      <c r="BC939" s="8">
        <v>0</v>
      </c>
      <c r="BD939" s="8">
        <v>0</v>
      </c>
      <c r="BE939" s="8">
        <v>0</v>
      </c>
      <c r="BF939" s="8">
        <v>0</v>
      </c>
      <c r="BG939" s="8">
        <v>0</v>
      </c>
      <c r="BH939" s="8">
        <v>0</v>
      </c>
      <c r="BI939" s="8">
        <v>0</v>
      </c>
      <c r="BJ939" s="8">
        <v>0</v>
      </c>
      <c r="BK939" s="8">
        <v>0</v>
      </c>
      <c r="BL939" s="8">
        <v>0</v>
      </c>
      <c r="BM939" s="8">
        <v>0</v>
      </c>
      <c r="BN939" s="8">
        <v>0</v>
      </c>
      <c r="BO939" s="8">
        <v>0</v>
      </c>
      <c r="BP939" s="8">
        <v>0</v>
      </c>
      <c r="BQ939" s="8">
        <v>0</v>
      </c>
      <c r="BR939" s="8">
        <v>0</v>
      </c>
    </row>
    <row r="940" spans="1:70" x14ac:dyDescent="0.25">
      <c r="A940" s="6">
        <v>35010358</v>
      </c>
      <c r="B940" t="s">
        <v>2215</v>
      </c>
      <c r="C940" s="7" t="s">
        <v>101</v>
      </c>
      <c r="D940" s="7" t="s">
        <v>897</v>
      </c>
      <c r="E940" s="7" t="s">
        <v>95</v>
      </c>
      <c r="F940" t="s">
        <v>898</v>
      </c>
      <c r="G940" t="s">
        <v>899</v>
      </c>
      <c r="H940" t="s">
        <v>737</v>
      </c>
      <c r="I940" t="s">
        <v>157</v>
      </c>
      <c r="J940" t="s">
        <v>158</v>
      </c>
      <c r="K940" t="s">
        <v>159</v>
      </c>
      <c r="L940">
        <v>37.1213551102</v>
      </c>
      <c r="M940">
        <v>-122.0166081326</v>
      </c>
      <c r="N940" s="7" t="s">
        <v>2213</v>
      </c>
      <c r="O940" s="7" t="s">
        <v>2216</v>
      </c>
      <c r="P940" s="7" t="s">
        <v>2217</v>
      </c>
      <c r="Q940" s="7" t="s">
        <v>170</v>
      </c>
      <c r="R940" s="7">
        <v>2388</v>
      </c>
      <c r="S940" s="7"/>
      <c r="T940" s="7"/>
      <c r="U940" s="7"/>
      <c r="V940" s="7" t="s">
        <v>898</v>
      </c>
      <c r="W940" s="8">
        <v>0</v>
      </c>
      <c r="X940" s="8">
        <v>0</v>
      </c>
      <c r="Y940" s="8">
        <v>9.7727272727272732E-2</v>
      </c>
      <c r="Z940" s="8">
        <v>9.7727272727272732E-2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9.7727272727272732E-2</v>
      </c>
      <c r="AH940" s="8">
        <v>9.7727272727272732E-2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8">
        <v>0</v>
      </c>
      <c r="AO940" s="8">
        <v>0</v>
      </c>
      <c r="AP940" s="8">
        <v>0</v>
      </c>
      <c r="AQ940" s="8">
        <v>0</v>
      </c>
      <c r="AR940" s="8">
        <v>0</v>
      </c>
      <c r="AS940" s="8">
        <v>0</v>
      </c>
      <c r="AT940" s="8">
        <v>0</v>
      </c>
      <c r="AU940" s="7">
        <v>0</v>
      </c>
      <c r="AV940" s="7">
        <v>0</v>
      </c>
      <c r="AW940" s="7">
        <v>0</v>
      </c>
      <c r="AX940" s="7">
        <v>0</v>
      </c>
      <c r="AY940" s="7">
        <v>0</v>
      </c>
      <c r="AZ940" s="7">
        <v>0</v>
      </c>
      <c r="BA940" s="7">
        <v>0</v>
      </c>
      <c r="BB940" s="7">
        <v>0</v>
      </c>
      <c r="BC940" s="8">
        <v>0</v>
      </c>
      <c r="BD940" s="8">
        <v>0</v>
      </c>
      <c r="BE940" s="8">
        <v>0</v>
      </c>
      <c r="BF940" s="8">
        <v>0</v>
      </c>
      <c r="BG940" s="8">
        <v>0</v>
      </c>
      <c r="BH940" s="8">
        <v>0</v>
      </c>
      <c r="BI940" s="8">
        <v>0</v>
      </c>
      <c r="BJ940" s="8">
        <v>0</v>
      </c>
      <c r="BK940" s="8">
        <v>0</v>
      </c>
      <c r="BL940" s="8">
        <v>0</v>
      </c>
      <c r="BM940" s="8">
        <v>0</v>
      </c>
      <c r="BN940" s="8">
        <v>0</v>
      </c>
      <c r="BO940" s="8">
        <v>0</v>
      </c>
      <c r="BP940" s="8">
        <v>0</v>
      </c>
      <c r="BQ940" s="8">
        <v>0</v>
      </c>
      <c r="BR940" s="8">
        <v>0</v>
      </c>
    </row>
    <row r="941" spans="1:70" x14ac:dyDescent="0.25">
      <c r="A941" s="6">
        <v>35150875</v>
      </c>
      <c r="B941" t="s">
        <v>2218</v>
      </c>
      <c r="C941" s="7" t="s">
        <v>101</v>
      </c>
      <c r="D941" s="7" t="s">
        <v>897</v>
      </c>
      <c r="E941" s="7" t="s">
        <v>95</v>
      </c>
      <c r="F941" t="s">
        <v>898</v>
      </c>
      <c r="G941" t="s">
        <v>899</v>
      </c>
      <c r="H941" t="s">
        <v>737</v>
      </c>
      <c r="I941" t="s">
        <v>157</v>
      </c>
      <c r="J941" t="s">
        <v>158</v>
      </c>
      <c r="K941" t="s">
        <v>159</v>
      </c>
      <c r="L941">
        <v>37.111424477699998</v>
      </c>
      <c r="M941">
        <v>-122.04962908909999</v>
      </c>
      <c r="N941" s="7" t="s">
        <v>2213</v>
      </c>
      <c r="O941" s="7" t="s">
        <v>2219</v>
      </c>
      <c r="P941" s="7" t="s">
        <v>2217</v>
      </c>
      <c r="Q941" s="7" t="s">
        <v>170</v>
      </c>
      <c r="R941" s="7">
        <v>2167</v>
      </c>
      <c r="S941" s="7">
        <v>546</v>
      </c>
      <c r="T941" s="7" t="s">
        <v>134</v>
      </c>
      <c r="U941" s="7"/>
      <c r="V941" s="7" t="s">
        <v>898</v>
      </c>
      <c r="W941" s="8">
        <v>0</v>
      </c>
      <c r="X941" s="8">
        <v>0</v>
      </c>
      <c r="Y941" s="8">
        <v>2.784090909090909E-2</v>
      </c>
      <c r="Z941" s="8">
        <v>2.784090909090909E-2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8">
        <v>0</v>
      </c>
      <c r="AO941" s="8">
        <v>0</v>
      </c>
      <c r="AP941" s="8">
        <v>0</v>
      </c>
      <c r="AQ941" s="8">
        <v>0</v>
      </c>
      <c r="AR941" s="8">
        <v>0</v>
      </c>
      <c r="AS941" s="8">
        <v>2.784090909090909E-2</v>
      </c>
      <c r="AT941" s="8">
        <v>2.784090909090909E-2</v>
      </c>
      <c r="AU941" s="7">
        <v>0</v>
      </c>
      <c r="AV941" s="7">
        <v>0</v>
      </c>
      <c r="AW941" s="7">
        <v>0</v>
      </c>
      <c r="AX941" s="7">
        <v>0</v>
      </c>
      <c r="AY941" s="7">
        <v>0</v>
      </c>
      <c r="AZ941" s="7">
        <v>0</v>
      </c>
      <c r="BA941" s="7">
        <v>0</v>
      </c>
      <c r="BB941" s="7">
        <v>0</v>
      </c>
      <c r="BC941" s="8">
        <v>0</v>
      </c>
      <c r="BD941" s="8">
        <v>0</v>
      </c>
      <c r="BE941" s="8">
        <v>0</v>
      </c>
      <c r="BF941" s="8">
        <v>0</v>
      </c>
      <c r="BG941" s="8">
        <v>0</v>
      </c>
      <c r="BH941" s="8">
        <v>0</v>
      </c>
      <c r="BI941" s="8">
        <v>0</v>
      </c>
      <c r="BJ941" s="8">
        <v>0</v>
      </c>
      <c r="BK941" s="8">
        <v>0</v>
      </c>
      <c r="BL941" s="8">
        <v>0</v>
      </c>
      <c r="BM941" s="8">
        <v>0</v>
      </c>
      <c r="BN941" s="8">
        <v>0</v>
      </c>
      <c r="BO941" s="8">
        <v>0</v>
      </c>
      <c r="BP941" s="8">
        <v>0</v>
      </c>
      <c r="BQ941" s="8">
        <v>0</v>
      </c>
      <c r="BR941" s="8">
        <v>0</v>
      </c>
    </row>
    <row r="942" spans="1:70" x14ac:dyDescent="0.25">
      <c r="A942" s="6">
        <v>35206236</v>
      </c>
      <c r="B942" t="s">
        <v>2220</v>
      </c>
      <c r="C942" s="7" t="s">
        <v>93</v>
      </c>
      <c r="D942" s="7" t="s">
        <v>897</v>
      </c>
      <c r="E942" s="7" t="s">
        <v>95</v>
      </c>
      <c r="F942" t="s">
        <v>898</v>
      </c>
      <c r="G942" t="s">
        <v>899</v>
      </c>
      <c r="H942" t="s">
        <v>737</v>
      </c>
      <c r="I942" t="s">
        <v>157</v>
      </c>
      <c r="J942" t="s">
        <v>158</v>
      </c>
      <c r="K942" t="s">
        <v>159</v>
      </c>
      <c r="L942">
        <v>37.111470631099998</v>
      </c>
      <c r="M942">
        <v>-122.0490277701</v>
      </c>
      <c r="N942" s="7" t="s">
        <v>2213</v>
      </c>
      <c r="O942" s="7" t="s">
        <v>2219</v>
      </c>
      <c r="P942" s="7" t="s">
        <v>2217</v>
      </c>
      <c r="Q942" s="7" t="s">
        <v>170</v>
      </c>
      <c r="R942" s="7">
        <v>2167</v>
      </c>
      <c r="S942" s="7">
        <v>546</v>
      </c>
      <c r="T942" s="7" t="s">
        <v>134</v>
      </c>
      <c r="U942" s="7"/>
      <c r="V942" s="7" t="s">
        <v>898</v>
      </c>
      <c r="W942" s="8">
        <v>0</v>
      </c>
      <c r="X942" s="8">
        <v>0</v>
      </c>
      <c r="Y942" s="8">
        <v>5.6060606060606061E-2</v>
      </c>
      <c r="Z942" s="8">
        <v>5.6060606060606061E-2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8">
        <v>0</v>
      </c>
      <c r="AO942" s="8">
        <v>0</v>
      </c>
      <c r="AP942" s="8">
        <v>0</v>
      </c>
      <c r="AQ942" s="8">
        <v>0</v>
      </c>
      <c r="AR942" s="8">
        <v>0</v>
      </c>
      <c r="AS942" s="8">
        <v>5.6060606060606061E-2</v>
      </c>
      <c r="AT942" s="8">
        <v>5.6060606060606061E-2</v>
      </c>
      <c r="AU942" s="7">
        <v>0</v>
      </c>
      <c r="AV942" s="7">
        <v>0</v>
      </c>
      <c r="AW942" s="7">
        <v>0</v>
      </c>
      <c r="AX942" s="7">
        <v>0</v>
      </c>
      <c r="AY942" s="7">
        <v>0</v>
      </c>
      <c r="AZ942" s="7">
        <v>0</v>
      </c>
      <c r="BA942" s="7">
        <v>0</v>
      </c>
      <c r="BB942" s="7">
        <v>0</v>
      </c>
      <c r="BC942" s="8">
        <v>0</v>
      </c>
      <c r="BD942" s="8">
        <v>0</v>
      </c>
      <c r="BE942" s="8">
        <v>0</v>
      </c>
      <c r="BF942" s="8">
        <v>0</v>
      </c>
      <c r="BG942" s="8">
        <v>0</v>
      </c>
      <c r="BH942" s="8">
        <v>0</v>
      </c>
      <c r="BI942" s="8">
        <v>0</v>
      </c>
      <c r="BJ942" s="8">
        <v>0</v>
      </c>
      <c r="BK942" s="8">
        <v>0</v>
      </c>
      <c r="BL942" s="8">
        <v>0</v>
      </c>
      <c r="BM942" s="8">
        <v>0</v>
      </c>
      <c r="BN942" s="8">
        <v>0</v>
      </c>
      <c r="BO942" s="8">
        <v>0</v>
      </c>
      <c r="BP942" s="8">
        <v>0</v>
      </c>
      <c r="BQ942" s="8">
        <v>0</v>
      </c>
      <c r="BR942" s="8">
        <v>0</v>
      </c>
    </row>
    <row r="943" spans="1:70" x14ac:dyDescent="0.25">
      <c r="A943" s="6">
        <v>35037345</v>
      </c>
      <c r="B943" t="s">
        <v>2221</v>
      </c>
      <c r="C943" s="7" t="s">
        <v>101</v>
      </c>
      <c r="D943" s="7" t="s">
        <v>897</v>
      </c>
      <c r="E943" s="7" t="s">
        <v>95</v>
      </c>
      <c r="F943" t="s">
        <v>898</v>
      </c>
      <c r="G943" t="s">
        <v>899</v>
      </c>
      <c r="H943" t="s">
        <v>2202</v>
      </c>
      <c r="I943" t="s">
        <v>1168</v>
      </c>
      <c r="J943" t="s">
        <v>158</v>
      </c>
      <c r="K943" t="s">
        <v>1101</v>
      </c>
      <c r="L943">
        <v>34.638130996000001</v>
      </c>
      <c r="M943">
        <v>-120.2900477614</v>
      </c>
      <c r="N943" s="7" t="s">
        <v>2222</v>
      </c>
      <c r="O943" s="7" t="s">
        <v>2223</v>
      </c>
      <c r="P943" s="7" t="s">
        <v>2224</v>
      </c>
      <c r="Q943" s="7" t="s">
        <v>141</v>
      </c>
      <c r="R943" s="7">
        <v>631</v>
      </c>
      <c r="S943" s="7"/>
      <c r="T943" s="7"/>
      <c r="U943" s="7"/>
      <c r="V943" s="7" t="s">
        <v>898</v>
      </c>
      <c r="W943" s="8">
        <v>0</v>
      </c>
      <c r="X943" s="8">
        <v>0</v>
      </c>
      <c r="Y943" s="8">
        <v>4.7348484848484848E-2</v>
      </c>
      <c r="Z943" s="8">
        <v>4.7348484848484848E-2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4.7348484848484848E-2</v>
      </c>
      <c r="AH943" s="8">
        <v>4.7348484848484848E-2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8">
        <v>0</v>
      </c>
      <c r="AO943" s="8">
        <v>0</v>
      </c>
      <c r="AP943" s="8">
        <v>0</v>
      </c>
      <c r="AQ943" s="8">
        <v>0</v>
      </c>
      <c r="AR943" s="8">
        <v>0</v>
      </c>
      <c r="AS943" s="8">
        <v>0</v>
      </c>
      <c r="AT943" s="8">
        <v>0</v>
      </c>
      <c r="AU943" s="7">
        <v>0</v>
      </c>
      <c r="AV943" s="7">
        <v>0</v>
      </c>
      <c r="AW943" s="7">
        <v>0</v>
      </c>
      <c r="AX943" s="7">
        <v>0</v>
      </c>
      <c r="AY943" s="7">
        <v>0</v>
      </c>
      <c r="AZ943" s="7">
        <v>0</v>
      </c>
      <c r="BA943" s="7">
        <v>0</v>
      </c>
      <c r="BB943" s="7">
        <v>0</v>
      </c>
      <c r="BC943" s="8">
        <v>0</v>
      </c>
      <c r="BD943" s="8">
        <v>0</v>
      </c>
      <c r="BE943" s="8">
        <v>0</v>
      </c>
      <c r="BF943" s="8">
        <v>0</v>
      </c>
      <c r="BG943" s="8">
        <v>0</v>
      </c>
      <c r="BH943" s="8">
        <v>0</v>
      </c>
      <c r="BI943" s="8">
        <v>0</v>
      </c>
      <c r="BJ943" s="8">
        <v>0</v>
      </c>
      <c r="BK943" s="8">
        <v>0</v>
      </c>
      <c r="BL943" s="8">
        <v>0</v>
      </c>
      <c r="BM943" s="8">
        <v>0</v>
      </c>
      <c r="BN943" s="8">
        <v>0</v>
      </c>
      <c r="BO943" s="8">
        <v>0</v>
      </c>
      <c r="BP943" s="8">
        <v>0</v>
      </c>
      <c r="BQ943" s="8">
        <v>0</v>
      </c>
      <c r="BR943" s="8">
        <v>0</v>
      </c>
    </row>
    <row r="944" spans="1:70" x14ac:dyDescent="0.25">
      <c r="A944" s="6">
        <v>35224443</v>
      </c>
      <c r="B944" t="s">
        <v>2225</v>
      </c>
      <c r="C944" s="7" t="s">
        <v>93</v>
      </c>
      <c r="D944" s="7" t="s">
        <v>897</v>
      </c>
      <c r="E944" s="7" t="s">
        <v>95</v>
      </c>
      <c r="F944" t="s">
        <v>898</v>
      </c>
      <c r="G944" t="s">
        <v>899</v>
      </c>
      <c r="H944" t="s">
        <v>2226</v>
      </c>
      <c r="I944" t="s">
        <v>1168</v>
      </c>
      <c r="J944" t="s">
        <v>158</v>
      </c>
      <c r="K944" t="s">
        <v>1101</v>
      </c>
      <c r="L944">
        <v>34.633786874499997</v>
      </c>
      <c r="M944">
        <v>-120.1889944495</v>
      </c>
      <c r="N944" s="7" t="s">
        <v>2222</v>
      </c>
      <c r="O944" s="7" t="s">
        <v>2227</v>
      </c>
      <c r="P944" s="7" t="s">
        <v>2224</v>
      </c>
      <c r="Q944" s="7" t="s">
        <v>141</v>
      </c>
      <c r="R944" s="7">
        <v>517</v>
      </c>
      <c r="S944" s="7">
        <v>1610</v>
      </c>
      <c r="T944" s="7" t="s">
        <v>220</v>
      </c>
      <c r="U944" s="7"/>
      <c r="V944" s="7" t="s">
        <v>898</v>
      </c>
      <c r="W944" s="8">
        <v>0</v>
      </c>
      <c r="X944" s="8">
        <v>0</v>
      </c>
      <c r="Y944" s="8">
        <v>9.6401515151515155E-2</v>
      </c>
      <c r="Z944" s="8">
        <v>9.6401515151515155E-2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8">
        <v>0</v>
      </c>
      <c r="AO944" s="8">
        <v>9.6401515151515155E-2</v>
      </c>
      <c r="AP944" s="8">
        <v>9.6401515151515155E-2</v>
      </c>
      <c r="AQ944" s="8">
        <v>0</v>
      </c>
      <c r="AR944" s="8">
        <v>0</v>
      </c>
      <c r="AS944" s="8">
        <v>0</v>
      </c>
      <c r="AT944" s="8">
        <v>0</v>
      </c>
      <c r="AU944" s="7">
        <v>0</v>
      </c>
      <c r="AV944" s="7">
        <v>0</v>
      </c>
      <c r="AW944" s="7">
        <v>0</v>
      </c>
      <c r="AX944" s="7">
        <v>0</v>
      </c>
      <c r="AY944" s="7">
        <v>0</v>
      </c>
      <c r="AZ944" s="7">
        <v>0</v>
      </c>
      <c r="BA944" s="7">
        <v>0</v>
      </c>
      <c r="BB944" s="7">
        <v>0</v>
      </c>
      <c r="BC944" s="8">
        <v>0</v>
      </c>
      <c r="BD944" s="8">
        <v>0</v>
      </c>
      <c r="BE944" s="8">
        <v>0</v>
      </c>
      <c r="BF944" s="8">
        <v>0</v>
      </c>
      <c r="BG944" s="8">
        <v>0</v>
      </c>
      <c r="BH944" s="8">
        <v>0</v>
      </c>
      <c r="BI944" s="8">
        <v>0</v>
      </c>
      <c r="BJ944" s="8">
        <v>0</v>
      </c>
      <c r="BK944" s="8">
        <v>0</v>
      </c>
      <c r="BL944" s="8">
        <v>0</v>
      </c>
      <c r="BM944" s="8">
        <v>0</v>
      </c>
      <c r="BN944" s="8">
        <v>0</v>
      </c>
      <c r="BO944" s="8">
        <v>0</v>
      </c>
      <c r="BP944" s="8">
        <v>0</v>
      </c>
      <c r="BQ944" s="8">
        <v>0</v>
      </c>
      <c r="BR944" s="8">
        <v>0</v>
      </c>
    </row>
    <row r="945" spans="1:70" x14ac:dyDescent="0.25">
      <c r="A945" s="6">
        <v>35244185</v>
      </c>
      <c r="B945" t="s">
        <v>2228</v>
      </c>
      <c r="C945" s="7" t="s">
        <v>93</v>
      </c>
      <c r="D945" s="7" t="s">
        <v>897</v>
      </c>
      <c r="E945" s="7" t="s">
        <v>95</v>
      </c>
      <c r="F945" t="s">
        <v>898</v>
      </c>
      <c r="G945" t="s">
        <v>899</v>
      </c>
      <c r="H945" t="s">
        <v>329</v>
      </c>
      <c r="I945" t="s">
        <v>330</v>
      </c>
      <c r="J945" t="s">
        <v>78</v>
      </c>
      <c r="K945" t="s">
        <v>109</v>
      </c>
      <c r="L945">
        <v>39.216085098599997</v>
      </c>
      <c r="M945">
        <v>-121.0311698095</v>
      </c>
      <c r="N945" s="7" t="s">
        <v>2229</v>
      </c>
      <c r="O945" s="7" t="s">
        <v>2230</v>
      </c>
      <c r="P945" s="7" t="s">
        <v>333</v>
      </c>
      <c r="Q945" s="7" t="s">
        <v>170</v>
      </c>
      <c r="R945" s="7">
        <v>1876</v>
      </c>
      <c r="S945" s="7">
        <v>1531</v>
      </c>
      <c r="T945" s="7" t="s">
        <v>220</v>
      </c>
      <c r="U945" s="7"/>
      <c r="V945" s="7" t="s">
        <v>898</v>
      </c>
      <c r="W945" s="8">
        <v>0</v>
      </c>
      <c r="X945" s="8">
        <v>0</v>
      </c>
      <c r="Y945" s="8">
        <v>0.12178030303030303</v>
      </c>
      <c r="Z945" s="8">
        <v>0.12178030303030303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8">
        <v>0</v>
      </c>
      <c r="AO945" s="8">
        <v>0</v>
      </c>
      <c r="AP945" s="8">
        <v>0</v>
      </c>
      <c r="AQ945" s="8">
        <v>0</v>
      </c>
      <c r="AR945" s="8">
        <v>0</v>
      </c>
      <c r="AS945" s="8">
        <v>0.12178030303030303</v>
      </c>
      <c r="AT945" s="8">
        <v>0.12178030303030303</v>
      </c>
      <c r="AU945" s="7">
        <v>0</v>
      </c>
      <c r="AV945" s="7">
        <v>0</v>
      </c>
      <c r="AW945" s="7">
        <v>0</v>
      </c>
      <c r="AX945" s="7">
        <v>0</v>
      </c>
      <c r="AY945" s="7">
        <v>0</v>
      </c>
      <c r="AZ945" s="7">
        <v>0</v>
      </c>
      <c r="BA945" s="7">
        <v>0</v>
      </c>
      <c r="BB945" s="7">
        <v>0</v>
      </c>
      <c r="BC945" s="8">
        <v>0</v>
      </c>
      <c r="BD945" s="8">
        <v>0</v>
      </c>
      <c r="BE945" s="8">
        <v>0</v>
      </c>
      <c r="BF945" s="8">
        <v>0</v>
      </c>
      <c r="BG945" s="8">
        <v>0</v>
      </c>
      <c r="BH945" s="8">
        <v>0</v>
      </c>
      <c r="BI945" s="8">
        <v>0</v>
      </c>
      <c r="BJ945" s="8">
        <v>0</v>
      </c>
      <c r="BK945" s="8">
        <v>0</v>
      </c>
      <c r="BL945" s="8">
        <v>0</v>
      </c>
      <c r="BM945" s="8">
        <v>0</v>
      </c>
      <c r="BN945" s="8">
        <v>0</v>
      </c>
      <c r="BO945" s="8">
        <v>0</v>
      </c>
      <c r="BP945" s="8">
        <v>0</v>
      </c>
      <c r="BQ945" s="8">
        <v>0</v>
      </c>
      <c r="BR945" s="8">
        <v>0</v>
      </c>
    </row>
    <row r="946" spans="1:70" x14ac:dyDescent="0.25">
      <c r="A946" s="6">
        <v>35224444</v>
      </c>
      <c r="B946" t="s">
        <v>2231</v>
      </c>
      <c r="C946" s="7" t="s">
        <v>93</v>
      </c>
      <c r="D946" s="7" t="s">
        <v>897</v>
      </c>
      <c r="E946" s="7" t="s">
        <v>95</v>
      </c>
      <c r="F946" t="s">
        <v>898</v>
      </c>
      <c r="G946" t="s">
        <v>899</v>
      </c>
      <c r="H946" t="s">
        <v>2202</v>
      </c>
      <c r="I946" t="s">
        <v>1168</v>
      </c>
      <c r="J946" t="s">
        <v>158</v>
      </c>
      <c r="K946" t="s">
        <v>1101</v>
      </c>
      <c r="L946">
        <v>34.621869945100002</v>
      </c>
      <c r="M946">
        <v>-120.45381236999999</v>
      </c>
      <c r="N946" s="7" t="s">
        <v>2232</v>
      </c>
      <c r="O946" s="7" t="s">
        <v>2233</v>
      </c>
      <c r="P946" s="7" t="s">
        <v>2234</v>
      </c>
      <c r="Q946" s="7" t="s">
        <v>141</v>
      </c>
      <c r="R946" s="7">
        <v>949</v>
      </c>
      <c r="S946" s="7">
        <v>2028</v>
      </c>
      <c r="T946" s="7" t="s">
        <v>220</v>
      </c>
      <c r="U946" s="7"/>
      <c r="V946" s="7" t="s">
        <v>898</v>
      </c>
      <c r="W946" s="8">
        <v>0</v>
      </c>
      <c r="X946" s="8">
        <v>0</v>
      </c>
      <c r="Y946" s="8">
        <v>0.32481060606060608</v>
      </c>
      <c r="Z946" s="8">
        <v>0.32481060606060608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8">
        <v>0</v>
      </c>
      <c r="AO946" s="8">
        <v>0.32481060606060608</v>
      </c>
      <c r="AP946" s="8">
        <v>0.32481060606060608</v>
      </c>
      <c r="AQ946" s="8">
        <v>0</v>
      </c>
      <c r="AR946" s="8">
        <v>0</v>
      </c>
      <c r="AS946" s="8">
        <v>0</v>
      </c>
      <c r="AT946" s="8">
        <v>0</v>
      </c>
      <c r="AU946" s="7">
        <v>0</v>
      </c>
      <c r="AV946" s="7">
        <v>0</v>
      </c>
      <c r="AW946" s="7">
        <v>0</v>
      </c>
      <c r="AX946" s="7">
        <v>0</v>
      </c>
      <c r="AY946" s="7">
        <v>0</v>
      </c>
      <c r="AZ946" s="7">
        <v>0</v>
      </c>
      <c r="BA946" s="7">
        <v>0</v>
      </c>
      <c r="BB946" s="7">
        <v>0</v>
      </c>
      <c r="BC946" s="8">
        <v>0</v>
      </c>
      <c r="BD946" s="8">
        <v>0</v>
      </c>
      <c r="BE946" s="8">
        <v>0</v>
      </c>
      <c r="BF946" s="8">
        <v>0</v>
      </c>
      <c r="BG946" s="8">
        <v>0</v>
      </c>
      <c r="BH946" s="8">
        <v>0</v>
      </c>
      <c r="BI946" s="8">
        <v>0</v>
      </c>
      <c r="BJ946" s="8">
        <v>0</v>
      </c>
      <c r="BK946" s="8">
        <v>0</v>
      </c>
      <c r="BL946" s="8">
        <v>0</v>
      </c>
      <c r="BM946" s="8">
        <v>0</v>
      </c>
      <c r="BN946" s="8">
        <v>0</v>
      </c>
      <c r="BO946" s="8">
        <v>0</v>
      </c>
      <c r="BP946" s="8">
        <v>0</v>
      </c>
      <c r="BQ946" s="8">
        <v>0</v>
      </c>
      <c r="BR946" s="8">
        <v>0</v>
      </c>
    </row>
    <row r="947" spans="1:70" x14ac:dyDescent="0.25">
      <c r="A947" s="6">
        <v>35224438</v>
      </c>
      <c r="B947" t="s">
        <v>2235</v>
      </c>
      <c r="C947" s="7" t="s">
        <v>137</v>
      </c>
      <c r="D947" s="7" t="s">
        <v>897</v>
      </c>
      <c r="E947" s="7" t="s">
        <v>95</v>
      </c>
      <c r="F947" t="s">
        <v>898</v>
      </c>
      <c r="G947" t="s">
        <v>899</v>
      </c>
      <c r="H947" t="s">
        <v>2202</v>
      </c>
      <c r="I947" t="s">
        <v>1168</v>
      </c>
      <c r="J947" t="s">
        <v>158</v>
      </c>
      <c r="K947" t="s">
        <v>1101</v>
      </c>
      <c r="L947">
        <v>34.538607057</v>
      </c>
      <c r="M947">
        <v>-120.53653065</v>
      </c>
      <c r="N947" s="7" t="s">
        <v>2232</v>
      </c>
      <c r="O947" s="7" t="s">
        <v>2233</v>
      </c>
      <c r="P947" s="7" t="s">
        <v>2234</v>
      </c>
      <c r="Q947" s="7" t="s">
        <v>141</v>
      </c>
      <c r="R947" s="7">
        <v>949</v>
      </c>
      <c r="S947" s="7">
        <v>2028</v>
      </c>
      <c r="T947" s="7" t="s">
        <v>220</v>
      </c>
      <c r="U947" s="7"/>
      <c r="V947" s="7" t="s">
        <v>898</v>
      </c>
      <c r="W947" s="8">
        <v>0</v>
      </c>
      <c r="X947" s="8">
        <v>0</v>
      </c>
      <c r="Y947" s="8">
        <v>1.7234848484848485E-2</v>
      </c>
      <c r="Z947" s="8">
        <v>1.7234848484848485E-2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8">
        <v>0</v>
      </c>
      <c r="AO947" s="8">
        <v>0</v>
      </c>
      <c r="AP947" s="8">
        <v>0</v>
      </c>
      <c r="AQ947" s="8">
        <v>0</v>
      </c>
      <c r="AR947" s="8">
        <v>0</v>
      </c>
      <c r="AS947" s="8">
        <v>0</v>
      </c>
      <c r="AT947" s="8">
        <v>0</v>
      </c>
      <c r="AU947" s="7">
        <v>0</v>
      </c>
      <c r="AV947" s="7">
        <v>0</v>
      </c>
      <c r="AW947" s="7">
        <v>0</v>
      </c>
      <c r="AX947" s="7">
        <v>0</v>
      </c>
      <c r="AY947" s="7">
        <v>0</v>
      </c>
      <c r="AZ947" s="7">
        <v>0</v>
      </c>
      <c r="BA947" s="7">
        <v>1.7234848484848485E-2</v>
      </c>
      <c r="BB947" s="7">
        <v>1.7234848484848485E-2</v>
      </c>
      <c r="BC947" s="8">
        <v>0</v>
      </c>
      <c r="BD947" s="8">
        <v>0</v>
      </c>
      <c r="BE947" s="8">
        <v>0</v>
      </c>
      <c r="BF947" s="8">
        <v>0</v>
      </c>
      <c r="BG947" s="8">
        <v>0</v>
      </c>
      <c r="BH947" s="8">
        <v>0</v>
      </c>
      <c r="BI947" s="8">
        <v>0</v>
      </c>
      <c r="BJ947" s="8">
        <v>0</v>
      </c>
      <c r="BK947" s="8">
        <v>0</v>
      </c>
      <c r="BL947" s="8">
        <v>0</v>
      </c>
      <c r="BM947" s="8">
        <v>0</v>
      </c>
      <c r="BN947" s="8">
        <v>0</v>
      </c>
      <c r="BO947" s="8">
        <v>0</v>
      </c>
      <c r="BP947" s="8">
        <v>0</v>
      </c>
      <c r="BQ947" s="8">
        <v>0</v>
      </c>
      <c r="BR947" s="8">
        <v>0</v>
      </c>
    </row>
    <row r="948" spans="1:70" x14ac:dyDescent="0.25">
      <c r="A948" s="6">
        <v>35246811</v>
      </c>
      <c r="B948" t="s">
        <v>2236</v>
      </c>
      <c r="C948" s="7" t="s">
        <v>93</v>
      </c>
      <c r="D948" s="7" t="s">
        <v>897</v>
      </c>
      <c r="E948" s="7" t="s">
        <v>95</v>
      </c>
      <c r="F948" t="s">
        <v>898</v>
      </c>
      <c r="G948" t="s">
        <v>899</v>
      </c>
      <c r="H948" t="s">
        <v>955</v>
      </c>
      <c r="I948" t="s">
        <v>956</v>
      </c>
      <c r="J948" t="s">
        <v>99</v>
      </c>
      <c r="K948" t="s">
        <v>957</v>
      </c>
      <c r="L948">
        <v>38.303189604000003</v>
      </c>
      <c r="M948">
        <v>-120.7078127067</v>
      </c>
      <c r="N948" s="7" t="s">
        <v>2237</v>
      </c>
      <c r="O948" s="7" t="s">
        <v>2238</v>
      </c>
      <c r="P948" s="7" t="s">
        <v>2239</v>
      </c>
      <c r="Q948" s="7" t="s">
        <v>141</v>
      </c>
      <c r="R948" s="7">
        <v>1534</v>
      </c>
      <c r="S948" s="7">
        <v>506</v>
      </c>
      <c r="T948" s="7" t="s">
        <v>220</v>
      </c>
      <c r="U948" s="7"/>
      <c r="V948" s="7" t="s">
        <v>898</v>
      </c>
      <c r="W948" s="8">
        <v>0</v>
      </c>
      <c r="X948" s="8">
        <v>0</v>
      </c>
      <c r="Y948" s="8">
        <v>1.1363636363636364E-2</v>
      </c>
      <c r="Z948" s="8">
        <v>1.1363636363636364E-2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8">
        <v>0</v>
      </c>
      <c r="AO948" s="8">
        <v>0</v>
      </c>
      <c r="AP948" s="8">
        <v>0</v>
      </c>
      <c r="AQ948" s="8">
        <v>0</v>
      </c>
      <c r="AR948" s="8">
        <v>0</v>
      </c>
      <c r="AS948" s="8">
        <v>1.1363636363636364E-2</v>
      </c>
      <c r="AT948" s="8">
        <v>1.1363636363636364E-2</v>
      </c>
      <c r="AU948" s="7">
        <v>0</v>
      </c>
      <c r="AV948" s="7">
        <v>0</v>
      </c>
      <c r="AW948" s="7">
        <v>0</v>
      </c>
      <c r="AX948" s="7">
        <v>0</v>
      </c>
      <c r="AY948" s="7">
        <v>0</v>
      </c>
      <c r="AZ948" s="7">
        <v>0</v>
      </c>
      <c r="BA948" s="7">
        <v>0</v>
      </c>
      <c r="BB948" s="7">
        <v>0</v>
      </c>
      <c r="BC948" s="8">
        <v>0</v>
      </c>
      <c r="BD948" s="8">
        <v>0</v>
      </c>
      <c r="BE948" s="8">
        <v>0</v>
      </c>
      <c r="BF948" s="8">
        <v>0</v>
      </c>
      <c r="BG948" s="8">
        <v>0</v>
      </c>
      <c r="BH948" s="8">
        <v>0</v>
      </c>
      <c r="BI948" s="8">
        <v>0</v>
      </c>
      <c r="BJ948" s="8">
        <v>0</v>
      </c>
      <c r="BK948" s="8">
        <v>0</v>
      </c>
      <c r="BL948" s="8">
        <v>0</v>
      </c>
      <c r="BM948" s="8">
        <v>0</v>
      </c>
      <c r="BN948" s="8">
        <v>0</v>
      </c>
      <c r="BO948" s="8">
        <v>0</v>
      </c>
      <c r="BP948" s="8">
        <v>0</v>
      </c>
      <c r="BQ948" s="8">
        <v>0</v>
      </c>
      <c r="BR948" s="8">
        <v>0</v>
      </c>
    </row>
    <row r="949" spans="1:70" x14ac:dyDescent="0.25">
      <c r="A949" s="6">
        <v>35222069</v>
      </c>
      <c r="B949" t="s">
        <v>2240</v>
      </c>
      <c r="C949" s="7" t="s">
        <v>93</v>
      </c>
      <c r="D949" s="7" t="s">
        <v>897</v>
      </c>
      <c r="E949" s="7" t="s">
        <v>95</v>
      </c>
      <c r="F949" t="s">
        <v>898</v>
      </c>
      <c r="G949" t="s">
        <v>899</v>
      </c>
      <c r="H949" t="s">
        <v>2241</v>
      </c>
      <c r="I949" t="s">
        <v>956</v>
      </c>
      <c r="J949" t="s">
        <v>99</v>
      </c>
      <c r="K949" t="s">
        <v>957</v>
      </c>
      <c r="L949">
        <v>38.169909800900001</v>
      </c>
      <c r="M949">
        <v>-120.63032996610001</v>
      </c>
      <c r="N949" s="7" t="s">
        <v>2237</v>
      </c>
      <c r="O949" s="7" t="s">
        <v>2242</v>
      </c>
      <c r="P949" s="7" t="s">
        <v>2239</v>
      </c>
      <c r="Q949" s="7" t="s">
        <v>141</v>
      </c>
      <c r="R949" s="7">
        <v>886</v>
      </c>
      <c r="S949" s="7">
        <v>644</v>
      </c>
      <c r="T949" s="7" t="s">
        <v>220</v>
      </c>
      <c r="U949" s="7"/>
      <c r="V949" s="7" t="s">
        <v>898</v>
      </c>
      <c r="W949" s="8">
        <v>0</v>
      </c>
      <c r="X949" s="8">
        <v>0</v>
      </c>
      <c r="Y949" s="8">
        <v>6.7045454545454547E-2</v>
      </c>
      <c r="Z949" s="8">
        <v>6.7045454545454547E-2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8">
        <v>0</v>
      </c>
      <c r="AO949" s="8">
        <v>6.7045454545454547E-2</v>
      </c>
      <c r="AP949" s="8">
        <v>6.7045454545454547E-2</v>
      </c>
      <c r="AQ949" s="8">
        <v>0</v>
      </c>
      <c r="AR949" s="8">
        <v>0</v>
      </c>
      <c r="AS949" s="8">
        <v>0</v>
      </c>
      <c r="AT949" s="8">
        <v>0</v>
      </c>
      <c r="AU949" s="7">
        <v>0</v>
      </c>
      <c r="AV949" s="7">
        <v>0</v>
      </c>
      <c r="AW949" s="7">
        <v>0</v>
      </c>
      <c r="AX949" s="7">
        <v>0</v>
      </c>
      <c r="AY949" s="7">
        <v>0</v>
      </c>
      <c r="AZ949" s="7">
        <v>0</v>
      </c>
      <c r="BA949" s="7">
        <v>0</v>
      </c>
      <c r="BB949" s="7">
        <v>0</v>
      </c>
      <c r="BC949" s="8">
        <v>0</v>
      </c>
      <c r="BD949" s="8">
        <v>0</v>
      </c>
      <c r="BE949" s="8">
        <v>0</v>
      </c>
      <c r="BF949" s="8">
        <v>0</v>
      </c>
      <c r="BG949" s="8">
        <v>0</v>
      </c>
      <c r="BH949" s="8">
        <v>0</v>
      </c>
      <c r="BI949" s="8">
        <v>0</v>
      </c>
      <c r="BJ949" s="8">
        <v>0</v>
      </c>
      <c r="BK949" s="8">
        <v>0</v>
      </c>
      <c r="BL949" s="8">
        <v>0</v>
      </c>
      <c r="BM949" s="8">
        <v>0</v>
      </c>
      <c r="BN949" s="8">
        <v>0</v>
      </c>
      <c r="BO949" s="8">
        <v>0</v>
      </c>
      <c r="BP949" s="8">
        <v>0</v>
      </c>
      <c r="BQ949" s="8">
        <v>0</v>
      </c>
      <c r="BR949" s="8">
        <v>0</v>
      </c>
    </row>
    <row r="950" spans="1:70" x14ac:dyDescent="0.25">
      <c r="A950" s="6">
        <v>35011247</v>
      </c>
      <c r="B950" t="s">
        <v>2243</v>
      </c>
      <c r="C950" s="7" t="s">
        <v>101</v>
      </c>
      <c r="D950" s="7" t="s">
        <v>897</v>
      </c>
      <c r="E950" s="7" t="s">
        <v>95</v>
      </c>
      <c r="F950" t="s">
        <v>898</v>
      </c>
      <c r="G950" t="s">
        <v>899</v>
      </c>
      <c r="H950" t="s">
        <v>2241</v>
      </c>
      <c r="I950" t="s">
        <v>956</v>
      </c>
      <c r="J950" t="s">
        <v>99</v>
      </c>
      <c r="K950" t="s">
        <v>957</v>
      </c>
      <c r="L950">
        <v>38.171304942100001</v>
      </c>
      <c r="M950">
        <v>-120.632651689</v>
      </c>
      <c r="N950" s="7" t="s">
        <v>2237</v>
      </c>
      <c r="O950" s="7" t="s">
        <v>2242</v>
      </c>
      <c r="P950" s="7" t="s">
        <v>2239</v>
      </c>
      <c r="Q950" s="7" t="s">
        <v>141</v>
      </c>
      <c r="R950" s="7">
        <v>886</v>
      </c>
      <c r="S950" s="7"/>
      <c r="T950" s="7"/>
      <c r="U950" s="7"/>
      <c r="V950" s="7" t="s">
        <v>898</v>
      </c>
      <c r="W950" s="8">
        <v>0</v>
      </c>
      <c r="X950" s="8">
        <v>0</v>
      </c>
      <c r="Y950" s="8">
        <v>0.20643939393939395</v>
      </c>
      <c r="Z950" s="8">
        <v>0.20643939393939395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0.20643939393939395</v>
      </c>
      <c r="AH950" s="8">
        <v>0.20643939393939395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8">
        <v>0</v>
      </c>
      <c r="AO950" s="8">
        <v>0</v>
      </c>
      <c r="AP950" s="8">
        <v>0</v>
      </c>
      <c r="AQ950" s="8">
        <v>0</v>
      </c>
      <c r="AR950" s="8">
        <v>0</v>
      </c>
      <c r="AS950" s="8">
        <v>0</v>
      </c>
      <c r="AT950" s="8">
        <v>0</v>
      </c>
      <c r="AU950" s="7">
        <v>0</v>
      </c>
      <c r="AV950" s="7">
        <v>0</v>
      </c>
      <c r="AW950" s="7">
        <v>0</v>
      </c>
      <c r="AX950" s="7">
        <v>0</v>
      </c>
      <c r="AY950" s="7">
        <v>0</v>
      </c>
      <c r="AZ950" s="7">
        <v>0</v>
      </c>
      <c r="BA950" s="7">
        <v>0</v>
      </c>
      <c r="BB950" s="7">
        <v>0</v>
      </c>
      <c r="BC950" s="8">
        <v>0</v>
      </c>
      <c r="BD950" s="8">
        <v>0</v>
      </c>
      <c r="BE950" s="8">
        <v>0</v>
      </c>
      <c r="BF950" s="8">
        <v>0</v>
      </c>
      <c r="BG950" s="8">
        <v>0</v>
      </c>
      <c r="BH950" s="8">
        <v>0</v>
      </c>
      <c r="BI950" s="8">
        <v>0</v>
      </c>
      <c r="BJ950" s="8">
        <v>0</v>
      </c>
      <c r="BK950" s="8">
        <v>0</v>
      </c>
      <c r="BL950" s="8">
        <v>0</v>
      </c>
      <c r="BM950" s="8">
        <v>0</v>
      </c>
      <c r="BN950" s="8">
        <v>0</v>
      </c>
      <c r="BO950" s="8">
        <v>0</v>
      </c>
      <c r="BP950" s="8">
        <v>0</v>
      </c>
      <c r="BQ950" s="8">
        <v>0</v>
      </c>
      <c r="BR950" s="8">
        <v>0</v>
      </c>
    </row>
    <row r="951" spans="1:70" x14ac:dyDescent="0.25">
      <c r="A951" s="6">
        <v>35011253</v>
      </c>
      <c r="B951" t="s">
        <v>2244</v>
      </c>
      <c r="C951" s="7" t="s">
        <v>101</v>
      </c>
      <c r="D951" s="7" t="s">
        <v>897</v>
      </c>
      <c r="E951" s="7" t="s">
        <v>95</v>
      </c>
      <c r="F951" t="s">
        <v>898</v>
      </c>
      <c r="G951" t="s">
        <v>899</v>
      </c>
      <c r="I951" t="s">
        <v>956</v>
      </c>
      <c r="J951" t="s">
        <v>99</v>
      </c>
      <c r="K951" t="s">
        <v>957</v>
      </c>
      <c r="L951">
        <v>38.141538934400003</v>
      </c>
      <c r="M951">
        <v>-120.6642966042</v>
      </c>
      <c r="N951" s="7" t="s">
        <v>2237</v>
      </c>
      <c r="O951" s="7" t="s">
        <v>2242</v>
      </c>
      <c r="P951" s="7" t="s">
        <v>2239</v>
      </c>
      <c r="Q951" s="7" t="s">
        <v>141</v>
      </c>
      <c r="R951" s="7">
        <v>886</v>
      </c>
      <c r="S951" s="7"/>
      <c r="T951" s="7"/>
      <c r="U951" s="7"/>
      <c r="V951" s="7" t="s">
        <v>898</v>
      </c>
      <c r="W951" s="8">
        <v>0</v>
      </c>
      <c r="X951" s="8">
        <v>0</v>
      </c>
      <c r="Y951" s="8">
        <v>0.15151515151515152</v>
      </c>
      <c r="Z951" s="8">
        <v>0.15151515151515152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0.15151515151515152</v>
      </c>
      <c r="AH951" s="8">
        <v>0.15151515151515152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8">
        <v>0</v>
      </c>
      <c r="AO951" s="8">
        <v>0</v>
      </c>
      <c r="AP951" s="8">
        <v>0</v>
      </c>
      <c r="AQ951" s="8">
        <v>0</v>
      </c>
      <c r="AR951" s="8">
        <v>0</v>
      </c>
      <c r="AS951" s="8">
        <v>0</v>
      </c>
      <c r="AT951" s="8">
        <v>0</v>
      </c>
      <c r="AU951" s="7">
        <v>0</v>
      </c>
      <c r="AV951" s="7">
        <v>0</v>
      </c>
      <c r="AW951" s="7">
        <v>0</v>
      </c>
      <c r="AX951" s="7">
        <v>0</v>
      </c>
      <c r="AY951" s="7">
        <v>0</v>
      </c>
      <c r="AZ951" s="7">
        <v>0</v>
      </c>
      <c r="BA951" s="7">
        <v>0</v>
      </c>
      <c r="BB951" s="7">
        <v>0</v>
      </c>
      <c r="BC951" s="8">
        <v>0</v>
      </c>
      <c r="BD951" s="8">
        <v>0</v>
      </c>
      <c r="BE951" s="8">
        <v>0</v>
      </c>
      <c r="BF951" s="8">
        <v>0</v>
      </c>
      <c r="BG951" s="8">
        <v>0</v>
      </c>
      <c r="BH951" s="8">
        <v>0</v>
      </c>
      <c r="BI951" s="8">
        <v>0</v>
      </c>
      <c r="BJ951" s="8">
        <v>0</v>
      </c>
      <c r="BK951" s="8">
        <v>0</v>
      </c>
      <c r="BL951" s="8">
        <v>0</v>
      </c>
      <c r="BM951" s="8">
        <v>0</v>
      </c>
      <c r="BN951" s="8">
        <v>0</v>
      </c>
      <c r="BO951" s="8">
        <v>0</v>
      </c>
      <c r="BP951" s="8">
        <v>0</v>
      </c>
      <c r="BQ951" s="8">
        <v>0</v>
      </c>
      <c r="BR951" s="8">
        <v>0</v>
      </c>
    </row>
    <row r="952" spans="1:70" x14ac:dyDescent="0.25">
      <c r="A952" s="6">
        <v>35011254</v>
      </c>
      <c r="B952" t="s">
        <v>2245</v>
      </c>
      <c r="C952" s="7" t="s">
        <v>101</v>
      </c>
      <c r="D952" s="7" t="s">
        <v>897</v>
      </c>
      <c r="E952" s="7" t="s">
        <v>95</v>
      </c>
      <c r="F952" t="s">
        <v>898</v>
      </c>
      <c r="G952" t="s">
        <v>899</v>
      </c>
      <c r="H952" t="s">
        <v>2241</v>
      </c>
      <c r="I952" t="s">
        <v>956</v>
      </c>
      <c r="J952" t="s">
        <v>99</v>
      </c>
      <c r="K952" t="s">
        <v>957</v>
      </c>
      <c r="L952">
        <v>38.167466924800003</v>
      </c>
      <c r="M952">
        <v>-120.67266606939999</v>
      </c>
      <c r="N952" s="7" t="s">
        <v>2237</v>
      </c>
      <c r="O952" s="7" t="s">
        <v>2242</v>
      </c>
      <c r="P952" s="7" t="s">
        <v>2239</v>
      </c>
      <c r="Q952" s="7" t="s">
        <v>141</v>
      </c>
      <c r="R952" s="7">
        <v>886</v>
      </c>
      <c r="S952" s="7"/>
      <c r="T952" s="7"/>
      <c r="U952" s="7"/>
      <c r="V952" s="7" t="s">
        <v>898</v>
      </c>
      <c r="W952" s="8">
        <v>0</v>
      </c>
      <c r="X952" s="8">
        <v>0</v>
      </c>
      <c r="Y952" s="8">
        <v>6.6287878787878785E-2</v>
      </c>
      <c r="Z952" s="8">
        <v>6.6287878787878785E-2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6.6287878787878785E-2</v>
      </c>
      <c r="AH952" s="8">
        <v>6.6287878787878785E-2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8">
        <v>0</v>
      </c>
      <c r="AO952" s="8">
        <v>0</v>
      </c>
      <c r="AP952" s="8">
        <v>0</v>
      </c>
      <c r="AQ952" s="8">
        <v>0</v>
      </c>
      <c r="AR952" s="8">
        <v>0</v>
      </c>
      <c r="AS952" s="8">
        <v>0</v>
      </c>
      <c r="AT952" s="8">
        <v>0</v>
      </c>
      <c r="AU952" s="7">
        <v>0</v>
      </c>
      <c r="AV952" s="7">
        <v>0</v>
      </c>
      <c r="AW952" s="7">
        <v>0</v>
      </c>
      <c r="AX952" s="7">
        <v>0</v>
      </c>
      <c r="AY952" s="7">
        <v>0</v>
      </c>
      <c r="AZ952" s="7">
        <v>0</v>
      </c>
      <c r="BA952" s="7">
        <v>0</v>
      </c>
      <c r="BB952" s="7">
        <v>0</v>
      </c>
      <c r="BC952" s="8">
        <v>0</v>
      </c>
      <c r="BD952" s="8">
        <v>0</v>
      </c>
      <c r="BE952" s="8">
        <v>0</v>
      </c>
      <c r="BF952" s="8">
        <v>0</v>
      </c>
      <c r="BG952" s="8">
        <v>0</v>
      </c>
      <c r="BH952" s="8">
        <v>0</v>
      </c>
      <c r="BI952" s="8">
        <v>0</v>
      </c>
      <c r="BJ952" s="8">
        <v>0</v>
      </c>
      <c r="BK952" s="8">
        <v>0</v>
      </c>
      <c r="BL952" s="8">
        <v>0</v>
      </c>
      <c r="BM952" s="8">
        <v>0</v>
      </c>
      <c r="BN952" s="8">
        <v>0</v>
      </c>
      <c r="BO952" s="8">
        <v>0</v>
      </c>
      <c r="BP952" s="8">
        <v>0</v>
      </c>
      <c r="BQ952" s="8">
        <v>0</v>
      </c>
      <c r="BR952" s="8">
        <v>0</v>
      </c>
    </row>
    <row r="953" spans="1:70" x14ac:dyDescent="0.25">
      <c r="A953" s="6">
        <v>35221824</v>
      </c>
      <c r="B953" t="s">
        <v>2246</v>
      </c>
      <c r="C953" s="7" t="s">
        <v>93</v>
      </c>
      <c r="D953" s="7" t="s">
        <v>897</v>
      </c>
      <c r="E953" s="7" t="s">
        <v>95</v>
      </c>
      <c r="F953" t="s">
        <v>898</v>
      </c>
      <c r="G953" t="s">
        <v>899</v>
      </c>
      <c r="H953" t="s">
        <v>955</v>
      </c>
      <c r="I953" t="s">
        <v>956</v>
      </c>
      <c r="J953" t="s">
        <v>99</v>
      </c>
      <c r="K953" t="s">
        <v>957</v>
      </c>
      <c r="L953">
        <v>38.304233392699999</v>
      </c>
      <c r="M953">
        <v>-120.6720344142</v>
      </c>
      <c r="N953" s="7" t="s">
        <v>2237</v>
      </c>
      <c r="O953" s="7" t="s">
        <v>2247</v>
      </c>
      <c r="P953" s="7" t="s">
        <v>2239</v>
      </c>
      <c r="Q953" s="7" t="s">
        <v>141</v>
      </c>
      <c r="R953" s="7">
        <v>1889</v>
      </c>
      <c r="S953" s="7">
        <v>217</v>
      </c>
      <c r="T953" s="7" t="s">
        <v>134</v>
      </c>
      <c r="U953" s="7"/>
      <c r="V953" s="7" t="s">
        <v>898</v>
      </c>
      <c r="W953" s="8">
        <v>0</v>
      </c>
      <c r="X953" s="8">
        <v>0</v>
      </c>
      <c r="Y953" s="8">
        <v>3.3712121212121214E-2</v>
      </c>
      <c r="Z953" s="8">
        <v>3.3712121212121214E-2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8">
        <v>0</v>
      </c>
      <c r="AO953" s="8">
        <v>0</v>
      </c>
      <c r="AP953" s="8">
        <v>0</v>
      </c>
      <c r="AQ953" s="8">
        <v>0</v>
      </c>
      <c r="AR953" s="8">
        <v>0</v>
      </c>
      <c r="AS953" s="8">
        <v>3.3712121212121214E-2</v>
      </c>
      <c r="AT953" s="8">
        <v>3.3712121212121214E-2</v>
      </c>
      <c r="AU953" s="7">
        <v>0</v>
      </c>
      <c r="AV953" s="7">
        <v>0</v>
      </c>
      <c r="AW953" s="7">
        <v>0</v>
      </c>
      <c r="AX953" s="7">
        <v>0</v>
      </c>
      <c r="AY953" s="7">
        <v>0</v>
      </c>
      <c r="AZ953" s="7">
        <v>0</v>
      </c>
      <c r="BA953" s="7">
        <v>0</v>
      </c>
      <c r="BB953" s="7">
        <v>0</v>
      </c>
      <c r="BC953" s="8">
        <v>0</v>
      </c>
      <c r="BD953" s="8">
        <v>0</v>
      </c>
      <c r="BE953" s="8">
        <v>0</v>
      </c>
      <c r="BF953" s="8">
        <v>0</v>
      </c>
      <c r="BG953" s="8">
        <v>0</v>
      </c>
      <c r="BH953" s="8">
        <v>0</v>
      </c>
      <c r="BI953" s="8">
        <v>0</v>
      </c>
      <c r="BJ953" s="8">
        <v>0</v>
      </c>
      <c r="BK953" s="8">
        <v>0</v>
      </c>
      <c r="BL953" s="8">
        <v>0</v>
      </c>
      <c r="BM953" s="8">
        <v>0</v>
      </c>
      <c r="BN953" s="8">
        <v>0</v>
      </c>
      <c r="BO953" s="8">
        <v>0</v>
      </c>
      <c r="BP953" s="8">
        <v>0</v>
      </c>
      <c r="BQ953" s="8">
        <v>0</v>
      </c>
      <c r="BR953" s="8">
        <v>0</v>
      </c>
    </row>
    <row r="954" spans="1:70" x14ac:dyDescent="0.25">
      <c r="A954" s="6">
        <v>35291143</v>
      </c>
      <c r="B954" t="s">
        <v>2248</v>
      </c>
      <c r="C954" s="7" t="s">
        <v>93</v>
      </c>
      <c r="D954" s="7" t="s">
        <v>897</v>
      </c>
      <c r="E954" s="7" t="s">
        <v>95</v>
      </c>
      <c r="F954" t="s">
        <v>898</v>
      </c>
      <c r="G954" t="s">
        <v>899</v>
      </c>
      <c r="H954" t="s">
        <v>955</v>
      </c>
      <c r="I954" t="s">
        <v>956</v>
      </c>
      <c r="J954" t="s">
        <v>99</v>
      </c>
      <c r="K954" t="s">
        <v>957</v>
      </c>
      <c r="L954">
        <v>38.314223077599998</v>
      </c>
      <c r="M954">
        <v>-120.67054142560001</v>
      </c>
      <c r="N954" s="7" t="s">
        <v>2237</v>
      </c>
      <c r="O954" s="7" t="s">
        <v>2247</v>
      </c>
      <c r="P954" s="7" t="s">
        <v>2239</v>
      </c>
      <c r="Q954" s="7" t="s">
        <v>170</v>
      </c>
      <c r="R954" s="7">
        <v>1889</v>
      </c>
      <c r="S954" s="7">
        <v>217</v>
      </c>
      <c r="T954" s="7" t="s">
        <v>134</v>
      </c>
      <c r="U954" s="7"/>
      <c r="V954" s="7" t="s">
        <v>898</v>
      </c>
      <c r="W954" s="8">
        <v>0</v>
      </c>
      <c r="X954" s="8">
        <v>0</v>
      </c>
      <c r="Y954" s="8">
        <v>3.787878787878788E-2</v>
      </c>
      <c r="Z954" s="8">
        <v>3.787878787878788E-2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8">
        <v>0</v>
      </c>
      <c r="AO954" s="8">
        <v>0</v>
      </c>
      <c r="AP954" s="8">
        <v>0</v>
      </c>
      <c r="AQ954" s="8">
        <v>0</v>
      </c>
      <c r="AR954" s="8">
        <v>0</v>
      </c>
      <c r="AS954" s="8">
        <v>0</v>
      </c>
      <c r="AT954" s="8">
        <v>0</v>
      </c>
      <c r="AU954" s="7">
        <v>0</v>
      </c>
      <c r="AV954" s="7">
        <v>0</v>
      </c>
      <c r="AW954" s="7">
        <v>0</v>
      </c>
      <c r="AX954" s="7">
        <v>0</v>
      </c>
      <c r="AY954" s="7">
        <v>0</v>
      </c>
      <c r="AZ954" s="7">
        <v>0</v>
      </c>
      <c r="BA954" s="7">
        <v>3.787878787878788E-2</v>
      </c>
      <c r="BB954" s="7">
        <v>3.787878787878788E-2</v>
      </c>
      <c r="BC954" s="8">
        <v>0</v>
      </c>
      <c r="BD954" s="8">
        <v>0</v>
      </c>
      <c r="BE954" s="8">
        <v>0</v>
      </c>
      <c r="BF954" s="8">
        <v>0</v>
      </c>
      <c r="BG954" s="8">
        <v>0</v>
      </c>
      <c r="BH954" s="8">
        <v>0</v>
      </c>
      <c r="BI954" s="8">
        <v>0</v>
      </c>
      <c r="BJ954" s="8">
        <v>0</v>
      </c>
      <c r="BK954" s="8">
        <v>0</v>
      </c>
      <c r="BL954" s="8">
        <v>0</v>
      </c>
      <c r="BM954" s="8">
        <v>0</v>
      </c>
      <c r="BN954" s="8">
        <v>0</v>
      </c>
      <c r="BO954" s="8">
        <v>0</v>
      </c>
      <c r="BP954" s="8">
        <v>0</v>
      </c>
      <c r="BQ954" s="8">
        <v>0</v>
      </c>
      <c r="BR954" s="8">
        <v>0</v>
      </c>
    </row>
    <row r="955" spans="1:70" x14ac:dyDescent="0.25">
      <c r="A955" s="6">
        <v>35221747</v>
      </c>
      <c r="B955" t="s">
        <v>2249</v>
      </c>
      <c r="C955" s="7" t="s">
        <v>93</v>
      </c>
      <c r="D955" s="7" t="s">
        <v>897</v>
      </c>
      <c r="E955" s="7" t="s">
        <v>95</v>
      </c>
      <c r="F955" t="s">
        <v>898</v>
      </c>
      <c r="G955" t="s">
        <v>899</v>
      </c>
      <c r="H955" t="s">
        <v>963</v>
      </c>
      <c r="I955" t="s">
        <v>956</v>
      </c>
      <c r="J955" t="s">
        <v>99</v>
      </c>
      <c r="K955" t="s">
        <v>957</v>
      </c>
      <c r="L955">
        <v>38.234213470199997</v>
      </c>
      <c r="M955">
        <v>-120.5194726806</v>
      </c>
      <c r="N955" s="7" t="s">
        <v>2237</v>
      </c>
      <c r="O955" s="7" t="s">
        <v>2250</v>
      </c>
      <c r="P955" s="7" t="s">
        <v>2239</v>
      </c>
      <c r="Q955" s="7" t="s">
        <v>141</v>
      </c>
      <c r="R955" s="7">
        <v>804</v>
      </c>
      <c r="S955" s="7">
        <v>184</v>
      </c>
      <c r="T955" s="7" t="s">
        <v>134</v>
      </c>
      <c r="U955" s="7"/>
      <c r="V955" s="7" t="s">
        <v>898</v>
      </c>
      <c r="W955" s="8">
        <v>0</v>
      </c>
      <c r="X955" s="8">
        <v>0</v>
      </c>
      <c r="Y955" s="8">
        <v>2.8409090909090908E-2</v>
      </c>
      <c r="Z955" s="8">
        <v>2.8409090909090908E-2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8">
        <v>0</v>
      </c>
      <c r="AO955" s="8">
        <v>2.8409090909090908E-2</v>
      </c>
      <c r="AP955" s="8">
        <v>2.8409090909090908E-2</v>
      </c>
      <c r="AQ955" s="8">
        <v>0</v>
      </c>
      <c r="AR955" s="8">
        <v>0</v>
      </c>
      <c r="AS955" s="8">
        <v>0</v>
      </c>
      <c r="AT955" s="8">
        <v>0</v>
      </c>
      <c r="AU955" s="7">
        <v>0</v>
      </c>
      <c r="AV955" s="7">
        <v>0</v>
      </c>
      <c r="AW955" s="7">
        <v>0</v>
      </c>
      <c r="AX955" s="7">
        <v>0</v>
      </c>
      <c r="AY955" s="7">
        <v>0</v>
      </c>
      <c r="AZ955" s="7">
        <v>0</v>
      </c>
      <c r="BA955" s="7">
        <v>0</v>
      </c>
      <c r="BB955" s="7">
        <v>0</v>
      </c>
      <c r="BC955" s="8">
        <v>0</v>
      </c>
      <c r="BD955" s="8">
        <v>0</v>
      </c>
      <c r="BE955" s="8">
        <v>0</v>
      </c>
      <c r="BF955" s="8">
        <v>0</v>
      </c>
      <c r="BG955" s="8">
        <v>0</v>
      </c>
      <c r="BH955" s="8">
        <v>0</v>
      </c>
      <c r="BI955" s="8">
        <v>0</v>
      </c>
      <c r="BJ955" s="8">
        <v>0</v>
      </c>
      <c r="BK955" s="8">
        <v>0</v>
      </c>
      <c r="BL955" s="8">
        <v>0</v>
      </c>
      <c r="BM955" s="8">
        <v>0</v>
      </c>
      <c r="BN955" s="8">
        <v>0</v>
      </c>
      <c r="BO955" s="8">
        <v>0</v>
      </c>
      <c r="BP955" s="8">
        <v>0</v>
      </c>
      <c r="BQ955" s="8">
        <v>0</v>
      </c>
      <c r="BR955" s="8">
        <v>0</v>
      </c>
    </row>
    <row r="956" spans="1:70" x14ac:dyDescent="0.25">
      <c r="A956" s="6">
        <v>35079383</v>
      </c>
      <c r="B956" t="s">
        <v>2251</v>
      </c>
      <c r="C956" s="7" t="s">
        <v>93</v>
      </c>
      <c r="D956" s="7" t="s">
        <v>897</v>
      </c>
      <c r="E956" s="7" t="s">
        <v>95</v>
      </c>
      <c r="F956" t="s">
        <v>898</v>
      </c>
      <c r="G956" t="s">
        <v>899</v>
      </c>
      <c r="H956" t="s">
        <v>955</v>
      </c>
      <c r="I956" t="s">
        <v>956</v>
      </c>
      <c r="J956" t="s">
        <v>99</v>
      </c>
      <c r="K956" t="s">
        <v>957</v>
      </c>
      <c r="L956">
        <v>38.2886181732</v>
      </c>
      <c r="M956">
        <v>-120.5912081428</v>
      </c>
      <c r="N956" s="7" t="s">
        <v>2237</v>
      </c>
      <c r="O956" s="7" t="s">
        <v>2252</v>
      </c>
      <c r="P956" s="7" t="s">
        <v>2239</v>
      </c>
      <c r="Q956" s="7" t="s">
        <v>141</v>
      </c>
      <c r="R956" s="7">
        <v>1941</v>
      </c>
      <c r="S956" s="7">
        <v>260</v>
      </c>
      <c r="T956" s="7" t="s">
        <v>134</v>
      </c>
      <c r="U956" s="7"/>
      <c r="V956" s="7" t="s">
        <v>898</v>
      </c>
      <c r="W956" s="8">
        <v>0</v>
      </c>
      <c r="X956" s="8">
        <v>0</v>
      </c>
      <c r="Y956" s="8">
        <v>6.0606060606060608E-2</v>
      </c>
      <c r="Z956" s="8">
        <v>6.0606060606060608E-2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8">
        <v>0</v>
      </c>
      <c r="AO956" s="8">
        <v>0</v>
      </c>
      <c r="AP956" s="8">
        <v>0</v>
      </c>
      <c r="AQ956" s="8">
        <v>0</v>
      </c>
      <c r="AR956" s="8">
        <v>0</v>
      </c>
      <c r="AS956" s="8">
        <v>6.0606060606060608E-2</v>
      </c>
      <c r="AT956" s="8">
        <v>6.0606060606060608E-2</v>
      </c>
      <c r="AU956" s="7">
        <v>0</v>
      </c>
      <c r="AV956" s="7">
        <v>0</v>
      </c>
      <c r="AW956" s="7">
        <v>0</v>
      </c>
      <c r="AX956" s="7">
        <v>0</v>
      </c>
      <c r="AY956" s="7">
        <v>0</v>
      </c>
      <c r="AZ956" s="7">
        <v>0</v>
      </c>
      <c r="BA956" s="7">
        <v>0</v>
      </c>
      <c r="BB956" s="7">
        <v>0</v>
      </c>
      <c r="BC956" s="8">
        <v>0</v>
      </c>
      <c r="BD956" s="8">
        <v>0</v>
      </c>
      <c r="BE956" s="8">
        <v>0</v>
      </c>
      <c r="BF956" s="8">
        <v>0</v>
      </c>
      <c r="BG956" s="8">
        <v>0</v>
      </c>
      <c r="BH956" s="8">
        <v>0</v>
      </c>
      <c r="BI956" s="8">
        <v>0</v>
      </c>
      <c r="BJ956" s="8">
        <v>0</v>
      </c>
      <c r="BK956" s="8">
        <v>0</v>
      </c>
      <c r="BL956" s="8">
        <v>0</v>
      </c>
      <c r="BM956" s="8">
        <v>0</v>
      </c>
      <c r="BN956" s="8">
        <v>0</v>
      </c>
      <c r="BO956" s="8">
        <v>0</v>
      </c>
      <c r="BP956" s="8">
        <v>0</v>
      </c>
      <c r="BQ956" s="8">
        <v>0</v>
      </c>
      <c r="BR956" s="8">
        <v>0</v>
      </c>
    </row>
    <row r="957" spans="1:70" x14ac:dyDescent="0.25">
      <c r="A957" s="6">
        <v>35011264</v>
      </c>
      <c r="B957" t="s">
        <v>2253</v>
      </c>
      <c r="C957" s="7" t="s">
        <v>101</v>
      </c>
      <c r="D957" s="7" t="s">
        <v>897</v>
      </c>
      <c r="E957" s="7" t="s">
        <v>95</v>
      </c>
      <c r="F957" t="s">
        <v>898</v>
      </c>
      <c r="G957" t="s">
        <v>899</v>
      </c>
      <c r="H957" t="s">
        <v>2254</v>
      </c>
      <c r="I957" t="s">
        <v>956</v>
      </c>
      <c r="J957" t="s">
        <v>99</v>
      </c>
      <c r="K957" t="s">
        <v>957</v>
      </c>
      <c r="L957">
        <v>38.267189853799998</v>
      </c>
      <c r="M957">
        <v>-120.587046503</v>
      </c>
      <c r="N957" s="7" t="s">
        <v>2237</v>
      </c>
      <c r="O957" s="7" t="s">
        <v>2252</v>
      </c>
      <c r="P957" s="7" t="s">
        <v>2239</v>
      </c>
      <c r="Q957" s="7" t="s">
        <v>141</v>
      </c>
      <c r="R957" s="7">
        <v>1941</v>
      </c>
      <c r="S957" s="7"/>
      <c r="T957" s="7"/>
      <c r="U957" s="7"/>
      <c r="V957" s="7" t="s">
        <v>898</v>
      </c>
      <c r="W957" s="8">
        <v>0</v>
      </c>
      <c r="X957" s="8">
        <v>0</v>
      </c>
      <c r="Y957" s="8">
        <v>4.2234848484848486E-2</v>
      </c>
      <c r="Z957" s="8">
        <v>4.2234848484848486E-2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4.2234848484848486E-2</v>
      </c>
      <c r="AL957" s="8">
        <v>4.2234848484848486E-2</v>
      </c>
      <c r="AM957" s="8">
        <v>0</v>
      </c>
      <c r="AN957" s="8">
        <v>0</v>
      </c>
      <c r="AO957" s="8">
        <v>0</v>
      </c>
      <c r="AP957" s="8">
        <v>0</v>
      </c>
      <c r="AQ957" s="8">
        <v>0</v>
      </c>
      <c r="AR957" s="8">
        <v>0</v>
      </c>
      <c r="AS957" s="8">
        <v>0</v>
      </c>
      <c r="AT957" s="8">
        <v>0</v>
      </c>
      <c r="AU957" s="7">
        <v>0</v>
      </c>
      <c r="AV957" s="7">
        <v>0</v>
      </c>
      <c r="AW957" s="7">
        <v>0</v>
      </c>
      <c r="AX957" s="7">
        <v>0</v>
      </c>
      <c r="AY957" s="7">
        <v>0</v>
      </c>
      <c r="AZ957" s="7">
        <v>0</v>
      </c>
      <c r="BA957" s="7">
        <v>0</v>
      </c>
      <c r="BB957" s="7">
        <v>0</v>
      </c>
      <c r="BC957" s="8">
        <v>0</v>
      </c>
      <c r="BD957" s="8">
        <v>0</v>
      </c>
      <c r="BE957" s="8">
        <v>0</v>
      </c>
      <c r="BF957" s="8">
        <v>0</v>
      </c>
      <c r="BG957" s="8">
        <v>0</v>
      </c>
      <c r="BH957" s="8">
        <v>0</v>
      </c>
      <c r="BI957" s="8">
        <v>0</v>
      </c>
      <c r="BJ957" s="8">
        <v>0</v>
      </c>
      <c r="BK957" s="8">
        <v>0</v>
      </c>
      <c r="BL957" s="8">
        <v>0</v>
      </c>
      <c r="BM957" s="8">
        <v>0</v>
      </c>
      <c r="BN957" s="8">
        <v>0</v>
      </c>
      <c r="BO957" s="8">
        <v>0</v>
      </c>
      <c r="BP957" s="8">
        <v>0</v>
      </c>
      <c r="BQ957" s="8">
        <v>0</v>
      </c>
      <c r="BR957" s="8">
        <v>0</v>
      </c>
    </row>
    <row r="958" spans="1:70" x14ac:dyDescent="0.25">
      <c r="A958" s="6">
        <v>35285462</v>
      </c>
      <c r="B958" t="s">
        <v>2255</v>
      </c>
      <c r="C958" s="7" t="s">
        <v>86</v>
      </c>
      <c r="D958" s="7" t="s">
        <v>897</v>
      </c>
      <c r="E958" s="7" t="s">
        <v>87</v>
      </c>
      <c r="F958" t="s">
        <v>898</v>
      </c>
      <c r="G958" t="s">
        <v>899</v>
      </c>
      <c r="H958" t="s">
        <v>955</v>
      </c>
      <c r="I958" t="s">
        <v>956</v>
      </c>
      <c r="J958" t="s">
        <v>99</v>
      </c>
      <c r="K958" t="s">
        <v>957</v>
      </c>
      <c r="L958">
        <v>38.287060072899997</v>
      </c>
      <c r="M958">
        <v>-120.5882683433</v>
      </c>
      <c r="N958" s="7" t="s">
        <v>2237</v>
      </c>
      <c r="O958" s="7" t="s">
        <v>2252</v>
      </c>
      <c r="P958" s="7" t="s">
        <v>2239</v>
      </c>
      <c r="Q958" s="7" t="s">
        <v>141</v>
      </c>
      <c r="R958" s="7">
        <v>1941</v>
      </c>
      <c r="S958" s="7">
        <v>260</v>
      </c>
      <c r="T958" s="7" t="s">
        <v>134</v>
      </c>
      <c r="U958" s="7"/>
      <c r="V958" s="7" t="s">
        <v>898</v>
      </c>
      <c r="W958" s="8">
        <v>0</v>
      </c>
      <c r="X958" s="8">
        <v>0</v>
      </c>
      <c r="Y958" s="8">
        <v>0.1649621212121212</v>
      </c>
      <c r="Z958" s="8">
        <v>0.1649621212121212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8">
        <v>0</v>
      </c>
      <c r="AO958" s="8">
        <v>0</v>
      </c>
      <c r="AP958" s="8">
        <v>0</v>
      </c>
      <c r="AQ958" s="8">
        <v>0</v>
      </c>
      <c r="AR958" s="8">
        <v>0</v>
      </c>
      <c r="AS958" s="8">
        <v>0</v>
      </c>
      <c r="AT958" s="8">
        <v>0</v>
      </c>
      <c r="AU958" s="7">
        <v>0</v>
      </c>
      <c r="AV958" s="7">
        <v>0</v>
      </c>
      <c r="AW958" s="7">
        <v>0</v>
      </c>
      <c r="AX958" s="7">
        <v>0</v>
      </c>
      <c r="AY958" s="7">
        <v>0</v>
      </c>
      <c r="AZ958" s="7">
        <v>0</v>
      </c>
      <c r="BA958" s="7">
        <v>0.1649621212121212</v>
      </c>
      <c r="BB958" s="7">
        <v>0.1649621212121212</v>
      </c>
      <c r="BC958" s="8">
        <v>0</v>
      </c>
      <c r="BD958" s="8">
        <v>0</v>
      </c>
      <c r="BE958" s="8">
        <v>0</v>
      </c>
      <c r="BF958" s="8">
        <v>0</v>
      </c>
      <c r="BG958" s="8">
        <v>0</v>
      </c>
      <c r="BH958" s="8">
        <v>0</v>
      </c>
      <c r="BI958" s="8">
        <v>0</v>
      </c>
      <c r="BJ958" s="8">
        <v>0</v>
      </c>
      <c r="BK958" s="8">
        <v>0</v>
      </c>
      <c r="BL958" s="8">
        <v>0</v>
      </c>
      <c r="BM958" s="8">
        <v>0</v>
      </c>
      <c r="BN958" s="8">
        <v>0</v>
      </c>
      <c r="BO958" s="8">
        <v>0</v>
      </c>
      <c r="BP958" s="8">
        <v>0</v>
      </c>
      <c r="BQ958" s="8">
        <v>0</v>
      </c>
      <c r="BR958" s="8">
        <v>0</v>
      </c>
    </row>
    <row r="959" spans="1:70" x14ac:dyDescent="0.25">
      <c r="A959" s="6">
        <v>35247006</v>
      </c>
      <c r="B959" t="s">
        <v>2256</v>
      </c>
      <c r="C959" s="7" t="s">
        <v>93</v>
      </c>
      <c r="D959" s="7" t="s">
        <v>897</v>
      </c>
      <c r="E959" s="7" t="s">
        <v>95</v>
      </c>
      <c r="F959" t="s">
        <v>898</v>
      </c>
      <c r="G959" t="s">
        <v>899</v>
      </c>
      <c r="H959" t="s">
        <v>963</v>
      </c>
      <c r="I959" t="s">
        <v>956</v>
      </c>
      <c r="J959" t="s">
        <v>99</v>
      </c>
      <c r="K959" t="s">
        <v>957</v>
      </c>
      <c r="L959">
        <v>38.143701931599999</v>
      </c>
      <c r="M959">
        <v>-120.5424297007</v>
      </c>
      <c r="N959" s="7" t="s">
        <v>2237</v>
      </c>
      <c r="O959" s="7" t="s">
        <v>2257</v>
      </c>
      <c r="P959" s="7" t="s">
        <v>2239</v>
      </c>
      <c r="Q959" s="7" t="s">
        <v>141</v>
      </c>
      <c r="R959" s="7">
        <v>1281</v>
      </c>
      <c r="S959" s="7">
        <v>321</v>
      </c>
      <c r="T959" s="7" t="s">
        <v>134</v>
      </c>
      <c r="U959" s="7"/>
      <c r="V959" s="7" t="s">
        <v>898</v>
      </c>
      <c r="W959" s="8">
        <v>0</v>
      </c>
      <c r="X959" s="8">
        <v>0</v>
      </c>
      <c r="Y959" s="8">
        <v>0.34943181818181818</v>
      </c>
      <c r="Z959" s="8">
        <v>0.34943181818181818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8">
        <v>0</v>
      </c>
      <c r="AO959" s="8">
        <v>0</v>
      </c>
      <c r="AP959" s="8">
        <v>0</v>
      </c>
      <c r="AQ959" s="8">
        <v>0</v>
      </c>
      <c r="AR959" s="8">
        <v>0</v>
      </c>
      <c r="AS959" s="8">
        <v>0.34943181818181818</v>
      </c>
      <c r="AT959" s="8">
        <v>0.34943181818181818</v>
      </c>
      <c r="AU959" s="7">
        <v>0</v>
      </c>
      <c r="AV959" s="7">
        <v>0</v>
      </c>
      <c r="AW959" s="7">
        <v>0</v>
      </c>
      <c r="AX959" s="7">
        <v>0</v>
      </c>
      <c r="AY959" s="7">
        <v>0</v>
      </c>
      <c r="AZ959" s="7">
        <v>0</v>
      </c>
      <c r="BA959" s="7">
        <v>0</v>
      </c>
      <c r="BB959" s="7">
        <v>0</v>
      </c>
      <c r="BC959" s="8">
        <v>0</v>
      </c>
      <c r="BD959" s="8">
        <v>0</v>
      </c>
      <c r="BE959" s="8">
        <v>0</v>
      </c>
      <c r="BF959" s="8">
        <v>0</v>
      </c>
      <c r="BG959" s="8">
        <v>0</v>
      </c>
      <c r="BH959" s="8">
        <v>0</v>
      </c>
      <c r="BI959" s="8">
        <v>0</v>
      </c>
      <c r="BJ959" s="8">
        <v>0</v>
      </c>
      <c r="BK959" s="8">
        <v>0</v>
      </c>
      <c r="BL959" s="8">
        <v>0</v>
      </c>
      <c r="BM959" s="8">
        <v>0</v>
      </c>
      <c r="BN959" s="8">
        <v>0</v>
      </c>
      <c r="BO959" s="8">
        <v>0</v>
      </c>
      <c r="BP959" s="8">
        <v>0</v>
      </c>
      <c r="BQ959" s="8">
        <v>0</v>
      </c>
      <c r="BR959" s="8">
        <v>0</v>
      </c>
    </row>
    <row r="960" spans="1:70" x14ac:dyDescent="0.25">
      <c r="A960" s="6">
        <v>35221818</v>
      </c>
      <c r="B960" t="s">
        <v>2258</v>
      </c>
      <c r="C960" s="7" t="s">
        <v>93</v>
      </c>
      <c r="D960" s="7" t="s">
        <v>897</v>
      </c>
      <c r="E960" s="7" t="s">
        <v>95</v>
      </c>
      <c r="F960" t="s">
        <v>898</v>
      </c>
      <c r="G960" t="s">
        <v>899</v>
      </c>
      <c r="H960" t="s">
        <v>963</v>
      </c>
      <c r="I960" t="s">
        <v>956</v>
      </c>
      <c r="J960" t="s">
        <v>99</v>
      </c>
      <c r="K960" t="s">
        <v>957</v>
      </c>
      <c r="L960">
        <v>38.257597258200001</v>
      </c>
      <c r="M960">
        <v>-120.529028651</v>
      </c>
      <c r="N960" s="7" t="s">
        <v>2237</v>
      </c>
      <c r="O960" s="7" t="s">
        <v>2259</v>
      </c>
      <c r="P960" s="7" t="s">
        <v>2239</v>
      </c>
      <c r="Q960" s="7" t="s">
        <v>141</v>
      </c>
      <c r="R960" s="7">
        <v>1652</v>
      </c>
      <c r="S960" s="7">
        <v>295</v>
      </c>
      <c r="T960" s="7" t="s">
        <v>134</v>
      </c>
      <c r="U960" s="7"/>
      <c r="V960" s="7" t="s">
        <v>898</v>
      </c>
      <c r="W960" s="8">
        <v>0</v>
      </c>
      <c r="X960" s="8">
        <v>0</v>
      </c>
      <c r="Y960" s="8">
        <v>7.1590909090909094E-2</v>
      </c>
      <c r="Z960" s="8">
        <v>7.1590909090909094E-2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8">
        <v>0</v>
      </c>
      <c r="AO960" s="8">
        <v>0</v>
      </c>
      <c r="AP960" s="8">
        <v>0</v>
      </c>
      <c r="AQ960" s="8">
        <v>0</v>
      </c>
      <c r="AR960" s="8">
        <v>0</v>
      </c>
      <c r="AS960" s="8">
        <v>7.1590909090909094E-2</v>
      </c>
      <c r="AT960" s="8">
        <v>7.1590909090909094E-2</v>
      </c>
      <c r="AU960" s="7">
        <v>0</v>
      </c>
      <c r="AV960" s="7">
        <v>0</v>
      </c>
      <c r="AW960" s="7">
        <v>0</v>
      </c>
      <c r="AX960" s="7">
        <v>0</v>
      </c>
      <c r="AY960" s="7">
        <v>0</v>
      </c>
      <c r="AZ960" s="7">
        <v>0</v>
      </c>
      <c r="BA960" s="7">
        <v>0</v>
      </c>
      <c r="BB960" s="7">
        <v>0</v>
      </c>
      <c r="BC960" s="8">
        <v>0</v>
      </c>
      <c r="BD960" s="8">
        <v>0</v>
      </c>
      <c r="BE960" s="8">
        <v>0</v>
      </c>
      <c r="BF960" s="8">
        <v>0</v>
      </c>
      <c r="BG960" s="8">
        <v>0</v>
      </c>
      <c r="BH960" s="8">
        <v>0</v>
      </c>
      <c r="BI960" s="8">
        <v>0</v>
      </c>
      <c r="BJ960" s="8">
        <v>0</v>
      </c>
      <c r="BK960" s="8">
        <v>0</v>
      </c>
      <c r="BL960" s="8">
        <v>0</v>
      </c>
      <c r="BM960" s="8">
        <v>0</v>
      </c>
      <c r="BN960" s="8">
        <v>0</v>
      </c>
      <c r="BO960" s="8">
        <v>0</v>
      </c>
      <c r="BP960" s="8">
        <v>0</v>
      </c>
      <c r="BQ960" s="8">
        <v>0</v>
      </c>
      <c r="BR960" s="8">
        <v>0</v>
      </c>
    </row>
    <row r="961" spans="1:70" x14ac:dyDescent="0.25">
      <c r="A961" s="6">
        <v>31254690</v>
      </c>
      <c r="B961" t="s">
        <v>2260</v>
      </c>
      <c r="C961" s="7" t="s">
        <v>101</v>
      </c>
      <c r="D961" s="7" t="s">
        <v>897</v>
      </c>
      <c r="E961" s="7" t="s">
        <v>95</v>
      </c>
      <c r="F961" t="s">
        <v>898</v>
      </c>
      <c r="G961" t="s">
        <v>899</v>
      </c>
      <c r="H961" t="s">
        <v>2144</v>
      </c>
      <c r="I961" t="s">
        <v>152</v>
      </c>
      <c r="J961" t="s">
        <v>153</v>
      </c>
      <c r="K961" t="s">
        <v>154</v>
      </c>
      <c r="L961">
        <v>38.606289552</v>
      </c>
      <c r="M961">
        <v>-122.6299296575</v>
      </c>
      <c r="N961" s="7" t="s">
        <v>2145</v>
      </c>
      <c r="O961" s="7" t="s">
        <v>2261</v>
      </c>
      <c r="P961" s="7" t="s">
        <v>2147</v>
      </c>
      <c r="Q961" s="7" t="s">
        <v>170</v>
      </c>
      <c r="R961" s="7">
        <v>1005</v>
      </c>
      <c r="S961" s="7"/>
      <c r="T961" s="7"/>
      <c r="U961" s="7"/>
      <c r="V961" s="7" t="s">
        <v>898</v>
      </c>
      <c r="W961" s="8">
        <v>0</v>
      </c>
      <c r="X961" s="8">
        <v>0</v>
      </c>
      <c r="Y961" s="8">
        <v>5.6818181818181816E-2</v>
      </c>
      <c r="Z961" s="8">
        <v>5.6818181818181816E-2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5.6818181818181816E-2</v>
      </c>
      <c r="AH961" s="8">
        <v>5.6818181818181816E-2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8">
        <v>0</v>
      </c>
      <c r="AO961" s="8">
        <v>0</v>
      </c>
      <c r="AP961" s="8">
        <v>0</v>
      </c>
      <c r="AQ961" s="8">
        <v>0</v>
      </c>
      <c r="AR961" s="8">
        <v>0</v>
      </c>
      <c r="AS961" s="8">
        <v>0</v>
      </c>
      <c r="AT961" s="8">
        <v>0</v>
      </c>
      <c r="AU961" s="7">
        <v>0</v>
      </c>
      <c r="AV961" s="7">
        <v>0</v>
      </c>
      <c r="AW961" s="7">
        <v>0</v>
      </c>
      <c r="AX961" s="7">
        <v>0</v>
      </c>
      <c r="AY961" s="7">
        <v>0</v>
      </c>
      <c r="AZ961" s="7">
        <v>0</v>
      </c>
      <c r="BA961" s="7">
        <v>0</v>
      </c>
      <c r="BB961" s="7">
        <v>0</v>
      </c>
      <c r="BC961" s="8">
        <v>0</v>
      </c>
      <c r="BD961" s="8">
        <v>0</v>
      </c>
      <c r="BE961" s="8">
        <v>0</v>
      </c>
      <c r="BF961" s="8">
        <v>0</v>
      </c>
      <c r="BG961" s="8">
        <v>0</v>
      </c>
      <c r="BH961" s="8">
        <v>0</v>
      </c>
      <c r="BI961" s="8">
        <v>0</v>
      </c>
      <c r="BJ961" s="8">
        <v>0</v>
      </c>
      <c r="BK961" s="8">
        <v>0</v>
      </c>
      <c r="BL961" s="8">
        <v>0</v>
      </c>
      <c r="BM961" s="8">
        <v>0</v>
      </c>
      <c r="BN961" s="8">
        <v>0</v>
      </c>
      <c r="BO961" s="8">
        <v>0</v>
      </c>
      <c r="BP961" s="8">
        <v>0</v>
      </c>
      <c r="BQ961" s="8">
        <v>0</v>
      </c>
      <c r="BR961" s="8">
        <v>0</v>
      </c>
    </row>
    <row r="962" spans="1:70" x14ac:dyDescent="0.25">
      <c r="A962" s="6">
        <v>35149117</v>
      </c>
      <c r="B962" t="s">
        <v>2262</v>
      </c>
      <c r="C962" s="7" t="s">
        <v>101</v>
      </c>
      <c r="D962" s="7" t="s">
        <v>897</v>
      </c>
      <c r="E962" s="7" t="s">
        <v>95</v>
      </c>
      <c r="F962" t="s">
        <v>898</v>
      </c>
      <c r="G962" t="s">
        <v>899</v>
      </c>
      <c r="H962" t="s">
        <v>2159</v>
      </c>
      <c r="I962" t="s">
        <v>939</v>
      </c>
      <c r="J962" t="s">
        <v>153</v>
      </c>
      <c r="K962" t="s">
        <v>196</v>
      </c>
      <c r="L962">
        <v>40.472324383699998</v>
      </c>
      <c r="M962">
        <v>-123.8653792218</v>
      </c>
      <c r="N962" s="7" t="s">
        <v>2263</v>
      </c>
      <c r="O962" s="7" t="s">
        <v>2264</v>
      </c>
      <c r="P962" s="7" t="s">
        <v>2265</v>
      </c>
      <c r="Q962" s="7" t="s">
        <v>141</v>
      </c>
      <c r="R962" s="7">
        <v>1315</v>
      </c>
      <c r="S962" s="7">
        <v>2099</v>
      </c>
      <c r="T962" s="7" t="s">
        <v>220</v>
      </c>
      <c r="U962" s="7"/>
      <c r="V962" s="7" t="s">
        <v>898</v>
      </c>
      <c r="W962" s="8">
        <v>0</v>
      </c>
      <c r="X962" s="8">
        <v>0</v>
      </c>
      <c r="Y962" s="8">
        <v>9.9621212121212124E-2</v>
      </c>
      <c r="Z962" s="8">
        <v>9.9621212121212124E-2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8">
        <v>0</v>
      </c>
      <c r="AO962" s="8">
        <v>9.9621212121212124E-2</v>
      </c>
      <c r="AP962" s="8">
        <v>9.9621212121212124E-2</v>
      </c>
      <c r="AQ962" s="8">
        <v>0</v>
      </c>
      <c r="AR962" s="8">
        <v>0</v>
      </c>
      <c r="AS962" s="8">
        <v>0</v>
      </c>
      <c r="AT962" s="8">
        <v>0</v>
      </c>
      <c r="AU962" s="7">
        <v>0</v>
      </c>
      <c r="AV962" s="7">
        <v>0</v>
      </c>
      <c r="AW962" s="7">
        <v>0</v>
      </c>
      <c r="AX962" s="7">
        <v>0</v>
      </c>
      <c r="AY962" s="7">
        <v>0</v>
      </c>
      <c r="AZ962" s="7">
        <v>0</v>
      </c>
      <c r="BA962" s="7">
        <v>0</v>
      </c>
      <c r="BB962" s="7">
        <v>0</v>
      </c>
      <c r="BC962" s="8">
        <v>0</v>
      </c>
      <c r="BD962" s="8">
        <v>0</v>
      </c>
      <c r="BE962" s="8">
        <v>0</v>
      </c>
      <c r="BF962" s="8">
        <v>0</v>
      </c>
      <c r="BG962" s="8">
        <v>0</v>
      </c>
      <c r="BH962" s="8">
        <v>0</v>
      </c>
      <c r="BI962" s="8">
        <v>0</v>
      </c>
      <c r="BJ962" s="8">
        <v>0</v>
      </c>
      <c r="BK962" s="8">
        <v>0</v>
      </c>
      <c r="BL962" s="8">
        <v>0</v>
      </c>
      <c r="BM962" s="8">
        <v>0</v>
      </c>
      <c r="BN962" s="8">
        <v>0</v>
      </c>
      <c r="BO962" s="8">
        <v>0</v>
      </c>
      <c r="BP962" s="8">
        <v>0</v>
      </c>
      <c r="BQ962" s="8">
        <v>0</v>
      </c>
      <c r="BR962" s="8">
        <v>0</v>
      </c>
    </row>
    <row r="963" spans="1:70" x14ac:dyDescent="0.25">
      <c r="A963" s="6">
        <v>35037613</v>
      </c>
      <c r="B963" t="s">
        <v>2266</v>
      </c>
      <c r="C963" s="7" t="s">
        <v>93</v>
      </c>
      <c r="D963" s="7" t="s">
        <v>897</v>
      </c>
      <c r="E963" s="7" t="s">
        <v>95</v>
      </c>
      <c r="F963" t="s">
        <v>898</v>
      </c>
      <c r="G963" t="s">
        <v>899</v>
      </c>
      <c r="H963" t="s">
        <v>2159</v>
      </c>
      <c r="I963" t="s">
        <v>939</v>
      </c>
      <c r="J963" t="s">
        <v>153</v>
      </c>
      <c r="K963" t="s">
        <v>196</v>
      </c>
      <c r="L963">
        <v>40.472189292000003</v>
      </c>
      <c r="M963">
        <v>-123.8699987203</v>
      </c>
      <c r="N963" s="7" t="s">
        <v>2263</v>
      </c>
      <c r="O963" s="7" t="s">
        <v>2264</v>
      </c>
      <c r="P963" s="7" t="s">
        <v>2265</v>
      </c>
      <c r="Q963" s="7" t="s">
        <v>141</v>
      </c>
      <c r="R963" s="7">
        <v>1315</v>
      </c>
      <c r="S963" s="7">
        <v>2099</v>
      </c>
      <c r="T963" s="7" t="s">
        <v>220</v>
      </c>
      <c r="U963" s="7"/>
      <c r="V963" s="7" t="s">
        <v>898</v>
      </c>
      <c r="W963" s="8">
        <v>0</v>
      </c>
      <c r="X963" s="8">
        <v>0</v>
      </c>
      <c r="Y963" s="8">
        <v>5.5113636363636365E-2</v>
      </c>
      <c r="Z963" s="8">
        <v>5.5113636363636365E-2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8">
        <v>0</v>
      </c>
      <c r="AO963" s="8">
        <v>0</v>
      </c>
      <c r="AP963" s="8">
        <v>0</v>
      </c>
      <c r="AQ963" s="8">
        <v>0</v>
      </c>
      <c r="AR963" s="8">
        <v>0</v>
      </c>
      <c r="AS963" s="8">
        <v>5.5113636363636365E-2</v>
      </c>
      <c r="AT963" s="8">
        <v>5.5113636363636365E-2</v>
      </c>
      <c r="AU963" s="7">
        <v>0</v>
      </c>
      <c r="AV963" s="7">
        <v>0</v>
      </c>
      <c r="AW963" s="7">
        <v>0</v>
      </c>
      <c r="AX963" s="7">
        <v>0</v>
      </c>
      <c r="AY963" s="7">
        <v>0</v>
      </c>
      <c r="AZ963" s="7">
        <v>0</v>
      </c>
      <c r="BA963" s="7">
        <v>0</v>
      </c>
      <c r="BB963" s="7">
        <v>0</v>
      </c>
      <c r="BC963" s="8">
        <v>0</v>
      </c>
      <c r="BD963" s="8">
        <v>0</v>
      </c>
      <c r="BE963" s="8">
        <v>0</v>
      </c>
      <c r="BF963" s="8">
        <v>0</v>
      </c>
      <c r="BG963" s="8">
        <v>0</v>
      </c>
      <c r="BH963" s="8">
        <v>0</v>
      </c>
      <c r="BI963" s="8">
        <v>0</v>
      </c>
      <c r="BJ963" s="8">
        <v>0</v>
      </c>
      <c r="BK963" s="8">
        <v>0</v>
      </c>
      <c r="BL963" s="8">
        <v>0</v>
      </c>
      <c r="BM963" s="8">
        <v>0</v>
      </c>
      <c r="BN963" s="8">
        <v>0</v>
      </c>
      <c r="BO963" s="8">
        <v>0</v>
      </c>
      <c r="BP963" s="8">
        <v>0</v>
      </c>
      <c r="BQ963" s="8">
        <v>0</v>
      </c>
      <c r="BR963" s="8">
        <v>0</v>
      </c>
    </row>
    <row r="964" spans="1:70" x14ac:dyDescent="0.25">
      <c r="A964" s="6">
        <v>35355041</v>
      </c>
      <c r="B964" t="s">
        <v>2267</v>
      </c>
      <c r="C964" s="7" t="s">
        <v>71</v>
      </c>
      <c r="D964" s="7" t="s">
        <v>897</v>
      </c>
      <c r="E964" s="7" t="s">
        <v>73</v>
      </c>
      <c r="F964" t="s">
        <v>898</v>
      </c>
      <c r="G964" t="s">
        <v>899</v>
      </c>
      <c r="H964" t="s">
        <v>2268</v>
      </c>
      <c r="I964" t="s">
        <v>939</v>
      </c>
      <c r="J964" t="s">
        <v>153</v>
      </c>
      <c r="K964" t="s">
        <v>196</v>
      </c>
      <c r="L964">
        <v>40.34931177</v>
      </c>
      <c r="M964">
        <v>-123.7127370907</v>
      </c>
      <c r="N964" s="7" t="s">
        <v>2263</v>
      </c>
      <c r="O964" s="7" t="s">
        <v>2269</v>
      </c>
      <c r="P964" s="7" t="s">
        <v>2265</v>
      </c>
      <c r="Q964" s="7" t="s">
        <v>170</v>
      </c>
      <c r="R964" s="7">
        <v>816</v>
      </c>
      <c r="S964" s="7">
        <v>1625</v>
      </c>
      <c r="T964" s="7" t="s">
        <v>220</v>
      </c>
      <c r="U964" s="7"/>
      <c r="V964" s="7" t="s">
        <v>898</v>
      </c>
      <c r="W964" s="8">
        <v>0</v>
      </c>
      <c r="X964" s="8">
        <v>0</v>
      </c>
      <c r="Y964" s="8">
        <v>4.0340909090909094E-2</v>
      </c>
      <c r="Z964" s="8">
        <v>4.0340909090909094E-2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8">
        <v>0</v>
      </c>
      <c r="AO964" s="8">
        <v>0</v>
      </c>
      <c r="AP964" s="8">
        <v>0</v>
      </c>
      <c r="AQ964" s="8">
        <v>0</v>
      </c>
      <c r="AR964" s="8">
        <v>0</v>
      </c>
      <c r="AS964" s="8">
        <v>0</v>
      </c>
      <c r="AT964" s="8">
        <v>0</v>
      </c>
      <c r="AU964" s="7">
        <v>0</v>
      </c>
      <c r="AV964" s="7">
        <v>0</v>
      </c>
      <c r="AW964" s="7">
        <v>0</v>
      </c>
      <c r="AX964" s="7">
        <v>0</v>
      </c>
      <c r="AY964" s="7">
        <v>0</v>
      </c>
      <c r="AZ964" s="7">
        <v>0</v>
      </c>
      <c r="BA964" s="7">
        <v>4.0340909090909094E-2</v>
      </c>
      <c r="BB964" s="7">
        <v>4.0340909090909094E-2</v>
      </c>
      <c r="BC964" s="8">
        <v>0</v>
      </c>
      <c r="BD964" s="8">
        <v>0</v>
      </c>
      <c r="BE964" s="8">
        <v>0</v>
      </c>
      <c r="BF964" s="8">
        <v>0</v>
      </c>
      <c r="BG964" s="8">
        <v>0</v>
      </c>
      <c r="BH964" s="8">
        <v>0</v>
      </c>
      <c r="BI964" s="8">
        <v>0</v>
      </c>
      <c r="BJ964" s="8">
        <v>0</v>
      </c>
      <c r="BK964" s="8">
        <v>0</v>
      </c>
      <c r="BL964" s="8">
        <v>0</v>
      </c>
      <c r="BM964" s="8">
        <v>0</v>
      </c>
      <c r="BN964" s="8">
        <v>0</v>
      </c>
      <c r="BO964" s="8">
        <v>0</v>
      </c>
      <c r="BP964" s="8">
        <v>0</v>
      </c>
      <c r="BQ964" s="8">
        <v>0</v>
      </c>
      <c r="BR964" s="8">
        <v>0</v>
      </c>
    </row>
    <row r="965" spans="1:70" x14ac:dyDescent="0.25">
      <c r="A965" s="6">
        <v>35211230</v>
      </c>
      <c r="B965" t="s">
        <v>2270</v>
      </c>
      <c r="C965" s="7" t="s">
        <v>137</v>
      </c>
      <c r="D965" s="7" t="s">
        <v>897</v>
      </c>
      <c r="E965" s="7" t="s">
        <v>95</v>
      </c>
      <c r="F965" t="s">
        <v>898</v>
      </c>
      <c r="G965" t="s">
        <v>899</v>
      </c>
      <c r="H965" t="s">
        <v>1522</v>
      </c>
      <c r="I965" t="s">
        <v>1523</v>
      </c>
      <c r="J965" t="s">
        <v>78</v>
      </c>
      <c r="K965" t="s">
        <v>166</v>
      </c>
      <c r="L965">
        <v>39.2454420794</v>
      </c>
      <c r="M965">
        <v>-121.3989052913</v>
      </c>
      <c r="N965" s="7" t="s">
        <v>2271</v>
      </c>
      <c r="O965" s="7" t="s">
        <v>2272</v>
      </c>
      <c r="P965" s="7" t="s">
        <v>2273</v>
      </c>
      <c r="Q965" s="7" t="s">
        <v>141</v>
      </c>
      <c r="R965" s="7">
        <v>774</v>
      </c>
      <c r="S965" s="7">
        <v>3122</v>
      </c>
      <c r="T965" s="7" t="s">
        <v>220</v>
      </c>
      <c r="U965" s="7"/>
      <c r="V965" s="7" t="s">
        <v>898</v>
      </c>
      <c r="W965" s="8">
        <v>0</v>
      </c>
      <c r="X965" s="8">
        <v>0</v>
      </c>
      <c r="Y965" s="8">
        <v>6.1174242424242423E-2</v>
      </c>
      <c r="Z965" s="8">
        <v>6.1174242424242423E-2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8">
        <v>0</v>
      </c>
      <c r="AO965" s="8">
        <v>0</v>
      </c>
      <c r="AP965" s="8">
        <v>0</v>
      </c>
      <c r="AQ965" s="8">
        <v>0</v>
      </c>
      <c r="AR965" s="8">
        <v>0</v>
      </c>
      <c r="AS965" s="8">
        <v>0</v>
      </c>
      <c r="AT965" s="8">
        <v>0</v>
      </c>
      <c r="AU965" s="7">
        <v>0</v>
      </c>
      <c r="AV965" s="7">
        <v>0</v>
      </c>
      <c r="AW965" s="7">
        <v>0</v>
      </c>
      <c r="AX965" s="7">
        <v>0</v>
      </c>
      <c r="AY965" s="7">
        <v>0</v>
      </c>
      <c r="AZ965" s="7">
        <v>0</v>
      </c>
      <c r="BA965" s="7">
        <v>6.1174242424242423E-2</v>
      </c>
      <c r="BB965" s="7">
        <v>6.1174242424242423E-2</v>
      </c>
      <c r="BC965" s="8">
        <v>0</v>
      </c>
      <c r="BD965" s="8">
        <v>0</v>
      </c>
      <c r="BE965" s="8">
        <v>0</v>
      </c>
      <c r="BF965" s="8">
        <v>0</v>
      </c>
      <c r="BG965" s="8">
        <v>0</v>
      </c>
      <c r="BH965" s="8">
        <v>0</v>
      </c>
      <c r="BI965" s="8">
        <v>0</v>
      </c>
      <c r="BJ965" s="8">
        <v>0</v>
      </c>
      <c r="BK965" s="8">
        <v>0</v>
      </c>
      <c r="BL965" s="8">
        <v>0</v>
      </c>
      <c r="BM965" s="8">
        <v>0</v>
      </c>
      <c r="BN965" s="8">
        <v>0</v>
      </c>
      <c r="BO965" s="8">
        <v>0</v>
      </c>
      <c r="BP965" s="8">
        <v>0</v>
      </c>
      <c r="BQ965" s="8">
        <v>0</v>
      </c>
      <c r="BR965" s="8">
        <v>0</v>
      </c>
    </row>
    <row r="966" spans="1:70" x14ac:dyDescent="0.25">
      <c r="A966" s="6">
        <v>35037647</v>
      </c>
      <c r="B966" t="s">
        <v>2274</v>
      </c>
      <c r="C966" s="7" t="s">
        <v>93</v>
      </c>
      <c r="D966" s="7" t="s">
        <v>897</v>
      </c>
      <c r="E966" s="7" t="s">
        <v>95</v>
      </c>
      <c r="F966" t="s">
        <v>898</v>
      </c>
      <c r="G966" t="s">
        <v>899</v>
      </c>
      <c r="H966" t="s">
        <v>906</v>
      </c>
      <c r="I966" t="s">
        <v>906</v>
      </c>
      <c r="J966" t="s">
        <v>153</v>
      </c>
      <c r="K966" t="s">
        <v>196</v>
      </c>
      <c r="L966">
        <v>39.310336137599997</v>
      </c>
      <c r="M966">
        <v>-123.7841402663</v>
      </c>
      <c r="N966" s="7" t="s">
        <v>2275</v>
      </c>
      <c r="O966" s="7" t="s">
        <v>2276</v>
      </c>
      <c r="P966" s="7" t="s">
        <v>2277</v>
      </c>
      <c r="Q966" s="7" t="s">
        <v>141</v>
      </c>
      <c r="R966" s="7">
        <v>2831</v>
      </c>
      <c r="S966" s="7"/>
      <c r="T966" s="7"/>
      <c r="U966" s="7"/>
      <c r="V966" s="7" t="s">
        <v>898</v>
      </c>
      <c r="W966" s="8">
        <v>0</v>
      </c>
      <c r="X966" s="8">
        <v>0</v>
      </c>
      <c r="Y966" s="8">
        <v>9.9810606060606058E-2</v>
      </c>
      <c r="Z966" s="8">
        <v>9.9810606060606058E-2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9.9810606060606058E-2</v>
      </c>
      <c r="AH966" s="8">
        <v>9.9810606060606058E-2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8">
        <v>0</v>
      </c>
      <c r="AO966" s="8">
        <v>0</v>
      </c>
      <c r="AP966" s="8">
        <v>0</v>
      </c>
      <c r="AQ966" s="8">
        <v>0</v>
      </c>
      <c r="AR966" s="8">
        <v>0</v>
      </c>
      <c r="AS966" s="8">
        <v>0</v>
      </c>
      <c r="AT966" s="8">
        <v>0</v>
      </c>
      <c r="AU966" s="7">
        <v>0</v>
      </c>
      <c r="AV966" s="7">
        <v>0</v>
      </c>
      <c r="AW966" s="7">
        <v>0</v>
      </c>
      <c r="AX966" s="7">
        <v>0</v>
      </c>
      <c r="AY966" s="7">
        <v>0</v>
      </c>
      <c r="AZ966" s="7">
        <v>0</v>
      </c>
      <c r="BA966" s="7">
        <v>0</v>
      </c>
      <c r="BB966" s="7">
        <v>0</v>
      </c>
      <c r="BC966" s="8">
        <v>0</v>
      </c>
      <c r="BD966" s="8">
        <v>0</v>
      </c>
      <c r="BE966" s="8">
        <v>0</v>
      </c>
      <c r="BF966" s="8">
        <v>0</v>
      </c>
      <c r="BG966" s="8">
        <v>0</v>
      </c>
      <c r="BH966" s="8">
        <v>0</v>
      </c>
      <c r="BI966" s="8">
        <v>0</v>
      </c>
      <c r="BJ966" s="8">
        <v>0</v>
      </c>
      <c r="BK966" s="8">
        <v>0</v>
      </c>
      <c r="BL966" s="8">
        <v>0</v>
      </c>
      <c r="BM966" s="8">
        <v>0</v>
      </c>
      <c r="BN966" s="8">
        <v>0</v>
      </c>
      <c r="BO966" s="8">
        <v>0</v>
      </c>
      <c r="BP966" s="8">
        <v>0</v>
      </c>
      <c r="BQ966" s="8">
        <v>0</v>
      </c>
      <c r="BR966" s="8">
        <v>0</v>
      </c>
    </row>
    <row r="967" spans="1:70" x14ac:dyDescent="0.25">
      <c r="A967" s="6">
        <v>35106411</v>
      </c>
      <c r="B967" t="s">
        <v>2278</v>
      </c>
      <c r="C967" s="7" t="s">
        <v>93</v>
      </c>
      <c r="D967" s="7" t="s">
        <v>897</v>
      </c>
      <c r="E967" s="7" t="s">
        <v>95</v>
      </c>
      <c r="F967" t="s">
        <v>898</v>
      </c>
      <c r="G967" t="s">
        <v>899</v>
      </c>
      <c r="H967" t="s">
        <v>2279</v>
      </c>
      <c r="I967" t="s">
        <v>108</v>
      </c>
      <c r="J967" t="s">
        <v>78</v>
      </c>
      <c r="K967" t="s">
        <v>109</v>
      </c>
      <c r="L967">
        <v>39.196652662799998</v>
      </c>
      <c r="M967">
        <v>-120.83279348569999</v>
      </c>
      <c r="N967" s="7" t="s">
        <v>2280</v>
      </c>
      <c r="O967" s="7" t="s">
        <v>2281</v>
      </c>
      <c r="P967" s="7" t="s">
        <v>2282</v>
      </c>
      <c r="Q967" s="7" t="s">
        <v>170</v>
      </c>
      <c r="R967" s="7">
        <v>1526</v>
      </c>
      <c r="S967" s="7">
        <v>20</v>
      </c>
      <c r="T967" s="7" t="s">
        <v>123</v>
      </c>
      <c r="U967" s="7"/>
      <c r="V967" s="7" t="s">
        <v>898</v>
      </c>
      <c r="W967" s="8">
        <v>0</v>
      </c>
      <c r="X967" s="8">
        <v>0</v>
      </c>
      <c r="Y967" s="8">
        <v>3.8446969696969695E-2</v>
      </c>
      <c r="Z967" s="8">
        <v>3.8446969696969695E-2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8">
        <v>0</v>
      </c>
      <c r="AO967" s="8">
        <v>3.8446969696969695E-2</v>
      </c>
      <c r="AP967" s="8">
        <v>3.8446969696969695E-2</v>
      </c>
      <c r="AQ967" s="8">
        <v>0</v>
      </c>
      <c r="AR967" s="8">
        <v>0</v>
      </c>
      <c r="AS967" s="8">
        <v>0</v>
      </c>
      <c r="AT967" s="8">
        <v>0</v>
      </c>
      <c r="AU967" s="7">
        <v>0</v>
      </c>
      <c r="AV967" s="7">
        <v>0</v>
      </c>
      <c r="AW967" s="7">
        <v>0</v>
      </c>
      <c r="AX967" s="7">
        <v>0</v>
      </c>
      <c r="AY967" s="7">
        <v>0</v>
      </c>
      <c r="AZ967" s="7">
        <v>0</v>
      </c>
      <c r="BA967" s="7">
        <v>0</v>
      </c>
      <c r="BB967" s="7">
        <v>0</v>
      </c>
      <c r="BC967" s="8">
        <v>0</v>
      </c>
      <c r="BD967" s="8">
        <v>0</v>
      </c>
      <c r="BE967" s="8">
        <v>0</v>
      </c>
      <c r="BF967" s="8">
        <v>0</v>
      </c>
      <c r="BG967" s="8">
        <v>0</v>
      </c>
      <c r="BH967" s="8">
        <v>0</v>
      </c>
      <c r="BI967" s="8">
        <v>0</v>
      </c>
      <c r="BJ967" s="8">
        <v>0</v>
      </c>
      <c r="BK967" s="8">
        <v>0</v>
      </c>
      <c r="BL967" s="8">
        <v>0</v>
      </c>
      <c r="BM967" s="8">
        <v>0</v>
      </c>
      <c r="BN967" s="8">
        <v>0</v>
      </c>
      <c r="BO967" s="8">
        <v>0</v>
      </c>
      <c r="BP967" s="8">
        <v>0</v>
      </c>
      <c r="BQ967" s="8">
        <v>0</v>
      </c>
      <c r="BR967" s="8">
        <v>0</v>
      </c>
    </row>
    <row r="968" spans="1:70" x14ac:dyDescent="0.25">
      <c r="A968" s="6">
        <v>35109753</v>
      </c>
      <c r="B968" t="s">
        <v>2283</v>
      </c>
      <c r="C968" s="7" t="s">
        <v>101</v>
      </c>
      <c r="D968" s="7" t="s">
        <v>897</v>
      </c>
      <c r="E968" s="7" t="s">
        <v>95</v>
      </c>
      <c r="F968" t="s">
        <v>898</v>
      </c>
      <c r="G968" t="s">
        <v>899</v>
      </c>
      <c r="H968" t="s">
        <v>2279</v>
      </c>
      <c r="I968" t="s">
        <v>108</v>
      </c>
      <c r="J968" t="s">
        <v>78</v>
      </c>
      <c r="K968" t="s">
        <v>109</v>
      </c>
      <c r="L968">
        <v>39.204647912600002</v>
      </c>
      <c r="M968">
        <v>-120.8409123246</v>
      </c>
      <c r="N968" s="7" t="s">
        <v>2280</v>
      </c>
      <c r="O968" s="7" t="s">
        <v>2281</v>
      </c>
      <c r="P968" s="7" t="s">
        <v>2282</v>
      </c>
      <c r="Q968" s="7" t="s">
        <v>170</v>
      </c>
      <c r="R968" s="7">
        <v>1526</v>
      </c>
      <c r="S968" s="7"/>
      <c r="T968" s="7"/>
      <c r="U968" s="7"/>
      <c r="V968" s="7" t="s">
        <v>898</v>
      </c>
      <c r="W968" s="8">
        <v>0</v>
      </c>
      <c r="X968" s="8">
        <v>0</v>
      </c>
      <c r="Y968" s="8">
        <v>1.3825757575757576E-2</v>
      </c>
      <c r="Z968" s="8">
        <v>1.3825757575757576E-2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1.3825757575757576E-2</v>
      </c>
      <c r="AL968" s="8">
        <v>1.3825757575757576E-2</v>
      </c>
      <c r="AM968" s="8">
        <v>0</v>
      </c>
      <c r="AN968" s="8">
        <v>0</v>
      </c>
      <c r="AO968" s="8">
        <v>0</v>
      </c>
      <c r="AP968" s="8">
        <v>0</v>
      </c>
      <c r="AQ968" s="8">
        <v>0</v>
      </c>
      <c r="AR968" s="8">
        <v>0</v>
      </c>
      <c r="AS968" s="8">
        <v>0</v>
      </c>
      <c r="AT968" s="8">
        <v>0</v>
      </c>
      <c r="AU968" s="7">
        <v>0</v>
      </c>
      <c r="AV968" s="7">
        <v>0</v>
      </c>
      <c r="AW968" s="7">
        <v>0</v>
      </c>
      <c r="AX968" s="7">
        <v>0</v>
      </c>
      <c r="AY968" s="7">
        <v>0</v>
      </c>
      <c r="AZ968" s="7">
        <v>0</v>
      </c>
      <c r="BA968" s="7">
        <v>0</v>
      </c>
      <c r="BB968" s="7">
        <v>0</v>
      </c>
      <c r="BC968" s="8">
        <v>0</v>
      </c>
      <c r="BD968" s="8">
        <v>0</v>
      </c>
      <c r="BE968" s="8">
        <v>0</v>
      </c>
      <c r="BF968" s="8">
        <v>0</v>
      </c>
      <c r="BG968" s="8">
        <v>0</v>
      </c>
      <c r="BH968" s="8">
        <v>0</v>
      </c>
      <c r="BI968" s="8">
        <v>0</v>
      </c>
      <c r="BJ968" s="8">
        <v>0</v>
      </c>
      <c r="BK968" s="8">
        <v>0</v>
      </c>
      <c r="BL968" s="8">
        <v>0</v>
      </c>
      <c r="BM968" s="8">
        <v>0</v>
      </c>
      <c r="BN968" s="8">
        <v>0</v>
      </c>
      <c r="BO968" s="8">
        <v>0</v>
      </c>
      <c r="BP968" s="8">
        <v>0</v>
      </c>
      <c r="BQ968" s="8">
        <v>0</v>
      </c>
      <c r="BR968" s="8">
        <v>0</v>
      </c>
    </row>
    <row r="969" spans="1:70" x14ac:dyDescent="0.25">
      <c r="A969" s="6">
        <v>35240792</v>
      </c>
      <c r="B969" t="s">
        <v>2284</v>
      </c>
      <c r="C969" s="7" t="s">
        <v>101</v>
      </c>
      <c r="D969" s="7" t="s">
        <v>897</v>
      </c>
      <c r="E969" s="7" t="s">
        <v>95</v>
      </c>
      <c r="F969" t="s">
        <v>898</v>
      </c>
      <c r="G969" t="s">
        <v>899</v>
      </c>
      <c r="H969" t="s">
        <v>1183</v>
      </c>
      <c r="I969" t="s">
        <v>1168</v>
      </c>
      <c r="J969" t="s">
        <v>158</v>
      </c>
      <c r="K969" t="s">
        <v>1101</v>
      </c>
      <c r="L969">
        <v>34.642439449800001</v>
      </c>
      <c r="M969">
        <v>-119.9641570026</v>
      </c>
      <c r="N969" s="7" t="s">
        <v>281</v>
      </c>
      <c r="O969" s="7" t="s">
        <v>295</v>
      </c>
      <c r="P969" s="7" t="s">
        <v>283</v>
      </c>
      <c r="Q969" s="7" t="s">
        <v>141</v>
      </c>
      <c r="R969" s="7">
        <v>995</v>
      </c>
      <c r="S969" s="7">
        <v>2135</v>
      </c>
      <c r="T969" s="7" t="s">
        <v>220</v>
      </c>
      <c r="U969" s="7"/>
      <c r="V969" s="7" t="s">
        <v>898</v>
      </c>
      <c r="W969" s="8">
        <v>0</v>
      </c>
      <c r="X969" s="8">
        <v>0</v>
      </c>
      <c r="Y969" s="8">
        <v>7.5189393939393945E-2</v>
      </c>
      <c r="Z969" s="8">
        <v>7.5189393939393945E-2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8">
        <v>0</v>
      </c>
      <c r="AO969" s="8">
        <v>7.5189393939393945E-2</v>
      </c>
      <c r="AP969" s="8">
        <v>7.5189393939393945E-2</v>
      </c>
      <c r="AQ969" s="8">
        <v>0</v>
      </c>
      <c r="AR969" s="8">
        <v>0</v>
      </c>
      <c r="AS969" s="8">
        <v>0</v>
      </c>
      <c r="AT969" s="8">
        <v>0</v>
      </c>
      <c r="AU969" s="7">
        <v>0</v>
      </c>
      <c r="AV969" s="7">
        <v>0</v>
      </c>
      <c r="AW969" s="7">
        <v>0</v>
      </c>
      <c r="AX969" s="7">
        <v>0</v>
      </c>
      <c r="AY969" s="7">
        <v>0</v>
      </c>
      <c r="AZ969" s="7">
        <v>0</v>
      </c>
      <c r="BA969" s="7">
        <v>0</v>
      </c>
      <c r="BB969" s="7">
        <v>0</v>
      </c>
      <c r="BC969" s="8">
        <v>0</v>
      </c>
      <c r="BD969" s="8">
        <v>0</v>
      </c>
      <c r="BE969" s="8">
        <v>0</v>
      </c>
      <c r="BF969" s="8">
        <v>0</v>
      </c>
      <c r="BG969" s="8">
        <v>0</v>
      </c>
      <c r="BH969" s="8">
        <v>0</v>
      </c>
      <c r="BI969" s="8">
        <v>0</v>
      </c>
      <c r="BJ969" s="8">
        <v>0</v>
      </c>
      <c r="BK969" s="8">
        <v>0</v>
      </c>
      <c r="BL969" s="8">
        <v>0</v>
      </c>
      <c r="BM969" s="8">
        <v>0</v>
      </c>
      <c r="BN969" s="8">
        <v>0</v>
      </c>
      <c r="BO969" s="8">
        <v>0</v>
      </c>
      <c r="BP969" s="8">
        <v>0</v>
      </c>
      <c r="BQ969" s="8">
        <v>0</v>
      </c>
      <c r="BR969" s="8">
        <v>0</v>
      </c>
    </row>
    <row r="970" spans="1:70" x14ac:dyDescent="0.25">
      <c r="A970" s="6">
        <v>35109764</v>
      </c>
      <c r="B970" t="s">
        <v>2285</v>
      </c>
      <c r="C970" s="7" t="s">
        <v>101</v>
      </c>
      <c r="D970" s="7" t="s">
        <v>897</v>
      </c>
      <c r="E970" s="7" t="s">
        <v>95</v>
      </c>
      <c r="F970" t="s">
        <v>898</v>
      </c>
      <c r="G970" t="s">
        <v>899</v>
      </c>
      <c r="H970" t="s">
        <v>180</v>
      </c>
      <c r="I970" t="s">
        <v>144</v>
      </c>
      <c r="J970" t="s">
        <v>78</v>
      </c>
      <c r="K970" t="s">
        <v>79</v>
      </c>
      <c r="L970">
        <v>39.768982823499996</v>
      </c>
      <c r="M970">
        <v>-121.50154567440001</v>
      </c>
      <c r="N970" s="7" t="s">
        <v>274</v>
      </c>
      <c r="O970" s="7" t="s">
        <v>278</v>
      </c>
      <c r="P970" s="7" t="s">
        <v>276</v>
      </c>
      <c r="Q970" s="7" t="s">
        <v>170</v>
      </c>
      <c r="R970" s="7">
        <v>1608</v>
      </c>
      <c r="S970" s="7"/>
      <c r="T970" s="7"/>
      <c r="U970" s="7"/>
      <c r="V970" s="7" t="s">
        <v>898</v>
      </c>
      <c r="W970" s="8">
        <v>0</v>
      </c>
      <c r="X970" s="8">
        <v>0</v>
      </c>
      <c r="Y970" s="8">
        <v>7.575757575757576E-3</v>
      </c>
      <c r="Z970" s="8">
        <v>7.575757575757576E-3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7.575757575757576E-3</v>
      </c>
      <c r="AL970" s="8">
        <v>7.575757575757576E-3</v>
      </c>
      <c r="AM970" s="8">
        <v>0</v>
      </c>
      <c r="AN970" s="8">
        <v>0</v>
      </c>
      <c r="AO970" s="8">
        <v>0</v>
      </c>
      <c r="AP970" s="8">
        <v>0</v>
      </c>
      <c r="AQ970" s="8">
        <v>0</v>
      </c>
      <c r="AR970" s="8">
        <v>0</v>
      </c>
      <c r="AS970" s="8">
        <v>0</v>
      </c>
      <c r="AT970" s="8">
        <v>0</v>
      </c>
      <c r="AU970" s="7">
        <v>0</v>
      </c>
      <c r="AV970" s="7">
        <v>0</v>
      </c>
      <c r="AW970" s="7">
        <v>0</v>
      </c>
      <c r="AX970" s="7">
        <v>0</v>
      </c>
      <c r="AY970" s="7">
        <v>0</v>
      </c>
      <c r="AZ970" s="7">
        <v>0</v>
      </c>
      <c r="BA970" s="7">
        <v>0</v>
      </c>
      <c r="BB970" s="7">
        <v>0</v>
      </c>
      <c r="BC970" s="8">
        <v>0</v>
      </c>
      <c r="BD970" s="8">
        <v>0</v>
      </c>
      <c r="BE970" s="8">
        <v>0</v>
      </c>
      <c r="BF970" s="8">
        <v>0</v>
      </c>
      <c r="BG970" s="8">
        <v>0</v>
      </c>
      <c r="BH970" s="8">
        <v>0</v>
      </c>
      <c r="BI970" s="8">
        <v>0</v>
      </c>
      <c r="BJ970" s="8">
        <v>0</v>
      </c>
      <c r="BK970" s="8">
        <v>0</v>
      </c>
      <c r="BL970" s="8">
        <v>0</v>
      </c>
      <c r="BM970" s="8">
        <v>0</v>
      </c>
      <c r="BN970" s="8">
        <v>0</v>
      </c>
      <c r="BO970" s="8">
        <v>0</v>
      </c>
      <c r="BP970" s="8">
        <v>0</v>
      </c>
      <c r="BQ970" s="8">
        <v>0</v>
      </c>
      <c r="BR970" s="8">
        <v>0</v>
      </c>
    </row>
    <row r="971" spans="1:70" x14ac:dyDescent="0.25">
      <c r="A971" s="6">
        <v>35078178</v>
      </c>
      <c r="B971" t="s">
        <v>2286</v>
      </c>
      <c r="C971" s="7" t="s">
        <v>421</v>
      </c>
      <c r="D971" s="7" t="s">
        <v>897</v>
      </c>
      <c r="E971" s="7" t="s">
        <v>421</v>
      </c>
      <c r="F971" t="s">
        <v>898</v>
      </c>
      <c r="G971" t="s">
        <v>899</v>
      </c>
      <c r="H971" t="s">
        <v>202</v>
      </c>
      <c r="I971" t="s">
        <v>157</v>
      </c>
      <c r="J971" t="s">
        <v>158</v>
      </c>
      <c r="K971" t="s">
        <v>159</v>
      </c>
      <c r="L971">
        <v>37.130396618100001</v>
      </c>
      <c r="M971">
        <v>-122.1181734728</v>
      </c>
      <c r="N971" s="7" t="s">
        <v>262</v>
      </c>
      <c r="O971" s="7" t="s">
        <v>2287</v>
      </c>
      <c r="P971" s="7" t="s">
        <v>264</v>
      </c>
      <c r="Q971" s="7" t="s">
        <v>170</v>
      </c>
      <c r="R971" s="7">
        <v>2968</v>
      </c>
      <c r="S971" s="7">
        <v>1102</v>
      </c>
      <c r="T971" s="7" t="s">
        <v>220</v>
      </c>
      <c r="U971" s="7"/>
      <c r="V971" s="7" t="s">
        <v>898</v>
      </c>
      <c r="W971" s="8">
        <v>0</v>
      </c>
      <c r="X971" s="8">
        <v>0</v>
      </c>
      <c r="Y971" s="8">
        <v>5.6818181818181816E-2</v>
      </c>
      <c r="Z971" s="8">
        <v>5.6818181818181816E-2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8">
        <v>0</v>
      </c>
      <c r="AO971" s="8">
        <v>0</v>
      </c>
      <c r="AP971" s="8">
        <v>0</v>
      </c>
      <c r="AQ971" s="8">
        <v>0</v>
      </c>
      <c r="AR971" s="8">
        <v>0</v>
      </c>
      <c r="AS971" s="8">
        <v>0</v>
      </c>
      <c r="AT971" s="8">
        <v>0</v>
      </c>
      <c r="AU971" s="7">
        <v>0</v>
      </c>
      <c r="AV971" s="7">
        <v>0</v>
      </c>
      <c r="AW971" s="7">
        <v>0</v>
      </c>
      <c r="AX971" s="7">
        <v>0</v>
      </c>
      <c r="AY971" s="7">
        <v>0</v>
      </c>
      <c r="AZ971" s="7">
        <v>0</v>
      </c>
      <c r="BA971" s="7">
        <v>5.6818181818181816E-2</v>
      </c>
      <c r="BB971" s="7">
        <v>5.6818181818181816E-2</v>
      </c>
      <c r="BC971" s="8">
        <v>0</v>
      </c>
      <c r="BD971" s="8">
        <v>0</v>
      </c>
      <c r="BE971" s="8">
        <v>0</v>
      </c>
      <c r="BF971" s="8">
        <v>0</v>
      </c>
      <c r="BG971" s="8">
        <v>0</v>
      </c>
      <c r="BH971" s="8">
        <v>0</v>
      </c>
      <c r="BI971" s="8">
        <v>0</v>
      </c>
      <c r="BJ971" s="8">
        <v>0</v>
      </c>
      <c r="BK971" s="8">
        <v>0</v>
      </c>
      <c r="BL971" s="8">
        <v>0</v>
      </c>
      <c r="BM971" s="8">
        <v>0</v>
      </c>
      <c r="BN971" s="8">
        <v>0</v>
      </c>
      <c r="BO971" s="8">
        <v>0</v>
      </c>
      <c r="BP971" s="8">
        <v>0</v>
      </c>
      <c r="BQ971" s="8">
        <v>0</v>
      </c>
      <c r="BR971" s="8">
        <v>0</v>
      </c>
    </row>
    <row r="972" spans="1:70" x14ac:dyDescent="0.25">
      <c r="A972" s="6">
        <v>35026735</v>
      </c>
      <c r="B972" t="s">
        <v>2288</v>
      </c>
      <c r="C972" s="7" t="s">
        <v>101</v>
      </c>
      <c r="D972" s="7" t="s">
        <v>897</v>
      </c>
      <c r="E972" s="7" t="s">
        <v>95</v>
      </c>
      <c r="F972" t="s">
        <v>898</v>
      </c>
      <c r="G972" t="s">
        <v>899</v>
      </c>
      <c r="H972" t="s">
        <v>202</v>
      </c>
      <c r="I972" t="s">
        <v>157</v>
      </c>
      <c r="J972" t="s">
        <v>158</v>
      </c>
      <c r="K972" t="s">
        <v>159</v>
      </c>
      <c r="L972">
        <v>37.171751967799999</v>
      </c>
      <c r="M972">
        <v>-122.1760605719</v>
      </c>
      <c r="N972" s="7" t="s">
        <v>203</v>
      </c>
      <c r="O972" s="7" t="s">
        <v>219</v>
      </c>
      <c r="P972" s="7" t="s">
        <v>210</v>
      </c>
      <c r="Q972" s="7" t="s">
        <v>170</v>
      </c>
      <c r="R972" s="7">
        <v>2359</v>
      </c>
      <c r="S972" s="7"/>
      <c r="T972" s="7"/>
      <c r="U972" s="7"/>
      <c r="V972" s="7" t="s">
        <v>898</v>
      </c>
      <c r="W972" s="8">
        <v>0</v>
      </c>
      <c r="X972" s="8">
        <v>0</v>
      </c>
      <c r="Y972" s="8">
        <v>7.9545454545454544E-2</v>
      </c>
      <c r="Z972" s="8">
        <v>7.9545454545454544E-2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7.9545454545454544E-2</v>
      </c>
      <c r="AH972" s="8">
        <v>7.9545454545454544E-2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8">
        <v>0</v>
      </c>
      <c r="AO972" s="8">
        <v>0</v>
      </c>
      <c r="AP972" s="8">
        <v>0</v>
      </c>
      <c r="AQ972" s="8">
        <v>0</v>
      </c>
      <c r="AR972" s="8">
        <v>0</v>
      </c>
      <c r="AS972" s="8">
        <v>0</v>
      </c>
      <c r="AT972" s="8">
        <v>0</v>
      </c>
      <c r="AU972" s="7">
        <v>0</v>
      </c>
      <c r="AV972" s="7">
        <v>0</v>
      </c>
      <c r="AW972" s="7">
        <v>0</v>
      </c>
      <c r="AX972" s="7">
        <v>0</v>
      </c>
      <c r="AY972" s="7">
        <v>0</v>
      </c>
      <c r="AZ972" s="7">
        <v>0</v>
      </c>
      <c r="BA972" s="7">
        <v>0</v>
      </c>
      <c r="BB972" s="7">
        <v>0</v>
      </c>
      <c r="BC972" s="8">
        <v>0</v>
      </c>
      <c r="BD972" s="8">
        <v>0</v>
      </c>
      <c r="BE972" s="8">
        <v>0</v>
      </c>
      <c r="BF972" s="8">
        <v>0</v>
      </c>
      <c r="BG972" s="8">
        <v>0</v>
      </c>
      <c r="BH972" s="8">
        <v>0</v>
      </c>
      <c r="BI972" s="8">
        <v>0</v>
      </c>
      <c r="BJ972" s="8">
        <v>0</v>
      </c>
      <c r="BK972" s="8">
        <v>0</v>
      </c>
      <c r="BL972" s="8">
        <v>0</v>
      </c>
      <c r="BM972" s="8">
        <v>0</v>
      </c>
      <c r="BN972" s="8">
        <v>0</v>
      </c>
      <c r="BO972" s="8">
        <v>0</v>
      </c>
      <c r="BP972" s="8">
        <v>0</v>
      </c>
      <c r="BQ972" s="8">
        <v>0</v>
      </c>
      <c r="BR972" s="8">
        <v>0</v>
      </c>
    </row>
    <row r="973" spans="1:70" x14ac:dyDescent="0.25">
      <c r="A973" s="6">
        <v>35083840</v>
      </c>
      <c r="B973" t="s">
        <v>2289</v>
      </c>
      <c r="C973" s="7" t="s">
        <v>101</v>
      </c>
      <c r="D973" s="7" t="s">
        <v>897</v>
      </c>
      <c r="E973" s="7" t="s">
        <v>95</v>
      </c>
      <c r="F973" t="s">
        <v>898</v>
      </c>
      <c r="G973" t="s">
        <v>899</v>
      </c>
      <c r="H973" t="s">
        <v>2290</v>
      </c>
      <c r="I973" t="s">
        <v>186</v>
      </c>
      <c r="J973" t="s">
        <v>99</v>
      </c>
      <c r="K973" t="s">
        <v>187</v>
      </c>
      <c r="L973">
        <v>37.094387282600003</v>
      </c>
      <c r="M973">
        <v>-119.4280922539</v>
      </c>
      <c r="N973" s="7" t="s">
        <v>2291</v>
      </c>
      <c r="O973" s="7" t="s">
        <v>2292</v>
      </c>
      <c r="P973" s="7" t="s">
        <v>2293</v>
      </c>
      <c r="Q973" s="7" t="s">
        <v>141</v>
      </c>
      <c r="R973" s="7">
        <v>989</v>
      </c>
      <c r="S973" s="7"/>
      <c r="T973" s="7"/>
      <c r="U973" s="7"/>
      <c r="V973" s="7" t="s">
        <v>898</v>
      </c>
      <c r="W973" s="8">
        <v>0</v>
      </c>
      <c r="X973" s="8">
        <v>0</v>
      </c>
      <c r="Y973" s="8">
        <v>0.11534090909090909</v>
      </c>
      <c r="Z973" s="8">
        <v>0.11534090909090909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0.11534090909090909</v>
      </c>
      <c r="AL973" s="8">
        <v>0.11534090909090909</v>
      </c>
      <c r="AM973" s="8">
        <v>0</v>
      </c>
      <c r="AN973" s="8">
        <v>0</v>
      </c>
      <c r="AO973" s="8">
        <v>0</v>
      </c>
      <c r="AP973" s="8">
        <v>0</v>
      </c>
      <c r="AQ973" s="8">
        <v>0</v>
      </c>
      <c r="AR973" s="8">
        <v>0</v>
      </c>
      <c r="AS973" s="8">
        <v>0</v>
      </c>
      <c r="AT973" s="8">
        <v>0</v>
      </c>
      <c r="AU973" s="7">
        <v>0</v>
      </c>
      <c r="AV973" s="7">
        <v>0</v>
      </c>
      <c r="AW973" s="7">
        <v>0</v>
      </c>
      <c r="AX973" s="7">
        <v>0</v>
      </c>
      <c r="AY973" s="7">
        <v>0</v>
      </c>
      <c r="AZ973" s="7">
        <v>0</v>
      </c>
      <c r="BA973" s="7">
        <v>0</v>
      </c>
      <c r="BB973" s="7">
        <v>0</v>
      </c>
      <c r="BC973" s="8">
        <v>0</v>
      </c>
      <c r="BD973" s="8">
        <v>0</v>
      </c>
      <c r="BE973" s="8">
        <v>0</v>
      </c>
      <c r="BF973" s="8">
        <v>0</v>
      </c>
      <c r="BG973" s="8">
        <v>0</v>
      </c>
      <c r="BH973" s="8">
        <v>0</v>
      </c>
      <c r="BI973" s="8">
        <v>0</v>
      </c>
      <c r="BJ973" s="8">
        <v>0</v>
      </c>
      <c r="BK973" s="8">
        <v>0</v>
      </c>
      <c r="BL973" s="8">
        <v>0</v>
      </c>
      <c r="BM973" s="8">
        <v>0</v>
      </c>
      <c r="BN973" s="8">
        <v>0</v>
      </c>
      <c r="BO973" s="8">
        <v>0</v>
      </c>
      <c r="BP973" s="8">
        <v>0</v>
      </c>
      <c r="BQ973" s="8">
        <v>0</v>
      </c>
      <c r="BR973" s="8">
        <v>0</v>
      </c>
    </row>
    <row r="974" spans="1:70" x14ac:dyDescent="0.25">
      <c r="A974" s="6">
        <v>31252335</v>
      </c>
      <c r="B974" t="s">
        <v>2294</v>
      </c>
      <c r="C974" s="7" t="s">
        <v>101</v>
      </c>
      <c r="D974" s="7" t="s">
        <v>897</v>
      </c>
      <c r="E974" s="7" t="s">
        <v>95</v>
      </c>
      <c r="F974" t="s">
        <v>898</v>
      </c>
      <c r="G974" t="s">
        <v>899</v>
      </c>
      <c r="H974" t="s">
        <v>1798</v>
      </c>
      <c r="I974" t="s">
        <v>108</v>
      </c>
      <c r="J974" t="s">
        <v>78</v>
      </c>
      <c r="K974" t="s">
        <v>109</v>
      </c>
      <c r="L974">
        <v>38.953029838699997</v>
      </c>
      <c r="M974">
        <v>-121.0896055466</v>
      </c>
      <c r="N974" s="7" t="s">
        <v>2295</v>
      </c>
      <c r="O974" s="7" t="s">
        <v>2296</v>
      </c>
      <c r="P974" s="7" t="s">
        <v>2297</v>
      </c>
      <c r="Q974" s="7" t="s">
        <v>655</v>
      </c>
      <c r="R974" s="7">
        <v>395</v>
      </c>
      <c r="S974" s="7"/>
      <c r="T974" s="7"/>
      <c r="U974" s="7"/>
      <c r="V974" s="7" t="s">
        <v>898</v>
      </c>
      <c r="W974" s="8">
        <v>0</v>
      </c>
      <c r="X974" s="8">
        <v>0</v>
      </c>
      <c r="Y974" s="8">
        <v>9.4507575757575762E-2</v>
      </c>
      <c r="Z974" s="8">
        <v>9.4507575757575762E-2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9.4507575757575762E-2</v>
      </c>
      <c r="AH974" s="8">
        <v>9.4507575757575762E-2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8">
        <v>0</v>
      </c>
      <c r="AO974" s="8">
        <v>0</v>
      </c>
      <c r="AP974" s="8">
        <v>0</v>
      </c>
      <c r="AQ974" s="8">
        <v>0</v>
      </c>
      <c r="AR974" s="8">
        <v>0</v>
      </c>
      <c r="AS974" s="8">
        <v>0</v>
      </c>
      <c r="AT974" s="8">
        <v>0</v>
      </c>
      <c r="AU974" s="7">
        <v>0</v>
      </c>
      <c r="AV974" s="7">
        <v>0</v>
      </c>
      <c r="AW974" s="7">
        <v>0</v>
      </c>
      <c r="AX974" s="7">
        <v>0</v>
      </c>
      <c r="AY974" s="7">
        <v>0</v>
      </c>
      <c r="AZ974" s="7">
        <v>0</v>
      </c>
      <c r="BA974" s="7">
        <v>0</v>
      </c>
      <c r="BB974" s="7">
        <v>0</v>
      </c>
      <c r="BC974" s="8">
        <v>0</v>
      </c>
      <c r="BD974" s="8">
        <v>0</v>
      </c>
      <c r="BE974" s="8">
        <v>0</v>
      </c>
      <c r="BF974" s="8">
        <v>0</v>
      </c>
      <c r="BG974" s="8">
        <v>0</v>
      </c>
      <c r="BH974" s="8">
        <v>0</v>
      </c>
      <c r="BI974" s="8">
        <v>0</v>
      </c>
      <c r="BJ974" s="8">
        <v>0</v>
      </c>
      <c r="BK974" s="8">
        <v>0</v>
      </c>
      <c r="BL974" s="8">
        <v>0</v>
      </c>
      <c r="BM974" s="8">
        <v>0</v>
      </c>
      <c r="BN974" s="8">
        <v>0</v>
      </c>
      <c r="BO974" s="8">
        <v>0</v>
      </c>
      <c r="BP974" s="8">
        <v>0</v>
      </c>
      <c r="BQ974" s="8">
        <v>0</v>
      </c>
      <c r="BR974" s="8">
        <v>0</v>
      </c>
    </row>
    <row r="975" spans="1:70" x14ac:dyDescent="0.25">
      <c r="A975" s="6">
        <v>31102666</v>
      </c>
      <c r="B975" t="s">
        <v>2298</v>
      </c>
      <c r="C975" s="7" t="s">
        <v>86</v>
      </c>
      <c r="D975" s="7" t="s">
        <v>897</v>
      </c>
      <c r="E975" s="7" t="s">
        <v>87</v>
      </c>
      <c r="F975" t="s">
        <v>898</v>
      </c>
      <c r="G975" t="s">
        <v>899</v>
      </c>
      <c r="H975" t="s">
        <v>152</v>
      </c>
      <c r="I975" t="s">
        <v>152</v>
      </c>
      <c r="J975" t="s">
        <v>153</v>
      </c>
      <c r="K975" t="s">
        <v>154</v>
      </c>
      <c r="L975">
        <v>38.254380219799998</v>
      </c>
      <c r="M975">
        <v>-122.3806065938</v>
      </c>
      <c r="N975" s="7" t="s">
        <v>2299</v>
      </c>
      <c r="O975" s="7" t="s">
        <v>2300</v>
      </c>
      <c r="P975" s="7" t="s">
        <v>2301</v>
      </c>
      <c r="Q975" s="7" t="s">
        <v>141</v>
      </c>
      <c r="R975" s="7">
        <v>1451</v>
      </c>
      <c r="S975" s="7"/>
      <c r="T975" s="7"/>
      <c r="U975" s="7"/>
      <c r="V975" s="7" t="s">
        <v>898</v>
      </c>
      <c r="W975" s="8">
        <v>0</v>
      </c>
      <c r="X975" s="8">
        <v>0</v>
      </c>
      <c r="Y975" s="8">
        <v>0.23579545454545456</v>
      </c>
      <c r="Z975" s="8">
        <v>0.23579545454545456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0.23579545454545456</v>
      </c>
      <c r="AH975" s="8">
        <v>0.23579545454545456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8">
        <v>0</v>
      </c>
      <c r="AO975" s="8">
        <v>0</v>
      </c>
      <c r="AP975" s="8">
        <v>0</v>
      </c>
      <c r="AQ975" s="8">
        <v>0</v>
      </c>
      <c r="AR975" s="8">
        <v>0</v>
      </c>
      <c r="AS975" s="8">
        <v>0</v>
      </c>
      <c r="AT975" s="8">
        <v>0</v>
      </c>
      <c r="AU975" s="7">
        <v>0</v>
      </c>
      <c r="AV975" s="7">
        <v>0</v>
      </c>
      <c r="AW975" s="7">
        <v>0</v>
      </c>
      <c r="AX975" s="7">
        <v>0</v>
      </c>
      <c r="AY975" s="7">
        <v>0</v>
      </c>
      <c r="AZ975" s="7">
        <v>0</v>
      </c>
      <c r="BA975" s="7">
        <v>0</v>
      </c>
      <c r="BB975" s="7">
        <v>0</v>
      </c>
      <c r="BC975" s="8">
        <v>0</v>
      </c>
      <c r="BD975" s="8">
        <v>0</v>
      </c>
      <c r="BE975" s="8">
        <v>0</v>
      </c>
      <c r="BF975" s="8">
        <v>0</v>
      </c>
      <c r="BG975" s="8">
        <v>0</v>
      </c>
      <c r="BH975" s="8">
        <v>0</v>
      </c>
      <c r="BI975" s="8">
        <v>0</v>
      </c>
      <c r="BJ975" s="8">
        <v>0</v>
      </c>
      <c r="BK975" s="8">
        <v>0</v>
      </c>
      <c r="BL975" s="8">
        <v>0</v>
      </c>
      <c r="BM975" s="8">
        <v>0</v>
      </c>
      <c r="BN975" s="8">
        <v>0</v>
      </c>
      <c r="BO975" s="8">
        <v>0</v>
      </c>
      <c r="BP975" s="8">
        <v>0</v>
      </c>
      <c r="BQ975" s="8">
        <v>0</v>
      </c>
      <c r="BR975" s="8">
        <v>0</v>
      </c>
    </row>
    <row r="976" spans="1:70" x14ac:dyDescent="0.25">
      <c r="A976" s="6">
        <v>35083689</v>
      </c>
      <c r="B976" t="s">
        <v>2302</v>
      </c>
      <c r="C976" s="7" t="s">
        <v>101</v>
      </c>
      <c r="D976" s="7" t="s">
        <v>897</v>
      </c>
      <c r="E976" s="7" t="s">
        <v>95</v>
      </c>
      <c r="F976" t="s">
        <v>898</v>
      </c>
      <c r="G976" t="s">
        <v>899</v>
      </c>
      <c r="J976" t="s">
        <v>99</v>
      </c>
      <c r="K976" t="s">
        <v>100</v>
      </c>
      <c r="L976">
        <v>37.615258917799999</v>
      </c>
      <c r="M976">
        <v>-120.24083446269999</v>
      </c>
      <c r="N976" s="7" t="s">
        <v>2303</v>
      </c>
      <c r="O976" s="7" t="s">
        <v>2304</v>
      </c>
      <c r="P976" s="7" t="s">
        <v>2305</v>
      </c>
      <c r="Q976" s="7" t="s">
        <v>141</v>
      </c>
      <c r="R976" s="7">
        <v>983</v>
      </c>
      <c r="S976" s="7"/>
      <c r="T976" s="7"/>
      <c r="U976" s="7"/>
      <c r="V976" s="7" t="s">
        <v>898</v>
      </c>
      <c r="W976" s="8">
        <v>0</v>
      </c>
      <c r="X976" s="8">
        <v>0</v>
      </c>
      <c r="Y976" s="8">
        <v>6.5909090909090903E-2</v>
      </c>
      <c r="Z976" s="8">
        <v>6.5909090909090903E-2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6.5909090909090903E-2</v>
      </c>
      <c r="AL976" s="8">
        <v>6.5909090909090903E-2</v>
      </c>
      <c r="AM976" s="8">
        <v>0</v>
      </c>
      <c r="AN976" s="8">
        <v>0</v>
      </c>
      <c r="AO976" s="8">
        <v>0</v>
      </c>
      <c r="AP976" s="8">
        <v>0</v>
      </c>
      <c r="AQ976" s="8">
        <v>0</v>
      </c>
      <c r="AR976" s="8">
        <v>0</v>
      </c>
      <c r="AS976" s="8">
        <v>0</v>
      </c>
      <c r="AT976" s="8">
        <v>0</v>
      </c>
      <c r="AU976" s="7">
        <v>0</v>
      </c>
      <c r="AV976" s="7">
        <v>0</v>
      </c>
      <c r="AW976" s="7">
        <v>0</v>
      </c>
      <c r="AX976" s="7">
        <v>0</v>
      </c>
      <c r="AY976" s="7">
        <v>0</v>
      </c>
      <c r="AZ976" s="7">
        <v>0</v>
      </c>
      <c r="BA976" s="7">
        <v>0</v>
      </c>
      <c r="BB976" s="7">
        <v>0</v>
      </c>
      <c r="BC976" s="8">
        <v>0</v>
      </c>
      <c r="BD976" s="8">
        <v>0</v>
      </c>
      <c r="BE976" s="8">
        <v>0</v>
      </c>
      <c r="BF976" s="8">
        <v>0</v>
      </c>
      <c r="BG976" s="8">
        <v>0</v>
      </c>
      <c r="BH976" s="8">
        <v>0</v>
      </c>
      <c r="BI976" s="8">
        <v>0</v>
      </c>
      <c r="BJ976" s="8">
        <v>0</v>
      </c>
      <c r="BK976" s="8">
        <v>0</v>
      </c>
      <c r="BL976" s="8">
        <v>0</v>
      </c>
      <c r="BM976" s="8">
        <v>0</v>
      </c>
      <c r="BN976" s="8">
        <v>0</v>
      </c>
      <c r="BO976" s="8">
        <v>0</v>
      </c>
      <c r="BP976" s="8">
        <v>0</v>
      </c>
      <c r="BQ976" s="8">
        <v>0</v>
      </c>
      <c r="BR976" s="8">
        <v>0</v>
      </c>
    </row>
    <row r="977" spans="1:70" x14ac:dyDescent="0.25">
      <c r="A977" s="6">
        <v>35083670</v>
      </c>
      <c r="B977" t="s">
        <v>2306</v>
      </c>
      <c r="C977" s="7" t="s">
        <v>101</v>
      </c>
      <c r="D977" s="7" t="s">
        <v>897</v>
      </c>
      <c r="E977" s="7" t="s">
        <v>95</v>
      </c>
      <c r="F977" t="s">
        <v>898</v>
      </c>
      <c r="G977" t="s">
        <v>899</v>
      </c>
      <c r="J977" t="s">
        <v>99</v>
      </c>
      <c r="K977" t="s">
        <v>100</v>
      </c>
      <c r="L977">
        <v>37.445286554500001</v>
      </c>
      <c r="M977">
        <v>-120.09976767240001</v>
      </c>
      <c r="N977" s="7" t="s">
        <v>2303</v>
      </c>
      <c r="O977" s="7" t="s">
        <v>2307</v>
      </c>
      <c r="P977" s="7" t="s">
        <v>2305</v>
      </c>
      <c r="Q977" s="7" t="s">
        <v>141</v>
      </c>
      <c r="R977" s="7">
        <v>1150</v>
      </c>
      <c r="S977" s="7"/>
      <c r="T977" s="7"/>
      <c r="U977" s="7"/>
      <c r="V977" s="7" t="s">
        <v>898</v>
      </c>
      <c r="W977" s="8">
        <v>0</v>
      </c>
      <c r="X977" s="8">
        <v>0</v>
      </c>
      <c r="Y977" s="8">
        <v>9.46969696969697E-3</v>
      </c>
      <c r="Z977" s="8">
        <v>9.46969696969697E-3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9.46969696969697E-3</v>
      </c>
      <c r="AL977" s="8">
        <v>9.46969696969697E-3</v>
      </c>
      <c r="AM977" s="8">
        <v>0</v>
      </c>
      <c r="AN977" s="8">
        <v>0</v>
      </c>
      <c r="AO977" s="8">
        <v>0</v>
      </c>
      <c r="AP977" s="8">
        <v>0</v>
      </c>
      <c r="AQ977" s="8">
        <v>0</v>
      </c>
      <c r="AR977" s="8">
        <v>0</v>
      </c>
      <c r="AS977" s="8">
        <v>0</v>
      </c>
      <c r="AT977" s="8">
        <v>0</v>
      </c>
      <c r="AU977" s="7">
        <v>0</v>
      </c>
      <c r="AV977" s="7">
        <v>0</v>
      </c>
      <c r="AW977" s="7">
        <v>0</v>
      </c>
      <c r="AX977" s="7">
        <v>0</v>
      </c>
      <c r="AY977" s="7">
        <v>0</v>
      </c>
      <c r="AZ977" s="7">
        <v>0</v>
      </c>
      <c r="BA977" s="7">
        <v>0</v>
      </c>
      <c r="BB977" s="7">
        <v>0</v>
      </c>
      <c r="BC977" s="8">
        <v>0</v>
      </c>
      <c r="BD977" s="8">
        <v>0</v>
      </c>
      <c r="BE977" s="8">
        <v>0</v>
      </c>
      <c r="BF977" s="8">
        <v>0</v>
      </c>
      <c r="BG977" s="8">
        <v>0</v>
      </c>
      <c r="BH977" s="8">
        <v>0</v>
      </c>
      <c r="BI977" s="8">
        <v>0</v>
      </c>
      <c r="BJ977" s="8">
        <v>0</v>
      </c>
      <c r="BK977" s="8">
        <v>0</v>
      </c>
      <c r="BL977" s="8">
        <v>0</v>
      </c>
      <c r="BM977" s="8">
        <v>0</v>
      </c>
      <c r="BN977" s="8">
        <v>0</v>
      </c>
      <c r="BO977" s="8">
        <v>0</v>
      </c>
      <c r="BP977" s="8">
        <v>0</v>
      </c>
      <c r="BQ977" s="8">
        <v>0</v>
      </c>
      <c r="BR977" s="8">
        <v>0</v>
      </c>
    </row>
    <row r="978" spans="1:70" x14ac:dyDescent="0.25">
      <c r="A978" s="6">
        <v>35277147</v>
      </c>
      <c r="B978" t="s">
        <v>2308</v>
      </c>
      <c r="C978" s="7" t="s">
        <v>71</v>
      </c>
      <c r="D978" s="7" t="s">
        <v>897</v>
      </c>
      <c r="E978" s="7" t="s">
        <v>73</v>
      </c>
      <c r="F978" t="s">
        <v>898</v>
      </c>
      <c r="G978" t="s">
        <v>899</v>
      </c>
      <c r="H978" t="s">
        <v>2309</v>
      </c>
      <c r="I978" t="s">
        <v>98</v>
      </c>
      <c r="J978" t="s">
        <v>99</v>
      </c>
      <c r="K978" t="s">
        <v>100</v>
      </c>
      <c r="L978">
        <v>37.730235186400002</v>
      </c>
      <c r="M978">
        <v>-120.1819850295</v>
      </c>
      <c r="N978" s="7" t="s">
        <v>2310</v>
      </c>
      <c r="O978" s="7" t="s">
        <v>2311</v>
      </c>
      <c r="P978" s="7" t="s">
        <v>2312</v>
      </c>
      <c r="Q978" s="7" t="s">
        <v>141</v>
      </c>
      <c r="R978" s="7">
        <v>1019</v>
      </c>
      <c r="S978" s="7">
        <v>433</v>
      </c>
      <c r="T978" s="7" t="s">
        <v>220</v>
      </c>
      <c r="U978" s="7"/>
      <c r="V978" s="7" t="s">
        <v>898</v>
      </c>
      <c r="W978" s="8">
        <v>0</v>
      </c>
      <c r="X978" s="8">
        <v>0</v>
      </c>
      <c r="Y978" s="8">
        <v>0.40871212121212119</v>
      </c>
      <c r="Z978" s="8">
        <v>0.40871212121212119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8">
        <v>0</v>
      </c>
      <c r="AO978" s="8">
        <v>0</v>
      </c>
      <c r="AP978" s="8">
        <v>0</v>
      </c>
      <c r="AQ978" s="8">
        <v>0</v>
      </c>
      <c r="AR978" s="8">
        <v>0</v>
      </c>
      <c r="AS978" s="8">
        <v>0</v>
      </c>
      <c r="AT978" s="8">
        <v>0</v>
      </c>
      <c r="AU978" s="7">
        <v>0</v>
      </c>
      <c r="AV978" s="7">
        <v>0</v>
      </c>
      <c r="AW978" s="7">
        <v>0</v>
      </c>
      <c r="AX978" s="7">
        <v>0</v>
      </c>
      <c r="AY978" s="7">
        <v>0</v>
      </c>
      <c r="AZ978" s="7">
        <v>0</v>
      </c>
      <c r="BA978" s="7">
        <v>0.40871212121212119</v>
      </c>
      <c r="BB978" s="7">
        <v>0.40871212121212119</v>
      </c>
      <c r="BC978" s="8">
        <v>0</v>
      </c>
      <c r="BD978" s="8">
        <v>0</v>
      </c>
      <c r="BE978" s="8">
        <v>0</v>
      </c>
      <c r="BF978" s="8">
        <v>0</v>
      </c>
      <c r="BG978" s="8">
        <v>0</v>
      </c>
      <c r="BH978" s="8">
        <v>0</v>
      </c>
      <c r="BI978" s="8">
        <v>0</v>
      </c>
      <c r="BJ978" s="8">
        <v>0</v>
      </c>
      <c r="BK978" s="8">
        <v>0</v>
      </c>
      <c r="BL978" s="8">
        <v>0</v>
      </c>
      <c r="BM978" s="8">
        <v>0</v>
      </c>
      <c r="BN978" s="8">
        <v>0</v>
      </c>
      <c r="BO978" s="8">
        <v>0</v>
      </c>
      <c r="BP978" s="8">
        <v>0</v>
      </c>
      <c r="BQ978" s="8">
        <v>0</v>
      </c>
      <c r="BR978" s="8">
        <v>0</v>
      </c>
    </row>
    <row r="979" spans="1:70" x14ac:dyDescent="0.25">
      <c r="A979" s="6">
        <v>35145458</v>
      </c>
      <c r="B979" t="s">
        <v>2313</v>
      </c>
      <c r="C979" s="7" t="s">
        <v>137</v>
      </c>
      <c r="D979" s="7" t="s">
        <v>897</v>
      </c>
      <c r="E979" s="7" t="s">
        <v>95</v>
      </c>
      <c r="F979" t="s">
        <v>898</v>
      </c>
      <c r="G979" t="s">
        <v>899</v>
      </c>
      <c r="H979" t="s">
        <v>98</v>
      </c>
      <c r="I979" t="s">
        <v>98</v>
      </c>
      <c r="J979" t="s">
        <v>99</v>
      </c>
      <c r="K979" t="s">
        <v>100</v>
      </c>
      <c r="L979">
        <v>37.758000000000003</v>
      </c>
      <c r="M979">
        <v>-120.04076999999999</v>
      </c>
      <c r="N979" s="7" t="s">
        <v>2310</v>
      </c>
      <c r="O979" s="7" t="s">
        <v>2314</v>
      </c>
      <c r="P979" s="7" t="s">
        <v>2312</v>
      </c>
      <c r="Q979" s="7" t="s">
        <v>141</v>
      </c>
      <c r="R979" s="7">
        <v>882</v>
      </c>
      <c r="S979" s="7">
        <v>550</v>
      </c>
      <c r="T979" s="7" t="s">
        <v>220</v>
      </c>
      <c r="U979" s="7"/>
      <c r="V979" s="7" t="s">
        <v>898</v>
      </c>
      <c r="W979" s="8">
        <v>0</v>
      </c>
      <c r="X979" s="8">
        <v>0</v>
      </c>
      <c r="Y979" s="8">
        <v>1.6263257575757575</v>
      </c>
      <c r="Z979" s="8">
        <v>1.6263257575757575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8">
        <v>0</v>
      </c>
      <c r="AO979" s="8">
        <v>0</v>
      </c>
      <c r="AP979" s="8">
        <v>0</v>
      </c>
      <c r="AQ979" s="8">
        <v>0</v>
      </c>
      <c r="AR979" s="8">
        <v>0</v>
      </c>
      <c r="AS979" s="8">
        <v>0</v>
      </c>
      <c r="AT979" s="8">
        <v>0</v>
      </c>
      <c r="AU979" s="7">
        <v>0</v>
      </c>
      <c r="AV979" s="7">
        <v>0</v>
      </c>
      <c r="AW979" s="7">
        <v>0</v>
      </c>
      <c r="AX979" s="7">
        <v>0</v>
      </c>
      <c r="AY979" s="7">
        <v>0</v>
      </c>
      <c r="AZ979" s="7">
        <v>0</v>
      </c>
      <c r="BA979" s="7">
        <v>1.6263257575757575</v>
      </c>
      <c r="BB979" s="7">
        <v>1.6263257575757575</v>
      </c>
      <c r="BC979" s="8">
        <v>0</v>
      </c>
      <c r="BD979" s="8">
        <v>0</v>
      </c>
      <c r="BE979" s="8">
        <v>0</v>
      </c>
      <c r="BF979" s="8">
        <v>0</v>
      </c>
      <c r="BG979" s="8">
        <v>0</v>
      </c>
      <c r="BH979" s="8">
        <v>0</v>
      </c>
      <c r="BI979" s="8">
        <v>0</v>
      </c>
      <c r="BJ979" s="8">
        <v>0</v>
      </c>
      <c r="BK979" s="8">
        <v>0</v>
      </c>
      <c r="BL979" s="8">
        <v>0</v>
      </c>
      <c r="BM979" s="8">
        <v>0</v>
      </c>
      <c r="BN979" s="8">
        <v>0</v>
      </c>
      <c r="BO979" s="8">
        <v>0</v>
      </c>
      <c r="BP979" s="8">
        <v>0</v>
      </c>
      <c r="BQ979" s="8">
        <v>0</v>
      </c>
      <c r="BR979" s="8">
        <v>0</v>
      </c>
    </row>
    <row r="980" spans="1:70" x14ac:dyDescent="0.25">
      <c r="A980" s="6">
        <v>35054959</v>
      </c>
      <c r="B980" t="s">
        <v>2315</v>
      </c>
      <c r="C980" s="7" t="s">
        <v>101</v>
      </c>
      <c r="D980" s="7" t="s">
        <v>897</v>
      </c>
      <c r="E980" s="7" t="s">
        <v>95</v>
      </c>
      <c r="F980" t="s">
        <v>898</v>
      </c>
      <c r="G980" t="s">
        <v>899</v>
      </c>
      <c r="H980" t="s">
        <v>2316</v>
      </c>
      <c r="I980" t="s">
        <v>130</v>
      </c>
      <c r="J980" t="s">
        <v>78</v>
      </c>
      <c r="K980" t="s">
        <v>109</v>
      </c>
      <c r="L980">
        <v>38.542374769200002</v>
      </c>
      <c r="M980">
        <v>-120.6930011764</v>
      </c>
      <c r="N980" s="7" t="s">
        <v>131</v>
      </c>
      <c r="O980" s="7" t="s">
        <v>2317</v>
      </c>
      <c r="P980" s="7" t="s">
        <v>133</v>
      </c>
      <c r="Q980" s="7" t="s">
        <v>170</v>
      </c>
      <c r="R980" s="7">
        <v>699</v>
      </c>
      <c r="S980" s="7"/>
      <c r="T980" s="7"/>
      <c r="U980" s="7"/>
      <c r="V980" s="7" t="s">
        <v>898</v>
      </c>
      <c r="W980" s="8">
        <v>0</v>
      </c>
      <c r="X980" s="8">
        <v>0</v>
      </c>
      <c r="Y980" s="8">
        <v>7.6893939393939389E-2</v>
      </c>
      <c r="Z980" s="8">
        <v>7.6893939393939389E-2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7.6893939393939389E-2</v>
      </c>
      <c r="AH980" s="8">
        <v>7.6893939393939389E-2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8">
        <v>0</v>
      </c>
      <c r="AO980" s="8">
        <v>0</v>
      </c>
      <c r="AP980" s="8">
        <v>0</v>
      </c>
      <c r="AQ980" s="8">
        <v>0</v>
      </c>
      <c r="AR980" s="8">
        <v>0</v>
      </c>
      <c r="AS980" s="8">
        <v>0</v>
      </c>
      <c r="AT980" s="8">
        <v>0</v>
      </c>
      <c r="AU980" s="7">
        <v>0</v>
      </c>
      <c r="AV980" s="7">
        <v>0</v>
      </c>
      <c r="AW980" s="7">
        <v>0</v>
      </c>
      <c r="AX980" s="7">
        <v>0</v>
      </c>
      <c r="AY980" s="7">
        <v>0</v>
      </c>
      <c r="AZ980" s="7">
        <v>0</v>
      </c>
      <c r="BA980" s="7">
        <v>0</v>
      </c>
      <c r="BB980" s="7">
        <v>0</v>
      </c>
      <c r="BC980" s="8">
        <v>0</v>
      </c>
      <c r="BD980" s="8">
        <v>0</v>
      </c>
      <c r="BE980" s="8">
        <v>0</v>
      </c>
      <c r="BF980" s="8">
        <v>0</v>
      </c>
      <c r="BG980" s="8">
        <v>0</v>
      </c>
      <c r="BH980" s="8">
        <v>0</v>
      </c>
      <c r="BI980" s="8">
        <v>0</v>
      </c>
      <c r="BJ980" s="8">
        <v>0</v>
      </c>
      <c r="BK980" s="8">
        <v>0</v>
      </c>
      <c r="BL980" s="8">
        <v>0</v>
      </c>
      <c r="BM980" s="8">
        <v>0</v>
      </c>
      <c r="BN980" s="8">
        <v>0</v>
      </c>
      <c r="BO980" s="8">
        <v>0</v>
      </c>
      <c r="BP980" s="8">
        <v>0</v>
      </c>
      <c r="BQ980" s="8">
        <v>0</v>
      </c>
      <c r="BR980" s="8">
        <v>0</v>
      </c>
    </row>
    <row r="981" spans="1:70" x14ac:dyDescent="0.25">
      <c r="A981" s="6">
        <v>35148039</v>
      </c>
      <c r="B981" t="s">
        <v>2318</v>
      </c>
      <c r="C981" s="7" t="s">
        <v>101</v>
      </c>
      <c r="D981" s="7" t="s">
        <v>897</v>
      </c>
      <c r="E981" s="7" t="s">
        <v>95</v>
      </c>
      <c r="F981" t="s">
        <v>898</v>
      </c>
      <c r="G981" t="s">
        <v>899</v>
      </c>
      <c r="H981" t="s">
        <v>129</v>
      </c>
      <c r="I981" t="s">
        <v>130</v>
      </c>
      <c r="J981" t="s">
        <v>78</v>
      </c>
      <c r="K981" t="s">
        <v>109</v>
      </c>
      <c r="L981">
        <v>38.568926445000002</v>
      </c>
      <c r="M981">
        <v>-120.64878165659999</v>
      </c>
      <c r="N981" s="7" t="s">
        <v>131</v>
      </c>
      <c r="O981" s="7" t="s">
        <v>2319</v>
      </c>
      <c r="P981" s="7" t="s">
        <v>133</v>
      </c>
      <c r="Q981" s="7" t="s">
        <v>170</v>
      </c>
      <c r="R981" s="7">
        <v>654</v>
      </c>
      <c r="S981" s="7">
        <v>463</v>
      </c>
      <c r="T981" s="7" t="s">
        <v>134</v>
      </c>
      <c r="U981" s="7"/>
      <c r="V981" s="7" t="s">
        <v>898</v>
      </c>
      <c r="W981" s="8">
        <v>0</v>
      </c>
      <c r="X981" s="8">
        <v>0</v>
      </c>
      <c r="Y981" s="8">
        <v>0.10890151515151515</v>
      </c>
      <c r="Z981" s="8">
        <v>0.10890151515151515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8">
        <v>0</v>
      </c>
      <c r="AO981" s="8">
        <v>0</v>
      </c>
      <c r="AP981" s="8">
        <v>0</v>
      </c>
      <c r="AQ981" s="8">
        <v>0</v>
      </c>
      <c r="AR981" s="8">
        <v>0</v>
      </c>
      <c r="AS981" s="8">
        <v>0.10890151515151515</v>
      </c>
      <c r="AT981" s="8">
        <v>0.10890151515151515</v>
      </c>
      <c r="AU981" s="7">
        <v>0</v>
      </c>
      <c r="AV981" s="7">
        <v>0</v>
      </c>
      <c r="AW981" s="7">
        <v>0</v>
      </c>
      <c r="AX981" s="7">
        <v>0</v>
      </c>
      <c r="AY981" s="7">
        <v>0</v>
      </c>
      <c r="AZ981" s="7">
        <v>0</v>
      </c>
      <c r="BA981" s="7">
        <v>0</v>
      </c>
      <c r="BB981" s="7">
        <v>0</v>
      </c>
      <c r="BC981" s="8">
        <v>0</v>
      </c>
      <c r="BD981" s="8">
        <v>0</v>
      </c>
      <c r="BE981" s="8">
        <v>0</v>
      </c>
      <c r="BF981" s="8">
        <v>0</v>
      </c>
      <c r="BG981" s="8">
        <v>0</v>
      </c>
      <c r="BH981" s="8">
        <v>0</v>
      </c>
      <c r="BI981" s="8">
        <v>0</v>
      </c>
      <c r="BJ981" s="8">
        <v>0</v>
      </c>
      <c r="BK981" s="8">
        <v>0</v>
      </c>
      <c r="BL981" s="8">
        <v>0</v>
      </c>
      <c r="BM981" s="8">
        <v>0</v>
      </c>
      <c r="BN981" s="8">
        <v>0</v>
      </c>
      <c r="BO981" s="8">
        <v>0</v>
      </c>
      <c r="BP981" s="8">
        <v>0</v>
      </c>
      <c r="BQ981" s="8">
        <v>0</v>
      </c>
      <c r="BR981" s="8">
        <v>0</v>
      </c>
    </row>
    <row r="982" spans="1:70" x14ac:dyDescent="0.25">
      <c r="A982" s="6">
        <v>35221635</v>
      </c>
      <c r="B982" t="s">
        <v>2320</v>
      </c>
      <c r="C982" s="7" t="s">
        <v>101</v>
      </c>
      <c r="D982" s="7" t="s">
        <v>897</v>
      </c>
      <c r="E982" s="7" t="s">
        <v>95</v>
      </c>
      <c r="F982" t="s">
        <v>898</v>
      </c>
      <c r="G982" t="s">
        <v>899</v>
      </c>
      <c r="H982" t="s">
        <v>1199</v>
      </c>
      <c r="I982" t="s">
        <v>186</v>
      </c>
      <c r="J982" t="s">
        <v>99</v>
      </c>
      <c r="K982" t="s">
        <v>187</v>
      </c>
      <c r="L982">
        <v>36.929829597299999</v>
      </c>
      <c r="M982">
        <v>-119.43361049710001</v>
      </c>
      <c r="N982" s="7" t="s">
        <v>2291</v>
      </c>
      <c r="O982" s="7" t="s">
        <v>2321</v>
      </c>
      <c r="P982" s="7" t="s">
        <v>2293</v>
      </c>
      <c r="Q982" s="7" t="s">
        <v>141</v>
      </c>
      <c r="R982" s="7">
        <v>327</v>
      </c>
      <c r="S982" s="7">
        <v>1558</v>
      </c>
      <c r="T982" s="7" t="s">
        <v>220</v>
      </c>
      <c r="U982" s="7"/>
      <c r="V982" s="7" t="s">
        <v>898</v>
      </c>
      <c r="W982" s="8">
        <v>0</v>
      </c>
      <c r="X982" s="8">
        <v>0</v>
      </c>
      <c r="Y982" s="8">
        <v>8.2954545454545461E-2</v>
      </c>
      <c r="Z982" s="8">
        <v>8.2954545454545461E-2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8">
        <v>0</v>
      </c>
      <c r="AO982" s="8">
        <v>8.2954545454545461E-2</v>
      </c>
      <c r="AP982" s="8">
        <v>8.2954545454545461E-2</v>
      </c>
      <c r="AQ982" s="8">
        <v>0</v>
      </c>
      <c r="AR982" s="8">
        <v>0</v>
      </c>
      <c r="AS982" s="8">
        <v>0</v>
      </c>
      <c r="AT982" s="8">
        <v>0</v>
      </c>
      <c r="AU982" s="7">
        <v>0</v>
      </c>
      <c r="AV982" s="7">
        <v>0</v>
      </c>
      <c r="AW982" s="7">
        <v>0</v>
      </c>
      <c r="AX982" s="7">
        <v>0</v>
      </c>
      <c r="AY982" s="7">
        <v>0</v>
      </c>
      <c r="AZ982" s="7">
        <v>0</v>
      </c>
      <c r="BA982" s="7">
        <v>0</v>
      </c>
      <c r="BB982" s="7">
        <v>0</v>
      </c>
      <c r="BC982" s="8">
        <v>0</v>
      </c>
      <c r="BD982" s="8">
        <v>0</v>
      </c>
      <c r="BE982" s="8">
        <v>0</v>
      </c>
      <c r="BF982" s="8">
        <v>0</v>
      </c>
      <c r="BG982" s="8">
        <v>0</v>
      </c>
      <c r="BH982" s="8">
        <v>0</v>
      </c>
      <c r="BI982" s="8">
        <v>0</v>
      </c>
      <c r="BJ982" s="8">
        <v>0</v>
      </c>
      <c r="BK982" s="8">
        <v>0</v>
      </c>
      <c r="BL982" s="8">
        <v>0</v>
      </c>
      <c r="BM982" s="8">
        <v>0</v>
      </c>
      <c r="BN982" s="8">
        <v>0</v>
      </c>
      <c r="BO982" s="8">
        <v>0</v>
      </c>
      <c r="BP982" s="8">
        <v>0</v>
      </c>
      <c r="BQ982" s="8">
        <v>0</v>
      </c>
      <c r="BR982" s="8">
        <v>0</v>
      </c>
    </row>
    <row r="983" spans="1:70" x14ac:dyDescent="0.25">
      <c r="A983" s="6">
        <v>35038067</v>
      </c>
      <c r="B983" t="s">
        <v>2322</v>
      </c>
      <c r="C983" s="7" t="s">
        <v>101</v>
      </c>
      <c r="D983" s="7" t="s">
        <v>897</v>
      </c>
      <c r="E983" s="7" t="s">
        <v>95</v>
      </c>
      <c r="F983" t="s">
        <v>898</v>
      </c>
      <c r="G983" t="s">
        <v>899</v>
      </c>
      <c r="H983" t="s">
        <v>2323</v>
      </c>
      <c r="I983" t="s">
        <v>144</v>
      </c>
      <c r="J983" t="s">
        <v>78</v>
      </c>
      <c r="K983" t="s">
        <v>79</v>
      </c>
      <c r="L983">
        <v>39.440823318900001</v>
      </c>
      <c r="M983">
        <v>-121.3711175639</v>
      </c>
      <c r="N983" s="7" t="s">
        <v>2324</v>
      </c>
      <c r="O983" s="7" t="s">
        <v>2325</v>
      </c>
      <c r="P983" s="7" t="s">
        <v>2326</v>
      </c>
      <c r="Q983" s="7" t="s">
        <v>141</v>
      </c>
      <c r="R983" s="7">
        <v>994</v>
      </c>
      <c r="S983" s="7"/>
      <c r="T983" s="7"/>
      <c r="U983" s="7"/>
      <c r="V983" s="7" t="s">
        <v>898</v>
      </c>
      <c r="W983" s="8">
        <v>0</v>
      </c>
      <c r="X983" s="8">
        <v>0</v>
      </c>
      <c r="Y983" s="8">
        <v>3.4848484848484851E-2</v>
      </c>
      <c r="Z983" s="8">
        <v>3.4848484848484851E-2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3.4848484848484851E-2</v>
      </c>
      <c r="AL983" s="8">
        <v>3.4848484848484851E-2</v>
      </c>
      <c r="AM983" s="8">
        <v>0</v>
      </c>
      <c r="AN983" s="8">
        <v>0</v>
      </c>
      <c r="AO983" s="8">
        <v>0</v>
      </c>
      <c r="AP983" s="8">
        <v>0</v>
      </c>
      <c r="AQ983" s="8">
        <v>0</v>
      </c>
      <c r="AR983" s="8">
        <v>0</v>
      </c>
      <c r="AS983" s="8">
        <v>0</v>
      </c>
      <c r="AT983" s="8">
        <v>0</v>
      </c>
      <c r="AU983" s="7">
        <v>0</v>
      </c>
      <c r="AV983" s="7">
        <v>0</v>
      </c>
      <c r="AW983" s="7">
        <v>0</v>
      </c>
      <c r="AX983" s="7">
        <v>0</v>
      </c>
      <c r="AY983" s="7">
        <v>0</v>
      </c>
      <c r="AZ983" s="7">
        <v>0</v>
      </c>
      <c r="BA983" s="7">
        <v>0</v>
      </c>
      <c r="BB983" s="7">
        <v>0</v>
      </c>
      <c r="BC983" s="8">
        <v>0</v>
      </c>
      <c r="BD983" s="8">
        <v>0</v>
      </c>
      <c r="BE983" s="8">
        <v>0</v>
      </c>
      <c r="BF983" s="8">
        <v>0</v>
      </c>
      <c r="BG983" s="8">
        <v>0</v>
      </c>
      <c r="BH983" s="8">
        <v>0</v>
      </c>
      <c r="BI983" s="8">
        <v>0</v>
      </c>
      <c r="BJ983" s="8">
        <v>0</v>
      </c>
      <c r="BK983" s="8">
        <v>0</v>
      </c>
      <c r="BL983" s="8">
        <v>0</v>
      </c>
      <c r="BM983" s="8">
        <v>0</v>
      </c>
      <c r="BN983" s="8">
        <v>0</v>
      </c>
      <c r="BO983" s="8">
        <v>0</v>
      </c>
      <c r="BP983" s="8">
        <v>0</v>
      </c>
      <c r="BQ983" s="8">
        <v>0</v>
      </c>
      <c r="BR983" s="8">
        <v>0</v>
      </c>
    </row>
    <row r="984" spans="1:70" x14ac:dyDescent="0.25">
      <c r="A984" s="6">
        <v>35205112</v>
      </c>
      <c r="B984" t="s">
        <v>2327</v>
      </c>
      <c r="C984" s="7" t="s">
        <v>101</v>
      </c>
      <c r="D984" s="7" t="s">
        <v>897</v>
      </c>
      <c r="E984" s="7" t="s">
        <v>95</v>
      </c>
      <c r="F984" t="s">
        <v>898</v>
      </c>
      <c r="G984" t="s">
        <v>899</v>
      </c>
      <c r="H984" t="s">
        <v>2328</v>
      </c>
      <c r="I984" t="s">
        <v>1523</v>
      </c>
      <c r="J984" t="s">
        <v>78</v>
      </c>
      <c r="K984" t="s">
        <v>79</v>
      </c>
      <c r="L984">
        <v>39.3393224418</v>
      </c>
      <c r="M984">
        <v>-121.3617715024</v>
      </c>
      <c r="N984" s="7" t="s">
        <v>2324</v>
      </c>
      <c r="O984" s="7" t="s">
        <v>2329</v>
      </c>
      <c r="P984" s="7" t="s">
        <v>2326</v>
      </c>
      <c r="Q984" s="7" t="s">
        <v>141</v>
      </c>
      <c r="R984" s="7">
        <v>785</v>
      </c>
      <c r="S984" s="7">
        <v>2493</v>
      </c>
      <c r="T984" s="7" t="s">
        <v>220</v>
      </c>
      <c r="U984" s="7"/>
      <c r="V984" s="7" t="s">
        <v>898</v>
      </c>
      <c r="W984" s="8">
        <v>0</v>
      </c>
      <c r="X984" s="8">
        <v>0</v>
      </c>
      <c r="Y984" s="8">
        <v>9.5643939393939392E-2</v>
      </c>
      <c r="Z984" s="8">
        <v>9.5643939393939392E-2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8">
        <v>0</v>
      </c>
      <c r="AO984" s="8">
        <v>9.5643939393939392E-2</v>
      </c>
      <c r="AP984" s="8">
        <v>9.5643939393939392E-2</v>
      </c>
      <c r="AQ984" s="8">
        <v>0</v>
      </c>
      <c r="AR984" s="8">
        <v>0</v>
      </c>
      <c r="AS984" s="8">
        <v>0</v>
      </c>
      <c r="AT984" s="8">
        <v>0</v>
      </c>
      <c r="AU984" s="7">
        <v>0</v>
      </c>
      <c r="AV984" s="7">
        <v>0</v>
      </c>
      <c r="AW984" s="7">
        <v>0</v>
      </c>
      <c r="AX984" s="7">
        <v>0</v>
      </c>
      <c r="AY984" s="7">
        <v>0</v>
      </c>
      <c r="AZ984" s="7">
        <v>0</v>
      </c>
      <c r="BA984" s="7">
        <v>0</v>
      </c>
      <c r="BB984" s="7">
        <v>0</v>
      </c>
      <c r="BC984" s="8">
        <v>0</v>
      </c>
      <c r="BD984" s="8">
        <v>0</v>
      </c>
      <c r="BE984" s="8">
        <v>0</v>
      </c>
      <c r="BF984" s="8">
        <v>0</v>
      </c>
      <c r="BG984" s="8">
        <v>0</v>
      </c>
      <c r="BH984" s="8">
        <v>0</v>
      </c>
      <c r="BI984" s="8">
        <v>0</v>
      </c>
      <c r="BJ984" s="8">
        <v>0</v>
      </c>
      <c r="BK984" s="8">
        <v>0</v>
      </c>
      <c r="BL984" s="8">
        <v>0</v>
      </c>
      <c r="BM984" s="8">
        <v>0</v>
      </c>
      <c r="BN984" s="8">
        <v>0</v>
      </c>
      <c r="BO984" s="8">
        <v>0</v>
      </c>
      <c r="BP984" s="8">
        <v>0</v>
      </c>
      <c r="BQ984" s="8">
        <v>0</v>
      </c>
      <c r="BR984" s="8">
        <v>0</v>
      </c>
    </row>
    <row r="985" spans="1:70" x14ac:dyDescent="0.25">
      <c r="A985" s="6">
        <v>35211755</v>
      </c>
      <c r="B985" t="s">
        <v>2330</v>
      </c>
      <c r="C985" s="7" t="s">
        <v>93</v>
      </c>
      <c r="D985" s="7" t="s">
        <v>897</v>
      </c>
      <c r="E985" s="7" t="s">
        <v>95</v>
      </c>
      <c r="F985" t="s">
        <v>898</v>
      </c>
      <c r="G985" t="s">
        <v>899</v>
      </c>
      <c r="H985" t="s">
        <v>2328</v>
      </c>
      <c r="I985" t="s">
        <v>1523</v>
      </c>
      <c r="J985" t="s">
        <v>78</v>
      </c>
      <c r="K985" t="s">
        <v>79</v>
      </c>
      <c r="L985">
        <v>39.352132237299998</v>
      </c>
      <c r="M985">
        <v>-121.3672784643</v>
      </c>
      <c r="N985" s="7" t="s">
        <v>2324</v>
      </c>
      <c r="O985" s="7" t="s">
        <v>2329</v>
      </c>
      <c r="P985" s="7" t="s">
        <v>2326</v>
      </c>
      <c r="Q985" s="7" t="s">
        <v>141</v>
      </c>
      <c r="R985" s="7">
        <v>785</v>
      </c>
      <c r="S985" s="7">
        <v>2493</v>
      </c>
      <c r="T985" s="7" t="s">
        <v>220</v>
      </c>
      <c r="U985" s="7"/>
      <c r="V985" s="7" t="s">
        <v>898</v>
      </c>
      <c r="W985" s="8">
        <v>0</v>
      </c>
      <c r="X985" s="8">
        <v>0</v>
      </c>
      <c r="Y985" s="8">
        <v>9.4318181818181815E-2</v>
      </c>
      <c r="Z985" s="8">
        <v>9.4318181818181815E-2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8">
        <v>0</v>
      </c>
      <c r="AO985" s="8">
        <v>0</v>
      </c>
      <c r="AP985" s="8">
        <v>0</v>
      </c>
      <c r="AQ985" s="8">
        <v>0</v>
      </c>
      <c r="AR985" s="8">
        <v>0</v>
      </c>
      <c r="AS985" s="8">
        <v>9.4318181818181829E-2</v>
      </c>
      <c r="AT985" s="8">
        <v>9.4318181818181829E-2</v>
      </c>
      <c r="AU985" s="7">
        <v>0</v>
      </c>
      <c r="AV985" s="7">
        <v>0</v>
      </c>
      <c r="AW985" s="7">
        <v>0</v>
      </c>
      <c r="AX985" s="7">
        <v>0</v>
      </c>
      <c r="AY985" s="7">
        <v>0</v>
      </c>
      <c r="AZ985" s="7">
        <v>0</v>
      </c>
      <c r="BA985" s="7">
        <v>0</v>
      </c>
      <c r="BB985" s="7">
        <v>0</v>
      </c>
      <c r="BC985" s="8">
        <v>0</v>
      </c>
      <c r="BD985" s="8">
        <v>0</v>
      </c>
      <c r="BE985" s="8">
        <v>0</v>
      </c>
      <c r="BF985" s="8">
        <v>0</v>
      </c>
      <c r="BG985" s="8">
        <v>0</v>
      </c>
      <c r="BH985" s="8">
        <v>0</v>
      </c>
      <c r="BI985" s="8">
        <v>0</v>
      </c>
      <c r="BJ985" s="8">
        <v>0</v>
      </c>
      <c r="BK985" s="8">
        <v>0</v>
      </c>
      <c r="BL985" s="8">
        <v>0</v>
      </c>
      <c r="BM985" s="8">
        <v>0</v>
      </c>
      <c r="BN985" s="8">
        <v>0</v>
      </c>
      <c r="BO985" s="8">
        <v>0</v>
      </c>
      <c r="BP985" s="8">
        <v>0</v>
      </c>
      <c r="BQ985" s="8">
        <v>0</v>
      </c>
      <c r="BR985" s="8">
        <v>0</v>
      </c>
    </row>
    <row r="986" spans="1:70" x14ac:dyDescent="0.25">
      <c r="A986" s="6">
        <v>35211757</v>
      </c>
      <c r="B986" t="s">
        <v>2331</v>
      </c>
      <c r="C986" s="7" t="s">
        <v>137</v>
      </c>
      <c r="D986" s="7" t="s">
        <v>897</v>
      </c>
      <c r="E986" s="7" t="s">
        <v>95</v>
      </c>
      <c r="F986" t="s">
        <v>898</v>
      </c>
      <c r="G986" t="s">
        <v>899</v>
      </c>
      <c r="H986" t="s">
        <v>2328</v>
      </c>
      <c r="I986" t="s">
        <v>1523</v>
      </c>
      <c r="J986" t="s">
        <v>78</v>
      </c>
      <c r="K986" t="s">
        <v>166</v>
      </c>
      <c r="L986">
        <v>39.356160240400001</v>
      </c>
      <c r="M986">
        <v>-121.37742137559999</v>
      </c>
      <c r="N986" s="7" t="s">
        <v>2324</v>
      </c>
      <c r="O986" s="7" t="s">
        <v>2332</v>
      </c>
      <c r="P986" s="7" t="s">
        <v>2326</v>
      </c>
      <c r="Q986" s="7" t="s">
        <v>141</v>
      </c>
      <c r="R986" s="7">
        <v>225</v>
      </c>
      <c r="S986" s="7">
        <v>2534</v>
      </c>
      <c r="T986" s="7" t="s">
        <v>220</v>
      </c>
      <c r="U986" s="7"/>
      <c r="V986" s="7" t="s">
        <v>898</v>
      </c>
      <c r="W986" s="8">
        <v>0</v>
      </c>
      <c r="X986" s="8">
        <v>0</v>
      </c>
      <c r="Y986" s="8">
        <v>0.15056818181818182</v>
      </c>
      <c r="Z986" s="8">
        <v>0.15056818181818182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8">
        <v>0</v>
      </c>
      <c r="AO986" s="8">
        <v>0</v>
      </c>
      <c r="AP986" s="8">
        <v>0</v>
      </c>
      <c r="AQ986" s="8">
        <v>0</v>
      </c>
      <c r="AR986" s="8">
        <v>0</v>
      </c>
      <c r="AS986" s="8">
        <v>0</v>
      </c>
      <c r="AT986" s="8">
        <v>0</v>
      </c>
      <c r="AU986" s="7">
        <v>0</v>
      </c>
      <c r="AV986" s="7">
        <v>0</v>
      </c>
      <c r="AW986" s="7">
        <v>0</v>
      </c>
      <c r="AX986" s="7">
        <v>0</v>
      </c>
      <c r="AY986" s="7">
        <v>0</v>
      </c>
      <c r="AZ986" s="7">
        <v>0</v>
      </c>
      <c r="BA986" s="7">
        <v>0.15056818181818182</v>
      </c>
      <c r="BB986" s="7">
        <v>0.15056818181818182</v>
      </c>
      <c r="BC986" s="8">
        <v>0</v>
      </c>
      <c r="BD986" s="8">
        <v>0</v>
      </c>
      <c r="BE986" s="8">
        <v>0</v>
      </c>
      <c r="BF986" s="8">
        <v>0</v>
      </c>
      <c r="BG986" s="8">
        <v>0</v>
      </c>
      <c r="BH986" s="8">
        <v>0</v>
      </c>
      <c r="BI986" s="8">
        <v>0</v>
      </c>
      <c r="BJ986" s="8">
        <v>0</v>
      </c>
      <c r="BK986" s="8">
        <v>0</v>
      </c>
      <c r="BL986" s="8">
        <v>0</v>
      </c>
      <c r="BM986" s="8">
        <v>0</v>
      </c>
      <c r="BN986" s="8">
        <v>0</v>
      </c>
      <c r="BO986" s="8">
        <v>0</v>
      </c>
      <c r="BP986" s="8">
        <v>0</v>
      </c>
      <c r="BQ986" s="8">
        <v>0</v>
      </c>
      <c r="BR986" s="8">
        <v>0</v>
      </c>
    </row>
    <row r="987" spans="1:70" x14ac:dyDescent="0.25">
      <c r="A987" s="6">
        <v>35355022</v>
      </c>
      <c r="B987" t="s">
        <v>2333</v>
      </c>
      <c r="C987" s="7" t="s">
        <v>71</v>
      </c>
      <c r="D987" s="7" t="s">
        <v>897</v>
      </c>
      <c r="E987" s="7" t="s">
        <v>73</v>
      </c>
      <c r="F987" t="s">
        <v>898</v>
      </c>
      <c r="G987" t="s">
        <v>899</v>
      </c>
      <c r="H987" t="s">
        <v>1522</v>
      </c>
      <c r="I987" t="s">
        <v>1523</v>
      </c>
      <c r="J987" t="s">
        <v>78</v>
      </c>
      <c r="K987" t="s">
        <v>166</v>
      </c>
      <c r="L987">
        <v>39.368380929200001</v>
      </c>
      <c r="M987">
        <v>-121.3357459783</v>
      </c>
      <c r="N987" s="7" t="s">
        <v>2324</v>
      </c>
      <c r="O987" s="7" t="s">
        <v>2334</v>
      </c>
      <c r="P987" s="7" t="s">
        <v>2326</v>
      </c>
      <c r="Q987" s="7" t="s">
        <v>141</v>
      </c>
      <c r="R987" s="7">
        <v>613</v>
      </c>
      <c r="S987" s="7">
        <v>1050</v>
      </c>
      <c r="T987" s="7" t="s">
        <v>220</v>
      </c>
      <c r="U987" s="7"/>
      <c r="V987" s="7" t="s">
        <v>898</v>
      </c>
      <c r="W987" s="8">
        <v>0</v>
      </c>
      <c r="X987" s="8">
        <v>0</v>
      </c>
      <c r="Y987" s="8">
        <v>0.11306818181818182</v>
      </c>
      <c r="Z987" s="8">
        <v>0.11306818181818182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8">
        <v>0</v>
      </c>
      <c r="AO987" s="8">
        <v>0</v>
      </c>
      <c r="AP987" s="8">
        <v>0</v>
      </c>
      <c r="AQ987" s="8">
        <v>0</v>
      </c>
      <c r="AR987" s="8">
        <v>0</v>
      </c>
      <c r="AS987" s="8">
        <v>0</v>
      </c>
      <c r="AT987" s="8">
        <v>0</v>
      </c>
      <c r="AU987" s="7">
        <v>0</v>
      </c>
      <c r="AV987" s="7">
        <v>0</v>
      </c>
      <c r="AW987" s="7">
        <v>0</v>
      </c>
      <c r="AX987" s="7">
        <v>0</v>
      </c>
      <c r="AY987" s="7">
        <v>0</v>
      </c>
      <c r="AZ987" s="7">
        <v>0</v>
      </c>
      <c r="BA987" s="7">
        <v>0.11306818181818182</v>
      </c>
      <c r="BB987" s="7">
        <v>0.11306818181818182</v>
      </c>
      <c r="BC987" s="8">
        <v>0</v>
      </c>
      <c r="BD987" s="8">
        <v>0</v>
      </c>
      <c r="BE987" s="8">
        <v>0</v>
      </c>
      <c r="BF987" s="8">
        <v>0</v>
      </c>
      <c r="BG987" s="8">
        <v>0</v>
      </c>
      <c r="BH987" s="8">
        <v>0</v>
      </c>
      <c r="BI987" s="8">
        <v>0</v>
      </c>
      <c r="BJ987" s="8">
        <v>0</v>
      </c>
      <c r="BK987" s="8">
        <v>0</v>
      </c>
      <c r="BL987" s="8">
        <v>0</v>
      </c>
      <c r="BM987" s="8">
        <v>0</v>
      </c>
      <c r="BN987" s="8">
        <v>0</v>
      </c>
      <c r="BO987" s="8">
        <v>0</v>
      </c>
      <c r="BP987" s="8">
        <v>0</v>
      </c>
      <c r="BQ987" s="8">
        <v>0</v>
      </c>
      <c r="BR987" s="8">
        <v>0</v>
      </c>
    </row>
    <row r="988" spans="1:70" x14ac:dyDescent="0.25">
      <c r="A988" s="6">
        <v>35355021</v>
      </c>
      <c r="B988" t="s">
        <v>2335</v>
      </c>
      <c r="C988" s="7" t="s">
        <v>71</v>
      </c>
      <c r="D988" s="7" t="s">
        <v>897</v>
      </c>
      <c r="E988" s="7" t="s">
        <v>73</v>
      </c>
      <c r="F988" t="s">
        <v>898</v>
      </c>
      <c r="G988" t="s">
        <v>899</v>
      </c>
      <c r="H988" t="s">
        <v>2328</v>
      </c>
      <c r="I988" t="s">
        <v>1523</v>
      </c>
      <c r="J988" t="s">
        <v>78</v>
      </c>
      <c r="K988" t="s">
        <v>166</v>
      </c>
      <c r="L988">
        <v>39.312694848299998</v>
      </c>
      <c r="M988">
        <v>-121.3861246949</v>
      </c>
      <c r="N988" s="7" t="s">
        <v>2324</v>
      </c>
      <c r="O988" s="7" t="s">
        <v>2336</v>
      </c>
      <c r="P988" s="7" t="s">
        <v>2326</v>
      </c>
      <c r="Q988" s="7" t="s">
        <v>141</v>
      </c>
      <c r="R988" s="7">
        <v>363</v>
      </c>
      <c r="S988" s="7">
        <v>2928</v>
      </c>
      <c r="T988" s="7" t="s">
        <v>220</v>
      </c>
      <c r="U988" s="7"/>
      <c r="V988" s="7" t="s">
        <v>898</v>
      </c>
      <c r="W988" s="8">
        <v>0</v>
      </c>
      <c r="X988" s="8">
        <v>0</v>
      </c>
      <c r="Y988" s="8">
        <v>0.10909090909090909</v>
      </c>
      <c r="Z988" s="8">
        <v>0.10909090909090909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8">
        <v>0</v>
      </c>
      <c r="AO988" s="8">
        <v>0</v>
      </c>
      <c r="AP988" s="8">
        <v>0</v>
      </c>
      <c r="AQ988" s="8">
        <v>0</v>
      </c>
      <c r="AR988" s="8">
        <v>0</v>
      </c>
      <c r="AS988" s="8">
        <v>0</v>
      </c>
      <c r="AT988" s="8">
        <v>0</v>
      </c>
      <c r="AU988" s="7">
        <v>0</v>
      </c>
      <c r="AV988" s="7">
        <v>0</v>
      </c>
      <c r="AW988" s="7">
        <v>0</v>
      </c>
      <c r="AX988" s="7">
        <v>0</v>
      </c>
      <c r="AY988" s="7">
        <v>0</v>
      </c>
      <c r="AZ988" s="7">
        <v>0</v>
      </c>
      <c r="BA988" s="7">
        <v>0.10909090909090909</v>
      </c>
      <c r="BB988" s="7">
        <v>0.10909090909090909</v>
      </c>
      <c r="BC988" s="8">
        <v>0</v>
      </c>
      <c r="BD988" s="8">
        <v>0</v>
      </c>
      <c r="BE988" s="8">
        <v>0</v>
      </c>
      <c r="BF988" s="8">
        <v>0</v>
      </c>
      <c r="BG988" s="8">
        <v>0</v>
      </c>
      <c r="BH988" s="8">
        <v>0</v>
      </c>
      <c r="BI988" s="8">
        <v>0</v>
      </c>
      <c r="BJ988" s="8">
        <v>0</v>
      </c>
      <c r="BK988" s="8">
        <v>0</v>
      </c>
      <c r="BL988" s="8">
        <v>0</v>
      </c>
      <c r="BM988" s="8">
        <v>0</v>
      </c>
      <c r="BN988" s="8">
        <v>0</v>
      </c>
      <c r="BO988" s="8">
        <v>0</v>
      </c>
      <c r="BP988" s="8">
        <v>0</v>
      </c>
      <c r="BQ988" s="8">
        <v>0</v>
      </c>
      <c r="BR988" s="8">
        <v>0</v>
      </c>
    </row>
    <row r="989" spans="1:70" x14ac:dyDescent="0.25">
      <c r="A989" s="6">
        <v>35099926</v>
      </c>
      <c r="B989" t="s">
        <v>2337</v>
      </c>
      <c r="C989" s="7" t="s">
        <v>86</v>
      </c>
      <c r="D989" s="7" t="s">
        <v>897</v>
      </c>
      <c r="E989" s="7" t="s">
        <v>87</v>
      </c>
      <c r="F989" t="s">
        <v>898</v>
      </c>
      <c r="G989" t="s">
        <v>899</v>
      </c>
      <c r="H989" t="s">
        <v>1245</v>
      </c>
      <c r="I989" t="s">
        <v>1246</v>
      </c>
      <c r="J989" t="s">
        <v>99</v>
      </c>
      <c r="K989" t="s">
        <v>187</v>
      </c>
      <c r="L989">
        <v>36.6496567959</v>
      </c>
      <c r="M989">
        <v>-119.0809110556</v>
      </c>
      <c r="N989" s="7"/>
      <c r="O989" s="7"/>
      <c r="P989" s="7"/>
      <c r="Q989" s="7"/>
      <c r="R989" s="7"/>
      <c r="S989" s="7"/>
      <c r="T989" s="7"/>
      <c r="U989" s="7"/>
      <c r="V989" s="7" t="s">
        <v>898</v>
      </c>
      <c r="W989" s="8">
        <v>0</v>
      </c>
      <c r="X989" s="8">
        <v>0</v>
      </c>
      <c r="Y989" s="8">
        <v>0.47973484848484849</v>
      </c>
      <c r="Z989" s="8">
        <v>0.47973484848484849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8">
        <v>0</v>
      </c>
      <c r="AO989" s="8">
        <v>0</v>
      </c>
      <c r="AP989" s="8">
        <v>0</v>
      </c>
      <c r="AQ989" s="8">
        <v>0</v>
      </c>
      <c r="AR989" s="8">
        <v>0</v>
      </c>
      <c r="AS989" s="8">
        <v>0</v>
      </c>
      <c r="AT989" s="8">
        <v>0</v>
      </c>
      <c r="AU989" s="7">
        <v>0</v>
      </c>
      <c r="AV989" s="7">
        <v>0</v>
      </c>
      <c r="AW989" s="7">
        <v>0</v>
      </c>
      <c r="AX989" s="7">
        <v>0</v>
      </c>
      <c r="AY989" s="7">
        <v>0</v>
      </c>
      <c r="AZ989" s="7">
        <v>0</v>
      </c>
      <c r="BA989" s="7">
        <v>0.47973484848484849</v>
      </c>
      <c r="BB989" s="7">
        <v>0.47973484848484849</v>
      </c>
      <c r="BC989" s="8">
        <v>0</v>
      </c>
      <c r="BD989" s="8">
        <v>0</v>
      </c>
      <c r="BE989" s="8">
        <v>0</v>
      </c>
      <c r="BF989" s="8">
        <v>0</v>
      </c>
      <c r="BG989" s="8">
        <v>0</v>
      </c>
      <c r="BH989" s="8">
        <v>0</v>
      </c>
      <c r="BI989" s="8">
        <v>0</v>
      </c>
      <c r="BJ989" s="8">
        <v>0</v>
      </c>
      <c r="BK989" s="8">
        <v>0</v>
      </c>
      <c r="BL989" s="8">
        <v>0</v>
      </c>
      <c r="BM989" s="8">
        <v>0</v>
      </c>
      <c r="BN989" s="8">
        <v>0</v>
      </c>
      <c r="BO989" s="8">
        <v>0</v>
      </c>
      <c r="BP989" s="8">
        <v>0</v>
      </c>
      <c r="BQ989" s="8">
        <v>0</v>
      </c>
      <c r="BR989" s="8">
        <v>0</v>
      </c>
    </row>
    <row r="990" spans="1:70" x14ac:dyDescent="0.25">
      <c r="A990" s="6">
        <v>35111038</v>
      </c>
      <c r="B990" t="s">
        <v>2338</v>
      </c>
      <c r="C990" s="7" t="s">
        <v>101</v>
      </c>
      <c r="D990" s="7" t="s">
        <v>897</v>
      </c>
      <c r="E990" s="7" t="s">
        <v>95</v>
      </c>
      <c r="F990" t="s">
        <v>898</v>
      </c>
      <c r="G990" t="s">
        <v>899</v>
      </c>
      <c r="H990" t="s">
        <v>2339</v>
      </c>
      <c r="I990" t="s">
        <v>1100</v>
      </c>
      <c r="J990" t="s">
        <v>158</v>
      </c>
      <c r="K990" t="s">
        <v>1101</v>
      </c>
      <c r="L990">
        <v>35.492707516400003</v>
      </c>
      <c r="M990">
        <v>-120.7772481185</v>
      </c>
      <c r="N990" s="7" t="s">
        <v>2340</v>
      </c>
      <c r="O990" s="7" t="s">
        <v>2341</v>
      </c>
      <c r="P990" s="7" t="s">
        <v>2342</v>
      </c>
      <c r="Q990" s="7" t="s">
        <v>170</v>
      </c>
      <c r="R990" s="7">
        <v>1458</v>
      </c>
      <c r="S990" s="7"/>
      <c r="T990" s="7"/>
      <c r="U990" s="7"/>
      <c r="V990" s="7" t="s">
        <v>898</v>
      </c>
      <c r="W990" s="8">
        <v>0</v>
      </c>
      <c r="X990" s="8">
        <v>0</v>
      </c>
      <c r="Y990" s="8">
        <v>0.92329545454545459</v>
      </c>
      <c r="Z990" s="8">
        <v>0.92329545454545459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0.92329545454545459</v>
      </c>
      <c r="AH990" s="8">
        <v>0.92329545454545459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8">
        <v>0</v>
      </c>
      <c r="AO990" s="8">
        <v>0</v>
      </c>
      <c r="AP990" s="8">
        <v>0</v>
      </c>
      <c r="AQ990" s="8">
        <v>0</v>
      </c>
      <c r="AR990" s="8">
        <v>0</v>
      </c>
      <c r="AS990" s="8">
        <v>0</v>
      </c>
      <c r="AT990" s="8">
        <v>0</v>
      </c>
      <c r="AU990" s="7">
        <v>0</v>
      </c>
      <c r="AV990" s="7">
        <v>0</v>
      </c>
      <c r="AW990" s="7">
        <v>0</v>
      </c>
      <c r="AX990" s="7">
        <v>0</v>
      </c>
      <c r="AY990" s="7">
        <v>0</v>
      </c>
      <c r="AZ990" s="7">
        <v>0</v>
      </c>
      <c r="BA990" s="7">
        <v>0</v>
      </c>
      <c r="BB990" s="7">
        <v>0</v>
      </c>
      <c r="BC990" s="8">
        <v>0</v>
      </c>
      <c r="BD990" s="8">
        <v>0</v>
      </c>
      <c r="BE990" s="8">
        <v>0</v>
      </c>
      <c r="BF990" s="8">
        <v>0</v>
      </c>
      <c r="BG990" s="8">
        <v>0</v>
      </c>
      <c r="BH990" s="8">
        <v>0</v>
      </c>
      <c r="BI990" s="8">
        <v>0</v>
      </c>
      <c r="BJ990" s="8">
        <v>0</v>
      </c>
      <c r="BK990" s="8">
        <v>0</v>
      </c>
      <c r="BL990" s="8">
        <v>0</v>
      </c>
      <c r="BM990" s="8">
        <v>0</v>
      </c>
      <c r="BN990" s="8">
        <v>0</v>
      </c>
      <c r="BO990" s="8">
        <v>0</v>
      </c>
      <c r="BP990" s="8">
        <v>0</v>
      </c>
      <c r="BQ990" s="8">
        <v>0</v>
      </c>
      <c r="BR990" s="8">
        <v>0</v>
      </c>
    </row>
    <row r="991" spans="1:70" x14ac:dyDescent="0.25">
      <c r="A991" s="6">
        <v>35111037</v>
      </c>
      <c r="B991" t="s">
        <v>2343</v>
      </c>
      <c r="C991" s="7" t="s">
        <v>93</v>
      </c>
      <c r="D991" s="7" t="s">
        <v>897</v>
      </c>
      <c r="E991" s="7" t="s">
        <v>95</v>
      </c>
      <c r="F991" t="s">
        <v>898</v>
      </c>
      <c r="G991" t="s">
        <v>899</v>
      </c>
      <c r="H991" t="s">
        <v>2339</v>
      </c>
      <c r="I991" t="s">
        <v>1100</v>
      </c>
      <c r="J991" t="s">
        <v>158</v>
      </c>
      <c r="K991" t="s">
        <v>1101</v>
      </c>
      <c r="L991">
        <v>35.460983188</v>
      </c>
      <c r="M991">
        <v>-120.73832497870001</v>
      </c>
      <c r="N991" s="7" t="s">
        <v>2344</v>
      </c>
      <c r="O991" s="7" t="s">
        <v>2345</v>
      </c>
      <c r="P991" s="7" t="s">
        <v>2346</v>
      </c>
      <c r="Q991" s="7" t="s">
        <v>170</v>
      </c>
      <c r="R991" s="7">
        <v>1294</v>
      </c>
      <c r="S991" s="7">
        <v>738</v>
      </c>
      <c r="T991" s="7" t="s">
        <v>220</v>
      </c>
      <c r="U991" s="7"/>
      <c r="V991" s="7" t="s">
        <v>898</v>
      </c>
      <c r="W991" s="8">
        <v>0</v>
      </c>
      <c r="X991" s="8">
        <v>0</v>
      </c>
      <c r="Y991" s="8">
        <v>3.0681818181818182E-2</v>
      </c>
      <c r="Z991" s="8">
        <v>3.0681818181818182E-2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8">
        <v>0</v>
      </c>
      <c r="AO991" s="8">
        <v>3.0681818181818182E-2</v>
      </c>
      <c r="AP991" s="8">
        <v>3.0681818181818182E-2</v>
      </c>
      <c r="AQ991" s="8">
        <v>0</v>
      </c>
      <c r="AR991" s="8">
        <v>0</v>
      </c>
      <c r="AS991" s="8">
        <v>0</v>
      </c>
      <c r="AT991" s="8">
        <v>0</v>
      </c>
      <c r="AU991" s="7">
        <v>0</v>
      </c>
      <c r="AV991" s="7">
        <v>0</v>
      </c>
      <c r="AW991" s="7">
        <v>0</v>
      </c>
      <c r="AX991" s="7">
        <v>0</v>
      </c>
      <c r="AY991" s="7">
        <v>0</v>
      </c>
      <c r="AZ991" s="7">
        <v>0</v>
      </c>
      <c r="BA991" s="7">
        <v>0</v>
      </c>
      <c r="BB991" s="7">
        <v>0</v>
      </c>
      <c r="BC991" s="8">
        <v>0</v>
      </c>
      <c r="BD991" s="8">
        <v>0</v>
      </c>
      <c r="BE991" s="8">
        <v>0</v>
      </c>
      <c r="BF991" s="8">
        <v>0</v>
      </c>
      <c r="BG991" s="8">
        <v>0</v>
      </c>
      <c r="BH991" s="8">
        <v>0</v>
      </c>
      <c r="BI991" s="8">
        <v>0</v>
      </c>
      <c r="BJ991" s="8">
        <v>0</v>
      </c>
      <c r="BK991" s="8">
        <v>0</v>
      </c>
      <c r="BL991" s="8">
        <v>0</v>
      </c>
      <c r="BM991" s="8">
        <v>0</v>
      </c>
      <c r="BN991" s="8">
        <v>0</v>
      </c>
      <c r="BO991" s="8">
        <v>0</v>
      </c>
      <c r="BP991" s="8">
        <v>0</v>
      </c>
      <c r="BQ991" s="8">
        <v>0</v>
      </c>
      <c r="BR991" s="8">
        <v>0</v>
      </c>
    </row>
    <row r="992" spans="1:70" x14ac:dyDescent="0.25">
      <c r="A992" s="6">
        <v>35225434</v>
      </c>
      <c r="B992" t="s">
        <v>2347</v>
      </c>
      <c r="C992" s="7" t="s">
        <v>101</v>
      </c>
      <c r="D992" s="7" t="s">
        <v>897</v>
      </c>
      <c r="E992" s="7" t="s">
        <v>95</v>
      </c>
      <c r="F992" t="s">
        <v>898</v>
      </c>
      <c r="G992" t="s">
        <v>899</v>
      </c>
      <c r="H992" t="s">
        <v>1111</v>
      </c>
      <c r="I992" t="s">
        <v>1100</v>
      </c>
      <c r="J992" t="s">
        <v>158</v>
      </c>
      <c r="K992" t="s">
        <v>1101</v>
      </c>
      <c r="L992">
        <v>35.351598191000001</v>
      </c>
      <c r="M992">
        <v>-120.49353156230001</v>
      </c>
      <c r="N992" s="7" t="s">
        <v>2344</v>
      </c>
      <c r="O992" s="7" t="s">
        <v>2348</v>
      </c>
      <c r="P992" s="7" t="s">
        <v>2346</v>
      </c>
      <c r="Q992" s="7" t="s">
        <v>170</v>
      </c>
      <c r="R992" s="7">
        <v>641</v>
      </c>
      <c r="S992" s="7">
        <v>1087</v>
      </c>
      <c r="T992" s="7" t="s">
        <v>220</v>
      </c>
      <c r="U992" s="7"/>
      <c r="V992" s="7" t="s">
        <v>898</v>
      </c>
      <c r="W992" s="8">
        <v>0</v>
      </c>
      <c r="X992" s="8">
        <v>0</v>
      </c>
      <c r="Y992" s="8">
        <v>7.3295454545454539E-2</v>
      </c>
      <c r="Z992" s="8">
        <v>7.3295454545454539E-2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8">
        <v>0</v>
      </c>
      <c r="AO992" s="8">
        <v>7.3295454545454553E-2</v>
      </c>
      <c r="AP992" s="8">
        <v>7.3295454545454553E-2</v>
      </c>
      <c r="AQ992" s="8">
        <v>0</v>
      </c>
      <c r="AR992" s="8">
        <v>0</v>
      </c>
      <c r="AS992" s="8">
        <v>0</v>
      </c>
      <c r="AT992" s="8">
        <v>0</v>
      </c>
      <c r="AU992" s="7">
        <v>0</v>
      </c>
      <c r="AV992" s="7">
        <v>0</v>
      </c>
      <c r="AW992" s="7">
        <v>0</v>
      </c>
      <c r="AX992" s="7">
        <v>0</v>
      </c>
      <c r="AY992" s="7">
        <v>0</v>
      </c>
      <c r="AZ992" s="7">
        <v>0</v>
      </c>
      <c r="BA992" s="7">
        <v>0</v>
      </c>
      <c r="BB992" s="7">
        <v>0</v>
      </c>
      <c r="BC992" s="8">
        <v>0</v>
      </c>
      <c r="BD992" s="8">
        <v>0</v>
      </c>
      <c r="BE992" s="8">
        <v>0</v>
      </c>
      <c r="BF992" s="8">
        <v>0</v>
      </c>
      <c r="BG992" s="8">
        <v>0</v>
      </c>
      <c r="BH992" s="8">
        <v>0</v>
      </c>
      <c r="BI992" s="8">
        <v>0</v>
      </c>
      <c r="BJ992" s="8">
        <v>0</v>
      </c>
      <c r="BK992" s="8">
        <v>0</v>
      </c>
      <c r="BL992" s="8">
        <v>0</v>
      </c>
      <c r="BM992" s="8">
        <v>0</v>
      </c>
      <c r="BN992" s="8">
        <v>0</v>
      </c>
      <c r="BO992" s="8">
        <v>0</v>
      </c>
      <c r="BP992" s="8">
        <v>0</v>
      </c>
      <c r="BQ992" s="8">
        <v>0</v>
      </c>
      <c r="BR992" s="8">
        <v>0</v>
      </c>
    </row>
    <row r="993" spans="1:70" x14ac:dyDescent="0.25">
      <c r="A993" s="6">
        <v>35078144</v>
      </c>
      <c r="B993" t="s">
        <v>2349</v>
      </c>
      <c r="C993" s="7" t="s">
        <v>101</v>
      </c>
      <c r="D993" s="7" t="s">
        <v>897</v>
      </c>
      <c r="E993" s="7" t="s">
        <v>95</v>
      </c>
      <c r="F993" t="s">
        <v>898</v>
      </c>
      <c r="G993" t="s">
        <v>899</v>
      </c>
      <c r="J993" t="s">
        <v>99</v>
      </c>
      <c r="K993" t="s">
        <v>187</v>
      </c>
      <c r="L993">
        <v>37.056593755599998</v>
      </c>
      <c r="M993">
        <v>-119.3751270354</v>
      </c>
      <c r="N993" s="7" t="s">
        <v>2291</v>
      </c>
      <c r="O993" s="7" t="s">
        <v>2350</v>
      </c>
      <c r="P993" s="7" t="s">
        <v>2293</v>
      </c>
      <c r="Q993" s="7" t="s">
        <v>141</v>
      </c>
      <c r="R993" s="7">
        <v>934</v>
      </c>
      <c r="S993" s="7"/>
      <c r="T993" s="7"/>
      <c r="U993" s="7"/>
      <c r="V993" s="7" t="s">
        <v>898</v>
      </c>
      <c r="W993" s="8">
        <v>0</v>
      </c>
      <c r="X993" s="8">
        <v>0</v>
      </c>
      <c r="Y993" s="8">
        <v>8.5227272727272721E-2</v>
      </c>
      <c r="Z993" s="8">
        <v>8.5227272727272721E-2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8.5227272727272721E-2</v>
      </c>
      <c r="AH993" s="8">
        <v>8.5227272727272721E-2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8">
        <v>0</v>
      </c>
      <c r="AO993" s="8">
        <v>0</v>
      </c>
      <c r="AP993" s="8">
        <v>0</v>
      </c>
      <c r="AQ993" s="8">
        <v>0</v>
      </c>
      <c r="AR993" s="8">
        <v>0</v>
      </c>
      <c r="AS993" s="8">
        <v>0</v>
      </c>
      <c r="AT993" s="8">
        <v>0</v>
      </c>
      <c r="AU993" s="7">
        <v>0</v>
      </c>
      <c r="AV993" s="7">
        <v>0</v>
      </c>
      <c r="AW993" s="7">
        <v>0</v>
      </c>
      <c r="AX993" s="7">
        <v>0</v>
      </c>
      <c r="AY993" s="7">
        <v>0</v>
      </c>
      <c r="AZ993" s="7">
        <v>0</v>
      </c>
      <c r="BA993" s="7">
        <v>0</v>
      </c>
      <c r="BB993" s="7">
        <v>0</v>
      </c>
      <c r="BC993" s="8">
        <v>0</v>
      </c>
      <c r="BD993" s="8">
        <v>0</v>
      </c>
      <c r="BE993" s="8">
        <v>0</v>
      </c>
      <c r="BF993" s="8">
        <v>0</v>
      </c>
      <c r="BG993" s="8">
        <v>0</v>
      </c>
      <c r="BH993" s="8">
        <v>0</v>
      </c>
      <c r="BI993" s="8">
        <v>0</v>
      </c>
      <c r="BJ993" s="8">
        <v>0</v>
      </c>
      <c r="BK993" s="8">
        <v>0</v>
      </c>
      <c r="BL993" s="8">
        <v>0</v>
      </c>
      <c r="BM993" s="8">
        <v>0</v>
      </c>
      <c r="BN993" s="8">
        <v>0</v>
      </c>
      <c r="BO993" s="8">
        <v>0</v>
      </c>
      <c r="BP993" s="8">
        <v>0</v>
      </c>
      <c r="BQ993" s="8">
        <v>0</v>
      </c>
      <c r="BR993" s="8">
        <v>0</v>
      </c>
    </row>
    <row r="994" spans="1:70" x14ac:dyDescent="0.25">
      <c r="A994" s="6">
        <v>35185246</v>
      </c>
      <c r="B994" t="s">
        <v>2351</v>
      </c>
      <c r="C994" s="7" t="s">
        <v>93</v>
      </c>
      <c r="D994" s="7" t="s">
        <v>897</v>
      </c>
      <c r="E994" s="7" t="s">
        <v>95</v>
      </c>
      <c r="F994" t="s">
        <v>898</v>
      </c>
      <c r="G994" t="s">
        <v>899</v>
      </c>
      <c r="H994" t="s">
        <v>1956</v>
      </c>
      <c r="I994" t="s">
        <v>130</v>
      </c>
      <c r="J994" t="s">
        <v>78</v>
      </c>
      <c r="K994" t="s">
        <v>109</v>
      </c>
      <c r="L994">
        <v>38.745830392599999</v>
      </c>
      <c r="M994">
        <v>-120.5989911099</v>
      </c>
      <c r="N994" s="7" t="s">
        <v>2352</v>
      </c>
      <c r="O994" s="7" t="s">
        <v>2353</v>
      </c>
      <c r="P994" s="7" t="s">
        <v>2354</v>
      </c>
      <c r="Q994" s="7" t="s">
        <v>170</v>
      </c>
      <c r="R994" s="7">
        <v>1284</v>
      </c>
      <c r="S994" s="7">
        <v>124</v>
      </c>
      <c r="T994" s="7" t="s">
        <v>123</v>
      </c>
      <c r="U994" s="7"/>
      <c r="V994" s="7" t="s">
        <v>898</v>
      </c>
      <c r="W994" s="8">
        <v>0</v>
      </c>
      <c r="X994" s="8">
        <v>0</v>
      </c>
      <c r="Y994" s="8">
        <v>0.30700757575757576</v>
      </c>
      <c r="Z994" s="8">
        <v>0.30700757575757576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8">
        <v>0</v>
      </c>
      <c r="AO994" s="8">
        <v>0.30700757575757576</v>
      </c>
      <c r="AP994" s="8">
        <v>0.30700757575757576</v>
      </c>
      <c r="AQ994" s="8">
        <v>0</v>
      </c>
      <c r="AR994" s="8">
        <v>0</v>
      </c>
      <c r="AS994" s="8">
        <v>0</v>
      </c>
      <c r="AT994" s="8">
        <v>0</v>
      </c>
      <c r="AU994" s="7">
        <v>0</v>
      </c>
      <c r="AV994" s="7">
        <v>0</v>
      </c>
      <c r="AW994" s="7">
        <v>0</v>
      </c>
      <c r="AX994" s="7">
        <v>0</v>
      </c>
      <c r="AY994" s="7">
        <v>0</v>
      </c>
      <c r="AZ994" s="7">
        <v>0</v>
      </c>
      <c r="BA994" s="7">
        <v>0</v>
      </c>
      <c r="BB994" s="7">
        <v>0</v>
      </c>
      <c r="BC994" s="8">
        <v>0</v>
      </c>
      <c r="BD994" s="8">
        <v>0</v>
      </c>
      <c r="BE994" s="8">
        <v>0</v>
      </c>
      <c r="BF994" s="8">
        <v>0</v>
      </c>
      <c r="BG994" s="8">
        <v>0</v>
      </c>
      <c r="BH994" s="8">
        <v>0</v>
      </c>
      <c r="BI994" s="8">
        <v>0</v>
      </c>
      <c r="BJ994" s="8">
        <v>0</v>
      </c>
      <c r="BK994" s="8">
        <v>0</v>
      </c>
      <c r="BL994" s="8">
        <v>0</v>
      </c>
      <c r="BM994" s="8">
        <v>0</v>
      </c>
      <c r="BN994" s="8">
        <v>0</v>
      </c>
      <c r="BO994" s="8">
        <v>0</v>
      </c>
      <c r="BP994" s="8">
        <v>0</v>
      </c>
      <c r="BQ994" s="8">
        <v>0</v>
      </c>
      <c r="BR994" s="8">
        <v>0</v>
      </c>
    </row>
    <row r="995" spans="1:70" x14ac:dyDescent="0.25">
      <c r="A995" s="6">
        <v>35121398</v>
      </c>
      <c r="B995" t="s">
        <v>2355</v>
      </c>
      <c r="C995" s="7" t="s">
        <v>93</v>
      </c>
      <c r="D995" s="7" t="s">
        <v>897</v>
      </c>
      <c r="E995" s="7" t="s">
        <v>95</v>
      </c>
      <c r="F995" t="s">
        <v>898</v>
      </c>
      <c r="G995" t="s">
        <v>899</v>
      </c>
      <c r="H995" t="s">
        <v>117</v>
      </c>
      <c r="I995" t="s">
        <v>118</v>
      </c>
      <c r="J995" t="s">
        <v>78</v>
      </c>
      <c r="K995" t="s">
        <v>79</v>
      </c>
      <c r="L995">
        <v>40.841254177000003</v>
      </c>
      <c r="M995">
        <v>-122.3558603924</v>
      </c>
      <c r="N995" s="7" t="s">
        <v>119</v>
      </c>
      <c r="O995" s="7" t="s">
        <v>2356</v>
      </c>
      <c r="P995" s="7" t="s">
        <v>121</v>
      </c>
      <c r="Q995" s="7" t="s">
        <v>170</v>
      </c>
      <c r="R995" s="7">
        <v>1722</v>
      </c>
      <c r="S995" s="7">
        <v>247</v>
      </c>
      <c r="T995" s="7" t="s">
        <v>123</v>
      </c>
      <c r="U995" s="7"/>
      <c r="V995" s="7" t="s">
        <v>898</v>
      </c>
      <c r="W995" s="8">
        <v>0</v>
      </c>
      <c r="X995" s="8">
        <v>0</v>
      </c>
      <c r="Y995" s="8">
        <v>3.446969696969697E-2</v>
      </c>
      <c r="Z995" s="8">
        <v>3.446969696969697E-2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8">
        <v>0</v>
      </c>
      <c r="AO995" s="8">
        <v>3.446969696969697E-2</v>
      </c>
      <c r="AP995" s="8">
        <v>3.446969696969697E-2</v>
      </c>
      <c r="AQ995" s="8">
        <v>0</v>
      </c>
      <c r="AR995" s="8">
        <v>0</v>
      </c>
      <c r="AS995" s="8">
        <v>0</v>
      </c>
      <c r="AT995" s="8">
        <v>0</v>
      </c>
      <c r="AU995" s="7">
        <v>0</v>
      </c>
      <c r="AV995" s="7">
        <v>0</v>
      </c>
      <c r="AW995" s="7">
        <v>0</v>
      </c>
      <c r="AX995" s="7">
        <v>0</v>
      </c>
      <c r="AY995" s="7">
        <v>0</v>
      </c>
      <c r="AZ995" s="7">
        <v>0</v>
      </c>
      <c r="BA995" s="7">
        <v>0</v>
      </c>
      <c r="BB995" s="7">
        <v>0</v>
      </c>
      <c r="BC995" s="8">
        <v>0</v>
      </c>
      <c r="BD995" s="8">
        <v>0</v>
      </c>
      <c r="BE995" s="8">
        <v>0</v>
      </c>
      <c r="BF995" s="8">
        <v>0</v>
      </c>
      <c r="BG995" s="8">
        <v>0</v>
      </c>
      <c r="BH995" s="8">
        <v>0</v>
      </c>
      <c r="BI995" s="8">
        <v>0</v>
      </c>
      <c r="BJ995" s="8">
        <v>0</v>
      </c>
      <c r="BK995" s="8">
        <v>0</v>
      </c>
      <c r="BL995" s="8">
        <v>0</v>
      </c>
      <c r="BM995" s="8">
        <v>0</v>
      </c>
      <c r="BN995" s="8">
        <v>0</v>
      </c>
      <c r="BO995" s="8">
        <v>0</v>
      </c>
      <c r="BP995" s="8">
        <v>0</v>
      </c>
      <c r="BQ995" s="8">
        <v>0</v>
      </c>
      <c r="BR995" s="8">
        <v>0</v>
      </c>
    </row>
    <row r="996" spans="1:70" x14ac:dyDescent="0.25">
      <c r="A996" s="6">
        <v>35121520</v>
      </c>
      <c r="B996" t="s">
        <v>2357</v>
      </c>
      <c r="C996" s="7" t="s">
        <v>86</v>
      </c>
      <c r="D996" s="7" t="s">
        <v>897</v>
      </c>
      <c r="E996" s="7" t="s">
        <v>87</v>
      </c>
      <c r="F996" t="s">
        <v>898</v>
      </c>
      <c r="G996" t="s">
        <v>899</v>
      </c>
      <c r="H996" t="s">
        <v>117</v>
      </c>
      <c r="I996" t="s">
        <v>118</v>
      </c>
      <c r="J996" t="s">
        <v>78</v>
      </c>
      <c r="K996" t="s">
        <v>79</v>
      </c>
      <c r="L996">
        <v>40.812245321200002</v>
      </c>
      <c r="M996">
        <v>-122.3072705176</v>
      </c>
      <c r="N996" s="7" t="s">
        <v>119</v>
      </c>
      <c r="O996" s="7" t="s">
        <v>2356</v>
      </c>
      <c r="P996" s="7" t="s">
        <v>121</v>
      </c>
      <c r="Q996" s="7" t="s">
        <v>141</v>
      </c>
      <c r="R996" s="7">
        <v>1722</v>
      </c>
      <c r="S996" s="7">
        <v>247</v>
      </c>
      <c r="T996" s="7" t="s">
        <v>123</v>
      </c>
      <c r="U996" s="7"/>
      <c r="V996" s="7" t="s">
        <v>898</v>
      </c>
      <c r="W996" s="8">
        <v>0</v>
      </c>
      <c r="X996" s="8">
        <v>0</v>
      </c>
      <c r="Y996" s="8">
        <v>0.65606060606060601</v>
      </c>
      <c r="Z996" s="8">
        <v>0.65606060606060601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8">
        <v>0</v>
      </c>
      <c r="AO996" s="8">
        <v>0</v>
      </c>
      <c r="AP996" s="8">
        <v>0</v>
      </c>
      <c r="AQ996" s="8">
        <v>0</v>
      </c>
      <c r="AR996" s="8">
        <v>0</v>
      </c>
      <c r="AS996" s="8">
        <v>0</v>
      </c>
      <c r="AT996" s="8">
        <v>0</v>
      </c>
      <c r="AU996" s="7">
        <v>0</v>
      </c>
      <c r="AV996" s="7">
        <v>0</v>
      </c>
      <c r="AW996" s="7">
        <v>0</v>
      </c>
      <c r="AX996" s="7">
        <v>0</v>
      </c>
      <c r="AY996" s="7">
        <v>0</v>
      </c>
      <c r="AZ996" s="7">
        <v>0</v>
      </c>
      <c r="BA996" s="7">
        <v>0.65606060606060601</v>
      </c>
      <c r="BB996" s="7">
        <v>0.65606060606060601</v>
      </c>
      <c r="BC996" s="8">
        <v>0</v>
      </c>
      <c r="BD996" s="8">
        <v>0</v>
      </c>
      <c r="BE996" s="8">
        <v>0</v>
      </c>
      <c r="BF996" s="8">
        <v>0</v>
      </c>
      <c r="BG996" s="8">
        <v>0</v>
      </c>
      <c r="BH996" s="8">
        <v>0</v>
      </c>
      <c r="BI996" s="8">
        <v>0</v>
      </c>
      <c r="BJ996" s="8">
        <v>0</v>
      </c>
      <c r="BK996" s="8">
        <v>0</v>
      </c>
      <c r="BL996" s="8">
        <v>0</v>
      </c>
      <c r="BM996" s="8">
        <v>0</v>
      </c>
      <c r="BN996" s="8">
        <v>0</v>
      </c>
      <c r="BO996" s="8">
        <v>0</v>
      </c>
      <c r="BP996" s="8">
        <v>0</v>
      </c>
      <c r="BQ996" s="8">
        <v>0</v>
      </c>
      <c r="BR996" s="8">
        <v>0</v>
      </c>
    </row>
    <row r="997" spans="1:70" x14ac:dyDescent="0.25">
      <c r="A997" s="6">
        <v>35387704</v>
      </c>
      <c r="B997" t="s">
        <v>2358</v>
      </c>
      <c r="C997" s="7" t="s">
        <v>71</v>
      </c>
      <c r="D997" s="7" t="s">
        <v>897</v>
      </c>
      <c r="E997" s="7" t="s">
        <v>73</v>
      </c>
      <c r="F997" t="s">
        <v>898</v>
      </c>
      <c r="G997" t="s">
        <v>899</v>
      </c>
      <c r="H997" t="s">
        <v>2359</v>
      </c>
      <c r="I997" t="s">
        <v>130</v>
      </c>
      <c r="J997" t="s">
        <v>78</v>
      </c>
      <c r="K997" t="s">
        <v>109</v>
      </c>
      <c r="L997">
        <v>38.7415242087</v>
      </c>
      <c r="M997">
        <v>-120.6330098844</v>
      </c>
      <c r="N997" s="7" t="s">
        <v>2352</v>
      </c>
      <c r="O997" s="7" t="s">
        <v>2353</v>
      </c>
      <c r="P997" s="7" t="s">
        <v>2354</v>
      </c>
      <c r="Q997" s="7" t="s">
        <v>141</v>
      </c>
      <c r="R997" s="7">
        <v>1284</v>
      </c>
      <c r="S997" s="7">
        <v>124</v>
      </c>
      <c r="T997" s="7" t="s">
        <v>123</v>
      </c>
      <c r="U997" s="7"/>
      <c r="V997" s="7" t="s">
        <v>898</v>
      </c>
      <c r="W997" s="8">
        <v>0</v>
      </c>
      <c r="X997" s="8">
        <v>0</v>
      </c>
      <c r="Y997" s="8">
        <v>7.9734848484848492E-2</v>
      </c>
      <c r="Z997" s="8">
        <v>7.9734848484848492E-2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8">
        <v>0</v>
      </c>
      <c r="AO997" s="8">
        <v>0</v>
      </c>
      <c r="AP997" s="8">
        <v>0</v>
      </c>
      <c r="AQ997" s="8">
        <v>0</v>
      </c>
      <c r="AR997" s="8">
        <v>0</v>
      </c>
      <c r="AS997" s="8">
        <v>0</v>
      </c>
      <c r="AT997" s="8">
        <v>0</v>
      </c>
      <c r="AU997" s="7">
        <v>0</v>
      </c>
      <c r="AV997" s="7">
        <v>0</v>
      </c>
      <c r="AW997" s="7">
        <v>0</v>
      </c>
      <c r="AX997" s="7">
        <v>0</v>
      </c>
      <c r="AY997" s="7">
        <v>0</v>
      </c>
      <c r="AZ997" s="7">
        <v>0</v>
      </c>
      <c r="BA997" s="7">
        <v>7.9734848484848492E-2</v>
      </c>
      <c r="BB997" s="7">
        <v>7.9734848484848492E-2</v>
      </c>
      <c r="BC997" s="8">
        <v>0</v>
      </c>
      <c r="BD997" s="8">
        <v>0</v>
      </c>
      <c r="BE997" s="8">
        <v>0</v>
      </c>
      <c r="BF997" s="8">
        <v>0</v>
      </c>
      <c r="BG997" s="8">
        <v>0</v>
      </c>
      <c r="BH997" s="8">
        <v>0</v>
      </c>
      <c r="BI997" s="8">
        <v>0</v>
      </c>
      <c r="BJ997" s="8">
        <v>0</v>
      </c>
      <c r="BK997" s="8">
        <v>0</v>
      </c>
      <c r="BL997" s="8">
        <v>0</v>
      </c>
      <c r="BM997" s="8">
        <v>0</v>
      </c>
      <c r="BN997" s="8">
        <v>0</v>
      </c>
      <c r="BO997" s="8">
        <v>0</v>
      </c>
      <c r="BP997" s="8">
        <v>0</v>
      </c>
      <c r="BQ997" s="8">
        <v>0</v>
      </c>
      <c r="BR997" s="8">
        <v>0</v>
      </c>
    </row>
    <row r="998" spans="1:70" x14ac:dyDescent="0.25">
      <c r="A998" s="6">
        <v>35224093</v>
      </c>
      <c r="B998" t="s">
        <v>2360</v>
      </c>
      <c r="C998" s="7" t="s">
        <v>93</v>
      </c>
      <c r="D998" s="7" t="s">
        <v>897</v>
      </c>
      <c r="E998" s="7" t="s">
        <v>95</v>
      </c>
      <c r="F998" t="s">
        <v>898</v>
      </c>
      <c r="G998" t="s">
        <v>899</v>
      </c>
      <c r="H998" t="s">
        <v>1218</v>
      </c>
      <c r="I998" t="s">
        <v>130</v>
      </c>
      <c r="J998" t="s">
        <v>78</v>
      </c>
      <c r="K998" t="s">
        <v>109</v>
      </c>
      <c r="L998">
        <v>38.660261336300003</v>
      </c>
      <c r="M998">
        <v>-120.6728663195</v>
      </c>
      <c r="N998" s="7" t="s">
        <v>131</v>
      </c>
      <c r="O998" s="7" t="s">
        <v>2361</v>
      </c>
      <c r="P998" s="7" t="s">
        <v>133</v>
      </c>
      <c r="Q998" s="7" t="s">
        <v>141</v>
      </c>
      <c r="R998" s="7">
        <v>178</v>
      </c>
      <c r="S998" s="7">
        <v>32</v>
      </c>
      <c r="T998" s="7" t="s">
        <v>123</v>
      </c>
      <c r="U998" s="7"/>
      <c r="V998" s="7" t="s">
        <v>898</v>
      </c>
      <c r="W998" s="8">
        <v>0</v>
      </c>
      <c r="X998" s="8">
        <v>0</v>
      </c>
      <c r="Y998" s="8">
        <v>6.8181818181818177E-2</v>
      </c>
      <c r="Z998" s="8">
        <v>6.8181818181818177E-2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8">
        <v>0</v>
      </c>
      <c r="AO998" s="8">
        <v>0</v>
      </c>
      <c r="AP998" s="8">
        <v>0</v>
      </c>
      <c r="AQ998" s="8">
        <v>0</v>
      </c>
      <c r="AR998" s="8">
        <v>0</v>
      </c>
      <c r="AS998" s="8">
        <v>0</v>
      </c>
      <c r="AT998" s="8">
        <v>0</v>
      </c>
      <c r="AU998" s="7">
        <v>0</v>
      </c>
      <c r="AV998" s="7">
        <v>0</v>
      </c>
      <c r="AW998" s="7">
        <v>6.8181818181818177E-2</v>
      </c>
      <c r="AX998" s="7">
        <v>6.8181818181818177E-2</v>
      </c>
      <c r="AY998" s="7">
        <v>0</v>
      </c>
      <c r="AZ998" s="7">
        <v>0</v>
      </c>
      <c r="BA998" s="7">
        <v>0</v>
      </c>
      <c r="BB998" s="7">
        <v>0</v>
      </c>
      <c r="BC998" s="8">
        <v>0</v>
      </c>
      <c r="BD998" s="8">
        <v>0</v>
      </c>
      <c r="BE998" s="8">
        <v>0</v>
      </c>
      <c r="BF998" s="8">
        <v>0</v>
      </c>
      <c r="BG998" s="8">
        <v>0</v>
      </c>
      <c r="BH998" s="8">
        <v>0</v>
      </c>
      <c r="BI998" s="8">
        <v>0</v>
      </c>
      <c r="BJ998" s="8">
        <v>0</v>
      </c>
      <c r="BK998" s="8">
        <v>0</v>
      </c>
      <c r="BL998" s="8">
        <v>0</v>
      </c>
      <c r="BM998" s="8">
        <v>0</v>
      </c>
      <c r="BN998" s="8">
        <v>0</v>
      </c>
      <c r="BO998" s="8">
        <v>0</v>
      </c>
      <c r="BP998" s="8">
        <v>0</v>
      </c>
      <c r="BQ998" s="8">
        <v>0</v>
      </c>
      <c r="BR998" s="8">
        <v>0</v>
      </c>
    </row>
    <row r="999" spans="1:70" x14ac:dyDescent="0.25">
      <c r="A999" s="6">
        <v>35421130</v>
      </c>
      <c r="B999" t="s">
        <v>2362</v>
      </c>
      <c r="C999" s="7" t="s">
        <v>71</v>
      </c>
      <c r="D999" s="7" t="s">
        <v>897</v>
      </c>
      <c r="E999" s="7" t="s">
        <v>73</v>
      </c>
      <c r="F999" t="s">
        <v>898</v>
      </c>
      <c r="G999" t="s">
        <v>899</v>
      </c>
      <c r="H999" t="s">
        <v>963</v>
      </c>
      <c r="I999" t="s">
        <v>956</v>
      </c>
      <c r="J999" t="s">
        <v>99</v>
      </c>
      <c r="K999" t="s">
        <v>957</v>
      </c>
      <c r="L999">
        <v>38.256555374800001</v>
      </c>
      <c r="M999">
        <v>-120.5204589872</v>
      </c>
      <c r="N999" s="7"/>
      <c r="O999" s="7"/>
      <c r="P999" s="7"/>
      <c r="Q999" s="7"/>
      <c r="R999" s="7"/>
      <c r="S999" s="7"/>
      <c r="T999" s="7"/>
      <c r="U999" s="7"/>
      <c r="V999" s="7"/>
      <c r="W999" s="8">
        <v>0</v>
      </c>
      <c r="X999" s="8">
        <v>0</v>
      </c>
      <c r="Y999" s="8">
        <v>2.0454545454545454E-2</v>
      </c>
      <c r="Z999" s="8">
        <v>2.0454545454545454E-2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8">
        <v>0</v>
      </c>
      <c r="AO999" s="8">
        <v>0</v>
      </c>
      <c r="AP999" s="8">
        <v>0</v>
      </c>
      <c r="AQ999" s="8">
        <v>0</v>
      </c>
      <c r="AR999" s="8">
        <v>0</v>
      </c>
      <c r="AS999" s="8">
        <v>0</v>
      </c>
      <c r="AT999" s="8">
        <v>0</v>
      </c>
      <c r="AU999" s="7">
        <v>0</v>
      </c>
      <c r="AV999" s="7">
        <v>0</v>
      </c>
      <c r="AW999" s="7">
        <v>0</v>
      </c>
      <c r="AX999" s="7">
        <v>0</v>
      </c>
      <c r="AY999" s="7">
        <v>0</v>
      </c>
      <c r="AZ999" s="7">
        <v>0</v>
      </c>
      <c r="BA999" s="7">
        <v>2.0454545454545454E-2</v>
      </c>
      <c r="BB999" s="7">
        <v>2.0454545454545454E-2</v>
      </c>
      <c r="BC999" s="8">
        <v>0</v>
      </c>
      <c r="BD999" s="8">
        <v>0</v>
      </c>
      <c r="BE999" s="8">
        <v>0</v>
      </c>
      <c r="BF999" s="8">
        <v>0</v>
      </c>
      <c r="BG999" s="8">
        <v>0</v>
      </c>
      <c r="BH999" s="8">
        <v>0</v>
      </c>
      <c r="BI999" s="8">
        <v>0</v>
      </c>
      <c r="BJ999" s="8">
        <v>0</v>
      </c>
      <c r="BK999" s="8">
        <v>0</v>
      </c>
      <c r="BL999" s="8">
        <v>0</v>
      </c>
      <c r="BM999" s="8">
        <v>0</v>
      </c>
      <c r="BN999" s="8">
        <v>0</v>
      </c>
      <c r="BO999" s="8">
        <v>0</v>
      </c>
      <c r="BP999" s="8">
        <v>0</v>
      </c>
      <c r="BQ999" s="8">
        <v>0</v>
      </c>
      <c r="BR999" s="8">
        <v>0</v>
      </c>
    </row>
    <row r="1000" spans="1:70" x14ac:dyDescent="0.25">
      <c r="A1000" s="6">
        <v>35372409</v>
      </c>
      <c r="B1000" t="s">
        <v>2363</v>
      </c>
      <c r="C1000" s="7" t="s">
        <v>410</v>
      </c>
      <c r="D1000" s="7" t="s">
        <v>897</v>
      </c>
      <c r="E1000" s="7" t="s">
        <v>95</v>
      </c>
      <c r="F1000" t="s">
        <v>898</v>
      </c>
      <c r="G1000" t="s">
        <v>899</v>
      </c>
      <c r="H1000" t="s">
        <v>2067</v>
      </c>
      <c r="I1000" t="s">
        <v>1168</v>
      </c>
      <c r="J1000" t="s">
        <v>158</v>
      </c>
      <c r="K1000" t="s">
        <v>1088</v>
      </c>
      <c r="L1000">
        <v>34.811010018300003</v>
      </c>
      <c r="M1000">
        <v>-119.4574342043</v>
      </c>
      <c r="N1000" s="7"/>
      <c r="O1000" s="7"/>
      <c r="P1000" s="7"/>
      <c r="Q1000" s="7"/>
      <c r="R1000" s="7"/>
      <c r="S1000" s="7"/>
      <c r="T1000" s="7"/>
      <c r="U1000" s="7"/>
      <c r="V1000" s="7" t="s">
        <v>898</v>
      </c>
      <c r="W1000" s="8">
        <v>0</v>
      </c>
      <c r="X1000" s="8">
        <v>0</v>
      </c>
      <c r="Y1000" s="8">
        <v>6.2878787878787881E-2</v>
      </c>
      <c r="Z1000" s="8">
        <v>6.2878787878787881E-2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8">
        <v>0</v>
      </c>
      <c r="AO1000" s="8">
        <v>0</v>
      </c>
      <c r="AP1000" s="8">
        <v>0</v>
      </c>
      <c r="AQ1000" s="8">
        <v>0</v>
      </c>
      <c r="AR1000" s="8">
        <v>0</v>
      </c>
      <c r="AS1000" s="8">
        <v>0</v>
      </c>
      <c r="AT1000" s="8">
        <v>0</v>
      </c>
      <c r="AU1000" s="7">
        <v>0</v>
      </c>
      <c r="AV1000" s="7">
        <v>0</v>
      </c>
      <c r="AW1000" s="7">
        <v>0</v>
      </c>
      <c r="AX1000" s="7">
        <v>0</v>
      </c>
      <c r="AY1000" s="7">
        <v>0</v>
      </c>
      <c r="AZ1000" s="7">
        <v>0</v>
      </c>
      <c r="BA1000" s="7">
        <v>6.2878787878787881E-2</v>
      </c>
      <c r="BB1000" s="7">
        <v>6.2878787878787881E-2</v>
      </c>
      <c r="BC1000" s="8">
        <v>0</v>
      </c>
      <c r="BD1000" s="8">
        <v>0</v>
      </c>
      <c r="BE1000" s="8">
        <v>0</v>
      </c>
      <c r="BF1000" s="8">
        <v>0</v>
      </c>
      <c r="BG1000" s="8">
        <v>0</v>
      </c>
      <c r="BH1000" s="8">
        <v>0</v>
      </c>
      <c r="BI1000" s="8">
        <v>0</v>
      </c>
      <c r="BJ1000" s="8">
        <v>0</v>
      </c>
      <c r="BK1000" s="8">
        <v>0</v>
      </c>
      <c r="BL1000" s="8">
        <v>0</v>
      </c>
      <c r="BM1000" s="8">
        <v>0</v>
      </c>
      <c r="BN1000" s="8">
        <v>0</v>
      </c>
      <c r="BO1000" s="8">
        <v>0</v>
      </c>
      <c r="BP1000" s="8">
        <v>0</v>
      </c>
      <c r="BQ1000" s="8">
        <v>0</v>
      </c>
      <c r="BR1000" s="8">
        <v>0</v>
      </c>
    </row>
    <row r="1001" spans="1:70" x14ac:dyDescent="0.25">
      <c r="A1001" s="6">
        <v>35372278</v>
      </c>
      <c r="B1001" t="s">
        <v>2364</v>
      </c>
      <c r="C1001" s="7" t="s">
        <v>71</v>
      </c>
      <c r="D1001" s="7" t="s">
        <v>897</v>
      </c>
      <c r="E1001" s="7" t="s">
        <v>73</v>
      </c>
      <c r="F1001" t="s">
        <v>898</v>
      </c>
      <c r="G1001" t="s">
        <v>899</v>
      </c>
      <c r="H1001" t="s">
        <v>1948</v>
      </c>
      <c r="I1001" t="s">
        <v>186</v>
      </c>
      <c r="J1001" t="s">
        <v>99</v>
      </c>
      <c r="K1001" t="s">
        <v>187</v>
      </c>
      <c r="L1001">
        <v>36.755753792900002</v>
      </c>
      <c r="M1001">
        <v>-119.0800057503</v>
      </c>
      <c r="N1001" s="7"/>
      <c r="O1001" s="7"/>
      <c r="P1001" s="7"/>
      <c r="Q1001" s="7"/>
      <c r="R1001" s="7"/>
      <c r="S1001" s="7"/>
      <c r="T1001" s="7"/>
      <c r="U1001" s="7"/>
      <c r="V1001" s="7" t="s">
        <v>898</v>
      </c>
      <c r="W1001" s="8">
        <v>0</v>
      </c>
      <c r="X1001" s="8">
        <v>0</v>
      </c>
      <c r="Y1001" s="8">
        <v>1.893939393939394E-2</v>
      </c>
      <c r="Z1001" s="8">
        <v>1.893939393939394E-2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8">
        <v>0</v>
      </c>
      <c r="AO1001" s="8">
        <v>0</v>
      </c>
      <c r="AP1001" s="8">
        <v>0</v>
      </c>
      <c r="AQ1001" s="8">
        <v>0</v>
      </c>
      <c r="AR1001" s="8">
        <v>0</v>
      </c>
      <c r="AS1001" s="8">
        <v>0</v>
      </c>
      <c r="AT1001" s="8">
        <v>0</v>
      </c>
      <c r="AU1001" s="7">
        <v>0</v>
      </c>
      <c r="AV1001" s="7">
        <v>0</v>
      </c>
      <c r="AW1001" s="7">
        <v>0</v>
      </c>
      <c r="AX1001" s="7">
        <v>0</v>
      </c>
      <c r="AY1001" s="7">
        <v>0</v>
      </c>
      <c r="AZ1001" s="7">
        <v>0</v>
      </c>
      <c r="BA1001" s="7">
        <v>1.893939393939394E-2</v>
      </c>
      <c r="BB1001" s="7">
        <v>1.893939393939394E-2</v>
      </c>
      <c r="BC1001" s="8">
        <v>0</v>
      </c>
      <c r="BD1001" s="8">
        <v>0</v>
      </c>
      <c r="BE1001" s="8">
        <v>0</v>
      </c>
      <c r="BF1001" s="8">
        <v>0</v>
      </c>
      <c r="BG1001" s="8">
        <v>0</v>
      </c>
      <c r="BH1001" s="8">
        <v>0</v>
      </c>
      <c r="BI1001" s="8">
        <v>0</v>
      </c>
      <c r="BJ1001" s="8">
        <v>0</v>
      </c>
      <c r="BK1001" s="8">
        <v>0</v>
      </c>
      <c r="BL1001" s="8">
        <v>0</v>
      </c>
      <c r="BM1001" s="8">
        <v>0</v>
      </c>
      <c r="BN1001" s="8">
        <v>0</v>
      </c>
      <c r="BO1001" s="8">
        <v>0</v>
      </c>
      <c r="BP1001" s="8">
        <v>0</v>
      </c>
      <c r="BQ1001" s="8">
        <v>0</v>
      </c>
      <c r="BR1001" s="8">
        <v>0</v>
      </c>
    </row>
    <row r="1002" spans="1:70" x14ac:dyDescent="0.25">
      <c r="A1002" s="6">
        <v>35387468</v>
      </c>
      <c r="B1002" t="s">
        <v>2365</v>
      </c>
      <c r="C1002" s="7" t="s">
        <v>150</v>
      </c>
      <c r="D1002" s="7" t="s">
        <v>897</v>
      </c>
      <c r="E1002" s="7" t="s">
        <v>95</v>
      </c>
      <c r="F1002" t="s">
        <v>898</v>
      </c>
      <c r="G1002" t="s">
        <v>899</v>
      </c>
      <c r="H1002" t="s">
        <v>2366</v>
      </c>
      <c r="I1002" t="s">
        <v>1128</v>
      </c>
      <c r="J1002" t="s">
        <v>99</v>
      </c>
      <c r="K1002" t="s">
        <v>100</v>
      </c>
      <c r="L1002">
        <v>38.038103738899999</v>
      </c>
      <c r="M1002">
        <v>-120.2341146238</v>
      </c>
      <c r="N1002" s="7"/>
      <c r="O1002" s="7"/>
      <c r="P1002" s="7"/>
      <c r="Q1002" s="7"/>
      <c r="R1002" s="7"/>
      <c r="S1002" s="7"/>
      <c r="T1002" s="7"/>
      <c r="U1002" s="7"/>
      <c r="V1002" s="7"/>
      <c r="W1002" s="8">
        <v>0</v>
      </c>
      <c r="X1002" s="8">
        <v>0</v>
      </c>
      <c r="Y1002" s="8">
        <v>3.125E-2</v>
      </c>
      <c r="Z1002" s="8">
        <v>3.125E-2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8">
        <v>0</v>
      </c>
      <c r="AO1002" s="8">
        <v>0</v>
      </c>
      <c r="AP1002" s="8">
        <v>0</v>
      </c>
      <c r="AQ1002" s="8">
        <v>0</v>
      </c>
      <c r="AR1002" s="8">
        <v>0</v>
      </c>
      <c r="AS1002" s="8">
        <v>0</v>
      </c>
      <c r="AT1002" s="8">
        <v>0</v>
      </c>
      <c r="AU1002" s="7">
        <v>0</v>
      </c>
      <c r="AV1002" s="7">
        <v>0</v>
      </c>
      <c r="AW1002" s="7">
        <v>0</v>
      </c>
      <c r="AX1002" s="7">
        <v>0</v>
      </c>
      <c r="AY1002" s="7">
        <v>0</v>
      </c>
      <c r="AZ1002" s="7">
        <v>0</v>
      </c>
      <c r="BA1002" s="7">
        <v>3.125E-2</v>
      </c>
      <c r="BB1002" s="7">
        <v>3.125E-2</v>
      </c>
      <c r="BC1002" s="8">
        <v>0</v>
      </c>
      <c r="BD1002" s="8">
        <v>0</v>
      </c>
      <c r="BE1002" s="8">
        <v>0</v>
      </c>
      <c r="BF1002" s="8">
        <v>0</v>
      </c>
      <c r="BG1002" s="8">
        <v>0</v>
      </c>
      <c r="BH1002" s="8">
        <v>0</v>
      </c>
      <c r="BI1002" s="8">
        <v>0</v>
      </c>
      <c r="BJ1002" s="8">
        <v>0</v>
      </c>
      <c r="BK1002" s="8">
        <v>0</v>
      </c>
      <c r="BL1002" s="8">
        <v>0</v>
      </c>
      <c r="BM1002" s="8">
        <v>0</v>
      </c>
      <c r="BN1002" s="8">
        <v>0</v>
      </c>
      <c r="BO1002" s="8">
        <v>0</v>
      </c>
      <c r="BP1002" s="8">
        <v>0</v>
      </c>
      <c r="BQ1002" s="8">
        <v>0</v>
      </c>
      <c r="BR1002" s="8">
        <v>0</v>
      </c>
    </row>
    <row r="1003" spans="1:70" x14ac:dyDescent="0.25">
      <c r="A1003" s="6">
        <v>35390785</v>
      </c>
      <c r="B1003" t="s">
        <v>2367</v>
      </c>
      <c r="C1003" s="7" t="s">
        <v>71</v>
      </c>
      <c r="D1003" s="7" t="s">
        <v>897</v>
      </c>
      <c r="E1003" s="7" t="s">
        <v>73</v>
      </c>
      <c r="F1003" t="s">
        <v>898</v>
      </c>
      <c r="G1003" t="s">
        <v>899</v>
      </c>
      <c r="H1003" t="s">
        <v>1316</v>
      </c>
      <c r="I1003" t="s">
        <v>1044</v>
      </c>
      <c r="J1003" t="s">
        <v>153</v>
      </c>
      <c r="K1003" t="s">
        <v>196</v>
      </c>
      <c r="L1003">
        <v>38.975690062799998</v>
      </c>
      <c r="M1003">
        <v>-122.6351535413</v>
      </c>
      <c r="N1003" s="7"/>
      <c r="O1003" s="7"/>
      <c r="P1003" s="7"/>
      <c r="Q1003" s="7"/>
      <c r="R1003" s="7"/>
      <c r="S1003" s="7"/>
      <c r="T1003" s="7"/>
      <c r="U1003" s="7"/>
      <c r="V1003" s="7"/>
      <c r="W1003" s="8">
        <v>0</v>
      </c>
      <c r="X1003" s="8">
        <v>0</v>
      </c>
      <c r="Y1003" s="8">
        <v>4.2992424242424242E-2</v>
      </c>
      <c r="Z1003" s="8">
        <v>4.2992424242424242E-2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8">
        <v>0</v>
      </c>
      <c r="AO1003" s="8">
        <v>0</v>
      </c>
      <c r="AP1003" s="8">
        <v>0</v>
      </c>
      <c r="AQ1003" s="8">
        <v>0</v>
      </c>
      <c r="AR1003" s="8">
        <v>0</v>
      </c>
      <c r="AS1003" s="8">
        <v>0</v>
      </c>
      <c r="AT1003" s="8">
        <v>0</v>
      </c>
      <c r="AU1003" s="7">
        <v>0</v>
      </c>
      <c r="AV1003" s="7">
        <v>0</v>
      </c>
      <c r="AW1003" s="7">
        <v>0</v>
      </c>
      <c r="AX1003" s="7">
        <v>0</v>
      </c>
      <c r="AY1003" s="7">
        <v>0</v>
      </c>
      <c r="AZ1003" s="7">
        <v>0</v>
      </c>
      <c r="BA1003" s="7">
        <v>4.2992424242424242E-2</v>
      </c>
      <c r="BB1003" s="7">
        <v>4.2992424242424242E-2</v>
      </c>
      <c r="BC1003" s="8">
        <v>0</v>
      </c>
      <c r="BD1003" s="8">
        <v>0</v>
      </c>
      <c r="BE1003" s="8">
        <v>0</v>
      </c>
      <c r="BF1003" s="8">
        <v>0</v>
      </c>
      <c r="BG1003" s="8">
        <v>0</v>
      </c>
      <c r="BH1003" s="8">
        <v>0</v>
      </c>
      <c r="BI1003" s="8">
        <v>0</v>
      </c>
      <c r="BJ1003" s="8">
        <v>0</v>
      </c>
      <c r="BK1003" s="8">
        <v>0</v>
      </c>
      <c r="BL1003" s="8">
        <v>0</v>
      </c>
      <c r="BM1003" s="8">
        <v>0</v>
      </c>
      <c r="BN1003" s="8">
        <v>0</v>
      </c>
      <c r="BO1003" s="8">
        <v>0</v>
      </c>
      <c r="BP1003" s="8">
        <v>0</v>
      </c>
      <c r="BQ1003" s="8">
        <v>0</v>
      </c>
      <c r="BR1003" s="8">
        <v>0</v>
      </c>
    </row>
    <row r="1004" spans="1:70" x14ac:dyDescent="0.25">
      <c r="A1004" s="6">
        <v>35028500</v>
      </c>
      <c r="B1004" t="s">
        <v>2368</v>
      </c>
      <c r="C1004" s="7" t="s">
        <v>101</v>
      </c>
      <c r="D1004" s="7" t="s">
        <v>897</v>
      </c>
      <c r="E1004" s="7" t="s">
        <v>95</v>
      </c>
      <c r="F1004" t="s">
        <v>898</v>
      </c>
      <c r="G1004" t="s">
        <v>899</v>
      </c>
      <c r="H1004" t="s">
        <v>2132</v>
      </c>
      <c r="I1004" t="s">
        <v>2369</v>
      </c>
      <c r="J1004" t="s">
        <v>78</v>
      </c>
      <c r="K1004" t="s">
        <v>109</v>
      </c>
      <c r="L1004">
        <v>39.478177923799997</v>
      </c>
      <c r="M1004">
        <v>-120.8882628862</v>
      </c>
      <c r="N1004" s="7" t="s">
        <v>2370</v>
      </c>
      <c r="O1004" s="7" t="s">
        <v>2371</v>
      </c>
      <c r="P1004" s="7" t="s">
        <v>2372</v>
      </c>
      <c r="Q1004" s="7" t="s">
        <v>170</v>
      </c>
      <c r="R1004" s="7">
        <v>1446</v>
      </c>
      <c r="S1004" s="7">
        <v>254</v>
      </c>
      <c r="T1004" s="7" t="s">
        <v>134</v>
      </c>
      <c r="U1004" s="7"/>
      <c r="V1004" s="7" t="s">
        <v>898</v>
      </c>
      <c r="W1004" s="8">
        <v>0</v>
      </c>
      <c r="X1004" s="8">
        <v>0</v>
      </c>
      <c r="Y1004" s="8">
        <v>0.65151515151515149</v>
      </c>
      <c r="Z1004" s="8">
        <v>0.65151515151515149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8">
        <v>0</v>
      </c>
      <c r="AO1004" s="8">
        <v>0.65151515151515138</v>
      </c>
      <c r="AP1004" s="8">
        <v>0.65151515151515138</v>
      </c>
      <c r="AQ1004" s="8">
        <v>0</v>
      </c>
      <c r="AR1004" s="8">
        <v>0</v>
      </c>
      <c r="AS1004" s="8">
        <v>0</v>
      </c>
      <c r="AT1004" s="8">
        <v>0</v>
      </c>
      <c r="AU1004" s="7">
        <v>0</v>
      </c>
      <c r="AV1004" s="7">
        <v>0</v>
      </c>
      <c r="AW1004" s="7">
        <v>0</v>
      </c>
      <c r="AX1004" s="7">
        <v>0</v>
      </c>
      <c r="AY1004" s="7">
        <v>0</v>
      </c>
      <c r="AZ1004" s="7">
        <v>0</v>
      </c>
      <c r="BA1004" s="7">
        <v>0</v>
      </c>
      <c r="BB1004" s="7">
        <v>0</v>
      </c>
      <c r="BC1004" s="8">
        <v>0</v>
      </c>
      <c r="BD1004" s="8">
        <v>0</v>
      </c>
      <c r="BE1004" s="8">
        <v>0</v>
      </c>
      <c r="BF1004" s="8">
        <v>0</v>
      </c>
      <c r="BG1004" s="8">
        <v>0</v>
      </c>
      <c r="BH1004" s="8">
        <v>0</v>
      </c>
      <c r="BI1004" s="8">
        <v>0</v>
      </c>
      <c r="BJ1004" s="8">
        <v>0</v>
      </c>
      <c r="BK1004" s="8">
        <v>0</v>
      </c>
      <c r="BL1004" s="8">
        <v>0</v>
      </c>
      <c r="BM1004" s="8">
        <v>0</v>
      </c>
      <c r="BN1004" s="8">
        <v>0</v>
      </c>
      <c r="BO1004" s="8">
        <v>0</v>
      </c>
      <c r="BP1004" s="8">
        <v>0</v>
      </c>
      <c r="BQ1004" s="8">
        <v>0</v>
      </c>
      <c r="BR1004" s="8">
        <v>0</v>
      </c>
    </row>
    <row r="1005" spans="1:70" x14ac:dyDescent="0.25">
      <c r="A1005" s="6">
        <v>35264104</v>
      </c>
      <c r="B1005" t="s">
        <v>2373</v>
      </c>
      <c r="C1005" s="7" t="s">
        <v>71</v>
      </c>
      <c r="D1005" s="7" t="s">
        <v>897</v>
      </c>
      <c r="E1005" s="7" t="s">
        <v>73</v>
      </c>
      <c r="F1005" t="s">
        <v>898</v>
      </c>
      <c r="G1005" t="s">
        <v>899</v>
      </c>
      <c r="H1005" t="s">
        <v>2374</v>
      </c>
      <c r="I1005" t="s">
        <v>2369</v>
      </c>
      <c r="J1005" t="s">
        <v>78</v>
      </c>
      <c r="K1005" t="s">
        <v>109</v>
      </c>
      <c r="L1005">
        <v>39.559272202700001</v>
      </c>
      <c r="M1005">
        <v>-120.8347724767</v>
      </c>
      <c r="N1005" s="7" t="s">
        <v>2370</v>
      </c>
      <c r="O1005" s="7" t="s">
        <v>2371</v>
      </c>
      <c r="P1005" s="7" t="s">
        <v>2372</v>
      </c>
      <c r="Q1005" s="7" t="s">
        <v>170</v>
      </c>
      <c r="R1005" s="7">
        <v>1446</v>
      </c>
      <c r="S1005" s="7">
        <v>254</v>
      </c>
      <c r="T1005" s="7" t="s">
        <v>134</v>
      </c>
      <c r="U1005" s="7"/>
      <c r="V1005" s="7" t="s">
        <v>898</v>
      </c>
      <c r="W1005" s="8">
        <v>0</v>
      </c>
      <c r="X1005" s="8">
        <v>0</v>
      </c>
      <c r="Y1005" s="8">
        <v>0.10549242424242425</v>
      </c>
      <c r="Z1005" s="8">
        <v>0.10549242424242425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8">
        <v>0</v>
      </c>
      <c r="AO1005" s="8">
        <v>0</v>
      </c>
      <c r="AP1005" s="8">
        <v>0</v>
      </c>
      <c r="AQ1005" s="8">
        <v>0</v>
      </c>
      <c r="AR1005" s="8">
        <v>0</v>
      </c>
      <c r="AS1005" s="8">
        <v>0</v>
      </c>
      <c r="AT1005" s="8">
        <v>0</v>
      </c>
      <c r="AU1005" s="7">
        <v>0</v>
      </c>
      <c r="AV1005" s="7">
        <v>0</v>
      </c>
      <c r="AW1005" s="7">
        <v>0</v>
      </c>
      <c r="AX1005" s="7">
        <v>0</v>
      </c>
      <c r="AY1005" s="7">
        <v>0</v>
      </c>
      <c r="AZ1005" s="7">
        <v>0</v>
      </c>
      <c r="BA1005" s="7">
        <v>0.10549242424242425</v>
      </c>
      <c r="BB1005" s="7">
        <v>0.10549242424242425</v>
      </c>
      <c r="BC1005" s="8">
        <v>0</v>
      </c>
      <c r="BD1005" s="8">
        <v>0</v>
      </c>
      <c r="BE1005" s="8">
        <v>0</v>
      </c>
      <c r="BF1005" s="8">
        <v>0</v>
      </c>
      <c r="BG1005" s="8">
        <v>0</v>
      </c>
      <c r="BH1005" s="8">
        <v>0</v>
      </c>
      <c r="BI1005" s="8">
        <v>0</v>
      </c>
      <c r="BJ1005" s="8">
        <v>0</v>
      </c>
      <c r="BK1005" s="8">
        <v>0</v>
      </c>
      <c r="BL1005" s="8">
        <v>0</v>
      </c>
      <c r="BM1005" s="8">
        <v>0</v>
      </c>
      <c r="BN1005" s="8">
        <v>0</v>
      </c>
      <c r="BO1005" s="8">
        <v>0</v>
      </c>
      <c r="BP1005" s="8">
        <v>0</v>
      </c>
      <c r="BQ1005" s="8">
        <v>0</v>
      </c>
      <c r="BR1005" s="8">
        <v>0</v>
      </c>
    </row>
    <row r="1006" spans="1:70" x14ac:dyDescent="0.25">
      <c r="A1006" s="6">
        <v>35208064</v>
      </c>
      <c r="B1006" t="s">
        <v>2375</v>
      </c>
      <c r="C1006" s="7" t="s">
        <v>93</v>
      </c>
      <c r="D1006" s="7" t="s">
        <v>897</v>
      </c>
      <c r="E1006" s="7" t="s">
        <v>95</v>
      </c>
      <c r="F1006" t="s">
        <v>898</v>
      </c>
      <c r="G1006" t="s">
        <v>899</v>
      </c>
      <c r="H1006" t="s">
        <v>2376</v>
      </c>
      <c r="I1006" t="s">
        <v>2369</v>
      </c>
      <c r="J1006" t="s">
        <v>78</v>
      </c>
      <c r="K1006" t="s">
        <v>109</v>
      </c>
      <c r="L1006">
        <v>39.544078791300002</v>
      </c>
      <c r="M1006">
        <v>-120.86755180359999</v>
      </c>
      <c r="N1006" s="7" t="s">
        <v>2370</v>
      </c>
      <c r="O1006" s="7" t="s">
        <v>2371</v>
      </c>
      <c r="P1006" s="7" t="s">
        <v>2372</v>
      </c>
      <c r="Q1006" s="7" t="s">
        <v>170</v>
      </c>
      <c r="R1006" s="7">
        <v>1446</v>
      </c>
      <c r="S1006" s="7">
        <v>254</v>
      </c>
      <c r="T1006" s="7" t="s">
        <v>134</v>
      </c>
      <c r="U1006" s="7"/>
      <c r="V1006" s="7" t="s">
        <v>898</v>
      </c>
      <c r="W1006" s="8">
        <v>0</v>
      </c>
      <c r="X1006" s="8">
        <v>0</v>
      </c>
      <c r="Y1006" s="8">
        <v>4.261363636363636E-2</v>
      </c>
      <c r="Z1006" s="8">
        <v>4.261363636363636E-2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8">
        <v>0</v>
      </c>
      <c r="AO1006" s="8">
        <v>0</v>
      </c>
      <c r="AP1006" s="8">
        <v>0</v>
      </c>
      <c r="AQ1006" s="8">
        <v>0</v>
      </c>
      <c r="AR1006" s="8">
        <v>0</v>
      </c>
      <c r="AS1006" s="8">
        <v>4.261363636363636E-2</v>
      </c>
      <c r="AT1006" s="8">
        <v>4.261363636363636E-2</v>
      </c>
      <c r="AU1006" s="7">
        <v>0</v>
      </c>
      <c r="AV1006" s="7">
        <v>0</v>
      </c>
      <c r="AW1006" s="7">
        <v>0</v>
      </c>
      <c r="AX1006" s="7">
        <v>0</v>
      </c>
      <c r="AY1006" s="7">
        <v>0</v>
      </c>
      <c r="AZ1006" s="7">
        <v>0</v>
      </c>
      <c r="BA1006" s="7">
        <v>0</v>
      </c>
      <c r="BB1006" s="7">
        <v>0</v>
      </c>
      <c r="BC1006" s="8">
        <v>0</v>
      </c>
      <c r="BD1006" s="8">
        <v>0</v>
      </c>
      <c r="BE1006" s="8">
        <v>0</v>
      </c>
      <c r="BF1006" s="8">
        <v>0</v>
      </c>
      <c r="BG1006" s="8">
        <v>0</v>
      </c>
      <c r="BH1006" s="8">
        <v>0</v>
      </c>
      <c r="BI1006" s="8">
        <v>0</v>
      </c>
      <c r="BJ1006" s="8">
        <v>0</v>
      </c>
      <c r="BK1006" s="8">
        <v>0</v>
      </c>
      <c r="BL1006" s="8">
        <v>0</v>
      </c>
      <c r="BM1006" s="8">
        <v>0</v>
      </c>
      <c r="BN1006" s="8">
        <v>0</v>
      </c>
      <c r="BO1006" s="8">
        <v>0</v>
      </c>
      <c r="BP1006" s="8">
        <v>0</v>
      </c>
      <c r="BQ1006" s="8">
        <v>0</v>
      </c>
      <c r="BR1006" s="8">
        <v>0</v>
      </c>
    </row>
    <row r="1007" spans="1:70" x14ac:dyDescent="0.25">
      <c r="A1007" s="6">
        <v>35244150</v>
      </c>
      <c r="B1007" t="s">
        <v>2377</v>
      </c>
      <c r="C1007" s="7" t="s">
        <v>71</v>
      </c>
      <c r="D1007" s="7" t="s">
        <v>897</v>
      </c>
      <c r="E1007" s="7" t="s">
        <v>73</v>
      </c>
      <c r="F1007" t="s">
        <v>898</v>
      </c>
      <c r="G1007" t="s">
        <v>899</v>
      </c>
      <c r="H1007" t="s">
        <v>1537</v>
      </c>
      <c r="I1007" t="s">
        <v>330</v>
      </c>
      <c r="J1007" t="s">
        <v>78</v>
      </c>
      <c r="K1007" t="s">
        <v>109</v>
      </c>
      <c r="L1007">
        <v>39.437044556099998</v>
      </c>
      <c r="M1007">
        <v>-120.8153798691</v>
      </c>
      <c r="N1007" s="7" t="s">
        <v>2378</v>
      </c>
      <c r="O1007" s="7" t="s">
        <v>2379</v>
      </c>
      <c r="P1007" s="7" t="s">
        <v>2380</v>
      </c>
      <c r="Q1007" s="7" t="s">
        <v>170</v>
      </c>
      <c r="R1007" s="7">
        <v>1700</v>
      </c>
      <c r="S1007" s="7">
        <v>41</v>
      </c>
      <c r="T1007" s="7" t="s">
        <v>123</v>
      </c>
      <c r="U1007" s="7"/>
      <c r="V1007" s="7" t="s">
        <v>898</v>
      </c>
      <c r="W1007" s="8">
        <v>0</v>
      </c>
      <c r="X1007" s="8">
        <v>0</v>
      </c>
      <c r="Y1007" s="8">
        <v>2.2727272727272728E-2</v>
      </c>
      <c r="Z1007" s="8">
        <v>2.2727272727272728E-2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8">
        <v>0</v>
      </c>
      <c r="AO1007" s="8">
        <v>0</v>
      </c>
      <c r="AP1007" s="8">
        <v>0</v>
      </c>
      <c r="AQ1007" s="8">
        <v>0</v>
      </c>
      <c r="AR1007" s="8">
        <v>0</v>
      </c>
      <c r="AS1007" s="8">
        <v>0</v>
      </c>
      <c r="AT1007" s="8">
        <v>0</v>
      </c>
      <c r="AU1007" s="7">
        <v>0</v>
      </c>
      <c r="AV1007" s="7">
        <v>0</v>
      </c>
      <c r="AW1007" s="7">
        <v>0</v>
      </c>
      <c r="AX1007" s="7">
        <v>0</v>
      </c>
      <c r="AY1007" s="7">
        <v>0</v>
      </c>
      <c r="AZ1007" s="7">
        <v>0</v>
      </c>
      <c r="BA1007" s="7">
        <v>2.2727272727272728E-2</v>
      </c>
      <c r="BB1007" s="7">
        <v>2.2727272727272728E-2</v>
      </c>
      <c r="BC1007" s="8">
        <v>0</v>
      </c>
      <c r="BD1007" s="8">
        <v>0</v>
      </c>
      <c r="BE1007" s="8">
        <v>0</v>
      </c>
      <c r="BF1007" s="8">
        <v>0</v>
      </c>
      <c r="BG1007" s="8">
        <v>0</v>
      </c>
      <c r="BH1007" s="8">
        <v>0</v>
      </c>
      <c r="BI1007" s="8">
        <v>0</v>
      </c>
      <c r="BJ1007" s="8">
        <v>0</v>
      </c>
      <c r="BK1007" s="8">
        <v>0</v>
      </c>
      <c r="BL1007" s="8">
        <v>0</v>
      </c>
      <c r="BM1007" s="8">
        <v>0</v>
      </c>
      <c r="BN1007" s="8">
        <v>0</v>
      </c>
      <c r="BO1007" s="8">
        <v>0</v>
      </c>
      <c r="BP1007" s="8">
        <v>0</v>
      </c>
      <c r="BQ1007" s="8">
        <v>0</v>
      </c>
      <c r="BR1007" s="8">
        <v>0</v>
      </c>
    </row>
    <row r="1008" spans="1:70" x14ac:dyDescent="0.25">
      <c r="A1008" s="6">
        <v>35294737</v>
      </c>
      <c r="B1008" t="s">
        <v>2381</v>
      </c>
      <c r="C1008" s="7" t="s">
        <v>93</v>
      </c>
      <c r="D1008" s="7" t="s">
        <v>897</v>
      </c>
      <c r="E1008" s="7" t="s">
        <v>95</v>
      </c>
      <c r="F1008" t="s">
        <v>898</v>
      </c>
      <c r="G1008" t="s">
        <v>899</v>
      </c>
      <c r="H1008" t="s">
        <v>1464</v>
      </c>
      <c r="I1008" t="s">
        <v>118</v>
      </c>
      <c r="J1008" t="s">
        <v>78</v>
      </c>
      <c r="K1008" t="s">
        <v>79</v>
      </c>
      <c r="L1008">
        <v>40.4320481126</v>
      </c>
      <c r="M1008">
        <v>-122.3106737456</v>
      </c>
      <c r="N1008" s="7" t="s">
        <v>2382</v>
      </c>
      <c r="O1008" s="7" t="s">
        <v>2383</v>
      </c>
      <c r="P1008" s="7" t="s">
        <v>2384</v>
      </c>
      <c r="Q1008" s="7" t="s">
        <v>141</v>
      </c>
      <c r="R1008" s="7">
        <v>1842</v>
      </c>
      <c r="S1008" s="7">
        <v>2500</v>
      </c>
      <c r="T1008" s="7" t="s">
        <v>220</v>
      </c>
      <c r="U1008" s="7"/>
      <c r="V1008" s="7" t="s">
        <v>898</v>
      </c>
      <c r="W1008" s="8">
        <v>0</v>
      </c>
      <c r="X1008" s="8">
        <v>0</v>
      </c>
      <c r="Y1008" s="8">
        <v>8.8636363636363638E-2</v>
      </c>
      <c r="Z1008" s="8">
        <v>8.8636363636363638E-2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8">
        <v>0</v>
      </c>
      <c r="AO1008" s="8">
        <v>0</v>
      </c>
      <c r="AP1008" s="8">
        <v>0</v>
      </c>
      <c r="AQ1008" s="8">
        <v>0</v>
      </c>
      <c r="AR1008" s="8">
        <v>0</v>
      </c>
      <c r="AS1008" s="8">
        <v>8.8636363636363624E-2</v>
      </c>
      <c r="AT1008" s="8">
        <v>8.8636363636363624E-2</v>
      </c>
      <c r="AU1008" s="7">
        <v>0</v>
      </c>
      <c r="AV1008" s="7">
        <v>0</v>
      </c>
      <c r="AW1008" s="7">
        <v>0</v>
      </c>
      <c r="AX1008" s="7">
        <v>0</v>
      </c>
      <c r="AY1008" s="7">
        <v>0</v>
      </c>
      <c r="AZ1008" s="7">
        <v>0</v>
      </c>
      <c r="BA1008" s="7">
        <v>0</v>
      </c>
      <c r="BB1008" s="7">
        <v>0</v>
      </c>
      <c r="BC1008" s="8">
        <v>0</v>
      </c>
      <c r="BD1008" s="8">
        <v>0</v>
      </c>
      <c r="BE1008" s="8">
        <v>0</v>
      </c>
      <c r="BF1008" s="8">
        <v>0</v>
      </c>
      <c r="BG1008" s="8">
        <v>0</v>
      </c>
      <c r="BH1008" s="8">
        <v>0</v>
      </c>
      <c r="BI1008" s="8">
        <v>0</v>
      </c>
      <c r="BJ1008" s="8">
        <v>0</v>
      </c>
      <c r="BK1008" s="8">
        <v>0</v>
      </c>
      <c r="BL1008" s="8">
        <v>0</v>
      </c>
      <c r="BM1008" s="8">
        <v>0</v>
      </c>
      <c r="BN1008" s="8">
        <v>0</v>
      </c>
      <c r="BO1008" s="8">
        <v>0</v>
      </c>
      <c r="BP1008" s="8">
        <v>0</v>
      </c>
      <c r="BQ1008" s="8">
        <v>0</v>
      </c>
      <c r="BR1008" s="8">
        <v>0</v>
      </c>
    </row>
    <row r="1009" spans="1:70" x14ac:dyDescent="0.25">
      <c r="A1009" s="6">
        <v>35095898</v>
      </c>
      <c r="B1009" t="s">
        <v>2385</v>
      </c>
      <c r="C1009" s="7" t="s">
        <v>86</v>
      </c>
      <c r="D1009" s="7" t="s">
        <v>897</v>
      </c>
      <c r="E1009" s="7" t="s">
        <v>87</v>
      </c>
      <c r="F1009" t="s">
        <v>898</v>
      </c>
      <c r="G1009" t="s">
        <v>899</v>
      </c>
      <c r="H1009" t="s">
        <v>1308</v>
      </c>
      <c r="I1009" t="s">
        <v>1044</v>
      </c>
      <c r="J1009" t="s">
        <v>153</v>
      </c>
      <c r="K1009" t="s">
        <v>196</v>
      </c>
      <c r="L1009">
        <v>39.076331125700001</v>
      </c>
      <c r="M1009">
        <v>-122.5850067243</v>
      </c>
      <c r="N1009" s="7"/>
      <c r="O1009" s="7"/>
      <c r="P1009" s="7"/>
      <c r="Q1009" s="7"/>
      <c r="R1009" s="7"/>
      <c r="S1009" s="7"/>
      <c r="T1009" s="7"/>
      <c r="U1009" s="7"/>
      <c r="V1009" s="7"/>
      <c r="W1009" s="8">
        <v>0</v>
      </c>
      <c r="X1009" s="8">
        <v>0</v>
      </c>
      <c r="Y1009" s="8">
        <v>0.11742424242424243</v>
      </c>
      <c r="Z1009" s="8">
        <v>0.11742424242424243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8">
        <v>0</v>
      </c>
      <c r="AO1009" s="8">
        <v>0</v>
      </c>
      <c r="AP1009" s="8">
        <v>0</v>
      </c>
      <c r="AQ1009" s="8">
        <v>0</v>
      </c>
      <c r="AR1009" s="8">
        <v>0</v>
      </c>
      <c r="AS1009" s="8">
        <v>0</v>
      </c>
      <c r="AT1009" s="8">
        <v>0</v>
      </c>
      <c r="AU1009" s="7">
        <v>0</v>
      </c>
      <c r="AV1009" s="7">
        <v>0</v>
      </c>
      <c r="AW1009" s="7">
        <v>0.11742424242424243</v>
      </c>
      <c r="AX1009" s="7">
        <v>0.11742424242424243</v>
      </c>
      <c r="AY1009" s="7">
        <v>0</v>
      </c>
      <c r="AZ1009" s="7">
        <v>0</v>
      </c>
      <c r="BA1009" s="7">
        <v>0</v>
      </c>
      <c r="BB1009" s="7">
        <v>0</v>
      </c>
      <c r="BC1009" s="8">
        <v>0</v>
      </c>
      <c r="BD1009" s="8">
        <v>0</v>
      </c>
      <c r="BE1009" s="8">
        <v>0</v>
      </c>
      <c r="BF1009" s="8">
        <v>0</v>
      </c>
      <c r="BG1009" s="8">
        <v>0</v>
      </c>
      <c r="BH1009" s="8">
        <v>0</v>
      </c>
      <c r="BI1009" s="8">
        <v>0</v>
      </c>
      <c r="BJ1009" s="8">
        <v>0</v>
      </c>
      <c r="BK1009" s="8">
        <v>0</v>
      </c>
      <c r="BL1009" s="8">
        <v>0</v>
      </c>
      <c r="BM1009" s="8">
        <v>0</v>
      </c>
      <c r="BN1009" s="8">
        <v>0</v>
      </c>
      <c r="BO1009" s="8">
        <v>0</v>
      </c>
      <c r="BP1009" s="8">
        <v>0</v>
      </c>
      <c r="BQ1009" s="8">
        <v>0</v>
      </c>
      <c r="BR1009" s="8">
        <v>0</v>
      </c>
    </row>
    <row r="1010" spans="1:70" x14ac:dyDescent="0.25">
      <c r="A1010" s="6">
        <v>35312067</v>
      </c>
      <c r="B1010" t="s">
        <v>2386</v>
      </c>
      <c r="C1010" s="7" t="s">
        <v>86</v>
      </c>
      <c r="D1010" s="7" t="s">
        <v>897</v>
      </c>
      <c r="E1010" s="7" t="s">
        <v>87</v>
      </c>
      <c r="F1010" t="s">
        <v>898</v>
      </c>
      <c r="G1010" t="s">
        <v>899</v>
      </c>
      <c r="H1010" t="s">
        <v>963</v>
      </c>
      <c r="I1010" t="s">
        <v>956</v>
      </c>
      <c r="J1010" t="s">
        <v>99</v>
      </c>
      <c r="K1010" t="s">
        <v>957</v>
      </c>
      <c r="L1010">
        <v>38.231293065400003</v>
      </c>
      <c r="M1010">
        <v>-120.4941475877</v>
      </c>
      <c r="N1010" s="7"/>
      <c r="O1010" s="7"/>
      <c r="P1010" s="7"/>
      <c r="Q1010" s="7"/>
      <c r="R1010" s="7"/>
      <c r="S1010" s="7"/>
      <c r="T1010" s="7"/>
      <c r="U1010" s="7"/>
      <c r="V1010" s="7"/>
      <c r="W1010" s="8">
        <v>0</v>
      </c>
      <c r="X1010" s="8">
        <v>0</v>
      </c>
      <c r="Y1010" s="8">
        <v>4.128787878787879E-2</v>
      </c>
      <c r="Z1010" s="8">
        <v>4.128787878787879E-2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8">
        <v>0</v>
      </c>
      <c r="AO1010" s="8">
        <v>0</v>
      </c>
      <c r="AP1010" s="8">
        <v>0</v>
      </c>
      <c r="AQ1010" s="8">
        <v>0</v>
      </c>
      <c r="AR1010" s="8">
        <v>0</v>
      </c>
      <c r="AS1010" s="8">
        <v>0</v>
      </c>
      <c r="AT1010" s="8">
        <v>0</v>
      </c>
      <c r="AU1010" s="7">
        <v>0</v>
      </c>
      <c r="AV1010" s="7">
        <v>0</v>
      </c>
      <c r="AW1010" s="7">
        <v>0</v>
      </c>
      <c r="AX1010" s="7">
        <v>0</v>
      </c>
      <c r="AY1010" s="7">
        <v>0</v>
      </c>
      <c r="AZ1010" s="7">
        <v>0</v>
      </c>
      <c r="BA1010" s="7">
        <v>4.128787878787879E-2</v>
      </c>
      <c r="BB1010" s="7">
        <v>4.128787878787879E-2</v>
      </c>
      <c r="BC1010" s="8">
        <v>0</v>
      </c>
      <c r="BD1010" s="8">
        <v>0</v>
      </c>
      <c r="BE1010" s="8">
        <v>0</v>
      </c>
      <c r="BF1010" s="8">
        <v>0</v>
      </c>
      <c r="BG1010" s="8">
        <v>0</v>
      </c>
      <c r="BH1010" s="8">
        <v>0</v>
      </c>
      <c r="BI1010" s="8">
        <v>0</v>
      </c>
      <c r="BJ1010" s="8">
        <v>0</v>
      </c>
      <c r="BK1010" s="8">
        <v>0</v>
      </c>
      <c r="BL1010" s="8">
        <v>0</v>
      </c>
      <c r="BM1010" s="8">
        <v>0</v>
      </c>
      <c r="BN1010" s="8">
        <v>0</v>
      </c>
      <c r="BO1010" s="8">
        <v>0</v>
      </c>
      <c r="BP1010" s="8">
        <v>0</v>
      </c>
      <c r="BQ1010" s="8">
        <v>0</v>
      </c>
      <c r="BR1010" s="8">
        <v>0</v>
      </c>
    </row>
    <row r="1011" spans="1:70" x14ac:dyDescent="0.25">
      <c r="A1011" s="6">
        <v>35384512</v>
      </c>
      <c r="B1011" t="s">
        <v>2387</v>
      </c>
      <c r="C1011" s="7" t="s">
        <v>71</v>
      </c>
      <c r="D1011" s="7" t="s">
        <v>897</v>
      </c>
      <c r="E1011" s="7" t="s">
        <v>73</v>
      </c>
      <c r="F1011" t="s">
        <v>898</v>
      </c>
      <c r="G1011" t="s">
        <v>899</v>
      </c>
      <c r="H1011" t="s">
        <v>1218</v>
      </c>
      <c r="I1011" t="s">
        <v>130</v>
      </c>
      <c r="J1011" t="s">
        <v>78</v>
      </c>
      <c r="K1011" t="s">
        <v>109</v>
      </c>
      <c r="L1011">
        <v>38.712866657900001</v>
      </c>
      <c r="M1011">
        <v>-120.8368603281</v>
      </c>
      <c r="N1011" s="7"/>
      <c r="O1011" s="7"/>
      <c r="P1011" s="7"/>
      <c r="Q1011" s="7"/>
      <c r="R1011" s="7"/>
      <c r="S1011" s="7"/>
      <c r="T1011" s="7"/>
      <c r="U1011" s="7"/>
      <c r="V1011" s="7" t="s">
        <v>898</v>
      </c>
      <c r="W1011" s="8">
        <v>0</v>
      </c>
      <c r="X1011" s="8">
        <v>0</v>
      </c>
      <c r="Y1011" s="8">
        <v>0.11022727272727273</v>
      </c>
      <c r="Z1011" s="8">
        <v>0.11022727272727273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8">
        <v>0</v>
      </c>
      <c r="AO1011" s="8">
        <v>0</v>
      </c>
      <c r="AP1011" s="8">
        <v>0</v>
      </c>
      <c r="AQ1011" s="8">
        <v>0</v>
      </c>
      <c r="AR1011" s="8">
        <v>0</v>
      </c>
      <c r="AS1011" s="8">
        <v>0</v>
      </c>
      <c r="AT1011" s="8">
        <v>0</v>
      </c>
      <c r="AU1011" s="7">
        <v>0</v>
      </c>
      <c r="AV1011" s="7">
        <v>0</v>
      </c>
      <c r="AW1011" s="7">
        <v>0</v>
      </c>
      <c r="AX1011" s="7">
        <v>0</v>
      </c>
      <c r="AY1011" s="7">
        <v>0</v>
      </c>
      <c r="AZ1011" s="7">
        <v>0</v>
      </c>
      <c r="BA1011" s="7">
        <v>0.11022727272727273</v>
      </c>
      <c r="BB1011" s="7">
        <v>0.11022727272727273</v>
      </c>
      <c r="BC1011" s="8">
        <v>0</v>
      </c>
      <c r="BD1011" s="8">
        <v>0</v>
      </c>
      <c r="BE1011" s="8">
        <v>0</v>
      </c>
      <c r="BF1011" s="8">
        <v>0</v>
      </c>
      <c r="BG1011" s="8">
        <v>0</v>
      </c>
      <c r="BH1011" s="8">
        <v>0</v>
      </c>
      <c r="BI1011" s="8">
        <v>0</v>
      </c>
      <c r="BJ1011" s="8">
        <v>0</v>
      </c>
      <c r="BK1011" s="8">
        <v>0</v>
      </c>
      <c r="BL1011" s="8">
        <v>0</v>
      </c>
      <c r="BM1011" s="8">
        <v>0</v>
      </c>
      <c r="BN1011" s="8">
        <v>0</v>
      </c>
      <c r="BO1011" s="8">
        <v>0</v>
      </c>
      <c r="BP1011" s="8">
        <v>0</v>
      </c>
      <c r="BQ1011" s="8">
        <v>0</v>
      </c>
      <c r="BR1011" s="8">
        <v>0</v>
      </c>
    </row>
    <row r="1012" spans="1:70" x14ac:dyDescent="0.25">
      <c r="A1012" s="6">
        <v>35355050</v>
      </c>
      <c r="B1012" t="s">
        <v>2388</v>
      </c>
      <c r="C1012" s="7" t="s">
        <v>2389</v>
      </c>
      <c r="D1012" s="7" t="s">
        <v>897</v>
      </c>
      <c r="E1012" s="7" t="s">
        <v>83</v>
      </c>
      <c r="F1012" t="s">
        <v>898</v>
      </c>
      <c r="G1012" t="s">
        <v>899</v>
      </c>
      <c r="H1012" t="s">
        <v>1522</v>
      </c>
      <c r="I1012" t="s">
        <v>1523</v>
      </c>
      <c r="J1012" t="s">
        <v>78</v>
      </c>
      <c r="K1012" t="s">
        <v>166</v>
      </c>
      <c r="L1012">
        <v>39.241939522599999</v>
      </c>
      <c r="M1012">
        <v>-121.4082526689</v>
      </c>
      <c r="N1012" s="7"/>
      <c r="O1012" s="7"/>
      <c r="P1012" s="7"/>
      <c r="Q1012" s="7"/>
      <c r="R1012" s="7"/>
      <c r="S1012" s="7"/>
      <c r="T1012" s="7"/>
      <c r="U1012" s="7"/>
      <c r="V1012" s="7"/>
      <c r="W1012" s="8">
        <v>0</v>
      </c>
      <c r="X1012" s="8">
        <v>0</v>
      </c>
      <c r="Y1012" s="8">
        <v>3.3901515151515155E-2</v>
      </c>
      <c r="Z1012" s="8">
        <v>3.3901515151515155E-2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8">
        <v>0</v>
      </c>
      <c r="AO1012" s="8">
        <v>0</v>
      </c>
      <c r="AP1012" s="8">
        <v>0</v>
      </c>
      <c r="AQ1012" s="8">
        <v>0</v>
      </c>
      <c r="AR1012" s="8">
        <v>0</v>
      </c>
      <c r="AS1012" s="8">
        <v>0</v>
      </c>
      <c r="AT1012" s="8">
        <v>0</v>
      </c>
      <c r="AU1012" s="7">
        <v>0</v>
      </c>
      <c r="AV1012" s="7">
        <v>0</v>
      </c>
      <c r="AW1012" s="7">
        <v>0</v>
      </c>
      <c r="AX1012" s="7">
        <v>0</v>
      </c>
      <c r="AY1012" s="7">
        <v>0</v>
      </c>
      <c r="AZ1012" s="7">
        <v>0</v>
      </c>
      <c r="BA1012" s="7">
        <v>3.3901515151515155E-2</v>
      </c>
      <c r="BB1012" s="7">
        <v>3.3901515151515155E-2</v>
      </c>
      <c r="BC1012" s="8">
        <v>0</v>
      </c>
      <c r="BD1012" s="8">
        <v>0</v>
      </c>
      <c r="BE1012" s="8">
        <v>0</v>
      </c>
      <c r="BF1012" s="8">
        <v>0</v>
      </c>
      <c r="BG1012" s="8">
        <v>0</v>
      </c>
      <c r="BH1012" s="8">
        <v>0</v>
      </c>
      <c r="BI1012" s="8">
        <v>0</v>
      </c>
      <c r="BJ1012" s="8">
        <v>0</v>
      </c>
      <c r="BK1012" s="8">
        <v>0</v>
      </c>
      <c r="BL1012" s="8">
        <v>0</v>
      </c>
      <c r="BM1012" s="8">
        <v>0</v>
      </c>
      <c r="BN1012" s="8">
        <v>0</v>
      </c>
      <c r="BO1012" s="8">
        <v>0</v>
      </c>
      <c r="BP1012" s="8">
        <v>0</v>
      </c>
      <c r="BQ1012" s="8">
        <v>0</v>
      </c>
      <c r="BR1012" s="8">
        <v>0</v>
      </c>
    </row>
    <row r="1013" spans="1:70" x14ac:dyDescent="0.25">
      <c r="A1013" s="6">
        <v>35359508</v>
      </c>
      <c r="B1013" t="s">
        <v>2390</v>
      </c>
      <c r="C1013" s="7" t="s">
        <v>71</v>
      </c>
      <c r="D1013" s="7" t="s">
        <v>897</v>
      </c>
      <c r="E1013" s="7" t="s">
        <v>73</v>
      </c>
      <c r="F1013" t="s">
        <v>898</v>
      </c>
      <c r="G1013" t="s">
        <v>899</v>
      </c>
      <c r="H1013" t="s">
        <v>1556</v>
      </c>
      <c r="I1013" t="s">
        <v>168</v>
      </c>
      <c r="J1013" t="s">
        <v>153</v>
      </c>
      <c r="K1013" t="s">
        <v>169</v>
      </c>
      <c r="L1013">
        <v>38.3876433999</v>
      </c>
      <c r="M1013">
        <v>-122.9214111438</v>
      </c>
      <c r="N1013" s="7"/>
      <c r="O1013" s="7"/>
      <c r="P1013" s="7"/>
      <c r="Q1013" s="7"/>
      <c r="R1013" s="7"/>
      <c r="S1013" s="7"/>
      <c r="T1013" s="7"/>
      <c r="U1013" s="7"/>
      <c r="V1013" s="7"/>
      <c r="W1013" s="8">
        <v>0</v>
      </c>
      <c r="X1013" s="8">
        <v>0</v>
      </c>
      <c r="Y1013" s="8">
        <v>3.7499999999999999E-2</v>
      </c>
      <c r="Z1013" s="8">
        <v>3.7499999999999999E-2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8">
        <v>0</v>
      </c>
      <c r="AO1013" s="8">
        <v>0</v>
      </c>
      <c r="AP1013" s="8">
        <v>0</v>
      </c>
      <c r="AQ1013" s="8">
        <v>0</v>
      </c>
      <c r="AR1013" s="8">
        <v>0</v>
      </c>
      <c r="AS1013" s="8">
        <v>0</v>
      </c>
      <c r="AT1013" s="8">
        <v>0</v>
      </c>
      <c r="AU1013" s="7">
        <v>0</v>
      </c>
      <c r="AV1013" s="7">
        <v>0</v>
      </c>
      <c r="AW1013" s="7">
        <v>0</v>
      </c>
      <c r="AX1013" s="7">
        <v>0</v>
      </c>
      <c r="AY1013" s="7">
        <v>0</v>
      </c>
      <c r="AZ1013" s="7">
        <v>0</v>
      </c>
      <c r="BA1013" s="7">
        <v>3.7499999999999999E-2</v>
      </c>
      <c r="BB1013" s="7">
        <v>3.7499999999999999E-2</v>
      </c>
      <c r="BC1013" s="8">
        <v>0</v>
      </c>
      <c r="BD1013" s="8">
        <v>0</v>
      </c>
      <c r="BE1013" s="8">
        <v>0</v>
      </c>
      <c r="BF1013" s="8">
        <v>0</v>
      </c>
      <c r="BG1013" s="8">
        <v>0</v>
      </c>
      <c r="BH1013" s="8">
        <v>0</v>
      </c>
      <c r="BI1013" s="8">
        <v>0</v>
      </c>
      <c r="BJ1013" s="8">
        <v>0</v>
      </c>
      <c r="BK1013" s="8">
        <v>0</v>
      </c>
      <c r="BL1013" s="8">
        <v>0</v>
      </c>
      <c r="BM1013" s="8">
        <v>0</v>
      </c>
      <c r="BN1013" s="8">
        <v>0</v>
      </c>
      <c r="BO1013" s="8">
        <v>0</v>
      </c>
      <c r="BP1013" s="8">
        <v>0</v>
      </c>
      <c r="BQ1013" s="8">
        <v>0</v>
      </c>
      <c r="BR1013" s="8">
        <v>0</v>
      </c>
    </row>
    <row r="1014" spans="1:70" x14ac:dyDescent="0.25">
      <c r="A1014" s="6">
        <v>35185022</v>
      </c>
      <c r="B1014" t="s">
        <v>2391</v>
      </c>
      <c r="C1014" s="7" t="s">
        <v>93</v>
      </c>
      <c r="D1014" s="7" t="s">
        <v>2392</v>
      </c>
      <c r="E1014" s="7" t="s">
        <v>95</v>
      </c>
      <c r="F1014" t="s">
        <v>2393</v>
      </c>
      <c r="G1014" t="s">
        <v>2394</v>
      </c>
      <c r="H1014" t="s">
        <v>1537</v>
      </c>
      <c r="I1014" t="s">
        <v>330</v>
      </c>
      <c r="J1014" t="s">
        <v>78</v>
      </c>
      <c r="K1014" t="s">
        <v>109</v>
      </c>
      <c r="L1014">
        <v>39.363313529199999</v>
      </c>
      <c r="M1014">
        <v>-120.7915080515</v>
      </c>
      <c r="N1014" s="7" t="s">
        <v>2378</v>
      </c>
      <c r="O1014" s="7" t="s">
        <v>2379</v>
      </c>
      <c r="P1014" s="7" t="s">
        <v>2380</v>
      </c>
      <c r="Q1014" s="7" t="s">
        <v>170</v>
      </c>
      <c r="R1014" s="7">
        <v>1700</v>
      </c>
      <c r="S1014" s="7">
        <v>41</v>
      </c>
      <c r="T1014" s="7" t="s">
        <v>123</v>
      </c>
      <c r="U1014" s="7"/>
      <c r="V1014" s="7" t="s">
        <v>2393</v>
      </c>
      <c r="W1014" s="8">
        <v>0.41704545454545455</v>
      </c>
      <c r="X1014" s="8">
        <v>0</v>
      </c>
      <c r="Y1014" s="8">
        <v>0</v>
      </c>
      <c r="Z1014" s="8">
        <v>0.41704545454545455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0.41704545454545455</v>
      </c>
      <c r="AN1014" s="8">
        <v>0</v>
      </c>
      <c r="AO1014" s="8">
        <v>0</v>
      </c>
      <c r="AP1014" s="8">
        <v>0.41704545454545455</v>
      </c>
      <c r="AQ1014" s="8">
        <v>0</v>
      </c>
      <c r="AR1014" s="8">
        <v>0</v>
      </c>
      <c r="AS1014" s="8">
        <v>0</v>
      </c>
      <c r="AT1014" s="8">
        <v>0</v>
      </c>
      <c r="AU1014" s="7">
        <v>0</v>
      </c>
      <c r="AV1014" s="7">
        <v>0</v>
      </c>
      <c r="AW1014" s="7">
        <v>0</v>
      </c>
      <c r="AX1014" s="7">
        <v>0</v>
      </c>
      <c r="AY1014" s="7">
        <v>0</v>
      </c>
      <c r="AZ1014" s="7">
        <v>0</v>
      </c>
      <c r="BA1014" s="7">
        <v>0</v>
      </c>
      <c r="BB1014" s="7">
        <v>0</v>
      </c>
      <c r="BC1014" s="8">
        <v>0</v>
      </c>
      <c r="BD1014" s="8">
        <v>0</v>
      </c>
      <c r="BE1014" s="8">
        <v>0</v>
      </c>
      <c r="BF1014" s="8">
        <v>0</v>
      </c>
      <c r="BG1014" s="8">
        <v>0</v>
      </c>
      <c r="BH1014" s="8">
        <v>0</v>
      </c>
      <c r="BI1014" s="8">
        <v>0</v>
      </c>
      <c r="BJ1014" s="8">
        <v>0</v>
      </c>
      <c r="BK1014" s="8">
        <v>0</v>
      </c>
      <c r="BL1014" s="8">
        <v>0</v>
      </c>
      <c r="BM1014" s="8">
        <v>0</v>
      </c>
      <c r="BN1014" s="8">
        <v>0</v>
      </c>
      <c r="BO1014" s="8">
        <v>0</v>
      </c>
      <c r="BP1014" s="8">
        <v>0</v>
      </c>
      <c r="BQ1014" s="8">
        <v>0</v>
      </c>
      <c r="BR1014" s="8">
        <v>0</v>
      </c>
    </row>
    <row r="1015" spans="1:70" x14ac:dyDescent="0.25">
      <c r="A1015" s="6">
        <v>74013926</v>
      </c>
      <c r="B1015" t="s">
        <v>2395</v>
      </c>
      <c r="C1015" s="7" t="s">
        <v>93</v>
      </c>
      <c r="D1015" s="7" t="s">
        <v>2396</v>
      </c>
      <c r="E1015" s="7" t="s">
        <v>95</v>
      </c>
      <c r="F1015" t="s">
        <v>2393</v>
      </c>
      <c r="G1015" t="s">
        <v>2397</v>
      </c>
      <c r="H1015" t="s">
        <v>1537</v>
      </c>
      <c r="I1015" t="s">
        <v>330</v>
      </c>
      <c r="J1015" t="s">
        <v>78</v>
      </c>
      <c r="K1015" t="s">
        <v>109</v>
      </c>
      <c r="L1015">
        <v>39.262479999999996</v>
      </c>
      <c r="M1015">
        <v>-121.01817</v>
      </c>
      <c r="N1015" s="7" t="s">
        <v>2398</v>
      </c>
      <c r="O1015" s="7" t="s">
        <v>2399</v>
      </c>
      <c r="P1015" s="7" t="s">
        <v>2400</v>
      </c>
      <c r="Q1015" s="7" t="s">
        <v>141</v>
      </c>
      <c r="R1015" s="7">
        <v>2397</v>
      </c>
      <c r="S1015" s="7">
        <v>2128</v>
      </c>
      <c r="T1015" s="7" t="s">
        <v>220</v>
      </c>
      <c r="U1015" s="7"/>
      <c r="V1015" s="7" t="s">
        <v>2393</v>
      </c>
      <c r="W1015" s="8">
        <v>0</v>
      </c>
      <c r="X1015" s="8">
        <v>0.14583333333333334</v>
      </c>
      <c r="Y1015" s="8">
        <v>0</v>
      </c>
      <c r="Z1015" s="8">
        <v>0.14583333333333334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8">
        <v>0</v>
      </c>
      <c r="AO1015" s="8">
        <v>0</v>
      </c>
      <c r="AP1015" s="8">
        <v>0</v>
      </c>
      <c r="AQ1015" s="8">
        <v>0</v>
      </c>
      <c r="AR1015" s="8">
        <v>0.14583333333333331</v>
      </c>
      <c r="AS1015" s="8">
        <v>0</v>
      </c>
      <c r="AT1015" s="8">
        <v>0.14583333333333331</v>
      </c>
      <c r="AU1015" s="7">
        <v>0</v>
      </c>
      <c r="AV1015" s="7">
        <v>0</v>
      </c>
      <c r="AW1015" s="7">
        <v>0</v>
      </c>
      <c r="AX1015" s="7">
        <v>0</v>
      </c>
      <c r="AY1015" s="7">
        <v>0</v>
      </c>
      <c r="AZ1015" s="7">
        <v>0</v>
      </c>
      <c r="BA1015" s="7">
        <v>0</v>
      </c>
      <c r="BB1015" s="7">
        <v>0</v>
      </c>
      <c r="BC1015" s="8">
        <v>0</v>
      </c>
      <c r="BD1015" s="8">
        <v>0</v>
      </c>
      <c r="BE1015" s="8">
        <v>0</v>
      </c>
      <c r="BF1015" s="8">
        <v>0</v>
      </c>
      <c r="BG1015" s="8">
        <v>0</v>
      </c>
      <c r="BH1015" s="8">
        <v>0</v>
      </c>
      <c r="BI1015" s="8">
        <v>0</v>
      </c>
      <c r="BJ1015" s="8">
        <v>0</v>
      </c>
      <c r="BK1015" s="8">
        <v>0</v>
      </c>
      <c r="BL1015" s="8">
        <v>0</v>
      </c>
      <c r="BM1015" s="8">
        <v>0</v>
      </c>
      <c r="BN1015" s="8">
        <v>0</v>
      </c>
      <c r="BO1015" s="8">
        <v>0</v>
      </c>
      <c r="BP1015" s="8">
        <v>0</v>
      </c>
      <c r="BQ1015" s="8">
        <v>0</v>
      </c>
      <c r="BR1015" s="8">
        <v>0</v>
      </c>
    </row>
    <row r="1016" spans="1:70" x14ac:dyDescent="0.25">
      <c r="A1016" s="6">
        <v>35080162</v>
      </c>
      <c r="B1016" t="s">
        <v>2401</v>
      </c>
      <c r="C1016" s="7" t="s">
        <v>410</v>
      </c>
      <c r="D1016" s="7" t="s">
        <v>2402</v>
      </c>
      <c r="E1016" s="7" t="s">
        <v>95</v>
      </c>
      <c r="F1016" t="s">
        <v>2393</v>
      </c>
      <c r="G1016" t="s">
        <v>2394</v>
      </c>
      <c r="H1016" t="s">
        <v>1633</v>
      </c>
      <c r="I1016" t="s">
        <v>906</v>
      </c>
      <c r="J1016" t="s">
        <v>153</v>
      </c>
      <c r="K1016" t="s">
        <v>196</v>
      </c>
      <c r="L1016">
        <v>39.2142709576</v>
      </c>
      <c r="M1016">
        <v>-123.18886560190001</v>
      </c>
      <c r="N1016" s="7" t="s">
        <v>2195</v>
      </c>
      <c r="O1016" s="7" t="s">
        <v>2403</v>
      </c>
      <c r="P1016" s="7" t="s">
        <v>2197</v>
      </c>
      <c r="Q1016" s="7" t="s">
        <v>141</v>
      </c>
      <c r="R1016" s="7">
        <v>1256</v>
      </c>
      <c r="S1016" s="7">
        <v>2107</v>
      </c>
      <c r="T1016" s="7" t="s">
        <v>220</v>
      </c>
      <c r="U1016" s="7"/>
      <c r="V1016" s="7" t="s">
        <v>2393</v>
      </c>
      <c r="W1016" s="8">
        <v>1.4412878787878789</v>
      </c>
      <c r="X1016" s="8">
        <v>0</v>
      </c>
      <c r="Y1016" s="8">
        <v>0</v>
      </c>
      <c r="Z1016" s="8">
        <v>1.4412878787878789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1.2462121212121213</v>
      </c>
      <c r="AN1016" s="8">
        <v>0</v>
      </c>
      <c r="AO1016" s="8">
        <v>0</v>
      </c>
      <c r="AP1016" s="8">
        <v>1.2462121212121213</v>
      </c>
      <c r="AQ1016" s="8">
        <v>0.19507575757575757</v>
      </c>
      <c r="AR1016" s="8">
        <v>0</v>
      </c>
      <c r="AS1016" s="8">
        <v>0</v>
      </c>
      <c r="AT1016" s="8">
        <v>0.19507575757575757</v>
      </c>
      <c r="AU1016" s="7">
        <v>0</v>
      </c>
      <c r="AV1016" s="7">
        <v>0</v>
      </c>
      <c r="AW1016" s="7">
        <v>0</v>
      </c>
      <c r="AX1016" s="7">
        <v>0</v>
      </c>
      <c r="AY1016" s="7">
        <v>0</v>
      </c>
      <c r="AZ1016" s="7">
        <v>0</v>
      </c>
      <c r="BA1016" s="7">
        <v>0</v>
      </c>
      <c r="BB1016" s="7">
        <v>0</v>
      </c>
      <c r="BC1016" s="8">
        <v>0</v>
      </c>
      <c r="BD1016" s="8">
        <v>0</v>
      </c>
      <c r="BE1016" s="8">
        <v>0</v>
      </c>
      <c r="BF1016" s="8">
        <v>0</v>
      </c>
      <c r="BG1016" s="8">
        <v>0</v>
      </c>
      <c r="BH1016" s="8">
        <v>0</v>
      </c>
      <c r="BI1016" s="8">
        <v>0</v>
      </c>
      <c r="BJ1016" s="8">
        <v>0</v>
      </c>
      <c r="BK1016" s="8">
        <v>0</v>
      </c>
      <c r="BL1016" s="8">
        <v>0</v>
      </c>
      <c r="BM1016" s="8">
        <v>0</v>
      </c>
      <c r="BN1016" s="8">
        <v>0</v>
      </c>
      <c r="BO1016" s="8">
        <v>0</v>
      </c>
      <c r="BP1016" s="8">
        <v>0</v>
      </c>
      <c r="BQ1016" s="8">
        <v>0</v>
      </c>
      <c r="BR1016" s="8">
        <v>0</v>
      </c>
    </row>
    <row r="1017" spans="1:70" x14ac:dyDescent="0.25">
      <c r="A1017" s="6">
        <v>35237937</v>
      </c>
      <c r="B1017" t="s">
        <v>2404</v>
      </c>
      <c r="C1017" s="7" t="s">
        <v>137</v>
      </c>
      <c r="D1017" s="7" t="s">
        <v>2405</v>
      </c>
      <c r="E1017" s="7" t="s">
        <v>95</v>
      </c>
      <c r="F1017" t="s">
        <v>2393</v>
      </c>
      <c r="G1017" t="s">
        <v>2393</v>
      </c>
      <c r="H1017" t="s">
        <v>2406</v>
      </c>
      <c r="I1017" t="s">
        <v>157</v>
      </c>
      <c r="J1017" t="s">
        <v>158</v>
      </c>
      <c r="K1017" t="s">
        <v>159</v>
      </c>
      <c r="L1017">
        <v>37.034136451899997</v>
      </c>
      <c r="M1017">
        <v>-121.9737982908</v>
      </c>
      <c r="N1017" s="7" t="s">
        <v>2407</v>
      </c>
      <c r="O1017" s="7" t="s">
        <v>2408</v>
      </c>
      <c r="P1017" s="7" t="s">
        <v>2409</v>
      </c>
      <c r="Q1017" s="7" t="s">
        <v>170</v>
      </c>
      <c r="R1017" s="7">
        <v>2595</v>
      </c>
      <c r="S1017" s="7">
        <v>1319</v>
      </c>
      <c r="T1017" s="7" t="s">
        <v>220</v>
      </c>
      <c r="U1017" s="7" t="s">
        <v>211</v>
      </c>
      <c r="V1017" s="7" t="s">
        <v>2393</v>
      </c>
      <c r="W1017" s="8">
        <v>0</v>
      </c>
      <c r="X1017" s="8">
        <v>1.5340909090909091E-2</v>
      </c>
      <c r="Y1017" s="8">
        <v>0.18465909090909091</v>
      </c>
      <c r="Z1017" s="8">
        <v>0.2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8">
        <v>0</v>
      </c>
      <c r="AO1017" s="8">
        <v>0</v>
      </c>
      <c r="AP1017" s="8">
        <v>0</v>
      </c>
      <c r="AQ1017" s="8">
        <v>0</v>
      </c>
      <c r="AR1017" s="8">
        <v>0</v>
      </c>
      <c r="AS1017" s="8">
        <v>0</v>
      </c>
      <c r="AT1017" s="8">
        <v>0</v>
      </c>
      <c r="AU1017" s="7">
        <v>0</v>
      </c>
      <c r="AV1017" s="7">
        <v>1.5340909090909091E-2</v>
      </c>
      <c r="AW1017" s="7">
        <v>0</v>
      </c>
      <c r="AX1017" s="7">
        <v>1.5340909090909091E-2</v>
      </c>
      <c r="AY1017" s="7">
        <v>0</v>
      </c>
      <c r="AZ1017" s="7">
        <v>1.5340909090909091E-2</v>
      </c>
      <c r="BA1017" s="7">
        <v>0.16931818181818181</v>
      </c>
      <c r="BB1017" s="7">
        <v>0.18465909090909091</v>
      </c>
      <c r="BC1017" s="8">
        <v>0</v>
      </c>
      <c r="BD1017" s="8">
        <v>0</v>
      </c>
      <c r="BE1017" s="8">
        <v>0</v>
      </c>
      <c r="BF1017" s="8">
        <v>0</v>
      </c>
      <c r="BG1017" s="8">
        <v>0</v>
      </c>
      <c r="BH1017" s="8">
        <v>0</v>
      </c>
      <c r="BI1017" s="8">
        <v>0</v>
      </c>
      <c r="BJ1017" s="8">
        <v>0</v>
      </c>
      <c r="BK1017" s="8">
        <v>0</v>
      </c>
      <c r="BL1017" s="8">
        <v>0</v>
      </c>
      <c r="BM1017" s="8">
        <v>0</v>
      </c>
      <c r="BN1017" s="8">
        <v>0</v>
      </c>
      <c r="BO1017" s="8">
        <v>0</v>
      </c>
      <c r="BP1017" s="8">
        <v>0</v>
      </c>
      <c r="BQ1017" s="8">
        <v>0</v>
      </c>
      <c r="BR1017" s="8">
        <v>0</v>
      </c>
    </row>
    <row r="1018" spans="1:70" x14ac:dyDescent="0.25">
      <c r="A1018" s="6">
        <v>31066255</v>
      </c>
      <c r="B1018" t="s">
        <v>2410</v>
      </c>
      <c r="C1018" s="7" t="s">
        <v>93</v>
      </c>
      <c r="D1018" s="7" t="s">
        <v>2396</v>
      </c>
      <c r="E1018" s="7" t="s">
        <v>95</v>
      </c>
      <c r="F1018" t="s">
        <v>2393</v>
      </c>
      <c r="G1018" t="s">
        <v>2397</v>
      </c>
      <c r="H1018" t="s">
        <v>1218</v>
      </c>
      <c r="I1018" t="s">
        <v>130</v>
      </c>
      <c r="J1018" t="s">
        <v>78</v>
      </c>
      <c r="K1018" t="s">
        <v>109</v>
      </c>
      <c r="L1018">
        <v>0</v>
      </c>
      <c r="M1018">
        <v>0</v>
      </c>
      <c r="N1018" s="7" t="s">
        <v>2012</v>
      </c>
      <c r="O1018" s="7" t="s">
        <v>2411</v>
      </c>
      <c r="P1018" s="7" t="s">
        <v>2412</v>
      </c>
      <c r="Q1018" s="7" t="s">
        <v>141</v>
      </c>
      <c r="R1018" s="7">
        <v>2077</v>
      </c>
      <c r="S1018" s="7">
        <v>535</v>
      </c>
      <c r="T1018" s="7" t="s">
        <v>134</v>
      </c>
      <c r="U1018" s="7"/>
      <c r="V1018" s="7" t="s">
        <v>2393</v>
      </c>
      <c r="W1018" s="8">
        <v>0.11268939393939394</v>
      </c>
      <c r="X1018" s="8">
        <v>1.3143939393939394</v>
      </c>
      <c r="Y1018" s="8">
        <v>0</v>
      </c>
      <c r="Z1018" s="8">
        <v>1.4270833333333333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8">
        <v>0</v>
      </c>
      <c r="AO1018" s="8">
        <v>0</v>
      </c>
      <c r="AP1018" s="8">
        <v>0</v>
      </c>
      <c r="AQ1018" s="8">
        <v>0.11268939393939394</v>
      </c>
      <c r="AR1018" s="8">
        <v>1.3143939393939394</v>
      </c>
      <c r="AS1018" s="8">
        <v>0</v>
      </c>
      <c r="AT1018" s="8">
        <v>1.4270833333333335</v>
      </c>
      <c r="AU1018" s="7">
        <v>0</v>
      </c>
      <c r="AV1018" s="7">
        <v>0</v>
      </c>
      <c r="AW1018" s="7">
        <v>0</v>
      </c>
      <c r="AX1018" s="7">
        <v>0</v>
      </c>
      <c r="AY1018" s="7">
        <v>0</v>
      </c>
      <c r="AZ1018" s="7">
        <v>0</v>
      </c>
      <c r="BA1018" s="7">
        <v>0</v>
      </c>
      <c r="BB1018" s="7">
        <v>0</v>
      </c>
      <c r="BC1018" s="8">
        <v>0</v>
      </c>
      <c r="BD1018" s="8">
        <v>0</v>
      </c>
      <c r="BE1018" s="8">
        <v>0</v>
      </c>
      <c r="BF1018" s="8">
        <v>0</v>
      </c>
      <c r="BG1018" s="8">
        <v>0</v>
      </c>
      <c r="BH1018" s="8">
        <v>0</v>
      </c>
      <c r="BI1018" s="8">
        <v>0</v>
      </c>
      <c r="BJ1018" s="8">
        <v>0</v>
      </c>
      <c r="BK1018" s="8">
        <v>0</v>
      </c>
      <c r="BL1018" s="8">
        <v>0</v>
      </c>
      <c r="BM1018" s="8">
        <v>0</v>
      </c>
      <c r="BN1018" s="8">
        <v>0</v>
      </c>
      <c r="BO1018" s="8">
        <v>0</v>
      </c>
      <c r="BP1018" s="8">
        <v>0</v>
      </c>
      <c r="BQ1018" s="8">
        <v>0</v>
      </c>
      <c r="BR1018" s="8">
        <v>0</v>
      </c>
    </row>
    <row r="1019" spans="1:70" x14ac:dyDescent="0.25">
      <c r="A1019" s="6">
        <v>74010582</v>
      </c>
      <c r="B1019" t="s">
        <v>2413</v>
      </c>
      <c r="C1019" s="7" t="s">
        <v>86</v>
      </c>
      <c r="D1019" s="7" t="s">
        <v>2396</v>
      </c>
      <c r="E1019" s="7" t="s">
        <v>87</v>
      </c>
      <c r="F1019" t="s">
        <v>2393</v>
      </c>
      <c r="G1019" t="s">
        <v>2397</v>
      </c>
      <c r="H1019" t="s">
        <v>1218</v>
      </c>
      <c r="I1019" t="s">
        <v>130</v>
      </c>
      <c r="J1019" t="s">
        <v>78</v>
      </c>
      <c r="K1019" t="s">
        <v>109</v>
      </c>
      <c r="L1019">
        <v>38.725969999999997</v>
      </c>
      <c r="M1019">
        <v>-120.83956999999999</v>
      </c>
      <c r="N1019" s="7" t="s">
        <v>1990</v>
      </c>
      <c r="O1019" s="7" t="s">
        <v>2414</v>
      </c>
      <c r="P1019" s="7" t="s">
        <v>2415</v>
      </c>
      <c r="Q1019" s="7" t="s">
        <v>141</v>
      </c>
      <c r="R1019" s="7">
        <v>811</v>
      </c>
      <c r="S1019" s="7">
        <v>1184</v>
      </c>
      <c r="T1019" s="7" t="s">
        <v>220</v>
      </c>
      <c r="U1019" s="7" t="s">
        <v>221</v>
      </c>
      <c r="V1019" s="7" t="s">
        <v>2393</v>
      </c>
      <c r="W1019" s="8">
        <v>0</v>
      </c>
      <c r="X1019" s="8">
        <v>1.3299242424242423</v>
      </c>
      <c r="Y1019" s="8">
        <v>0</v>
      </c>
      <c r="Z1019" s="8">
        <v>1.3299242424242423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8">
        <v>0</v>
      </c>
      <c r="AO1019" s="8">
        <v>0</v>
      </c>
      <c r="AP1019" s="8">
        <v>0</v>
      </c>
      <c r="AQ1019" s="8">
        <v>0</v>
      </c>
      <c r="AR1019" s="8">
        <v>0</v>
      </c>
      <c r="AS1019" s="8">
        <v>0</v>
      </c>
      <c r="AT1019" s="8">
        <v>0</v>
      </c>
      <c r="AU1019" s="7">
        <v>0</v>
      </c>
      <c r="AV1019" s="7">
        <v>0</v>
      </c>
      <c r="AW1019" s="7">
        <v>0</v>
      </c>
      <c r="AX1019" s="7">
        <v>0</v>
      </c>
      <c r="AY1019" s="7">
        <v>0</v>
      </c>
      <c r="AZ1019" s="7">
        <v>1.3299242424242423</v>
      </c>
      <c r="BA1019" s="7">
        <v>0</v>
      </c>
      <c r="BB1019" s="7">
        <v>1.3299242424242423</v>
      </c>
      <c r="BC1019" s="8">
        <v>0</v>
      </c>
      <c r="BD1019" s="8">
        <v>0</v>
      </c>
      <c r="BE1019" s="8">
        <v>0</v>
      </c>
      <c r="BF1019" s="8">
        <v>0</v>
      </c>
      <c r="BG1019" s="8">
        <v>0</v>
      </c>
      <c r="BH1019" s="8">
        <v>0</v>
      </c>
      <c r="BI1019" s="8">
        <v>0</v>
      </c>
      <c r="BJ1019" s="8">
        <v>0</v>
      </c>
      <c r="BK1019" s="8">
        <v>0</v>
      </c>
      <c r="BL1019" s="8">
        <v>0</v>
      </c>
      <c r="BM1019" s="8">
        <v>0</v>
      </c>
      <c r="BN1019" s="8">
        <v>0</v>
      </c>
      <c r="BO1019" s="8">
        <v>0</v>
      </c>
      <c r="BP1019" s="8">
        <v>0</v>
      </c>
      <c r="BQ1019" s="8">
        <v>0</v>
      </c>
      <c r="BR1019" s="8">
        <v>0</v>
      </c>
    </row>
    <row r="1020" spans="1:70" x14ac:dyDescent="0.25">
      <c r="A1020" s="6">
        <v>74001486</v>
      </c>
      <c r="B1020" t="s">
        <v>2416</v>
      </c>
      <c r="C1020" s="7" t="s">
        <v>71</v>
      </c>
      <c r="D1020" s="7" t="s">
        <v>2396</v>
      </c>
      <c r="E1020" s="7" t="s">
        <v>73</v>
      </c>
      <c r="F1020" t="s">
        <v>2393</v>
      </c>
      <c r="G1020" t="s">
        <v>2397</v>
      </c>
      <c r="H1020" t="s">
        <v>2417</v>
      </c>
      <c r="I1020" t="s">
        <v>1017</v>
      </c>
      <c r="J1020" t="s">
        <v>508</v>
      </c>
      <c r="K1020" t="s">
        <v>2418</v>
      </c>
      <c r="L1020">
        <v>37.883809999999997</v>
      </c>
      <c r="M1020">
        <v>-122.24838</v>
      </c>
      <c r="N1020" s="7" t="s">
        <v>2419</v>
      </c>
      <c r="O1020" s="7" t="s">
        <v>2420</v>
      </c>
      <c r="P1020" s="7" t="s">
        <v>2421</v>
      </c>
      <c r="Q1020" s="7" t="s">
        <v>122</v>
      </c>
      <c r="R1020" s="7">
        <v>2792</v>
      </c>
      <c r="S1020" s="7">
        <v>2633</v>
      </c>
      <c r="T1020" s="7" t="s">
        <v>220</v>
      </c>
      <c r="U1020" s="7" t="s">
        <v>216</v>
      </c>
      <c r="V1020" s="7" t="s">
        <v>2393</v>
      </c>
      <c r="W1020" s="8">
        <v>0</v>
      </c>
      <c r="X1020" s="8">
        <v>1.4575757575757575</v>
      </c>
      <c r="Y1020" s="8">
        <v>0</v>
      </c>
      <c r="Z1020" s="8">
        <v>1.4575757575757575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8">
        <v>0</v>
      </c>
      <c r="AO1020" s="8">
        <v>0</v>
      </c>
      <c r="AP1020" s="8">
        <v>0</v>
      </c>
      <c r="AQ1020" s="8">
        <v>0</v>
      </c>
      <c r="AR1020" s="8">
        <v>0</v>
      </c>
      <c r="AS1020" s="8">
        <v>0</v>
      </c>
      <c r="AT1020" s="8">
        <v>0</v>
      </c>
      <c r="AU1020" s="7">
        <v>0</v>
      </c>
      <c r="AV1020" s="7">
        <v>0</v>
      </c>
      <c r="AW1020" s="7">
        <v>0</v>
      </c>
      <c r="AX1020" s="7">
        <v>0</v>
      </c>
      <c r="AY1020" s="7">
        <v>0</v>
      </c>
      <c r="AZ1020" s="7">
        <v>1.4575757575757575</v>
      </c>
      <c r="BA1020" s="7">
        <v>0</v>
      </c>
      <c r="BB1020" s="7">
        <v>1.4575757575757575</v>
      </c>
      <c r="BC1020" s="8">
        <v>0</v>
      </c>
      <c r="BD1020" s="8">
        <v>0</v>
      </c>
      <c r="BE1020" s="8">
        <v>0</v>
      </c>
      <c r="BF1020" s="8">
        <v>0</v>
      </c>
      <c r="BG1020" s="8">
        <v>0</v>
      </c>
      <c r="BH1020" s="8">
        <v>0</v>
      </c>
      <c r="BI1020" s="8">
        <v>0</v>
      </c>
      <c r="BJ1020" s="8">
        <v>0</v>
      </c>
      <c r="BK1020" s="8">
        <v>0</v>
      </c>
      <c r="BL1020" s="8">
        <v>0</v>
      </c>
      <c r="BM1020" s="8">
        <v>0</v>
      </c>
      <c r="BN1020" s="8">
        <v>0</v>
      </c>
      <c r="BO1020" s="8">
        <v>0</v>
      </c>
      <c r="BP1020" s="8">
        <v>0</v>
      </c>
      <c r="BQ1020" s="8">
        <v>0</v>
      </c>
      <c r="BR1020" s="8">
        <v>0</v>
      </c>
    </row>
    <row r="1021" spans="1:70" x14ac:dyDescent="0.25">
      <c r="A1021" s="6">
        <v>35128962</v>
      </c>
      <c r="B1021" t="s">
        <v>2422</v>
      </c>
      <c r="C1021" s="7" t="s">
        <v>421</v>
      </c>
      <c r="D1021" s="7" t="s">
        <v>2423</v>
      </c>
      <c r="E1021" s="7" t="s">
        <v>421</v>
      </c>
      <c r="F1021" t="s">
        <v>2393</v>
      </c>
      <c r="G1021" t="s">
        <v>2424</v>
      </c>
      <c r="H1021" t="s">
        <v>1894</v>
      </c>
      <c r="I1021" t="s">
        <v>906</v>
      </c>
      <c r="J1021" t="s">
        <v>153</v>
      </c>
      <c r="K1021" t="s">
        <v>196</v>
      </c>
      <c r="L1021">
        <v>39.415447948000001</v>
      </c>
      <c r="M1021">
        <v>-123.7771000218</v>
      </c>
      <c r="N1021" s="7" t="s">
        <v>2425</v>
      </c>
      <c r="O1021" s="7" t="s">
        <v>2426</v>
      </c>
      <c r="P1021" s="7" t="s">
        <v>2427</v>
      </c>
      <c r="Q1021" s="7" t="s">
        <v>141</v>
      </c>
      <c r="R1021" s="7">
        <v>2305</v>
      </c>
      <c r="S1021" s="7">
        <v>2316</v>
      </c>
      <c r="T1021" s="7" t="s">
        <v>220</v>
      </c>
      <c r="U1021" s="7"/>
      <c r="V1021" s="7" t="s">
        <v>2393</v>
      </c>
      <c r="W1021" s="8">
        <v>1.6287878787878789</v>
      </c>
      <c r="X1021" s="8">
        <v>0</v>
      </c>
      <c r="Y1021" s="8">
        <v>0</v>
      </c>
      <c r="Z1021" s="8">
        <v>1.6287878787878789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8">
        <v>0</v>
      </c>
      <c r="AO1021" s="8">
        <v>0</v>
      </c>
      <c r="AP1021" s="8">
        <v>0</v>
      </c>
      <c r="AQ1021" s="8">
        <v>0</v>
      </c>
      <c r="AR1021" s="8">
        <v>0</v>
      </c>
      <c r="AS1021" s="8">
        <v>0</v>
      </c>
      <c r="AT1021" s="8">
        <v>0</v>
      </c>
      <c r="AU1021" s="7">
        <v>0</v>
      </c>
      <c r="AV1021" s="7">
        <v>0</v>
      </c>
      <c r="AW1021" s="7">
        <v>0</v>
      </c>
      <c r="AX1021" s="7">
        <v>0</v>
      </c>
      <c r="AY1021" s="7">
        <v>0</v>
      </c>
      <c r="AZ1021" s="7">
        <v>0</v>
      </c>
      <c r="BA1021" s="7">
        <v>0</v>
      </c>
      <c r="BB1021" s="7">
        <v>0</v>
      </c>
      <c r="BC1021" s="8">
        <v>1.6287878787878789</v>
      </c>
      <c r="BD1021" s="8">
        <v>0</v>
      </c>
      <c r="BE1021" s="8">
        <v>0</v>
      </c>
      <c r="BF1021" s="8">
        <v>1.6287878787878789</v>
      </c>
      <c r="BG1021" s="8">
        <v>0</v>
      </c>
      <c r="BH1021" s="8">
        <v>0</v>
      </c>
      <c r="BI1021" s="8">
        <v>0</v>
      </c>
      <c r="BJ1021" s="8">
        <v>0</v>
      </c>
      <c r="BK1021" s="8">
        <v>0</v>
      </c>
      <c r="BL1021" s="8">
        <v>0</v>
      </c>
      <c r="BM1021" s="8">
        <v>0</v>
      </c>
      <c r="BN1021" s="8">
        <v>0</v>
      </c>
      <c r="BO1021" s="8">
        <v>0</v>
      </c>
      <c r="BP1021" s="8">
        <v>0</v>
      </c>
      <c r="BQ1021" s="8">
        <v>0</v>
      </c>
      <c r="BR1021" s="8">
        <v>0</v>
      </c>
    </row>
    <row r="1022" spans="1:70" x14ac:dyDescent="0.25">
      <c r="A1022" s="6">
        <v>35112572</v>
      </c>
      <c r="B1022" t="s">
        <v>2428</v>
      </c>
      <c r="C1022" s="7" t="s">
        <v>93</v>
      </c>
      <c r="D1022" s="7" t="s">
        <v>2402</v>
      </c>
      <c r="E1022" s="7" t="s">
        <v>95</v>
      </c>
      <c r="F1022" t="s">
        <v>2393</v>
      </c>
      <c r="G1022" t="s">
        <v>2394</v>
      </c>
      <c r="H1022" t="s">
        <v>1868</v>
      </c>
      <c r="I1022" t="s">
        <v>939</v>
      </c>
      <c r="J1022" t="s">
        <v>153</v>
      </c>
      <c r="K1022" t="s">
        <v>196</v>
      </c>
      <c r="L1022">
        <v>40.105046942199998</v>
      </c>
      <c r="M1022">
        <v>-123.796042421</v>
      </c>
      <c r="N1022" s="7" t="s">
        <v>1872</v>
      </c>
      <c r="O1022" s="7" t="s">
        <v>1885</v>
      </c>
      <c r="P1022" s="7" t="s">
        <v>1874</v>
      </c>
      <c r="Q1022" s="7" t="s">
        <v>141</v>
      </c>
      <c r="R1022" s="7">
        <v>1198</v>
      </c>
      <c r="S1022" s="7">
        <v>2092</v>
      </c>
      <c r="T1022" s="7" t="s">
        <v>220</v>
      </c>
      <c r="U1022" s="7"/>
      <c r="V1022" s="7" t="s">
        <v>2393</v>
      </c>
      <c r="W1022" s="8">
        <v>0.59526515151515147</v>
      </c>
      <c r="X1022" s="8">
        <v>0.57310606060606062</v>
      </c>
      <c r="Y1022" s="8">
        <v>0</v>
      </c>
      <c r="Z1022" s="8">
        <v>1.1683712121212122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8">
        <v>0</v>
      </c>
      <c r="AO1022" s="8">
        <v>0</v>
      </c>
      <c r="AP1022" s="8">
        <v>0</v>
      </c>
      <c r="AQ1022" s="8">
        <v>0.59526515151515158</v>
      </c>
      <c r="AR1022" s="8">
        <v>0.57310606060606073</v>
      </c>
      <c r="AS1022" s="8">
        <v>0</v>
      </c>
      <c r="AT1022" s="8">
        <v>1.1683712121212122</v>
      </c>
      <c r="AU1022" s="7">
        <v>0</v>
      </c>
      <c r="AV1022" s="7">
        <v>0</v>
      </c>
      <c r="AW1022" s="7">
        <v>0</v>
      </c>
      <c r="AX1022" s="7">
        <v>0</v>
      </c>
      <c r="AY1022" s="7">
        <v>0</v>
      </c>
      <c r="AZ1022" s="7">
        <v>0</v>
      </c>
      <c r="BA1022" s="7">
        <v>0</v>
      </c>
      <c r="BB1022" s="7">
        <v>0</v>
      </c>
      <c r="BC1022" s="8">
        <v>0</v>
      </c>
      <c r="BD1022" s="8">
        <v>0</v>
      </c>
      <c r="BE1022" s="8">
        <v>0</v>
      </c>
      <c r="BF1022" s="8">
        <v>0</v>
      </c>
      <c r="BG1022" s="8">
        <v>0</v>
      </c>
      <c r="BH1022" s="8">
        <v>0</v>
      </c>
      <c r="BI1022" s="8">
        <v>0</v>
      </c>
      <c r="BJ1022" s="8">
        <v>0</v>
      </c>
      <c r="BK1022" s="8">
        <v>0</v>
      </c>
      <c r="BL1022" s="8">
        <v>0</v>
      </c>
      <c r="BM1022" s="8">
        <v>0</v>
      </c>
      <c r="BN1022" s="8">
        <v>0</v>
      </c>
      <c r="BO1022" s="8">
        <v>0</v>
      </c>
      <c r="BP1022" s="8">
        <v>0</v>
      </c>
      <c r="BQ1022" s="8">
        <v>0</v>
      </c>
      <c r="BR1022" s="8">
        <v>0</v>
      </c>
    </row>
    <row r="1023" spans="1:70" x14ac:dyDescent="0.25">
      <c r="A1023" s="6">
        <v>31546316</v>
      </c>
      <c r="B1023" t="s">
        <v>2429</v>
      </c>
      <c r="C1023" s="7" t="s">
        <v>410</v>
      </c>
      <c r="D1023" s="7" t="s">
        <v>2430</v>
      </c>
      <c r="E1023" s="7" t="s">
        <v>95</v>
      </c>
      <c r="F1023" t="s">
        <v>2393</v>
      </c>
      <c r="G1023" t="s">
        <v>2431</v>
      </c>
      <c r="H1023" t="s">
        <v>329</v>
      </c>
      <c r="I1023" t="s">
        <v>330</v>
      </c>
      <c r="J1023" t="s">
        <v>78</v>
      </c>
      <c r="K1023" t="s">
        <v>109</v>
      </c>
      <c r="L1023">
        <v>0</v>
      </c>
      <c r="M1023">
        <v>0</v>
      </c>
      <c r="N1023" s="7" t="s">
        <v>1793</v>
      </c>
      <c r="O1023" s="7" t="s">
        <v>2432</v>
      </c>
      <c r="P1023" s="7" t="s">
        <v>2433</v>
      </c>
      <c r="Q1023" s="7" t="s">
        <v>141</v>
      </c>
      <c r="R1023" s="7">
        <v>186</v>
      </c>
      <c r="S1023" s="7">
        <v>1926</v>
      </c>
      <c r="T1023" s="7" t="s">
        <v>220</v>
      </c>
      <c r="U1023" s="7"/>
      <c r="V1023" s="7" t="s">
        <v>2393</v>
      </c>
      <c r="W1023" s="8">
        <v>0</v>
      </c>
      <c r="X1023" s="8">
        <v>0.13049242424242424</v>
      </c>
      <c r="Y1023" s="8">
        <v>0</v>
      </c>
      <c r="Z1023" s="8">
        <v>0.13049242424242424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8">
        <v>0</v>
      </c>
      <c r="AO1023" s="8">
        <v>0</v>
      </c>
      <c r="AP1023" s="8">
        <v>0</v>
      </c>
      <c r="AQ1023" s="8">
        <v>0</v>
      </c>
      <c r="AR1023" s="8">
        <v>0.13049242424242424</v>
      </c>
      <c r="AS1023" s="8">
        <v>0</v>
      </c>
      <c r="AT1023" s="8">
        <v>0.13049242424242424</v>
      </c>
      <c r="AU1023" s="7">
        <v>0</v>
      </c>
      <c r="AV1023" s="7">
        <v>0</v>
      </c>
      <c r="AW1023" s="7">
        <v>0</v>
      </c>
      <c r="AX1023" s="7">
        <v>0</v>
      </c>
      <c r="AY1023" s="7">
        <v>0</v>
      </c>
      <c r="AZ1023" s="7">
        <v>0</v>
      </c>
      <c r="BA1023" s="7">
        <v>0</v>
      </c>
      <c r="BB1023" s="7">
        <v>0</v>
      </c>
      <c r="BC1023" s="8">
        <v>0</v>
      </c>
      <c r="BD1023" s="8">
        <v>0</v>
      </c>
      <c r="BE1023" s="8">
        <v>0</v>
      </c>
      <c r="BF1023" s="8">
        <v>0</v>
      </c>
      <c r="BG1023" s="8">
        <v>0</v>
      </c>
      <c r="BH1023" s="8">
        <v>0</v>
      </c>
      <c r="BI1023" s="8">
        <v>0</v>
      </c>
      <c r="BJ1023" s="8">
        <v>0</v>
      </c>
      <c r="BK1023" s="8">
        <v>0</v>
      </c>
      <c r="BL1023" s="8">
        <v>0</v>
      </c>
      <c r="BM1023" s="8">
        <v>0</v>
      </c>
      <c r="BN1023" s="8">
        <v>0</v>
      </c>
      <c r="BO1023" s="8">
        <v>0</v>
      </c>
      <c r="BP1023" s="8">
        <v>0</v>
      </c>
      <c r="BQ1023" s="8">
        <v>0</v>
      </c>
      <c r="BR1023" s="8">
        <v>0</v>
      </c>
    </row>
    <row r="1024" spans="1:70" x14ac:dyDescent="0.25">
      <c r="A1024" s="6">
        <v>35190945</v>
      </c>
      <c r="B1024" t="s">
        <v>2434</v>
      </c>
      <c r="C1024" s="7" t="s">
        <v>115</v>
      </c>
      <c r="D1024" s="7" t="s">
        <v>2435</v>
      </c>
      <c r="E1024" s="7" t="s">
        <v>95</v>
      </c>
      <c r="F1024" t="s">
        <v>2393</v>
      </c>
      <c r="G1024" t="s">
        <v>2431</v>
      </c>
      <c r="H1024" t="s">
        <v>1357</v>
      </c>
      <c r="I1024" t="s">
        <v>956</v>
      </c>
      <c r="J1024" t="s">
        <v>99</v>
      </c>
      <c r="K1024" t="s">
        <v>957</v>
      </c>
      <c r="L1024">
        <v>0</v>
      </c>
      <c r="M1024">
        <v>0</v>
      </c>
      <c r="N1024" s="7" t="s">
        <v>1920</v>
      </c>
      <c r="O1024" s="7" t="s">
        <v>2436</v>
      </c>
      <c r="P1024" s="7" t="s">
        <v>2437</v>
      </c>
      <c r="Q1024" s="7" t="s">
        <v>141</v>
      </c>
      <c r="R1024" s="7">
        <v>838</v>
      </c>
      <c r="S1024" s="7">
        <v>1734</v>
      </c>
      <c r="T1024" s="7" t="s">
        <v>220</v>
      </c>
      <c r="U1024" s="7"/>
      <c r="V1024" s="7" t="s">
        <v>2393</v>
      </c>
      <c r="W1024" s="8">
        <v>1.1168560606060607</v>
      </c>
      <c r="X1024" s="8">
        <v>0</v>
      </c>
      <c r="Y1024" s="8">
        <v>0</v>
      </c>
      <c r="Z1024" s="8">
        <v>1.1168560606060607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8">
        <v>0</v>
      </c>
      <c r="AO1024" s="8">
        <v>0</v>
      </c>
      <c r="AP1024" s="8">
        <v>0</v>
      </c>
      <c r="AQ1024" s="8">
        <v>0</v>
      </c>
      <c r="AR1024" s="8">
        <v>0</v>
      </c>
      <c r="AS1024" s="8">
        <v>0</v>
      </c>
      <c r="AT1024" s="8">
        <v>0</v>
      </c>
      <c r="AU1024" s="7">
        <v>0.99185606060606057</v>
      </c>
      <c r="AV1024" s="7">
        <v>0</v>
      </c>
      <c r="AW1024" s="7">
        <v>0</v>
      </c>
      <c r="AX1024" s="7">
        <v>0.99185606060606057</v>
      </c>
      <c r="AY1024" s="7">
        <v>0.12499999999999989</v>
      </c>
      <c r="AZ1024" s="7">
        <v>0</v>
      </c>
      <c r="BA1024" s="7">
        <v>0</v>
      </c>
      <c r="BB1024" s="7">
        <v>0.12499999999999989</v>
      </c>
      <c r="BC1024" s="8">
        <v>0</v>
      </c>
      <c r="BD1024" s="8">
        <v>0</v>
      </c>
      <c r="BE1024" s="8">
        <v>0</v>
      </c>
      <c r="BF1024" s="8">
        <v>0</v>
      </c>
      <c r="BG1024" s="8">
        <v>0</v>
      </c>
      <c r="BH1024" s="8">
        <v>0</v>
      </c>
      <c r="BI1024" s="8">
        <v>0</v>
      </c>
      <c r="BJ1024" s="8">
        <v>0</v>
      </c>
      <c r="BK1024" s="8">
        <v>0</v>
      </c>
      <c r="BL1024" s="8">
        <v>0</v>
      </c>
      <c r="BM1024" s="8">
        <v>0</v>
      </c>
      <c r="BN1024" s="8">
        <v>0</v>
      </c>
      <c r="BO1024" s="8">
        <v>0</v>
      </c>
      <c r="BP1024" s="8">
        <v>0</v>
      </c>
      <c r="BQ1024" s="8">
        <v>0</v>
      </c>
      <c r="BR1024" s="8">
        <v>0</v>
      </c>
    </row>
    <row r="1025" spans="1:70" x14ac:dyDescent="0.25">
      <c r="A1025" s="6">
        <v>35290901</v>
      </c>
      <c r="B1025" t="s">
        <v>2438</v>
      </c>
      <c r="C1025" s="7" t="s">
        <v>137</v>
      </c>
      <c r="D1025" s="7" t="s">
        <v>2439</v>
      </c>
      <c r="E1025" s="7" t="s">
        <v>95</v>
      </c>
      <c r="F1025" t="s">
        <v>2393</v>
      </c>
      <c r="G1025" t="s">
        <v>2440</v>
      </c>
      <c r="H1025" t="s">
        <v>974</v>
      </c>
      <c r="I1025" t="s">
        <v>108</v>
      </c>
      <c r="J1025" t="s">
        <v>78</v>
      </c>
      <c r="K1025" t="s">
        <v>109</v>
      </c>
      <c r="L1025">
        <v>38.868501620807201</v>
      </c>
      <c r="M1025">
        <v>-121.23507363302799</v>
      </c>
      <c r="N1025" s="7" t="s">
        <v>1751</v>
      </c>
      <c r="O1025" s="7" t="s">
        <v>2441</v>
      </c>
      <c r="P1025" s="7" t="s">
        <v>1753</v>
      </c>
      <c r="Q1025" s="7" t="s">
        <v>141</v>
      </c>
      <c r="R1025" s="7">
        <v>1408</v>
      </c>
      <c r="S1025" s="7">
        <v>2686</v>
      </c>
      <c r="T1025" s="7" t="s">
        <v>220</v>
      </c>
      <c r="U1025" s="7"/>
      <c r="V1025" s="7" t="s">
        <v>2393</v>
      </c>
      <c r="W1025" s="8">
        <v>0.64431818181818179</v>
      </c>
      <c r="X1025" s="8">
        <v>0</v>
      </c>
      <c r="Y1025" s="8">
        <v>0</v>
      </c>
      <c r="Z1025" s="8">
        <v>0.64431818181818179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8">
        <v>0</v>
      </c>
      <c r="AO1025" s="8">
        <v>0</v>
      </c>
      <c r="AP1025" s="8">
        <v>0</v>
      </c>
      <c r="AQ1025" s="8">
        <v>0</v>
      </c>
      <c r="AR1025" s="8">
        <v>0</v>
      </c>
      <c r="AS1025" s="8">
        <v>0</v>
      </c>
      <c r="AT1025" s="8">
        <v>0</v>
      </c>
      <c r="AU1025" s="7">
        <v>0</v>
      </c>
      <c r="AV1025" s="7">
        <v>0</v>
      </c>
      <c r="AW1025" s="7">
        <v>0</v>
      </c>
      <c r="AX1025" s="7">
        <v>0</v>
      </c>
      <c r="AY1025" s="7">
        <v>0.64431818181818179</v>
      </c>
      <c r="AZ1025" s="7">
        <v>0</v>
      </c>
      <c r="BA1025" s="7">
        <v>0</v>
      </c>
      <c r="BB1025" s="7">
        <v>0.64431818181818179</v>
      </c>
      <c r="BC1025" s="8">
        <v>0</v>
      </c>
      <c r="BD1025" s="8">
        <v>0</v>
      </c>
      <c r="BE1025" s="8">
        <v>0</v>
      </c>
      <c r="BF1025" s="8">
        <v>0</v>
      </c>
      <c r="BG1025" s="8">
        <v>0</v>
      </c>
      <c r="BH1025" s="8">
        <v>0</v>
      </c>
      <c r="BI1025" s="8">
        <v>0</v>
      </c>
      <c r="BJ1025" s="8">
        <v>0</v>
      </c>
      <c r="BK1025" s="8">
        <v>0</v>
      </c>
      <c r="BL1025" s="8">
        <v>0</v>
      </c>
      <c r="BM1025" s="8">
        <v>0</v>
      </c>
      <c r="BN1025" s="8">
        <v>0</v>
      </c>
      <c r="BO1025" s="8">
        <v>0</v>
      </c>
      <c r="BP1025" s="8">
        <v>0</v>
      </c>
      <c r="BQ1025" s="8">
        <v>0</v>
      </c>
      <c r="BR1025" s="8">
        <v>0</v>
      </c>
    </row>
    <row r="1026" spans="1:70" x14ac:dyDescent="0.25">
      <c r="A1026" s="6">
        <v>35280505</v>
      </c>
      <c r="B1026" t="s">
        <v>2442</v>
      </c>
      <c r="C1026" s="7" t="s">
        <v>82</v>
      </c>
      <c r="D1026" s="7" t="s">
        <v>2396</v>
      </c>
      <c r="E1026" s="7" t="s">
        <v>83</v>
      </c>
      <c r="F1026" t="s">
        <v>2393</v>
      </c>
      <c r="G1026" t="s">
        <v>2397</v>
      </c>
      <c r="H1026" t="s">
        <v>118</v>
      </c>
      <c r="I1026" t="s">
        <v>118</v>
      </c>
      <c r="J1026" t="s">
        <v>78</v>
      </c>
      <c r="K1026" t="s">
        <v>79</v>
      </c>
      <c r="L1026">
        <v>0</v>
      </c>
      <c r="M1026">
        <v>0</v>
      </c>
      <c r="N1026" s="7" t="s">
        <v>2443</v>
      </c>
      <c r="O1026" s="7" t="s">
        <v>2444</v>
      </c>
      <c r="P1026" s="7" t="s">
        <v>2445</v>
      </c>
      <c r="Q1026" s="7" t="s">
        <v>170</v>
      </c>
      <c r="R1026" s="7">
        <v>1614</v>
      </c>
      <c r="S1026" s="7">
        <v>43</v>
      </c>
      <c r="T1026" s="7" t="s">
        <v>134</v>
      </c>
      <c r="U1026" s="7"/>
      <c r="V1026" s="7" t="s">
        <v>2393</v>
      </c>
      <c r="W1026" s="8">
        <v>0</v>
      </c>
      <c r="X1026" s="8">
        <v>0.37878787878787878</v>
      </c>
      <c r="Y1026" s="8">
        <v>0</v>
      </c>
      <c r="Z1026" s="8">
        <v>0.37878787878787878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8">
        <v>0</v>
      </c>
      <c r="AO1026" s="8">
        <v>0</v>
      </c>
      <c r="AP1026" s="8">
        <v>0</v>
      </c>
      <c r="AQ1026" s="8">
        <v>0</v>
      </c>
      <c r="AR1026" s="8">
        <v>0</v>
      </c>
      <c r="AS1026" s="8">
        <v>0</v>
      </c>
      <c r="AT1026" s="8">
        <v>0</v>
      </c>
      <c r="AU1026" s="7">
        <v>0</v>
      </c>
      <c r="AV1026" s="7">
        <v>0</v>
      </c>
      <c r="AW1026" s="7">
        <v>0</v>
      </c>
      <c r="AX1026" s="7">
        <v>0</v>
      </c>
      <c r="AY1026" s="7">
        <v>0</v>
      </c>
      <c r="AZ1026" s="7">
        <v>0</v>
      </c>
      <c r="BA1026" s="7">
        <v>0</v>
      </c>
      <c r="BB1026" s="7">
        <v>0</v>
      </c>
      <c r="BC1026" s="8">
        <v>0</v>
      </c>
      <c r="BD1026" s="8">
        <v>0.37878787878787878</v>
      </c>
      <c r="BE1026" s="8">
        <v>0</v>
      </c>
      <c r="BF1026" s="8">
        <v>0.37878787878787878</v>
      </c>
      <c r="BG1026" s="8">
        <v>0</v>
      </c>
      <c r="BH1026" s="8">
        <v>0</v>
      </c>
      <c r="BI1026" s="8">
        <v>0</v>
      </c>
      <c r="BJ1026" s="8">
        <v>0</v>
      </c>
      <c r="BK1026" s="8">
        <v>0</v>
      </c>
      <c r="BL1026" s="8">
        <v>0</v>
      </c>
      <c r="BM1026" s="8">
        <v>0</v>
      </c>
      <c r="BN1026" s="8">
        <v>0</v>
      </c>
      <c r="BO1026" s="8">
        <v>0</v>
      </c>
      <c r="BP1026" s="8">
        <v>0</v>
      </c>
      <c r="BQ1026" s="8">
        <v>0</v>
      </c>
      <c r="BR1026" s="8">
        <v>0</v>
      </c>
    </row>
    <row r="1027" spans="1:70" x14ac:dyDescent="0.25">
      <c r="A1027" s="6">
        <v>35262812</v>
      </c>
      <c r="B1027" t="s">
        <v>2446</v>
      </c>
      <c r="C1027" s="7" t="s">
        <v>82</v>
      </c>
      <c r="D1027" s="7" t="s">
        <v>2402</v>
      </c>
      <c r="E1027" s="7" t="s">
        <v>83</v>
      </c>
      <c r="F1027" t="s">
        <v>2393</v>
      </c>
      <c r="G1027" t="s">
        <v>2394</v>
      </c>
      <c r="H1027" t="s">
        <v>2447</v>
      </c>
      <c r="I1027" t="s">
        <v>1044</v>
      </c>
      <c r="J1027" t="s">
        <v>153</v>
      </c>
      <c r="K1027" t="s">
        <v>196</v>
      </c>
      <c r="L1027">
        <v>0</v>
      </c>
      <c r="M1027">
        <v>0</v>
      </c>
      <c r="N1027" s="7" t="s">
        <v>2448</v>
      </c>
      <c r="O1027" s="7" t="s">
        <v>2449</v>
      </c>
      <c r="P1027" s="7" t="s">
        <v>2450</v>
      </c>
      <c r="Q1027" s="7" t="s">
        <v>141</v>
      </c>
      <c r="R1027" s="7">
        <v>512</v>
      </c>
      <c r="S1027" s="7">
        <v>3737</v>
      </c>
      <c r="T1027" s="7" t="s">
        <v>220</v>
      </c>
      <c r="U1027" s="7"/>
      <c r="V1027" s="7" t="s">
        <v>2393</v>
      </c>
      <c r="W1027" s="8">
        <v>0.94696969696969702</v>
      </c>
      <c r="X1027" s="8">
        <v>0</v>
      </c>
      <c r="Y1027" s="8">
        <v>0</v>
      </c>
      <c r="Z1027" s="8">
        <v>0.94696969696969702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8">
        <v>0</v>
      </c>
      <c r="AO1027" s="8">
        <v>0</v>
      </c>
      <c r="AP1027" s="8">
        <v>0</v>
      </c>
      <c r="AQ1027" s="8">
        <v>0</v>
      </c>
      <c r="AR1027" s="8">
        <v>0</v>
      </c>
      <c r="AS1027" s="8">
        <v>0</v>
      </c>
      <c r="AT1027" s="8">
        <v>0</v>
      </c>
      <c r="AU1027" s="7">
        <v>0</v>
      </c>
      <c r="AV1027" s="7">
        <v>0</v>
      </c>
      <c r="AW1027" s="7">
        <v>0</v>
      </c>
      <c r="AX1027" s="7">
        <v>0</v>
      </c>
      <c r="AY1027" s="7">
        <v>0</v>
      </c>
      <c r="AZ1027" s="7">
        <v>0</v>
      </c>
      <c r="BA1027" s="7">
        <v>0</v>
      </c>
      <c r="BB1027" s="7">
        <v>0</v>
      </c>
      <c r="BC1027" s="8">
        <v>0.94696969696969702</v>
      </c>
      <c r="BD1027" s="8">
        <v>0</v>
      </c>
      <c r="BE1027" s="8">
        <v>0</v>
      </c>
      <c r="BF1027" s="8">
        <v>0.94696969696969702</v>
      </c>
      <c r="BG1027" s="8">
        <v>0</v>
      </c>
      <c r="BH1027" s="8">
        <v>0</v>
      </c>
      <c r="BI1027" s="8">
        <v>0</v>
      </c>
      <c r="BJ1027" s="8">
        <v>0</v>
      </c>
      <c r="BK1027" s="8">
        <v>0</v>
      </c>
      <c r="BL1027" s="8">
        <v>0</v>
      </c>
      <c r="BM1027" s="8">
        <v>0</v>
      </c>
      <c r="BN1027" s="8">
        <v>0</v>
      </c>
      <c r="BO1027" s="8">
        <v>0</v>
      </c>
      <c r="BP1027" s="8">
        <v>0</v>
      </c>
      <c r="BQ1027" s="8">
        <v>0</v>
      </c>
      <c r="BR1027" s="8">
        <v>0</v>
      </c>
    </row>
    <row r="1028" spans="1:70" x14ac:dyDescent="0.25">
      <c r="A1028" s="6">
        <v>35251360</v>
      </c>
      <c r="B1028" t="s">
        <v>2451</v>
      </c>
      <c r="C1028" s="7" t="s">
        <v>86</v>
      </c>
      <c r="D1028" s="7" t="s">
        <v>2452</v>
      </c>
      <c r="E1028" s="7" t="s">
        <v>87</v>
      </c>
      <c r="F1028" t="s">
        <v>2393</v>
      </c>
      <c r="G1028" t="s">
        <v>2394</v>
      </c>
      <c r="H1028" t="s">
        <v>2453</v>
      </c>
      <c r="I1028" t="s">
        <v>168</v>
      </c>
      <c r="J1028" t="s">
        <v>153</v>
      </c>
      <c r="K1028" t="s">
        <v>169</v>
      </c>
      <c r="L1028">
        <v>38.473556520700001</v>
      </c>
      <c r="M1028">
        <v>-122.8979486514</v>
      </c>
      <c r="N1028" s="7" t="s">
        <v>2454</v>
      </c>
      <c r="O1028" s="7" t="s">
        <v>2455</v>
      </c>
      <c r="P1028" s="7" t="s">
        <v>2456</v>
      </c>
      <c r="Q1028" s="7" t="s">
        <v>141</v>
      </c>
      <c r="R1028" s="7">
        <v>1313</v>
      </c>
      <c r="S1028" s="7">
        <v>1448</v>
      </c>
      <c r="T1028" s="7" t="s">
        <v>220</v>
      </c>
      <c r="U1028" s="7"/>
      <c r="V1028" s="7" t="s">
        <v>2393</v>
      </c>
      <c r="W1028" s="8">
        <v>0.34261363636363634</v>
      </c>
      <c r="X1028" s="8">
        <v>0</v>
      </c>
      <c r="Y1028" s="8">
        <v>0</v>
      </c>
      <c r="Z1028" s="8">
        <v>0.34261363636363634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8">
        <v>0</v>
      </c>
      <c r="AO1028" s="8">
        <v>0</v>
      </c>
      <c r="AP1028" s="8">
        <v>0</v>
      </c>
      <c r="AQ1028" s="8">
        <v>0</v>
      </c>
      <c r="AR1028" s="8">
        <v>0</v>
      </c>
      <c r="AS1028" s="8">
        <v>0</v>
      </c>
      <c r="AT1028" s="8">
        <v>0</v>
      </c>
      <c r="AU1028" s="7">
        <v>0</v>
      </c>
      <c r="AV1028" s="7">
        <v>0</v>
      </c>
      <c r="AW1028" s="7">
        <v>0</v>
      </c>
      <c r="AX1028" s="7">
        <v>0</v>
      </c>
      <c r="AY1028" s="7">
        <v>0.34261363636363634</v>
      </c>
      <c r="AZ1028" s="7">
        <v>0</v>
      </c>
      <c r="BA1028" s="7">
        <v>0</v>
      </c>
      <c r="BB1028" s="7">
        <v>0.34261363636363634</v>
      </c>
      <c r="BC1028" s="8">
        <v>0</v>
      </c>
      <c r="BD1028" s="8">
        <v>0</v>
      </c>
      <c r="BE1028" s="8">
        <v>0</v>
      </c>
      <c r="BF1028" s="8">
        <v>0</v>
      </c>
      <c r="BG1028" s="8">
        <v>0</v>
      </c>
      <c r="BH1028" s="8">
        <v>0</v>
      </c>
      <c r="BI1028" s="8">
        <v>0</v>
      </c>
      <c r="BJ1028" s="8">
        <v>0</v>
      </c>
      <c r="BK1028" s="8">
        <v>0</v>
      </c>
      <c r="BL1028" s="8">
        <v>0</v>
      </c>
      <c r="BM1028" s="8">
        <v>0</v>
      </c>
      <c r="BN1028" s="8">
        <v>0</v>
      </c>
      <c r="BO1028" s="8">
        <v>0</v>
      </c>
      <c r="BP1028" s="8">
        <v>0</v>
      </c>
      <c r="BQ1028" s="8">
        <v>0</v>
      </c>
      <c r="BR1028" s="8">
        <v>0</v>
      </c>
    </row>
    <row r="1029" spans="1:70" x14ac:dyDescent="0.25">
      <c r="A1029" s="6">
        <v>35206538</v>
      </c>
      <c r="B1029" t="s">
        <v>2457</v>
      </c>
      <c r="C1029" s="7" t="s">
        <v>93</v>
      </c>
      <c r="D1029" s="7" t="s">
        <v>2458</v>
      </c>
      <c r="E1029" s="7" t="s">
        <v>95</v>
      </c>
      <c r="F1029" t="s">
        <v>2393</v>
      </c>
      <c r="G1029" t="s">
        <v>2393</v>
      </c>
      <c r="H1029" t="s">
        <v>2453</v>
      </c>
      <c r="I1029" t="s">
        <v>168</v>
      </c>
      <c r="J1029" t="s">
        <v>153</v>
      </c>
      <c r="K1029" t="s">
        <v>169</v>
      </c>
      <c r="L1029">
        <v>38.482664679400003</v>
      </c>
      <c r="M1029">
        <v>-122.89497696719999</v>
      </c>
      <c r="N1029" s="7" t="s">
        <v>2454</v>
      </c>
      <c r="O1029" s="7" t="s">
        <v>2459</v>
      </c>
      <c r="P1029" s="7" t="s">
        <v>2456</v>
      </c>
      <c r="Q1029" s="7" t="s">
        <v>141</v>
      </c>
      <c r="R1029" s="7">
        <v>2709</v>
      </c>
      <c r="S1029" s="7">
        <v>2512</v>
      </c>
      <c r="T1029" s="7" t="s">
        <v>220</v>
      </c>
      <c r="U1029" s="7"/>
      <c r="V1029" s="7" t="s">
        <v>2393</v>
      </c>
      <c r="W1029" s="8">
        <v>5.4734848484848483E-2</v>
      </c>
      <c r="X1029" s="8">
        <v>0</v>
      </c>
      <c r="Y1029" s="8">
        <v>0</v>
      </c>
      <c r="Z1029" s="8">
        <v>5.4734848484848483E-2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8">
        <v>0</v>
      </c>
      <c r="AO1029" s="8">
        <v>0</v>
      </c>
      <c r="AP1029" s="8">
        <v>0</v>
      </c>
      <c r="AQ1029" s="8">
        <v>5.4734848484848483E-2</v>
      </c>
      <c r="AR1029" s="8">
        <v>0</v>
      </c>
      <c r="AS1029" s="8">
        <v>0</v>
      </c>
      <c r="AT1029" s="8">
        <v>5.4734848484848483E-2</v>
      </c>
      <c r="AU1029" s="7">
        <v>0</v>
      </c>
      <c r="AV1029" s="7">
        <v>0</v>
      </c>
      <c r="AW1029" s="7">
        <v>0</v>
      </c>
      <c r="AX1029" s="7">
        <v>0</v>
      </c>
      <c r="AY1029" s="7">
        <v>0</v>
      </c>
      <c r="AZ1029" s="7">
        <v>0</v>
      </c>
      <c r="BA1029" s="7">
        <v>0</v>
      </c>
      <c r="BB1029" s="7">
        <v>0</v>
      </c>
      <c r="BC1029" s="8">
        <v>0</v>
      </c>
      <c r="BD1029" s="8">
        <v>0</v>
      </c>
      <c r="BE1029" s="8">
        <v>0</v>
      </c>
      <c r="BF1029" s="8">
        <v>0</v>
      </c>
      <c r="BG1029" s="8">
        <v>0</v>
      </c>
      <c r="BH1029" s="8">
        <v>0</v>
      </c>
      <c r="BI1029" s="8">
        <v>0</v>
      </c>
      <c r="BJ1029" s="8">
        <v>0</v>
      </c>
      <c r="BK1029" s="8">
        <v>0</v>
      </c>
      <c r="BL1029" s="8">
        <v>0</v>
      </c>
      <c r="BM1029" s="8">
        <v>0</v>
      </c>
      <c r="BN1029" s="8">
        <v>0</v>
      </c>
      <c r="BO1029" s="8">
        <v>0</v>
      </c>
      <c r="BP1029" s="8">
        <v>0</v>
      </c>
      <c r="BQ1029" s="8">
        <v>0</v>
      </c>
      <c r="BR1029" s="8">
        <v>0</v>
      </c>
    </row>
    <row r="1030" spans="1:70" x14ac:dyDescent="0.25">
      <c r="A1030" s="6">
        <v>35236002</v>
      </c>
      <c r="B1030" t="s">
        <v>2460</v>
      </c>
      <c r="C1030" s="7" t="s">
        <v>93</v>
      </c>
      <c r="D1030" s="7" t="s">
        <v>2461</v>
      </c>
      <c r="E1030" s="7" t="s">
        <v>95</v>
      </c>
      <c r="F1030" t="s">
        <v>2393</v>
      </c>
      <c r="G1030" t="s">
        <v>2431</v>
      </c>
      <c r="H1030" t="s">
        <v>2453</v>
      </c>
      <c r="I1030" t="s">
        <v>168</v>
      </c>
      <c r="J1030" t="s">
        <v>153</v>
      </c>
      <c r="K1030" t="s">
        <v>169</v>
      </c>
      <c r="L1030">
        <v>0</v>
      </c>
      <c r="M1030">
        <v>0</v>
      </c>
      <c r="N1030" s="7" t="s">
        <v>2462</v>
      </c>
      <c r="O1030" s="7" t="s">
        <v>2463</v>
      </c>
      <c r="P1030" s="7" t="s">
        <v>2464</v>
      </c>
      <c r="Q1030" s="7" t="s">
        <v>170</v>
      </c>
      <c r="R1030" s="7">
        <v>2616</v>
      </c>
      <c r="S1030" s="7">
        <v>757</v>
      </c>
      <c r="T1030" s="7" t="s">
        <v>206</v>
      </c>
      <c r="U1030" s="7"/>
      <c r="V1030" s="7" t="s">
        <v>2393</v>
      </c>
      <c r="W1030" s="8">
        <v>0</v>
      </c>
      <c r="X1030" s="8">
        <v>0.18162878787878789</v>
      </c>
      <c r="Y1030" s="8">
        <v>0</v>
      </c>
      <c r="Z1030" s="8">
        <v>0.18162878787878789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8">
        <v>0</v>
      </c>
      <c r="AO1030" s="8">
        <v>0</v>
      </c>
      <c r="AP1030" s="8">
        <v>0</v>
      </c>
      <c r="AQ1030" s="8">
        <v>0</v>
      </c>
      <c r="AR1030" s="8">
        <v>0.18162878787878789</v>
      </c>
      <c r="AS1030" s="8">
        <v>0</v>
      </c>
      <c r="AT1030" s="8">
        <v>0.18162878787878789</v>
      </c>
      <c r="AU1030" s="7">
        <v>0</v>
      </c>
      <c r="AV1030" s="7">
        <v>0</v>
      </c>
      <c r="AW1030" s="7">
        <v>0</v>
      </c>
      <c r="AX1030" s="7">
        <v>0</v>
      </c>
      <c r="AY1030" s="7">
        <v>0</v>
      </c>
      <c r="AZ1030" s="7">
        <v>0</v>
      </c>
      <c r="BA1030" s="7">
        <v>0</v>
      </c>
      <c r="BB1030" s="7">
        <v>0</v>
      </c>
      <c r="BC1030" s="8">
        <v>0</v>
      </c>
      <c r="BD1030" s="8">
        <v>0</v>
      </c>
      <c r="BE1030" s="8">
        <v>0</v>
      </c>
      <c r="BF1030" s="8">
        <v>0</v>
      </c>
      <c r="BG1030" s="8">
        <v>0</v>
      </c>
      <c r="BH1030" s="8">
        <v>0</v>
      </c>
      <c r="BI1030" s="8">
        <v>0</v>
      </c>
      <c r="BJ1030" s="8">
        <v>0</v>
      </c>
      <c r="BK1030" s="8">
        <v>0</v>
      </c>
      <c r="BL1030" s="8">
        <v>0</v>
      </c>
      <c r="BM1030" s="8">
        <v>0</v>
      </c>
      <c r="BN1030" s="8">
        <v>0</v>
      </c>
      <c r="BO1030" s="8">
        <v>0</v>
      </c>
      <c r="BP1030" s="8">
        <v>0</v>
      </c>
      <c r="BQ1030" s="8">
        <v>0</v>
      </c>
      <c r="BR1030" s="8">
        <v>0</v>
      </c>
    </row>
    <row r="1031" spans="1:70" x14ac:dyDescent="0.25">
      <c r="A1031" s="6">
        <v>31291071</v>
      </c>
      <c r="B1031" t="s">
        <v>2465</v>
      </c>
      <c r="C1031" s="7" t="s">
        <v>101</v>
      </c>
      <c r="D1031" s="7" t="s">
        <v>2461</v>
      </c>
      <c r="E1031" s="7" t="s">
        <v>95</v>
      </c>
      <c r="F1031" t="s">
        <v>2393</v>
      </c>
      <c r="G1031" t="s">
        <v>2431</v>
      </c>
      <c r="I1031" t="s">
        <v>1044</v>
      </c>
      <c r="J1031" t="s">
        <v>153</v>
      </c>
      <c r="K1031" t="s">
        <v>196</v>
      </c>
      <c r="L1031">
        <v>39.584769999999999</v>
      </c>
      <c r="M1031">
        <v>-123.46019</v>
      </c>
      <c r="N1031" s="7" t="s">
        <v>1552</v>
      </c>
      <c r="O1031" s="7" t="s">
        <v>1665</v>
      </c>
      <c r="P1031" s="7" t="s">
        <v>1554</v>
      </c>
      <c r="Q1031" s="7" t="s">
        <v>170</v>
      </c>
      <c r="R1031" s="7">
        <v>474</v>
      </c>
      <c r="S1031" s="7"/>
      <c r="T1031" s="7"/>
      <c r="U1031" s="7"/>
      <c r="V1031" s="7" t="s">
        <v>2393</v>
      </c>
      <c r="W1031" s="8">
        <v>1.2467803030303031</v>
      </c>
      <c r="X1031" s="8">
        <v>0</v>
      </c>
      <c r="Y1031" s="8">
        <v>0</v>
      </c>
      <c r="Z1031" s="8">
        <v>1.2467803030303031</v>
      </c>
      <c r="AA1031" s="8">
        <v>0</v>
      </c>
      <c r="AB1031" s="8">
        <v>0</v>
      </c>
      <c r="AC1031" s="8">
        <v>0</v>
      </c>
      <c r="AD1031" s="8">
        <v>0</v>
      </c>
      <c r="AE1031" s="8">
        <v>1.2467803030303031</v>
      </c>
      <c r="AF1031" s="8">
        <v>0</v>
      </c>
      <c r="AG1031" s="8">
        <v>0</v>
      </c>
      <c r="AH1031" s="8">
        <v>1.2467803030303031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8">
        <v>0</v>
      </c>
      <c r="AO1031" s="8">
        <v>0</v>
      </c>
      <c r="AP1031" s="8">
        <v>0</v>
      </c>
      <c r="AQ1031" s="8">
        <v>0</v>
      </c>
      <c r="AR1031" s="8">
        <v>0</v>
      </c>
      <c r="AS1031" s="8">
        <v>0</v>
      </c>
      <c r="AT1031" s="8">
        <v>0</v>
      </c>
      <c r="AU1031" s="7">
        <v>0</v>
      </c>
      <c r="AV1031" s="7">
        <v>0</v>
      </c>
      <c r="AW1031" s="7">
        <v>0</v>
      </c>
      <c r="AX1031" s="7">
        <v>0</v>
      </c>
      <c r="AY1031" s="7">
        <v>0</v>
      </c>
      <c r="AZ1031" s="7">
        <v>0</v>
      </c>
      <c r="BA1031" s="7">
        <v>0</v>
      </c>
      <c r="BB1031" s="7">
        <v>0</v>
      </c>
      <c r="BC1031" s="8">
        <v>0</v>
      </c>
      <c r="BD1031" s="8">
        <v>0</v>
      </c>
      <c r="BE1031" s="8">
        <v>0</v>
      </c>
      <c r="BF1031" s="8">
        <v>0</v>
      </c>
      <c r="BG1031" s="8">
        <v>0</v>
      </c>
      <c r="BH1031" s="8">
        <v>0</v>
      </c>
      <c r="BI1031" s="8">
        <v>0</v>
      </c>
      <c r="BJ1031" s="8">
        <v>0</v>
      </c>
      <c r="BK1031" s="8">
        <v>0</v>
      </c>
      <c r="BL1031" s="8">
        <v>0</v>
      </c>
      <c r="BM1031" s="8">
        <v>0</v>
      </c>
      <c r="BN1031" s="8">
        <v>0</v>
      </c>
      <c r="BO1031" s="8">
        <v>0</v>
      </c>
      <c r="BP1031" s="8">
        <v>0</v>
      </c>
      <c r="BQ1031" s="8">
        <v>0</v>
      </c>
      <c r="BR1031" s="8">
        <v>0</v>
      </c>
    </row>
    <row r="1032" spans="1:70" x14ac:dyDescent="0.25">
      <c r="A1032" s="6">
        <v>30748101</v>
      </c>
      <c r="B1032" t="s">
        <v>2466</v>
      </c>
      <c r="C1032" s="7" t="s">
        <v>101</v>
      </c>
      <c r="D1032" s="7" t="s">
        <v>2467</v>
      </c>
      <c r="E1032" s="7" t="s">
        <v>95</v>
      </c>
      <c r="F1032" t="s">
        <v>2393</v>
      </c>
      <c r="G1032" t="s">
        <v>2431</v>
      </c>
      <c r="I1032" t="s">
        <v>1044</v>
      </c>
      <c r="J1032" t="s">
        <v>153</v>
      </c>
      <c r="K1032" t="s">
        <v>196</v>
      </c>
      <c r="L1032">
        <v>0</v>
      </c>
      <c r="M1032">
        <v>0</v>
      </c>
      <c r="N1032" s="7" t="s">
        <v>1609</v>
      </c>
      <c r="O1032" s="7" t="s">
        <v>1610</v>
      </c>
      <c r="P1032" s="7" t="s">
        <v>1611</v>
      </c>
      <c r="Q1032" s="7" t="s">
        <v>141</v>
      </c>
      <c r="R1032" s="7">
        <v>9</v>
      </c>
      <c r="S1032" s="7"/>
      <c r="T1032" s="7"/>
      <c r="U1032" s="7"/>
      <c r="V1032" s="7" t="s">
        <v>2393</v>
      </c>
      <c r="W1032" s="8">
        <v>3.3142045454545452</v>
      </c>
      <c r="X1032" s="8">
        <v>0</v>
      </c>
      <c r="Y1032" s="8">
        <v>0</v>
      </c>
      <c r="Z1032" s="8">
        <v>3.3142045454545452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3.314204545454547</v>
      </c>
      <c r="AJ1032" s="8">
        <v>0</v>
      </c>
      <c r="AK1032" s="8">
        <v>0</v>
      </c>
      <c r="AL1032" s="8">
        <v>3.314204545454547</v>
      </c>
      <c r="AM1032" s="8">
        <v>0</v>
      </c>
      <c r="AN1032" s="8">
        <v>0</v>
      </c>
      <c r="AO1032" s="8">
        <v>0</v>
      </c>
      <c r="AP1032" s="8">
        <v>0</v>
      </c>
      <c r="AQ1032" s="8">
        <v>0</v>
      </c>
      <c r="AR1032" s="8">
        <v>0</v>
      </c>
      <c r="AS1032" s="8">
        <v>0</v>
      </c>
      <c r="AT1032" s="8">
        <v>0</v>
      </c>
      <c r="AU1032" s="7">
        <v>0</v>
      </c>
      <c r="AV1032" s="7">
        <v>0</v>
      </c>
      <c r="AW1032" s="7">
        <v>0</v>
      </c>
      <c r="AX1032" s="7">
        <v>0</v>
      </c>
      <c r="AY1032" s="7">
        <v>0</v>
      </c>
      <c r="AZ1032" s="7">
        <v>0</v>
      </c>
      <c r="BA1032" s="7">
        <v>0</v>
      </c>
      <c r="BB1032" s="7">
        <v>0</v>
      </c>
      <c r="BC1032" s="8">
        <v>0</v>
      </c>
      <c r="BD1032" s="8">
        <v>0</v>
      </c>
      <c r="BE1032" s="8">
        <v>0</v>
      </c>
      <c r="BF1032" s="8">
        <v>0</v>
      </c>
      <c r="BG1032" s="8">
        <v>0</v>
      </c>
      <c r="BH1032" s="8">
        <v>0</v>
      </c>
      <c r="BI1032" s="8">
        <v>0</v>
      </c>
      <c r="BJ1032" s="8">
        <v>0</v>
      </c>
      <c r="BK1032" s="8">
        <v>0</v>
      </c>
      <c r="BL1032" s="8">
        <v>0</v>
      </c>
      <c r="BM1032" s="8">
        <v>0</v>
      </c>
      <c r="BN1032" s="8">
        <v>0</v>
      </c>
      <c r="BO1032" s="8">
        <v>0</v>
      </c>
      <c r="BP1032" s="8">
        <v>0</v>
      </c>
      <c r="BQ1032" s="8">
        <v>0</v>
      </c>
      <c r="BR1032" s="8">
        <v>0</v>
      </c>
    </row>
    <row r="1033" spans="1:70" x14ac:dyDescent="0.25">
      <c r="A1033" s="6">
        <v>35056808</v>
      </c>
      <c r="B1033" t="s">
        <v>2468</v>
      </c>
      <c r="C1033" s="7" t="s">
        <v>86</v>
      </c>
      <c r="D1033" s="7" t="s">
        <v>2396</v>
      </c>
      <c r="E1033" s="7" t="s">
        <v>87</v>
      </c>
      <c r="F1033" t="s">
        <v>2393</v>
      </c>
      <c r="G1033" t="s">
        <v>2397</v>
      </c>
      <c r="H1033" t="s">
        <v>1556</v>
      </c>
      <c r="I1033" t="s">
        <v>168</v>
      </c>
      <c r="J1033" t="s">
        <v>153</v>
      </c>
      <c r="K1033" t="s">
        <v>169</v>
      </c>
      <c r="L1033">
        <v>38.373379999999997</v>
      </c>
      <c r="M1033">
        <v>-122.91804</v>
      </c>
      <c r="N1033" s="7" t="s">
        <v>1557</v>
      </c>
      <c r="O1033" s="7" t="s">
        <v>2469</v>
      </c>
      <c r="P1033" s="7" t="s">
        <v>2470</v>
      </c>
      <c r="Q1033" s="7" t="s">
        <v>170</v>
      </c>
      <c r="R1033" s="7">
        <v>534</v>
      </c>
      <c r="S1033" s="7">
        <v>1720</v>
      </c>
      <c r="T1033" s="7" t="s">
        <v>220</v>
      </c>
      <c r="U1033" s="7" t="s">
        <v>216</v>
      </c>
      <c r="V1033" s="7" t="s">
        <v>2393</v>
      </c>
      <c r="W1033" s="8">
        <v>0</v>
      </c>
      <c r="X1033" s="8">
        <v>1.5138257575757577</v>
      </c>
      <c r="Y1033" s="8">
        <v>0</v>
      </c>
      <c r="Z1033" s="8">
        <v>1.5138257575757577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8">
        <v>0</v>
      </c>
      <c r="AN1033" s="8">
        <v>0</v>
      </c>
      <c r="AO1033" s="8">
        <v>0</v>
      </c>
      <c r="AP1033" s="8">
        <v>0</v>
      </c>
      <c r="AQ1033" s="8">
        <v>0</v>
      </c>
      <c r="AR1033" s="8">
        <v>0</v>
      </c>
      <c r="AS1033" s="8">
        <v>0</v>
      </c>
      <c r="AT1033" s="8">
        <v>0</v>
      </c>
      <c r="AU1033" s="7">
        <v>0</v>
      </c>
      <c r="AV1033" s="7">
        <v>0</v>
      </c>
      <c r="AW1033" s="7">
        <v>0</v>
      </c>
      <c r="AX1033" s="7">
        <v>0</v>
      </c>
      <c r="AY1033" s="7">
        <v>0</v>
      </c>
      <c r="AZ1033" s="7">
        <v>1.5138257575757577</v>
      </c>
      <c r="BA1033" s="7">
        <v>0</v>
      </c>
      <c r="BB1033" s="7">
        <v>1.5138257575757577</v>
      </c>
      <c r="BC1033" s="8">
        <v>0</v>
      </c>
      <c r="BD1033" s="8">
        <v>0</v>
      </c>
      <c r="BE1033" s="8">
        <v>0</v>
      </c>
      <c r="BF1033" s="8">
        <v>0</v>
      </c>
      <c r="BG1033" s="8">
        <v>0</v>
      </c>
      <c r="BH1033" s="8">
        <v>0</v>
      </c>
      <c r="BI1033" s="8">
        <v>0</v>
      </c>
      <c r="BJ1033" s="8">
        <v>0</v>
      </c>
      <c r="BK1033" s="8">
        <v>0</v>
      </c>
      <c r="BL1033" s="8">
        <v>0</v>
      </c>
      <c r="BM1033" s="8">
        <v>0</v>
      </c>
      <c r="BN1033" s="8">
        <v>0</v>
      </c>
      <c r="BO1033" s="8">
        <v>0</v>
      </c>
      <c r="BP1033" s="8">
        <v>0</v>
      </c>
      <c r="BQ1033" s="8">
        <v>0</v>
      </c>
      <c r="BR1033" s="8">
        <v>0</v>
      </c>
    </row>
    <row r="1034" spans="1:70" x14ac:dyDescent="0.25">
      <c r="A1034" s="6">
        <v>35134959</v>
      </c>
      <c r="B1034" t="s">
        <v>2471</v>
      </c>
      <c r="C1034" s="7" t="s">
        <v>86</v>
      </c>
      <c r="D1034" s="7" t="s">
        <v>2472</v>
      </c>
      <c r="E1034" s="7" t="s">
        <v>87</v>
      </c>
      <c r="F1034" t="s">
        <v>2393</v>
      </c>
      <c r="G1034" t="s">
        <v>2394</v>
      </c>
      <c r="H1034" t="s">
        <v>1546</v>
      </c>
      <c r="I1034" t="s">
        <v>956</v>
      </c>
      <c r="J1034" t="s">
        <v>99</v>
      </c>
      <c r="K1034" t="s">
        <v>957</v>
      </c>
      <c r="L1034">
        <v>38.213091883300002</v>
      </c>
      <c r="M1034">
        <v>-120.7638082694</v>
      </c>
      <c r="N1034" s="7" t="s">
        <v>1547</v>
      </c>
      <c r="O1034" s="7" t="s">
        <v>2473</v>
      </c>
      <c r="P1034" s="7" t="s">
        <v>1549</v>
      </c>
      <c r="Q1034" s="7" t="s">
        <v>141</v>
      </c>
      <c r="R1034" s="7">
        <v>322</v>
      </c>
      <c r="S1034" s="7">
        <v>1048</v>
      </c>
      <c r="T1034" s="7" t="s">
        <v>220</v>
      </c>
      <c r="U1034" s="7" t="s">
        <v>216</v>
      </c>
      <c r="V1034" s="7" t="s">
        <v>2393</v>
      </c>
      <c r="W1034" s="8">
        <v>1.1553030303030303</v>
      </c>
      <c r="X1034" s="8">
        <v>0.18939393939393939</v>
      </c>
      <c r="Y1034" s="8">
        <v>0</v>
      </c>
      <c r="Z1034" s="8">
        <v>1.3446969696969697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8">
        <v>0</v>
      </c>
      <c r="AO1034" s="8">
        <v>0</v>
      </c>
      <c r="AP1034" s="8">
        <v>0</v>
      </c>
      <c r="AQ1034" s="8">
        <v>0</v>
      </c>
      <c r="AR1034" s="8">
        <v>0</v>
      </c>
      <c r="AS1034" s="8">
        <v>0</v>
      </c>
      <c r="AT1034" s="8">
        <v>0</v>
      </c>
      <c r="AU1034" s="7">
        <v>0</v>
      </c>
      <c r="AV1034" s="7">
        <v>0</v>
      </c>
      <c r="AW1034" s="7">
        <v>0</v>
      </c>
      <c r="AX1034" s="7">
        <v>0</v>
      </c>
      <c r="AY1034" s="7">
        <v>1.1553030303030303</v>
      </c>
      <c r="AZ1034" s="7">
        <v>0.18939393939393939</v>
      </c>
      <c r="BA1034" s="7">
        <v>0</v>
      </c>
      <c r="BB1034" s="7">
        <v>1.3446969696969697</v>
      </c>
      <c r="BC1034" s="8">
        <v>0</v>
      </c>
      <c r="BD1034" s="8">
        <v>0</v>
      </c>
      <c r="BE1034" s="8">
        <v>0</v>
      </c>
      <c r="BF1034" s="8">
        <v>0</v>
      </c>
      <c r="BG1034" s="8">
        <v>0</v>
      </c>
      <c r="BH1034" s="8">
        <v>0</v>
      </c>
      <c r="BI1034" s="8">
        <v>0</v>
      </c>
      <c r="BJ1034" s="8">
        <v>0</v>
      </c>
      <c r="BK1034" s="8">
        <v>0</v>
      </c>
      <c r="BL1034" s="8">
        <v>0</v>
      </c>
      <c r="BM1034" s="8">
        <v>0</v>
      </c>
      <c r="BN1034" s="8">
        <v>0</v>
      </c>
      <c r="BO1034" s="8">
        <v>0</v>
      </c>
      <c r="BP1034" s="8">
        <v>0</v>
      </c>
      <c r="BQ1034" s="8">
        <v>0</v>
      </c>
      <c r="BR1034" s="8">
        <v>0</v>
      </c>
    </row>
    <row r="1035" spans="1:70" x14ac:dyDescent="0.25">
      <c r="A1035" s="6">
        <v>35224856</v>
      </c>
      <c r="B1035" t="s">
        <v>2474</v>
      </c>
      <c r="C1035" s="7" t="s">
        <v>137</v>
      </c>
      <c r="D1035" s="7" t="s">
        <v>2475</v>
      </c>
      <c r="E1035" s="7" t="s">
        <v>95</v>
      </c>
      <c r="F1035" t="s">
        <v>2393</v>
      </c>
      <c r="G1035" t="s">
        <v>2431</v>
      </c>
      <c r="H1035" t="s">
        <v>348</v>
      </c>
      <c r="I1035" t="s">
        <v>144</v>
      </c>
      <c r="J1035" t="s">
        <v>78</v>
      </c>
      <c r="K1035" t="s">
        <v>79</v>
      </c>
      <c r="L1035">
        <v>39.735224000000002</v>
      </c>
      <c r="M1035">
        <v>-121.611287</v>
      </c>
      <c r="N1035" s="7" t="s">
        <v>595</v>
      </c>
      <c r="O1035" s="7" t="s">
        <v>2476</v>
      </c>
      <c r="P1035" s="7" t="s">
        <v>2477</v>
      </c>
      <c r="Q1035" s="7" t="s">
        <v>122</v>
      </c>
      <c r="R1035" s="7">
        <v>1537</v>
      </c>
      <c r="S1035" s="7">
        <v>362</v>
      </c>
      <c r="T1035" s="7" t="s">
        <v>134</v>
      </c>
      <c r="U1035" s="7" t="s">
        <v>211</v>
      </c>
      <c r="V1035" s="7" t="s">
        <v>2393</v>
      </c>
      <c r="W1035" s="8">
        <v>0.11136363636363636</v>
      </c>
      <c r="X1035" s="8">
        <v>2.4956439393939394</v>
      </c>
      <c r="Y1035" s="8">
        <v>0</v>
      </c>
      <c r="Z1035" s="8">
        <v>2.6070075757575757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8">
        <v>0</v>
      </c>
      <c r="AO1035" s="8">
        <v>0</v>
      </c>
      <c r="AP1035" s="8">
        <v>0</v>
      </c>
      <c r="AQ1035" s="8">
        <v>0</v>
      </c>
      <c r="AR1035" s="8">
        <v>0</v>
      </c>
      <c r="AS1035" s="8">
        <v>0</v>
      </c>
      <c r="AT1035" s="8">
        <v>0</v>
      </c>
      <c r="AU1035" s="7">
        <v>0</v>
      </c>
      <c r="AV1035" s="7">
        <v>1.3678030303030304</v>
      </c>
      <c r="AW1035" s="7">
        <v>0</v>
      </c>
      <c r="AX1035" s="7">
        <v>1.3678030303030304</v>
      </c>
      <c r="AY1035" s="7">
        <v>5.2083333333333336E-2</v>
      </c>
      <c r="AZ1035" s="7">
        <v>1.1871212121212118</v>
      </c>
      <c r="BA1035" s="7">
        <v>0</v>
      </c>
      <c r="BB1035" s="7">
        <v>1.2392045454545451</v>
      </c>
      <c r="BC1035" s="8">
        <v>0</v>
      </c>
      <c r="BD1035" s="8">
        <v>0</v>
      </c>
      <c r="BE1035" s="8">
        <v>0</v>
      </c>
      <c r="BF1035" s="8">
        <v>0</v>
      </c>
      <c r="BG1035" s="8">
        <v>0</v>
      </c>
      <c r="BH1035" s="8">
        <v>0</v>
      </c>
      <c r="BI1035" s="8">
        <v>0</v>
      </c>
      <c r="BJ1035" s="8">
        <v>0</v>
      </c>
      <c r="BK1035" s="8">
        <v>0</v>
      </c>
      <c r="BL1035" s="8">
        <v>0</v>
      </c>
      <c r="BM1035" s="8">
        <v>0</v>
      </c>
      <c r="BN1035" s="8">
        <v>0</v>
      </c>
      <c r="BO1035" s="8">
        <v>0</v>
      </c>
      <c r="BP1035" s="8">
        <v>0</v>
      </c>
      <c r="BQ1035" s="8">
        <v>0</v>
      </c>
      <c r="BR1035" s="8">
        <v>0</v>
      </c>
    </row>
    <row r="1036" spans="1:70" x14ac:dyDescent="0.25">
      <c r="A1036" s="6">
        <v>35332718</v>
      </c>
      <c r="B1036" t="s">
        <v>2478</v>
      </c>
      <c r="C1036" s="7" t="s">
        <v>82</v>
      </c>
      <c r="D1036" s="7" t="s">
        <v>2402</v>
      </c>
      <c r="E1036" s="7" t="s">
        <v>83</v>
      </c>
      <c r="F1036" t="s">
        <v>2393</v>
      </c>
      <c r="G1036" t="s">
        <v>2394</v>
      </c>
      <c r="H1036" t="s">
        <v>1362</v>
      </c>
      <c r="I1036" t="s">
        <v>1128</v>
      </c>
      <c r="J1036" t="s">
        <v>99</v>
      </c>
      <c r="K1036" t="s">
        <v>100</v>
      </c>
      <c r="L1036">
        <v>37.866349999999997</v>
      </c>
      <c r="M1036">
        <v>-120.42931</v>
      </c>
      <c r="N1036" s="7" t="s">
        <v>1363</v>
      </c>
      <c r="O1036" s="7" t="s">
        <v>1364</v>
      </c>
      <c r="P1036" s="7" t="s">
        <v>1365</v>
      </c>
      <c r="Q1036" s="7" t="s">
        <v>141</v>
      </c>
      <c r="R1036" s="7">
        <v>835</v>
      </c>
      <c r="S1036" s="7">
        <v>1778</v>
      </c>
      <c r="T1036" s="7" t="s">
        <v>220</v>
      </c>
      <c r="U1036" s="7"/>
      <c r="V1036" s="7" t="s">
        <v>2393</v>
      </c>
      <c r="W1036" s="8">
        <v>1.4015151515151516</v>
      </c>
      <c r="X1036" s="8">
        <v>0</v>
      </c>
      <c r="Y1036" s="8">
        <v>0</v>
      </c>
      <c r="Z1036" s="8">
        <v>1.4015151515151516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8">
        <v>0</v>
      </c>
      <c r="AO1036" s="8">
        <v>0</v>
      </c>
      <c r="AP1036" s="8">
        <v>0</v>
      </c>
      <c r="AQ1036" s="8">
        <v>0</v>
      </c>
      <c r="AR1036" s="8">
        <v>0</v>
      </c>
      <c r="AS1036" s="8">
        <v>0</v>
      </c>
      <c r="AT1036" s="8">
        <v>0</v>
      </c>
      <c r="AU1036" s="7">
        <v>0</v>
      </c>
      <c r="AV1036" s="7">
        <v>0</v>
      </c>
      <c r="AW1036" s="7">
        <v>0</v>
      </c>
      <c r="AX1036" s="7">
        <v>0</v>
      </c>
      <c r="AY1036" s="7">
        <v>0</v>
      </c>
      <c r="AZ1036" s="7">
        <v>0</v>
      </c>
      <c r="BA1036" s="7">
        <v>0</v>
      </c>
      <c r="BB1036" s="7">
        <v>0</v>
      </c>
      <c r="BC1036" s="8">
        <v>1.4015151515151516</v>
      </c>
      <c r="BD1036" s="8">
        <v>0</v>
      </c>
      <c r="BE1036" s="8">
        <v>0</v>
      </c>
      <c r="BF1036" s="8">
        <v>1.4015151515151516</v>
      </c>
      <c r="BG1036" s="8">
        <v>0</v>
      </c>
      <c r="BH1036" s="8">
        <v>0</v>
      </c>
      <c r="BI1036" s="8">
        <v>0</v>
      </c>
      <c r="BJ1036" s="8">
        <v>0</v>
      </c>
      <c r="BK1036" s="8">
        <v>0</v>
      </c>
      <c r="BL1036" s="8">
        <v>0</v>
      </c>
      <c r="BM1036" s="8">
        <v>0</v>
      </c>
      <c r="BN1036" s="8">
        <v>0</v>
      </c>
      <c r="BO1036" s="8">
        <v>0</v>
      </c>
      <c r="BP1036" s="8">
        <v>0</v>
      </c>
      <c r="BQ1036" s="8">
        <v>0</v>
      </c>
      <c r="BR1036" s="8">
        <v>0</v>
      </c>
    </row>
    <row r="1037" spans="1:70" x14ac:dyDescent="0.25">
      <c r="A1037" s="6">
        <v>35272294</v>
      </c>
      <c r="B1037" t="s">
        <v>2479</v>
      </c>
      <c r="C1037" s="7" t="s">
        <v>93</v>
      </c>
      <c r="D1037" s="7" t="s">
        <v>1605</v>
      </c>
      <c r="E1037" s="7" t="s">
        <v>95</v>
      </c>
      <c r="F1037" t="s">
        <v>2393</v>
      </c>
      <c r="G1037" t="s">
        <v>2393</v>
      </c>
      <c r="H1037" t="s">
        <v>215</v>
      </c>
      <c r="I1037" t="s">
        <v>157</v>
      </c>
      <c r="J1037" t="s">
        <v>158</v>
      </c>
      <c r="K1037" t="s">
        <v>159</v>
      </c>
      <c r="L1037">
        <v>37.023411274200001</v>
      </c>
      <c r="M1037">
        <v>-122.1917403656</v>
      </c>
      <c r="N1037" s="7" t="s">
        <v>2480</v>
      </c>
      <c r="O1037" s="7" t="s">
        <v>2481</v>
      </c>
      <c r="P1037" s="7" t="s">
        <v>740</v>
      </c>
      <c r="Q1037" s="7" t="s">
        <v>141</v>
      </c>
      <c r="R1037" s="7">
        <v>488</v>
      </c>
      <c r="S1037" s="7">
        <v>2774</v>
      </c>
      <c r="T1037" s="7" t="s">
        <v>220</v>
      </c>
      <c r="U1037" s="7"/>
      <c r="V1037" s="7" t="s">
        <v>2393</v>
      </c>
      <c r="W1037" s="8">
        <v>0</v>
      </c>
      <c r="X1037" s="8">
        <v>0</v>
      </c>
      <c r="Y1037" s="8">
        <v>0.38238636363636364</v>
      </c>
      <c r="Z1037" s="8">
        <v>0.38238636363636364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8">
        <v>0</v>
      </c>
      <c r="AO1037" s="8">
        <v>0</v>
      </c>
      <c r="AP1037" s="8">
        <v>0</v>
      </c>
      <c r="AQ1037" s="8">
        <v>0</v>
      </c>
      <c r="AR1037" s="8">
        <v>0</v>
      </c>
      <c r="AS1037" s="8">
        <v>0</v>
      </c>
      <c r="AT1037" s="8">
        <v>0</v>
      </c>
      <c r="AU1037" s="7">
        <v>0</v>
      </c>
      <c r="AV1037" s="7">
        <v>0</v>
      </c>
      <c r="AW1037" s="7">
        <v>0.38238636363636364</v>
      </c>
      <c r="AX1037" s="7">
        <v>0.38238636363636364</v>
      </c>
      <c r="AY1037" s="7">
        <v>0</v>
      </c>
      <c r="AZ1037" s="7">
        <v>0</v>
      </c>
      <c r="BA1037" s="7">
        <v>0</v>
      </c>
      <c r="BB1037" s="7">
        <v>0</v>
      </c>
      <c r="BC1037" s="8">
        <v>0</v>
      </c>
      <c r="BD1037" s="8">
        <v>0</v>
      </c>
      <c r="BE1037" s="8">
        <v>0</v>
      </c>
      <c r="BF1037" s="8">
        <v>0</v>
      </c>
      <c r="BG1037" s="8">
        <v>0</v>
      </c>
      <c r="BH1037" s="8">
        <v>0</v>
      </c>
      <c r="BI1037" s="8">
        <v>0</v>
      </c>
      <c r="BJ1037" s="8">
        <v>0</v>
      </c>
      <c r="BK1037" s="8">
        <v>0</v>
      </c>
      <c r="BL1037" s="8">
        <v>0</v>
      </c>
      <c r="BM1037" s="8">
        <v>0</v>
      </c>
      <c r="BN1037" s="8">
        <v>0</v>
      </c>
      <c r="BO1037" s="8">
        <v>0</v>
      </c>
      <c r="BP1037" s="8">
        <v>0</v>
      </c>
      <c r="BQ1037" s="8">
        <v>0</v>
      </c>
      <c r="BR1037" s="8">
        <v>0</v>
      </c>
    </row>
    <row r="1038" spans="1:70" x14ac:dyDescent="0.25">
      <c r="A1038" s="6">
        <v>31383326</v>
      </c>
      <c r="B1038" t="s">
        <v>2482</v>
      </c>
      <c r="C1038" s="7" t="s">
        <v>137</v>
      </c>
      <c r="D1038" s="7" t="s">
        <v>2452</v>
      </c>
      <c r="E1038" s="7" t="s">
        <v>95</v>
      </c>
      <c r="F1038" t="s">
        <v>2393</v>
      </c>
      <c r="G1038" t="s">
        <v>2394</v>
      </c>
      <c r="H1038" t="s">
        <v>400</v>
      </c>
      <c r="I1038" t="s">
        <v>168</v>
      </c>
      <c r="J1038" t="s">
        <v>153</v>
      </c>
      <c r="K1038" t="s">
        <v>169</v>
      </c>
      <c r="L1038">
        <v>38.4387633272</v>
      </c>
      <c r="M1038">
        <v>-122.6867812031</v>
      </c>
      <c r="N1038" s="7" t="s">
        <v>2483</v>
      </c>
      <c r="O1038" s="7" t="s">
        <v>2484</v>
      </c>
      <c r="P1038" s="7" t="s">
        <v>2485</v>
      </c>
      <c r="Q1038" s="7" t="s">
        <v>141</v>
      </c>
      <c r="R1038" s="7">
        <v>2799</v>
      </c>
      <c r="S1038" s="7">
        <v>7022</v>
      </c>
      <c r="T1038" s="7" t="s">
        <v>220</v>
      </c>
      <c r="U1038" s="7"/>
      <c r="V1038" s="7" t="s">
        <v>2393</v>
      </c>
      <c r="W1038" s="8">
        <v>0.40132575757575756</v>
      </c>
      <c r="X1038" s="8">
        <v>0</v>
      </c>
      <c r="Y1038" s="8">
        <v>0</v>
      </c>
      <c r="Z1038" s="8">
        <v>0.40132575757575756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8">
        <v>0</v>
      </c>
      <c r="AO1038" s="8">
        <v>0</v>
      </c>
      <c r="AP1038" s="8">
        <v>0</v>
      </c>
      <c r="AQ1038" s="8">
        <v>0.2986742424242424</v>
      </c>
      <c r="AR1038" s="8">
        <v>0</v>
      </c>
      <c r="AS1038" s="8">
        <v>0</v>
      </c>
      <c r="AT1038" s="8">
        <v>0.2986742424242424</v>
      </c>
      <c r="AU1038" s="7">
        <v>0</v>
      </c>
      <c r="AV1038" s="7">
        <v>0</v>
      </c>
      <c r="AW1038" s="7">
        <v>0</v>
      </c>
      <c r="AX1038" s="7">
        <v>0</v>
      </c>
      <c r="AY1038" s="7">
        <v>0.10265151515151519</v>
      </c>
      <c r="AZ1038" s="7">
        <v>0</v>
      </c>
      <c r="BA1038" s="7">
        <v>0</v>
      </c>
      <c r="BB1038" s="7">
        <v>0.10265151515151519</v>
      </c>
      <c r="BC1038" s="8">
        <v>0</v>
      </c>
      <c r="BD1038" s="8">
        <v>0</v>
      </c>
      <c r="BE1038" s="8">
        <v>0</v>
      </c>
      <c r="BF1038" s="8">
        <v>0</v>
      </c>
      <c r="BG1038" s="8">
        <v>0</v>
      </c>
      <c r="BH1038" s="8">
        <v>0</v>
      </c>
      <c r="BI1038" s="8">
        <v>0</v>
      </c>
      <c r="BJ1038" s="8">
        <v>0</v>
      </c>
      <c r="BK1038" s="8">
        <v>0</v>
      </c>
      <c r="BL1038" s="8">
        <v>0</v>
      </c>
      <c r="BM1038" s="8">
        <v>0</v>
      </c>
      <c r="BN1038" s="8">
        <v>0</v>
      </c>
      <c r="BO1038" s="8">
        <v>0</v>
      </c>
      <c r="BP1038" s="8">
        <v>0</v>
      </c>
      <c r="BQ1038" s="8">
        <v>0</v>
      </c>
      <c r="BR1038" s="8">
        <v>0</v>
      </c>
    </row>
    <row r="1039" spans="1:70" x14ac:dyDescent="0.25">
      <c r="A1039" s="6">
        <v>35055474</v>
      </c>
      <c r="B1039" t="s">
        <v>2486</v>
      </c>
      <c r="C1039" s="7" t="s">
        <v>101</v>
      </c>
      <c r="D1039" s="7" t="s">
        <v>2402</v>
      </c>
      <c r="E1039" s="7" t="s">
        <v>95</v>
      </c>
      <c r="F1039" t="s">
        <v>2393</v>
      </c>
      <c r="G1039" t="s">
        <v>2394</v>
      </c>
      <c r="H1039" t="s">
        <v>1308</v>
      </c>
      <c r="I1039" t="s">
        <v>1044</v>
      </c>
      <c r="J1039" t="s">
        <v>153</v>
      </c>
      <c r="K1039" t="s">
        <v>196</v>
      </c>
      <c r="L1039">
        <v>39.024022360899998</v>
      </c>
      <c r="M1039">
        <v>-122.67827452260001</v>
      </c>
      <c r="N1039" s="7" t="s">
        <v>1309</v>
      </c>
      <c r="O1039" s="7" t="s">
        <v>1313</v>
      </c>
      <c r="P1039" s="7" t="s">
        <v>1314</v>
      </c>
      <c r="Q1039" s="7" t="s">
        <v>141</v>
      </c>
      <c r="R1039" s="7">
        <v>345</v>
      </c>
      <c r="S1039" s="7"/>
      <c r="T1039" s="7"/>
      <c r="U1039" s="7"/>
      <c r="V1039" s="7" t="s">
        <v>2393</v>
      </c>
      <c r="W1039" s="8">
        <v>1.4308712121212122</v>
      </c>
      <c r="X1039" s="8">
        <v>0</v>
      </c>
      <c r="Y1039" s="8">
        <v>0</v>
      </c>
      <c r="Z1039" s="8">
        <v>1.4308712121212122</v>
      </c>
      <c r="AA1039" s="8">
        <v>0</v>
      </c>
      <c r="AB1039" s="8">
        <v>0</v>
      </c>
      <c r="AC1039" s="8">
        <v>0</v>
      </c>
      <c r="AD1039" s="8">
        <v>0</v>
      </c>
      <c r="AE1039" s="8">
        <v>1.4308712121212119</v>
      </c>
      <c r="AF1039" s="8">
        <v>0</v>
      </c>
      <c r="AG1039" s="8">
        <v>0</v>
      </c>
      <c r="AH1039" s="8">
        <v>1.4308712121212119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8">
        <v>0</v>
      </c>
      <c r="AO1039" s="8">
        <v>0</v>
      </c>
      <c r="AP1039" s="8">
        <v>0</v>
      </c>
      <c r="AQ1039" s="8">
        <v>0</v>
      </c>
      <c r="AR1039" s="8">
        <v>0</v>
      </c>
      <c r="AS1039" s="8">
        <v>0</v>
      </c>
      <c r="AT1039" s="8">
        <v>0</v>
      </c>
      <c r="AU1039" s="7">
        <v>0</v>
      </c>
      <c r="AV1039" s="7">
        <v>0</v>
      </c>
      <c r="AW1039" s="7">
        <v>0</v>
      </c>
      <c r="AX1039" s="7">
        <v>0</v>
      </c>
      <c r="AY1039" s="7">
        <v>0</v>
      </c>
      <c r="AZ1039" s="7">
        <v>0</v>
      </c>
      <c r="BA1039" s="7">
        <v>0</v>
      </c>
      <c r="BB1039" s="7">
        <v>0</v>
      </c>
      <c r="BC1039" s="8">
        <v>0</v>
      </c>
      <c r="BD1039" s="8">
        <v>0</v>
      </c>
      <c r="BE1039" s="8">
        <v>0</v>
      </c>
      <c r="BF1039" s="8">
        <v>0</v>
      </c>
      <c r="BG1039" s="8">
        <v>0</v>
      </c>
      <c r="BH1039" s="8">
        <v>0</v>
      </c>
      <c r="BI1039" s="8">
        <v>0</v>
      </c>
      <c r="BJ1039" s="8">
        <v>0</v>
      </c>
      <c r="BK1039" s="8">
        <v>0</v>
      </c>
      <c r="BL1039" s="8">
        <v>0</v>
      </c>
      <c r="BM1039" s="8">
        <v>0</v>
      </c>
      <c r="BN1039" s="8">
        <v>0</v>
      </c>
      <c r="BO1039" s="8">
        <v>0</v>
      </c>
      <c r="BP1039" s="8">
        <v>0</v>
      </c>
      <c r="BQ1039" s="8">
        <v>0</v>
      </c>
      <c r="BR1039" s="8">
        <v>0</v>
      </c>
    </row>
    <row r="1040" spans="1:70" x14ac:dyDescent="0.25">
      <c r="A1040" s="6">
        <v>74008802</v>
      </c>
      <c r="B1040" t="s">
        <v>2487</v>
      </c>
      <c r="C1040" s="7" t="s">
        <v>115</v>
      </c>
      <c r="D1040" s="7" t="s">
        <v>2472</v>
      </c>
      <c r="E1040" s="7" t="s">
        <v>95</v>
      </c>
      <c r="F1040" t="s">
        <v>2393</v>
      </c>
      <c r="G1040" t="s">
        <v>2394</v>
      </c>
      <c r="H1040" t="s">
        <v>2488</v>
      </c>
      <c r="I1040" t="s">
        <v>1987</v>
      </c>
      <c r="J1040" t="s">
        <v>508</v>
      </c>
      <c r="K1040" t="s">
        <v>1981</v>
      </c>
      <c r="L1040">
        <v>37.956139999999998</v>
      </c>
      <c r="M1040">
        <v>-122.02862</v>
      </c>
      <c r="N1040" s="7" t="s">
        <v>2489</v>
      </c>
      <c r="O1040" s="7" t="s">
        <v>2490</v>
      </c>
      <c r="P1040" s="7" t="s">
        <v>2491</v>
      </c>
      <c r="Q1040" s="7" t="s">
        <v>141</v>
      </c>
      <c r="R1040" s="7">
        <v>2676</v>
      </c>
      <c r="S1040" s="7">
        <v>1517</v>
      </c>
      <c r="T1040" s="7" t="s">
        <v>220</v>
      </c>
      <c r="U1040" s="7"/>
      <c r="V1040" s="7" t="s">
        <v>2393</v>
      </c>
      <c r="W1040" s="8">
        <v>1.0496212121212121</v>
      </c>
      <c r="X1040" s="8">
        <v>9.9431818181818177E-2</v>
      </c>
      <c r="Y1040" s="8">
        <v>0</v>
      </c>
      <c r="Z1040" s="8">
        <v>1.1490530303030304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1.0496212121212121</v>
      </c>
      <c r="AN1040" s="8">
        <v>9.9431818181818177E-2</v>
      </c>
      <c r="AO1040" s="8">
        <v>0</v>
      </c>
      <c r="AP1040" s="8">
        <v>1.1490530303030302</v>
      </c>
      <c r="AQ1040" s="8">
        <v>0</v>
      </c>
      <c r="AR1040" s="8">
        <v>0</v>
      </c>
      <c r="AS1040" s="8">
        <v>0</v>
      </c>
      <c r="AT1040" s="8">
        <v>0</v>
      </c>
      <c r="AU1040" s="7">
        <v>0</v>
      </c>
      <c r="AV1040" s="7">
        <v>0</v>
      </c>
      <c r="AW1040" s="7">
        <v>0</v>
      </c>
      <c r="AX1040" s="7">
        <v>0</v>
      </c>
      <c r="AY1040" s="7">
        <v>0</v>
      </c>
      <c r="AZ1040" s="7">
        <v>0</v>
      </c>
      <c r="BA1040" s="7">
        <v>0</v>
      </c>
      <c r="BB1040" s="7">
        <v>0</v>
      </c>
      <c r="BC1040" s="8">
        <v>0</v>
      </c>
      <c r="BD1040" s="8">
        <v>0</v>
      </c>
      <c r="BE1040" s="8">
        <v>0</v>
      </c>
      <c r="BF1040" s="8">
        <v>0</v>
      </c>
      <c r="BG1040" s="8">
        <v>0</v>
      </c>
      <c r="BH1040" s="8">
        <v>0</v>
      </c>
      <c r="BI1040" s="8">
        <v>0</v>
      </c>
      <c r="BJ1040" s="8">
        <v>0</v>
      </c>
      <c r="BK1040" s="8">
        <v>0</v>
      </c>
      <c r="BL1040" s="8">
        <v>0</v>
      </c>
      <c r="BM1040" s="8">
        <v>0</v>
      </c>
      <c r="BN1040" s="8">
        <v>0</v>
      </c>
      <c r="BO1040" s="8">
        <v>0</v>
      </c>
      <c r="BP1040" s="8">
        <v>0</v>
      </c>
      <c r="BQ1040" s="8">
        <v>0</v>
      </c>
      <c r="BR1040" s="8">
        <v>0</v>
      </c>
    </row>
    <row r="1041" spans="1:70" x14ac:dyDescent="0.25">
      <c r="A1041" s="6">
        <v>35088670</v>
      </c>
      <c r="B1041" t="s">
        <v>2492</v>
      </c>
      <c r="C1041" s="7" t="s">
        <v>93</v>
      </c>
      <c r="D1041" s="7" t="s">
        <v>1239</v>
      </c>
      <c r="E1041" s="7" t="s">
        <v>95</v>
      </c>
      <c r="F1041" t="s">
        <v>2393</v>
      </c>
      <c r="G1041" t="s">
        <v>2393</v>
      </c>
      <c r="H1041" t="s">
        <v>1152</v>
      </c>
      <c r="I1041" t="s">
        <v>956</v>
      </c>
      <c r="J1041" t="s">
        <v>99</v>
      </c>
      <c r="K1041" t="s">
        <v>957</v>
      </c>
      <c r="L1041">
        <v>38.197912247200001</v>
      </c>
      <c r="M1041">
        <v>-120.3619996385</v>
      </c>
      <c r="N1041" s="7" t="s">
        <v>2493</v>
      </c>
      <c r="O1041" s="7" t="s">
        <v>2494</v>
      </c>
      <c r="P1041" s="7" t="s">
        <v>2495</v>
      </c>
      <c r="Q1041" s="7" t="s">
        <v>170</v>
      </c>
      <c r="R1041" s="7">
        <v>1412</v>
      </c>
      <c r="S1041" s="7">
        <v>66</v>
      </c>
      <c r="T1041" s="7" t="s">
        <v>123</v>
      </c>
      <c r="U1041" s="7"/>
      <c r="V1041" s="7" t="s">
        <v>2393</v>
      </c>
      <c r="W1041" s="8">
        <v>0.17481060606060606</v>
      </c>
      <c r="X1041" s="8">
        <v>0</v>
      </c>
      <c r="Y1041" s="8">
        <v>0</v>
      </c>
      <c r="Z1041" s="8">
        <v>0.17481060606060606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8">
        <v>0</v>
      </c>
      <c r="AO1041" s="8">
        <v>0</v>
      </c>
      <c r="AP1041" s="8">
        <v>0</v>
      </c>
      <c r="AQ1041" s="8">
        <v>0</v>
      </c>
      <c r="AR1041" s="8">
        <v>0</v>
      </c>
      <c r="AS1041" s="8">
        <v>0</v>
      </c>
      <c r="AT1041" s="8">
        <v>0</v>
      </c>
      <c r="AU1041" s="7">
        <v>0.17481060606060606</v>
      </c>
      <c r="AV1041" s="7">
        <v>0</v>
      </c>
      <c r="AW1041" s="7">
        <v>0</v>
      </c>
      <c r="AX1041" s="7">
        <v>0.17481060606060606</v>
      </c>
      <c r="AY1041" s="7">
        <v>0</v>
      </c>
      <c r="AZ1041" s="7">
        <v>0</v>
      </c>
      <c r="BA1041" s="7">
        <v>0</v>
      </c>
      <c r="BB1041" s="7">
        <v>0</v>
      </c>
      <c r="BC1041" s="8">
        <v>0</v>
      </c>
      <c r="BD1041" s="8">
        <v>0</v>
      </c>
      <c r="BE1041" s="8">
        <v>0</v>
      </c>
      <c r="BF1041" s="8">
        <v>0</v>
      </c>
      <c r="BG1041" s="8">
        <v>0</v>
      </c>
      <c r="BH1041" s="8">
        <v>0</v>
      </c>
      <c r="BI1041" s="8">
        <v>0</v>
      </c>
      <c r="BJ1041" s="8">
        <v>0</v>
      </c>
      <c r="BK1041" s="8">
        <v>0</v>
      </c>
      <c r="BL1041" s="8">
        <v>0</v>
      </c>
      <c r="BM1041" s="8">
        <v>0</v>
      </c>
      <c r="BN1041" s="8">
        <v>0</v>
      </c>
      <c r="BO1041" s="8">
        <v>0</v>
      </c>
      <c r="BP1041" s="8">
        <v>0</v>
      </c>
      <c r="BQ1041" s="8">
        <v>0</v>
      </c>
      <c r="BR1041" s="8">
        <v>0</v>
      </c>
    </row>
    <row r="1042" spans="1:70" x14ac:dyDescent="0.25">
      <c r="A1042" s="6">
        <v>35384430</v>
      </c>
      <c r="B1042" t="s">
        <v>2496</v>
      </c>
      <c r="C1042" s="7" t="s">
        <v>71</v>
      </c>
      <c r="D1042" s="7" t="s">
        <v>2497</v>
      </c>
      <c r="E1042" s="7" t="s">
        <v>73</v>
      </c>
      <c r="F1042" t="s">
        <v>2393</v>
      </c>
      <c r="G1042" t="s">
        <v>2393</v>
      </c>
      <c r="H1042" t="s">
        <v>2498</v>
      </c>
      <c r="I1042" t="s">
        <v>995</v>
      </c>
      <c r="J1042" t="s">
        <v>78</v>
      </c>
      <c r="K1042" t="s">
        <v>79</v>
      </c>
      <c r="L1042">
        <v>40.347451036899997</v>
      </c>
      <c r="M1042">
        <v>-121.63471697999999</v>
      </c>
      <c r="N1042" s="7" t="s">
        <v>1035</v>
      </c>
      <c r="O1042" s="7" t="s">
        <v>2499</v>
      </c>
      <c r="P1042" s="7" t="s">
        <v>1037</v>
      </c>
      <c r="Q1042" s="7" t="s">
        <v>141</v>
      </c>
      <c r="R1042" s="7">
        <v>966</v>
      </c>
      <c r="S1042" s="7">
        <v>281</v>
      </c>
      <c r="T1042" s="7" t="s">
        <v>134</v>
      </c>
      <c r="U1042" s="7"/>
      <c r="V1042" s="7" t="s">
        <v>2393</v>
      </c>
      <c r="W1042" s="8">
        <v>0</v>
      </c>
      <c r="X1042" s="8">
        <v>1.2878787878787878E-2</v>
      </c>
      <c r="Y1042" s="8">
        <v>0</v>
      </c>
      <c r="Z1042" s="8">
        <v>1.2878787878787878E-2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8">
        <v>0</v>
      </c>
      <c r="AO1042" s="8">
        <v>0</v>
      </c>
      <c r="AP1042" s="8">
        <v>0</v>
      </c>
      <c r="AQ1042" s="8">
        <v>0</v>
      </c>
      <c r="AR1042" s="8">
        <v>1.2878787878787878E-2</v>
      </c>
      <c r="AS1042" s="8">
        <v>0</v>
      </c>
      <c r="AT1042" s="8">
        <v>1.2878787878787878E-2</v>
      </c>
      <c r="AU1042" s="7">
        <v>0</v>
      </c>
      <c r="AV1042" s="7">
        <v>0</v>
      </c>
      <c r="AW1042" s="7">
        <v>0</v>
      </c>
      <c r="AX1042" s="7">
        <v>0</v>
      </c>
      <c r="AY1042" s="7">
        <v>0</v>
      </c>
      <c r="AZ1042" s="7">
        <v>0</v>
      </c>
      <c r="BA1042" s="7">
        <v>0</v>
      </c>
      <c r="BB1042" s="7">
        <v>0</v>
      </c>
      <c r="BC1042" s="8">
        <v>0</v>
      </c>
      <c r="BD1042" s="8">
        <v>0</v>
      </c>
      <c r="BE1042" s="8">
        <v>0</v>
      </c>
      <c r="BF1042" s="8">
        <v>0</v>
      </c>
      <c r="BG1042" s="8">
        <v>0</v>
      </c>
      <c r="BH1042" s="8">
        <v>0</v>
      </c>
      <c r="BI1042" s="8">
        <v>0</v>
      </c>
      <c r="BJ1042" s="8">
        <v>0</v>
      </c>
      <c r="BK1042" s="8">
        <v>0</v>
      </c>
      <c r="BL1042" s="8">
        <v>0</v>
      </c>
      <c r="BM1042" s="8">
        <v>0</v>
      </c>
      <c r="BN1042" s="8">
        <v>0</v>
      </c>
      <c r="BO1042" s="8">
        <v>0</v>
      </c>
      <c r="BP1042" s="8">
        <v>0</v>
      </c>
      <c r="BQ1042" s="8">
        <v>0</v>
      </c>
      <c r="BR1042" s="8">
        <v>0</v>
      </c>
    </row>
    <row r="1043" spans="1:70" x14ac:dyDescent="0.25">
      <c r="A1043" s="6">
        <v>35146106</v>
      </c>
      <c r="B1043" t="s">
        <v>2500</v>
      </c>
      <c r="C1043" s="7" t="s">
        <v>101</v>
      </c>
      <c r="D1043" s="7" t="s">
        <v>2402</v>
      </c>
      <c r="E1043" s="7" t="s">
        <v>95</v>
      </c>
      <c r="F1043" t="s">
        <v>2393</v>
      </c>
      <c r="G1043" t="s">
        <v>2394</v>
      </c>
      <c r="H1043" t="s">
        <v>1106</v>
      </c>
      <c r="I1043" t="s">
        <v>1100</v>
      </c>
      <c r="J1043" t="s">
        <v>158</v>
      </c>
      <c r="K1043" t="s">
        <v>1101</v>
      </c>
      <c r="L1043">
        <v>35.696053106500003</v>
      </c>
      <c r="M1043">
        <v>-120.74044247649999</v>
      </c>
      <c r="N1043" s="7" t="s">
        <v>2501</v>
      </c>
      <c r="O1043" s="7" t="s">
        <v>2502</v>
      </c>
      <c r="P1043" s="7" t="s">
        <v>2503</v>
      </c>
      <c r="Q1043" s="7" t="s">
        <v>141</v>
      </c>
      <c r="R1043" s="7">
        <v>229</v>
      </c>
      <c r="S1043" s="7">
        <v>2655</v>
      </c>
      <c r="T1043" s="7" t="s">
        <v>220</v>
      </c>
      <c r="U1043" s="7"/>
      <c r="V1043" s="7" t="s">
        <v>2393</v>
      </c>
      <c r="W1043" s="8">
        <v>3.6210227272727273</v>
      </c>
      <c r="X1043" s="8">
        <v>0</v>
      </c>
      <c r="Y1043" s="8">
        <v>0</v>
      </c>
      <c r="Z1043" s="8">
        <v>3.6210227272727273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3.6210227272727273</v>
      </c>
      <c r="AN1043" s="8">
        <v>0</v>
      </c>
      <c r="AO1043" s="8">
        <v>0</v>
      </c>
      <c r="AP1043" s="8">
        <v>3.6210227272727273</v>
      </c>
      <c r="AQ1043" s="8">
        <v>0</v>
      </c>
      <c r="AR1043" s="8">
        <v>0</v>
      </c>
      <c r="AS1043" s="8">
        <v>0</v>
      </c>
      <c r="AT1043" s="8">
        <v>0</v>
      </c>
      <c r="AU1043" s="7">
        <v>0</v>
      </c>
      <c r="AV1043" s="7">
        <v>0</v>
      </c>
      <c r="AW1043" s="7">
        <v>0</v>
      </c>
      <c r="AX1043" s="7">
        <v>0</v>
      </c>
      <c r="AY1043" s="7">
        <v>0</v>
      </c>
      <c r="AZ1043" s="7">
        <v>0</v>
      </c>
      <c r="BA1043" s="7">
        <v>0</v>
      </c>
      <c r="BB1043" s="7">
        <v>0</v>
      </c>
      <c r="BC1043" s="8">
        <v>0</v>
      </c>
      <c r="BD1043" s="8">
        <v>0</v>
      </c>
      <c r="BE1043" s="8">
        <v>0</v>
      </c>
      <c r="BF1043" s="8">
        <v>0</v>
      </c>
      <c r="BG1043" s="8">
        <v>0</v>
      </c>
      <c r="BH1043" s="8">
        <v>0</v>
      </c>
      <c r="BI1043" s="8">
        <v>0</v>
      </c>
      <c r="BJ1043" s="8">
        <v>0</v>
      </c>
      <c r="BK1043" s="8">
        <v>0</v>
      </c>
      <c r="BL1043" s="8">
        <v>0</v>
      </c>
      <c r="BM1043" s="8">
        <v>0</v>
      </c>
      <c r="BN1043" s="8">
        <v>0</v>
      </c>
      <c r="BO1043" s="8">
        <v>0</v>
      </c>
      <c r="BP1043" s="8">
        <v>0</v>
      </c>
      <c r="BQ1043" s="8">
        <v>0</v>
      </c>
      <c r="BR1043" s="8">
        <v>0</v>
      </c>
    </row>
    <row r="1044" spans="1:70" x14ac:dyDescent="0.25">
      <c r="A1044" s="6">
        <v>35058839</v>
      </c>
      <c r="B1044" t="s">
        <v>2504</v>
      </c>
      <c r="C1044" s="7" t="s">
        <v>93</v>
      </c>
      <c r="D1044" s="7" t="s">
        <v>1605</v>
      </c>
      <c r="E1044" s="7" t="s">
        <v>95</v>
      </c>
      <c r="F1044" t="s">
        <v>2393</v>
      </c>
      <c r="G1044" t="s">
        <v>2393</v>
      </c>
      <c r="H1044" t="s">
        <v>925</v>
      </c>
      <c r="I1044" t="s">
        <v>507</v>
      </c>
      <c r="J1044" t="s">
        <v>508</v>
      </c>
      <c r="K1044" t="s">
        <v>509</v>
      </c>
      <c r="L1044">
        <v>37.380087647800003</v>
      </c>
      <c r="M1044">
        <v>-122.2699267146</v>
      </c>
      <c r="N1044" s="7" t="s">
        <v>926</v>
      </c>
      <c r="O1044" s="7" t="s">
        <v>2505</v>
      </c>
      <c r="P1044" s="7" t="s">
        <v>928</v>
      </c>
      <c r="Q1044" s="7" t="s">
        <v>170</v>
      </c>
      <c r="R1044" s="7">
        <v>1145</v>
      </c>
      <c r="S1044" s="7">
        <v>1026</v>
      </c>
      <c r="T1044" s="7" t="s">
        <v>220</v>
      </c>
      <c r="U1044" s="7"/>
      <c r="V1044" s="7" t="s">
        <v>2393</v>
      </c>
      <c r="W1044" s="8">
        <v>0.16250000000000001</v>
      </c>
      <c r="X1044" s="8">
        <v>0</v>
      </c>
      <c r="Y1044" s="8">
        <v>0</v>
      </c>
      <c r="Z1044" s="8">
        <v>0.16250000000000001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8">
        <v>0</v>
      </c>
      <c r="AO1044" s="8">
        <v>0</v>
      </c>
      <c r="AP1044" s="8">
        <v>0</v>
      </c>
      <c r="AQ1044" s="8">
        <v>0</v>
      </c>
      <c r="AR1044" s="8">
        <v>0</v>
      </c>
      <c r="AS1044" s="8">
        <v>0</v>
      </c>
      <c r="AT1044" s="8">
        <v>0</v>
      </c>
      <c r="AU1044" s="7">
        <v>2.6136363636363635E-2</v>
      </c>
      <c r="AV1044" s="7">
        <v>0</v>
      </c>
      <c r="AW1044" s="7">
        <v>0</v>
      </c>
      <c r="AX1044" s="7">
        <v>2.6136363636363635E-2</v>
      </c>
      <c r="AY1044" s="7">
        <v>0.13636363636363635</v>
      </c>
      <c r="AZ1044" s="7">
        <v>0</v>
      </c>
      <c r="BA1044" s="7">
        <v>0</v>
      </c>
      <c r="BB1044" s="7">
        <v>0.13636363636363635</v>
      </c>
      <c r="BC1044" s="8">
        <v>0</v>
      </c>
      <c r="BD1044" s="8">
        <v>0</v>
      </c>
      <c r="BE1044" s="8">
        <v>0</v>
      </c>
      <c r="BF1044" s="8">
        <v>0</v>
      </c>
      <c r="BG1044" s="8">
        <v>0</v>
      </c>
      <c r="BH1044" s="8">
        <v>0</v>
      </c>
      <c r="BI1044" s="8">
        <v>0</v>
      </c>
      <c r="BJ1044" s="8">
        <v>0</v>
      </c>
      <c r="BK1044" s="8">
        <v>0</v>
      </c>
      <c r="BL1044" s="8">
        <v>0</v>
      </c>
      <c r="BM1044" s="8">
        <v>0</v>
      </c>
      <c r="BN1044" s="8">
        <v>0</v>
      </c>
      <c r="BO1044" s="8">
        <v>0</v>
      </c>
      <c r="BP1044" s="8">
        <v>0</v>
      </c>
      <c r="BQ1044" s="8">
        <v>0</v>
      </c>
      <c r="BR1044" s="8">
        <v>0</v>
      </c>
    </row>
    <row r="1045" spans="1:70" x14ac:dyDescent="0.25">
      <c r="A1045" s="6">
        <v>35030654</v>
      </c>
      <c r="B1045" t="s">
        <v>2506</v>
      </c>
      <c r="C1045" s="7" t="s">
        <v>101</v>
      </c>
      <c r="D1045" s="7" t="s">
        <v>94</v>
      </c>
      <c r="E1045" s="7" t="s">
        <v>95</v>
      </c>
      <c r="F1045" t="s">
        <v>2507</v>
      </c>
      <c r="G1045" t="s">
        <v>2508</v>
      </c>
      <c r="H1045" t="s">
        <v>925</v>
      </c>
      <c r="I1045" t="s">
        <v>507</v>
      </c>
      <c r="J1045" t="s">
        <v>508</v>
      </c>
      <c r="K1045" t="s">
        <v>509</v>
      </c>
      <c r="L1045">
        <v>37.379190000000001</v>
      </c>
      <c r="M1045">
        <v>-122.28305</v>
      </c>
      <c r="N1045" s="7" t="s">
        <v>926</v>
      </c>
      <c r="O1045" s="7" t="s">
        <v>2505</v>
      </c>
      <c r="P1045" s="7" t="s">
        <v>928</v>
      </c>
      <c r="Q1045" s="7" t="s">
        <v>141</v>
      </c>
      <c r="R1045" s="7">
        <v>1145</v>
      </c>
      <c r="S1045" s="7"/>
      <c r="T1045" s="7"/>
      <c r="U1045" s="7"/>
      <c r="V1045" s="7" t="s">
        <v>101</v>
      </c>
      <c r="W1045" s="8">
        <v>0.99829545454545454</v>
      </c>
      <c r="X1045" s="8">
        <v>0</v>
      </c>
      <c r="Y1045" s="8">
        <v>0</v>
      </c>
      <c r="Z1045" s="8">
        <v>0.99829545454545454</v>
      </c>
      <c r="AA1045" s="8">
        <v>0</v>
      </c>
      <c r="AB1045" s="8">
        <v>0</v>
      </c>
      <c r="AC1045" s="8">
        <v>0</v>
      </c>
      <c r="AD1045" s="8">
        <v>0</v>
      </c>
      <c r="AE1045" s="8">
        <v>0.99829545454545432</v>
      </c>
      <c r="AF1045" s="8">
        <v>0</v>
      </c>
      <c r="AG1045" s="8">
        <v>0</v>
      </c>
      <c r="AH1045" s="8">
        <v>0.99829545454545432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8">
        <v>0</v>
      </c>
      <c r="AO1045" s="8">
        <v>0</v>
      </c>
      <c r="AP1045" s="8">
        <v>0</v>
      </c>
      <c r="AQ1045" s="8">
        <v>0</v>
      </c>
      <c r="AR1045" s="8">
        <v>0</v>
      </c>
      <c r="AS1045" s="8">
        <v>0</v>
      </c>
      <c r="AT1045" s="8">
        <v>0</v>
      </c>
      <c r="AU1045" s="7">
        <v>0</v>
      </c>
      <c r="AV1045" s="7">
        <v>0</v>
      </c>
      <c r="AW1045" s="7">
        <v>0</v>
      </c>
      <c r="AX1045" s="7">
        <v>0</v>
      </c>
      <c r="AY1045" s="7">
        <v>0</v>
      </c>
      <c r="AZ1045" s="7">
        <v>0</v>
      </c>
      <c r="BA1045" s="7">
        <v>0</v>
      </c>
      <c r="BB1045" s="7">
        <v>0</v>
      </c>
      <c r="BC1045" s="8">
        <v>0</v>
      </c>
      <c r="BD1045" s="8">
        <v>0</v>
      </c>
      <c r="BE1045" s="8">
        <v>0</v>
      </c>
      <c r="BF1045" s="8">
        <v>0</v>
      </c>
      <c r="BG1045" s="8">
        <v>0</v>
      </c>
      <c r="BH1045" s="8">
        <v>0</v>
      </c>
      <c r="BI1045" s="8">
        <v>0</v>
      </c>
      <c r="BJ1045" s="8">
        <v>0</v>
      </c>
      <c r="BK1045" s="8">
        <v>0</v>
      </c>
      <c r="BL1045" s="8">
        <v>0</v>
      </c>
      <c r="BM1045" s="8">
        <v>0</v>
      </c>
      <c r="BN1045" s="8">
        <v>0</v>
      </c>
      <c r="BO1045" s="8">
        <v>0</v>
      </c>
      <c r="BP1045" s="8">
        <v>0</v>
      </c>
      <c r="BQ1045" s="8">
        <v>0</v>
      </c>
      <c r="BR1045" s="8">
        <v>0</v>
      </c>
    </row>
    <row r="1046" spans="1:70" x14ac:dyDescent="0.25">
      <c r="A1046" s="6">
        <v>35283938</v>
      </c>
      <c r="B1046" t="s">
        <v>2509</v>
      </c>
      <c r="C1046" s="7" t="s">
        <v>86</v>
      </c>
      <c r="D1046" s="7" t="s">
        <v>94</v>
      </c>
      <c r="E1046" s="7" t="s">
        <v>87</v>
      </c>
      <c r="F1046" t="s">
        <v>2507</v>
      </c>
      <c r="G1046" t="s">
        <v>2508</v>
      </c>
      <c r="H1046" t="s">
        <v>925</v>
      </c>
      <c r="I1046" t="s">
        <v>507</v>
      </c>
      <c r="J1046" t="s">
        <v>508</v>
      </c>
      <c r="K1046" t="s">
        <v>509</v>
      </c>
      <c r="L1046">
        <v>37.378075629900003</v>
      </c>
      <c r="M1046">
        <v>-122.279720118</v>
      </c>
      <c r="N1046" s="7" t="s">
        <v>926</v>
      </c>
      <c r="O1046" s="7" t="s">
        <v>2505</v>
      </c>
      <c r="P1046" s="7" t="s">
        <v>928</v>
      </c>
      <c r="Q1046" s="7" t="s">
        <v>170</v>
      </c>
      <c r="R1046" s="7">
        <v>1145</v>
      </c>
      <c r="S1046" s="7">
        <v>1026</v>
      </c>
      <c r="T1046" s="7" t="s">
        <v>220</v>
      </c>
      <c r="U1046" s="7" t="s">
        <v>211</v>
      </c>
      <c r="V1046" s="7" t="s">
        <v>80</v>
      </c>
      <c r="W1046" s="8">
        <v>0</v>
      </c>
      <c r="X1046" s="8">
        <v>1.1939393939393939</v>
      </c>
      <c r="Y1046" s="8">
        <v>0</v>
      </c>
      <c r="Z1046" s="8">
        <v>1.1939393939393939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8">
        <v>0</v>
      </c>
      <c r="AO1046" s="8">
        <v>0</v>
      </c>
      <c r="AP1046" s="8">
        <v>0</v>
      </c>
      <c r="AQ1046" s="8">
        <v>0</v>
      </c>
      <c r="AR1046" s="8">
        <v>0</v>
      </c>
      <c r="AS1046" s="8">
        <v>0</v>
      </c>
      <c r="AT1046" s="8">
        <v>0</v>
      </c>
      <c r="AU1046" s="7">
        <v>0</v>
      </c>
      <c r="AV1046" s="7">
        <v>0</v>
      </c>
      <c r="AW1046" s="7">
        <v>0</v>
      </c>
      <c r="AX1046" s="7">
        <v>0</v>
      </c>
      <c r="AY1046" s="7">
        <v>0</v>
      </c>
      <c r="AZ1046" s="7">
        <v>1.1939393939393939</v>
      </c>
      <c r="BA1046" s="7">
        <v>0</v>
      </c>
      <c r="BB1046" s="7">
        <v>1.1939393939393939</v>
      </c>
      <c r="BC1046" s="8">
        <v>0</v>
      </c>
      <c r="BD1046" s="8">
        <v>0</v>
      </c>
      <c r="BE1046" s="8">
        <v>0</v>
      </c>
      <c r="BF1046" s="8">
        <v>0</v>
      </c>
      <c r="BG1046" s="8">
        <v>0</v>
      </c>
      <c r="BH1046" s="8">
        <v>0</v>
      </c>
      <c r="BI1046" s="8">
        <v>0</v>
      </c>
      <c r="BJ1046" s="8">
        <v>0</v>
      </c>
      <c r="BK1046" s="8">
        <v>0</v>
      </c>
      <c r="BL1046" s="8">
        <v>0</v>
      </c>
      <c r="BM1046" s="8">
        <v>0</v>
      </c>
      <c r="BN1046" s="8">
        <v>0</v>
      </c>
      <c r="BO1046" s="8">
        <v>0</v>
      </c>
      <c r="BP1046" s="8">
        <v>0</v>
      </c>
      <c r="BQ1046" s="8">
        <v>0</v>
      </c>
      <c r="BR1046" s="8">
        <v>0</v>
      </c>
    </row>
    <row r="1047" spans="1:70" x14ac:dyDescent="0.25">
      <c r="A1047" s="6">
        <v>35343395</v>
      </c>
      <c r="B1047" t="s">
        <v>2510</v>
      </c>
      <c r="C1047" s="7" t="s">
        <v>86</v>
      </c>
      <c r="D1047" s="7" t="s">
        <v>94</v>
      </c>
      <c r="E1047" s="7" t="s">
        <v>87</v>
      </c>
      <c r="F1047" t="s">
        <v>2507</v>
      </c>
      <c r="G1047" t="s">
        <v>2508</v>
      </c>
      <c r="H1047" t="s">
        <v>180</v>
      </c>
      <c r="I1047" t="s">
        <v>144</v>
      </c>
      <c r="J1047" t="s">
        <v>78</v>
      </c>
      <c r="K1047" t="s">
        <v>79</v>
      </c>
      <c r="L1047">
        <v>39.516803155200002</v>
      </c>
      <c r="M1047">
        <v>-121.4942589873</v>
      </c>
      <c r="N1047" s="7" t="s">
        <v>2511</v>
      </c>
      <c r="O1047" s="7" t="s">
        <v>2512</v>
      </c>
      <c r="P1047" s="7" t="s">
        <v>2513</v>
      </c>
      <c r="Q1047" s="7" t="s">
        <v>141</v>
      </c>
      <c r="R1047" s="7">
        <v>976</v>
      </c>
      <c r="S1047" s="7">
        <v>1779</v>
      </c>
      <c r="T1047" s="7" t="s">
        <v>220</v>
      </c>
      <c r="U1047" s="7" t="s">
        <v>211</v>
      </c>
      <c r="V1047" s="7" t="s">
        <v>80</v>
      </c>
      <c r="W1047" s="8">
        <v>0</v>
      </c>
      <c r="X1047" s="8">
        <v>1.7599999999999998</v>
      </c>
      <c r="Y1047" s="8">
        <v>0</v>
      </c>
      <c r="Z1047" s="8">
        <v>1.7599999999999998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8">
        <v>0</v>
      </c>
      <c r="AO1047" s="8">
        <v>0</v>
      </c>
      <c r="AP1047" s="8">
        <v>0</v>
      </c>
      <c r="AQ1047" s="8">
        <v>0</v>
      </c>
      <c r="AR1047" s="8">
        <v>0</v>
      </c>
      <c r="AS1047" s="8">
        <v>0</v>
      </c>
      <c r="AT1047" s="8">
        <v>0</v>
      </c>
      <c r="AU1047" s="7">
        <v>0</v>
      </c>
      <c r="AV1047" s="7">
        <v>0</v>
      </c>
      <c r="AW1047" s="7">
        <v>0</v>
      </c>
      <c r="AX1047" s="7">
        <v>0</v>
      </c>
      <c r="AY1047" s="7">
        <v>0</v>
      </c>
      <c r="AZ1047" s="7">
        <v>1.7599999999999998</v>
      </c>
      <c r="BA1047" s="7">
        <v>0</v>
      </c>
      <c r="BB1047" s="7">
        <v>1.7599999999999998</v>
      </c>
      <c r="BC1047" s="8">
        <v>0</v>
      </c>
      <c r="BD1047" s="8">
        <v>0</v>
      </c>
      <c r="BE1047" s="8">
        <v>0</v>
      </c>
      <c r="BF1047" s="8">
        <v>0</v>
      </c>
      <c r="BG1047" s="8">
        <v>0</v>
      </c>
      <c r="BH1047" s="8">
        <v>0</v>
      </c>
      <c r="BI1047" s="8">
        <v>0</v>
      </c>
      <c r="BJ1047" s="8">
        <v>0</v>
      </c>
      <c r="BK1047" s="8">
        <v>0</v>
      </c>
      <c r="BL1047" s="8">
        <v>0</v>
      </c>
      <c r="BM1047" s="8">
        <v>0</v>
      </c>
      <c r="BN1047" s="8">
        <v>0</v>
      </c>
      <c r="BO1047" s="8">
        <v>0</v>
      </c>
      <c r="BP1047" s="8">
        <v>0</v>
      </c>
      <c r="BQ1047" s="8">
        <v>0</v>
      </c>
      <c r="BR1047" s="8">
        <v>0</v>
      </c>
    </row>
    <row r="1048" spans="1:70" x14ac:dyDescent="0.25">
      <c r="A1048" s="6">
        <v>35343396</v>
      </c>
      <c r="B1048" t="s">
        <v>2514</v>
      </c>
      <c r="C1048" s="7" t="s">
        <v>86</v>
      </c>
      <c r="D1048" s="7" t="s">
        <v>94</v>
      </c>
      <c r="E1048" s="7" t="s">
        <v>87</v>
      </c>
      <c r="F1048" t="s">
        <v>2507</v>
      </c>
      <c r="G1048" t="s">
        <v>2508</v>
      </c>
      <c r="H1048" t="s">
        <v>180</v>
      </c>
      <c r="I1048" t="s">
        <v>144</v>
      </c>
      <c r="J1048" t="s">
        <v>78</v>
      </c>
      <c r="K1048" t="s">
        <v>79</v>
      </c>
      <c r="L1048">
        <v>39.519977431800001</v>
      </c>
      <c r="M1048">
        <v>-121.4943326714</v>
      </c>
      <c r="N1048" s="7" t="s">
        <v>2511</v>
      </c>
      <c r="O1048" s="7" t="s">
        <v>2512</v>
      </c>
      <c r="P1048" s="7" t="s">
        <v>2513</v>
      </c>
      <c r="Q1048" s="7" t="s">
        <v>141</v>
      </c>
      <c r="R1048" s="7">
        <v>976</v>
      </c>
      <c r="S1048" s="7">
        <v>1779</v>
      </c>
      <c r="T1048" s="7" t="s">
        <v>220</v>
      </c>
      <c r="U1048" s="7" t="s">
        <v>211</v>
      </c>
      <c r="V1048" s="7" t="s">
        <v>80</v>
      </c>
      <c r="W1048" s="8">
        <v>0</v>
      </c>
      <c r="X1048" s="8">
        <v>1.2299242424242425</v>
      </c>
      <c r="Y1048" s="8">
        <v>0</v>
      </c>
      <c r="Z1048" s="8">
        <v>1.2299242424242425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8">
        <v>0</v>
      </c>
      <c r="AO1048" s="8">
        <v>0</v>
      </c>
      <c r="AP1048" s="8">
        <v>0</v>
      </c>
      <c r="AQ1048" s="8">
        <v>0</v>
      </c>
      <c r="AR1048" s="8">
        <v>0</v>
      </c>
      <c r="AS1048" s="8">
        <v>0</v>
      </c>
      <c r="AT1048" s="8">
        <v>0</v>
      </c>
      <c r="AU1048" s="7">
        <v>0</v>
      </c>
      <c r="AV1048" s="7">
        <v>0</v>
      </c>
      <c r="AW1048" s="7">
        <v>0</v>
      </c>
      <c r="AX1048" s="7">
        <v>0</v>
      </c>
      <c r="AY1048" s="7">
        <v>0</v>
      </c>
      <c r="AZ1048" s="7">
        <v>1.2299242424242425</v>
      </c>
      <c r="BA1048" s="7">
        <v>0</v>
      </c>
      <c r="BB1048" s="7">
        <v>1.2299242424242425</v>
      </c>
      <c r="BC1048" s="8">
        <v>0</v>
      </c>
      <c r="BD1048" s="8">
        <v>0</v>
      </c>
      <c r="BE1048" s="8">
        <v>0</v>
      </c>
      <c r="BF1048" s="8">
        <v>0</v>
      </c>
      <c r="BG1048" s="8">
        <v>0</v>
      </c>
      <c r="BH1048" s="8">
        <v>0</v>
      </c>
      <c r="BI1048" s="8">
        <v>0</v>
      </c>
      <c r="BJ1048" s="8">
        <v>0</v>
      </c>
      <c r="BK1048" s="8">
        <v>0</v>
      </c>
      <c r="BL1048" s="8">
        <v>0</v>
      </c>
      <c r="BM1048" s="8">
        <v>0</v>
      </c>
      <c r="BN1048" s="8">
        <v>0</v>
      </c>
      <c r="BO1048" s="8">
        <v>0</v>
      </c>
      <c r="BP1048" s="8">
        <v>0</v>
      </c>
      <c r="BQ1048" s="8">
        <v>0</v>
      </c>
      <c r="BR1048" s="8">
        <v>0</v>
      </c>
    </row>
    <row r="1049" spans="1:70" x14ac:dyDescent="0.25">
      <c r="A1049" s="6">
        <v>35343397</v>
      </c>
      <c r="B1049" t="s">
        <v>2515</v>
      </c>
      <c r="C1049" s="7" t="s">
        <v>86</v>
      </c>
      <c r="D1049" s="7" t="s">
        <v>94</v>
      </c>
      <c r="E1049" s="7" t="s">
        <v>87</v>
      </c>
      <c r="F1049" t="s">
        <v>2507</v>
      </c>
      <c r="G1049" t="s">
        <v>2508</v>
      </c>
      <c r="H1049" t="s">
        <v>180</v>
      </c>
      <c r="I1049" t="s">
        <v>144</v>
      </c>
      <c r="J1049" t="s">
        <v>78</v>
      </c>
      <c r="K1049" t="s">
        <v>79</v>
      </c>
      <c r="L1049">
        <v>39.508248582699999</v>
      </c>
      <c r="M1049">
        <v>-121.5038075248</v>
      </c>
      <c r="N1049" s="7" t="s">
        <v>2511</v>
      </c>
      <c r="O1049" s="7" t="s">
        <v>2512</v>
      </c>
      <c r="P1049" s="7" t="s">
        <v>2513</v>
      </c>
      <c r="Q1049" s="7" t="s">
        <v>141</v>
      </c>
      <c r="R1049" s="7">
        <v>976</v>
      </c>
      <c r="S1049" s="7">
        <v>1779</v>
      </c>
      <c r="T1049" s="7" t="s">
        <v>220</v>
      </c>
      <c r="U1049" s="7" t="s">
        <v>211</v>
      </c>
      <c r="V1049" s="7" t="s">
        <v>80</v>
      </c>
      <c r="W1049" s="8">
        <v>0</v>
      </c>
      <c r="X1049" s="8">
        <v>0.84</v>
      </c>
      <c r="Y1049" s="8">
        <v>0</v>
      </c>
      <c r="Z1049" s="8">
        <v>0.84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8">
        <v>0</v>
      </c>
      <c r="AO1049" s="8">
        <v>0</v>
      </c>
      <c r="AP1049" s="8">
        <v>0</v>
      </c>
      <c r="AQ1049" s="8">
        <v>0</v>
      </c>
      <c r="AR1049" s="8">
        <v>0</v>
      </c>
      <c r="AS1049" s="8">
        <v>0</v>
      </c>
      <c r="AT1049" s="8">
        <v>0</v>
      </c>
      <c r="AU1049" s="7">
        <v>0</v>
      </c>
      <c r="AV1049" s="7">
        <v>0</v>
      </c>
      <c r="AW1049" s="7">
        <v>0</v>
      </c>
      <c r="AX1049" s="7">
        <v>0</v>
      </c>
      <c r="AY1049" s="7">
        <v>0</v>
      </c>
      <c r="AZ1049" s="7">
        <v>0.84</v>
      </c>
      <c r="BA1049" s="7">
        <v>0</v>
      </c>
      <c r="BB1049" s="7">
        <v>0.84</v>
      </c>
      <c r="BC1049" s="8">
        <v>0</v>
      </c>
      <c r="BD1049" s="8">
        <v>0</v>
      </c>
      <c r="BE1049" s="8">
        <v>0</v>
      </c>
      <c r="BF1049" s="8">
        <v>0</v>
      </c>
      <c r="BG1049" s="8">
        <v>0</v>
      </c>
      <c r="BH1049" s="8">
        <v>0</v>
      </c>
      <c r="BI1049" s="8">
        <v>0</v>
      </c>
      <c r="BJ1049" s="8">
        <v>0</v>
      </c>
      <c r="BK1049" s="8">
        <v>0</v>
      </c>
      <c r="BL1049" s="8">
        <v>0</v>
      </c>
      <c r="BM1049" s="8">
        <v>0</v>
      </c>
      <c r="BN1049" s="8">
        <v>0</v>
      </c>
      <c r="BO1049" s="8">
        <v>0</v>
      </c>
      <c r="BP1049" s="8">
        <v>0</v>
      </c>
      <c r="BQ1049" s="8">
        <v>0</v>
      </c>
      <c r="BR1049" s="8">
        <v>0</v>
      </c>
    </row>
    <row r="1050" spans="1:70" x14ac:dyDescent="0.25">
      <c r="A1050" s="6">
        <v>35343398</v>
      </c>
      <c r="B1050" t="s">
        <v>2516</v>
      </c>
      <c r="C1050" s="7" t="s">
        <v>86</v>
      </c>
      <c r="D1050" s="7" t="s">
        <v>94</v>
      </c>
      <c r="E1050" s="7" t="s">
        <v>87</v>
      </c>
      <c r="F1050" t="s">
        <v>2507</v>
      </c>
      <c r="G1050" t="s">
        <v>2508</v>
      </c>
      <c r="H1050" t="s">
        <v>180</v>
      </c>
      <c r="I1050" t="s">
        <v>144</v>
      </c>
      <c r="J1050" t="s">
        <v>78</v>
      </c>
      <c r="K1050" t="s">
        <v>79</v>
      </c>
      <c r="L1050">
        <v>39.516853284200003</v>
      </c>
      <c r="M1050">
        <v>-121.5161131604</v>
      </c>
      <c r="N1050" s="7" t="s">
        <v>2511</v>
      </c>
      <c r="O1050" s="7" t="s">
        <v>2512</v>
      </c>
      <c r="P1050" s="7" t="s">
        <v>2513</v>
      </c>
      <c r="Q1050" s="7" t="s">
        <v>141</v>
      </c>
      <c r="R1050" s="7">
        <v>976</v>
      </c>
      <c r="S1050" s="7">
        <v>1779</v>
      </c>
      <c r="T1050" s="7" t="s">
        <v>220</v>
      </c>
      <c r="U1050" s="7"/>
      <c r="V1050" s="7" t="s">
        <v>80</v>
      </c>
      <c r="W1050" s="8">
        <v>0</v>
      </c>
      <c r="X1050" s="8">
        <v>0</v>
      </c>
      <c r="Y1050" s="8">
        <v>0.31761363636363638</v>
      </c>
      <c r="Z1050" s="8">
        <v>0.31761363636363638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8">
        <v>0</v>
      </c>
      <c r="AO1050" s="8">
        <v>0</v>
      </c>
      <c r="AP1050" s="8">
        <v>0</v>
      </c>
      <c r="AQ1050" s="8">
        <v>0</v>
      </c>
      <c r="AR1050" s="8">
        <v>0</v>
      </c>
      <c r="AS1050" s="8">
        <v>0</v>
      </c>
      <c r="AT1050" s="8">
        <v>0</v>
      </c>
      <c r="AU1050" s="7">
        <v>0</v>
      </c>
      <c r="AV1050" s="7">
        <v>0</v>
      </c>
      <c r="AW1050" s="7">
        <v>0</v>
      </c>
      <c r="AX1050" s="7">
        <v>0</v>
      </c>
      <c r="AY1050" s="7">
        <v>0</v>
      </c>
      <c r="AZ1050" s="7">
        <v>0</v>
      </c>
      <c r="BA1050" s="7">
        <v>0.31761363636363638</v>
      </c>
      <c r="BB1050" s="7">
        <v>0.31761363636363638</v>
      </c>
      <c r="BC1050" s="8">
        <v>0</v>
      </c>
      <c r="BD1050" s="8">
        <v>0</v>
      </c>
      <c r="BE1050" s="8">
        <v>0</v>
      </c>
      <c r="BF1050" s="8">
        <v>0</v>
      </c>
      <c r="BG1050" s="8">
        <v>0</v>
      </c>
      <c r="BH1050" s="8">
        <v>0</v>
      </c>
      <c r="BI1050" s="8">
        <v>0</v>
      </c>
      <c r="BJ1050" s="8">
        <v>0</v>
      </c>
      <c r="BK1050" s="8">
        <v>0</v>
      </c>
      <c r="BL1050" s="8">
        <v>0</v>
      </c>
      <c r="BM1050" s="8">
        <v>0</v>
      </c>
      <c r="BN1050" s="8">
        <v>0</v>
      </c>
      <c r="BO1050" s="8">
        <v>0</v>
      </c>
      <c r="BP1050" s="8">
        <v>0</v>
      </c>
      <c r="BQ1050" s="8">
        <v>0</v>
      </c>
      <c r="BR1050" s="8">
        <v>0</v>
      </c>
    </row>
    <row r="1051" spans="1:70" x14ac:dyDescent="0.25">
      <c r="A1051" s="6">
        <v>31269259</v>
      </c>
      <c r="B1051" t="s">
        <v>2517</v>
      </c>
      <c r="C1051" s="7" t="s">
        <v>93</v>
      </c>
      <c r="D1051" s="7" t="s">
        <v>94</v>
      </c>
      <c r="E1051" s="7" t="s">
        <v>95</v>
      </c>
      <c r="F1051" t="s">
        <v>2507</v>
      </c>
      <c r="G1051" t="s">
        <v>2508</v>
      </c>
      <c r="H1051" t="s">
        <v>2518</v>
      </c>
      <c r="I1051" t="s">
        <v>1168</v>
      </c>
      <c r="J1051" t="s">
        <v>158</v>
      </c>
      <c r="K1051" t="s">
        <v>1101</v>
      </c>
      <c r="L1051">
        <v>34.6997</v>
      </c>
      <c r="M1051">
        <v>-120.1495</v>
      </c>
      <c r="N1051" s="7" t="s">
        <v>2519</v>
      </c>
      <c r="O1051" s="7" t="s">
        <v>2520</v>
      </c>
      <c r="P1051" s="7" t="s">
        <v>2521</v>
      </c>
      <c r="Q1051" s="7" t="s">
        <v>141</v>
      </c>
      <c r="R1051" s="7">
        <v>416</v>
      </c>
      <c r="S1051" s="7"/>
      <c r="T1051" s="7"/>
      <c r="U1051" s="7"/>
      <c r="V1051" s="7" t="s">
        <v>101</v>
      </c>
      <c r="W1051" s="8">
        <v>1.209469696969697</v>
      </c>
      <c r="X1051" s="8">
        <v>0</v>
      </c>
      <c r="Y1051" s="8">
        <v>0</v>
      </c>
      <c r="Z1051" s="8">
        <v>1.209469696969697</v>
      </c>
      <c r="AA1051" s="8">
        <v>0</v>
      </c>
      <c r="AB1051" s="8">
        <v>0</v>
      </c>
      <c r="AC1051" s="8">
        <v>0</v>
      </c>
      <c r="AD1051" s="8">
        <v>0</v>
      </c>
      <c r="AE1051" s="8">
        <v>1.2094696969696965</v>
      </c>
      <c r="AF1051" s="8">
        <v>0</v>
      </c>
      <c r="AG1051" s="8">
        <v>0</v>
      </c>
      <c r="AH1051" s="8">
        <v>1.2094696969696965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8">
        <v>0</v>
      </c>
      <c r="AO1051" s="8">
        <v>0</v>
      </c>
      <c r="AP1051" s="8">
        <v>0</v>
      </c>
      <c r="AQ1051" s="8">
        <v>0</v>
      </c>
      <c r="AR1051" s="8">
        <v>0</v>
      </c>
      <c r="AS1051" s="8">
        <v>0</v>
      </c>
      <c r="AT1051" s="8">
        <v>0</v>
      </c>
      <c r="AU1051" s="7">
        <v>0</v>
      </c>
      <c r="AV1051" s="7">
        <v>0</v>
      </c>
      <c r="AW1051" s="7">
        <v>0</v>
      </c>
      <c r="AX1051" s="7">
        <v>0</v>
      </c>
      <c r="AY1051" s="7">
        <v>0</v>
      </c>
      <c r="AZ1051" s="7">
        <v>0</v>
      </c>
      <c r="BA1051" s="7">
        <v>0</v>
      </c>
      <c r="BB1051" s="7">
        <v>0</v>
      </c>
      <c r="BC1051" s="8">
        <v>0</v>
      </c>
      <c r="BD1051" s="8">
        <v>0</v>
      </c>
      <c r="BE1051" s="8">
        <v>0</v>
      </c>
      <c r="BF1051" s="8">
        <v>0</v>
      </c>
      <c r="BG1051" s="8">
        <v>0</v>
      </c>
      <c r="BH1051" s="8">
        <v>0</v>
      </c>
      <c r="BI1051" s="8">
        <v>0</v>
      </c>
      <c r="BJ1051" s="8">
        <v>0</v>
      </c>
      <c r="BK1051" s="8">
        <v>0</v>
      </c>
      <c r="BL1051" s="8">
        <v>0</v>
      </c>
      <c r="BM1051" s="8">
        <v>0</v>
      </c>
      <c r="BN1051" s="8">
        <v>0</v>
      </c>
      <c r="BO1051" s="8">
        <v>0</v>
      </c>
      <c r="BP1051" s="8">
        <v>0</v>
      </c>
      <c r="BQ1051" s="8">
        <v>0</v>
      </c>
      <c r="BR1051" s="8">
        <v>0</v>
      </c>
    </row>
    <row r="1052" spans="1:70" x14ac:dyDescent="0.25">
      <c r="A1052" s="6">
        <v>31232280</v>
      </c>
      <c r="B1052" t="s">
        <v>2522</v>
      </c>
      <c r="C1052" s="7" t="s">
        <v>93</v>
      </c>
      <c r="D1052" s="7" t="s">
        <v>94</v>
      </c>
      <c r="E1052" s="7" t="s">
        <v>95</v>
      </c>
      <c r="F1052" t="s">
        <v>2507</v>
      </c>
      <c r="G1052" t="s">
        <v>2508</v>
      </c>
      <c r="H1052" t="s">
        <v>1183</v>
      </c>
      <c r="I1052" t="s">
        <v>1168</v>
      </c>
      <c r="J1052" t="s">
        <v>158</v>
      </c>
      <c r="K1052" t="s">
        <v>1101</v>
      </c>
      <c r="L1052">
        <v>34.654403000000002</v>
      </c>
      <c r="M1052">
        <v>-120.07401</v>
      </c>
      <c r="N1052" s="7" t="s">
        <v>2523</v>
      </c>
      <c r="O1052" s="7" t="s">
        <v>2524</v>
      </c>
      <c r="P1052" s="7" t="s">
        <v>2525</v>
      </c>
      <c r="Q1052" s="7" t="s">
        <v>141</v>
      </c>
      <c r="R1052" s="7">
        <v>94</v>
      </c>
      <c r="S1052" s="7"/>
      <c r="T1052" s="7"/>
      <c r="U1052" s="7"/>
      <c r="V1052" s="7" t="s">
        <v>101</v>
      </c>
      <c r="W1052" s="8">
        <v>1.1081439393939394</v>
      </c>
      <c r="X1052" s="8">
        <v>0</v>
      </c>
      <c r="Y1052" s="8">
        <v>0</v>
      </c>
      <c r="Z1052" s="8">
        <v>1.1081439393939394</v>
      </c>
      <c r="AA1052" s="8">
        <v>0</v>
      </c>
      <c r="AB1052" s="8">
        <v>0</v>
      </c>
      <c r="AC1052" s="8">
        <v>0</v>
      </c>
      <c r="AD1052" s="8">
        <v>0</v>
      </c>
      <c r="AE1052" s="8">
        <v>1.1081439393939392</v>
      </c>
      <c r="AF1052" s="8">
        <v>0</v>
      </c>
      <c r="AG1052" s="8">
        <v>0</v>
      </c>
      <c r="AH1052" s="8">
        <v>1.1081439393939392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8">
        <v>0</v>
      </c>
      <c r="AO1052" s="8">
        <v>0</v>
      </c>
      <c r="AP1052" s="8">
        <v>0</v>
      </c>
      <c r="AQ1052" s="8">
        <v>0</v>
      </c>
      <c r="AR1052" s="8">
        <v>0</v>
      </c>
      <c r="AS1052" s="8">
        <v>0</v>
      </c>
      <c r="AT1052" s="8">
        <v>0</v>
      </c>
      <c r="AU1052" s="7">
        <v>0</v>
      </c>
      <c r="AV1052" s="7">
        <v>0</v>
      </c>
      <c r="AW1052" s="7">
        <v>0</v>
      </c>
      <c r="AX1052" s="7">
        <v>0</v>
      </c>
      <c r="AY1052" s="7">
        <v>0</v>
      </c>
      <c r="AZ1052" s="7">
        <v>0</v>
      </c>
      <c r="BA1052" s="7">
        <v>0</v>
      </c>
      <c r="BB1052" s="7">
        <v>0</v>
      </c>
      <c r="BC1052" s="8">
        <v>0</v>
      </c>
      <c r="BD1052" s="8">
        <v>0</v>
      </c>
      <c r="BE1052" s="8">
        <v>0</v>
      </c>
      <c r="BF1052" s="8">
        <v>0</v>
      </c>
      <c r="BG1052" s="8">
        <v>0</v>
      </c>
      <c r="BH1052" s="8">
        <v>0</v>
      </c>
      <c r="BI1052" s="8">
        <v>0</v>
      </c>
      <c r="BJ1052" s="8">
        <v>0</v>
      </c>
      <c r="BK1052" s="8">
        <v>0</v>
      </c>
      <c r="BL1052" s="8">
        <v>0</v>
      </c>
      <c r="BM1052" s="8">
        <v>0</v>
      </c>
      <c r="BN1052" s="8">
        <v>0</v>
      </c>
      <c r="BO1052" s="8">
        <v>0</v>
      </c>
      <c r="BP1052" s="8">
        <v>0</v>
      </c>
      <c r="BQ1052" s="8">
        <v>0</v>
      </c>
      <c r="BR1052" s="8">
        <v>0</v>
      </c>
    </row>
    <row r="1053" spans="1:70" x14ac:dyDescent="0.25">
      <c r="A1053" s="6">
        <v>35320466</v>
      </c>
      <c r="B1053" t="s">
        <v>2526</v>
      </c>
      <c r="C1053" s="7" t="s">
        <v>82</v>
      </c>
      <c r="D1053" s="7" t="s">
        <v>94</v>
      </c>
      <c r="E1053" s="7" t="s">
        <v>83</v>
      </c>
      <c r="F1053" t="s">
        <v>2507</v>
      </c>
      <c r="G1053" t="s">
        <v>2508</v>
      </c>
      <c r="H1053" t="s">
        <v>917</v>
      </c>
      <c r="I1053" t="s">
        <v>195</v>
      </c>
      <c r="J1053" t="s">
        <v>153</v>
      </c>
      <c r="K1053" t="s">
        <v>196</v>
      </c>
      <c r="L1053">
        <v>40.866930848700001</v>
      </c>
      <c r="M1053">
        <v>-123.51479396409999</v>
      </c>
      <c r="N1053" s="7" t="s">
        <v>883</v>
      </c>
      <c r="O1053" s="7" t="s">
        <v>884</v>
      </c>
      <c r="P1053" s="7" t="s">
        <v>885</v>
      </c>
      <c r="Q1053" s="7" t="s">
        <v>141</v>
      </c>
      <c r="R1053" s="7">
        <v>1474</v>
      </c>
      <c r="S1053" s="7">
        <v>938</v>
      </c>
      <c r="T1053" s="7" t="s">
        <v>220</v>
      </c>
      <c r="U1053" s="7" t="s">
        <v>221</v>
      </c>
      <c r="V1053" s="7" t="s">
        <v>222</v>
      </c>
      <c r="W1053" s="8">
        <v>0</v>
      </c>
      <c r="X1053" s="8">
        <v>2</v>
      </c>
      <c r="Y1053" s="8">
        <v>0</v>
      </c>
      <c r="Z1053" s="8">
        <v>2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8">
        <v>0</v>
      </c>
      <c r="AO1053" s="8">
        <v>0</v>
      </c>
      <c r="AP1053" s="8">
        <v>0</v>
      </c>
      <c r="AQ1053" s="8">
        <v>0</v>
      </c>
      <c r="AR1053" s="8">
        <v>0</v>
      </c>
      <c r="AS1053" s="8">
        <v>0</v>
      </c>
      <c r="AT1053" s="8">
        <v>0</v>
      </c>
      <c r="AU1053" s="7">
        <v>0</v>
      </c>
      <c r="AV1053" s="7">
        <v>0</v>
      </c>
      <c r="AW1053" s="7">
        <v>0</v>
      </c>
      <c r="AX1053" s="7">
        <v>0</v>
      </c>
      <c r="AY1053" s="7">
        <v>0</v>
      </c>
      <c r="AZ1053" s="7">
        <v>0</v>
      </c>
      <c r="BA1053" s="7">
        <v>0</v>
      </c>
      <c r="BB1053" s="7">
        <v>0</v>
      </c>
      <c r="BC1053" s="8">
        <v>0</v>
      </c>
      <c r="BD1053" s="8">
        <v>2</v>
      </c>
      <c r="BE1053" s="8">
        <v>0</v>
      </c>
      <c r="BF1053" s="8">
        <v>2</v>
      </c>
      <c r="BG1053" s="8">
        <v>0</v>
      </c>
      <c r="BH1053" s="8">
        <v>0</v>
      </c>
      <c r="BI1053" s="8">
        <v>0</v>
      </c>
      <c r="BJ1053" s="8">
        <v>0</v>
      </c>
      <c r="BK1053" s="8">
        <v>0</v>
      </c>
      <c r="BL1053" s="8">
        <v>0</v>
      </c>
      <c r="BM1053" s="8">
        <v>0</v>
      </c>
      <c r="BN1053" s="8">
        <v>0</v>
      </c>
      <c r="BO1053" s="8">
        <v>0</v>
      </c>
      <c r="BP1053" s="8">
        <v>0</v>
      </c>
      <c r="BQ1053" s="8">
        <v>0</v>
      </c>
      <c r="BR1053" s="8">
        <v>0</v>
      </c>
    </row>
    <row r="1054" spans="1:70" x14ac:dyDescent="0.25">
      <c r="A1054" s="6">
        <v>35219273</v>
      </c>
      <c r="B1054" t="s">
        <v>2527</v>
      </c>
      <c r="C1054" s="7" t="s">
        <v>93</v>
      </c>
      <c r="D1054" s="7" t="s">
        <v>94</v>
      </c>
      <c r="E1054" s="7" t="s">
        <v>95</v>
      </c>
      <c r="F1054" t="s">
        <v>2507</v>
      </c>
      <c r="G1054" t="s">
        <v>2508</v>
      </c>
      <c r="H1054" t="s">
        <v>1034</v>
      </c>
      <c r="I1054" t="s">
        <v>995</v>
      </c>
      <c r="J1054" t="s">
        <v>78</v>
      </c>
      <c r="K1054" t="s">
        <v>79</v>
      </c>
      <c r="L1054">
        <v>40.430511109199998</v>
      </c>
      <c r="M1054">
        <v>-121.8715628832</v>
      </c>
      <c r="N1054" s="7" t="s">
        <v>1035</v>
      </c>
      <c r="O1054" s="7" t="s">
        <v>2528</v>
      </c>
      <c r="P1054" s="7" t="s">
        <v>1037</v>
      </c>
      <c r="Q1054" s="7" t="s">
        <v>141</v>
      </c>
      <c r="R1054" s="7">
        <v>39</v>
      </c>
      <c r="S1054" s="7">
        <v>2016</v>
      </c>
      <c r="T1054" s="7" t="s">
        <v>220</v>
      </c>
      <c r="U1054" s="7"/>
      <c r="V1054" s="7" t="s">
        <v>200</v>
      </c>
      <c r="W1054" s="8">
        <v>3.4321969696969696</v>
      </c>
      <c r="X1054" s="8">
        <v>0</v>
      </c>
      <c r="Y1054" s="8">
        <v>0</v>
      </c>
      <c r="Z1054" s="8">
        <v>3.4321969696969696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8">
        <v>0</v>
      </c>
      <c r="AO1054" s="8">
        <v>0</v>
      </c>
      <c r="AP1054" s="8">
        <v>0</v>
      </c>
      <c r="AQ1054" s="8">
        <v>3.4321969696969701</v>
      </c>
      <c r="AR1054" s="8">
        <v>0</v>
      </c>
      <c r="AS1054" s="8">
        <v>0</v>
      </c>
      <c r="AT1054" s="8">
        <v>3.4321969696969701</v>
      </c>
      <c r="AU1054" s="7">
        <v>0</v>
      </c>
      <c r="AV1054" s="7">
        <v>0</v>
      </c>
      <c r="AW1054" s="7">
        <v>0</v>
      </c>
      <c r="AX1054" s="7">
        <v>0</v>
      </c>
      <c r="AY1054" s="7">
        <v>0</v>
      </c>
      <c r="AZ1054" s="7">
        <v>0</v>
      </c>
      <c r="BA1054" s="7">
        <v>0</v>
      </c>
      <c r="BB1054" s="7">
        <v>0</v>
      </c>
      <c r="BC1054" s="8">
        <v>0</v>
      </c>
      <c r="BD1054" s="8">
        <v>0</v>
      </c>
      <c r="BE1054" s="8">
        <v>0</v>
      </c>
      <c r="BF1054" s="8">
        <v>0</v>
      </c>
      <c r="BG1054" s="8">
        <v>0</v>
      </c>
      <c r="BH1054" s="8">
        <v>0</v>
      </c>
      <c r="BI1054" s="8">
        <v>0</v>
      </c>
      <c r="BJ1054" s="8">
        <v>0</v>
      </c>
      <c r="BK1054" s="8">
        <v>0</v>
      </c>
      <c r="BL1054" s="8">
        <v>0</v>
      </c>
      <c r="BM1054" s="8">
        <v>0</v>
      </c>
      <c r="BN1054" s="8">
        <v>0</v>
      </c>
      <c r="BO1054" s="8">
        <v>0</v>
      </c>
      <c r="BP1054" s="8">
        <v>0</v>
      </c>
      <c r="BQ1054" s="8">
        <v>0</v>
      </c>
      <c r="BR1054" s="8">
        <v>0</v>
      </c>
    </row>
    <row r="1055" spans="1:70" x14ac:dyDescent="0.25">
      <c r="A1055" s="6">
        <v>35240168</v>
      </c>
      <c r="B1055" t="s">
        <v>2529</v>
      </c>
      <c r="C1055" s="7" t="s">
        <v>115</v>
      </c>
      <c r="D1055" s="7" t="s">
        <v>94</v>
      </c>
      <c r="E1055" s="7" t="s">
        <v>95</v>
      </c>
      <c r="F1055" t="s">
        <v>2507</v>
      </c>
      <c r="G1055" t="s">
        <v>2508</v>
      </c>
      <c r="H1055" t="s">
        <v>2530</v>
      </c>
      <c r="I1055" t="s">
        <v>995</v>
      </c>
      <c r="J1055" t="s">
        <v>78</v>
      </c>
      <c r="K1055" t="s">
        <v>79</v>
      </c>
      <c r="L1055">
        <v>40.4012913181</v>
      </c>
      <c r="M1055">
        <v>-121.8751691432</v>
      </c>
      <c r="N1055" s="7" t="s">
        <v>1035</v>
      </c>
      <c r="O1055" s="7" t="s">
        <v>2531</v>
      </c>
      <c r="P1055" s="7" t="s">
        <v>1037</v>
      </c>
      <c r="Q1055" s="7" t="s">
        <v>141</v>
      </c>
      <c r="R1055" s="7">
        <v>157</v>
      </c>
      <c r="S1055" s="7">
        <v>280</v>
      </c>
      <c r="T1055" s="7" t="s">
        <v>134</v>
      </c>
      <c r="U1055" s="7"/>
      <c r="V1055" s="7" t="s">
        <v>200</v>
      </c>
      <c r="W1055" s="8">
        <v>1.478030303030303</v>
      </c>
      <c r="X1055" s="8">
        <v>0</v>
      </c>
      <c r="Y1055" s="8">
        <v>0</v>
      </c>
      <c r="Z1055" s="8">
        <v>1.478030303030303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8">
        <v>0</v>
      </c>
      <c r="AO1055" s="8">
        <v>0</v>
      </c>
      <c r="AP1055" s="8">
        <v>0</v>
      </c>
      <c r="AQ1055" s="8">
        <v>1.478030303030303</v>
      </c>
      <c r="AR1055" s="8">
        <v>0</v>
      </c>
      <c r="AS1055" s="8">
        <v>0</v>
      </c>
      <c r="AT1055" s="8">
        <v>1.478030303030303</v>
      </c>
      <c r="AU1055" s="7">
        <v>0</v>
      </c>
      <c r="AV1055" s="7">
        <v>0</v>
      </c>
      <c r="AW1055" s="7">
        <v>0</v>
      </c>
      <c r="AX1055" s="7">
        <v>0</v>
      </c>
      <c r="AY1055" s="7">
        <v>0</v>
      </c>
      <c r="AZ1055" s="7">
        <v>0</v>
      </c>
      <c r="BA1055" s="7">
        <v>0</v>
      </c>
      <c r="BB1055" s="7">
        <v>0</v>
      </c>
      <c r="BC1055" s="8">
        <v>0</v>
      </c>
      <c r="BD1055" s="8">
        <v>0</v>
      </c>
      <c r="BE1055" s="8">
        <v>0</v>
      </c>
      <c r="BF1055" s="8">
        <v>0</v>
      </c>
      <c r="BG1055" s="8">
        <v>0</v>
      </c>
      <c r="BH1055" s="8">
        <v>0</v>
      </c>
      <c r="BI1055" s="8">
        <v>0</v>
      </c>
      <c r="BJ1055" s="8">
        <v>0</v>
      </c>
      <c r="BK1055" s="8">
        <v>0</v>
      </c>
      <c r="BL1055" s="8">
        <v>0</v>
      </c>
      <c r="BM1055" s="8">
        <v>0</v>
      </c>
      <c r="BN1055" s="8">
        <v>0</v>
      </c>
      <c r="BO1055" s="8">
        <v>0</v>
      </c>
      <c r="BP1055" s="8">
        <v>0</v>
      </c>
      <c r="BQ1055" s="8">
        <v>0</v>
      </c>
      <c r="BR1055" s="8">
        <v>0</v>
      </c>
    </row>
    <row r="1056" spans="1:70" x14ac:dyDescent="0.25">
      <c r="A1056" s="6">
        <v>35254649</v>
      </c>
      <c r="B1056" t="s">
        <v>2532</v>
      </c>
      <c r="C1056" s="7" t="s">
        <v>93</v>
      </c>
      <c r="D1056" s="7" t="s">
        <v>94</v>
      </c>
      <c r="E1056" s="7" t="s">
        <v>95</v>
      </c>
      <c r="F1056" t="s">
        <v>2507</v>
      </c>
      <c r="G1056" t="s">
        <v>2508</v>
      </c>
      <c r="H1056" t="s">
        <v>2530</v>
      </c>
      <c r="I1056" t="s">
        <v>995</v>
      </c>
      <c r="J1056" t="s">
        <v>78</v>
      </c>
      <c r="K1056" t="s">
        <v>79</v>
      </c>
      <c r="L1056">
        <v>40.4012913181</v>
      </c>
      <c r="M1056">
        <v>-121.8751691432</v>
      </c>
      <c r="N1056" s="7" t="s">
        <v>1035</v>
      </c>
      <c r="O1056" s="7" t="s">
        <v>2531</v>
      </c>
      <c r="P1056" s="7" t="s">
        <v>1037</v>
      </c>
      <c r="Q1056" s="7" t="s">
        <v>141</v>
      </c>
      <c r="R1056" s="7">
        <v>157</v>
      </c>
      <c r="S1056" s="7">
        <v>280</v>
      </c>
      <c r="T1056" s="7" t="s">
        <v>134</v>
      </c>
      <c r="U1056" s="7"/>
      <c r="V1056" s="7" t="s">
        <v>200</v>
      </c>
      <c r="W1056" s="8">
        <v>0.14772727272727273</v>
      </c>
      <c r="X1056" s="8">
        <v>0.46685606060606061</v>
      </c>
      <c r="Y1056" s="8">
        <v>0</v>
      </c>
      <c r="Z1056" s="8">
        <v>0.61458333333333337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8">
        <v>0</v>
      </c>
      <c r="AN1056" s="8">
        <v>0</v>
      </c>
      <c r="AO1056" s="8">
        <v>0</v>
      </c>
      <c r="AP1056" s="8">
        <v>0</v>
      </c>
      <c r="AQ1056" s="8">
        <v>0.14772727272727271</v>
      </c>
      <c r="AR1056" s="8">
        <v>0.46685606060606061</v>
      </c>
      <c r="AS1056" s="8">
        <v>0</v>
      </c>
      <c r="AT1056" s="8">
        <v>0.61458333333333326</v>
      </c>
      <c r="AU1056" s="7">
        <v>0</v>
      </c>
      <c r="AV1056" s="7">
        <v>0</v>
      </c>
      <c r="AW1056" s="7">
        <v>0</v>
      </c>
      <c r="AX1056" s="7">
        <v>0</v>
      </c>
      <c r="AY1056" s="7">
        <v>0</v>
      </c>
      <c r="AZ1056" s="7">
        <v>0</v>
      </c>
      <c r="BA1056" s="7">
        <v>0</v>
      </c>
      <c r="BB1056" s="7">
        <v>0</v>
      </c>
      <c r="BC1056" s="8">
        <v>0</v>
      </c>
      <c r="BD1056" s="8">
        <v>0</v>
      </c>
      <c r="BE1056" s="8">
        <v>0</v>
      </c>
      <c r="BF1056" s="8">
        <v>0</v>
      </c>
      <c r="BG1056" s="8">
        <v>0</v>
      </c>
      <c r="BH1056" s="8">
        <v>0</v>
      </c>
      <c r="BI1056" s="8">
        <v>0</v>
      </c>
      <c r="BJ1056" s="8">
        <v>0</v>
      </c>
      <c r="BK1056" s="8">
        <v>0</v>
      </c>
      <c r="BL1056" s="8">
        <v>0</v>
      </c>
      <c r="BM1056" s="8">
        <v>0</v>
      </c>
      <c r="BN1056" s="8">
        <v>0</v>
      </c>
      <c r="BO1056" s="8">
        <v>0</v>
      </c>
      <c r="BP1056" s="8">
        <v>0</v>
      </c>
      <c r="BQ1056" s="8">
        <v>0</v>
      </c>
      <c r="BR1056" s="8">
        <v>0</v>
      </c>
    </row>
    <row r="1057" spans="1:70" x14ac:dyDescent="0.25">
      <c r="A1057" s="6">
        <v>35254650</v>
      </c>
      <c r="B1057" t="s">
        <v>2533</v>
      </c>
      <c r="C1057" s="7" t="s">
        <v>410</v>
      </c>
      <c r="D1057" s="7" t="s">
        <v>94</v>
      </c>
      <c r="E1057" s="7" t="s">
        <v>95</v>
      </c>
      <c r="F1057" t="s">
        <v>2507</v>
      </c>
      <c r="G1057" t="s">
        <v>2508</v>
      </c>
      <c r="H1057" t="s">
        <v>2530</v>
      </c>
      <c r="I1057" t="s">
        <v>995</v>
      </c>
      <c r="J1057" t="s">
        <v>78</v>
      </c>
      <c r="K1057" t="s">
        <v>79</v>
      </c>
      <c r="L1057">
        <v>40.4012913181</v>
      </c>
      <c r="M1057">
        <v>-121.8751691432</v>
      </c>
      <c r="N1057" s="7" t="s">
        <v>1035</v>
      </c>
      <c r="O1057" s="7" t="s">
        <v>2531</v>
      </c>
      <c r="P1057" s="7" t="s">
        <v>1037</v>
      </c>
      <c r="Q1057" s="7" t="s">
        <v>141</v>
      </c>
      <c r="R1057" s="7">
        <v>157</v>
      </c>
      <c r="S1057" s="7">
        <v>280</v>
      </c>
      <c r="T1057" s="7" t="s">
        <v>134</v>
      </c>
      <c r="U1057" s="7" t="s">
        <v>211</v>
      </c>
      <c r="V1057" s="7" t="s">
        <v>80</v>
      </c>
      <c r="W1057" s="8">
        <v>5.681818181818182E-3</v>
      </c>
      <c r="X1057" s="8">
        <v>0.30435606060606063</v>
      </c>
      <c r="Y1057" s="8">
        <v>0</v>
      </c>
      <c r="Z1057" s="8">
        <v>0.31003787878787881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8">
        <v>0</v>
      </c>
      <c r="AO1057" s="8">
        <v>0</v>
      </c>
      <c r="AP1057" s="8">
        <v>0</v>
      </c>
      <c r="AQ1057" s="8">
        <v>0</v>
      </c>
      <c r="AR1057" s="8">
        <v>0.30435606060606063</v>
      </c>
      <c r="AS1057" s="8">
        <v>0</v>
      </c>
      <c r="AT1057" s="8">
        <v>0.30435606060606063</v>
      </c>
      <c r="AU1057" s="7">
        <v>5.681818181818182E-3</v>
      </c>
      <c r="AV1057" s="7">
        <v>0</v>
      </c>
      <c r="AW1057" s="7">
        <v>0</v>
      </c>
      <c r="AX1057" s="7">
        <v>5.681818181818182E-3</v>
      </c>
      <c r="AY1057" s="7">
        <v>0</v>
      </c>
      <c r="AZ1057" s="7">
        <v>0</v>
      </c>
      <c r="BA1057" s="7">
        <v>0</v>
      </c>
      <c r="BB1057" s="7">
        <v>0</v>
      </c>
      <c r="BC1057" s="8">
        <v>0</v>
      </c>
      <c r="BD1057" s="8">
        <v>0</v>
      </c>
      <c r="BE1057" s="8">
        <v>0</v>
      </c>
      <c r="BF1057" s="8">
        <v>0</v>
      </c>
      <c r="BG1057" s="8">
        <v>0</v>
      </c>
      <c r="BH1057" s="8">
        <v>0</v>
      </c>
      <c r="BI1057" s="8">
        <v>0</v>
      </c>
      <c r="BJ1057" s="8">
        <v>0</v>
      </c>
      <c r="BK1057" s="8">
        <v>0</v>
      </c>
      <c r="BL1057" s="8">
        <v>0</v>
      </c>
      <c r="BM1057" s="8">
        <v>0</v>
      </c>
      <c r="BN1057" s="8">
        <v>0</v>
      </c>
      <c r="BO1057" s="8">
        <v>0</v>
      </c>
      <c r="BP1057" s="8">
        <v>0</v>
      </c>
      <c r="BQ1057" s="8">
        <v>0</v>
      </c>
      <c r="BR1057" s="8">
        <v>0</v>
      </c>
    </row>
    <row r="1058" spans="1:70" x14ac:dyDescent="0.25">
      <c r="A1058" s="6">
        <v>35254651</v>
      </c>
      <c r="B1058" t="s">
        <v>2534</v>
      </c>
      <c r="C1058" s="7" t="s">
        <v>410</v>
      </c>
      <c r="D1058" s="7" t="s">
        <v>94</v>
      </c>
      <c r="E1058" s="7" t="s">
        <v>95</v>
      </c>
      <c r="F1058" t="s">
        <v>2507</v>
      </c>
      <c r="G1058" t="s">
        <v>2508</v>
      </c>
      <c r="H1058" t="s">
        <v>2530</v>
      </c>
      <c r="I1058" t="s">
        <v>995</v>
      </c>
      <c r="J1058" t="s">
        <v>78</v>
      </c>
      <c r="K1058" t="s">
        <v>79</v>
      </c>
      <c r="L1058">
        <v>40.4012913181</v>
      </c>
      <c r="M1058">
        <v>-121.8751691432</v>
      </c>
      <c r="N1058" s="7" t="s">
        <v>1035</v>
      </c>
      <c r="O1058" s="7" t="s">
        <v>2531</v>
      </c>
      <c r="P1058" s="7" t="s">
        <v>1037</v>
      </c>
      <c r="Q1058" s="7" t="s">
        <v>141</v>
      </c>
      <c r="R1058" s="7">
        <v>157</v>
      </c>
      <c r="S1058" s="7">
        <v>280</v>
      </c>
      <c r="T1058" s="7" t="s">
        <v>134</v>
      </c>
      <c r="U1058" s="7"/>
      <c r="V1058" s="7" t="s">
        <v>2535</v>
      </c>
      <c r="W1058" s="8">
        <v>2.4037878787878788</v>
      </c>
      <c r="X1058" s="8">
        <v>0</v>
      </c>
      <c r="Y1058" s="8">
        <v>0</v>
      </c>
      <c r="Z1058" s="8">
        <v>2.4037878787878788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8">
        <v>0</v>
      </c>
      <c r="AO1058" s="8">
        <v>0</v>
      </c>
      <c r="AP1058" s="8">
        <v>0</v>
      </c>
      <c r="AQ1058" s="8">
        <v>2.311742424242424</v>
      </c>
      <c r="AR1058" s="8">
        <v>0</v>
      </c>
      <c r="AS1058" s="8">
        <v>0</v>
      </c>
      <c r="AT1058" s="8">
        <v>2.311742424242424</v>
      </c>
      <c r="AU1058" s="7">
        <v>9.2045454545454541E-2</v>
      </c>
      <c r="AV1058" s="7">
        <v>0</v>
      </c>
      <c r="AW1058" s="7">
        <v>0</v>
      </c>
      <c r="AX1058" s="7">
        <v>9.2045454545454541E-2</v>
      </c>
      <c r="AY1058" s="7">
        <v>3.4694469519536142E-16</v>
      </c>
      <c r="AZ1058" s="7">
        <v>0</v>
      </c>
      <c r="BA1058" s="7">
        <v>0</v>
      </c>
      <c r="BB1058" s="7">
        <v>3.4694469519536142E-16</v>
      </c>
      <c r="BC1058" s="8">
        <v>0</v>
      </c>
      <c r="BD1058" s="8">
        <v>0</v>
      </c>
      <c r="BE1058" s="8">
        <v>0</v>
      </c>
      <c r="BF1058" s="8">
        <v>0</v>
      </c>
      <c r="BG1058" s="8">
        <v>0</v>
      </c>
      <c r="BH1058" s="8">
        <v>0</v>
      </c>
      <c r="BI1058" s="8">
        <v>0</v>
      </c>
      <c r="BJ1058" s="8">
        <v>0</v>
      </c>
      <c r="BK1058" s="8">
        <v>0</v>
      </c>
      <c r="BL1058" s="8">
        <v>0</v>
      </c>
      <c r="BM1058" s="8">
        <v>0</v>
      </c>
      <c r="BN1058" s="8">
        <v>0</v>
      </c>
      <c r="BO1058" s="8">
        <v>0</v>
      </c>
      <c r="BP1058" s="8">
        <v>0</v>
      </c>
      <c r="BQ1058" s="8">
        <v>0</v>
      </c>
      <c r="BR1058" s="8">
        <v>0</v>
      </c>
    </row>
    <row r="1059" spans="1:70" x14ac:dyDescent="0.25">
      <c r="A1059" s="6">
        <v>35254652</v>
      </c>
      <c r="B1059" t="s">
        <v>2536</v>
      </c>
      <c r="C1059" s="7" t="s">
        <v>115</v>
      </c>
      <c r="D1059" s="7" t="s">
        <v>94</v>
      </c>
      <c r="E1059" s="7" t="s">
        <v>95</v>
      </c>
      <c r="F1059" t="s">
        <v>2507</v>
      </c>
      <c r="G1059" t="s">
        <v>2508</v>
      </c>
      <c r="H1059" t="s">
        <v>2530</v>
      </c>
      <c r="I1059" t="s">
        <v>995</v>
      </c>
      <c r="J1059" t="s">
        <v>78</v>
      </c>
      <c r="K1059" t="s">
        <v>79</v>
      </c>
      <c r="L1059">
        <v>40.4012913181</v>
      </c>
      <c r="M1059">
        <v>-121.8751691432</v>
      </c>
      <c r="N1059" s="7" t="s">
        <v>1035</v>
      </c>
      <c r="O1059" s="7" t="s">
        <v>2531</v>
      </c>
      <c r="P1059" s="7" t="s">
        <v>1037</v>
      </c>
      <c r="Q1059" s="7" t="s">
        <v>141</v>
      </c>
      <c r="R1059" s="7">
        <v>157</v>
      </c>
      <c r="S1059" s="7">
        <v>280</v>
      </c>
      <c r="T1059" s="7" t="s">
        <v>134</v>
      </c>
      <c r="U1059" s="7"/>
      <c r="V1059" s="7" t="s">
        <v>200</v>
      </c>
      <c r="W1059" s="8">
        <v>1.9714015151515152</v>
      </c>
      <c r="X1059" s="8">
        <v>0</v>
      </c>
      <c r="Y1059" s="8">
        <v>0</v>
      </c>
      <c r="Z1059" s="8">
        <v>1.9714015151515152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8">
        <v>0</v>
      </c>
      <c r="AO1059" s="8">
        <v>0</v>
      </c>
      <c r="AP1059" s="8">
        <v>0</v>
      </c>
      <c r="AQ1059" s="8">
        <v>1.9714015151515154</v>
      </c>
      <c r="AR1059" s="8">
        <v>0</v>
      </c>
      <c r="AS1059" s="8">
        <v>0</v>
      </c>
      <c r="AT1059" s="8">
        <v>1.9714015151515154</v>
      </c>
      <c r="AU1059" s="7">
        <v>0</v>
      </c>
      <c r="AV1059" s="7">
        <v>0</v>
      </c>
      <c r="AW1059" s="7">
        <v>0</v>
      </c>
      <c r="AX1059" s="7">
        <v>0</v>
      </c>
      <c r="AY1059" s="7">
        <v>0</v>
      </c>
      <c r="AZ1059" s="7">
        <v>0</v>
      </c>
      <c r="BA1059" s="7">
        <v>0</v>
      </c>
      <c r="BB1059" s="7">
        <v>0</v>
      </c>
      <c r="BC1059" s="8">
        <v>0</v>
      </c>
      <c r="BD1059" s="8">
        <v>0</v>
      </c>
      <c r="BE1059" s="8">
        <v>0</v>
      </c>
      <c r="BF1059" s="8">
        <v>0</v>
      </c>
      <c r="BG1059" s="8">
        <v>0</v>
      </c>
      <c r="BH1059" s="8">
        <v>0</v>
      </c>
      <c r="BI1059" s="8">
        <v>0</v>
      </c>
      <c r="BJ1059" s="8">
        <v>0</v>
      </c>
      <c r="BK1059" s="8">
        <v>0</v>
      </c>
      <c r="BL1059" s="8">
        <v>0</v>
      </c>
      <c r="BM1059" s="8">
        <v>0</v>
      </c>
      <c r="BN1059" s="8">
        <v>0</v>
      </c>
      <c r="BO1059" s="8">
        <v>0</v>
      </c>
      <c r="BP1059" s="8">
        <v>0</v>
      </c>
      <c r="BQ1059" s="8">
        <v>0</v>
      </c>
      <c r="BR1059" s="8">
        <v>0</v>
      </c>
    </row>
    <row r="1060" spans="1:70" x14ac:dyDescent="0.25">
      <c r="A1060" s="6">
        <v>35254653</v>
      </c>
      <c r="B1060" t="s">
        <v>2537</v>
      </c>
      <c r="C1060" s="7" t="s">
        <v>115</v>
      </c>
      <c r="D1060" s="7" t="s">
        <v>94</v>
      </c>
      <c r="E1060" s="7" t="s">
        <v>95</v>
      </c>
      <c r="F1060" t="s">
        <v>2507</v>
      </c>
      <c r="G1060" t="s">
        <v>2508</v>
      </c>
      <c r="H1060" t="s">
        <v>2530</v>
      </c>
      <c r="I1060" t="s">
        <v>995</v>
      </c>
      <c r="J1060" t="s">
        <v>78</v>
      </c>
      <c r="K1060" t="s">
        <v>79</v>
      </c>
      <c r="L1060">
        <v>40.4012913181</v>
      </c>
      <c r="M1060">
        <v>-121.8751691432</v>
      </c>
      <c r="N1060" s="7" t="s">
        <v>1035</v>
      </c>
      <c r="O1060" s="7" t="s">
        <v>2531</v>
      </c>
      <c r="P1060" s="7" t="s">
        <v>1037</v>
      </c>
      <c r="Q1060" s="7" t="s">
        <v>141</v>
      </c>
      <c r="R1060" s="7">
        <v>157</v>
      </c>
      <c r="S1060" s="7">
        <v>280</v>
      </c>
      <c r="T1060" s="7" t="s">
        <v>134</v>
      </c>
      <c r="U1060" s="7"/>
      <c r="V1060" s="7" t="s">
        <v>200</v>
      </c>
      <c r="W1060" s="8">
        <v>1.9821969696969697</v>
      </c>
      <c r="X1060" s="8">
        <v>0</v>
      </c>
      <c r="Y1060" s="8">
        <v>0</v>
      </c>
      <c r="Z1060" s="8">
        <v>1.9821969696969697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8">
        <v>0</v>
      </c>
      <c r="AO1060" s="8">
        <v>0</v>
      </c>
      <c r="AP1060" s="8">
        <v>0</v>
      </c>
      <c r="AQ1060" s="8">
        <v>1.9821969696969695</v>
      </c>
      <c r="AR1060" s="8">
        <v>0</v>
      </c>
      <c r="AS1060" s="8">
        <v>0</v>
      </c>
      <c r="AT1060" s="8">
        <v>1.9821969696969695</v>
      </c>
      <c r="AU1060" s="7">
        <v>0</v>
      </c>
      <c r="AV1060" s="7">
        <v>0</v>
      </c>
      <c r="AW1060" s="7">
        <v>0</v>
      </c>
      <c r="AX1060" s="7">
        <v>0</v>
      </c>
      <c r="AY1060" s="7">
        <v>0</v>
      </c>
      <c r="AZ1060" s="7">
        <v>0</v>
      </c>
      <c r="BA1060" s="7">
        <v>0</v>
      </c>
      <c r="BB1060" s="7">
        <v>0</v>
      </c>
      <c r="BC1060" s="8">
        <v>0</v>
      </c>
      <c r="BD1060" s="8">
        <v>0</v>
      </c>
      <c r="BE1060" s="8">
        <v>0</v>
      </c>
      <c r="BF1060" s="8">
        <v>0</v>
      </c>
      <c r="BG1060" s="8">
        <v>0</v>
      </c>
      <c r="BH1060" s="8">
        <v>0</v>
      </c>
      <c r="BI1060" s="8">
        <v>0</v>
      </c>
      <c r="BJ1060" s="8">
        <v>0</v>
      </c>
      <c r="BK1060" s="8">
        <v>0</v>
      </c>
      <c r="BL1060" s="8">
        <v>0</v>
      </c>
      <c r="BM1060" s="8">
        <v>0</v>
      </c>
      <c r="BN1060" s="8">
        <v>0</v>
      </c>
      <c r="BO1060" s="8">
        <v>0</v>
      </c>
      <c r="BP1060" s="8">
        <v>0</v>
      </c>
      <c r="BQ1060" s="8">
        <v>0</v>
      </c>
      <c r="BR1060" s="8">
        <v>0</v>
      </c>
    </row>
    <row r="1061" spans="1:70" x14ac:dyDescent="0.25">
      <c r="A1061" s="6">
        <v>35254654</v>
      </c>
      <c r="B1061" t="s">
        <v>2538</v>
      </c>
      <c r="C1061" s="7" t="s">
        <v>93</v>
      </c>
      <c r="D1061" s="7" t="s">
        <v>94</v>
      </c>
      <c r="E1061" s="7" t="s">
        <v>95</v>
      </c>
      <c r="F1061" t="s">
        <v>2507</v>
      </c>
      <c r="G1061" t="s">
        <v>2508</v>
      </c>
      <c r="H1061" t="s">
        <v>2530</v>
      </c>
      <c r="I1061" t="s">
        <v>995</v>
      </c>
      <c r="J1061" t="s">
        <v>78</v>
      </c>
      <c r="K1061" t="s">
        <v>79</v>
      </c>
      <c r="L1061">
        <v>40.4012913181</v>
      </c>
      <c r="M1061">
        <v>-121.8751691432</v>
      </c>
      <c r="N1061" s="7" t="s">
        <v>1035</v>
      </c>
      <c r="O1061" s="7" t="s">
        <v>2531</v>
      </c>
      <c r="P1061" s="7" t="s">
        <v>1037</v>
      </c>
      <c r="Q1061" s="7" t="s">
        <v>141</v>
      </c>
      <c r="R1061" s="7">
        <v>157</v>
      </c>
      <c r="S1061" s="7">
        <v>280</v>
      </c>
      <c r="T1061" s="7" t="s">
        <v>134</v>
      </c>
      <c r="U1061" s="7"/>
      <c r="V1061" s="7" t="s">
        <v>200</v>
      </c>
      <c r="W1061" s="8">
        <v>0.15511363636363637</v>
      </c>
      <c r="X1061" s="8">
        <v>0</v>
      </c>
      <c r="Y1061" s="8">
        <v>0</v>
      </c>
      <c r="Z1061" s="8">
        <v>0.15511363636363637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8">
        <v>0</v>
      </c>
      <c r="AO1061" s="8">
        <v>0</v>
      </c>
      <c r="AP1061" s="8">
        <v>0</v>
      </c>
      <c r="AQ1061" s="8">
        <v>0.15511363636363637</v>
      </c>
      <c r="AR1061" s="8">
        <v>0</v>
      </c>
      <c r="AS1061" s="8">
        <v>0</v>
      </c>
      <c r="AT1061" s="8">
        <v>0.15511363636363637</v>
      </c>
      <c r="AU1061" s="7">
        <v>0</v>
      </c>
      <c r="AV1061" s="7">
        <v>0</v>
      </c>
      <c r="AW1061" s="7">
        <v>0</v>
      </c>
      <c r="AX1061" s="7">
        <v>0</v>
      </c>
      <c r="AY1061" s="7">
        <v>0</v>
      </c>
      <c r="AZ1061" s="7">
        <v>0</v>
      </c>
      <c r="BA1061" s="7">
        <v>0</v>
      </c>
      <c r="BB1061" s="7">
        <v>0</v>
      </c>
      <c r="BC1061" s="8">
        <v>0</v>
      </c>
      <c r="BD1061" s="8">
        <v>0</v>
      </c>
      <c r="BE1061" s="8">
        <v>0</v>
      </c>
      <c r="BF1061" s="8">
        <v>0</v>
      </c>
      <c r="BG1061" s="8">
        <v>0</v>
      </c>
      <c r="BH1061" s="8">
        <v>0</v>
      </c>
      <c r="BI1061" s="8">
        <v>0</v>
      </c>
      <c r="BJ1061" s="8">
        <v>0</v>
      </c>
      <c r="BK1061" s="8">
        <v>0</v>
      </c>
      <c r="BL1061" s="8">
        <v>0</v>
      </c>
      <c r="BM1061" s="8">
        <v>0</v>
      </c>
      <c r="BN1061" s="8">
        <v>0</v>
      </c>
      <c r="BO1061" s="8">
        <v>0</v>
      </c>
      <c r="BP1061" s="8">
        <v>0</v>
      </c>
      <c r="BQ1061" s="8">
        <v>0</v>
      </c>
      <c r="BR1061" s="8">
        <v>0</v>
      </c>
    </row>
    <row r="1062" spans="1:70" x14ac:dyDescent="0.25">
      <c r="A1062" s="6">
        <v>35254655</v>
      </c>
      <c r="B1062" t="s">
        <v>2539</v>
      </c>
      <c r="C1062" s="7" t="s">
        <v>93</v>
      </c>
      <c r="D1062" s="7" t="s">
        <v>94</v>
      </c>
      <c r="E1062" s="7" t="s">
        <v>95</v>
      </c>
      <c r="F1062" t="s">
        <v>2507</v>
      </c>
      <c r="G1062" t="s">
        <v>2508</v>
      </c>
      <c r="H1062" t="s">
        <v>2530</v>
      </c>
      <c r="I1062" t="s">
        <v>995</v>
      </c>
      <c r="J1062" t="s">
        <v>78</v>
      </c>
      <c r="K1062" t="s">
        <v>79</v>
      </c>
      <c r="L1062">
        <v>40.4012913181</v>
      </c>
      <c r="M1062">
        <v>-121.8751691432</v>
      </c>
      <c r="N1062" s="7" t="s">
        <v>1035</v>
      </c>
      <c r="O1062" s="7" t="s">
        <v>2531</v>
      </c>
      <c r="P1062" s="7" t="s">
        <v>1037</v>
      </c>
      <c r="Q1062" s="7" t="s">
        <v>141</v>
      </c>
      <c r="R1062" s="7">
        <v>157</v>
      </c>
      <c r="S1062" s="7">
        <v>280</v>
      </c>
      <c r="T1062" s="7" t="s">
        <v>134</v>
      </c>
      <c r="U1062" s="7"/>
      <c r="V1062" s="7" t="s">
        <v>200</v>
      </c>
      <c r="W1062" s="8">
        <v>0.5517045454545455</v>
      </c>
      <c r="X1062" s="8">
        <v>0</v>
      </c>
      <c r="Y1062" s="8">
        <v>0</v>
      </c>
      <c r="Z1062" s="8">
        <v>0.5517045454545455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8">
        <v>0</v>
      </c>
      <c r="AO1062" s="8">
        <v>0</v>
      </c>
      <c r="AP1062" s="8">
        <v>0</v>
      </c>
      <c r="AQ1062" s="8">
        <v>0.5517045454545455</v>
      </c>
      <c r="AR1062" s="8">
        <v>0</v>
      </c>
      <c r="AS1062" s="8">
        <v>0</v>
      </c>
      <c r="AT1062" s="8">
        <v>0.5517045454545455</v>
      </c>
      <c r="AU1062" s="7">
        <v>0</v>
      </c>
      <c r="AV1062" s="7">
        <v>0</v>
      </c>
      <c r="AW1062" s="7">
        <v>0</v>
      </c>
      <c r="AX1062" s="7">
        <v>0</v>
      </c>
      <c r="AY1062" s="7">
        <v>0</v>
      </c>
      <c r="AZ1062" s="7">
        <v>0</v>
      </c>
      <c r="BA1062" s="7">
        <v>0</v>
      </c>
      <c r="BB1062" s="7">
        <v>0</v>
      </c>
      <c r="BC1062" s="8">
        <v>0</v>
      </c>
      <c r="BD1062" s="8">
        <v>0</v>
      </c>
      <c r="BE1062" s="8">
        <v>0</v>
      </c>
      <c r="BF1062" s="8">
        <v>0</v>
      </c>
      <c r="BG1062" s="8">
        <v>0</v>
      </c>
      <c r="BH1062" s="8">
        <v>0</v>
      </c>
      <c r="BI1062" s="8">
        <v>0</v>
      </c>
      <c r="BJ1062" s="8">
        <v>0</v>
      </c>
      <c r="BK1062" s="8">
        <v>0</v>
      </c>
      <c r="BL1062" s="8">
        <v>0</v>
      </c>
      <c r="BM1062" s="8">
        <v>0</v>
      </c>
      <c r="BN1062" s="8">
        <v>0</v>
      </c>
      <c r="BO1062" s="8">
        <v>0</v>
      </c>
      <c r="BP1062" s="8">
        <v>0</v>
      </c>
      <c r="BQ1062" s="8">
        <v>0</v>
      </c>
      <c r="BR1062" s="8">
        <v>0</v>
      </c>
    </row>
    <row r="1063" spans="1:70" x14ac:dyDescent="0.25">
      <c r="A1063" s="6">
        <v>35107688</v>
      </c>
      <c r="B1063" t="s">
        <v>2540</v>
      </c>
      <c r="C1063" s="7" t="s">
        <v>101</v>
      </c>
      <c r="D1063" s="7" t="s">
        <v>94</v>
      </c>
      <c r="E1063" s="7" t="s">
        <v>95</v>
      </c>
      <c r="F1063" t="s">
        <v>2507</v>
      </c>
      <c r="G1063" t="s">
        <v>2508</v>
      </c>
      <c r="H1063" t="s">
        <v>1049</v>
      </c>
      <c r="I1063" t="s">
        <v>118</v>
      </c>
      <c r="J1063" t="s">
        <v>78</v>
      </c>
      <c r="K1063" t="s">
        <v>79</v>
      </c>
      <c r="L1063">
        <v>40.494803750800003</v>
      </c>
      <c r="M1063">
        <v>-121.8729556321</v>
      </c>
      <c r="N1063" s="7" t="s">
        <v>1050</v>
      </c>
      <c r="O1063" s="7" t="s">
        <v>1051</v>
      </c>
      <c r="P1063" s="7" t="s">
        <v>1052</v>
      </c>
      <c r="Q1063" s="7" t="s">
        <v>170</v>
      </c>
      <c r="R1063" s="7">
        <v>2149</v>
      </c>
      <c r="S1063" s="7"/>
      <c r="T1063" s="7"/>
      <c r="U1063" s="7"/>
      <c r="V1063" s="7" t="s">
        <v>101</v>
      </c>
      <c r="W1063" s="8">
        <v>1.6337121212121213</v>
      </c>
      <c r="X1063" s="8">
        <v>0</v>
      </c>
      <c r="Y1063" s="8">
        <v>0</v>
      </c>
      <c r="Z1063" s="8">
        <v>1.6337121212121213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1.6337121212121219</v>
      </c>
      <c r="AJ1063" s="8">
        <v>0</v>
      </c>
      <c r="AK1063" s="8">
        <v>0</v>
      </c>
      <c r="AL1063" s="8">
        <v>1.6337121212121219</v>
      </c>
      <c r="AM1063" s="8">
        <v>0</v>
      </c>
      <c r="AN1063" s="8">
        <v>0</v>
      </c>
      <c r="AO1063" s="8">
        <v>0</v>
      </c>
      <c r="AP1063" s="8">
        <v>0</v>
      </c>
      <c r="AQ1063" s="8">
        <v>0</v>
      </c>
      <c r="AR1063" s="8">
        <v>0</v>
      </c>
      <c r="AS1063" s="8">
        <v>0</v>
      </c>
      <c r="AT1063" s="8">
        <v>0</v>
      </c>
      <c r="AU1063" s="7">
        <v>0</v>
      </c>
      <c r="AV1063" s="7">
        <v>0</v>
      </c>
      <c r="AW1063" s="7">
        <v>0</v>
      </c>
      <c r="AX1063" s="7">
        <v>0</v>
      </c>
      <c r="AY1063" s="7">
        <v>0</v>
      </c>
      <c r="AZ1063" s="7">
        <v>0</v>
      </c>
      <c r="BA1063" s="7">
        <v>0</v>
      </c>
      <c r="BB1063" s="7">
        <v>0</v>
      </c>
      <c r="BC1063" s="8">
        <v>0</v>
      </c>
      <c r="BD1063" s="8">
        <v>0</v>
      </c>
      <c r="BE1063" s="8">
        <v>0</v>
      </c>
      <c r="BF1063" s="8">
        <v>0</v>
      </c>
      <c r="BG1063" s="8">
        <v>0</v>
      </c>
      <c r="BH1063" s="8">
        <v>0</v>
      </c>
      <c r="BI1063" s="8">
        <v>0</v>
      </c>
      <c r="BJ1063" s="8">
        <v>0</v>
      </c>
      <c r="BK1063" s="8">
        <v>0</v>
      </c>
      <c r="BL1063" s="8">
        <v>0</v>
      </c>
      <c r="BM1063" s="8">
        <v>0</v>
      </c>
      <c r="BN1063" s="8">
        <v>0</v>
      </c>
      <c r="BO1063" s="8">
        <v>0</v>
      </c>
      <c r="BP1063" s="8">
        <v>0</v>
      </c>
      <c r="BQ1063" s="8">
        <v>0</v>
      </c>
      <c r="BR1063" s="8">
        <v>0</v>
      </c>
    </row>
    <row r="1064" spans="1:70" x14ac:dyDescent="0.25">
      <c r="A1064" s="6">
        <v>35106042</v>
      </c>
      <c r="B1064" t="s">
        <v>2541</v>
      </c>
      <c r="C1064" s="7" t="s">
        <v>93</v>
      </c>
      <c r="D1064" s="7" t="s">
        <v>94</v>
      </c>
      <c r="E1064" s="7" t="s">
        <v>95</v>
      </c>
      <c r="F1064" t="s">
        <v>2507</v>
      </c>
      <c r="G1064" t="s">
        <v>2508</v>
      </c>
      <c r="H1064" t="s">
        <v>1049</v>
      </c>
      <c r="I1064" t="s">
        <v>118</v>
      </c>
      <c r="J1064" t="s">
        <v>78</v>
      </c>
      <c r="K1064" t="s">
        <v>79</v>
      </c>
      <c r="L1064">
        <v>40.495144032399999</v>
      </c>
      <c r="M1064">
        <v>-121.8556527292</v>
      </c>
      <c r="N1064" s="7" t="s">
        <v>1050</v>
      </c>
      <c r="O1064" s="7" t="s">
        <v>1051</v>
      </c>
      <c r="P1064" s="7" t="s">
        <v>1052</v>
      </c>
      <c r="Q1064" s="7" t="s">
        <v>170</v>
      </c>
      <c r="R1064" s="7">
        <v>2149</v>
      </c>
      <c r="S1064" s="7"/>
      <c r="T1064" s="7"/>
      <c r="U1064" s="7"/>
      <c r="V1064" s="7" t="s">
        <v>101</v>
      </c>
      <c r="W1064" s="8">
        <v>1.8193181818181818</v>
      </c>
      <c r="X1064" s="8">
        <v>0</v>
      </c>
      <c r="Y1064" s="8">
        <v>0</v>
      </c>
      <c r="Z1064" s="8">
        <v>1.8193181818181818</v>
      </c>
      <c r="AA1064" s="8">
        <v>0</v>
      </c>
      <c r="AB1064" s="8">
        <v>0</v>
      </c>
      <c r="AC1064" s="8">
        <v>0</v>
      </c>
      <c r="AD1064" s="8">
        <v>0</v>
      </c>
      <c r="AE1064" s="8">
        <v>0.70928030303030287</v>
      </c>
      <c r="AF1064" s="8">
        <v>0</v>
      </c>
      <c r="AG1064" s="8">
        <v>0</v>
      </c>
      <c r="AH1064" s="8">
        <v>0.70928030303030287</v>
      </c>
      <c r="AI1064" s="8">
        <v>1.1100378787878791</v>
      </c>
      <c r="AJ1064" s="8">
        <v>0</v>
      </c>
      <c r="AK1064" s="8">
        <v>0</v>
      </c>
      <c r="AL1064" s="8">
        <v>1.1100378787878791</v>
      </c>
      <c r="AM1064" s="8">
        <v>0</v>
      </c>
      <c r="AN1064" s="8">
        <v>0</v>
      </c>
      <c r="AO1064" s="8">
        <v>0</v>
      </c>
      <c r="AP1064" s="8">
        <v>0</v>
      </c>
      <c r="AQ1064" s="8">
        <v>0</v>
      </c>
      <c r="AR1064" s="8">
        <v>0</v>
      </c>
      <c r="AS1064" s="8">
        <v>0</v>
      </c>
      <c r="AT1064" s="8">
        <v>0</v>
      </c>
      <c r="AU1064" s="7">
        <v>0</v>
      </c>
      <c r="AV1064" s="7">
        <v>0</v>
      </c>
      <c r="AW1064" s="7">
        <v>0</v>
      </c>
      <c r="AX1064" s="7">
        <v>0</v>
      </c>
      <c r="AY1064" s="7">
        <v>0</v>
      </c>
      <c r="AZ1064" s="7">
        <v>0</v>
      </c>
      <c r="BA1064" s="7">
        <v>0</v>
      </c>
      <c r="BB1064" s="7">
        <v>0</v>
      </c>
      <c r="BC1064" s="8">
        <v>0</v>
      </c>
      <c r="BD1064" s="8">
        <v>0</v>
      </c>
      <c r="BE1064" s="8">
        <v>0</v>
      </c>
      <c r="BF1064" s="8">
        <v>0</v>
      </c>
      <c r="BG1064" s="8">
        <v>0</v>
      </c>
      <c r="BH1064" s="8">
        <v>0</v>
      </c>
      <c r="BI1064" s="8">
        <v>0</v>
      </c>
      <c r="BJ1064" s="8">
        <v>0</v>
      </c>
      <c r="BK1064" s="8">
        <v>0</v>
      </c>
      <c r="BL1064" s="8">
        <v>0</v>
      </c>
      <c r="BM1064" s="8">
        <v>0</v>
      </c>
      <c r="BN1064" s="8">
        <v>0</v>
      </c>
      <c r="BO1064" s="8">
        <v>0</v>
      </c>
      <c r="BP1064" s="8">
        <v>0</v>
      </c>
      <c r="BQ1064" s="8">
        <v>0</v>
      </c>
      <c r="BR1064" s="8">
        <v>0</v>
      </c>
    </row>
    <row r="1065" spans="1:70" x14ac:dyDescent="0.25">
      <c r="A1065" s="6">
        <v>35106265</v>
      </c>
      <c r="B1065" t="s">
        <v>2542</v>
      </c>
      <c r="C1065" s="7" t="s">
        <v>101</v>
      </c>
      <c r="D1065" s="7" t="s">
        <v>94</v>
      </c>
      <c r="E1065" s="7" t="s">
        <v>95</v>
      </c>
      <c r="F1065" t="s">
        <v>2507</v>
      </c>
      <c r="G1065" t="s">
        <v>2508</v>
      </c>
      <c r="H1065" t="s">
        <v>1049</v>
      </c>
      <c r="I1065" t="s">
        <v>118</v>
      </c>
      <c r="J1065" t="s">
        <v>78</v>
      </c>
      <c r="K1065" t="s">
        <v>79</v>
      </c>
      <c r="L1065">
        <v>40.492967772900002</v>
      </c>
      <c r="M1065">
        <v>-121.8590628658</v>
      </c>
      <c r="N1065" s="7" t="s">
        <v>1050</v>
      </c>
      <c r="O1065" s="7" t="s">
        <v>1051</v>
      </c>
      <c r="P1065" s="7" t="s">
        <v>1052</v>
      </c>
      <c r="Q1065" s="7" t="s">
        <v>170</v>
      </c>
      <c r="R1065" s="7">
        <v>2149</v>
      </c>
      <c r="S1065" s="7"/>
      <c r="T1065" s="7"/>
      <c r="U1065" s="7"/>
      <c r="V1065" s="7" t="s">
        <v>101</v>
      </c>
      <c r="W1065" s="8">
        <v>1.7971590909090909</v>
      </c>
      <c r="X1065" s="8">
        <v>0</v>
      </c>
      <c r="Y1065" s="8">
        <v>0</v>
      </c>
      <c r="Z1065" s="8">
        <v>1.7971590909090909</v>
      </c>
      <c r="AA1065" s="8">
        <v>0</v>
      </c>
      <c r="AB1065" s="8">
        <v>0</v>
      </c>
      <c r="AC1065" s="8">
        <v>0</v>
      </c>
      <c r="AD1065" s="8">
        <v>0</v>
      </c>
      <c r="AE1065" s="8">
        <v>8.6363636363636365E-2</v>
      </c>
      <c r="AF1065" s="8">
        <v>0</v>
      </c>
      <c r="AG1065" s="8">
        <v>0</v>
      </c>
      <c r="AH1065" s="8">
        <v>8.6363636363636365E-2</v>
      </c>
      <c r="AI1065" s="8">
        <v>1.7107954545454549</v>
      </c>
      <c r="AJ1065" s="8">
        <v>0</v>
      </c>
      <c r="AK1065" s="8">
        <v>0</v>
      </c>
      <c r="AL1065" s="8">
        <v>1.7107954545454549</v>
      </c>
      <c r="AM1065" s="8">
        <v>0</v>
      </c>
      <c r="AN1065" s="8">
        <v>0</v>
      </c>
      <c r="AO1065" s="8">
        <v>0</v>
      </c>
      <c r="AP1065" s="8">
        <v>0</v>
      </c>
      <c r="AQ1065" s="8">
        <v>0</v>
      </c>
      <c r="AR1065" s="8">
        <v>0</v>
      </c>
      <c r="AS1065" s="8">
        <v>0</v>
      </c>
      <c r="AT1065" s="8">
        <v>0</v>
      </c>
      <c r="AU1065" s="7">
        <v>0</v>
      </c>
      <c r="AV1065" s="7">
        <v>0</v>
      </c>
      <c r="AW1065" s="7">
        <v>0</v>
      </c>
      <c r="AX1065" s="7">
        <v>0</v>
      </c>
      <c r="AY1065" s="7">
        <v>0</v>
      </c>
      <c r="AZ1065" s="7">
        <v>0</v>
      </c>
      <c r="BA1065" s="7">
        <v>0</v>
      </c>
      <c r="BB1065" s="7">
        <v>0</v>
      </c>
      <c r="BC1065" s="8">
        <v>0</v>
      </c>
      <c r="BD1065" s="8">
        <v>0</v>
      </c>
      <c r="BE1065" s="8">
        <v>0</v>
      </c>
      <c r="BF1065" s="8">
        <v>0</v>
      </c>
      <c r="BG1065" s="8">
        <v>0</v>
      </c>
      <c r="BH1065" s="8">
        <v>0</v>
      </c>
      <c r="BI1065" s="8">
        <v>0</v>
      </c>
      <c r="BJ1065" s="8">
        <v>0</v>
      </c>
      <c r="BK1065" s="8">
        <v>0</v>
      </c>
      <c r="BL1065" s="8">
        <v>0</v>
      </c>
      <c r="BM1065" s="8">
        <v>0</v>
      </c>
      <c r="BN1065" s="8">
        <v>0</v>
      </c>
      <c r="BO1065" s="8">
        <v>0</v>
      </c>
      <c r="BP1065" s="8">
        <v>0</v>
      </c>
      <c r="BQ1065" s="8">
        <v>0</v>
      </c>
      <c r="BR1065" s="8">
        <v>0</v>
      </c>
    </row>
    <row r="1066" spans="1:70" x14ac:dyDescent="0.25">
      <c r="A1066" s="6">
        <v>35111500</v>
      </c>
      <c r="B1066" t="s">
        <v>2543</v>
      </c>
      <c r="C1066" s="7" t="s">
        <v>101</v>
      </c>
      <c r="D1066" s="7" t="s">
        <v>94</v>
      </c>
      <c r="E1066" s="7" t="s">
        <v>95</v>
      </c>
      <c r="F1066" t="s">
        <v>2507</v>
      </c>
      <c r="G1066" t="s">
        <v>2508</v>
      </c>
      <c r="H1066" t="s">
        <v>1043</v>
      </c>
      <c r="I1066" t="s">
        <v>1044</v>
      </c>
      <c r="J1066" t="s">
        <v>153</v>
      </c>
      <c r="K1066" t="s">
        <v>196</v>
      </c>
      <c r="L1066">
        <v>39.2123741634</v>
      </c>
      <c r="M1066">
        <v>-122.9479207988</v>
      </c>
      <c r="N1066" s="7" t="s">
        <v>1045</v>
      </c>
      <c r="O1066" s="7" t="s">
        <v>2544</v>
      </c>
      <c r="P1066" s="7" t="s">
        <v>1047</v>
      </c>
      <c r="Q1066" s="7" t="s">
        <v>141</v>
      </c>
      <c r="R1066" s="7">
        <v>2047</v>
      </c>
      <c r="S1066" s="7"/>
      <c r="T1066" s="7"/>
      <c r="U1066" s="7"/>
      <c r="V1066" s="7" t="s">
        <v>101</v>
      </c>
      <c r="W1066" s="8">
        <v>0.3503787878787879</v>
      </c>
      <c r="X1066" s="8">
        <v>0</v>
      </c>
      <c r="Y1066" s="8">
        <v>0</v>
      </c>
      <c r="Z1066" s="8">
        <v>0.3503787878787879</v>
      </c>
      <c r="AA1066" s="8">
        <v>0</v>
      </c>
      <c r="AB1066" s="8">
        <v>0</v>
      </c>
      <c r="AC1066" s="8">
        <v>0</v>
      </c>
      <c r="AD1066" s="8">
        <v>0</v>
      </c>
      <c r="AE1066" s="8">
        <v>0.35037878787878779</v>
      </c>
      <c r="AF1066" s="8">
        <v>0</v>
      </c>
      <c r="AG1066" s="8">
        <v>0</v>
      </c>
      <c r="AH1066" s="8">
        <v>0.35037878787878779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8">
        <v>0</v>
      </c>
      <c r="AO1066" s="8">
        <v>0</v>
      </c>
      <c r="AP1066" s="8">
        <v>0</v>
      </c>
      <c r="AQ1066" s="8">
        <v>0</v>
      </c>
      <c r="AR1066" s="8">
        <v>0</v>
      </c>
      <c r="AS1066" s="8">
        <v>0</v>
      </c>
      <c r="AT1066" s="8">
        <v>0</v>
      </c>
      <c r="AU1066" s="7">
        <v>0</v>
      </c>
      <c r="AV1066" s="7">
        <v>0</v>
      </c>
      <c r="AW1066" s="7">
        <v>0</v>
      </c>
      <c r="AX1066" s="7">
        <v>0</v>
      </c>
      <c r="AY1066" s="7">
        <v>0</v>
      </c>
      <c r="AZ1066" s="7">
        <v>0</v>
      </c>
      <c r="BA1066" s="7">
        <v>0</v>
      </c>
      <c r="BB1066" s="7">
        <v>0</v>
      </c>
      <c r="BC1066" s="8">
        <v>0</v>
      </c>
      <c r="BD1066" s="8">
        <v>0</v>
      </c>
      <c r="BE1066" s="8">
        <v>0</v>
      </c>
      <c r="BF1066" s="8">
        <v>0</v>
      </c>
      <c r="BG1066" s="8">
        <v>0</v>
      </c>
      <c r="BH1066" s="8">
        <v>0</v>
      </c>
      <c r="BI1066" s="8">
        <v>0</v>
      </c>
      <c r="BJ1066" s="8">
        <v>0</v>
      </c>
      <c r="BK1066" s="8">
        <v>0</v>
      </c>
      <c r="BL1066" s="8">
        <v>0</v>
      </c>
      <c r="BM1066" s="8">
        <v>0</v>
      </c>
      <c r="BN1066" s="8">
        <v>0</v>
      </c>
      <c r="BO1066" s="8">
        <v>0</v>
      </c>
      <c r="BP1066" s="8">
        <v>0</v>
      </c>
      <c r="BQ1066" s="8">
        <v>0</v>
      </c>
      <c r="BR1066" s="8">
        <v>0</v>
      </c>
    </row>
    <row r="1067" spans="1:70" x14ac:dyDescent="0.25">
      <c r="A1067" s="6">
        <v>31326119</v>
      </c>
      <c r="B1067" t="s">
        <v>2545</v>
      </c>
      <c r="C1067" s="7" t="s">
        <v>101</v>
      </c>
      <c r="D1067" s="7" t="s">
        <v>94</v>
      </c>
      <c r="E1067" s="7" t="s">
        <v>95</v>
      </c>
      <c r="F1067" t="s">
        <v>2507</v>
      </c>
      <c r="G1067" t="s">
        <v>2508</v>
      </c>
      <c r="H1067" t="s">
        <v>107</v>
      </c>
      <c r="I1067" t="s">
        <v>108</v>
      </c>
      <c r="J1067" t="s">
        <v>78</v>
      </c>
      <c r="K1067" t="s">
        <v>109</v>
      </c>
      <c r="L1067">
        <v>39.037529999999997</v>
      </c>
      <c r="M1067">
        <v>-120.98818</v>
      </c>
      <c r="N1067" s="7" t="s">
        <v>1058</v>
      </c>
      <c r="O1067" s="7" t="s">
        <v>2546</v>
      </c>
      <c r="P1067" s="7" t="s">
        <v>1060</v>
      </c>
      <c r="Q1067" s="7" t="s">
        <v>141</v>
      </c>
      <c r="R1067" s="7">
        <v>2422</v>
      </c>
      <c r="S1067" s="7"/>
      <c r="T1067" s="7"/>
      <c r="U1067" s="7"/>
      <c r="V1067" s="7" t="s">
        <v>101</v>
      </c>
      <c r="W1067" s="8">
        <v>0.56628787878787878</v>
      </c>
      <c r="X1067" s="8">
        <v>0</v>
      </c>
      <c r="Y1067" s="8">
        <v>0</v>
      </c>
      <c r="Z1067" s="8">
        <v>0.56628787878787878</v>
      </c>
      <c r="AA1067" s="8">
        <v>0</v>
      </c>
      <c r="AB1067" s="8">
        <v>0</v>
      </c>
      <c r="AC1067" s="8">
        <v>0</v>
      </c>
      <c r="AD1067" s="8">
        <v>0</v>
      </c>
      <c r="AE1067" s="8">
        <v>0.56628787878787867</v>
      </c>
      <c r="AF1067" s="8">
        <v>0</v>
      </c>
      <c r="AG1067" s="8">
        <v>0</v>
      </c>
      <c r="AH1067" s="8">
        <v>0.56628787878787867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8">
        <v>0</v>
      </c>
      <c r="AO1067" s="8">
        <v>0</v>
      </c>
      <c r="AP1067" s="8">
        <v>0</v>
      </c>
      <c r="AQ1067" s="8">
        <v>0</v>
      </c>
      <c r="AR1067" s="8">
        <v>0</v>
      </c>
      <c r="AS1067" s="8">
        <v>0</v>
      </c>
      <c r="AT1067" s="8">
        <v>0</v>
      </c>
      <c r="AU1067" s="7">
        <v>0</v>
      </c>
      <c r="AV1067" s="7">
        <v>0</v>
      </c>
      <c r="AW1067" s="7">
        <v>0</v>
      </c>
      <c r="AX1067" s="7">
        <v>0</v>
      </c>
      <c r="AY1067" s="7">
        <v>0</v>
      </c>
      <c r="AZ1067" s="7">
        <v>0</v>
      </c>
      <c r="BA1067" s="7">
        <v>0</v>
      </c>
      <c r="BB1067" s="7">
        <v>0</v>
      </c>
      <c r="BC1067" s="8">
        <v>0</v>
      </c>
      <c r="BD1067" s="8">
        <v>0</v>
      </c>
      <c r="BE1067" s="8">
        <v>0</v>
      </c>
      <c r="BF1067" s="8">
        <v>0</v>
      </c>
      <c r="BG1067" s="8">
        <v>0</v>
      </c>
      <c r="BH1067" s="8">
        <v>0</v>
      </c>
      <c r="BI1067" s="8">
        <v>0</v>
      </c>
      <c r="BJ1067" s="8">
        <v>0</v>
      </c>
      <c r="BK1067" s="8">
        <v>0</v>
      </c>
      <c r="BL1067" s="8">
        <v>0</v>
      </c>
      <c r="BM1067" s="8">
        <v>0</v>
      </c>
      <c r="BN1067" s="8">
        <v>0</v>
      </c>
      <c r="BO1067" s="8">
        <v>0</v>
      </c>
      <c r="BP1067" s="8">
        <v>0</v>
      </c>
      <c r="BQ1067" s="8">
        <v>0</v>
      </c>
      <c r="BR1067" s="8">
        <v>0</v>
      </c>
    </row>
    <row r="1068" spans="1:70" x14ac:dyDescent="0.25">
      <c r="A1068" s="6">
        <v>35058905</v>
      </c>
      <c r="B1068" t="s">
        <v>2547</v>
      </c>
      <c r="C1068" s="7" t="s">
        <v>101</v>
      </c>
      <c r="D1068" s="7" t="s">
        <v>94</v>
      </c>
      <c r="E1068" s="7" t="s">
        <v>95</v>
      </c>
      <c r="F1068" t="s">
        <v>2507</v>
      </c>
      <c r="G1068" t="s">
        <v>2508</v>
      </c>
      <c r="H1068" t="s">
        <v>1049</v>
      </c>
      <c r="I1068" t="s">
        <v>118</v>
      </c>
      <c r="J1068" t="s">
        <v>78</v>
      </c>
      <c r="K1068" t="s">
        <v>79</v>
      </c>
      <c r="L1068">
        <v>40.518041953400001</v>
      </c>
      <c r="M1068">
        <v>-121.7551783789</v>
      </c>
      <c r="N1068" s="7" t="s">
        <v>1050</v>
      </c>
      <c r="O1068" s="7" t="s">
        <v>2548</v>
      </c>
      <c r="P1068" s="7" t="s">
        <v>1052</v>
      </c>
      <c r="Q1068" s="7" t="s">
        <v>170</v>
      </c>
      <c r="R1068" s="7">
        <v>2280</v>
      </c>
      <c r="S1068" s="7"/>
      <c r="T1068" s="7"/>
      <c r="U1068" s="7"/>
      <c r="V1068" s="7" t="s">
        <v>101</v>
      </c>
      <c r="W1068" s="8">
        <v>2.1107954545454546</v>
      </c>
      <c r="X1068" s="8">
        <v>0</v>
      </c>
      <c r="Y1068" s="8">
        <v>0</v>
      </c>
      <c r="Z1068" s="8">
        <v>2.1107954545454546</v>
      </c>
      <c r="AA1068" s="8">
        <v>0</v>
      </c>
      <c r="AB1068" s="8">
        <v>0</v>
      </c>
      <c r="AC1068" s="8">
        <v>0</v>
      </c>
      <c r="AD1068" s="8">
        <v>0</v>
      </c>
      <c r="AE1068" s="8">
        <v>1.4371212121212114</v>
      </c>
      <c r="AF1068" s="8">
        <v>0</v>
      </c>
      <c r="AG1068" s="8">
        <v>0</v>
      </c>
      <c r="AH1068" s="8">
        <v>1.4371212121212114</v>
      </c>
      <c r="AI1068" s="8">
        <v>0.67367424242424245</v>
      </c>
      <c r="AJ1068" s="8">
        <v>0</v>
      </c>
      <c r="AK1068" s="8">
        <v>0</v>
      </c>
      <c r="AL1068" s="8">
        <v>0.67367424242424245</v>
      </c>
      <c r="AM1068" s="8">
        <v>0</v>
      </c>
      <c r="AN1068" s="8">
        <v>0</v>
      </c>
      <c r="AO1068" s="8">
        <v>0</v>
      </c>
      <c r="AP1068" s="8">
        <v>0</v>
      </c>
      <c r="AQ1068" s="8">
        <v>0</v>
      </c>
      <c r="AR1068" s="8">
        <v>0</v>
      </c>
      <c r="AS1068" s="8">
        <v>0</v>
      </c>
      <c r="AT1068" s="8">
        <v>0</v>
      </c>
      <c r="AU1068" s="7">
        <v>0</v>
      </c>
      <c r="AV1068" s="7">
        <v>0</v>
      </c>
      <c r="AW1068" s="7">
        <v>0</v>
      </c>
      <c r="AX1068" s="7">
        <v>0</v>
      </c>
      <c r="AY1068" s="7">
        <v>0</v>
      </c>
      <c r="AZ1068" s="7">
        <v>0</v>
      </c>
      <c r="BA1068" s="7">
        <v>0</v>
      </c>
      <c r="BB1068" s="7">
        <v>0</v>
      </c>
      <c r="BC1068" s="8">
        <v>0</v>
      </c>
      <c r="BD1068" s="8">
        <v>0</v>
      </c>
      <c r="BE1068" s="8">
        <v>0</v>
      </c>
      <c r="BF1068" s="8">
        <v>0</v>
      </c>
      <c r="BG1068" s="8">
        <v>0</v>
      </c>
      <c r="BH1068" s="8">
        <v>0</v>
      </c>
      <c r="BI1068" s="8">
        <v>0</v>
      </c>
      <c r="BJ1068" s="8">
        <v>0</v>
      </c>
      <c r="BK1068" s="8">
        <v>0</v>
      </c>
      <c r="BL1068" s="8">
        <v>0</v>
      </c>
      <c r="BM1068" s="8">
        <v>0</v>
      </c>
      <c r="BN1068" s="8">
        <v>0</v>
      </c>
      <c r="BO1068" s="8">
        <v>0</v>
      </c>
      <c r="BP1068" s="8">
        <v>0</v>
      </c>
      <c r="BQ1068" s="8">
        <v>0</v>
      </c>
      <c r="BR1068" s="8">
        <v>0</v>
      </c>
    </row>
    <row r="1069" spans="1:70" x14ac:dyDescent="0.25">
      <c r="A1069" s="6">
        <v>35110445</v>
      </c>
      <c r="B1069" t="s">
        <v>2549</v>
      </c>
      <c r="C1069" s="7" t="s">
        <v>93</v>
      </c>
      <c r="D1069" s="7" t="s">
        <v>94</v>
      </c>
      <c r="E1069" s="7" t="s">
        <v>95</v>
      </c>
      <c r="F1069" t="s">
        <v>2507</v>
      </c>
      <c r="G1069" t="s">
        <v>2508</v>
      </c>
      <c r="H1069" t="s">
        <v>1049</v>
      </c>
      <c r="I1069" t="s">
        <v>118</v>
      </c>
      <c r="J1069" t="s">
        <v>78</v>
      </c>
      <c r="K1069" t="s">
        <v>79</v>
      </c>
      <c r="L1069">
        <v>40.5263768282</v>
      </c>
      <c r="M1069">
        <v>-121.74699327970001</v>
      </c>
      <c r="N1069" s="7" t="s">
        <v>1050</v>
      </c>
      <c r="O1069" s="7" t="s">
        <v>2548</v>
      </c>
      <c r="P1069" s="7" t="s">
        <v>1052</v>
      </c>
      <c r="Q1069" s="7" t="s">
        <v>170</v>
      </c>
      <c r="R1069" s="7">
        <v>2280</v>
      </c>
      <c r="S1069" s="7"/>
      <c r="T1069" s="7"/>
      <c r="U1069" s="7"/>
      <c r="V1069" s="7" t="s">
        <v>101</v>
      </c>
      <c r="W1069" s="8">
        <v>1.6416666666666666</v>
      </c>
      <c r="X1069" s="8">
        <v>0</v>
      </c>
      <c r="Y1069" s="8">
        <v>0</v>
      </c>
      <c r="Z1069" s="8">
        <v>1.6416666666666666</v>
      </c>
      <c r="AA1069" s="8">
        <v>0</v>
      </c>
      <c r="AB1069" s="8">
        <v>0</v>
      </c>
      <c r="AC1069" s="8">
        <v>0</v>
      </c>
      <c r="AD1069" s="8">
        <v>0</v>
      </c>
      <c r="AE1069" s="8">
        <v>1.4507575757575755</v>
      </c>
      <c r="AF1069" s="8">
        <v>0</v>
      </c>
      <c r="AG1069" s="8">
        <v>0</v>
      </c>
      <c r="AH1069" s="8">
        <v>1.4507575757575755</v>
      </c>
      <c r="AI1069" s="8">
        <v>0.19090909090909092</v>
      </c>
      <c r="AJ1069" s="8">
        <v>0</v>
      </c>
      <c r="AK1069" s="8">
        <v>0</v>
      </c>
      <c r="AL1069" s="8">
        <v>0.19090909090909092</v>
      </c>
      <c r="AM1069" s="8">
        <v>0</v>
      </c>
      <c r="AN1069" s="8">
        <v>0</v>
      </c>
      <c r="AO1069" s="8">
        <v>0</v>
      </c>
      <c r="AP1069" s="8">
        <v>0</v>
      </c>
      <c r="AQ1069" s="8">
        <v>0</v>
      </c>
      <c r="AR1069" s="8">
        <v>0</v>
      </c>
      <c r="AS1069" s="8">
        <v>0</v>
      </c>
      <c r="AT1069" s="8">
        <v>0</v>
      </c>
      <c r="AU1069" s="7">
        <v>0</v>
      </c>
      <c r="AV1069" s="7">
        <v>0</v>
      </c>
      <c r="AW1069" s="7">
        <v>0</v>
      </c>
      <c r="AX1069" s="7">
        <v>0</v>
      </c>
      <c r="AY1069" s="7">
        <v>0</v>
      </c>
      <c r="AZ1069" s="7">
        <v>0</v>
      </c>
      <c r="BA1069" s="7">
        <v>0</v>
      </c>
      <c r="BB1069" s="7">
        <v>0</v>
      </c>
      <c r="BC1069" s="8">
        <v>0</v>
      </c>
      <c r="BD1069" s="8">
        <v>0</v>
      </c>
      <c r="BE1069" s="8">
        <v>0</v>
      </c>
      <c r="BF1069" s="8">
        <v>0</v>
      </c>
      <c r="BG1069" s="8">
        <v>0</v>
      </c>
      <c r="BH1069" s="8">
        <v>0</v>
      </c>
      <c r="BI1069" s="8">
        <v>0</v>
      </c>
      <c r="BJ1069" s="8">
        <v>0</v>
      </c>
      <c r="BK1069" s="8">
        <v>0</v>
      </c>
      <c r="BL1069" s="8">
        <v>0</v>
      </c>
      <c r="BM1069" s="8">
        <v>0</v>
      </c>
      <c r="BN1069" s="8">
        <v>0</v>
      </c>
      <c r="BO1069" s="8">
        <v>0</v>
      </c>
      <c r="BP1069" s="8">
        <v>0</v>
      </c>
      <c r="BQ1069" s="8">
        <v>0</v>
      </c>
      <c r="BR1069" s="8">
        <v>0</v>
      </c>
    </row>
    <row r="1070" spans="1:70" x14ac:dyDescent="0.25">
      <c r="A1070" s="6">
        <v>35110446</v>
      </c>
      <c r="B1070" t="s">
        <v>2550</v>
      </c>
      <c r="C1070" s="7" t="s">
        <v>93</v>
      </c>
      <c r="D1070" s="7" t="s">
        <v>94</v>
      </c>
      <c r="E1070" s="7" t="s">
        <v>95</v>
      </c>
      <c r="F1070" t="s">
        <v>2507</v>
      </c>
      <c r="G1070" t="s">
        <v>2508</v>
      </c>
      <c r="H1070" t="s">
        <v>1049</v>
      </c>
      <c r="I1070" t="s">
        <v>118</v>
      </c>
      <c r="J1070" t="s">
        <v>78</v>
      </c>
      <c r="K1070" t="s">
        <v>79</v>
      </c>
      <c r="L1070">
        <v>40.530494185499997</v>
      </c>
      <c r="M1070">
        <v>-121.745403688</v>
      </c>
      <c r="N1070" s="7" t="s">
        <v>1050</v>
      </c>
      <c r="O1070" s="7" t="s">
        <v>2548</v>
      </c>
      <c r="P1070" s="7" t="s">
        <v>1052</v>
      </c>
      <c r="Q1070" s="7" t="s">
        <v>170</v>
      </c>
      <c r="R1070" s="7">
        <v>2280</v>
      </c>
      <c r="S1070" s="7"/>
      <c r="T1070" s="7"/>
      <c r="U1070" s="7"/>
      <c r="V1070" s="7" t="s">
        <v>101</v>
      </c>
      <c r="W1070" s="8">
        <v>2.1592803030303029</v>
      </c>
      <c r="X1070" s="8">
        <v>0</v>
      </c>
      <c r="Y1070" s="8">
        <v>0</v>
      </c>
      <c r="Z1070" s="8">
        <v>2.1592803030303029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2.1592803030303021</v>
      </c>
      <c r="AJ1070" s="8">
        <v>0</v>
      </c>
      <c r="AK1070" s="8">
        <v>0</v>
      </c>
      <c r="AL1070" s="8">
        <v>2.1592803030303021</v>
      </c>
      <c r="AM1070" s="8">
        <v>0</v>
      </c>
      <c r="AN1070" s="8">
        <v>0</v>
      </c>
      <c r="AO1070" s="8">
        <v>0</v>
      </c>
      <c r="AP1070" s="8">
        <v>0</v>
      </c>
      <c r="AQ1070" s="8">
        <v>0</v>
      </c>
      <c r="AR1070" s="8">
        <v>0</v>
      </c>
      <c r="AS1070" s="8">
        <v>0</v>
      </c>
      <c r="AT1070" s="8">
        <v>0</v>
      </c>
      <c r="AU1070" s="7">
        <v>0</v>
      </c>
      <c r="AV1070" s="7">
        <v>0</v>
      </c>
      <c r="AW1070" s="7">
        <v>0</v>
      </c>
      <c r="AX1070" s="7">
        <v>0</v>
      </c>
      <c r="AY1070" s="7">
        <v>0</v>
      </c>
      <c r="AZ1070" s="7">
        <v>0</v>
      </c>
      <c r="BA1070" s="7">
        <v>0</v>
      </c>
      <c r="BB1070" s="7">
        <v>0</v>
      </c>
      <c r="BC1070" s="8">
        <v>0</v>
      </c>
      <c r="BD1070" s="8">
        <v>0</v>
      </c>
      <c r="BE1070" s="8">
        <v>0</v>
      </c>
      <c r="BF1070" s="8">
        <v>0</v>
      </c>
      <c r="BG1070" s="8">
        <v>0</v>
      </c>
      <c r="BH1070" s="8">
        <v>0</v>
      </c>
      <c r="BI1070" s="8">
        <v>0</v>
      </c>
      <c r="BJ1070" s="8">
        <v>0</v>
      </c>
      <c r="BK1070" s="8">
        <v>0</v>
      </c>
      <c r="BL1070" s="8">
        <v>0</v>
      </c>
      <c r="BM1070" s="8">
        <v>0</v>
      </c>
      <c r="BN1070" s="8">
        <v>0</v>
      </c>
      <c r="BO1070" s="8">
        <v>0</v>
      </c>
      <c r="BP1070" s="8">
        <v>0</v>
      </c>
      <c r="BQ1070" s="8">
        <v>0</v>
      </c>
      <c r="BR1070" s="8">
        <v>0</v>
      </c>
    </row>
    <row r="1071" spans="1:70" x14ac:dyDescent="0.25">
      <c r="A1071" s="6">
        <v>35110447</v>
      </c>
      <c r="B1071" t="s">
        <v>2551</v>
      </c>
      <c r="C1071" s="7" t="s">
        <v>93</v>
      </c>
      <c r="D1071" s="7" t="s">
        <v>94</v>
      </c>
      <c r="E1071" s="7" t="s">
        <v>95</v>
      </c>
      <c r="F1071" t="s">
        <v>2507</v>
      </c>
      <c r="G1071" t="s">
        <v>2508</v>
      </c>
      <c r="H1071" t="s">
        <v>1049</v>
      </c>
      <c r="I1071" t="s">
        <v>118</v>
      </c>
      <c r="J1071" t="s">
        <v>78</v>
      </c>
      <c r="K1071" t="s">
        <v>79</v>
      </c>
      <c r="L1071">
        <v>40.533421914599998</v>
      </c>
      <c r="M1071">
        <v>-121.7391852958</v>
      </c>
      <c r="N1071" s="7" t="s">
        <v>1050</v>
      </c>
      <c r="O1071" s="7" t="s">
        <v>2548</v>
      </c>
      <c r="P1071" s="7" t="s">
        <v>1052</v>
      </c>
      <c r="Q1071" s="7" t="s">
        <v>170</v>
      </c>
      <c r="R1071" s="7">
        <v>2280</v>
      </c>
      <c r="S1071" s="7"/>
      <c r="T1071" s="7"/>
      <c r="U1071" s="7"/>
      <c r="V1071" s="7" t="s">
        <v>101</v>
      </c>
      <c r="W1071" s="8">
        <v>1.1738636363636363</v>
      </c>
      <c r="X1071" s="8">
        <v>0</v>
      </c>
      <c r="Y1071" s="8">
        <v>0</v>
      </c>
      <c r="Z1071" s="8">
        <v>1.1738636363636363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1.1738636363636363</v>
      </c>
      <c r="AJ1071" s="8">
        <v>0</v>
      </c>
      <c r="AK1071" s="8">
        <v>0</v>
      </c>
      <c r="AL1071" s="8">
        <v>1.1738636363636363</v>
      </c>
      <c r="AM1071" s="8">
        <v>0</v>
      </c>
      <c r="AN1071" s="8">
        <v>0</v>
      </c>
      <c r="AO1071" s="8">
        <v>0</v>
      </c>
      <c r="AP1071" s="8">
        <v>0</v>
      </c>
      <c r="AQ1071" s="8">
        <v>0</v>
      </c>
      <c r="AR1071" s="8">
        <v>0</v>
      </c>
      <c r="AS1071" s="8">
        <v>0</v>
      </c>
      <c r="AT1071" s="8">
        <v>0</v>
      </c>
      <c r="AU1071" s="7">
        <v>0</v>
      </c>
      <c r="AV1071" s="7">
        <v>0</v>
      </c>
      <c r="AW1071" s="7">
        <v>0</v>
      </c>
      <c r="AX1071" s="7">
        <v>0</v>
      </c>
      <c r="AY1071" s="7">
        <v>0</v>
      </c>
      <c r="AZ1071" s="7">
        <v>0</v>
      </c>
      <c r="BA1071" s="7">
        <v>0</v>
      </c>
      <c r="BB1071" s="7">
        <v>0</v>
      </c>
      <c r="BC1071" s="8">
        <v>0</v>
      </c>
      <c r="BD1071" s="8">
        <v>0</v>
      </c>
      <c r="BE1071" s="8">
        <v>0</v>
      </c>
      <c r="BF1071" s="8">
        <v>0</v>
      </c>
      <c r="BG1071" s="8">
        <v>0</v>
      </c>
      <c r="BH1071" s="8">
        <v>0</v>
      </c>
      <c r="BI1071" s="8">
        <v>0</v>
      </c>
      <c r="BJ1071" s="8">
        <v>0</v>
      </c>
      <c r="BK1071" s="8">
        <v>0</v>
      </c>
      <c r="BL1071" s="8">
        <v>0</v>
      </c>
      <c r="BM1071" s="8">
        <v>0</v>
      </c>
      <c r="BN1071" s="8">
        <v>0</v>
      </c>
      <c r="BO1071" s="8">
        <v>0</v>
      </c>
      <c r="BP1071" s="8">
        <v>0</v>
      </c>
      <c r="BQ1071" s="8">
        <v>0</v>
      </c>
      <c r="BR1071" s="8">
        <v>0</v>
      </c>
    </row>
    <row r="1072" spans="1:70" x14ac:dyDescent="0.25">
      <c r="A1072" s="6">
        <v>35110448</v>
      </c>
      <c r="B1072" t="s">
        <v>2552</v>
      </c>
      <c r="C1072" s="7" t="s">
        <v>101</v>
      </c>
      <c r="D1072" s="7" t="s">
        <v>94</v>
      </c>
      <c r="E1072" s="7" t="s">
        <v>95</v>
      </c>
      <c r="F1072" t="s">
        <v>2507</v>
      </c>
      <c r="G1072" t="s">
        <v>2508</v>
      </c>
      <c r="H1072" t="s">
        <v>1049</v>
      </c>
      <c r="I1072" t="s">
        <v>118</v>
      </c>
      <c r="J1072" t="s">
        <v>78</v>
      </c>
      <c r="K1072" t="s">
        <v>79</v>
      </c>
      <c r="L1072">
        <v>40.532639676099997</v>
      </c>
      <c r="M1072">
        <v>-121.7348691051</v>
      </c>
      <c r="N1072" s="7" t="s">
        <v>1050</v>
      </c>
      <c r="O1072" s="7" t="s">
        <v>2548</v>
      </c>
      <c r="P1072" s="7" t="s">
        <v>1052</v>
      </c>
      <c r="Q1072" s="7" t="s">
        <v>170</v>
      </c>
      <c r="R1072" s="7">
        <v>2280</v>
      </c>
      <c r="S1072" s="7"/>
      <c r="T1072" s="7"/>
      <c r="U1072" s="7"/>
      <c r="V1072" s="7" t="s">
        <v>101</v>
      </c>
      <c r="W1072" s="8">
        <v>1.9892045454545455</v>
      </c>
      <c r="X1072" s="8">
        <v>0</v>
      </c>
      <c r="Y1072" s="8">
        <v>0</v>
      </c>
      <c r="Z1072" s="8">
        <v>1.9892045454545455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1.9892045454545459</v>
      </c>
      <c r="AJ1072" s="8">
        <v>0</v>
      </c>
      <c r="AK1072" s="8">
        <v>0</v>
      </c>
      <c r="AL1072" s="8">
        <v>1.9892045454545459</v>
      </c>
      <c r="AM1072" s="8">
        <v>0</v>
      </c>
      <c r="AN1072" s="8">
        <v>0</v>
      </c>
      <c r="AO1072" s="8">
        <v>0</v>
      </c>
      <c r="AP1072" s="8">
        <v>0</v>
      </c>
      <c r="AQ1072" s="8">
        <v>0</v>
      </c>
      <c r="AR1072" s="8">
        <v>0</v>
      </c>
      <c r="AS1072" s="8">
        <v>0</v>
      </c>
      <c r="AT1072" s="8">
        <v>0</v>
      </c>
      <c r="AU1072" s="7">
        <v>0</v>
      </c>
      <c r="AV1072" s="7">
        <v>0</v>
      </c>
      <c r="AW1072" s="7">
        <v>0</v>
      </c>
      <c r="AX1072" s="7">
        <v>0</v>
      </c>
      <c r="AY1072" s="7">
        <v>0</v>
      </c>
      <c r="AZ1072" s="7">
        <v>0</v>
      </c>
      <c r="BA1072" s="7">
        <v>0</v>
      </c>
      <c r="BB1072" s="7">
        <v>0</v>
      </c>
      <c r="BC1072" s="8">
        <v>0</v>
      </c>
      <c r="BD1072" s="8">
        <v>0</v>
      </c>
      <c r="BE1072" s="8">
        <v>0</v>
      </c>
      <c r="BF1072" s="8">
        <v>0</v>
      </c>
      <c r="BG1072" s="8">
        <v>0</v>
      </c>
      <c r="BH1072" s="8">
        <v>0</v>
      </c>
      <c r="BI1072" s="8">
        <v>0</v>
      </c>
      <c r="BJ1072" s="8">
        <v>0</v>
      </c>
      <c r="BK1072" s="8">
        <v>0</v>
      </c>
      <c r="BL1072" s="8">
        <v>0</v>
      </c>
      <c r="BM1072" s="8">
        <v>0</v>
      </c>
      <c r="BN1072" s="8">
        <v>0</v>
      </c>
      <c r="BO1072" s="8">
        <v>0</v>
      </c>
      <c r="BP1072" s="8">
        <v>0</v>
      </c>
      <c r="BQ1072" s="8">
        <v>0</v>
      </c>
      <c r="BR1072" s="8">
        <v>0</v>
      </c>
    </row>
    <row r="1073" spans="1:70" x14ac:dyDescent="0.25">
      <c r="A1073" s="6">
        <v>35106331</v>
      </c>
      <c r="B1073" t="s">
        <v>2553</v>
      </c>
      <c r="C1073" s="7" t="s">
        <v>93</v>
      </c>
      <c r="D1073" s="7" t="s">
        <v>94</v>
      </c>
      <c r="E1073" s="7" t="s">
        <v>95</v>
      </c>
      <c r="F1073" t="s">
        <v>2507</v>
      </c>
      <c r="G1073" t="s">
        <v>2508</v>
      </c>
      <c r="H1073" t="s">
        <v>1049</v>
      </c>
      <c r="I1073" t="s">
        <v>118</v>
      </c>
      <c r="J1073" t="s">
        <v>78</v>
      </c>
      <c r="K1073" t="s">
        <v>79</v>
      </c>
      <c r="L1073">
        <v>40.497378966100001</v>
      </c>
      <c r="M1073">
        <v>-121.84743684039999</v>
      </c>
      <c r="N1073" s="7" t="s">
        <v>1050</v>
      </c>
      <c r="O1073" s="7" t="s">
        <v>2554</v>
      </c>
      <c r="P1073" s="7" t="s">
        <v>1052</v>
      </c>
      <c r="Q1073" s="7" t="s">
        <v>170</v>
      </c>
      <c r="R1073" s="7">
        <v>2314</v>
      </c>
      <c r="S1073" s="7">
        <v>2302</v>
      </c>
      <c r="T1073" s="7" t="s">
        <v>220</v>
      </c>
      <c r="U1073" s="7"/>
      <c r="V1073" s="7" t="s">
        <v>101</v>
      </c>
      <c r="W1073" s="8">
        <v>2.489962121212121</v>
      </c>
      <c r="X1073" s="8">
        <v>0</v>
      </c>
      <c r="Y1073" s="8">
        <v>0</v>
      </c>
      <c r="Z1073" s="8">
        <v>2.489962121212121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2.4899621212121201</v>
      </c>
      <c r="AJ1073" s="8">
        <v>0</v>
      </c>
      <c r="AK1073" s="8">
        <v>0</v>
      </c>
      <c r="AL1073" s="8">
        <v>2.4899621212121201</v>
      </c>
      <c r="AM1073" s="8">
        <v>0</v>
      </c>
      <c r="AN1073" s="8">
        <v>0</v>
      </c>
      <c r="AO1073" s="8">
        <v>0</v>
      </c>
      <c r="AP1073" s="8">
        <v>0</v>
      </c>
      <c r="AQ1073" s="8">
        <v>0</v>
      </c>
      <c r="AR1073" s="8">
        <v>0</v>
      </c>
      <c r="AS1073" s="8">
        <v>0</v>
      </c>
      <c r="AT1073" s="8">
        <v>0</v>
      </c>
      <c r="AU1073" s="7">
        <v>0</v>
      </c>
      <c r="AV1073" s="7">
        <v>0</v>
      </c>
      <c r="AW1073" s="7">
        <v>0</v>
      </c>
      <c r="AX1073" s="7">
        <v>0</v>
      </c>
      <c r="AY1073" s="7">
        <v>0</v>
      </c>
      <c r="AZ1073" s="7">
        <v>0</v>
      </c>
      <c r="BA1073" s="7">
        <v>0</v>
      </c>
      <c r="BB1073" s="7">
        <v>0</v>
      </c>
      <c r="BC1073" s="8">
        <v>0</v>
      </c>
      <c r="BD1073" s="8">
        <v>0</v>
      </c>
      <c r="BE1073" s="8">
        <v>0</v>
      </c>
      <c r="BF1073" s="8">
        <v>0</v>
      </c>
      <c r="BG1073" s="8">
        <v>0</v>
      </c>
      <c r="BH1073" s="8">
        <v>0</v>
      </c>
      <c r="BI1073" s="8">
        <v>0</v>
      </c>
      <c r="BJ1073" s="8">
        <v>0</v>
      </c>
      <c r="BK1073" s="8">
        <v>0</v>
      </c>
      <c r="BL1073" s="8">
        <v>0</v>
      </c>
      <c r="BM1073" s="8">
        <v>0</v>
      </c>
      <c r="BN1073" s="8">
        <v>0</v>
      </c>
      <c r="BO1073" s="8">
        <v>0</v>
      </c>
      <c r="BP1073" s="8">
        <v>0</v>
      </c>
      <c r="BQ1073" s="8">
        <v>0</v>
      </c>
      <c r="BR1073" s="8">
        <v>0</v>
      </c>
    </row>
    <row r="1074" spans="1:70" x14ac:dyDescent="0.25">
      <c r="A1074" s="6">
        <v>35109737</v>
      </c>
      <c r="B1074" t="s">
        <v>2555</v>
      </c>
      <c r="C1074" s="7" t="s">
        <v>101</v>
      </c>
      <c r="D1074" s="7" t="s">
        <v>94</v>
      </c>
      <c r="E1074" s="7" t="s">
        <v>95</v>
      </c>
      <c r="F1074" t="s">
        <v>2507</v>
      </c>
      <c r="G1074" t="s">
        <v>2508</v>
      </c>
      <c r="H1074" t="s">
        <v>1049</v>
      </c>
      <c r="I1074" t="s">
        <v>118</v>
      </c>
      <c r="J1074" t="s">
        <v>78</v>
      </c>
      <c r="K1074" t="s">
        <v>79</v>
      </c>
      <c r="L1074">
        <v>40.5068626021</v>
      </c>
      <c r="M1074">
        <v>-121.82234985380001</v>
      </c>
      <c r="N1074" s="7" t="s">
        <v>1050</v>
      </c>
      <c r="O1074" s="7" t="s">
        <v>2554</v>
      </c>
      <c r="P1074" s="7" t="s">
        <v>1052</v>
      </c>
      <c r="Q1074" s="7" t="s">
        <v>170</v>
      </c>
      <c r="R1074" s="7">
        <v>2314</v>
      </c>
      <c r="S1074" s="7"/>
      <c r="T1074" s="7"/>
      <c r="U1074" s="7"/>
      <c r="V1074" s="7" t="s">
        <v>101</v>
      </c>
      <c r="W1074" s="8">
        <v>2.1988636363636362</v>
      </c>
      <c r="X1074" s="8">
        <v>0</v>
      </c>
      <c r="Y1074" s="8">
        <v>0</v>
      </c>
      <c r="Z1074" s="8">
        <v>2.1988636363636362</v>
      </c>
      <c r="AA1074" s="8">
        <v>0</v>
      </c>
      <c r="AB1074" s="8">
        <v>0</v>
      </c>
      <c r="AC1074" s="8">
        <v>0</v>
      </c>
      <c r="AD1074" s="8">
        <v>0</v>
      </c>
      <c r="AE1074" s="8">
        <v>0.37462121212121202</v>
      </c>
      <c r="AF1074" s="8">
        <v>0</v>
      </c>
      <c r="AG1074" s="8">
        <v>0</v>
      </c>
      <c r="AH1074" s="8">
        <v>0.37462121212121202</v>
      </c>
      <c r="AI1074" s="8">
        <v>1.8242424242424236</v>
      </c>
      <c r="AJ1074" s="8">
        <v>0</v>
      </c>
      <c r="AK1074" s="8">
        <v>0</v>
      </c>
      <c r="AL1074" s="8">
        <v>1.8242424242424236</v>
      </c>
      <c r="AM1074" s="8">
        <v>0</v>
      </c>
      <c r="AN1074" s="8">
        <v>0</v>
      </c>
      <c r="AO1074" s="8">
        <v>0</v>
      </c>
      <c r="AP1074" s="8">
        <v>0</v>
      </c>
      <c r="AQ1074" s="8">
        <v>0</v>
      </c>
      <c r="AR1074" s="8">
        <v>0</v>
      </c>
      <c r="AS1074" s="8">
        <v>0</v>
      </c>
      <c r="AT1074" s="8">
        <v>0</v>
      </c>
      <c r="AU1074" s="7">
        <v>0</v>
      </c>
      <c r="AV1074" s="7">
        <v>0</v>
      </c>
      <c r="AW1074" s="7">
        <v>0</v>
      </c>
      <c r="AX1074" s="7">
        <v>0</v>
      </c>
      <c r="AY1074" s="7">
        <v>0</v>
      </c>
      <c r="AZ1074" s="7">
        <v>0</v>
      </c>
      <c r="BA1074" s="7">
        <v>0</v>
      </c>
      <c r="BB1074" s="7">
        <v>0</v>
      </c>
      <c r="BC1074" s="8">
        <v>0</v>
      </c>
      <c r="BD1074" s="8">
        <v>0</v>
      </c>
      <c r="BE1074" s="8">
        <v>0</v>
      </c>
      <c r="BF1074" s="8">
        <v>0</v>
      </c>
      <c r="BG1074" s="8">
        <v>0</v>
      </c>
      <c r="BH1074" s="8">
        <v>0</v>
      </c>
      <c r="BI1074" s="8">
        <v>0</v>
      </c>
      <c r="BJ1074" s="8">
        <v>0</v>
      </c>
      <c r="BK1074" s="8">
        <v>0</v>
      </c>
      <c r="BL1074" s="8">
        <v>0</v>
      </c>
      <c r="BM1074" s="8">
        <v>0</v>
      </c>
      <c r="BN1074" s="8">
        <v>0</v>
      </c>
      <c r="BO1074" s="8">
        <v>0</v>
      </c>
      <c r="BP1074" s="8">
        <v>0</v>
      </c>
      <c r="BQ1074" s="8">
        <v>0</v>
      </c>
      <c r="BR1074" s="8">
        <v>0</v>
      </c>
    </row>
    <row r="1075" spans="1:70" x14ac:dyDescent="0.25">
      <c r="A1075" s="6">
        <v>35109738</v>
      </c>
      <c r="B1075" t="s">
        <v>2556</v>
      </c>
      <c r="C1075" s="7" t="s">
        <v>93</v>
      </c>
      <c r="D1075" s="7" t="s">
        <v>94</v>
      </c>
      <c r="E1075" s="7" t="s">
        <v>95</v>
      </c>
      <c r="F1075" t="s">
        <v>2507</v>
      </c>
      <c r="G1075" t="s">
        <v>2508</v>
      </c>
      <c r="H1075" t="s">
        <v>1049</v>
      </c>
      <c r="I1075" t="s">
        <v>118</v>
      </c>
      <c r="J1075" t="s">
        <v>78</v>
      </c>
      <c r="K1075" t="s">
        <v>79</v>
      </c>
      <c r="L1075">
        <v>40.499103067900002</v>
      </c>
      <c r="M1075">
        <v>-121.8391212491</v>
      </c>
      <c r="N1075" s="7" t="s">
        <v>1050</v>
      </c>
      <c r="O1075" s="7" t="s">
        <v>2554</v>
      </c>
      <c r="P1075" s="7" t="s">
        <v>1052</v>
      </c>
      <c r="Q1075" s="7" t="s">
        <v>170</v>
      </c>
      <c r="R1075" s="7">
        <v>2314</v>
      </c>
      <c r="S1075" s="7"/>
      <c r="T1075" s="7"/>
      <c r="U1075" s="7"/>
      <c r="V1075" s="7" t="s">
        <v>101</v>
      </c>
      <c r="W1075" s="8">
        <v>2.0755681818181819</v>
      </c>
      <c r="X1075" s="8">
        <v>0</v>
      </c>
      <c r="Y1075" s="8">
        <v>0</v>
      </c>
      <c r="Z1075" s="8">
        <v>2.0755681818181819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2.075568181818181</v>
      </c>
      <c r="AJ1075" s="8">
        <v>0</v>
      </c>
      <c r="AK1075" s="8">
        <v>0</v>
      </c>
      <c r="AL1075" s="8">
        <v>2.075568181818181</v>
      </c>
      <c r="AM1075" s="8">
        <v>0</v>
      </c>
      <c r="AN1075" s="8">
        <v>0</v>
      </c>
      <c r="AO1075" s="8">
        <v>0</v>
      </c>
      <c r="AP1075" s="8">
        <v>0</v>
      </c>
      <c r="AQ1075" s="8">
        <v>0</v>
      </c>
      <c r="AR1075" s="8">
        <v>0</v>
      </c>
      <c r="AS1075" s="8">
        <v>0</v>
      </c>
      <c r="AT1075" s="8">
        <v>0</v>
      </c>
      <c r="AU1075" s="7">
        <v>0</v>
      </c>
      <c r="AV1075" s="7">
        <v>0</v>
      </c>
      <c r="AW1075" s="7">
        <v>0</v>
      </c>
      <c r="AX1075" s="7">
        <v>0</v>
      </c>
      <c r="AY1075" s="7">
        <v>0</v>
      </c>
      <c r="AZ1075" s="7">
        <v>0</v>
      </c>
      <c r="BA1075" s="7">
        <v>0</v>
      </c>
      <c r="BB1075" s="7">
        <v>0</v>
      </c>
      <c r="BC1075" s="8">
        <v>0</v>
      </c>
      <c r="BD1075" s="8">
        <v>0</v>
      </c>
      <c r="BE1075" s="8">
        <v>0</v>
      </c>
      <c r="BF1075" s="8">
        <v>0</v>
      </c>
      <c r="BG1075" s="8">
        <v>0</v>
      </c>
      <c r="BH1075" s="8">
        <v>0</v>
      </c>
      <c r="BI1075" s="8">
        <v>0</v>
      </c>
      <c r="BJ1075" s="8">
        <v>0</v>
      </c>
      <c r="BK1075" s="8">
        <v>0</v>
      </c>
      <c r="BL1075" s="8">
        <v>0</v>
      </c>
      <c r="BM1075" s="8">
        <v>0</v>
      </c>
      <c r="BN1075" s="8">
        <v>0</v>
      </c>
      <c r="BO1075" s="8">
        <v>0</v>
      </c>
      <c r="BP1075" s="8">
        <v>0</v>
      </c>
      <c r="BQ1075" s="8">
        <v>0</v>
      </c>
      <c r="BR1075" s="8">
        <v>0</v>
      </c>
    </row>
    <row r="1076" spans="1:70" x14ac:dyDescent="0.25">
      <c r="A1076" s="6">
        <v>35109739</v>
      </c>
      <c r="B1076" t="s">
        <v>2557</v>
      </c>
      <c r="C1076" s="7" t="s">
        <v>101</v>
      </c>
      <c r="D1076" s="7" t="s">
        <v>94</v>
      </c>
      <c r="E1076" s="7" t="s">
        <v>95</v>
      </c>
      <c r="F1076" t="s">
        <v>2507</v>
      </c>
      <c r="G1076" t="s">
        <v>2508</v>
      </c>
      <c r="H1076" t="s">
        <v>1049</v>
      </c>
      <c r="I1076" t="s">
        <v>118</v>
      </c>
      <c r="J1076" t="s">
        <v>78</v>
      </c>
      <c r="K1076" t="s">
        <v>79</v>
      </c>
      <c r="L1076">
        <v>40.512588162900002</v>
      </c>
      <c r="M1076">
        <v>-121.8219713599</v>
      </c>
      <c r="N1076" s="7" t="s">
        <v>1050</v>
      </c>
      <c r="O1076" s="7" t="s">
        <v>2554</v>
      </c>
      <c r="P1076" s="7" t="s">
        <v>1052</v>
      </c>
      <c r="Q1076" s="7" t="s">
        <v>170</v>
      </c>
      <c r="R1076" s="7">
        <v>2314</v>
      </c>
      <c r="S1076" s="7"/>
      <c r="T1076" s="7"/>
      <c r="U1076" s="7"/>
      <c r="V1076" s="7" t="s">
        <v>101</v>
      </c>
      <c r="W1076" s="8">
        <v>2.3378787878787879</v>
      </c>
      <c r="X1076" s="8">
        <v>0</v>
      </c>
      <c r="Y1076" s="8">
        <v>0</v>
      </c>
      <c r="Z1076" s="8">
        <v>2.3378787878787879</v>
      </c>
      <c r="AA1076" s="8">
        <v>0</v>
      </c>
      <c r="AB1076" s="8">
        <v>0</v>
      </c>
      <c r="AC1076" s="8">
        <v>0</v>
      </c>
      <c r="AD1076" s="8">
        <v>0</v>
      </c>
      <c r="AE1076" s="8">
        <v>1.2554924242424241</v>
      </c>
      <c r="AF1076" s="8">
        <v>0</v>
      </c>
      <c r="AG1076" s="8">
        <v>0</v>
      </c>
      <c r="AH1076" s="8">
        <v>1.2554924242424241</v>
      </c>
      <c r="AI1076" s="8">
        <v>1.0823863636363638</v>
      </c>
      <c r="AJ1076" s="8">
        <v>0</v>
      </c>
      <c r="AK1076" s="8">
        <v>0</v>
      </c>
      <c r="AL1076" s="8">
        <v>1.0823863636363638</v>
      </c>
      <c r="AM1076" s="8">
        <v>0</v>
      </c>
      <c r="AN1076" s="8">
        <v>0</v>
      </c>
      <c r="AO1076" s="8">
        <v>0</v>
      </c>
      <c r="AP1076" s="8">
        <v>0</v>
      </c>
      <c r="AQ1076" s="8">
        <v>0</v>
      </c>
      <c r="AR1076" s="8">
        <v>0</v>
      </c>
      <c r="AS1076" s="8">
        <v>0</v>
      </c>
      <c r="AT1076" s="8">
        <v>0</v>
      </c>
      <c r="AU1076" s="7">
        <v>0</v>
      </c>
      <c r="AV1076" s="7">
        <v>0</v>
      </c>
      <c r="AW1076" s="7">
        <v>0</v>
      </c>
      <c r="AX1076" s="7">
        <v>0</v>
      </c>
      <c r="AY1076" s="7">
        <v>0</v>
      </c>
      <c r="AZ1076" s="7">
        <v>0</v>
      </c>
      <c r="BA1076" s="7">
        <v>0</v>
      </c>
      <c r="BB1076" s="7">
        <v>0</v>
      </c>
      <c r="BC1076" s="8">
        <v>0</v>
      </c>
      <c r="BD1076" s="8">
        <v>0</v>
      </c>
      <c r="BE1076" s="8">
        <v>0</v>
      </c>
      <c r="BF1076" s="8">
        <v>0</v>
      </c>
      <c r="BG1076" s="8">
        <v>0</v>
      </c>
      <c r="BH1076" s="8">
        <v>0</v>
      </c>
      <c r="BI1076" s="8">
        <v>0</v>
      </c>
      <c r="BJ1076" s="8">
        <v>0</v>
      </c>
      <c r="BK1076" s="8">
        <v>0</v>
      </c>
      <c r="BL1076" s="8">
        <v>0</v>
      </c>
      <c r="BM1076" s="8">
        <v>0</v>
      </c>
      <c r="BN1076" s="8">
        <v>0</v>
      </c>
      <c r="BO1076" s="8">
        <v>0</v>
      </c>
      <c r="BP1076" s="8">
        <v>0</v>
      </c>
      <c r="BQ1076" s="8">
        <v>0</v>
      </c>
      <c r="BR1076" s="8">
        <v>0</v>
      </c>
    </row>
    <row r="1077" spans="1:70" x14ac:dyDescent="0.25">
      <c r="A1077" s="6">
        <v>35110440</v>
      </c>
      <c r="B1077" t="s">
        <v>2558</v>
      </c>
      <c r="C1077" s="7" t="s">
        <v>101</v>
      </c>
      <c r="D1077" s="7" t="s">
        <v>94</v>
      </c>
      <c r="E1077" s="7" t="s">
        <v>95</v>
      </c>
      <c r="F1077" t="s">
        <v>2507</v>
      </c>
      <c r="G1077" t="s">
        <v>2508</v>
      </c>
      <c r="H1077" t="s">
        <v>1049</v>
      </c>
      <c r="I1077" t="s">
        <v>118</v>
      </c>
      <c r="J1077" t="s">
        <v>78</v>
      </c>
      <c r="K1077" t="s">
        <v>79</v>
      </c>
      <c r="L1077">
        <v>40.521950919600002</v>
      </c>
      <c r="M1077">
        <v>-121.8310885138</v>
      </c>
      <c r="N1077" s="7" t="s">
        <v>1050</v>
      </c>
      <c r="O1077" s="7" t="s">
        <v>2554</v>
      </c>
      <c r="P1077" s="7" t="s">
        <v>1052</v>
      </c>
      <c r="Q1077" s="7" t="s">
        <v>170</v>
      </c>
      <c r="R1077" s="7">
        <v>2314</v>
      </c>
      <c r="S1077" s="7"/>
      <c r="T1077" s="7"/>
      <c r="U1077" s="7"/>
      <c r="V1077" s="7" t="s">
        <v>101</v>
      </c>
      <c r="W1077" s="8">
        <v>2.6446969696969695</v>
      </c>
      <c r="X1077" s="8">
        <v>0</v>
      </c>
      <c r="Y1077" s="8">
        <v>0</v>
      </c>
      <c r="Z1077" s="8">
        <v>2.6446969696969695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2.64469696969697</v>
      </c>
      <c r="AJ1077" s="8">
        <v>0</v>
      </c>
      <c r="AK1077" s="8">
        <v>0</v>
      </c>
      <c r="AL1077" s="8">
        <v>2.64469696969697</v>
      </c>
      <c r="AM1077" s="8">
        <v>0</v>
      </c>
      <c r="AN1077" s="8">
        <v>0</v>
      </c>
      <c r="AO1077" s="8">
        <v>0</v>
      </c>
      <c r="AP1077" s="8">
        <v>0</v>
      </c>
      <c r="AQ1077" s="8">
        <v>0</v>
      </c>
      <c r="AR1077" s="8">
        <v>0</v>
      </c>
      <c r="AS1077" s="8">
        <v>0</v>
      </c>
      <c r="AT1077" s="8">
        <v>0</v>
      </c>
      <c r="AU1077" s="7">
        <v>0</v>
      </c>
      <c r="AV1077" s="7">
        <v>0</v>
      </c>
      <c r="AW1077" s="7">
        <v>0</v>
      </c>
      <c r="AX1077" s="7">
        <v>0</v>
      </c>
      <c r="AY1077" s="7">
        <v>0</v>
      </c>
      <c r="AZ1077" s="7">
        <v>0</v>
      </c>
      <c r="BA1077" s="7">
        <v>0</v>
      </c>
      <c r="BB1077" s="7">
        <v>0</v>
      </c>
      <c r="BC1077" s="8">
        <v>0</v>
      </c>
      <c r="BD1077" s="8">
        <v>0</v>
      </c>
      <c r="BE1077" s="8">
        <v>0</v>
      </c>
      <c r="BF1077" s="8">
        <v>0</v>
      </c>
      <c r="BG1077" s="8">
        <v>0</v>
      </c>
      <c r="BH1077" s="8">
        <v>0</v>
      </c>
      <c r="BI1077" s="8">
        <v>0</v>
      </c>
      <c r="BJ1077" s="8">
        <v>0</v>
      </c>
      <c r="BK1077" s="8">
        <v>0</v>
      </c>
      <c r="BL1077" s="8">
        <v>0</v>
      </c>
      <c r="BM1077" s="8">
        <v>0</v>
      </c>
      <c r="BN1077" s="8">
        <v>0</v>
      </c>
      <c r="BO1077" s="8">
        <v>0</v>
      </c>
      <c r="BP1077" s="8">
        <v>0</v>
      </c>
      <c r="BQ1077" s="8">
        <v>0</v>
      </c>
      <c r="BR1077" s="8">
        <v>0</v>
      </c>
    </row>
    <row r="1078" spans="1:70" x14ac:dyDescent="0.25">
      <c r="A1078" s="6">
        <v>35110441</v>
      </c>
      <c r="B1078" t="s">
        <v>2559</v>
      </c>
      <c r="C1078" s="7" t="s">
        <v>93</v>
      </c>
      <c r="D1078" s="7" t="s">
        <v>94</v>
      </c>
      <c r="E1078" s="7" t="s">
        <v>95</v>
      </c>
      <c r="F1078" t="s">
        <v>2507</v>
      </c>
      <c r="G1078" t="s">
        <v>2508</v>
      </c>
      <c r="H1078" t="s">
        <v>1049</v>
      </c>
      <c r="I1078" t="s">
        <v>118</v>
      </c>
      <c r="J1078" t="s">
        <v>78</v>
      </c>
      <c r="K1078" t="s">
        <v>79</v>
      </c>
      <c r="L1078">
        <v>40.527354451500003</v>
      </c>
      <c r="M1078">
        <v>-121.8352393537</v>
      </c>
      <c r="N1078" s="7" t="s">
        <v>1050</v>
      </c>
      <c r="O1078" s="7" t="s">
        <v>2554</v>
      </c>
      <c r="P1078" s="7" t="s">
        <v>1052</v>
      </c>
      <c r="Q1078" s="7" t="s">
        <v>170</v>
      </c>
      <c r="R1078" s="7">
        <v>2314</v>
      </c>
      <c r="S1078" s="7"/>
      <c r="T1078" s="7"/>
      <c r="U1078" s="7"/>
      <c r="V1078" s="7" t="s">
        <v>101</v>
      </c>
      <c r="W1078" s="8">
        <v>2.2331439393939392</v>
      </c>
      <c r="X1078" s="8">
        <v>0</v>
      </c>
      <c r="Y1078" s="8">
        <v>0</v>
      </c>
      <c r="Z1078" s="8">
        <v>2.2331439393939392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2.2331439393939383</v>
      </c>
      <c r="AJ1078" s="8">
        <v>0</v>
      </c>
      <c r="AK1078" s="8">
        <v>0</v>
      </c>
      <c r="AL1078" s="8">
        <v>2.2331439393939383</v>
      </c>
      <c r="AM1078" s="8">
        <v>0</v>
      </c>
      <c r="AN1078" s="8">
        <v>0</v>
      </c>
      <c r="AO1078" s="8">
        <v>0</v>
      </c>
      <c r="AP1078" s="8">
        <v>0</v>
      </c>
      <c r="AQ1078" s="8">
        <v>0</v>
      </c>
      <c r="AR1078" s="8">
        <v>0</v>
      </c>
      <c r="AS1078" s="8">
        <v>0</v>
      </c>
      <c r="AT1078" s="8">
        <v>0</v>
      </c>
      <c r="AU1078" s="7">
        <v>0</v>
      </c>
      <c r="AV1078" s="7">
        <v>0</v>
      </c>
      <c r="AW1078" s="7">
        <v>0</v>
      </c>
      <c r="AX1078" s="7">
        <v>0</v>
      </c>
      <c r="AY1078" s="7">
        <v>0</v>
      </c>
      <c r="AZ1078" s="7">
        <v>0</v>
      </c>
      <c r="BA1078" s="7">
        <v>0</v>
      </c>
      <c r="BB1078" s="7">
        <v>0</v>
      </c>
      <c r="BC1078" s="8">
        <v>0</v>
      </c>
      <c r="BD1078" s="8">
        <v>0</v>
      </c>
      <c r="BE1078" s="8">
        <v>0</v>
      </c>
      <c r="BF1078" s="8">
        <v>0</v>
      </c>
      <c r="BG1078" s="8">
        <v>0</v>
      </c>
      <c r="BH1078" s="8">
        <v>0</v>
      </c>
      <c r="BI1078" s="8">
        <v>0</v>
      </c>
      <c r="BJ1078" s="8">
        <v>0</v>
      </c>
      <c r="BK1078" s="8">
        <v>0</v>
      </c>
      <c r="BL1078" s="8">
        <v>0</v>
      </c>
      <c r="BM1078" s="8">
        <v>0</v>
      </c>
      <c r="BN1078" s="8">
        <v>0</v>
      </c>
      <c r="BO1078" s="8">
        <v>0</v>
      </c>
      <c r="BP1078" s="8">
        <v>0</v>
      </c>
      <c r="BQ1078" s="8">
        <v>0</v>
      </c>
      <c r="BR1078" s="8">
        <v>0</v>
      </c>
    </row>
    <row r="1079" spans="1:70" x14ac:dyDescent="0.25">
      <c r="A1079" s="6">
        <v>35110442</v>
      </c>
      <c r="B1079" t="s">
        <v>2560</v>
      </c>
      <c r="C1079" s="7" t="s">
        <v>101</v>
      </c>
      <c r="D1079" s="7" t="s">
        <v>94</v>
      </c>
      <c r="E1079" s="7" t="s">
        <v>95</v>
      </c>
      <c r="F1079" t="s">
        <v>2507</v>
      </c>
      <c r="G1079" t="s">
        <v>2508</v>
      </c>
      <c r="H1079" t="s">
        <v>1049</v>
      </c>
      <c r="I1079" t="s">
        <v>118</v>
      </c>
      <c r="J1079" t="s">
        <v>78</v>
      </c>
      <c r="K1079" t="s">
        <v>79</v>
      </c>
      <c r="L1079">
        <v>40.512184746099997</v>
      </c>
      <c r="M1079">
        <v>-121.80408396519999</v>
      </c>
      <c r="N1079" s="7" t="s">
        <v>1050</v>
      </c>
      <c r="O1079" s="7" t="s">
        <v>2554</v>
      </c>
      <c r="P1079" s="7" t="s">
        <v>1052</v>
      </c>
      <c r="Q1079" s="7" t="s">
        <v>170</v>
      </c>
      <c r="R1079" s="7">
        <v>2314</v>
      </c>
      <c r="S1079" s="7"/>
      <c r="T1079" s="7"/>
      <c r="U1079" s="7"/>
      <c r="V1079" s="7" t="s">
        <v>101</v>
      </c>
      <c r="W1079" s="8">
        <v>1.3551136363636365</v>
      </c>
      <c r="X1079" s="8">
        <v>0</v>
      </c>
      <c r="Y1079" s="8">
        <v>0</v>
      </c>
      <c r="Z1079" s="8">
        <v>1.3551136363636365</v>
      </c>
      <c r="AA1079" s="8">
        <v>0</v>
      </c>
      <c r="AB1079" s="8">
        <v>0</v>
      </c>
      <c r="AC1079" s="8">
        <v>0</v>
      </c>
      <c r="AD1079" s="8">
        <v>0</v>
      </c>
      <c r="AE1079" s="8">
        <v>1.3244318181818178</v>
      </c>
      <c r="AF1079" s="8">
        <v>0</v>
      </c>
      <c r="AG1079" s="8">
        <v>0</v>
      </c>
      <c r="AH1079" s="8">
        <v>1.3244318181818178</v>
      </c>
      <c r="AI1079" s="8">
        <v>3.0681818181818182E-2</v>
      </c>
      <c r="AJ1079" s="8">
        <v>0</v>
      </c>
      <c r="AK1079" s="8">
        <v>0</v>
      </c>
      <c r="AL1079" s="8">
        <v>3.0681818181818182E-2</v>
      </c>
      <c r="AM1079" s="8">
        <v>0</v>
      </c>
      <c r="AN1079" s="8">
        <v>0</v>
      </c>
      <c r="AO1079" s="8">
        <v>0</v>
      </c>
      <c r="AP1079" s="8">
        <v>0</v>
      </c>
      <c r="AQ1079" s="8">
        <v>0</v>
      </c>
      <c r="AR1079" s="8">
        <v>0</v>
      </c>
      <c r="AS1079" s="8">
        <v>0</v>
      </c>
      <c r="AT1079" s="8">
        <v>0</v>
      </c>
      <c r="AU1079" s="7">
        <v>0</v>
      </c>
      <c r="AV1079" s="7">
        <v>0</v>
      </c>
      <c r="AW1079" s="7">
        <v>0</v>
      </c>
      <c r="AX1079" s="7">
        <v>0</v>
      </c>
      <c r="AY1079" s="7">
        <v>0</v>
      </c>
      <c r="AZ1079" s="7">
        <v>0</v>
      </c>
      <c r="BA1079" s="7">
        <v>0</v>
      </c>
      <c r="BB1079" s="7">
        <v>0</v>
      </c>
      <c r="BC1079" s="8">
        <v>0</v>
      </c>
      <c r="BD1079" s="8">
        <v>0</v>
      </c>
      <c r="BE1079" s="8">
        <v>0</v>
      </c>
      <c r="BF1079" s="8">
        <v>0</v>
      </c>
      <c r="BG1079" s="8">
        <v>0</v>
      </c>
      <c r="BH1079" s="8">
        <v>0</v>
      </c>
      <c r="BI1079" s="8">
        <v>0</v>
      </c>
      <c r="BJ1079" s="8">
        <v>0</v>
      </c>
      <c r="BK1079" s="8">
        <v>0</v>
      </c>
      <c r="BL1079" s="8">
        <v>0</v>
      </c>
      <c r="BM1079" s="8">
        <v>0</v>
      </c>
      <c r="BN1079" s="8">
        <v>0</v>
      </c>
      <c r="BO1079" s="8">
        <v>0</v>
      </c>
      <c r="BP1079" s="8">
        <v>0</v>
      </c>
      <c r="BQ1079" s="8">
        <v>0</v>
      </c>
      <c r="BR1079" s="8">
        <v>0</v>
      </c>
    </row>
    <row r="1080" spans="1:70" x14ac:dyDescent="0.25">
      <c r="A1080" s="6">
        <v>35110443</v>
      </c>
      <c r="B1080" t="s">
        <v>2561</v>
      </c>
      <c r="C1080" s="7" t="s">
        <v>101</v>
      </c>
      <c r="D1080" s="7" t="s">
        <v>94</v>
      </c>
      <c r="E1080" s="7" t="s">
        <v>95</v>
      </c>
      <c r="F1080" t="s">
        <v>2507</v>
      </c>
      <c r="G1080" t="s">
        <v>2508</v>
      </c>
      <c r="H1080" t="s">
        <v>1049</v>
      </c>
      <c r="I1080" t="s">
        <v>118</v>
      </c>
      <c r="J1080" t="s">
        <v>78</v>
      </c>
      <c r="K1080" t="s">
        <v>79</v>
      </c>
      <c r="L1080">
        <v>40.504333527900002</v>
      </c>
      <c r="M1080">
        <v>-121.81403175289999</v>
      </c>
      <c r="N1080" s="7" t="s">
        <v>1050</v>
      </c>
      <c r="O1080" s="7" t="s">
        <v>2554</v>
      </c>
      <c r="P1080" s="7" t="s">
        <v>1052</v>
      </c>
      <c r="Q1080" s="7" t="s">
        <v>141</v>
      </c>
      <c r="R1080" s="7">
        <v>2314</v>
      </c>
      <c r="S1080" s="7"/>
      <c r="T1080" s="7"/>
      <c r="U1080" s="7"/>
      <c r="V1080" s="7" t="s">
        <v>101</v>
      </c>
      <c r="W1080" s="8">
        <v>1.2556818181818181</v>
      </c>
      <c r="X1080" s="8">
        <v>0</v>
      </c>
      <c r="Y1080" s="8">
        <v>0</v>
      </c>
      <c r="Z1080" s="8">
        <v>1.2556818181818181</v>
      </c>
      <c r="AA1080" s="8">
        <v>0</v>
      </c>
      <c r="AB1080" s="8">
        <v>0</v>
      </c>
      <c r="AC1080" s="8">
        <v>0</v>
      </c>
      <c r="AD1080" s="8">
        <v>0</v>
      </c>
      <c r="AE1080" s="8">
        <v>1.0956439393939397</v>
      </c>
      <c r="AF1080" s="8">
        <v>0</v>
      </c>
      <c r="AG1080" s="8">
        <v>0</v>
      </c>
      <c r="AH1080" s="8">
        <v>1.0956439393939397</v>
      </c>
      <c r="AI1080" s="8">
        <v>0.16003787878787878</v>
      </c>
      <c r="AJ1080" s="8">
        <v>0</v>
      </c>
      <c r="AK1080" s="8">
        <v>0</v>
      </c>
      <c r="AL1080" s="8">
        <v>0.16003787878787878</v>
      </c>
      <c r="AM1080" s="8">
        <v>0</v>
      </c>
      <c r="AN1080" s="8">
        <v>0</v>
      </c>
      <c r="AO1080" s="8">
        <v>0</v>
      </c>
      <c r="AP1080" s="8">
        <v>0</v>
      </c>
      <c r="AQ1080" s="8">
        <v>0</v>
      </c>
      <c r="AR1080" s="8">
        <v>0</v>
      </c>
      <c r="AS1080" s="8">
        <v>0</v>
      </c>
      <c r="AT1080" s="8">
        <v>0</v>
      </c>
      <c r="AU1080" s="7">
        <v>0</v>
      </c>
      <c r="AV1080" s="7">
        <v>0</v>
      </c>
      <c r="AW1080" s="7">
        <v>0</v>
      </c>
      <c r="AX1080" s="7">
        <v>0</v>
      </c>
      <c r="AY1080" s="7">
        <v>0</v>
      </c>
      <c r="AZ1080" s="7">
        <v>0</v>
      </c>
      <c r="BA1080" s="7">
        <v>0</v>
      </c>
      <c r="BB1080" s="7">
        <v>0</v>
      </c>
      <c r="BC1080" s="8">
        <v>0</v>
      </c>
      <c r="BD1080" s="8">
        <v>0</v>
      </c>
      <c r="BE1080" s="8">
        <v>0</v>
      </c>
      <c r="BF1080" s="8">
        <v>0</v>
      </c>
      <c r="BG1080" s="8">
        <v>0</v>
      </c>
      <c r="BH1080" s="8">
        <v>0</v>
      </c>
      <c r="BI1080" s="8">
        <v>0</v>
      </c>
      <c r="BJ1080" s="8">
        <v>0</v>
      </c>
      <c r="BK1080" s="8">
        <v>0</v>
      </c>
      <c r="BL1080" s="8">
        <v>0</v>
      </c>
      <c r="BM1080" s="8">
        <v>0</v>
      </c>
      <c r="BN1080" s="8">
        <v>0</v>
      </c>
      <c r="BO1080" s="8">
        <v>0</v>
      </c>
      <c r="BP1080" s="8">
        <v>0</v>
      </c>
      <c r="BQ1080" s="8">
        <v>0</v>
      </c>
      <c r="BR1080" s="8">
        <v>0</v>
      </c>
    </row>
    <row r="1081" spans="1:70" x14ac:dyDescent="0.25">
      <c r="A1081" s="6">
        <v>35110444</v>
      </c>
      <c r="B1081" t="s">
        <v>2562</v>
      </c>
      <c r="C1081" s="7" t="s">
        <v>101</v>
      </c>
      <c r="D1081" s="7" t="s">
        <v>94</v>
      </c>
      <c r="E1081" s="7" t="s">
        <v>95</v>
      </c>
      <c r="F1081" t="s">
        <v>2507</v>
      </c>
      <c r="G1081" t="s">
        <v>2508</v>
      </c>
      <c r="H1081" t="s">
        <v>1049</v>
      </c>
      <c r="I1081" t="s">
        <v>118</v>
      </c>
      <c r="J1081" t="s">
        <v>78</v>
      </c>
      <c r="K1081" t="s">
        <v>79</v>
      </c>
      <c r="L1081">
        <v>40.508552650399999</v>
      </c>
      <c r="M1081">
        <v>-121.80827066720001</v>
      </c>
      <c r="N1081" s="7" t="s">
        <v>1050</v>
      </c>
      <c r="O1081" s="7" t="s">
        <v>2554</v>
      </c>
      <c r="P1081" s="7" t="s">
        <v>1052</v>
      </c>
      <c r="Q1081" s="7" t="s">
        <v>170</v>
      </c>
      <c r="R1081" s="7">
        <v>2314</v>
      </c>
      <c r="S1081" s="7"/>
      <c r="T1081" s="7"/>
      <c r="U1081" s="7"/>
      <c r="V1081" s="7" t="s">
        <v>101</v>
      </c>
      <c r="W1081" s="8">
        <v>1.4740530303030304</v>
      </c>
      <c r="X1081" s="8">
        <v>0</v>
      </c>
      <c r="Y1081" s="8">
        <v>0</v>
      </c>
      <c r="Z1081" s="8">
        <v>1.4740530303030304</v>
      </c>
      <c r="AA1081" s="8">
        <v>0</v>
      </c>
      <c r="AB1081" s="8">
        <v>0</v>
      </c>
      <c r="AC1081" s="8">
        <v>0</v>
      </c>
      <c r="AD1081" s="8">
        <v>0</v>
      </c>
      <c r="AE1081" s="8">
        <v>0.85037878787878796</v>
      </c>
      <c r="AF1081" s="8">
        <v>0</v>
      </c>
      <c r="AG1081" s="8">
        <v>0</v>
      </c>
      <c r="AH1081" s="8">
        <v>0.85037878787878796</v>
      </c>
      <c r="AI1081" s="8">
        <v>0.62367424242424241</v>
      </c>
      <c r="AJ1081" s="8">
        <v>0</v>
      </c>
      <c r="AK1081" s="8">
        <v>0</v>
      </c>
      <c r="AL1081" s="8">
        <v>0.62367424242424241</v>
      </c>
      <c r="AM1081" s="8">
        <v>0</v>
      </c>
      <c r="AN1081" s="8">
        <v>0</v>
      </c>
      <c r="AO1081" s="8">
        <v>0</v>
      </c>
      <c r="AP1081" s="8">
        <v>0</v>
      </c>
      <c r="AQ1081" s="8">
        <v>0</v>
      </c>
      <c r="AR1081" s="8">
        <v>0</v>
      </c>
      <c r="AS1081" s="8">
        <v>0</v>
      </c>
      <c r="AT1081" s="8">
        <v>0</v>
      </c>
      <c r="AU1081" s="7">
        <v>0</v>
      </c>
      <c r="AV1081" s="7">
        <v>0</v>
      </c>
      <c r="AW1081" s="7">
        <v>0</v>
      </c>
      <c r="AX1081" s="7">
        <v>0</v>
      </c>
      <c r="AY1081" s="7">
        <v>0</v>
      </c>
      <c r="AZ1081" s="7">
        <v>0</v>
      </c>
      <c r="BA1081" s="7">
        <v>0</v>
      </c>
      <c r="BB1081" s="7">
        <v>0</v>
      </c>
      <c r="BC1081" s="8">
        <v>0</v>
      </c>
      <c r="BD1081" s="8">
        <v>0</v>
      </c>
      <c r="BE1081" s="8">
        <v>0</v>
      </c>
      <c r="BF1081" s="8">
        <v>0</v>
      </c>
      <c r="BG1081" s="8">
        <v>0</v>
      </c>
      <c r="BH1081" s="8">
        <v>0</v>
      </c>
      <c r="BI1081" s="8">
        <v>0</v>
      </c>
      <c r="BJ1081" s="8">
        <v>0</v>
      </c>
      <c r="BK1081" s="8">
        <v>0</v>
      </c>
      <c r="BL1081" s="8">
        <v>0</v>
      </c>
      <c r="BM1081" s="8">
        <v>0</v>
      </c>
      <c r="BN1081" s="8">
        <v>0</v>
      </c>
      <c r="BO1081" s="8">
        <v>0</v>
      </c>
      <c r="BP1081" s="8">
        <v>0</v>
      </c>
      <c r="BQ1081" s="8">
        <v>0</v>
      </c>
      <c r="BR1081" s="8">
        <v>0</v>
      </c>
    </row>
    <row r="1082" spans="1:70" x14ac:dyDescent="0.25">
      <c r="A1082" s="6">
        <v>35117444</v>
      </c>
      <c r="B1082" t="s">
        <v>2563</v>
      </c>
      <c r="C1082" s="7" t="s">
        <v>93</v>
      </c>
      <c r="D1082" s="7" t="s">
        <v>94</v>
      </c>
      <c r="E1082" s="7" t="s">
        <v>95</v>
      </c>
      <c r="F1082" t="s">
        <v>2507</v>
      </c>
      <c r="G1082" t="s">
        <v>2508</v>
      </c>
      <c r="H1082" t="s">
        <v>1049</v>
      </c>
      <c r="I1082" t="s">
        <v>118</v>
      </c>
      <c r="J1082" t="s">
        <v>78</v>
      </c>
      <c r="K1082" t="s">
        <v>79</v>
      </c>
      <c r="L1082">
        <v>40.5068736192</v>
      </c>
      <c r="M1082">
        <v>-121.8183432621</v>
      </c>
      <c r="N1082" s="7" t="s">
        <v>1050</v>
      </c>
      <c r="O1082" s="7" t="s">
        <v>2554</v>
      </c>
      <c r="P1082" s="7" t="s">
        <v>1052</v>
      </c>
      <c r="Q1082" s="7" t="s">
        <v>170</v>
      </c>
      <c r="R1082" s="7">
        <v>2314</v>
      </c>
      <c r="S1082" s="7"/>
      <c r="T1082" s="7"/>
      <c r="U1082" s="7"/>
      <c r="V1082" s="7" t="s">
        <v>101</v>
      </c>
      <c r="W1082" s="8">
        <v>2.396969696969697</v>
      </c>
      <c r="X1082" s="8">
        <v>0</v>
      </c>
      <c r="Y1082" s="8">
        <v>0</v>
      </c>
      <c r="Z1082" s="8">
        <v>2.396969696969697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2.3969696969696974</v>
      </c>
      <c r="AJ1082" s="8">
        <v>0</v>
      </c>
      <c r="AK1082" s="8">
        <v>0</v>
      </c>
      <c r="AL1082" s="8">
        <v>2.3969696969696974</v>
      </c>
      <c r="AM1082" s="8">
        <v>0</v>
      </c>
      <c r="AN1082" s="8">
        <v>0</v>
      </c>
      <c r="AO1082" s="8">
        <v>0</v>
      </c>
      <c r="AP1082" s="8">
        <v>0</v>
      </c>
      <c r="AQ1082" s="8">
        <v>0</v>
      </c>
      <c r="AR1082" s="8">
        <v>0</v>
      </c>
      <c r="AS1082" s="8">
        <v>0</v>
      </c>
      <c r="AT1082" s="8">
        <v>0</v>
      </c>
      <c r="AU1082" s="7">
        <v>0</v>
      </c>
      <c r="AV1082" s="7">
        <v>0</v>
      </c>
      <c r="AW1082" s="7">
        <v>0</v>
      </c>
      <c r="AX1082" s="7">
        <v>0</v>
      </c>
      <c r="AY1082" s="7">
        <v>0</v>
      </c>
      <c r="AZ1082" s="7">
        <v>0</v>
      </c>
      <c r="BA1082" s="7">
        <v>0</v>
      </c>
      <c r="BB1082" s="7">
        <v>0</v>
      </c>
      <c r="BC1082" s="8">
        <v>0</v>
      </c>
      <c r="BD1082" s="8">
        <v>0</v>
      </c>
      <c r="BE1082" s="8">
        <v>0</v>
      </c>
      <c r="BF1082" s="8">
        <v>0</v>
      </c>
      <c r="BG1082" s="8">
        <v>0</v>
      </c>
      <c r="BH1082" s="8">
        <v>0</v>
      </c>
      <c r="BI1082" s="8">
        <v>0</v>
      </c>
      <c r="BJ1082" s="8">
        <v>0</v>
      </c>
      <c r="BK1082" s="8">
        <v>0</v>
      </c>
      <c r="BL1082" s="8">
        <v>0</v>
      </c>
      <c r="BM1082" s="8">
        <v>0</v>
      </c>
      <c r="BN1082" s="8">
        <v>0</v>
      </c>
      <c r="BO1082" s="8">
        <v>0</v>
      </c>
      <c r="BP1082" s="8">
        <v>0</v>
      </c>
      <c r="BQ1082" s="8">
        <v>0</v>
      </c>
      <c r="BR1082" s="8">
        <v>0</v>
      </c>
    </row>
    <row r="1083" spans="1:70" x14ac:dyDescent="0.25">
      <c r="A1083" s="6">
        <v>35095165</v>
      </c>
      <c r="B1083" t="s">
        <v>2564</v>
      </c>
      <c r="C1083" s="7" t="s">
        <v>101</v>
      </c>
      <c r="D1083" s="7" t="s">
        <v>94</v>
      </c>
      <c r="E1083" s="7" t="s">
        <v>95</v>
      </c>
      <c r="F1083" t="s">
        <v>2507</v>
      </c>
      <c r="G1083" t="s">
        <v>2508</v>
      </c>
      <c r="H1083" t="s">
        <v>1049</v>
      </c>
      <c r="I1083" t="s">
        <v>118</v>
      </c>
      <c r="J1083" t="s">
        <v>78</v>
      </c>
      <c r="K1083" t="s">
        <v>79</v>
      </c>
      <c r="L1083">
        <v>40.5068736192</v>
      </c>
      <c r="M1083">
        <v>-121.8183432621</v>
      </c>
      <c r="N1083" s="7" t="s">
        <v>1050</v>
      </c>
      <c r="O1083" s="7" t="s">
        <v>2554</v>
      </c>
      <c r="P1083" s="7" t="s">
        <v>1052</v>
      </c>
      <c r="Q1083" s="7" t="s">
        <v>170</v>
      </c>
      <c r="R1083" s="7">
        <v>2314</v>
      </c>
      <c r="S1083" s="7"/>
      <c r="T1083" s="7"/>
      <c r="U1083" s="7"/>
      <c r="V1083" s="7" t="s">
        <v>101</v>
      </c>
      <c r="W1083" s="8">
        <v>0.69431818181818183</v>
      </c>
      <c r="X1083" s="8">
        <v>0</v>
      </c>
      <c r="Y1083" s="8">
        <v>0</v>
      </c>
      <c r="Z1083" s="8">
        <v>0.69431818181818183</v>
      </c>
      <c r="AA1083" s="8">
        <v>0</v>
      </c>
      <c r="AB1083" s="8">
        <v>0</v>
      </c>
      <c r="AC1083" s="8">
        <v>0</v>
      </c>
      <c r="AD1083" s="8">
        <v>0</v>
      </c>
      <c r="AE1083" s="8">
        <v>0.69431818181818172</v>
      </c>
      <c r="AF1083" s="8">
        <v>0</v>
      </c>
      <c r="AG1083" s="8">
        <v>0</v>
      </c>
      <c r="AH1083" s="8">
        <v>0.69431818181818172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8">
        <v>0</v>
      </c>
      <c r="AO1083" s="8">
        <v>0</v>
      </c>
      <c r="AP1083" s="8">
        <v>0</v>
      </c>
      <c r="AQ1083" s="8">
        <v>0</v>
      </c>
      <c r="AR1083" s="8">
        <v>0</v>
      </c>
      <c r="AS1083" s="8">
        <v>0</v>
      </c>
      <c r="AT1083" s="8">
        <v>0</v>
      </c>
      <c r="AU1083" s="7">
        <v>0</v>
      </c>
      <c r="AV1083" s="7">
        <v>0</v>
      </c>
      <c r="AW1083" s="7">
        <v>0</v>
      </c>
      <c r="AX1083" s="7">
        <v>0</v>
      </c>
      <c r="AY1083" s="7">
        <v>0</v>
      </c>
      <c r="AZ1083" s="7">
        <v>0</v>
      </c>
      <c r="BA1083" s="7">
        <v>0</v>
      </c>
      <c r="BB1083" s="7">
        <v>0</v>
      </c>
      <c r="BC1083" s="8">
        <v>0</v>
      </c>
      <c r="BD1083" s="8">
        <v>0</v>
      </c>
      <c r="BE1083" s="8">
        <v>0</v>
      </c>
      <c r="BF1083" s="8">
        <v>0</v>
      </c>
      <c r="BG1083" s="8">
        <v>0</v>
      </c>
      <c r="BH1083" s="8">
        <v>0</v>
      </c>
      <c r="BI1083" s="8">
        <v>0</v>
      </c>
      <c r="BJ1083" s="8">
        <v>0</v>
      </c>
      <c r="BK1083" s="8">
        <v>0</v>
      </c>
      <c r="BL1083" s="8">
        <v>0</v>
      </c>
      <c r="BM1083" s="8">
        <v>0</v>
      </c>
      <c r="BN1083" s="8">
        <v>0</v>
      </c>
      <c r="BO1083" s="8">
        <v>0</v>
      </c>
      <c r="BP1083" s="8">
        <v>0</v>
      </c>
      <c r="BQ1083" s="8">
        <v>0</v>
      </c>
      <c r="BR1083" s="8">
        <v>0</v>
      </c>
    </row>
    <row r="1084" spans="1:70" x14ac:dyDescent="0.25">
      <c r="A1084" s="6">
        <v>35254640</v>
      </c>
      <c r="B1084" t="s">
        <v>2565</v>
      </c>
      <c r="C1084" s="7" t="s">
        <v>115</v>
      </c>
      <c r="D1084" s="7" t="s">
        <v>94</v>
      </c>
      <c r="E1084" s="7" t="s">
        <v>95</v>
      </c>
      <c r="F1084" t="s">
        <v>2507</v>
      </c>
      <c r="G1084" t="s">
        <v>2508</v>
      </c>
      <c r="H1084" t="s">
        <v>1034</v>
      </c>
      <c r="I1084" t="s">
        <v>118</v>
      </c>
      <c r="J1084" t="s">
        <v>78</v>
      </c>
      <c r="K1084" t="s">
        <v>79</v>
      </c>
      <c r="L1084">
        <v>40.459400382200002</v>
      </c>
      <c r="M1084">
        <v>-121.8662505543</v>
      </c>
      <c r="N1084" s="7" t="s">
        <v>1035</v>
      </c>
      <c r="O1084" s="7" t="s">
        <v>2566</v>
      </c>
      <c r="P1084" s="7" t="s">
        <v>1037</v>
      </c>
      <c r="Q1084" s="7" t="s">
        <v>122</v>
      </c>
      <c r="R1084" s="7">
        <v>76</v>
      </c>
      <c r="S1084" s="7">
        <v>2202</v>
      </c>
      <c r="T1084" s="7" t="s">
        <v>220</v>
      </c>
      <c r="U1084" s="7"/>
      <c r="V1084" s="7" t="s">
        <v>200</v>
      </c>
      <c r="W1084" s="8">
        <v>1.0325757575757575</v>
      </c>
      <c r="X1084" s="8">
        <v>0</v>
      </c>
      <c r="Y1084" s="8">
        <v>0</v>
      </c>
      <c r="Z1084" s="8">
        <v>1.0325757575757575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8">
        <v>0</v>
      </c>
      <c r="AO1084" s="8">
        <v>0</v>
      </c>
      <c r="AP1084" s="8">
        <v>0</v>
      </c>
      <c r="AQ1084" s="8">
        <v>1.0325757575757575</v>
      </c>
      <c r="AR1084" s="8">
        <v>0</v>
      </c>
      <c r="AS1084" s="8">
        <v>0</v>
      </c>
      <c r="AT1084" s="8">
        <v>1.0325757575757575</v>
      </c>
      <c r="AU1084" s="7">
        <v>0</v>
      </c>
      <c r="AV1084" s="7">
        <v>0</v>
      </c>
      <c r="AW1084" s="7">
        <v>0</v>
      </c>
      <c r="AX1084" s="7">
        <v>0</v>
      </c>
      <c r="AY1084" s="7">
        <v>0</v>
      </c>
      <c r="AZ1084" s="7">
        <v>0</v>
      </c>
      <c r="BA1084" s="7">
        <v>0</v>
      </c>
      <c r="BB1084" s="7">
        <v>0</v>
      </c>
      <c r="BC1084" s="8">
        <v>0</v>
      </c>
      <c r="BD1084" s="8">
        <v>0</v>
      </c>
      <c r="BE1084" s="8">
        <v>0</v>
      </c>
      <c r="BF1084" s="8">
        <v>0</v>
      </c>
      <c r="BG1084" s="8">
        <v>0</v>
      </c>
      <c r="BH1084" s="8">
        <v>0</v>
      </c>
      <c r="BI1084" s="8">
        <v>0</v>
      </c>
      <c r="BJ1084" s="8">
        <v>0</v>
      </c>
      <c r="BK1084" s="8">
        <v>0</v>
      </c>
      <c r="BL1084" s="8">
        <v>0</v>
      </c>
      <c r="BM1084" s="8">
        <v>0</v>
      </c>
      <c r="BN1084" s="8">
        <v>0</v>
      </c>
      <c r="BO1084" s="8">
        <v>0</v>
      </c>
      <c r="BP1084" s="8">
        <v>0</v>
      </c>
      <c r="BQ1084" s="8">
        <v>0</v>
      </c>
      <c r="BR1084" s="8">
        <v>0</v>
      </c>
    </row>
    <row r="1085" spans="1:70" x14ac:dyDescent="0.25">
      <c r="A1085" s="6">
        <v>35254641</v>
      </c>
      <c r="B1085" t="s">
        <v>2567</v>
      </c>
      <c r="C1085" s="7" t="s">
        <v>93</v>
      </c>
      <c r="D1085" s="7" t="s">
        <v>94</v>
      </c>
      <c r="E1085" s="7" t="s">
        <v>95</v>
      </c>
      <c r="F1085" t="s">
        <v>2507</v>
      </c>
      <c r="G1085" t="s">
        <v>2508</v>
      </c>
      <c r="H1085" t="s">
        <v>1034</v>
      </c>
      <c r="I1085" t="s">
        <v>118</v>
      </c>
      <c r="J1085" t="s">
        <v>78</v>
      </c>
      <c r="K1085" t="s">
        <v>79</v>
      </c>
      <c r="L1085">
        <v>40.459400382200002</v>
      </c>
      <c r="M1085">
        <v>-121.8662505543</v>
      </c>
      <c r="N1085" s="7" t="s">
        <v>1035</v>
      </c>
      <c r="O1085" s="7" t="s">
        <v>2566</v>
      </c>
      <c r="P1085" s="7" t="s">
        <v>1037</v>
      </c>
      <c r="Q1085" s="7" t="s">
        <v>122</v>
      </c>
      <c r="R1085" s="7">
        <v>76</v>
      </c>
      <c r="S1085" s="7">
        <v>2202</v>
      </c>
      <c r="T1085" s="7" t="s">
        <v>220</v>
      </c>
      <c r="U1085" s="7"/>
      <c r="V1085" s="7" t="s">
        <v>200</v>
      </c>
      <c r="W1085" s="8">
        <v>8.8068181818181823E-2</v>
      </c>
      <c r="X1085" s="8">
        <v>0.3359848484848485</v>
      </c>
      <c r="Y1085" s="8">
        <v>0.72007575757575759</v>
      </c>
      <c r="Z1085" s="8">
        <v>1.1441287878787878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8">
        <v>0</v>
      </c>
      <c r="AO1085" s="8">
        <v>0</v>
      </c>
      <c r="AP1085" s="8">
        <v>0</v>
      </c>
      <c r="AQ1085" s="8">
        <v>8.8068181818181823E-2</v>
      </c>
      <c r="AR1085" s="8">
        <v>0.3359848484848485</v>
      </c>
      <c r="AS1085" s="8">
        <v>0.72007575757575759</v>
      </c>
      <c r="AT1085" s="8">
        <v>1.1441287878787878</v>
      </c>
      <c r="AU1085" s="7">
        <v>0</v>
      </c>
      <c r="AV1085" s="7">
        <v>0</v>
      </c>
      <c r="AW1085" s="7">
        <v>0</v>
      </c>
      <c r="AX1085" s="7">
        <v>0</v>
      </c>
      <c r="AY1085" s="7">
        <v>0</v>
      </c>
      <c r="AZ1085" s="7">
        <v>0</v>
      </c>
      <c r="BA1085" s="7">
        <v>0</v>
      </c>
      <c r="BB1085" s="7">
        <v>0</v>
      </c>
      <c r="BC1085" s="8">
        <v>0</v>
      </c>
      <c r="BD1085" s="8">
        <v>0</v>
      </c>
      <c r="BE1085" s="8">
        <v>0</v>
      </c>
      <c r="BF1085" s="8">
        <v>0</v>
      </c>
      <c r="BG1085" s="8">
        <v>0</v>
      </c>
      <c r="BH1085" s="8">
        <v>0</v>
      </c>
      <c r="BI1085" s="8">
        <v>0</v>
      </c>
      <c r="BJ1085" s="8">
        <v>0</v>
      </c>
      <c r="BK1085" s="8">
        <v>0</v>
      </c>
      <c r="BL1085" s="8">
        <v>0</v>
      </c>
      <c r="BM1085" s="8">
        <v>0</v>
      </c>
      <c r="BN1085" s="8">
        <v>0</v>
      </c>
      <c r="BO1085" s="8">
        <v>0</v>
      </c>
      <c r="BP1085" s="8">
        <v>0</v>
      </c>
      <c r="BQ1085" s="8">
        <v>0</v>
      </c>
      <c r="BR1085" s="8">
        <v>0</v>
      </c>
    </row>
    <row r="1086" spans="1:70" x14ac:dyDescent="0.25">
      <c r="A1086" s="6">
        <v>35254642</v>
      </c>
      <c r="B1086" t="s">
        <v>2568</v>
      </c>
      <c r="C1086" s="7" t="s">
        <v>93</v>
      </c>
      <c r="D1086" s="7" t="s">
        <v>94</v>
      </c>
      <c r="E1086" s="7" t="s">
        <v>95</v>
      </c>
      <c r="F1086" t="s">
        <v>2507</v>
      </c>
      <c r="G1086" t="s">
        <v>2508</v>
      </c>
      <c r="H1086" t="s">
        <v>1034</v>
      </c>
      <c r="I1086" t="s">
        <v>118</v>
      </c>
      <c r="J1086" t="s">
        <v>78</v>
      </c>
      <c r="K1086" t="s">
        <v>79</v>
      </c>
      <c r="L1086">
        <v>40.459400382200002</v>
      </c>
      <c r="M1086">
        <v>-121.8662505543</v>
      </c>
      <c r="N1086" s="7" t="s">
        <v>1035</v>
      </c>
      <c r="O1086" s="7" t="s">
        <v>2566</v>
      </c>
      <c r="P1086" s="7" t="s">
        <v>1037</v>
      </c>
      <c r="Q1086" s="7" t="s">
        <v>122</v>
      </c>
      <c r="R1086" s="7">
        <v>76</v>
      </c>
      <c r="S1086" s="7">
        <v>2202</v>
      </c>
      <c r="T1086" s="7" t="s">
        <v>220</v>
      </c>
      <c r="U1086" s="7"/>
      <c r="V1086" s="7" t="s">
        <v>200</v>
      </c>
      <c r="W1086" s="8">
        <v>0.81041666666666667</v>
      </c>
      <c r="X1086" s="8">
        <v>0</v>
      </c>
      <c r="Y1086" s="8">
        <v>0</v>
      </c>
      <c r="Z1086" s="8">
        <v>0.81041666666666667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8">
        <v>0</v>
      </c>
      <c r="AO1086" s="8">
        <v>0</v>
      </c>
      <c r="AP1086" s="8">
        <v>0</v>
      </c>
      <c r="AQ1086" s="8">
        <v>0.81041666666666667</v>
      </c>
      <c r="AR1086" s="8">
        <v>0</v>
      </c>
      <c r="AS1086" s="8">
        <v>0</v>
      </c>
      <c r="AT1086" s="8">
        <v>0.81041666666666667</v>
      </c>
      <c r="AU1086" s="7">
        <v>0</v>
      </c>
      <c r="AV1086" s="7">
        <v>0</v>
      </c>
      <c r="AW1086" s="7">
        <v>0</v>
      </c>
      <c r="AX1086" s="7">
        <v>0</v>
      </c>
      <c r="AY1086" s="7">
        <v>0</v>
      </c>
      <c r="AZ1086" s="7">
        <v>0</v>
      </c>
      <c r="BA1086" s="7">
        <v>0</v>
      </c>
      <c r="BB1086" s="7">
        <v>0</v>
      </c>
      <c r="BC1086" s="8">
        <v>0</v>
      </c>
      <c r="BD1086" s="8">
        <v>0</v>
      </c>
      <c r="BE1086" s="8">
        <v>0</v>
      </c>
      <c r="BF1086" s="8">
        <v>0</v>
      </c>
      <c r="BG1086" s="8">
        <v>0</v>
      </c>
      <c r="BH1086" s="8">
        <v>0</v>
      </c>
      <c r="BI1086" s="8">
        <v>0</v>
      </c>
      <c r="BJ1086" s="8">
        <v>0</v>
      </c>
      <c r="BK1086" s="8">
        <v>0</v>
      </c>
      <c r="BL1086" s="8">
        <v>0</v>
      </c>
      <c r="BM1086" s="8">
        <v>0</v>
      </c>
      <c r="BN1086" s="8">
        <v>0</v>
      </c>
      <c r="BO1086" s="8">
        <v>0</v>
      </c>
      <c r="BP1086" s="8">
        <v>0</v>
      </c>
      <c r="BQ1086" s="8">
        <v>0</v>
      </c>
      <c r="BR1086" s="8">
        <v>0</v>
      </c>
    </row>
    <row r="1087" spans="1:70" x14ac:dyDescent="0.25">
      <c r="A1087" s="6">
        <v>35254643</v>
      </c>
      <c r="B1087" t="s">
        <v>2569</v>
      </c>
      <c r="C1087" s="7" t="s">
        <v>93</v>
      </c>
      <c r="D1087" s="7" t="s">
        <v>94</v>
      </c>
      <c r="E1087" s="7" t="s">
        <v>95</v>
      </c>
      <c r="F1087" t="s">
        <v>2507</v>
      </c>
      <c r="G1087" t="s">
        <v>2508</v>
      </c>
      <c r="H1087" t="s">
        <v>1034</v>
      </c>
      <c r="I1087" t="s">
        <v>118</v>
      </c>
      <c r="J1087" t="s">
        <v>78</v>
      </c>
      <c r="K1087" t="s">
        <v>79</v>
      </c>
      <c r="L1087">
        <v>40.459400382200002</v>
      </c>
      <c r="M1087">
        <v>-121.8662505543</v>
      </c>
      <c r="N1087" s="7" t="s">
        <v>1035</v>
      </c>
      <c r="O1087" s="7" t="s">
        <v>2566</v>
      </c>
      <c r="P1087" s="7" t="s">
        <v>1037</v>
      </c>
      <c r="Q1087" s="7" t="s">
        <v>122</v>
      </c>
      <c r="R1087" s="7">
        <v>76</v>
      </c>
      <c r="S1087" s="7">
        <v>2202</v>
      </c>
      <c r="T1087" s="7" t="s">
        <v>220</v>
      </c>
      <c r="U1087" s="7"/>
      <c r="V1087" s="7" t="s">
        <v>200</v>
      </c>
      <c r="W1087" s="8">
        <v>0</v>
      </c>
      <c r="X1087" s="8">
        <v>1.2704545454545455</v>
      </c>
      <c r="Y1087" s="8">
        <v>1.0356060606060606</v>
      </c>
      <c r="Z1087" s="8">
        <v>2.3060606060606061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8">
        <v>0</v>
      </c>
      <c r="AO1087" s="8">
        <v>0</v>
      </c>
      <c r="AP1087" s="8">
        <v>0</v>
      </c>
      <c r="AQ1087" s="8">
        <v>0</v>
      </c>
      <c r="AR1087" s="8">
        <v>1.2704545454545453</v>
      </c>
      <c r="AS1087" s="8">
        <v>1.0356060606060606</v>
      </c>
      <c r="AT1087" s="8">
        <v>2.3060606060606057</v>
      </c>
      <c r="AU1087" s="7">
        <v>0</v>
      </c>
      <c r="AV1087" s="7">
        <v>0</v>
      </c>
      <c r="AW1087" s="7">
        <v>0</v>
      </c>
      <c r="AX1087" s="7">
        <v>0</v>
      </c>
      <c r="AY1087" s="7">
        <v>0</v>
      </c>
      <c r="AZ1087" s="7">
        <v>0</v>
      </c>
      <c r="BA1087" s="7">
        <v>0</v>
      </c>
      <c r="BB1087" s="7">
        <v>0</v>
      </c>
      <c r="BC1087" s="8">
        <v>0</v>
      </c>
      <c r="BD1087" s="8">
        <v>0</v>
      </c>
      <c r="BE1087" s="8">
        <v>0</v>
      </c>
      <c r="BF1087" s="8">
        <v>0</v>
      </c>
      <c r="BG1087" s="8">
        <v>0</v>
      </c>
      <c r="BH1087" s="8">
        <v>0</v>
      </c>
      <c r="BI1087" s="8">
        <v>0</v>
      </c>
      <c r="BJ1087" s="8">
        <v>0</v>
      </c>
      <c r="BK1087" s="8">
        <v>0</v>
      </c>
      <c r="BL1087" s="8">
        <v>0</v>
      </c>
      <c r="BM1087" s="8">
        <v>0</v>
      </c>
      <c r="BN1087" s="8">
        <v>0</v>
      </c>
      <c r="BO1087" s="8">
        <v>0</v>
      </c>
      <c r="BP1087" s="8">
        <v>0</v>
      </c>
      <c r="BQ1087" s="8">
        <v>0</v>
      </c>
      <c r="BR1087" s="8">
        <v>0</v>
      </c>
    </row>
    <row r="1088" spans="1:70" x14ac:dyDescent="0.25">
      <c r="A1088" s="6">
        <v>35254644</v>
      </c>
      <c r="B1088" t="s">
        <v>2570</v>
      </c>
      <c r="C1088" s="7" t="s">
        <v>93</v>
      </c>
      <c r="D1088" s="7" t="s">
        <v>94</v>
      </c>
      <c r="E1088" s="7" t="s">
        <v>95</v>
      </c>
      <c r="F1088" t="s">
        <v>2507</v>
      </c>
      <c r="G1088" t="s">
        <v>2508</v>
      </c>
      <c r="H1088" t="s">
        <v>1034</v>
      </c>
      <c r="I1088" t="s">
        <v>118</v>
      </c>
      <c r="J1088" t="s">
        <v>78</v>
      </c>
      <c r="K1088" t="s">
        <v>79</v>
      </c>
      <c r="L1088">
        <v>40.459400382200002</v>
      </c>
      <c r="M1088">
        <v>-121.8662505543</v>
      </c>
      <c r="N1088" s="7" t="s">
        <v>1035</v>
      </c>
      <c r="O1088" s="7" t="s">
        <v>2566</v>
      </c>
      <c r="P1088" s="7" t="s">
        <v>1037</v>
      </c>
      <c r="Q1088" s="7" t="s">
        <v>122</v>
      </c>
      <c r="R1088" s="7">
        <v>76</v>
      </c>
      <c r="S1088" s="7">
        <v>2202</v>
      </c>
      <c r="T1088" s="7" t="s">
        <v>220</v>
      </c>
      <c r="U1088" s="7"/>
      <c r="V1088" s="7" t="s">
        <v>200</v>
      </c>
      <c r="W1088" s="8">
        <v>0.42878787878787877</v>
      </c>
      <c r="X1088" s="8">
        <v>0</v>
      </c>
      <c r="Y1088" s="8">
        <v>0</v>
      </c>
      <c r="Z1088" s="8">
        <v>0.42878787878787877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8">
        <v>0</v>
      </c>
      <c r="AO1088" s="8">
        <v>0</v>
      </c>
      <c r="AP1088" s="8">
        <v>0</v>
      </c>
      <c r="AQ1088" s="8">
        <v>0.42878787878787872</v>
      </c>
      <c r="AR1088" s="8">
        <v>0</v>
      </c>
      <c r="AS1088" s="8">
        <v>0</v>
      </c>
      <c r="AT1088" s="8">
        <v>0.42878787878787872</v>
      </c>
      <c r="AU1088" s="7">
        <v>0</v>
      </c>
      <c r="AV1088" s="7">
        <v>0</v>
      </c>
      <c r="AW1088" s="7">
        <v>0</v>
      </c>
      <c r="AX1088" s="7">
        <v>0</v>
      </c>
      <c r="AY1088" s="7">
        <v>0</v>
      </c>
      <c r="AZ1088" s="7">
        <v>0</v>
      </c>
      <c r="BA1088" s="7">
        <v>0</v>
      </c>
      <c r="BB1088" s="7">
        <v>0</v>
      </c>
      <c r="BC1088" s="8">
        <v>0</v>
      </c>
      <c r="BD1088" s="8">
        <v>0</v>
      </c>
      <c r="BE1088" s="8">
        <v>0</v>
      </c>
      <c r="BF1088" s="8">
        <v>0</v>
      </c>
      <c r="BG1088" s="8">
        <v>0</v>
      </c>
      <c r="BH1088" s="8">
        <v>0</v>
      </c>
      <c r="BI1088" s="8">
        <v>0</v>
      </c>
      <c r="BJ1088" s="8">
        <v>0</v>
      </c>
      <c r="BK1088" s="8">
        <v>0</v>
      </c>
      <c r="BL1088" s="8">
        <v>0</v>
      </c>
      <c r="BM1088" s="8">
        <v>0</v>
      </c>
      <c r="BN1088" s="8">
        <v>0</v>
      </c>
      <c r="BO1088" s="8">
        <v>0</v>
      </c>
      <c r="BP1088" s="8">
        <v>0</v>
      </c>
      <c r="BQ1088" s="8">
        <v>0</v>
      </c>
      <c r="BR1088" s="8">
        <v>0</v>
      </c>
    </row>
    <row r="1089" spans="1:70" x14ac:dyDescent="0.25">
      <c r="A1089" s="6">
        <v>35254645</v>
      </c>
      <c r="B1089" t="s">
        <v>2571</v>
      </c>
      <c r="C1089" s="7" t="s">
        <v>93</v>
      </c>
      <c r="D1089" s="7" t="s">
        <v>94</v>
      </c>
      <c r="E1089" s="7" t="s">
        <v>95</v>
      </c>
      <c r="F1089" t="s">
        <v>2507</v>
      </c>
      <c r="G1089" t="s">
        <v>2508</v>
      </c>
      <c r="H1089" t="s">
        <v>2530</v>
      </c>
      <c r="I1089" t="s">
        <v>995</v>
      </c>
      <c r="J1089" t="s">
        <v>78</v>
      </c>
      <c r="K1089" t="s">
        <v>79</v>
      </c>
      <c r="L1089">
        <v>40.435374183500002</v>
      </c>
      <c r="M1089">
        <v>-121.87252485649999</v>
      </c>
      <c r="N1089" s="7" t="s">
        <v>1035</v>
      </c>
      <c r="O1089" s="7" t="s">
        <v>2566</v>
      </c>
      <c r="P1089" s="7" t="s">
        <v>1037</v>
      </c>
      <c r="Q1089" s="7" t="s">
        <v>141</v>
      </c>
      <c r="R1089" s="7">
        <v>76</v>
      </c>
      <c r="S1089" s="7">
        <v>2202</v>
      </c>
      <c r="T1089" s="7" t="s">
        <v>220</v>
      </c>
      <c r="U1089" s="7"/>
      <c r="V1089" s="7" t="s">
        <v>200</v>
      </c>
      <c r="W1089" s="8">
        <v>0.72329545454545452</v>
      </c>
      <c r="X1089" s="8">
        <v>0</v>
      </c>
      <c r="Y1089" s="8">
        <v>0</v>
      </c>
      <c r="Z1089" s="8">
        <v>0.72329545454545452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8">
        <v>0</v>
      </c>
      <c r="AO1089" s="8">
        <v>0</v>
      </c>
      <c r="AP1089" s="8">
        <v>0</v>
      </c>
      <c r="AQ1089" s="8">
        <v>0.72329545454545452</v>
      </c>
      <c r="AR1089" s="8">
        <v>0</v>
      </c>
      <c r="AS1089" s="8">
        <v>0</v>
      </c>
      <c r="AT1089" s="8">
        <v>0.72329545454545452</v>
      </c>
      <c r="AU1089" s="7">
        <v>0</v>
      </c>
      <c r="AV1089" s="7">
        <v>0</v>
      </c>
      <c r="AW1089" s="7">
        <v>0</v>
      </c>
      <c r="AX1089" s="7">
        <v>0</v>
      </c>
      <c r="AY1089" s="7">
        <v>0</v>
      </c>
      <c r="AZ1089" s="7">
        <v>0</v>
      </c>
      <c r="BA1089" s="7">
        <v>0</v>
      </c>
      <c r="BB1089" s="7">
        <v>0</v>
      </c>
      <c r="BC1089" s="8">
        <v>0</v>
      </c>
      <c r="BD1089" s="8">
        <v>0</v>
      </c>
      <c r="BE1089" s="8">
        <v>0</v>
      </c>
      <c r="BF1089" s="8">
        <v>0</v>
      </c>
      <c r="BG1089" s="8">
        <v>0</v>
      </c>
      <c r="BH1089" s="8">
        <v>0</v>
      </c>
      <c r="BI1089" s="8">
        <v>0</v>
      </c>
      <c r="BJ1089" s="8">
        <v>0</v>
      </c>
      <c r="BK1089" s="8">
        <v>0</v>
      </c>
      <c r="BL1089" s="8">
        <v>0</v>
      </c>
      <c r="BM1089" s="8">
        <v>0</v>
      </c>
      <c r="BN1089" s="8">
        <v>0</v>
      </c>
      <c r="BO1089" s="8">
        <v>0</v>
      </c>
      <c r="BP1089" s="8">
        <v>0</v>
      </c>
      <c r="BQ1089" s="8">
        <v>0</v>
      </c>
      <c r="BR1089" s="8">
        <v>0</v>
      </c>
    </row>
    <row r="1090" spans="1:70" x14ac:dyDescent="0.25">
      <c r="A1090" s="6">
        <v>35254646</v>
      </c>
      <c r="B1090" t="s">
        <v>2572</v>
      </c>
      <c r="C1090" s="7" t="s">
        <v>101</v>
      </c>
      <c r="D1090" s="7" t="s">
        <v>94</v>
      </c>
      <c r="E1090" s="7" t="s">
        <v>95</v>
      </c>
      <c r="F1090" t="s">
        <v>2507</v>
      </c>
      <c r="G1090" t="s">
        <v>2508</v>
      </c>
      <c r="H1090" t="s">
        <v>2530</v>
      </c>
      <c r="I1090" t="s">
        <v>995</v>
      </c>
      <c r="J1090" t="s">
        <v>78</v>
      </c>
      <c r="K1090" t="s">
        <v>79</v>
      </c>
      <c r="L1090">
        <v>40.435374183500002</v>
      </c>
      <c r="M1090">
        <v>-121.87252485649999</v>
      </c>
      <c r="N1090" s="7" t="s">
        <v>1035</v>
      </c>
      <c r="O1090" s="7" t="s">
        <v>2566</v>
      </c>
      <c r="P1090" s="7" t="s">
        <v>1037</v>
      </c>
      <c r="Q1090" s="7" t="s">
        <v>141</v>
      </c>
      <c r="R1090" s="7">
        <v>76</v>
      </c>
      <c r="S1090" s="7">
        <v>2202</v>
      </c>
      <c r="T1090" s="7" t="s">
        <v>220</v>
      </c>
      <c r="U1090" s="7"/>
      <c r="V1090" s="7" t="s">
        <v>200</v>
      </c>
      <c r="W1090" s="8">
        <v>0</v>
      </c>
      <c r="X1090" s="8">
        <v>0</v>
      </c>
      <c r="Y1090" s="8">
        <v>0.33996212121212122</v>
      </c>
      <c r="Z1090" s="8">
        <v>0.33996212121212122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8">
        <v>0</v>
      </c>
      <c r="AO1090" s="8">
        <v>0</v>
      </c>
      <c r="AP1090" s="8">
        <v>0</v>
      </c>
      <c r="AQ1090" s="8">
        <v>0</v>
      </c>
      <c r="AR1090" s="8">
        <v>0</v>
      </c>
      <c r="AS1090" s="8">
        <v>0.33996212121212122</v>
      </c>
      <c r="AT1090" s="8">
        <v>0.33996212121212122</v>
      </c>
      <c r="AU1090" s="7">
        <v>0</v>
      </c>
      <c r="AV1090" s="7">
        <v>0</v>
      </c>
      <c r="AW1090" s="7">
        <v>0</v>
      </c>
      <c r="AX1090" s="7">
        <v>0</v>
      </c>
      <c r="AY1090" s="7">
        <v>0</v>
      </c>
      <c r="AZ1090" s="7">
        <v>0</v>
      </c>
      <c r="BA1090" s="7">
        <v>0</v>
      </c>
      <c r="BB1090" s="7">
        <v>0</v>
      </c>
      <c r="BC1090" s="8">
        <v>0</v>
      </c>
      <c r="BD1090" s="8">
        <v>0</v>
      </c>
      <c r="BE1090" s="8">
        <v>0</v>
      </c>
      <c r="BF1090" s="8">
        <v>0</v>
      </c>
      <c r="BG1090" s="8">
        <v>0</v>
      </c>
      <c r="BH1090" s="8">
        <v>0</v>
      </c>
      <c r="BI1090" s="8">
        <v>0</v>
      </c>
      <c r="BJ1090" s="8">
        <v>0</v>
      </c>
      <c r="BK1090" s="8">
        <v>0</v>
      </c>
      <c r="BL1090" s="8">
        <v>0</v>
      </c>
      <c r="BM1090" s="8">
        <v>0</v>
      </c>
      <c r="BN1090" s="8">
        <v>0</v>
      </c>
      <c r="BO1090" s="8">
        <v>0</v>
      </c>
      <c r="BP1090" s="8">
        <v>0</v>
      </c>
      <c r="BQ1090" s="8">
        <v>0</v>
      </c>
      <c r="BR1090" s="8">
        <v>0</v>
      </c>
    </row>
    <row r="1091" spans="1:70" x14ac:dyDescent="0.25">
      <c r="A1091" s="6">
        <v>35254647</v>
      </c>
      <c r="B1091" t="s">
        <v>2573</v>
      </c>
      <c r="C1091" s="7" t="s">
        <v>93</v>
      </c>
      <c r="D1091" s="7" t="s">
        <v>94</v>
      </c>
      <c r="E1091" s="7" t="s">
        <v>95</v>
      </c>
      <c r="F1091" t="s">
        <v>2507</v>
      </c>
      <c r="G1091" t="s">
        <v>2508</v>
      </c>
      <c r="H1091" t="s">
        <v>2530</v>
      </c>
      <c r="I1091" t="s">
        <v>995</v>
      </c>
      <c r="J1091" t="s">
        <v>78</v>
      </c>
      <c r="K1091" t="s">
        <v>79</v>
      </c>
      <c r="L1091">
        <v>40.435374183500002</v>
      </c>
      <c r="M1091">
        <v>-121.87252485649999</v>
      </c>
      <c r="N1091" s="7" t="s">
        <v>1035</v>
      </c>
      <c r="O1091" s="7" t="s">
        <v>2566</v>
      </c>
      <c r="P1091" s="7" t="s">
        <v>1037</v>
      </c>
      <c r="Q1091" s="7" t="s">
        <v>141</v>
      </c>
      <c r="R1091" s="7">
        <v>76</v>
      </c>
      <c r="S1091" s="7">
        <v>2202</v>
      </c>
      <c r="T1091" s="7" t="s">
        <v>220</v>
      </c>
      <c r="U1091" s="7"/>
      <c r="V1091" s="7" t="s">
        <v>200</v>
      </c>
      <c r="W1091" s="8">
        <v>0</v>
      </c>
      <c r="X1091" s="8">
        <v>0.50928030303030303</v>
      </c>
      <c r="Y1091" s="8">
        <v>0</v>
      </c>
      <c r="Z1091" s="8">
        <v>0.50928030303030303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8">
        <v>0</v>
      </c>
      <c r="AO1091" s="8">
        <v>0</v>
      </c>
      <c r="AP1091" s="8">
        <v>0</v>
      </c>
      <c r="AQ1091" s="8">
        <v>0</v>
      </c>
      <c r="AR1091" s="8">
        <v>0.50928030303030303</v>
      </c>
      <c r="AS1091" s="8">
        <v>0</v>
      </c>
      <c r="AT1091" s="8">
        <v>0.50928030303030303</v>
      </c>
      <c r="AU1091" s="7">
        <v>0</v>
      </c>
      <c r="AV1091" s="7">
        <v>0</v>
      </c>
      <c r="AW1091" s="7">
        <v>0</v>
      </c>
      <c r="AX1091" s="7">
        <v>0</v>
      </c>
      <c r="AY1091" s="7">
        <v>0</v>
      </c>
      <c r="AZ1091" s="7">
        <v>0</v>
      </c>
      <c r="BA1091" s="7">
        <v>0</v>
      </c>
      <c r="BB1091" s="7">
        <v>0</v>
      </c>
      <c r="BC1091" s="8">
        <v>0</v>
      </c>
      <c r="BD1091" s="8">
        <v>0</v>
      </c>
      <c r="BE1091" s="8">
        <v>0</v>
      </c>
      <c r="BF1091" s="8">
        <v>0</v>
      </c>
      <c r="BG1091" s="8">
        <v>0</v>
      </c>
      <c r="BH1091" s="8">
        <v>0</v>
      </c>
      <c r="BI1091" s="8">
        <v>0</v>
      </c>
      <c r="BJ1091" s="8">
        <v>0</v>
      </c>
      <c r="BK1091" s="8">
        <v>0</v>
      </c>
      <c r="BL1091" s="8">
        <v>0</v>
      </c>
      <c r="BM1091" s="8">
        <v>0</v>
      </c>
      <c r="BN1091" s="8">
        <v>0</v>
      </c>
      <c r="BO1091" s="8">
        <v>0</v>
      </c>
      <c r="BP1091" s="8">
        <v>0</v>
      </c>
      <c r="BQ1091" s="8">
        <v>0</v>
      </c>
      <c r="BR1091" s="8">
        <v>0</v>
      </c>
    </row>
    <row r="1092" spans="1:70" x14ac:dyDescent="0.25">
      <c r="A1092" s="6">
        <v>35254648</v>
      </c>
      <c r="B1092" t="s">
        <v>2574</v>
      </c>
      <c r="C1092" s="7" t="s">
        <v>93</v>
      </c>
      <c r="D1092" s="7" t="s">
        <v>94</v>
      </c>
      <c r="E1092" s="7" t="s">
        <v>95</v>
      </c>
      <c r="F1092" t="s">
        <v>2507</v>
      </c>
      <c r="G1092" t="s">
        <v>2508</v>
      </c>
      <c r="H1092" t="s">
        <v>2530</v>
      </c>
      <c r="I1092" t="s">
        <v>995</v>
      </c>
      <c r="J1092" t="s">
        <v>78</v>
      </c>
      <c r="K1092" t="s">
        <v>79</v>
      </c>
      <c r="L1092">
        <v>40.435374183500002</v>
      </c>
      <c r="M1092">
        <v>-121.87252485649999</v>
      </c>
      <c r="N1092" s="7" t="s">
        <v>1035</v>
      </c>
      <c r="O1092" s="7" t="s">
        <v>2566</v>
      </c>
      <c r="P1092" s="7" t="s">
        <v>1037</v>
      </c>
      <c r="Q1092" s="7" t="s">
        <v>141</v>
      </c>
      <c r="R1092" s="7">
        <v>76</v>
      </c>
      <c r="S1092" s="7">
        <v>2202</v>
      </c>
      <c r="T1092" s="7" t="s">
        <v>220</v>
      </c>
      <c r="U1092" s="7"/>
      <c r="V1092" s="7" t="s">
        <v>200</v>
      </c>
      <c r="W1092" s="8">
        <v>0.44374999999999998</v>
      </c>
      <c r="X1092" s="8">
        <v>0</v>
      </c>
      <c r="Y1092" s="8">
        <v>0</v>
      </c>
      <c r="Z1092" s="8">
        <v>0.44374999999999998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8">
        <v>0</v>
      </c>
      <c r="AO1092" s="8">
        <v>0</v>
      </c>
      <c r="AP1092" s="8">
        <v>0</v>
      </c>
      <c r="AQ1092" s="8">
        <v>0.44374999999999998</v>
      </c>
      <c r="AR1092" s="8">
        <v>0</v>
      </c>
      <c r="AS1092" s="8">
        <v>0</v>
      </c>
      <c r="AT1092" s="8">
        <v>0.44374999999999998</v>
      </c>
      <c r="AU1092" s="7">
        <v>0</v>
      </c>
      <c r="AV1092" s="7">
        <v>0</v>
      </c>
      <c r="AW1092" s="7">
        <v>0</v>
      </c>
      <c r="AX1092" s="7">
        <v>0</v>
      </c>
      <c r="AY1092" s="7">
        <v>0</v>
      </c>
      <c r="AZ1092" s="7">
        <v>0</v>
      </c>
      <c r="BA1092" s="7">
        <v>0</v>
      </c>
      <c r="BB1092" s="7">
        <v>0</v>
      </c>
      <c r="BC1092" s="8">
        <v>0</v>
      </c>
      <c r="BD1092" s="8">
        <v>0</v>
      </c>
      <c r="BE1092" s="8">
        <v>0</v>
      </c>
      <c r="BF1092" s="8">
        <v>0</v>
      </c>
      <c r="BG1092" s="8">
        <v>0</v>
      </c>
      <c r="BH1092" s="8">
        <v>0</v>
      </c>
      <c r="BI1092" s="8">
        <v>0</v>
      </c>
      <c r="BJ1092" s="8">
        <v>0</v>
      </c>
      <c r="BK1092" s="8">
        <v>0</v>
      </c>
      <c r="BL1092" s="8">
        <v>0</v>
      </c>
      <c r="BM1092" s="8">
        <v>0</v>
      </c>
      <c r="BN1092" s="8">
        <v>0</v>
      </c>
      <c r="BO1092" s="8">
        <v>0</v>
      </c>
      <c r="BP1092" s="8">
        <v>0</v>
      </c>
      <c r="BQ1092" s="8">
        <v>0</v>
      </c>
      <c r="BR1092" s="8">
        <v>0</v>
      </c>
    </row>
    <row r="1093" spans="1:70" x14ac:dyDescent="0.25">
      <c r="A1093" s="6">
        <v>35254258</v>
      </c>
      <c r="B1093" t="s">
        <v>2575</v>
      </c>
      <c r="C1093" s="7" t="s">
        <v>115</v>
      </c>
      <c r="D1093" s="7" t="s">
        <v>94</v>
      </c>
      <c r="E1093" s="7" t="s">
        <v>95</v>
      </c>
      <c r="F1093" t="s">
        <v>2507</v>
      </c>
      <c r="G1093" t="s">
        <v>2508</v>
      </c>
      <c r="H1093" t="s">
        <v>1034</v>
      </c>
      <c r="I1093" t="s">
        <v>118</v>
      </c>
      <c r="J1093" t="s">
        <v>78</v>
      </c>
      <c r="K1093" t="s">
        <v>79</v>
      </c>
      <c r="L1093">
        <v>40.459400382200002</v>
      </c>
      <c r="M1093">
        <v>-121.8662505543</v>
      </c>
      <c r="N1093" s="7" t="s">
        <v>1035</v>
      </c>
      <c r="O1093" s="7" t="s">
        <v>2566</v>
      </c>
      <c r="P1093" s="7" t="s">
        <v>1037</v>
      </c>
      <c r="Q1093" s="7" t="s">
        <v>122</v>
      </c>
      <c r="R1093" s="7">
        <v>76</v>
      </c>
      <c r="S1093" s="7">
        <v>2202</v>
      </c>
      <c r="T1093" s="7" t="s">
        <v>220</v>
      </c>
      <c r="U1093" s="7"/>
      <c r="V1093" s="7" t="s">
        <v>207</v>
      </c>
      <c r="W1093" s="8">
        <v>1.396780303030303</v>
      </c>
      <c r="X1093" s="8">
        <v>0</v>
      </c>
      <c r="Y1093" s="8">
        <v>0</v>
      </c>
      <c r="Z1093" s="8">
        <v>1.396780303030303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8">
        <v>0</v>
      </c>
      <c r="AN1093" s="8">
        <v>0</v>
      </c>
      <c r="AO1093" s="8">
        <v>0</v>
      </c>
      <c r="AP1093" s="8">
        <v>0</v>
      </c>
      <c r="AQ1093" s="8">
        <v>0</v>
      </c>
      <c r="AR1093" s="8">
        <v>0</v>
      </c>
      <c r="AS1093" s="8">
        <v>0</v>
      </c>
      <c r="AT1093" s="8">
        <v>0</v>
      </c>
      <c r="AU1093" s="7">
        <v>1.396780303030303</v>
      </c>
      <c r="AV1093" s="7">
        <v>0</v>
      </c>
      <c r="AW1093" s="7">
        <v>0</v>
      </c>
      <c r="AX1093" s="7">
        <v>1.396780303030303</v>
      </c>
      <c r="AY1093" s="7">
        <v>0</v>
      </c>
      <c r="AZ1093" s="7">
        <v>0</v>
      </c>
      <c r="BA1093" s="7">
        <v>0</v>
      </c>
      <c r="BB1093" s="7">
        <v>0</v>
      </c>
      <c r="BC1093" s="8">
        <v>0</v>
      </c>
      <c r="BD1093" s="8">
        <v>0</v>
      </c>
      <c r="BE1093" s="8">
        <v>0</v>
      </c>
      <c r="BF1093" s="8">
        <v>0</v>
      </c>
      <c r="BG1093" s="8">
        <v>0</v>
      </c>
      <c r="BH1093" s="8">
        <v>0</v>
      </c>
      <c r="BI1093" s="8">
        <v>0</v>
      </c>
      <c r="BJ1093" s="8">
        <v>0</v>
      </c>
      <c r="BK1093" s="8">
        <v>0</v>
      </c>
      <c r="BL1093" s="8">
        <v>0</v>
      </c>
      <c r="BM1093" s="8">
        <v>0</v>
      </c>
      <c r="BN1093" s="8">
        <v>0</v>
      </c>
      <c r="BO1093" s="8">
        <v>0</v>
      </c>
      <c r="BP1093" s="8">
        <v>0</v>
      </c>
      <c r="BQ1093" s="8">
        <v>0</v>
      </c>
      <c r="BR1093" s="8">
        <v>0</v>
      </c>
    </row>
    <row r="1094" spans="1:70" x14ac:dyDescent="0.25">
      <c r="A1094" s="6">
        <v>35254259</v>
      </c>
      <c r="B1094" t="s">
        <v>2576</v>
      </c>
      <c r="C1094" s="7" t="s">
        <v>410</v>
      </c>
      <c r="D1094" s="7" t="s">
        <v>94</v>
      </c>
      <c r="E1094" s="7" t="s">
        <v>95</v>
      </c>
      <c r="F1094" t="s">
        <v>2507</v>
      </c>
      <c r="G1094" t="s">
        <v>2508</v>
      </c>
      <c r="H1094" t="s">
        <v>1034</v>
      </c>
      <c r="I1094" t="s">
        <v>118</v>
      </c>
      <c r="J1094" t="s">
        <v>78</v>
      </c>
      <c r="K1094" t="s">
        <v>79</v>
      </c>
      <c r="L1094">
        <v>40.459400382200002</v>
      </c>
      <c r="M1094">
        <v>-121.8662505543</v>
      </c>
      <c r="N1094" s="7" t="s">
        <v>1035</v>
      </c>
      <c r="O1094" s="7" t="s">
        <v>2566</v>
      </c>
      <c r="P1094" s="7" t="s">
        <v>1037</v>
      </c>
      <c r="Q1094" s="7" t="s">
        <v>122</v>
      </c>
      <c r="R1094" s="7">
        <v>76</v>
      </c>
      <c r="S1094" s="7">
        <v>2202</v>
      </c>
      <c r="T1094" s="7" t="s">
        <v>220</v>
      </c>
      <c r="U1094" s="7" t="s">
        <v>211</v>
      </c>
      <c r="V1094" s="7" t="s">
        <v>80</v>
      </c>
      <c r="W1094" s="8">
        <v>0.24848484848484848</v>
      </c>
      <c r="X1094" s="8">
        <v>0.25454545454545452</v>
      </c>
      <c r="Y1094" s="8">
        <v>0</v>
      </c>
      <c r="Z1094" s="8">
        <v>0.50303030303030305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8">
        <v>0</v>
      </c>
      <c r="AO1094" s="8">
        <v>0</v>
      </c>
      <c r="AP1094" s="8">
        <v>0</v>
      </c>
      <c r="AQ1094" s="8">
        <v>0</v>
      </c>
      <c r="AR1094" s="8">
        <v>0</v>
      </c>
      <c r="AS1094" s="8">
        <v>0</v>
      </c>
      <c r="AT1094" s="8">
        <v>0</v>
      </c>
      <c r="AU1094" s="7">
        <v>0.24848484848484848</v>
      </c>
      <c r="AV1094" s="7">
        <v>0.25454545454545452</v>
      </c>
      <c r="AW1094" s="7">
        <v>0</v>
      </c>
      <c r="AX1094" s="7">
        <v>0.50303030303030294</v>
      </c>
      <c r="AY1094" s="7">
        <v>0</v>
      </c>
      <c r="AZ1094" s="7">
        <v>0</v>
      </c>
      <c r="BA1094" s="7">
        <v>0</v>
      </c>
      <c r="BB1094" s="7">
        <v>0</v>
      </c>
      <c r="BC1094" s="8">
        <v>0</v>
      </c>
      <c r="BD1094" s="8">
        <v>0</v>
      </c>
      <c r="BE1094" s="8">
        <v>0</v>
      </c>
      <c r="BF1094" s="8">
        <v>0</v>
      </c>
      <c r="BG1094" s="8">
        <v>0</v>
      </c>
      <c r="BH1094" s="8">
        <v>0</v>
      </c>
      <c r="BI1094" s="8">
        <v>0</v>
      </c>
      <c r="BJ1094" s="8">
        <v>0</v>
      </c>
      <c r="BK1094" s="8">
        <v>0</v>
      </c>
      <c r="BL1094" s="8">
        <v>0</v>
      </c>
      <c r="BM1094" s="8">
        <v>0</v>
      </c>
      <c r="BN1094" s="8">
        <v>0</v>
      </c>
      <c r="BO1094" s="8">
        <v>0</v>
      </c>
      <c r="BP1094" s="8">
        <v>0</v>
      </c>
      <c r="BQ1094" s="8">
        <v>0</v>
      </c>
      <c r="BR1094" s="8">
        <v>0</v>
      </c>
    </row>
    <row r="1095" spans="1:70" x14ac:dyDescent="0.25">
      <c r="A1095" s="6">
        <v>35240166</v>
      </c>
      <c r="B1095" t="s">
        <v>2577</v>
      </c>
      <c r="C1095" s="7" t="s">
        <v>93</v>
      </c>
      <c r="D1095" s="7" t="s">
        <v>94</v>
      </c>
      <c r="E1095" s="7" t="s">
        <v>95</v>
      </c>
      <c r="F1095" t="s">
        <v>2507</v>
      </c>
      <c r="G1095" t="s">
        <v>2508</v>
      </c>
      <c r="H1095" t="s">
        <v>1034</v>
      </c>
      <c r="I1095" t="s">
        <v>118</v>
      </c>
      <c r="J1095" t="s">
        <v>78</v>
      </c>
      <c r="K1095" t="s">
        <v>79</v>
      </c>
      <c r="L1095">
        <v>40.4594940661</v>
      </c>
      <c r="M1095">
        <v>-121.8661985434</v>
      </c>
      <c r="N1095" s="7" t="s">
        <v>1035</v>
      </c>
      <c r="O1095" s="7" t="s">
        <v>2566</v>
      </c>
      <c r="P1095" s="7" t="s">
        <v>1037</v>
      </c>
      <c r="Q1095" s="7" t="s">
        <v>122</v>
      </c>
      <c r="R1095" s="7">
        <v>76</v>
      </c>
      <c r="S1095" s="7">
        <v>2202</v>
      </c>
      <c r="T1095" s="7" t="s">
        <v>220</v>
      </c>
      <c r="U1095" s="7" t="s">
        <v>211</v>
      </c>
      <c r="V1095" s="7" t="s">
        <v>80</v>
      </c>
      <c r="W1095" s="8">
        <v>0.46325757575757576</v>
      </c>
      <c r="X1095" s="8">
        <v>1.5340909090909091E-2</v>
      </c>
      <c r="Y1095" s="8">
        <v>0</v>
      </c>
      <c r="Z1095" s="8">
        <v>0.47859848484848483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8">
        <v>0</v>
      </c>
      <c r="AO1095" s="8">
        <v>0</v>
      </c>
      <c r="AP1095" s="8">
        <v>0</v>
      </c>
      <c r="AQ1095" s="8">
        <v>0.4632575757575757</v>
      </c>
      <c r="AR1095" s="8">
        <v>0</v>
      </c>
      <c r="AS1095" s="8">
        <v>0</v>
      </c>
      <c r="AT1095" s="8">
        <v>0.4632575757575757</v>
      </c>
      <c r="AU1095" s="7">
        <v>0</v>
      </c>
      <c r="AV1095" s="7">
        <v>1.5340909090909091E-2</v>
      </c>
      <c r="AW1095" s="7">
        <v>0</v>
      </c>
      <c r="AX1095" s="7">
        <v>1.5340909090909091E-2</v>
      </c>
      <c r="AY1095" s="7">
        <v>0</v>
      </c>
      <c r="AZ1095" s="7">
        <v>0</v>
      </c>
      <c r="BA1095" s="7">
        <v>0</v>
      </c>
      <c r="BB1095" s="7">
        <v>0</v>
      </c>
      <c r="BC1095" s="8">
        <v>0</v>
      </c>
      <c r="BD1095" s="8">
        <v>0</v>
      </c>
      <c r="BE1095" s="8">
        <v>0</v>
      </c>
      <c r="BF1095" s="8">
        <v>0</v>
      </c>
      <c r="BG1095" s="8">
        <v>0</v>
      </c>
      <c r="BH1095" s="8">
        <v>0</v>
      </c>
      <c r="BI1095" s="8">
        <v>0</v>
      </c>
      <c r="BJ1095" s="8">
        <v>0</v>
      </c>
      <c r="BK1095" s="8">
        <v>0</v>
      </c>
      <c r="BL1095" s="8">
        <v>0</v>
      </c>
      <c r="BM1095" s="8">
        <v>0</v>
      </c>
      <c r="BN1095" s="8">
        <v>0</v>
      </c>
      <c r="BO1095" s="8">
        <v>0</v>
      </c>
      <c r="BP1095" s="8">
        <v>0</v>
      </c>
      <c r="BQ1095" s="8">
        <v>0</v>
      </c>
      <c r="BR1095" s="8">
        <v>0</v>
      </c>
    </row>
    <row r="1096" spans="1:70" x14ac:dyDescent="0.25">
      <c r="A1096" s="6">
        <v>35240167</v>
      </c>
      <c r="B1096" t="s">
        <v>2578</v>
      </c>
      <c r="C1096" s="7" t="s">
        <v>93</v>
      </c>
      <c r="D1096" s="7" t="s">
        <v>94</v>
      </c>
      <c r="E1096" s="7" t="s">
        <v>95</v>
      </c>
      <c r="F1096" t="s">
        <v>2507</v>
      </c>
      <c r="G1096" t="s">
        <v>2508</v>
      </c>
      <c r="H1096" t="s">
        <v>1034</v>
      </c>
      <c r="I1096" t="s">
        <v>118</v>
      </c>
      <c r="J1096" t="s">
        <v>78</v>
      </c>
      <c r="K1096" t="s">
        <v>79</v>
      </c>
      <c r="L1096">
        <v>40.4594940661</v>
      </c>
      <c r="M1096">
        <v>-121.8661985434</v>
      </c>
      <c r="N1096" s="7" t="s">
        <v>1035</v>
      </c>
      <c r="O1096" s="7" t="s">
        <v>2566</v>
      </c>
      <c r="P1096" s="7" t="s">
        <v>1037</v>
      </c>
      <c r="Q1096" s="7" t="s">
        <v>141</v>
      </c>
      <c r="R1096" s="7">
        <v>76</v>
      </c>
      <c r="S1096" s="7">
        <v>2202</v>
      </c>
      <c r="T1096" s="7" t="s">
        <v>220</v>
      </c>
      <c r="U1096" s="7"/>
      <c r="V1096" s="7" t="s">
        <v>200</v>
      </c>
      <c r="W1096" s="8">
        <v>2.803030303030303E-2</v>
      </c>
      <c r="X1096" s="8">
        <v>0.40909090909090912</v>
      </c>
      <c r="Y1096" s="8">
        <v>0</v>
      </c>
      <c r="Z1096" s="8">
        <v>0.43712121212121213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8">
        <v>0</v>
      </c>
      <c r="AO1096" s="8">
        <v>0</v>
      </c>
      <c r="AP1096" s="8">
        <v>0</v>
      </c>
      <c r="AQ1096" s="8">
        <v>2.803030303030303E-2</v>
      </c>
      <c r="AR1096" s="8">
        <v>0.40909090909090901</v>
      </c>
      <c r="AS1096" s="8">
        <v>0</v>
      </c>
      <c r="AT1096" s="8">
        <v>0.43712121212121202</v>
      </c>
      <c r="AU1096" s="7">
        <v>0</v>
      </c>
      <c r="AV1096" s="7">
        <v>0</v>
      </c>
      <c r="AW1096" s="7">
        <v>0</v>
      </c>
      <c r="AX1096" s="7">
        <v>0</v>
      </c>
      <c r="AY1096" s="7">
        <v>0</v>
      </c>
      <c r="AZ1096" s="7">
        <v>0</v>
      </c>
      <c r="BA1096" s="7">
        <v>0</v>
      </c>
      <c r="BB1096" s="7">
        <v>0</v>
      </c>
      <c r="BC1096" s="8">
        <v>0</v>
      </c>
      <c r="BD1096" s="8">
        <v>0</v>
      </c>
      <c r="BE1096" s="8">
        <v>0</v>
      </c>
      <c r="BF1096" s="8">
        <v>0</v>
      </c>
      <c r="BG1096" s="8">
        <v>0</v>
      </c>
      <c r="BH1096" s="8">
        <v>0</v>
      </c>
      <c r="BI1096" s="8">
        <v>0</v>
      </c>
      <c r="BJ1096" s="8">
        <v>0</v>
      </c>
      <c r="BK1096" s="8">
        <v>0</v>
      </c>
      <c r="BL1096" s="8">
        <v>0</v>
      </c>
      <c r="BM1096" s="8">
        <v>0</v>
      </c>
      <c r="BN1096" s="8">
        <v>0</v>
      </c>
      <c r="BO1096" s="8">
        <v>0</v>
      </c>
      <c r="BP1096" s="8">
        <v>0</v>
      </c>
      <c r="BQ1096" s="8">
        <v>0</v>
      </c>
      <c r="BR1096" s="8">
        <v>0</v>
      </c>
    </row>
    <row r="1097" spans="1:70" x14ac:dyDescent="0.25">
      <c r="A1097" s="6">
        <v>31633176</v>
      </c>
      <c r="B1097" t="s">
        <v>2577</v>
      </c>
      <c r="C1097" s="7" t="s">
        <v>82</v>
      </c>
      <c r="D1097" s="7" t="s">
        <v>94</v>
      </c>
      <c r="E1097" s="7" t="s">
        <v>83</v>
      </c>
      <c r="F1097" t="s">
        <v>2507</v>
      </c>
      <c r="G1097" t="s">
        <v>2508</v>
      </c>
      <c r="H1097" t="s">
        <v>1034</v>
      </c>
      <c r="I1097" t="s">
        <v>118</v>
      </c>
      <c r="J1097" t="s">
        <v>78</v>
      </c>
      <c r="K1097" t="s">
        <v>79</v>
      </c>
      <c r="L1097">
        <v>40.459405969999999</v>
      </c>
      <c r="M1097">
        <v>-121.86626911</v>
      </c>
      <c r="N1097" s="7" t="s">
        <v>1035</v>
      </c>
      <c r="O1097" s="7" t="s">
        <v>2566</v>
      </c>
      <c r="P1097" s="7" t="s">
        <v>1037</v>
      </c>
      <c r="Q1097" s="7" t="s">
        <v>122</v>
      </c>
      <c r="R1097" s="7">
        <v>76</v>
      </c>
      <c r="S1097" s="7">
        <v>2202</v>
      </c>
      <c r="T1097" s="7" t="s">
        <v>220</v>
      </c>
      <c r="U1097" s="7"/>
      <c r="V1097" s="7" t="s">
        <v>2579</v>
      </c>
      <c r="W1097" s="8">
        <v>2.135037878787879</v>
      </c>
      <c r="X1097" s="8">
        <v>0</v>
      </c>
      <c r="Y1097" s="8">
        <v>0</v>
      </c>
      <c r="Z1097" s="8">
        <v>2.135037878787879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8">
        <v>0</v>
      </c>
      <c r="AO1097" s="8">
        <v>0</v>
      </c>
      <c r="AP1097" s="8">
        <v>0</v>
      </c>
      <c r="AQ1097" s="8">
        <v>2.135037878787879</v>
      </c>
      <c r="AR1097" s="8">
        <v>0</v>
      </c>
      <c r="AS1097" s="8">
        <v>0</v>
      </c>
      <c r="AT1097" s="8">
        <v>2.135037878787879</v>
      </c>
      <c r="AU1097" s="7">
        <v>0</v>
      </c>
      <c r="AV1097" s="7">
        <v>0</v>
      </c>
      <c r="AW1097" s="7">
        <v>0</v>
      </c>
      <c r="AX1097" s="7">
        <v>0</v>
      </c>
      <c r="AY1097" s="7">
        <v>0</v>
      </c>
      <c r="AZ1097" s="7">
        <v>0</v>
      </c>
      <c r="BA1097" s="7">
        <v>0</v>
      </c>
      <c r="BB1097" s="7">
        <v>0</v>
      </c>
      <c r="BC1097" s="8">
        <v>0</v>
      </c>
      <c r="BD1097" s="8">
        <v>0</v>
      </c>
      <c r="BE1097" s="8">
        <v>0</v>
      </c>
      <c r="BF1097" s="8">
        <v>0</v>
      </c>
      <c r="BG1097" s="8">
        <v>0</v>
      </c>
      <c r="BH1097" s="8">
        <v>0</v>
      </c>
      <c r="BI1097" s="8">
        <v>0</v>
      </c>
      <c r="BJ1097" s="8">
        <v>0</v>
      </c>
      <c r="BK1097" s="8">
        <v>0</v>
      </c>
      <c r="BL1097" s="8">
        <v>0</v>
      </c>
      <c r="BM1097" s="8">
        <v>0</v>
      </c>
      <c r="BN1097" s="8">
        <v>0</v>
      </c>
      <c r="BO1097" s="8">
        <v>0</v>
      </c>
      <c r="BP1097" s="8">
        <v>0</v>
      </c>
      <c r="BQ1097" s="8">
        <v>0</v>
      </c>
      <c r="BR1097" s="8">
        <v>0</v>
      </c>
    </row>
    <row r="1098" spans="1:70" x14ac:dyDescent="0.25">
      <c r="A1098" s="6">
        <v>35335290</v>
      </c>
      <c r="B1098" t="s">
        <v>2580</v>
      </c>
      <c r="C1098" s="7" t="s">
        <v>86</v>
      </c>
      <c r="D1098" s="7" t="s">
        <v>94</v>
      </c>
      <c r="E1098" s="7" t="s">
        <v>87</v>
      </c>
      <c r="F1098" t="s">
        <v>2507</v>
      </c>
      <c r="G1098" t="s">
        <v>2508</v>
      </c>
      <c r="H1098" t="s">
        <v>1011</v>
      </c>
      <c r="I1098" t="s">
        <v>165</v>
      </c>
      <c r="J1098" t="s">
        <v>78</v>
      </c>
      <c r="K1098" t="s">
        <v>166</v>
      </c>
      <c r="L1098">
        <v>38.389821021700001</v>
      </c>
      <c r="M1098">
        <v>-122.00007300199999</v>
      </c>
      <c r="N1098" s="7" t="s">
        <v>1012</v>
      </c>
      <c r="O1098" s="7" t="s">
        <v>2581</v>
      </c>
      <c r="P1098" s="7" t="s">
        <v>1014</v>
      </c>
      <c r="Q1098" s="7" t="s">
        <v>141</v>
      </c>
      <c r="R1098" s="7">
        <v>190</v>
      </c>
      <c r="S1098" s="7">
        <v>1722</v>
      </c>
      <c r="T1098" s="7" t="s">
        <v>220</v>
      </c>
      <c r="U1098" s="7" t="s">
        <v>211</v>
      </c>
      <c r="V1098" s="7" t="s">
        <v>80</v>
      </c>
      <c r="W1098" s="8">
        <v>0</v>
      </c>
      <c r="X1098" s="8">
        <v>2.6100378787878786</v>
      </c>
      <c r="Y1098" s="8">
        <v>0</v>
      </c>
      <c r="Z1098" s="8">
        <v>2.6100378787878786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8">
        <v>0</v>
      </c>
      <c r="AO1098" s="8">
        <v>0</v>
      </c>
      <c r="AP1098" s="8">
        <v>0</v>
      </c>
      <c r="AQ1098" s="8">
        <v>0</v>
      </c>
      <c r="AR1098" s="8">
        <v>0</v>
      </c>
      <c r="AS1098" s="8">
        <v>0</v>
      </c>
      <c r="AT1098" s="8">
        <v>0</v>
      </c>
      <c r="AU1098" s="7">
        <v>0</v>
      </c>
      <c r="AV1098" s="7">
        <v>0</v>
      </c>
      <c r="AW1098" s="7">
        <v>0</v>
      </c>
      <c r="AX1098" s="7">
        <v>0</v>
      </c>
      <c r="AY1098" s="7">
        <v>0</v>
      </c>
      <c r="AZ1098" s="7">
        <v>2.6100378787878786</v>
      </c>
      <c r="BA1098" s="7">
        <v>0</v>
      </c>
      <c r="BB1098" s="7">
        <v>2.6100378787878786</v>
      </c>
      <c r="BC1098" s="8">
        <v>0</v>
      </c>
      <c r="BD1098" s="8">
        <v>0</v>
      </c>
      <c r="BE1098" s="8">
        <v>0</v>
      </c>
      <c r="BF1098" s="8">
        <v>0</v>
      </c>
      <c r="BG1098" s="8">
        <v>0</v>
      </c>
      <c r="BH1098" s="8">
        <v>0</v>
      </c>
      <c r="BI1098" s="8">
        <v>0</v>
      </c>
      <c r="BJ1098" s="8">
        <v>0</v>
      </c>
      <c r="BK1098" s="8">
        <v>0</v>
      </c>
      <c r="BL1098" s="8">
        <v>0</v>
      </c>
      <c r="BM1098" s="8">
        <v>0</v>
      </c>
      <c r="BN1098" s="8">
        <v>0</v>
      </c>
      <c r="BO1098" s="8">
        <v>0</v>
      </c>
      <c r="BP1098" s="8">
        <v>0</v>
      </c>
      <c r="BQ1098" s="8">
        <v>0</v>
      </c>
      <c r="BR1098" s="8">
        <v>0</v>
      </c>
    </row>
    <row r="1099" spans="1:70" x14ac:dyDescent="0.25">
      <c r="A1099" s="6">
        <v>35320441</v>
      </c>
      <c r="B1099" t="s">
        <v>2582</v>
      </c>
      <c r="C1099" s="7" t="s">
        <v>86</v>
      </c>
      <c r="D1099" s="7" t="s">
        <v>94</v>
      </c>
      <c r="E1099" s="7" t="s">
        <v>87</v>
      </c>
      <c r="F1099" t="s">
        <v>2507</v>
      </c>
      <c r="G1099" t="s">
        <v>2508</v>
      </c>
      <c r="H1099" t="s">
        <v>1011</v>
      </c>
      <c r="I1099" t="s">
        <v>165</v>
      </c>
      <c r="J1099" t="s">
        <v>78</v>
      </c>
      <c r="K1099" t="s">
        <v>166</v>
      </c>
      <c r="L1099">
        <v>38.393268323800001</v>
      </c>
      <c r="M1099">
        <v>-122.01457379679999</v>
      </c>
      <c r="N1099" s="7" t="s">
        <v>1012</v>
      </c>
      <c r="O1099" s="7" t="s">
        <v>2581</v>
      </c>
      <c r="P1099" s="7" t="s">
        <v>1014</v>
      </c>
      <c r="Q1099" s="7" t="s">
        <v>141</v>
      </c>
      <c r="R1099" s="7">
        <v>190</v>
      </c>
      <c r="S1099" s="7">
        <v>1722</v>
      </c>
      <c r="T1099" s="7" t="s">
        <v>220</v>
      </c>
      <c r="U1099" s="7" t="s">
        <v>211</v>
      </c>
      <c r="V1099" s="7" t="s">
        <v>80</v>
      </c>
      <c r="W1099" s="8">
        <v>0</v>
      </c>
      <c r="X1099" s="8">
        <v>2.1399621212121214</v>
      </c>
      <c r="Y1099" s="8">
        <v>0</v>
      </c>
      <c r="Z1099" s="8">
        <v>2.1399621212121214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8">
        <v>0</v>
      </c>
      <c r="AO1099" s="8">
        <v>0</v>
      </c>
      <c r="AP1099" s="8">
        <v>0</v>
      </c>
      <c r="AQ1099" s="8">
        <v>0</v>
      </c>
      <c r="AR1099" s="8">
        <v>0</v>
      </c>
      <c r="AS1099" s="8">
        <v>0</v>
      </c>
      <c r="AT1099" s="8">
        <v>0</v>
      </c>
      <c r="AU1099" s="7">
        <v>0</v>
      </c>
      <c r="AV1099" s="7">
        <v>0</v>
      </c>
      <c r="AW1099" s="7">
        <v>0</v>
      </c>
      <c r="AX1099" s="7">
        <v>0</v>
      </c>
      <c r="AY1099" s="7">
        <v>0</v>
      </c>
      <c r="AZ1099" s="7">
        <v>2.1399621212121214</v>
      </c>
      <c r="BA1099" s="7">
        <v>0</v>
      </c>
      <c r="BB1099" s="7">
        <v>2.1399621212121214</v>
      </c>
      <c r="BC1099" s="8">
        <v>0</v>
      </c>
      <c r="BD1099" s="8">
        <v>0</v>
      </c>
      <c r="BE1099" s="8">
        <v>0</v>
      </c>
      <c r="BF1099" s="8">
        <v>0</v>
      </c>
      <c r="BG1099" s="8">
        <v>0</v>
      </c>
      <c r="BH1099" s="8">
        <v>0</v>
      </c>
      <c r="BI1099" s="8">
        <v>0</v>
      </c>
      <c r="BJ1099" s="8">
        <v>0</v>
      </c>
      <c r="BK1099" s="8">
        <v>0</v>
      </c>
      <c r="BL1099" s="8">
        <v>0</v>
      </c>
      <c r="BM1099" s="8">
        <v>0</v>
      </c>
      <c r="BN1099" s="8">
        <v>0</v>
      </c>
      <c r="BO1099" s="8">
        <v>0</v>
      </c>
      <c r="BP1099" s="8">
        <v>0</v>
      </c>
      <c r="BQ1099" s="8">
        <v>0</v>
      </c>
      <c r="BR1099" s="8">
        <v>0</v>
      </c>
    </row>
    <row r="1100" spans="1:70" x14ac:dyDescent="0.25">
      <c r="A1100" s="6">
        <v>35320440</v>
      </c>
      <c r="B1100" t="s">
        <v>2583</v>
      </c>
      <c r="C1100" s="7" t="s">
        <v>86</v>
      </c>
      <c r="D1100" s="7" t="s">
        <v>94</v>
      </c>
      <c r="E1100" s="7" t="s">
        <v>87</v>
      </c>
      <c r="F1100" t="s">
        <v>2507</v>
      </c>
      <c r="G1100" t="s">
        <v>2508</v>
      </c>
      <c r="H1100" t="s">
        <v>1011</v>
      </c>
      <c r="I1100" t="s">
        <v>165</v>
      </c>
      <c r="J1100" t="s">
        <v>78</v>
      </c>
      <c r="K1100" t="s">
        <v>166</v>
      </c>
      <c r="L1100">
        <v>38.378289024099999</v>
      </c>
      <c r="M1100">
        <v>-122.0044418032</v>
      </c>
      <c r="N1100" s="7" t="s">
        <v>1012</v>
      </c>
      <c r="O1100" s="7" t="s">
        <v>1013</v>
      </c>
      <c r="P1100" s="7" t="s">
        <v>1014</v>
      </c>
      <c r="Q1100" s="7" t="s">
        <v>141</v>
      </c>
      <c r="R1100" s="7">
        <v>500</v>
      </c>
      <c r="S1100" s="7">
        <v>1985</v>
      </c>
      <c r="T1100" s="7" t="s">
        <v>220</v>
      </c>
      <c r="U1100" s="7" t="s">
        <v>211</v>
      </c>
      <c r="V1100" s="7" t="s">
        <v>217</v>
      </c>
      <c r="W1100" s="8">
        <v>0</v>
      </c>
      <c r="X1100" s="8">
        <v>2.2000000000000002</v>
      </c>
      <c r="Y1100" s="8">
        <v>0</v>
      </c>
      <c r="Z1100" s="8">
        <v>2.2000000000000002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8">
        <v>0</v>
      </c>
      <c r="AO1100" s="8">
        <v>0</v>
      </c>
      <c r="AP1100" s="8">
        <v>0</v>
      </c>
      <c r="AQ1100" s="8">
        <v>0</v>
      </c>
      <c r="AR1100" s="8">
        <v>0</v>
      </c>
      <c r="AS1100" s="8">
        <v>0</v>
      </c>
      <c r="AT1100" s="8">
        <v>0</v>
      </c>
      <c r="AU1100" s="7">
        <v>0</v>
      </c>
      <c r="AV1100" s="7">
        <v>0</v>
      </c>
      <c r="AW1100" s="7">
        <v>0</v>
      </c>
      <c r="AX1100" s="7">
        <v>0</v>
      </c>
      <c r="AY1100" s="7">
        <v>0</v>
      </c>
      <c r="AZ1100" s="7">
        <v>2.2000000000000002</v>
      </c>
      <c r="BA1100" s="7">
        <v>0</v>
      </c>
      <c r="BB1100" s="7">
        <v>2.2000000000000002</v>
      </c>
      <c r="BC1100" s="8">
        <v>0</v>
      </c>
      <c r="BD1100" s="8">
        <v>0</v>
      </c>
      <c r="BE1100" s="8">
        <v>0</v>
      </c>
      <c r="BF1100" s="8">
        <v>0</v>
      </c>
      <c r="BG1100" s="8">
        <v>0</v>
      </c>
      <c r="BH1100" s="8">
        <v>0</v>
      </c>
      <c r="BI1100" s="8">
        <v>0</v>
      </c>
      <c r="BJ1100" s="8">
        <v>0</v>
      </c>
      <c r="BK1100" s="8">
        <v>0</v>
      </c>
      <c r="BL1100" s="8">
        <v>0</v>
      </c>
      <c r="BM1100" s="8">
        <v>0</v>
      </c>
      <c r="BN1100" s="8">
        <v>0</v>
      </c>
      <c r="BO1100" s="8">
        <v>0</v>
      </c>
      <c r="BP1100" s="8">
        <v>0</v>
      </c>
      <c r="BQ1100" s="8">
        <v>0</v>
      </c>
      <c r="BR1100" s="8">
        <v>0</v>
      </c>
    </row>
    <row r="1101" spans="1:70" x14ac:dyDescent="0.25">
      <c r="A1101" s="6">
        <v>35335291</v>
      </c>
      <c r="B1101" t="s">
        <v>2584</v>
      </c>
      <c r="C1101" s="7" t="s">
        <v>86</v>
      </c>
      <c r="D1101" s="7" t="s">
        <v>94</v>
      </c>
      <c r="E1101" s="7" t="s">
        <v>87</v>
      </c>
      <c r="F1101" t="s">
        <v>2507</v>
      </c>
      <c r="G1101" t="s">
        <v>2508</v>
      </c>
      <c r="H1101" t="s">
        <v>1011</v>
      </c>
      <c r="I1101" t="s">
        <v>165</v>
      </c>
      <c r="J1101" t="s">
        <v>78</v>
      </c>
      <c r="K1101" t="s">
        <v>166</v>
      </c>
      <c r="L1101">
        <v>38.3770718237</v>
      </c>
      <c r="M1101">
        <v>-121.9967826061</v>
      </c>
      <c r="N1101" s="7" t="s">
        <v>1012</v>
      </c>
      <c r="O1101" s="7" t="s">
        <v>1013</v>
      </c>
      <c r="P1101" s="7" t="s">
        <v>1014</v>
      </c>
      <c r="Q1101" s="7" t="s">
        <v>141</v>
      </c>
      <c r="R1101" s="7">
        <v>500</v>
      </c>
      <c r="S1101" s="7">
        <v>1985</v>
      </c>
      <c r="T1101" s="7" t="s">
        <v>220</v>
      </c>
      <c r="U1101" s="7" t="s">
        <v>211</v>
      </c>
      <c r="V1101" s="7" t="s">
        <v>217</v>
      </c>
      <c r="W1101" s="8">
        <v>0</v>
      </c>
      <c r="X1101" s="8">
        <v>1.3299242424242423</v>
      </c>
      <c r="Y1101" s="8">
        <v>0</v>
      </c>
      <c r="Z1101" s="8">
        <v>1.3299242424242423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8">
        <v>0</v>
      </c>
      <c r="AO1101" s="8">
        <v>0</v>
      </c>
      <c r="AP1101" s="8">
        <v>0</v>
      </c>
      <c r="AQ1101" s="8">
        <v>0</v>
      </c>
      <c r="AR1101" s="8">
        <v>0</v>
      </c>
      <c r="AS1101" s="8">
        <v>0</v>
      </c>
      <c r="AT1101" s="8">
        <v>0</v>
      </c>
      <c r="AU1101" s="7">
        <v>0</v>
      </c>
      <c r="AV1101" s="7">
        <v>0</v>
      </c>
      <c r="AW1101" s="7">
        <v>0</v>
      </c>
      <c r="AX1101" s="7">
        <v>0</v>
      </c>
      <c r="AY1101" s="7">
        <v>0</v>
      </c>
      <c r="AZ1101" s="7">
        <v>1.3299242424242423</v>
      </c>
      <c r="BA1101" s="7">
        <v>0</v>
      </c>
      <c r="BB1101" s="7">
        <v>1.3299242424242423</v>
      </c>
      <c r="BC1101" s="8">
        <v>0</v>
      </c>
      <c r="BD1101" s="8">
        <v>0</v>
      </c>
      <c r="BE1101" s="8">
        <v>0</v>
      </c>
      <c r="BF1101" s="8">
        <v>0</v>
      </c>
      <c r="BG1101" s="8">
        <v>0</v>
      </c>
      <c r="BH1101" s="8">
        <v>0</v>
      </c>
      <c r="BI1101" s="8">
        <v>0</v>
      </c>
      <c r="BJ1101" s="8">
        <v>0</v>
      </c>
      <c r="BK1101" s="8">
        <v>0</v>
      </c>
      <c r="BL1101" s="8">
        <v>0</v>
      </c>
      <c r="BM1101" s="8">
        <v>0</v>
      </c>
      <c r="BN1101" s="8">
        <v>0</v>
      </c>
      <c r="BO1101" s="8">
        <v>0</v>
      </c>
      <c r="BP1101" s="8">
        <v>0</v>
      </c>
      <c r="BQ1101" s="8">
        <v>0</v>
      </c>
      <c r="BR1101" s="8">
        <v>0</v>
      </c>
    </row>
    <row r="1102" spans="1:70" x14ac:dyDescent="0.25">
      <c r="A1102" s="6">
        <v>35335292</v>
      </c>
      <c r="B1102" t="s">
        <v>2585</v>
      </c>
      <c r="C1102" s="7" t="s">
        <v>86</v>
      </c>
      <c r="D1102" s="7" t="s">
        <v>94</v>
      </c>
      <c r="E1102" s="7" t="s">
        <v>87</v>
      </c>
      <c r="F1102" t="s">
        <v>2507</v>
      </c>
      <c r="G1102" t="s">
        <v>2508</v>
      </c>
      <c r="H1102" t="s">
        <v>1011</v>
      </c>
      <c r="I1102" t="s">
        <v>165</v>
      </c>
      <c r="J1102" t="s">
        <v>78</v>
      </c>
      <c r="K1102" t="s">
        <v>166</v>
      </c>
      <c r="L1102">
        <v>38.377246222700002</v>
      </c>
      <c r="M1102">
        <v>-121.99177580840001</v>
      </c>
      <c r="N1102" s="7" t="s">
        <v>1012</v>
      </c>
      <c r="O1102" s="7" t="s">
        <v>1013</v>
      </c>
      <c r="P1102" s="7" t="s">
        <v>1014</v>
      </c>
      <c r="Q1102" s="7" t="s">
        <v>141</v>
      </c>
      <c r="R1102" s="7">
        <v>500</v>
      </c>
      <c r="S1102" s="7">
        <v>1985</v>
      </c>
      <c r="T1102" s="7" t="s">
        <v>220</v>
      </c>
      <c r="U1102" s="7" t="s">
        <v>211</v>
      </c>
      <c r="V1102" s="7" t="s">
        <v>217</v>
      </c>
      <c r="W1102" s="8">
        <v>0</v>
      </c>
      <c r="X1102" s="8">
        <v>1.8799242424242424</v>
      </c>
      <c r="Y1102" s="8">
        <v>0</v>
      </c>
      <c r="Z1102" s="8">
        <v>1.8799242424242424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8">
        <v>0</v>
      </c>
      <c r="AO1102" s="8">
        <v>0</v>
      </c>
      <c r="AP1102" s="8">
        <v>0</v>
      </c>
      <c r="AQ1102" s="8">
        <v>0</v>
      </c>
      <c r="AR1102" s="8">
        <v>0</v>
      </c>
      <c r="AS1102" s="8">
        <v>0</v>
      </c>
      <c r="AT1102" s="8">
        <v>0</v>
      </c>
      <c r="AU1102" s="7">
        <v>0</v>
      </c>
      <c r="AV1102" s="7">
        <v>0</v>
      </c>
      <c r="AW1102" s="7">
        <v>0</v>
      </c>
      <c r="AX1102" s="7">
        <v>0</v>
      </c>
      <c r="AY1102" s="7">
        <v>0</v>
      </c>
      <c r="AZ1102" s="7">
        <v>1.8799242424242424</v>
      </c>
      <c r="BA1102" s="7">
        <v>0</v>
      </c>
      <c r="BB1102" s="7">
        <v>1.8799242424242424</v>
      </c>
      <c r="BC1102" s="8">
        <v>0</v>
      </c>
      <c r="BD1102" s="8">
        <v>0</v>
      </c>
      <c r="BE1102" s="8">
        <v>0</v>
      </c>
      <c r="BF1102" s="8">
        <v>0</v>
      </c>
      <c r="BG1102" s="8">
        <v>0</v>
      </c>
      <c r="BH1102" s="8">
        <v>0</v>
      </c>
      <c r="BI1102" s="8">
        <v>0</v>
      </c>
      <c r="BJ1102" s="8">
        <v>0</v>
      </c>
      <c r="BK1102" s="8">
        <v>0</v>
      </c>
      <c r="BL1102" s="8">
        <v>0</v>
      </c>
      <c r="BM1102" s="8">
        <v>0</v>
      </c>
      <c r="BN1102" s="8">
        <v>0</v>
      </c>
      <c r="BO1102" s="8">
        <v>0</v>
      </c>
      <c r="BP1102" s="8">
        <v>0</v>
      </c>
      <c r="BQ1102" s="8">
        <v>0</v>
      </c>
      <c r="BR1102" s="8">
        <v>0</v>
      </c>
    </row>
    <row r="1103" spans="1:70" x14ac:dyDescent="0.25">
      <c r="A1103" s="6">
        <v>35335293</v>
      </c>
      <c r="B1103" t="s">
        <v>2586</v>
      </c>
      <c r="C1103" s="7" t="s">
        <v>86</v>
      </c>
      <c r="D1103" s="7" t="s">
        <v>94</v>
      </c>
      <c r="E1103" s="7" t="s">
        <v>87</v>
      </c>
      <c r="F1103" t="s">
        <v>2507</v>
      </c>
      <c r="G1103" t="s">
        <v>2508</v>
      </c>
      <c r="H1103" t="s">
        <v>1011</v>
      </c>
      <c r="I1103" t="s">
        <v>165</v>
      </c>
      <c r="J1103" t="s">
        <v>78</v>
      </c>
      <c r="K1103" t="s">
        <v>166</v>
      </c>
      <c r="L1103">
        <v>38.366252924199998</v>
      </c>
      <c r="M1103">
        <v>-121.9916381116</v>
      </c>
      <c r="N1103" s="7" t="s">
        <v>1012</v>
      </c>
      <c r="O1103" s="7" t="s">
        <v>1013</v>
      </c>
      <c r="P1103" s="7" t="s">
        <v>1014</v>
      </c>
      <c r="Q1103" s="7" t="s">
        <v>141</v>
      </c>
      <c r="R1103" s="7">
        <v>500</v>
      </c>
      <c r="S1103" s="7">
        <v>1985</v>
      </c>
      <c r="T1103" s="7" t="s">
        <v>220</v>
      </c>
      <c r="U1103" s="7" t="s">
        <v>211</v>
      </c>
      <c r="V1103" s="7" t="s">
        <v>222</v>
      </c>
      <c r="W1103" s="8">
        <v>0</v>
      </c>
      <c r="X1103" s="8">
        <v>2.4100378787878789</v>
      </c>
      <c r="Y1103" s="8">
        <v>0</v>
      </c>
      <c r="Z1103" s="8">
        <v>2.4100378787878789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8">
        <v>0</v>
      </c>
      <c r="AO1103" s="8">
        <v>0</v>
      </c>
      <c r="AP1103" s="8">
        <v>0</v>
      </c>
      <c r="AQ1103" s="8">
        <v>0</v>
      </c>
      <c r="AR1103" s="8">
        <v>0</v>
      </c>
      <c r="AS1103" s="8">
        <v>0</v>
      </c>
      <c r="AT1103" s="8">
        <v>0</v>
      </c>
      <c r="AU1103" s="7">
        <v>0</v>
      </c>
      <c r="AV1103" s="7">
        <v>0</v>
      </c>
      <c r="AW1103" s="7">
        <v>0</v>
      </c>
      <c r="AX1103" s="7">
        <v>0</v>
      </c>
      <c r="AY1103" s="7">
        <v>0</v>
      </c>
      <c r="AZ1103" s="7">
        <v>2.4100378787878789</v>
      </c>
      <c r="BA1103" s="7">
        <v>0</v>
      </c>
      <c r="BB1103" s="7">
        <v>2.4100378787878789</v>
      </c>
      <c r="BC1103" s="8">
        <v>0</v>
      </c>
      <c r="BD1103" s="8">
        <v>0</v>
      </c>
      <c r="BE1103" s="8">
        <v>0</v>
      </c>
      <c r="BF1103" s="8">
        <v>0</v>
      </c>
      <c r="BG1103" s="8">
        <v>0</v>
      </c>
      <c r="BH1103" s="8">
        <v>0</v>
      </c>
      <c r="BI1103" s="8">
        <v>0</v>
      </c>
      <c r="BJ1103" s="8">
        <v>0</v>
      </c>
      <c r="BK1103" s="8">
        <v>0</v>
      </c>
      <c r="BL1103" s="8">
        <v>0</v>
      </c>
      <c r="BM1103" s="8">
        <v>0</v>
      </c>
      <c r="BN1103" s="8">
        <v>0</v>
      </c>
      <c r="BO1103" s="8">
        <v>0</v>
      </c>
      <c r="BP1103" s="8">
        <v>0</v>
      </c>
      <c r="BQ1103" s="8">
        <v>0</v>
      </c>
      <c r="BR1103" s="8">
        <v>0</v>
      </c>
    </row>
    <row r="1104" spans="1:70" x14ac:dyDescent="0.25">
      <c r="A1104" s="6">
        <v>35404727</v>
      </c>
      <c r="B1104" t="s">
        <v>2587</v>
      </c>
      <c r="C1104" s="7" t="s">
        <v>86</v>
      </c>
      <c r="D1104" s="7" t="s">
        <v>94</v>
      </c>
      <c r="E1104" s="7" t="s">
        <v>87</v>
      </c>
      <c r="F1104" t="s">
        <v>2507</v>
      </c>
      <c r="G1104" t="s">
        <v>2508</v>
      </c>
      <c r="H1104" t="s">
        <v>1011</v>
      </c>
      <c r="I1104" t="s">
        <v>165</v>
      </c>
      <c r="J1104" t="s">
        <v>78</v>
      </c>
      <c r="K1104" t="s">
        <v>166</v>
      </c>
      <c r="L1104">
        <v>38.426700019800002</v>
      </c>
      <c r="M1104">
        <v>-122.04748506670001</v>
      </c>
      <c r="N1104" s="7" t="s">
        <v>2588</v>
      </c>
      <c r="O1104" s="7" t="s">
        <v>2589</v>
      </c>
      <c r="P1104" s="7" t="s">
        <v>1032</v>
      </c>
      <c r="Q1104" s="7" t="s">
        <v>141</v>
      </c>
      <c r="R1104" s="7">
        <v>122</v>
      </c>
      <c r="S1104" s="7">
        <v>491</v>
      </c>
      <c r="T1104" s="7" t="s">
        <v>134</v>
      </c>
      <c r="U1104" s="7" t="s">
        <v>211</v>
      </c>
      <c r="V1104" s="7" t="s">
        <v>217</v>
      </c>
      <c r="W1104" s="8">
        <v>0</v>
      </c>
      <c r="X1104" s="8">
        <v>1.1365530303030302</v>
      </c>
      <c r="Y1104" s="8">
        <v>0</v>
      </c>
      <c r="Z1104" s="8">
        <v>1.1365530303030302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8">
        <v>0</v>
      </c>
      <c r="AO1104" s="8">
        <v>0</v>
      </c>
      <c r="AP1104" s="8">
        <v>0</v>
      </c>
      <c r="AQ1104" s="8">
        <v>0</v>
      </c>
      <c r="AR1104" s="8">
        <v>0</v>
      </c>
      <c r="AS1104" s="8">
        <v>0</v>
      </c>
      <c r="AT1104" s="8">
        <v>0</v>
      </c>
      <c r="AU1104" s="7">
        <v>0</v>
      </c>
      <c r="AV1104" s="7">
        <v>0</v>
      </c>
      <c r="AW1104" s="7">
        <v>0</v>
      </c>
      <c r="AX1104" s="7">
        <v>0</v>
      </c>
      <c r="AY1104" s="7">
        <v>0</v>
      </c>
      <c r="AZ1104" s="7">
        <v>1.1365530303030302</v>
      </c>
      <c r="BA1104" s="7">
        <v>0</v>
      </c>
      <c r="BB1104" s="7">
        <v>1.1365530303030302</v>
      </c>
      <c r="BC1104" s="8">
        <v>0</v>
      </c>
      <c r="BD1104" s="8">
        <v>0</v>
      </c>
      <c r="BE1104" s="8">
        <v>0</v>
      </c>
      <c r="BF1104" s="8">
        <v>0</v>
      </c>
      <c r="BG1104" s="8">
        <v>0</v>
      </c>
      <c r="BH1104" s="8">
        <v>0</v>
      </c>
      <c r="BI1104" s="8">
        <v>0</v>
      </c>
      <c r="BJ1104" s="8">
        <v>0</v>
      </c>
      <c r="BK1104" s="8">
        <v>0</v>
      </c>
      <c r="BL1104" s="8">
        <v>0</v>
      </c>
      <c r="BM1104" s="8">
        <v>0</v>
      </c>
      <c r="BN1104" s="8">
        <v>0</v>
      </c>
      <c r="BO1104" s="8">
        <v>0</v>
      </c>
      <c r="BP1104" s="8">
        <v>0</v>
      </c>
      <c r="BQ1104" s="8">
        <v>0</v>
      </c>
      <c r="BR1104" s="8">
        <v>0</v>
      </c>
    </row>
    <row r="1105" spans="1:70" x14ac:dyDescent="0.25">
      <c r="A1105" s="6">
        <v>35404728</v>
      </c>
      <c r="B1105" t="s">
        <v>2590</v>
      </c>
      <c r="C1105" s="7" t="s">
        <v>86</v>
      </c>
      <c r="D1105" s="7" t="s">
        <v>94</v>
      </c>
      <c r="E1105" s="7" t="s">
        <v>87</v>
      </c>
      <c r="F1105" t="s">
        <v>2507</v>
      </c>
      <c r="G1105" t="s">
        <v>2508</v>
      </c>
      <c r="H1105" t="s">
        <v>1011</v>
      </c>
      <c r="I1105" t="s">
        <v>165</v>
      </c>
      <c r="J1105" t="s">
        <v>78</v>
      </c>
      <c r="K1105" t="s">
        <v>166</v>
      </c>
      <c r="L1105">
        <v>38.420082583899998</v>
      </c>
      <c r="M1105">
        <v>-122.0443275395</v>
      </c>
      <c r="N1105" s="7" t="s">
        <v>2588</v>
      </c>
      <c r="O1105" s="7" t="s">
        <v>2589</v>
      </c>
      <c r="P1105" s="7" t="s">
        <v>1032</v>
      </c>
      <c r="Q1105" s="7" t="s">
        <v>141</v>
      </c>
      <c r="R1105" s="7">
        <v>122</v>
      </c>
      <c r="S1105" s="7">
        <v>491</v>
      </c>
      <c r="T1105" s="7" t="s">
        <v>134</v>
      </c>
      <c r="U1105" s="7" t="s">
        <v>211</v>
      </c>
      <c r="V1105" s="7" t="s">
        <v>217</v>
      </c>
      <c r="W1105" s="8">
        <v>0</v>
      </c>
      <c r="X1105" s="8">
        <v>0.82462121212121209</v>
      </c>
      <c r="Y1105" s="8">
        <v>0</v>
      </c>
      <c r="Z1105" s="8">
        <v>0.82462121212121209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8">
        <v>0</v>
      </c>
      <c r="AO1105" s="8">
        <v>0</v>
      </c>
      <c r="AP1105" s="8">
        <v>0</v>
      </c>
      <c r="AQ1105" s="8">
        <v>0</v>
      </c>
      <c r="AR1105" s="8">
        <v>0</v>
      </c>
      <c r="AS1105" s="8">
        <v>0</v>
      </c>
      <c r="AT1105" s="8">
        <v>0</v>
      </c>
      <c r="AU1105" s="7">
        <v>0</v>
      </c>
      <c r="AV1105" s="7">
        <v>0</v>
      </c>
      <c r="AW1105" s="7">
        <v>0</v>
      </c>
      <c r="AX1105" s="7">
        <v>0</v>
      </c>
      <c r="AY1105" s="7">
        <v>0</v>
      </c>
      <c r="AZ1105" s="7">
        <v>0.82462121212121209</v>
      </c>
      <c r="BA1105" s="7">
        <v>0</v>
      </c>
      <c r="BB1105" s="7">
        <v>0.82462121212121209</v>
      </c>
      <c r="BC1105" s="8">
        <v>0</v>
      </c>
      <c r="BD1105" s="8">
        <v>0</v>
      </c>
      <c r="BE1105" s="8">
        <v>0</v>
      </c>
      <c r="BF1105" s="8">
        <v>0</v>
      </c>
      <c r="BG1105" s="8">
        <v>0</v>
      </c>
      <c r="BH1105" s="8">
        <v>0</v>
      </c>
      <c r="BI1105" s="8">
        <v>0</v>
      </c>
      <c r="BJ1105" s="8">
        <v>0</v>
      </c>
      <c r="BK1105" s="8">
        <v>0</v>
      </c>
      <c r="BL1105" s="8">
        <v>0</v>
      </c>
      <c r="BM1105" s="8">
        <v>0</v>
      </c>
      <c r="BN1105" s="8">
        <v>0</v>
      </c>
      <c r="BO1105" s="8">
        <v>0</v>
      </c>
      <c r="BP1105" s="8">
        <v>0</v>
      </c>
      <c r="BQ1105" s="8">
        <v>0</v>
      </c>
      <c r="BR1105" s="8">
        <v>0</v>
      </c>
    </row>
    <row r="1106" spans="1:70" x14ac:dyDescent="0.25">
      <c r="A1106" s="6">
        <v>35404729</v>
      </c>
      <c r="B1106" t="s">
        <v>2591</v>
      </c>
      <c r="C1106" s="7" t="s">
        <v>86</v>
      </c>
      <c r="D1106" s="7" t="s">
        <v>94</v>
      </c>
      <c r="E1106" s="7" t="s">
        <v>87</v>
      </c>
      <c r="F1106" t="s">
        <v>2507</v>
      </c>
      <c r="G1106" t="s">
        <v>2508</v>
      </c>
      <c r="H1106" t="s">
        <v>1011</v>
      </c>
      <c r="I1106" t="s">
        <v>165</v>
      </c>
      <c r="J1106" t="s">
        <v>78</v>
      </c>
      <c r="K1106" t="s">
        <v>166</v>
      </c>
      <c r="L1106">
        <v>38.429529513299997</v>
      </c>
      <c r="M1106">
        <v>-122.0489337666</v>
      </c>
      <c r="N1106" s="7" t="s">
        <v>2588</v>
      </c>
      <c r="O1106" s="7" t="s">
        <v>2589</v>
      </c>
      <c r="P1106" s="7" t="s">
        <v>1032</v>
      </c>
      <c r="Q1106" s="7" t="s">
        <v>141</v>
      </c>
      <c r="R1106" s="7">
        <v>122</v>
      </c>
      <c r="S1106" s="7">
        <v>491</v>
      </c>
      <c r="T1106" s="7" t="s">
        <v>134</v>
      </c>
      <c r="U1106" s="7" t="s">
        <v>211</v>
      </c>
      <c r="V1106" s="7" t="s">
        <v>80</v>
      </c>
      <c r="W1106" s="8">
        <v>0</v>
      </c>
      <c r="X1106" s="8">
        <v>0.92159090909090913</v>
      </c>
      <c r="Y1106" s="8">
        <v>0</v>
      </c>
      <c r="Z1106" s="8">
        <v>0.92159090909090913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8">
        <v>0</v>
      </c>
      <c r="AO1106" s="8">
        <v>0</v>
      </c>
      <c r="AP1106" s="8">
        <v>0</v>
      </c>
      <c r="AQ1106" s="8">
        <v>0</v>
      </c>
      <c r="AR1106" s="8">
        <v>0</v>
      </c>
      <c r="AS1106" s="8">
        <v>0</v>
      </c>
      <c r="AT1106" s="8">
        <v>0</v>
      </c>
      <c r="AU1106" s="7">
        <v>0</v>
      </c>
      <c r="AV1106" s="7">
        <v>0</v>
      </c>
      <c r="AW1106" s="7">
        <v>0</v>
      </c>
      <c r="AX1106" s="7">
        <v>0</v>
      </c>
      <c r="AY1106" s="7">
        <v>0</v>
      </c>
      <c r="AZ1106" s="7">
        <v>0.92159090909090913</v>
      </c>
      <c r="BA1106" s="7">
        <v>0</v>
      </c>
      <c r="BB1106" s="7">
        <v>0.92159090909090913</v>
      </c>
      <c r="BC1106" s="8">
        <v>0</v>
      </c>
      <c r="BD1106" s="8">
        <v>0</v>
      </c>
      <c r="BE1106" s="8">
        <v>0</v>
      </c>
      <c r="BF1106" s="8">
        <v>0</v>
      </c>
      <c r="BG1106" s="8">
        <v>0</v>
      </c>
      <c r="BH1106" s="8">
        <v>0</v>
      </c>
      <c r="BI1106" s="8">
        <v>0</v>
      </c>
      <c r="BJ1106" s="8">
        <v>0</v>
      </c>
      <c r="BK1106" s="8">
        <v>0</v>
      </c>
      <c r="BL1106" s="8">
        <v>0</v>
      </c>
      <c r="BM1106" s="8">
        <v>0</v>
      </c>
      <c r="BN1106" s="8">
        <v>0</v>
      </c>
      <c r="BO1106" s="8">
        <v>0</v>
      </c>
      <c r="BP1106" s="8">
        <v>0</v>
      </c>
      <c r="BQ1106" s="8">
        <v>0</v>
      </c>
      <c r="BR1106" s="8">
        <v>0</v>
      </c>
    </row>
    <row r="1107" spans="1:70" x14ac:dyDescent="0.25">
      <c r="A1107" s="6">
        <v>35334753</v>
      </c>
      <c r="B1107" t="s">
        <v>2592</v>
      </c>
      <c r="C1107" s="7" t="s">
        <v>86</v>
      </c>
      <c r="D1107" s="7" t="s">
        <v>94</v>
      </c>
      <c r="E1107" s="7" t="s">
        <v>87</v>
      </c>
      <c r="F1107" t="s">
        <v>2507</v>
      </c>
      <c r="G1107" t="s">
        <v>2508</v>
      </c>
      <c r="H1107" t="s">
        <v>1011</v>
      </c>
      <c r="I1107" t="s">
        <v>165</v>
      </c>
      <c r="J1107" t="s">
        <v>78</v>
      </c>
      <c r="K1107" t="s">
        <v>166</v>
      </c>
      <c r="L1107">
        <v>38.431260423300003</v>
      </c>
      <c r="M1107">
        <v>-122.05003446960001</v>
      </c>
      <c r="N1107" s="7" t="s">
        <v>2588</v>
      </c>
      <c r="O1107" s="7" t="s">
        <v>2589</v>
      </c>
      <c r="P1107" s="7" t="s">
        <v>1032</v>
      </c>
      <c r="Q1107" s="7" t="s">
        <v>141</v>
      </c>
      <c r="R1107" s="7">
        <v>122</v>
      </c>
      <c r="S1107" s="7">
        <v>491</v>
      </c>
      <c r="T1107" s="7" t="s">
        <v>134</v>
      </c>
      <c r="U1107" s="7" t="s">
        <v>211</v>
      </c>
      <c r="V1107" s="7" t="s">
        <v>217</v>
      </c>
      <c r="W1107" s="8">
        <v>0</v>
      </c>
      <c r="X1107" s="8">
        <v>1.8960227272727272</v>
      </c>
      <c r="Y1107" s="8">
        <v>0</v>
      </c>
      <c r="Z1107" s="8">
        <v>1.8960227272727272</v>
      </c>
      <c r="AA1107" s="8">
        <v>0</v>
      </c>
      <c r="AB1107" s="8">
        <v>0</v>
      </c>
      <c r="AC1107" s="8">
        <v>0</v>
      </c>
      <c r="AD1107" s="8">
        <v>0</v>
      </c>
      <c r="AE1107" s="8">
        <v>0</v>
      </c>
      <c r="AF1107" s="8">
        <v>0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0</v>
      </c>
      <c r="AN1107" s="8">
        <v>0</v>
      </c>
      <c r="AO1107" s="8">
        <v>0</v>
      </c>
      <c r="AP1107" s="8">
        <v>0</v>
      </c>
      <c r="AQ1107" s="8">
        <v>0</v>
      </c>
      <c r="AR1107" s="8">
        <v>0</v>
      </c>
      <c r="AS1107" s="8">
        <v>0</v>
      </c>
      <c r="AT1107" s="8">
        <v>0</v>
      </c>
      <c r="AU1107" s="7">
        <v>0</v>
      </c>
      <c r="AV1107" s="7">
        <v>0</v>
      </c>
      <c r="AW1107" s="7">
        <v>0</v>
      </c>
      <c r="AX1107" s="7">
        <v>0</v>
      </c>
      <c r="AY1107" s="7">
        <v>0</v>
      </c>
      <c r="AZ1107" s="7">
        <v>1.8960227272727272</v>
      </c>
      <c r="BA1107" s="7">
        <v>0</v>
      </c>
      <c r="BB1107" s="7">
        <v>1.8960227272727272</v>
      </c>
      <c r="BC1107" s="8">
        <v>0</v>
      </c>
      <c r="BD1107" s="8">
        <v>0</v>
      </c>
      <c r="BE1107" s="8">
        <v>0</v>
      </c>
      <c r="BF1107" s="8">
        <v>0</v>
      </c>
      <c r="BG1107" s="8">
        <v>0</v>
      </c>
      <c r="BH1107" s="8">
        <v>0</v>
      </c>
      <c r="BI1107" s="8">
        <v>0</v>
      </c>
      <c r="BJ1107" s="8">
        <v>0</v>
      </c>
      <c r="BK1107" s="8">
        <v>0</v>
      </c>
      <c r="BL1107" s="8">
        <v>0</v>
      </c>
      <c r="BM1107" s="8">
        <v>0</v>
      </c>
      <c r="BN1107" s="8">
        <v>0</v>
      </c>
      <c r="BO1107" s="8">
        <v>0</v>
      </c>
      <c r="BP1107" s="8">
        <v>0</v>
      </c>
      <c r="BQ1107" s="8">
        <v>0</v>
      </c>
      <c r="BR1107" s="8">
        <v>0</v>
      </c>
    </row>
    <row r="1108" spans="1:70" x14ac:dyDescent="0.25">
      <c r="A1108" s="6">
        <v>35334754</v>
      </c>
      <c r="B1108" t="s">
        <v>2593</v>
      </c>
      <c r="C1108" s="7" t="s">
        <v>86</v>
      </c>
      <c r="D1108" s="7" t="s">
        <v>94</v>
      </c>
      <c r="E1108" s="7" t="s">
        <v>87</v>
      </c>
      <c r="F1108" t="s">
        <v>2507</v>
      </c>
      <c r="G1108" t="s">
        <v>2508</v>
      </c>
      <c r="H1108" t="s">
        <v>1011</v>
      </c>
      <c r="I1108" t="s">
        <v>165</v>
      </c>
      <c r="J1108" t="s">
        <v>78</v>
      </c>
      <c r="K1108" t="s">
        <v>166</v>
      </c>
      <c r="L1108">
        <v>38.4024170291</v>
      </c>
      <c r="M1108">
        <v>-122.03179547489999</v>
      </c>
      <c r="N1108" s="7" t="s">
        <v>2588</v>
      </c>
      <c r="O1108" s="7" t="s">
        <v>2589</v>
      </c>
      <c r="P1108" s="7" t="s">
        <v>1032</v>
      </c>
      <c r="Q1108" s="7" t="s">
        <v>141</v>
      </c>
      <c r="R1108" s="7">
        <v>122</v>
      </c>
      <c r="S1108" s="7">
        <v>491</v>
      </c>
      <c r="T1108" s="7" t="s">
        <v>134</v>
      </c>
      <c r="U1108" s="7" t="s">
        <v>216</v>
      </c>
      <c r="V1108" s="7" t="s">
        <v>217</v>
      </c>
      <c r="W1108" s="8">
        <v>0</v>
      </c>
      <c r="X1108" s="8">
        <v>3.93</v>
      </c>
      <c r="Y1108" s="8">
        <v>0</v>
      </c>
      <c r="Z1108" s="8">
        <v>3.93</v>
      </c>
      <c r="AA1108" s="8">
        <v>0</v>
      </c>
      <c r="AB1108" s="8">
        <v>0</v>
      </c>
      <c r="AC1108" s="8">
        <v>0</v>
      </c>
      <c r="AD1108" s="8">
        <v>0</v>
      </c>
      <c r="AE1108" s="8">
        <v>0</v>
      </c>
      <c r="AF1108" s="8">
        <v>0</v>
      </c>
      <c r="AG1108" s="8">
        <v>0</v>
      </c>
      <c r="AH1108" s="8">
        <v>0</v>
      </c>
      <c r="AI1108" s="8">
        <v>0</v>
      </c>
      <c r="AJ1108" s="8">
        <v>0</v>
      </c>
      <c r="AK1108" s="8">
        <v>0</v>
      </c>
      <c r="AL1108" s="8">
        <v>0</v>
      </c>
      <c r="AM1108" s="8">
        <v>0</v>
      </c>
      <c r="AN1108" s="8">
        <v>0</v>
      </c>
      <c r="AO1108" s="8">
        <v>0</v>
      </c>
      <c r="AP1108" s="8">
        <v>0</v>
      </c>
      <c r="AQ1108" s="8">
        <v>0</v>
      </c>
      <c r="AR1108" s="8">
        <v>0</v>
      </c>
      <c r="AS1108" s="8">
        <v>0</v>
      </c>
      <c r="AT1108" s="8">
        <v>0</v>
      </c>
      <c r="AU1108" s="7">
        <v>0</v>
      </c>
      <c r="AV1108" s="7">
        <v>0</v>
      </c>
      <c r="AW1108" s="7">
        <v>0</v>
      </c>
      <c r="AX1108" s="7">
        <v>0</v>
      </c>
      <c r="AY1108" s="7">
        <v>0</v>
      </c>
      <c r="AZ1108" s="7">
        <v>3.93</v>
      </c>
      <c r="BA1108" s="7">
        <v>0</v>
      </c>
      <c r="BB1108" s="7">
        <v>3.93</v>
      </c>
      <c r="BC1108" s="8">
        <v>0</v>
      </c>
      <c r="BD1108" s="8">
        <v>0</v>
      </c>
      <c r="BE1108" s="8">
        <v>0</v>
      </c>
      <c r="BF1108" s="8">
        <v>0</v>
      </c>
      <c r="BG1108" s="8">
        <v>0</v>
      </c>
      <c r="BH1108" s="8">
        <v>0</v>
      </c>
      <c r="BI1108" s="8">
        <v>0</v>
      </c>
      <c r="BJ1108" s="8">
        <v>0</v>
      </c>
      <c r="BK1108" s="8">
        <v>0</v>
      </c>
      <c r="BL1108" s="8">
        <v>0</v>
      </c>
      <c r="BM1108" s="8">
        <v>0</v>
      </c>
      <c r="BN1108" s="8">
        <v>0</v>
      </c>
      <c r="BO1108" s="8">
        <v>0</v>
      </c>
      <c r="BP1108" s="8">
        <v>0</v>
      </c>
      <c r="BQ1108" s="8">
        <v>0</v>
      </c>
      <c r="BR1108" s="8">
        <v>0</v>
      </c>
    </row>
    <row r="1109" spans="1:70" x14ac:dyDescent="0.25">
      <c r="A1109" s="6">
        <v>35334755</v>
      </c>
      <c r="B1109" t="s">
        <v>2594</v>
      </c>
      <c r="C1109" s="7" t="s">
        <v>86</v>
      </c>
      <c r="D1109" s="7" t="s">
        <v>94</v>
      </c>
      <c r="E1109" s="7" t="s">
        <v>87</v>
      </c>
      <c r="F1109" t="s">
        <v>2507</v>
      </c>
      <c r="G1109" t="s">
        <v>2508</v>
      </c>
      <c r="H1109" t="s">
        <v>1011</v>
      </c>
      <c r="I1109" t="s">
        <v>165</v>
      </c>
      <c r="J1109" t="s">
        <v>78</v>
      </c>
      <c r="K1109" t="s">
        <v>166</v>
      </c>
      <c r="L1109">
        <v>38.391083670699999</v>
      </c>
      <c r="M1109">
        <v>-122.0366576644</v>
      </c>
      <c r="N1109" s="7" t="s">
        <v>2588</v>
      </c>
      <c r="O1109" s="7" t="s">
        <v>2589</v>
      </c>
      <c r="P1109" s="7" t="s">
        <v>1032</v>
      </c>
      <c r="Q1109" s="7" t="s">
        <v>141</v>
      </c>
      <c r="R1109" s="7">
        <v>122</v>
      </c>
      <c r="S1109" s="7">
        <v>491</v>
      </c>
      <c r="T1109" s="7" t="s">
        <v>134</v>
      </c>
      <c r="U1109" s="7" t="s">
        <v>211</v>
      </c>
      <c r="V1109" s="7" t="s">
        <v>80</v>
      </c>
      <c r="W1109" s="8">
        <v>0</v>
      </c>
      <c r="X1109" s="8">
        <v>1.47</v>
      </c>
      <c r="Y1109" s="8">
        <v>0</v>
      </c>
      <c r="Z1109" s="8">
        <v>1.47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8">
        <v>0</v>
      </c>
      <c r="AO1109" s="8">
        <v>0</v>
      </c>
      <c r="AP1109" s="8">
        <v>0</v>
      </c>
      <c r="AQ1109" s="8">
        <v>0</v>
      </c>
      <c r="AR1109" s="8">
        <v>0</v>
      </c>
      <c r="AS1109" s="8">
        <v>0</v>
      </c>
      <c r="AT1109" s="8">
        <v>0</v>
      </c>
      <c r="AU1109" s="7">
        <v>0</v>
      </c>
      <c r="AV1109" s="7">
        <v>0</v>
      </c>
      <c r="AW1109" s="7">
        <v>0</v>
      </c>
      <c r="AX1109" s="7">
        <v>0</v>
      </c>
      <c r="AY1109" s="7">
        <v>0</v>
      </c>
      <c r="AZ1109" s="7">
        <v>1.47</v>
      </c>
      <c r="BA1109" s="7">
        <v>0</v>
      </c>
      <c r="BB1109" s="7">
        <v>1.47</v>
      </c>
      <c r="BC1109" s="8">
        <v>0</v>
      </c>
      <c r="BD1109" s="8">
        <v>0</v>
      </c>
      <c r="BE1109" s="8">
        <v>0</v>
      </c>
      <c r="BF1109" s="8">
        <v>0</v>
      </c>
      <c r="BG1109" s="8">
        <v>0</v>
      </c>
      <c r="BH1109" s="8">
        <v>0</v>
      </c>
      <c r="BI1109" s="8">
        <v>0</v>
      </c>
      <c r="BJ1109" s="8">
        <v>0</v>
      </c>
      <c r="BK1109" s="8">
        <v>0</v>
      </c>
      <c r="BL1109" s="8">
        <v>0</v>
      </c>
      <c r="BM1109" s="8">
        <v>0</v>
      </c>
      <c r="BN1109" s="8">
        <v>0</v>
      </c>
      <c r="BO1109" s="8">
        <v>0</v>
      </c>
      <c r="BP1109" s="8">
        <v>0</v>
      </c>
      <c r="BQ1109" s="8">
        <v>0</v>
      </c>
      <c r="BR1109" s="8">
        <v>0</v>
      </c>
    </row>
    <row r="1110" spans="1:70" x14ac:dyDescent="0.25">
      <c r="A1110" s="6">
        <v>35320336</v>
      </c>
      <c r="B1110" t="s">
        <v>2595</v>
      </c>
      <c r="C1110" s="7" t="s">
        <v>86</v>
      </c>
      <c r="D1110" s="7" t="s">
        <v>94</v>
      </c>
      <c r="E1110" s="7" t="s">
        <v>87</v>
      </c>
      <c r="F1110" t="s">
        <v>2507</v>
      </c>
      <c r="G1110" t="s">
        <v>2508</v>
      </c>
      <c r="H1110" t="s">
        <v>1011</v>
      </c>
      <c r="I1110" t="s">
        <v>165</v>
      </c>
      <c r="J1110" t="s">
        <v>78</v>
      </c>
      <c r="K1110" t="s">
        <v>166</v>
      </c>
      <c r="L1110">
        <v>38.436506522999998</v>
      </c>
      <c r="M1110">
        <v>-122.0526723591</v>
      </c>
      <c r="N1110" s="7" t="s">
        <v>2588</v>
      </c>
      <c r="O1110" s="7" t="s">
        <v>2589</v>
      </c>
      <c r="P1110" s="7" t="s">
        <v>1032</v>
      </c>
      <c r="Q1110" s="7" t="s">
        <v>141</v>
      </c>
      <c r="R1110" s="7">
        <v>122</v>
      </c>
      <c r="S1110" s="7">
        <v>491</v>
      </c>
      <c r="T1110" s="7" t="s">
        <v>134</v>
      </c>
      <c r="U1110" s="7" t="s">
        <v>211</v>
      </c>
      <c r="V1110" s="7" t="s">
        <v>80</v>
      </c>
      <c r="W1110" s="8">
        <v>0</v>
      </c>
      <c r="X1110" s="8">
        <v>2.3509469696969698</v>
      </c>
      <c r="Y1110" s="8">
        <v>0</v>
      </c>
      <c r="Z1110" s="8">
        <v>2.3509469696969698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8">
        <v>0</v>
      </c>
      <c r="AO1110" s="8">
        <v>0</v>
      </c>
      <c r="AP1110" s="8">
        <v>0</v>
      </c>
      <c r="AQ1110" s="8">
        <v>0</v>
      </c>
      <c r="AR1110" s="8">
        <v>0</v>
      </c>
      <c r="AS1110" s="8">
        <v>0</v>
      </c>
      <c r="AT1110" s="8">
        <v>0</v>
      </c>
      <c r="AU1110" s="7">
        <v>0</v>
      </c>
      <c r="AV1110" s="7">
        <v>0</v>
      </c>
      <c r="AW1110" s="7">
        <v>0</v>
      </c>
      <c r="AX1110" s="7">
        <v>0</v>
      </c>
      <c r="AY1110" s="7">
        <v>0</v>
      </c>
      <c r="AZ1110" s="7">
        <v>2.3509469696969698</v>
      </c>
      <c r="BA1110" s="7">
        <v>0</v>
      </c>
      <c r="BB1110" s="7">
        <v>2.3509469696969698</v>
      </c>
      <c r="BC1110" s="8">
        <v>0</v>
      </c>
      <c r="BD1110" s="8">
        <v>0</v>
      </c>
      <c r="BE1110" s="8">
        <v>0</v>
      </c>
      <c r="BF1110" s="8">
        <v>0</v>
      </c>
      <c r="BG1110" s="8">
        <v>0</v>
      </c>
      <c r="BH1110" s="8">
        <v>0</v>
      </c>
      <c r="BI1110" s="8">
        <v>0</v>
      </c>
      <c r="BJ1110" s="8">
        <v>0</v>
      </c>
      <c r="BK1110" s="8">
        <v>0</v>
      </c>
      <c r="BL1110" s="8">
        <v>0</v>
      </c>
      <c r="BM1110" s="8">
        <v>0</v>
      </c>
      <c r="BN1110" s="8">
        <v>0</v>
      </c>
      <c r="BO1110" s="8">
        <v>0</v>
      </c>
      <c r="BP1110" s="8">
        <v>0</v>
      </c>
      <c r="BQ1110" s="8">
        <v>0</v>
      </c>
      <c r="BR1110" s="8">
        <v>0</v>
      </c>
    </row>
    <row r="1111" spans="1:70" x14ac:dyDescent="0.25">
      <c r="A1111" s="6">
        <v>35320339</v>
      </c>
      <c r="B1111" t="s">
        <v>2596</v>
      </c>
      <c r="C1111" s="7" t="s">
        <v>86</v>
      </c>
      <c r="D1111" s="7" t="s">
        <v>94</v>
      </c>
      <c r="E1111" s="7" t="s">
        <v>87</v>
      </c>
      <c r="F1111" t="s">
        <v>2507</v>
      </c>
      <c r="G1111" t="s">
        <v>2508</v>
      </c>
      <c r="H1111" t="s">
        <v>1011</v>
      </c>
      <c r="I1111" t="s">
        <v>165</v>
      </c>
      <c r="J1111" t="s">
        <v>78</v>
      </c>
      <c r="K1111" t="s">
        <v>166</v>
      </c>
      <c r="L1111">
        <v>38.416796329900002</v>
      </c>
      <c r="M1111">
        <v>-122.03809226920001</v>
      </c>
      <c r="N1111" s="7" t="s">
        <v>2588</v>
      </c>
      <c r="O1111" s="7" t="s">
        <v>2589</v>
      </c>
      <c r="P1111" s="7" t="s">
        <v>1032</v>
      </c>
      <c r="Q1111" s="7" t="s">
        <v>141</v>
      </c>
      <c r="R1111" s="7">
        <v>122</v>
      </c>
      <c r="S1111" s="7">
        <v>491</v>
      </c>
      <c r="T1111" s="7" t="s">
        <v>134</v>
      </c>
      <c r="U1111" s="7" t="s">
        <v>211</v>
      </c>
      <c r="V1111" s="7" t="s">
        <v>80</v>
      </c>
      <c r="W1111" s="8">
        <v>0</v>
      </c>
      <c r="X1111" s="8">
        <v>2.2000000000000002</v>
      </c>
      <c r="Y1111" s="8">
        <v>0</v>
      </c>
      <c r="Z1111" s="8">
        <v>2.2000000000000002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8">
        <v>0</v>
      </c>
      <c r="AO1111" s="8">
        <v>0</v>
      </c>
      <c r="AP1111" s="8">
        <v>0</v>
      </c>
      <c r="AQ1111" s="8">
        <v>0</v>
      </c>
      <c r="AR1111" s="8">
        <v>0</v>
      </c>
      <c r="AS1111" s="8">
        <v>0</v>
      </c>
      <c r="AT1111" s="8">
        <v>0</v>
      </c>
      <c r="AU1111" s="7">
        <v>0</v>
      </c>
      <c r="AV1111" s="7">
        <v>0</v>
      </c>
      <c r="AW1111" s="7">
        <v>0</v>
      </c>
      <c r="AX1111" s="7">
        <v>0</v>
      </c>
      <c r="AY1111" s="7">
        <v>0</v>
      </c>
      <c r="AZ1111" s="7">
        <v>2.2000000000000002</v>
      </c>
      <c r="BA1111" s="7">
        <v>0</v>
      </c>
      <c r="BB1111" s="7">
        <v>2.2000000000000002</v>
      </c>
      <c r="BC1111" s="8">
        <v>0</v>
      </c>
      <c r="BD1111" s="8">
        <v>0</v>
      </c>
      <c r="BE1111" s="8">
        <v>0</v>
      </c>
      <c r="BF1111" s="8">
        <v>0</v>
      </c>
      <c r="BG1111" s="8">
        <v>0</v>
      </c>
      <c r="BH1111" s="8">
        <v>0</v>
      </c>
      <c r="BI1111" s="8">
        <v>0</v>
      </c>
      <c r="BJ1111" s="8">
        <v>0</v>
      </c>
      <c r="BK1111" s="8">
        <v>0</v>
      </c>
      <c r="BL1111" s="8">
        <v>0</v>
      </c>
      <c r="BM1111" s="8">
        <v>0</v>
      </c>
      <c r="BN1111" s="8">
        <v>0</v>
      </c>
      <c r="BO1111" s="8">
        <v>0</v>
      </c>
      <c r="BP1111" s="8">
        <v>0</v>
      </c>
      <c r="BQ1111" s="8">
        <v>0</v>
      </c>
      <c r="BR1111" s="8">
        <v>0</v>
      </c>
    </row>
    <row r="1112" spans="1:70" x14ac:dyDescent="0.25">
      <c r="A1112" s="6">
        <v>35320335</v>
      </c>
      <c r="B1112" t="s">
        <v>2597</v>
      </c>
      <c r="C1112" s="7" t="s">
        <v>421</v>
      </c>
      <c r="D1112" s="7" t="s">
        <v>94</v>
      </c>
      <c r="E1112" s="7" t="s">
        <v>421</v>
      </c>
      <c r="F1112" t="s">
        <v>2507</v>
      </c>
      <c r="G1112" t="s">
        <v>2508</v>
      </c>
      <c r="H1112" t="s">
        <v>1011</v>
      </c>
      <c r="I1112" t="s">
        <v>165</v>
      </c>
      <c r="J1112" t="s">
        <v>78</v>
      </c>
      <c r="K1112" t="s">
        <v>166</v>
      </c>
      <c r="L1112">
        <v>38.359309659899999</v>
      </c>
      <c r="M1112">
        <v>-122.0012235188</v>
      </c>
      <c r="N1112" s="7" t="s">
        <v>2588</v>
      </c>
      <c r="O1112" s="7" t="s">
        <v>2598</v>
      </c>
      <c r="P1112" s="7" t="s">
        <v>1032</v>
      </c>
      <c r="Q1112" s="7" t="s">
        <v>141</v>
      </c>
      <c r="R1112" s="7">
        <v>1247</v>
      </c>
      <c r="S1112" s="7">
        <v>1923</v>
      </c>
      <c r="T1112" s="7" t="s">
        <v>220</v>
      </c>
      <c r="U1112" s="7"/>
      <c r="V1112" s="7" t="s">
        <v>422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8">
        <v>0</v>
      </c>
      <c r="AO1112" s="8">
        <v>0</v>
      </c>
      <c r="AP1112" s="8">
        <v>0</v>
      </c>
      <c r="AQ1112" s="8">
        <v>0</v>
      </c>
      <c r="AR1112" s="8">
        <v>0</v>
      </c>
      <c r="AS1112" s="8">
        <v>0</v>
      </c>
      <c r="AT1112" s="8">
        <v>0</v>
      </c>
      <c r="AU1112" s="7">
        <v>0</v>
      </c>
      <c r="AV1112" s="7">
        <v>0</v>
      </c>
      <c r="AW1112" s="7">
        <v>0</v>
      </c>
      <c r="AX1112" s="7">
        <v>0</v>
      </c>
      <c r="AY1112" s="7">
        <v>0</v>
      </c>
      <c r="AZ1112" s="7">
        <v>0</v>
      </c>
      <c r="BA1112" s="7">
        <v>0</v>
      </c>
      <c r="BB1112" s="7">
        <v>0</v>
      </c>
      <c r="BC1112" s="8">
        <v>0</v>
      </c>
      <c r="BD1112" s="8">
        <v>0</v>
      </c>
      <c r="BE1112" s="8">
        <v>0</v>
      </c>
      <c r="BF1112" s="8">
        <v>0</v>
      </c>
      <c r="BG1112" s="8">
        <v>0</v>
      </c>
      <c r="BH1112" s="8">
        <v>0</v>
      </c>
      <c r="BI1112" s="8">
        <v>0</v>
      </c>
      <c r="BJ1112" s="8">
        <v>0</v>
      </c>
      <c r="BK1112" s="8">
        <v>0</v>
      </c>
      <c r="BL1112" s="8">
        <v>0</v>
      </c>
      <c r="BM1112" s="8">
        <v>0</v>
      </c>
      <c r="BN1112" s="8">
        <v>0</v>
      </c>
      <c r="BO1112" s="8">
        <v>0</v>
      </c>
      <c r="BP1112" s="8">
        <v>0</v>
      </c>
      <c r="BQ1112" s="8">
        <v>0</v>
      </c>
      <c r="BR1112" s="8">
        <v>0</v>
      </c>
    </row>
    <row r="1113" spans="1:70" x14ac:dyDescent="0.25">
      <c r="A1113" s="6">
        <v>35320333</v>
      </c>
      <c r="B1113" t="s">
        <v>2599</v>
      </c>
      <c r="C1113" s="7" t="s">
        <v>86</v>
      </c>
      <c r="D1113" s="7" t="s">
        <v>94</v>
      </c>
      <c r="E1113" s="7" t="s">
        <v>87</v>
      </c>
      <c r="F1113" t="s">
        <v>2507</v>
      </c>
      <c r="G1113" t="s">
        <v>2508</v>
      </c>
      <c r="H1113" t="s">
        <v>1011</v>
      </c>
      <c r="I1113" t="s">
        <v>165</v>
      </c>
      <c r="J1113" t="s">
        <v>78</v>
      </c>
      <c r="K1113" t="s">
        <v>166</v>
      </c>
      <c r="L1113">
        <v>38.344018233699998</v>
      </c>
      <c r="M1113">
        <v>-122.02467991260001</v>
      </c>
      <c r="N1113" s="7" t="s">
        <v>2588</v>
      </c>
      <c r="O1113" s="7" t="s">
        <v>1031</v>
      </c>
      <c r="P1113" s="7" t="s">
        <v>1032</v>
      </c>
      <c r="Q1113" s="7" t="s">
        <v>141</v>
      </c>
      <c r="R1113" s="7">
        <v>64</v>
      </c>
      <c r="S1113" s="7">
        <v>768</v>
      </c>
      <c r="T1113" s="7" t="s">
        <v>220</v>
      </c>
      <c r="U1113" s="7" t="s">
        <v>211</v>
      </c>
      <c r="V1113" s="7" t="s">
        <v>222</v>
      </c>
      <c r="W1113" s="8">
        <v>0</v>
      </c>
      <c r="X1113" s="8">
        <v>2.95</v>
      </c>
      <c r="Y1113" s="8">
        <v>0</v>
      </c>
      <c r="Z1113" s="8">
        <v>2.95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0</v>
      </c>
      <c r="AN1113" s="8">
        <v>0</v>
      </c>
      <c r="AO1113" s="8">
        <v>0</v>
      </c>
      <c r="AP1113" s="8">
        <v>0</v>
      </c>
      <c r="AQ1113" s="8">
        <v>0</v>
      </c>
      <c r="AR1113" s="8">
        <v>0</v>
      </c>
      <c r="AS1113" s="8">
        <v>0</v>
      </c>
      <c r="AT1113" s="8">
        <v>0</v>
      </c>
      <c r="AU1113" s="7">
        <v>0</v>
      </c>
      <c r="AV1113" s="7">
        <v>0</v>
      </c>
      <c r="AW1113" s="7">
        <v>0</v>
      </c>
      <c r="AX1113" s="7">
        <v>0</v>
      </c>
      <c r="AY1113" s="7">
        <v>0</v>
      </c>
      <c r="AZ1113" s="7">
        <v>2.95</v>
      </c>
      <c r="BA1113" s="7">
        <v>0</v>
      </c>
      <c r="BB1113" s="7">
        <v>2.95</v>
      </c>
      <c r="BC1113" s="8">
        <v>0</v>
      </c>
      <c r="BD1113" s="8">
        <v>0</v>
      </c>
      <c r="BE1113" s="8">
        <v>0</v>
      </c>
      <c r="BF1113" s="8">
        <v>0</v>
      </c>
      <c r="BG1113" s="8">
        <v>0</v>
      </c>
      <c r="BH1113" s="8">
        <v>0</v>
      </c>
      <c r="BI1113" s="8">
        <v>0</v>
      </c>
      <c r="BJ1113" s="8">
        <v>0</v>
      </c>
      <c r="BK1113" s="8">
        <v>0</v>
      </c>
      <c r="BL1113" s="8">
        <v>0</v>
      </c>
      <c r="BM1113" s="8">
        <v>0</v>
      </c>
      <c r="BN1113" s="8">
        <v>0</v>
      </c>
      <c r="BO1113" s="8">
        <v>0</v>
      </c>
      <c r="BP1113" s="8">
        <v>0</v>
      </c>
      <c r="BQ1113" s="8">
        <v>0</v>
      </c>
      <c r="BR1113" s="8">
        <v>0</v>
      </c>
    </row>
    <row r="1114" spans="1:70" x14ac:dyDescent="0.25">
      <c r="A1114" s="6">
        <v>35320334</v>
      </c>
      <c r="B1114" t="s">
        <v>2600</v>
      </c>
      <c r="C1114" s="7" t="s">
        <v>86</v>
      </c>
      <c r="D1114" s="7" t="s">
        <v>94</v>
      </c>
      <c r="E1114" s="7" t="s">
        <v>87</v>
      </c>
      <c r="F1114" t="s">
        <v>2507</v>
      </c>
      <c r="G1114" t="s">
        <v>2508</v>
      </c>
      <c r="H1114" t="s">
        <v>1011</v>
      </c>
      <c r="I1114" t="s">
        <v>165</v>
      </c>
      <c r="J1114" t="s">
        <v>78</v>
      </c>
      <c r="K1114" t="s">
        <v>166</v>
      </c>
      <c r="L1114">
        <v>38.361803636799998</v>
      </c>
      <c r="M1114">
        <v>-122.02190331529999</v>
      </c>
      <c r="N1114" s="7" t="s">
        <v>2588</v>
      </c>
      <c r="O1114" s="7" t="s">
        <v>1031</v>
      </c>
      <c r="P1114" s="7" t="s">
        <v>1032</v>
      </c>
      <c r="Q1114" s="7" t="s">
        <v>141</v>
      </c>
      <c r="R1114" s="7">
        <v>64</v>
      </c>
      <c r="S1114" s="7">
        <v>768</v>
      </c>
      <c r="T1114" s="7" t="s">
        <v>220</v>
      </c>
      <c r="U1114" s="7" t="s">
        <v>211</v>
      </c>
      <c r="V1114" s="7" t="s">
        <v>217</v>
      </c>
      <c r="W1114" s="8">
        <v>0</v>
      </c>
      <c r="X1114" s="8">
        <v>2.5</v>
      </c>
      <c r="Y1114" s="8">
        <v>0</v>
      </c>
      <c r="Z1114" s="8">
        <v>2.5</v>
      </c>
      <c r="AA1114" s="8">
        <v>0</v>
      </c>
      <c r="AB1114" s="8">
        <v>0</v>
      </c>
      <c r="AC1114" s="8">
        <v>0</v>
      </c>
      <c r="AD1114" s="8">
        <v>0</v>
      </c>
      <c r="AE1114" s="8">
        <v>0</v>
      </c>
      <c r="AF1114" s="8">
        <v>0</v>
      </c>
      <c r="AG1114" s="8">
        <v>0</v>
      </c>
      <c r="AH1114" s="8">
        <v>0</v>
      </c>
      <c r="AI1114" s="8">
        <v>0</v>
      </c>
      <c r="AJ1114" s="8">
        <v>0</v>
      </c>
      <c r="AK1114" s="8">
        <v>0</v>
      </c>
      <c r="AL1114" s="8">
        <v>0</v>
      </c>
      <c r="AM1114" s="8">
        <v>0</v>
      </c>
      <c r="AN1114" s="8">
        <v>0</v>
      </c>
      <c r="AO1114" s="8">
        <v>0</v>
      </c>
      <c r="AP1114" s="8">
        <v>0</v>
      </c>
      <c r="AQ1114" s="8">
        <v>0</v>
      </c>
      <c r="AR1114" s="8">
        <v>0</v>
      </c>
      <c r="AS1114" s="8">
        <v>0</v>
      </c>
      <c r="AT1114" s="8">
        <v>0</v>
      </c>
      <c r="AU1114" s="7">
        <v>0</v>
      </c>
      <c r="AV1114" s="7">
        <v>0</v>
      </c>
      <c r="AW1114" s="7">
        <v>0</v>
      </c>
      <c r="AX1114" s="7">
        <v>0</v>
      </c>
      <c r="AY1114" s="7">
        <v>0</v>
      </c>
      <c r="AZ1114" s="7">
        <v>2.5</v>
      </c>
      <c r="BA1114" s="7">
        <v>0</v>
      </c>
      <c r="BB1114" s="7">
        <v>2.5</v>
      </c>
      <c r="BC1114" s="8">
        <v>0</v>
      </c>
      <c r="BD1114" s="8">
        <v>0</v>
      </c>
      <c r="BE1114" s="8">
        <v>0</v>
      </c>
      <c r="BF1114" s="8">
        <v>0</v>
      </c>
      <c r="BG1114" s="8">
        <v>0</v>
      </c>
      <c r="BH1114" s="8">
        <v>0</v>
      </c>
      <c r="BI1114" s="8">
        <v>0</v>
      </c>
      <c r="BJ1114" s="8">
        <v>0</v>
      </c>
      <c r="BK1114" s="8">
        <v>0</v>
      </c>
      <c r="BL1114" s="8">
        <v>0</v>
      </c>
      <c r="BM1114" s="8">
        <v>0</v>
      </c>
      <c r="BN1114" s="8">
        <v>0</v>
      </c>
      <c r="BO1114" s="8">
        <v>0</v>
      </c>
      <c r="BP1114" s="8">
        <v>0</v>
      </c>
      <c r="BQ1114" s="8">
        <v>0</v>
      </c>
      <c r="BR1114" s="8">
        <v>0</v>
      </c>
    </row>
    <row r="1115" spans="1:70" x14ac:dyDescent="0.25">
      <c r="A1115" s="6">
        <v>35334750</v>
      </c>
      <c r="B1115" t="s">
        <v>2601</v>
      </c>
      <c r="C1115" s="7" t="s">
        <v>86</v>
      </c>
      <c r="D1115" s="7" t="s">
        <v>94</v>
      </c>
      <c r="E1115" s="7" t="s">
        <v>87</v>
      </c>
      <c r="F1115" t="s">
        <v>2507</v>
      </c>
      <c r="G1115" t="s">
        <v>2508</v>
      </c>
      <c r="H1115" t="s">
        <v>1011</v>
      </c>
      <c r="I1115" t="s">
        <v>165</v>
      </c>
      <c r="J1115" t="s">
        <v>78</v>
      </c>
      <c r="K1115" t="s">
        <v>166</v>
      </c>
      <c r="L1115">
        <v>38.358826060200002</v>
      </c>
      <c r="M1115">
        <v>-122.024458627</v>
      </c>
      <c r="N1115" s="7" t="s">
        <v>2588</v>
      </c>
      <c r="O1115" s="7" t="s">
        <v>1031</v>
      </c>
      <c r="P1115" s="7" t="s">
        <v>1032</v>
      </c>
      <c r="Q1115" s="7" t="s">
        <v>141</v>
      </c>
      <c r="R1115" s="7">
        <v>64</v>
      </c>
      <c r="S1115" s="7">
        <v>768</v>
      </c>
      <c r="T1115" s="7" t="s">
        <v>220</v>
      </c>
      <c r="U1115" s="7" t="s">
        <v>211</v>
      </c>
      <c r="V1115" s="7" t="s">
        <v>217</v>
      </c>
      <c r="W1115" s="8">
        <v>0</v>
      </c>
      <c r="X1115" s="8">
        <v>1.4899621212121212</v>
      </c>
      <c r="Y1115" s="8">
        <v>0</v>
      </c>
      <c r="Z1115" s="8">
        <v>1.4899621212121212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8">
        <v>0</v>
      </c>
      <c r="AO1115" s="8">
        <v>0</v>
      </c>
      <c r="AP1115" s="8">
        <v>0</v>
      </c>
      <c r="AQ1115" s="8">
        <v>0</v>
      </c>
      <c r="AR1115" s="8">
        <v>0</v>
      </c>
      <c r="AS1115" s="8">
        <v>0</v>
      </c>
      <c r="AT1115" s="8">
        <v>0</v>
      </c>
      <c r="AU1115" s="7">
        <v>0</v>
      </c>
      <c r="AV1115" s="7">
        <v>0</v>
      </c>
      <c r="AW1115" s="7">
        <v>0</v>
      </c>
      <c r="AX1115" s="7">
        <v>0</v>
      </c>
      <c r="AY1115" s="7">
        <v>0</v>
      </c>
      <c r="AZ1115" s="7">
        <v>1.4899621212121212</v>
      </c>
      <c r="BA1115" s="7">
        <v>0</v>
      </c>
      <c r="BB1115" s="7">
        <v>1.4899621212121212</v>
      </c>
      <c r="BC1115" s="8">
        <v>0</v>
      </c>
      <c r="BD1115" s="8">
        <v>0</v>
      </c>
      <c r="BE1115" s="8">
        <v>0</v>
      </c>
      <c r="BF1115" s="8">
        <v>0</v>
      </c>
      <c r="BG1115" s="8">
        <v>0</v>
      </c>
      <c r="BH1115" s="8">
        <v>0</v>
      </c>
      <c r="BI1115" s="8">
        <v>0</v>
      </c>
      <c r="BJ1115" s="8">
        <v>0</v>
      </c>
      <c r="BK1115" s="8">
        <v>0</v>
      </c>
      <c r="BL1115" s="8">
        <v>0</v>
      </c>
      <c r="BM1115" s="8">
        <v>0</v>
      </c>
      <c r="BN1115" s="8">
        <v>0</v>
      </c>
      <c r="BO1115" s="8">
        <v>0</v>
      </c>
      <c r="BP1115" s="8">
        <v>0</v>
      </c>
      <c r="BQ1115" s="8">
        <v>0</v>
      </c>
      <c r="BR1115" s="8">
        <v>0</v>
      </c>
    </row>
    <row r="1116" spans="1:70" x14ac:dyDescent="0.25">
      <c r="A1116" s="6">
        <v>35334752</v>
      </c>
      <c r="B1116" t="s">
        <v>2602</v>
      </c>
      <c r="C1116" s="7" t="s">
        <v>86</v>
      </c>
      <c r="D1116" s="7" t="s">
        <v>94</v>
      </c>
      <c r="E1116" s="7" t="s">
        <v>87</v>
      </c>
      <c r="F1116" t="s">
        <v>2507</v>
      </c>
      <c r="G1116" t="s">
        <v>2508</v>
      </c>
      <c r="H1116" t="s">
        <v>1011</v>
      </c>
      <c r="I1116" t="s">
        <v>165</v>
      </c>
      <c r="J1116" t="s">
        <v>78</v>
      </c>
      <c r="K1116" t="s">
        <v>166</v>
      </c>
      <c r="L1116">
        <v>38.3654673172</v>
      </c>
      <c r="M1116">
        <v>-122.02334878720001</v>
      </c>
      <c r="N1116" s="7" t="s">
        <v>2588</v>
      </c>
      <c r="O1116" s="7" t="s">
        <v>1031</v>
      </c>
      <c r="P1116" s="7" t="s">
        <v>1032</v>
      </c>
      <c r="Q1116" s="7" t="s">
        <v>141</v>
      </c>
      <c r="R1116" s="7">
        <v>64</v>
      </c>
      <c r="S1116" s="7">
        <v>768</v>
      </c>
      <c r="T1116" s="7" t="s">
        <v>220</v>
      </c>
      <c r="U1116" s="7" t="s">
        <v>211</v>
      </c>
      <c r="V1116" s="7" t="s">
        <v>222</v>
      </c>
      <c r="W1116" s="8">
        <v>0</v>
      </c>
      <c r="X1116" s="8">
        <v>1.8100378787878788</v>
      </c>
      <c r="Y1116" s="8">
        <v>0</v>
      </c>
      <c r="Z1116" s="8">
        <v>1.8100378787878788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8">
        <v>0</v>
      </c>
      <c r="AO1116" s="8">
        <v>0</v>
      </c>
      <c r="AP1116" s="8">
        <v>0</v>
      </c>
      <c r="AQ1116" s="8">
        <v>0</v>
      </c>
      <c r="AR1116" s="8">
        <v>0</v>
      </c>
      <c r="AS1116" s="8">
        <v>0</v>
      </c>
      <c r="AT1116" s="8">
        <v>0</v>
      </c>
      <c r="AU1116" s="7">
        <v>0</v>
      </c>
      <c r="AV1116" s="7">
        <v>0</v>
      </c>
      <c r="AW1116" s="7">
        <v>0</v>
      </c>
      <c r="AX1116" s="7">
        <v>0</v>
      </c>
      <c r="AY1116" s="7">
        <v>0</v>
      </c>
      <c r="AZ1116" s="7">
        <v>1.8100378787878788</v>
      </c>
      <c r="BA1116" s="7">
        <v>0</v>
      </c>
      <c r="BB1116" s="7">
        <v>1.8100378787878788</v>
      </c>
      <c r="BC1116" s="8">
        <v>0</v>
      </c>
      <c r="BD1116" s="8">
        <v>0</v>
      </c>
      <c r="BE1116" s="8">
        <v>0</v>
      </c>
      <c r="BF1116" s="8">
        <v>0</v>
      </c>
      <c r="BG1116" s="8">
        <v>0</v>
      </c>
      <c r="BH1116" s="8">
        <v>0</v>
      </c>
      <c r="BI1116" s="8">
        <v>0</v>
      </c>
      <c r="BJ1116" s="8">
        <v>0</v>
      </c>
      <c r="BK1116" s="8">
        <v>0</v>
      </c>
      <c r="BL1116" s="8">
        <v>0</v>
      </c>
      <c r="BM1116" s="8">
        <v>0</v>
      </c>
      <c r="BN1116" s="8">
        <v>0</v>
      </c>
      <c r="BO1116" s="8">
        <v>0</v>
      </c>
      <c r="BP1116" s="8">
        <v>0</v>
      </c>
      <c r="BQ1116" s="8">
        <v>0</v>
      </c>
      <c r="BR1116" s="8">
        <v>0</v>
      </c>
    </row>
    <row r="1117" spans="1:70" x14ac:dyDescent="0.25">
      <c r="A1117" s="6">
        <v>35334464</v>
      </c>
      <c r="B1117" t="s">
        <v>2603</v>
      </c>
      <c r="C1117" s="7" t="s">
        <v>82</v>
      </c>
      <c r="D1117" s="7" t="s">
        <v>94</v>
      </c>
      <c r="E1117" s="7" t="s">
        <v>83</v>
      </c>
      <c r="F1117" t="s">
        <v>2507</v>
      </c>
      <c r="G1117" t="s">
        <v>2508</v>
      </c>
      <c r="H1117" t="s">
        <v>1299</v>
      </c>
      <c r="I1117" t="s">
        <v>995</v>
      </c>
      <c r="J1117" t="s">
        <v>78</v>
      </c>
      <c r="K1117" t="s">
        <v>79</v>
      </c>
      <c r="L1117">
        <v>40.3748337468</v>
      </c>
      <c r="M1117">
        <v>-122.1217168223</v>
      </c>
      <c r="N1117" s="7" t="s">
        <v>1035</v>
      </c>
      <c r="O1117" s="7" t="s">
        <v>2604</v>
      </c>
      <c r="P1117" s="7" t="s">
        <v>1037</v>
      </c>
      <c r="Q1117" s="7" t="s">
        <v>141</v>
      </c>
      <c r="R1117" s="7">
        <v>580</v>
      </c>
      <c r="S1117" s="7">
        <v>704</v>
      </c>
      <c r="T1117" s="7" t="s">
        <v>220</v>
      </c>
      <c r="U1117" s="7"/>
      <c r="V1117" s="7" t="s">
        <v>2605</v>
      </c>
      <c r="W1117" s="8">
        <v>1.7990530303030303</v>
      </c>
      <c r="X1117" s="8">
        <v>0</v>
      </c>
      <c r="Y1117" s="8">
        <v>0</v>
      </c>
      <c r="Z1117" s="8">
        <v>1.7990530303030303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8">
        <v>0</v>
      </c>
      <c r="AO1117" s="8">
        <v>0</v>
      </c>
      <c r="AP1117" s="8">
        <v>0</v>
      </c>
      <c r="AQ1117" s="8">
        <v>0</v>
      </c>
      <c r="AR1117" s="8">
        <v>0</v>
      </c>
      <c r="AS1117" s="8">
        <v>0</v>
      </c>
      <c r="AT1117" s="8">
        <v>0</v>
      </c>
      <c r="AU1117" s="7">
        <v>0</v>
      </c>
      <c r="AV1117" s="7">
        <v>0</v>
      </c>
      <c r="AW1117" s="7">
        <v>0</v>
      </c>
      <c r="AX1117" s="7">
        <v>0</v>
      </c>
      <c r="AY1117" s="7">
        <v>0</v>
      </c>
      <c r="AZ1117" s="7">
        <v>0</v>
      </c>
      <c r="BA1117" s="7">
        <v>0</v>
      </c>
      <c r="BB1117" s="7">
        <v>0</v>
      </c>
      <c r="BC1117" s="8">
        <v>0</v>
      </c>
      <c r="BD1117" s="8">
        <v>0</v>
      </c>
      <c r="BE1117" s="8">
        <v>0</v>
      </c>
      <c r="BF1117" s="8">
        <v>0</v>
      </c>
      <c r="BG1117" s="8">
        <v>1.7990530303030303</v>
      </c>
      <c r="BH1117" s="8">
        <v>0</v>
      </c>
      <c r="BI1117" s="8">
        <v>0</v>
      </c>
      <c r="BJ1117" s="8">
        <v>1.7990530303030303</v>
      </c>
      <c r="BK1117" s="8">
        <v>0</v>
      </c>
      <c r="BL1117" s="8">
        <v>0</v>
      </c>
      <c r="BM1117" s="8">
        <v>0</v>
      </c>
      <c r="BN1117" s="8">
        <v>0</v>
      </c>
      <c r="BO1117" s="8">
        <v>0</v>
      </c>
      <c r="BP1117" s="8">
        <v>0</v>
      </c>
      <c r="BQ1117" s="8">
        <v>0</v>
      </c>
      <c r="BR1117" s="8">
        <v>0</v>
      </c>
    </row>
    <row r="1118" spans="1:70" x14ac:dyDescent="0.25">
      <c r="A1118" s="6">
        <v>35334465</v>
      </c>
      <c r="B1118" t="s">
        <v>2606</v>
      </c>
      <c r="C1118" s="7" t="s">
        <v>82</v>
      </c>
      <c r="D1118" s="7" t="s">
        <v>94</v>
      </c>
      <c r="E1118" s="7" t="s">
        <v>83</v>
      </c>
      <c r="F1118" t="s">
        <v>2507</v>
      </c>
      <c r="G1118" t="s">
        <v>2508</v>
      </c>
      <c r="H1118" t="s">
        <v>1299</v>
      </c>
      <c r="I1118" t="s">
        <v>995</v>
      </c>
      <c r="J1118" t="s">
        <v>78</v>
      </c>
      <c r="K1118" t="s">
        <v>79</v>
      </c>
      <c r="L1118">
        <v>40.350675831499998</v>
      </c>
      <c r="M1118">
        <v>-122.1217659248</v>
      </c>
      <c r="N1118" s="7" t="s">
        <v>1035</v>
      </c>
      <c r="O1118" s="7" t="s">
        <v>2604</v>
      </c>
      <c r="P1118" s="7" t="s">
        <v>1037</v>
      </c>
      <c r="Q1118" s="7" t="s">
        <v>141</v>
      </c>
      <c r="R1118" s="7">
        <v>580</v>
      </c>
      <c r="S1118" s="7">
        <v>704</v>
      </c>
      <c r="T1118" s="7" t="s">
        <v>220</v>
      </c>
      <c r="U1118" s="7"/>
      <c r="V1118" s="7" t="s">
        <v>362</v>
      </c>
      <c r="W1118" s="8">
        <v>1.9890151515151515</v>
      </c>
      <c r="X1118" s="8">
        <v>0</v>
      </c>
      <c r="Y1118" s="8">
        <v>0</v>
      </c>
      <c r="Z1118" s="8">
        <v>1.9890151515151515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8">
        <v>0</v>
      </c>
      <c r="AO1118" s="8">
        <v>0</v>
      </c>
      <c r="AP1118" s="8">
        <v>0</v>
      </c>
      <c r="AQ1118" s="8">
        <v>0</v>
      </c>
      <c r="AR1118" s="8">
        <v>0</v>
      </c>
      <c r="AS1118" s="8">
        <v>0</v>
      </c>
      <c r="AT1118" s="8">
        <v>0</v>
      </c>
      <c r="AU1118" s="7">
        <v>0</v>
      </c>
      <c r="AV1118" s="7">
        <v>0</v>
      </c>
      <c r="AW1118" s="7">
        <v>0</v>
      </c>
      <c r="AX1118" s="7">
        <v>0</v>
      </c>
      <c r="AY1118" s="7">
        <v>0</v>
      </c>
      <c r="AZ1118" s="7">
        <v>0</v>
      </c>
      <c r="BA1118" s="7">
        <v>0</v>
      </c>
      <c r="BB1118" s="7">
        <v>0</v>
      </c>
      <c r="BC1118" s="8">
        <v>0</v>
      </c>
      <c r="BD1118" s="8">
        <v>0</v>
      </c>
      <c r="BE1118" s="8">
        <v>0</v>
      </c>
      <c r="BF1118" s="8">
        <v>0</v>
      </c>
      <c r="BG1118" s="8">
        <v>1.9890151515151515</v>
      </c>
      <c r="BH1118" s="8">
        <v>0</v>
      </c>
      <c r="BI1118" s="8">
        <v>0</v>
      </c>
      <c r="BJ1118" s="8">
        <v>1.9890151515151515</v>
      </c>
      <c r="BK1118" s="8">
        <v>0</v>
      </c>
      <c r="BL1118" s="8">
        <v>0</v>
      </c>
      <c r="BM1118" s="8">
        <v>0</v>
      </c>
      <c r="BN1118" s="8">
        <v>0</v>
      </c>
      <c r="BO1118" s="8">
        <v>0</v>
      </c>
      <c r="BP1118" s="8">
        <v>0</v>
      </c>
      <c r="BQ1118" s="8">
        <v>0</v>
      </c>
      <c r="BR1118" s="8">
        <v>0</v>
      </c>
    </row>
    <row r="1119" spans="1:70" x14ac:dyDescent="0.25">
      <c r="A1119" s="6">
        <v>35334466</v>
      </c>
      <c r="B1119" t="s">
        <v>2607</v>
      </c>
      <c r="C1119" s="7" t="s">
        <v>82</v>
      </c>
      <c r="D1119" s="7" t="s">
        <v>94</v>
      </c>
      <c r="E1119" s="7" t="s">
        <v>83</v>
      </c>
      <c r="F1119" t="s">
        <v>2507</v>
      </c>
      <c r="G1119" t="s">
        <v>2508</v>
      </c>
      <c r="H1119" t="s">
        <v>1299</v>
      </c>
      <c r="I1119" t="s">
        <v>995</v>
      </c>
      <c r="J1119" t="s">
        <v>78</v>
      </c>
      <c r="K1119" t="s">
        <v>79</v>
      </c>
      <c r="L1119">
        <v>40.338645029799999</v>
      </c>
      <c r="M1119">
        <v>-122.12179053200001</v>
      </c>
      <c r="N1119" s="7" t="s">
        <v>1035</v>
      </c>
      <c r="O1119" s="7" t="s">
        <v>2604</v>
      </c>
      <c r="P1119" s="7" t="s">
        <v>1037</v>
      </c>
      <c r="Q1119" s="7" t="s">
        <v>141</v>
      </c>
      <c r="R1119" s="7">
        <v>580</v>
      </c>
      <c r="S1119" s="7">
        <v>704</v>
      </c>
      <c r="T1119" s="7" t="s">
        <v>220</v>
      </c>
      <c r="U1119" s="7" t="s">
        <v>221</v>
      </c>
      <c r="V1119" s="7" t="s">
        <v>222</v>
      </c>
      <c r="W1119" s="8">
        <v>0</v>
      </c>
      <c r="X1119" s="8">
        <v>1.5950757575757575</v>
      </c>
      <c r="Y1119" s="8">
        <v>1.5950757575757575</v>
      </c>
      <c r="Z1119" s="8">
        <v>3.190151515151515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8">
        <v>0</v>
      </c>
      <c r="AO1119" s="8">
        <v>0</v>
      </c>
      <c r="AP1119" s="8">
        <v>0</v>
      </c>
      <c r="AQ1119" s="8">
        <v>0</v>
      </c>
      <c r="AR1119" s="8">
        <v>0</v>
      </c>
      <c r="AS1119" s="8">
        <v>0</v>
      </c>
      <c r="AT1119" s="8">
        <v>0</v>
      </c>
      <c r="AU1119" s="7">
        <v>0</v>
      </c>
      <c r="AV1119" s="7">
        <v>0</v>
      </c>
      <c r="AW1119" s="7">
        <v>0</v>
      </c>
      <c r="AX1119" s="7">
        <v>0</v>
      </c>
      <c r="AY1119" s="7">
        <v>0</v>
      </c>
      <c r="AZ1119" s="7">
        <v>0</v>
      </c>
      <c r="BA1119" s="7">
        <v>0</v>
      </c>
      <c r="BB1119" s="7">
        <v>0</v>
      </c>
      <c r="BC1119" s="8">
        <v>0</v>
      </c>
      <c r="BD1119" s="8">
        <v>1.5950757575757575</v>
      </c>
      <c r="BE1119" s="8">
        <v>1.5950757575757575</v>
      </c>
      <c r="BF1119" s="8">
        <v>3.190151515151515</v>
      </c>
      <c r="BG1119" s="8">
        <v>0</v>
      </c>
      <c r="BH1119" s="8">
        <v>0</v>
      </c>
      <c r="BI1119" s="8">
        <v>0</v>
      </c>
      <c r="BJ1119" s="8">
        <v>0</v>
      </c>
      <c r="BK1119" s="8">
        <v>0</v>
      </c>
      <c r="BL1119" s="8">
        <v>0</v>
      </c>
      <c r="BM1119" s="8">
        <v>0</v>
      </c>
      <c r="BN1119" s="8">
        <v>0</v>
      </c>
      <c r="BO1119" s="8">
        <v>0</v>
      </c>
      <c r="BP1119" s="8">
        <v>0</v>
      </c>
      <c r="BQ1119" s="8">
        <v>0</v>
      </c>
      <c r="BR1119" s="8">
        <v>0</v>
      </c>
    </row>
    <row r="1120" spans="1:70" x14ac:dyDescent="0.25">
      <c r="A1120" s="6">
        <v>35334468</v>
      </c>
      <c r="B1120" t="s">
        <v>2608</v>
      </c>
      <c r="C1120" s="7" t="s">
        <v>421</v>
      </c>
      <c r="D1120" s="7" t="s">
        <v>94</v>
      </c>
      <c r="E1120" s="7" t="s">
        <v>421</v>
      </c>
      <c r="F1120" t="s">
        <v>2507</v>
      </c>
      <c r="G1120" t="s">
        <v>2609</v>
      </c>
      <c r="H1120" t="s">
        <v>1299</v>
      </c>
      <c r="I1120" t="s">
        <v>995</v>
      </c>
      <c r="J1120" t="s">
        <v>78</v>
      </c>
      <c r="K1120" t="s">
        <v>79</v>
      </c>
      <c r="L1120">
        <v>40.313924536099996</v>
      </c>
      <c r="M1120">
        <v>-122.0706436447</v>
      </c>
      <c r="N1120" s="7" t="s">
        <v>1035</v>
      </c>
      <c r="O1120" s="7" t="s">
        <v>2604</v>
      </c>
      <c r="P1120" s="7" t="s">
        <v>1037</v>
      </c>
      <c r="Q1120" s="7" t="s">
        <v>141</v>
      </c>
      <c r="R1120" s="7">
        <v>580</v>
      </c>
      <c r="S1120" s="7">
        <v>704</v>
      </c>
      <c r="T1120" s="7" t="s">
        <v>220</v>
      </c>
      <c r="U1120" s="7"/>
      <c r="V1120" s="7" t="s">
        <v>222</v>
      </c>
      <c r="W1120" s="8">
        <v>0</v>
      </c>
      <c r="X1120" s="8">
        <v>0</v>
      </c>
      <c r="Y1120" s="8">
        <v>5.77</v>
      </c>
      <c r="Z1120" s="8">
        <v>5.77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8">
        <v>0</v>
      </c>
      <c r="AO1120" s="8">
        <v>0</v>
      </c>
      <c r="AP1120" s="8">
        <v>0</v>
      </c>
      <c r="AQ1120" s="8">
        <v>0</v>
      </c>
      <c r="AR1120" s="8">
        <v>0</v>
      </c>
      <c r="AS1120" s="8">
        <v>0</v>
      </c>
      <c r="AT1120" s="8">
        <v>0</v>
      </c>
      <c r="AU1120" s="7">
        <v>0</v>
      </c>
      <c r="AV1120" s="7">
        <v>0</v>
      </c>
      <c r="AW1120" s="7">
        <v>0</v>
      </c>
      <c r="AX1120" s="7">
        <v>0</v>
      </c>
      <c r="AY1120" s="7">
        <v>0</v>
      </c>
      <c r="AZ1120" s="7">
        <v>0</v>
      </c>
      <c r="BA1120" s="7">
        <v>0</v>
      </c>
      <c r="BB1120" s="7">
        <v>0</v>
      </c>
      <c r="BC1120" s="8">
        <v>0</v>
      </c>
      <c r="BD1120" s="8">
        <v>0</v>
      </c>
      <c r="BE1120" s="8">
        <v>5.77</v>
      </c>
      <c r="BF1120" s="8">
        <v>5.77</v>
      </c>
      <c r="BG1120" s="8">
        <v>0</v>
      </c>
      <c r="BH1120" s="8">
        <v>0</v>
      </c>
      <c r="BI1120" s="8">
        <v>0</v>
      </c>
      <c r="BJ1120" s="8">
        <v>0</v>
      </c>
      <c r="BK1120" s="8">
        <v>0</v>
      </c>
      <c r="BL1120" s="8">
        <v>0</v>
      </c>
      <c r="BM1120" s="8">
        <v>0</v>
      </c>
      <c r="BN1120" s="8">
        <v>0</v>
      </c>
      <c r="BO1120" s="8">
        <v>0</v>
      </c>
      <c r="BP1120" s="8">
        <v>0</v>
      </c>
      <c r="BQ1120" s="8">
        <v>0</v>
      </c>
      <c r="BR1120" s="8">
        <v>0</v>
      </c>
    </row>
    <row r="1121" spans="1:70" x14ac:dyDescent="0.25">
      <c r="A1121" s="6">
        <v>35364332</v>
      </c>
      <c r="B1121" t="s">
        <v>2610</v>
      </c>
      <c r="C1121" s="7" t="s">
        <v>82</v>
      </c>
      <c r="D1121" s="7" t="s">
        <v>94</v>
      </c>
      <c r="E1121" s="7" t="s">
        <v>83</v>
      </c>
      <c r="F1121" t="s">
        <v>2507</v>
      </c>
      <c r="G1121" t="s">
        <v>2508</v>
      </c>
      <c r="H1121" t="s">
        <v>2530</v>
      </c>
      <c r="I1121" t="s">
        <v>995</v>
      </c>
      <c r="J1121" t="s">
        <v>78</v>
      </c>
      <c r="K1121" t="s">
        <v>79</v>
      </c>
      <c r="L1121">
        <v>40.345161199400003</v>
      </c>
      <c r="M1121">
        <v>-121.89218370419999</v>
      </c>
      <c r="N1121" s="7" t="s">
        <v>1035</v>
      </c>
      <c r="O1121" s="7" t="s">
        <v>2604</v>
      </c>
      <c r="P1121" s="7" t="s">
        <v>1037</v>
      </c>
      <c r="Q1121" s="7" t="s">
        <v>141</v>
      </c>
      <c r="R1121" s="7">
        <v>580</v>
      </c>
      <c r="S1121" s="7">
        <v>704</v>
      </c>
      <c r="T1121" s="7" t="s">
        <v>220</v>
      </c>
      <c r="U1121" s="7" t="s">
        <v>221</v>
      </c>
      <c r="V1121" s="7" t="s">
        <v>222</v>
      </c>
      <c r="W1121" s="8">
        <v>0</v>
      </c>
      <c r="X1121" s="8">
        <v>2.415909090909091</v>
      </c>
      <c r="Y1121" s="8">
        <v>0</v>
      </c>
      <c r="Z1121" s="8">
        <v>2.415909090909091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8">
        <v>0</v>
      </c>
      <c r="AO1121" s="8">
        <v>0</v>
      </c>
      <c r="AP1121" s="8">
        <v>0</v>
      </c>
      <c r="AQ1121" s="8">
        <v>0</v>
      </c>
      <c r="AR1121" s="8">
        <v>0</v>
      </c>
      <c r="AS1121" s="8">
        <v>0</v>
      </c>
      <c r="AT1121" s="8">
        <v>0</v>
      </c>
      <c r="AU1121" s="7">
        <v>0</v>
      </c>
      <c r="AV1121" s="7">
        <v>0</v>
      </c>
      <c r="AW1121" s="7">
        <v>0</v>
      </c>
      <c r="AX1121" s="7">
        <v>0</v>
      </c>
      <c r="AY1121" s="7">
        <v>0</v>
      </c>
      <c r="AZ1121" s="7">
        <v>0</v>
      </c>
      <c r="BA1121" s="7">
        <v>0</v>
      </c>
      <c r="BB1121" s="7">
        <v>0</v>
      </c>
      <c r="BC1121" s="8">
        <v>0</v>
      </c>
      <c r="BD1121" s="8">
        <v>0</v>
      </c>
      <c r="BE1121" s="8">
        <v>0</v>
      </c>
      <c r="BF1121" s="8">
        <v>0</v>
      </c>
      <c r="BG1121" s="8">
        <v>0</v>
      </c>
      <c r="BH1121" s="8">
        <v>2.415909090909091</v>
      </c>
      <c r="BI1121" s="8">
        <v>0</v>
      </c>
      <c r="BJ1121" s="8">
        <v>2.415909090909091</v>
      </c>
      <c r="BK1121" s="8">
        <v>0</v>
      </c>
      <c r="BL1121" s="8">
        <v>0</v>
      </c>
      <c r="BM1121" s="8">
        <v>0</v>
      </c>
      <c r="BN1121" s="8">
        <v>0</v>
      </c>
      <c r="BO1121" s="8">
        <v>0</v>
      </c>
      <c r="BP1121" s="8">
        <v>0</v>
      </c>
      <c r="BQ1121" s="8">
        <v>0</v>
      </c>
      <c r="BR1121" s="8">
        <v>0</v>
      </c>
    </row>
    <row r="1122" spans="1:70" x14ac:dyDescent="0.25">
      <c r="A1122" s="6">
        <v>35364333</v>
      </c>
      <c r="B1122" t="s">
        <v>2611</v>
      </c>
      <c r="C1122" s="7" t="s">
        <v>82</v>
      </c>
      <c r="D1122" s="7" t="s">
        <v>94</v>
      </c>
      <c r="E1122" s="7" t="s">
        <v>83</v>
      </c>
      <c r="F1122" t="s">
        <v>2507</v>
      </c>
      <c r="G1122" t="s">
        <v>2508</v>
      </c>
      <c r="H1122" t="s">
        <v>2530</v>
      </c>
      <c r="I1122" t="s">
        <v>995</v>
      </c>
      <c r="J1122" t="s">
        <v>78</v>
      </c>
      <c r="K1122" t="s">
        <v>79</v>
      </c>
      <c r="L1122">
        <v>40.345161199400003</v>
      </c>
      <c r="M1122">
        <v>-121.89218370419999</v>
      </c>
      <c r="N1122" s="7" t="s">
        <v>1035</v>
      </c>
      <c r="O1122" s="7" t="s">
        <v>2604</v>
      </c>
      <c r="P1122" s="7" t="s">
        <v>1037</v>
      </c>
      <c r="Q1122" s="7" t="s">
        <v>141</v>
      </c>
      <c r="R1122" s="7">
        <v>580</v>
      </c>
      <c r="S1122" s="7">
        <v>704</v>
      </c>
      <c r="T1122" s="7" t="s">
        <v>220</v>
      </c>
      <c r="U1122" s="7" t="s">
        <v>221</v>
      </c>
      <c r="V1122" s="7" t="s">
        <v>222</v>
      </c>
      <c r="W1122" s="8">
        <v>0</v>
      </c>
      <c r="X1122" s="8">
        <v>2.8130681818181817</v>
      </c>
      <c r="Y1122" s="8">
        <v>0</v>
      </c>
      <c r="Z1122" s="8">
        <v>2.8130681818181817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8">
        <v>0</v>
      </c>
      <c r="AO1122" s="8">
        <v>0</v>
      </c>
      <c r="AP1122" s="8">
        <v>0</v>
      </c>
      <c r="AQ1122" s="8">
        <v>0</v>
      </c>
      <c r="AR1122" s="8">
        <v>0</v>
      </c>
      <c r="AS1122" s="8">
        <v>0</v>
      </c>
      <c r="AT1122" s="8">
        <v>0</v>
      </c>
      <c r="AU1122" s="7">
        <v>0</v>
      </c>
      <c r="AV1122" s="7">
        <v>0</v>
      </c>
      <c r="AW1122" s="7">
        <v>0</v>
      </c>
      <c r="AX1122" s="7">
        <v>0</v>
      </c>
      <c r="AY1122" s="7">
        <v>0</v>
      </c>
      <c r="AZ1122" s="7">
        <v>0</v>
      </c>
      <c r="BA1122" s="7">
        <v>0</v>
      </c>
      <c r="BB1122" s="7">
        <v>0</v>
      </c>
      <c r="BC1122" s="8">
        <v>0</v>
      </c>
      <c r="BD1122" s="8">
        <v>2.8130681818181817</v>
      </c>
      <c r="BE1122" s="8">
        <v>0</v>
      </c>
      <c r="BF1122" s="8">
        <v>2.8130681818181817</v>
      </c>
      <c r="BG1122" s="8">
        <v>0</v>
      </c>
      <c r="BH1122" s="8">
        <v>0</v>
      </c>
      <c r="BI1122" s="8">
        <v>0</v>
      </c>
      <c r="BJ1122" s="8">
        <v>0</v>
      </c>
      <c r="BK1122" s="8">
        <v>0</v>
      </c>
      <c r="BL1122" s="8">
        <v>0</v>
      </c>
      <c r="BM1122" s="8">
        <v>0</v>
      </c>
      <c r="BN1122" s="8">
        <v>0</v>
      </c>
      <c r="BO1122" s="8">
        <v>0</v>
      </c>
      <c r="BP1122" s="8">
        <v>0</v>
      </c>
      <c r="BQ1122" s="8">
        <v>0</v>
      </c>
      <c r="BR1122" s="8">
        <v>0</v>
      </c>
    </row>
    <row r="1123" spans="1:70" x14ac:dyDescent="0.25">
      <c r="A1123" s="6">
        <v>35364334</v>
      </c>
      <c r="B1123" t="s">
        <v>2612</v>
      </c>
      <c r="C1123" s="7" t="s">
        <v>82</v>
      </c>
      <c r="D1123" s="7" t="s">
        <v>94</v>
      </c>
      <c r="E1123" s="7" t="s">
        <v>83</v>
      </c>
      <c r="F1123" t="s">
        <v>2507</v>
      </c>
      <c r="G1123" t="s">
        <v>2508</v>
      </c>
      <c r="H1123" t="s">
        <v>2530</v>
      </c>
      <c r="I1123" t="s">
        <v>995</v>
      </c>
      <c r="J1123" t="s">
        <v>78</v>
      </c>
      <c r="K1123" t="s">
        <v>79</v>
      </c>
      <c r="L1123">
        <v>40.345161199400003</v>
      </c>
      <c r="M1123">
        <v>-121.89218370419999</v>
      </c>
      <c r="N1123" s="7" t="s">
        <v>1035</v>
      </c>
      <c r="O1123" s="7" t="s">
        <v>2604</v>
      </c>
      <c r="P1123" s="7" t="s">
        <v>1037</v>
      </c>
      <c r="Q1123" s="7" t="s">
        <v>141</v>
      </c>
      <c r="R1123" s="7">
        <v>580</v>
      </c>
      <c r="S1123" s="7">
        <v>704</v>
      </c>
      <c r="T1123" s="7" t="s">
        <v>220</v>
      </c>
      <c r="U1123" s="7" t="s">
        <v>221</v>
      </c>
      <c r="V1123" s="7" t="s">
        <v>222</v>
      </c>
      <c r="W1123" s="8">
        <v>0</v>
      </c>
      <c r="X1123" s="8">
        <v>2.1590909090909092</v>
      </c>
      <c r="Y1123" s="8">
        <v>0</v>
      </c>
      <c r="Z1123" s="8">
        <v>2.1590909090909092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8">
        <v>0</v>
      </c>
      <c r="AO1123" s="8">
        <v>0</v>
      </c>
      <c r="AP1123" s="8">
        <v>0</v>
      </c>
      <c r="AQ1123" s="8">
        <v>0</v>
      </c>
      <c r="AR1123" s="8">
        <v>0</v>
      </c>
      <c r="AS1123" s="8">
        <v>0</v>
      </c>
      <c r="AT1123" s="8">
        <v>0</v>
      </c>
      <c r="AU1123" s="7">
        <v>0</v>
      </c>
      <c r="AV1123" s="7">
        <v>0</v>
      </c>
      <c r="AW1123" s="7">
        <v>0</v>
      </c>
      <c r="AX1123" s="7">
        <v>0</v>
      </c>
      <c r="AY1123" s="7">
        <v>0</v>
      </c>
      <c r="AZ1123" s="7">
        <v>0</v>
      </c>
      <c r="BA1123" s="7">
        <v>0</v>
      </c>
      <c r="BB1123" s="7">
        <v>0</v>
      </c>
      <c r="BC1123" s="8">
        <v>0</v>
      </c>
      <c r="BD1123" s="8">
        <v>2.1590909090909092</v>
      </c>
      <c r="BE1123" s="8">
        <v>0</v>
      </c>
      <c r="BF1123" s="8">
        <v>2.1590909090909092</v>
      </c>
      <c r="BG1123" s="8">
        <v>0</v>
      </c>
      <c r="BH1123" s="8">
        <v>0</v>
      </c>
      <c r="BI1123" s="8">
        <v>0</v>
      </c>
      <c r="BJ1123" s="8">
        <v>0</v>
      </c>
      <c r="BK1123" s="8">
        <v>0</v>
      </c>
      <c r="BL1123" s="8">
        <v>0</v>
      </c>
      <c r="BM1123" s="8">
        <v>0</v>
      </c>
      <c r="BN1123" s="8">
        <v>0</v>
      </c>
      <c r="BO1123" s="8">
        <v>0</v>
      </c>
      <c r="BP1123" s="8">
        <v>0</v>
      </c>
      <c r="BQ1123" s="8">
        <v>0</v>
      </c>
      <c r="BR1123" s="8">
        <v>0</v>
      </c>
    </row>
    <row r="1124" spans="1:70" x14ac:dyDescent="0.25">
      <c r="A1124" s="6">
        <v>35364336</v>
      </c>
      <c r="B1124" t="s">
        <v>2613</v>
      </c>
      <c r="C1124" s="7" t="s">
        <v>82</v>
      </c>
      <c r="D1124" s="7" t="s">
        <v>94</v>
      </c>
      <c r="E1124" s="7" t="s">
        <v>83</v>
      </c>
      <c r="F1124" t="s">
        <v>2507</v>
      </c>
      <c r="G1124" t="s">
        <v>2508</v>
      </c>
      <c r="H1124" t="s">
        <v>2530</v>
      </c>
      <c r="I1124" t="s">
        <v>995</v>
      </c>
      <c r="J1124" t="s">
        <v>78</v>
      </c>
      <c r="K1124" t="s">
        <v>79</v>
      </c>
      <c r="L1124">
        <v>40.345161199400003</v>
      </c>
      <c r="M1124">
        <v>-121.89218370419999</v>
      </c>
      <c r="N1124" s="7" t="s">
        <v>1035</v>
      </c>
      <c r="O1124" s="7" t="s">
        <v>2604</v>
      </c>
      <c r="P1124" s="7" t="s">
        <v>1037</v>
      </c>
      <c r="Q1124" s="7" t="s">
        <v>141</v>
      </c>
      <c r="R1124" s="7">
        <v>580</v>
      </c>
      <c r="S1124" s="7">
        <v>704</v>
      </c>
      <c r="T1124" s="7" t="s">
        <v>220</v>
      </c>
      <c r="U1124" s="7" t="s">
        <v>221</v>
      </c>
      <c r="V1124" s="7" t="s">
        <v>222</v>
      </c>
      <c r="W1124" s="8">
        <v>0</v>
      </c>
      <c r="X1124" s="8">
        <v>1.856060606060606</v>
      </c>
      <c r="Y1124" s="8">
        <v>0</v>
      </c>
      <c r="Z1124" s="8">
        <v>1.856060606060606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8">
        <v>0</v>
      </c>
      <c r="AO1124" s="8">
        <v>0</v>
      </c>
      <c r="AP1124" s="8">
        <v>0</v>
      </c>
      <c r="AQ1124" s="8">
        <v>0</v>
      </c>
      <c r="AR1124" s="8">
        <v>0</v>
      </c>
      <c r="AS1124" s="8">
        <v>0</v>
      </c>
      <c r="AT1124" s="8">
        <v>0</v>
      </c>
      <c r="AU1124" s="7">
        <v>0</v>
      </c>
      <c r="AV1124" s="7">
        <v>0</v>
      </c>
      <c r="AW1124" s="7">
        <v>0</v>
      </c>
      <c r="AX1124" s="7">
        <v>0</v>
      </c>
      <c r="AY1124" s="7">
        <v>0</v>
      </c>
      <c r="AZ1124" s="7">
        <v>0</v>
      </c>
      <c r="BA1124" s="7">
        <v>0</v>
      </c>
      <c r="BB1124" s="7">
        <v>0</v>
      </c>
      <c r="BC1124" s="8">
        <v>0</v>
      </c>
      <c r="BD1124" s="8">
        <v>1.856060606060606</v>
      </c>
      <c r="BE1124" s="8">
        <v>0</v>
      </c>
      <c r="BF1124" s="8">
        <v>1.856060606060606</v>
      </c>
      <c r="BG1124" s="8">
        <v>0</v>
      </c>
      <c r="BH1124" s="8">
        <v>0</v>
      </c>
      <c r="BI1124" s="8">
        <v>0</v>
      </c>
      <c r="BJ1124" s="8">
        <v>0</v>
      </c>
      <c r="BK1124" s="8">
        <v>0</v>
      </c>
      <c r="BL1124" s="8">
        <v>0</v>
      </c>
      <c r="BM1124" s="8">
        <v>0</v>
      </c>
      <c r="BN1124" s="8">
        <v>0</v>
      </c>
      <c r="BO1124" s="8">
        <v>0</v>
      </c>
      <c r="BP1124" s="8">
        <v>0</v>
      </c>
      <c r="BQ1124" s="8">
        <v>0</v>
      </c>
      <c r="BR1124" s="8">
        <v>0</v>
      </c>
    </row>
    <row r="1125" spans="1:70" x14ac:dyDescent="0.25">
      <c r="A1125" s="6">
        <v>35364337</v>
      </c>
      <c r="B1125" t="s">
        <v>2614</v>
      </c>
      <c r="C1125" s="7" t="s">
        <v>82</v>
      </c>
      <c r="D1125" s="7" t="s">
        <v>94</v>
      </c>
      <c r="E1125" s="7" t="s">
        <v>83</v>
      </c>
      <c r="F1125" t="s">
        <v>2507</v>
      </c>
      <c r="G1125" t="s">
        <v>2508</v>
      </c>
      <c r="H1125" t="s">
        <v>2530</v>
      </c>
      <c r="I1125" t="s">
        <v>995</v>
      </c>
      <c r="J1125" t="s">
        <v>78</v>
      </c>
      <c r="K1125" t="s">
        <v>79</v>
      </c>
      <c r="L1125">
        <v>40.345161199400003</v>
      </c>
      <c r="M1125">
        <v>-121.89218370419999</v>
      </c>
      <c r="N1125" s="7" t="s">
        <v>1035</v>
      </c>
      <c r="O1125" s="7" t="s">
        <v>2604</v>
      </c>
      <c r="P1125" s="7" t="s">
        <v>1037</v>
      </c>
      <c r="Q1125" s="7" t="s">
        <v>141</v>
      </c>
      <c r="R1125" s="7">
        <v>580</v>
      </c>
      <c r="S1125" s="7">
        <v>704</v>
      </c>
      <c r="T1125" s="7" t="s">
        <v>220</v>
      </c>
      <c r="U1125" s="7" t="s">
        <v>221</v>
      </c>
      <c r="V1125" s="7" t="s">
        <v>222</v>
      </c>
      <c r="W1125" s="8">
        <v>0</v>
      </c>
      <c r="X1125" s="8">
        <v>2.5090909090909093</v>
      </c>
      <c r="Y1125" s="8">
        <v>0</v>
      </c>
      <c r="Z1125" s="8">
        <v>2.5090909090909093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8">
        <v>0</v>
      </c>
      <c r="AO1125" s="8">
        <v>0</v>
      </c>
      <c r="AP1125" s="8">
        <v>0</v>
      </c>
      <c r="AQ1125" s="8">
        <v>0</v>
      </c>
      <c r="AR1125" s="8">
        <v>0</v>
      </c>
      <c r="AS1125" s="8">
        <v>0</v>
      </c>
      <c r="AT1125" s="8">
        <v>0</v>
      </c>
      <c r="AU1125" s="7">
        <v>0</v>
      </c>
      <c r="AV1125" s="7">
        <v>0</v>
      </c>
      <c r="AW1125" s="7">
        <v>0</v>
      </c>
      <c r="AX1125" s="7">
        <v>0</v>
      </c>
      <c r="AY1125" s="7">
        <v>0</v>
      </c>
      <c r="AZ1125" s="7">
        <v>0</v>
      </c>
      <c r="BA1125" s="7">
        <v>0</v>
      </c>
      <c r="BB1125" s="7">
        <v>0</v>
      </c>
      <c r="BC1125" s="8">
        <v>0</v>
      </c>
      <c r="BD1125" s="8">
        <v>2.5090909090909093</v>
      </c>
      <c r="BE1125" s="8">
        <v>0</v>
      </c>
      <c r="BF1125" s="8">
        <v>2.5090909090909093</v>
      </c>
      <c r="BG1125" s="8">
        <v>0</v>
      </c>
      <c r="BH1125" s="8">
        <v>0</v>
      </c>
      <c r="BI1125" s="8">
        <v>0</v>
      </c>
      <c r="BJ1125" s="8">
        <v>0</v>
      </c>
      <c r="BK1125" s="8">
        <v>0</v>
      </c>
      <c r="BL1125" s="8">
        <v>0</v>
      </c>
      <c r="BM1125" s="8">
        <v>0</v>
      </c>
      <c r="BN1125" s="8">
        <v>0</v>
      </c>
      <c r="BO1125" s="8">
        <v>0</v>
      </c>
      <c r="BP1125" s="8">
        <v>0</v>
      </c>
      <c r="BQ1125" s="8">
        <v>0</v>
      </c>
      <c r="BR1125" s="8">
        <v>0</v>
      </c>
    </row>
    <row r="1126" spans="1:70" x14ac:dyDescent="0.25">
      <c r="A1126" s="6">
        <v>35364339</v>
      </c>
      <c r="B1126" t="s">
        <v>2615</v>
      </c>
      <c r="C1126" s="7" t="s">
        <v>82</v>
      </c>
      <c r="D1126" s="7" t="s">
        <v>94</v>
      </c>
      <c r="E1126" s="7" t="s">
        <v>83</v>
      </c>
      <c r="F1126" t="s">
        <v>2507</v>
      </c>
      <c r="G1126" t="s">
        <v>2508</v>
      </c>
      <c r="H1126" t="s">
        <v>2530</v>
      </c>
      <c r="I1126" t="s">
        <v>995</v>
      </c>
      <c r="J1126" t="s">
        <v>78</v>
      </c>
      <c r="K1126" t="s">
        <v>79</v>
      </c>
      <c r="L1126">
        <v>40.345161199400003</v>
      </c>
      <c r="M1126">
        <v>-121.89218370419999</v>
      </c>
      <c r="N1126" s="7" t="s">
        <v>1035</v>
      </c>
      <c r="O1126" s="7" t="s">
        <v>2604</v>
      </c>
      <c r="P1126" s="7" t="s">
        <v>1037</v>
      </c>
      <c r="Q1126" s="7" t="s">
        <v>141</v>
      </c>
      <c r="R1126" s="7">
        <v>580</v>
      </c>
      <c r="S1126" s="7">
        <v>704</v>
      </c>
      <c r="T1126" s="7" t="s">
        <v>220</v>
      </c>
      <c r="U1126" s="7" t="s">
        <v>221</v>
      </c>
      <c r="V1126" s="7" t="s">
        <v>222</v>
      </c>
      <c r="W1126" s="8">
        <v>0</v>
      </c>
      <c r="X1126" s="8">
        <v>2.7460227272727273</v>
      </c>
      <c r="Y1126" s="8">
        <v>0</v>
      </c>
      <c r="Z1126" s="8">
        <v>2.7460227272727273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8">
        <v>0</v>
      </c>
      <c r="AO1126" s="8">
        <v>0</v>
      </c>
      <c r="AP1126" s="8">
        <v>0</v>
      </c>
      <c r="AQ1126" s="8">
        <v>0</v>
      </c>
      <c r="AR1126" s="8">
        <v>0</v>
      </c>
      <c r="AS1126" s="8">
        <v>0</v>
      </c>
      <c r="AT1126" s="8">
        <v>0</v>
      </c>
      <c r="AU1126" s="7">
        <v>0</v>
      </c>
      <c r="AV1126" s="7">
        <v>0</v>
      </c>
      <c r="AW1126" s="7">
        <v>0</v>
      </c>
      <c r="AX1126" s="7">
        <v>0</v>
      </c>
      <c r="AY1126" s="7">
        <v>0</v>
      </c>
      <c r="AZ1126" s="7">
        <v>0</v>
      </c>
      <c r="BA1126" s="7">
        <v>0</v>
      </c>
      <c r="BB1126" s="7">
        <v>0</v>
      </c>
      <c r="BC1126" s="8">
        <v>0</v>
      </c>
      <c r="BD1126" s="8">
        <v>2.7460227272727273</v>
      </c>
      <c r="BE1126" s="8">
        <v>0</v>
      </c>
      <c r="BF1126" s="8">
        <v>2.7460227272727273</v>
      </c>
      <c r="BG1126" s="8">
        <v>0</v>
      </c>
      <c r="BH1126" s="8">
        <v>0</v>
      </c>
      <c r="BI1126" s="8">
        <v>0</v>
      </c>
      <c r="BJ1126" s="8">
        <v>0</v>
      </c>
      <c r="BK1126" s="8">
        <v>0</v>
      </c>
      <c r="BL1126" s="8">
        <v>0</v>
      </c>
      <c r="BM1126" s="8">
        <v>0</v>
      </c>
      <c r="BN1126" s="8">
        <v>0</v>
      </c>
      <c r="BO1126" s="8">
        <v>0</v>
      </c>
      <c r="BP1126" s="8">
        <v>0</v>
      </c>
      <c r="BQ1126" s="8">
        <v>0</v>
      </c>
      <c r="BR1126" s="8">
        <v>0</v>
      </c>
    </row>
    <row r="1127" spans="1:70" x14ac:dyDescent="0.25">
      <c r="A1127" s="6">
        <v>35364440</v>
      </c>
      <c r="B1127" t="s">
        <v>2616</v>
      </c>
      <c r="C1127" s="7" t="s">
        <v>82</v>
      </c>
      <c r="D1127" s="7" t="s">
        <v>94</v>
      </c>
      <c r="E1127" s="7" t="s">
        <v>83</v>
      </c>
      <c r="F1127" t="s">
        <v>2507</v>
      </c>
      <c r="G1127" t="s">
        <v>2508</v>
      </c>
      <c r="H1127" t="s">
        <v>2530</v>
      </c>
      <c r="I1127" t="s">
        <v>995</v>
      </c>
      <c r="J1127" t="s">
        <v>78</v>
      </c>
      <c r="K1127" t="s">
        <v>79</v>
      </c>
      <c r="L1127">
        <v>40.345161199400003</v>
      </c>
      <c r="M1127">
        <v>-121.89218370419999</v>
      </c>
      <c r="N1127" s="7" t="s">
        <v>1035</v>
      </c>
      <c r="O1127" s="7" t="s">
        <v>2604</v>
      </c>
      <c r="P1127" s="7" t="s">
        <v>1037</v>
      </c>
      <c r="Q1127" s="7" t="s">
        <v>141</v>
      </c>
      <c r="R1127" s="7">
        <v>580</v>
      </c>
      <c r="S1127" s="7">
        <v>704</v>
      </c>
      <c r="T1127" s="7" t="s">
        <v>220</v>
      </c>
      <c r="U1127" s="7" t="s">
        <v>221</v>
      </c>
      <c r="V1127" s="7" t="s">
        <v>222</v>
      </c>
      <c r="W1127" s="8">
        <v>0</v>
      </c>
      <c r="X1127" s="8">
        <v>2.8611742424242426</v>
      </c>
      <c r="Y1127" s="8">
        <v>0</v>
      </c>
      <c r="Z1127" s="8">
        <v>2.8611742424242426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8">
        <v>0</v>
      </c>
      <c r="AO1127" s="8">
        <v>0</v>
      </c>
      <c r="AP1127" s="8">
        <v>0</v>
      </c>
      <c r="AQ1127" s="8">
        <v>0</v>
      </c>
      <c r="AR1127" s="8">
        <v>0</v>
      </c>
      <c r="AS1127" s="8">
        <v>0</v>
      </c>
      <c r="AT1127" s="8">
        <v>0</v>
      </c>
      <c r="AU1127" s="7">
        <v>0</v>
      </c>
      <c r="AV1127" s="7">
        <v>0</v>
      </c>
      <c r="AW1127" s="7">
        <v>0</v>
      </c>
      <c r="AX1127" s="7">
        <v>0</v>
      </c>
      <c r="AY1127" s="7">
        <v>0</v>
      </c>
      <c r="AZ1127" s="7">
        <v>0</v>
      </c>
      <c r="BA1127" s="7">
        <v>0</v>
      </c>
      <c r="BB1127" s="7">
        <v>0</v>
      </c>
      <c r="BC1127" s="8">
        <v>0</v>
      </c>
      <c r="BD1127" s="8">
        <v>2.8611742424242426</v>
      </c>
      <c r="BE1127" s="8">
        <v>0</v>
      </c>
      <c r="BF1127" s="8">
        <v>2.8611742424242426</v>
      </c>
      <c r="BG1127" s="8">
        <v>0</v>
      </c>
      <c r="BH1127" s="8">
        <v>0</v>
      </c>
      <c r="BI1127" s="8">
        <v>0</v>
      </c>
      <c r="BJ1127" s="8">
        <v>0</v>
      </c>
      <c r="BK1127" s="8">
        <v>0</v>
      </c>
      <c r="BL1127" s="8">
        <v>0</v>
      </c>
      <c r="BM1127" s="8">
        <v>0</v>
      </c>
      <c r="BN1127" s="8">
        <v>0</v>
      </c>
      <c r="BO1127" s="8">
        <v>0</v>
      </c>
      <c r="BP1127" s="8">
        <v>0</v>
      </c>
      <c r="BQ1127" s="8">
        <v>0</v>
      </c>
      <c r="BR1127" s="8">
        <v>0</v>
      </c>
    </row>
    <row r="1128" spans="1:70" x14ac:dyDescent="0.25">
      <c r="A1128" s="6">
        <v>35364442</v>
      </c>
      <c r="B1128" t="s">
        <v>2617</v>
      </c>
      <c r="C1128" s="7" t="s">
        <v>82</v>
      </c>
      <c r="D1128" s="7" t="s">
        <v>94</v>
      </c>
      <c r="E1128" s="7" t="s">
        <v>83</v>
      </c>
      <c r="F1128" t="s">
        <v>2507</v>
      </c>
      <c r="G1128" t="s">
        <v>2508</v>
      </c>
      <c r="H1128" t="s">
        <v>2530</v>
      </c>
      <c r="I1128" t="s">
        <v>995</v>
      </c>
      <c r="J1128" t="s">
        <v>78</v>
      </c>
      <c r="K1128" t="s">
        <v>79</v>
      </c>
      <c r="L1128">
        <v>40.345161199400003</v>
      </c>
      <c r="M1128">
        <v>-121.89218370419999</v>
      </c>
      <c r="N1128" s="7" t="s">
        <v>1035</v>
      </c>
      <c r="O1128" s="7" t="s">
        <v>2604</v>
      </c>
      <c r="P1128" s="7" t="s">
        <v>1037</v>
      </c>
      <c r="Q1128" s="7" t="s">
        <v>141</v>
      </c>
      <c r="R1128" s="7">
        <v>580</v>
      </c>
      <c r="S1128" s="7">
        <v>704</v>
      </c>
      <c r="T1128" s="7" t="s">
        <v>220</v>
      </c>
      <c r="U1128" s="7" t="s">
        <v>221</v>
      </c>
      <c r="V1128" s="7" t="s">
        <v>222</v>
      </c>
      <c r="W1128" s="8">
        <v>0</v>
      </c>
      <c r="X1128" s="8">
        <v>4.6210227272727273</v>
      </c>
      <c r="Y1128" s="8">
        <v>0</v>
      </c>
      <c r="Z1128" s="8">
        <v>4.6210227272727273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8">
        <v>0</v>
      </c>
      <c r="AO1128" s="8">
        <v>0</v>
      </c>
      <c r="AP1128" s="8">
        <v>0</v>
      </c>
      <c r="AQ1128" s="8">
        <v>0</v>
      </c>
      <c r="AR1128" s="8">
        <v>0</v>
      </c>
      <c r="AS1128" s="8">
        <v>0</v>
      </c>
      <c r="AT1128" s="8">
        <v>0</v>
      </c>
      <c r="AU1128" s="7">
        <v>0</v>
      </c>
      <c r="AV1128" s="7">
        <v>0</v>
      </c>
      <c r="AW1128" s="7">
        <v>0</v>
      </c>
      <c r="AX1128" s="7">
        <v>0</v>
      </c>
      <c r="AY1128" s="7">
        <v>0</v>
      </c>
      <c r="AZ1128" s="7">
        <v>0</v>
      </c>
      <c r="BA1128" s="7">
        <v>0</v>
      </c>
      <c r="BB1128" s="7">
        <v>0</v>
      </c>
      <c r="BC1128" s="8">
        <v>0</v>
      </c>
      <c r="BD1128" s="8">
        <v>4.6210227272727273</v>
      </c>
      <c r="BE1128" s="8">
        <v>0</v>
      </c>
      <c r="BF1128" s="8">
        <v>4.6210227272727273</v>
      </c>
      <c r="BG1128" s="8">
        <v>0</v>
      </c>
      <c r="BH1128" s="8">
        <v>0</v>
      </c>
      <c r="BI1128" s="8">
        <v>0</v>
      </c>
      <c r="BJ1128" s="8">
        <v>0</v>
      </c>
      <c r="BK1128" s="8">
        <v>0</v>
      </c>
      <c r="BL1128" s="8">
        <v>0</v>
      </c>
      <c r="BM1128" s="8">
        <v>0</v>
      </c>
      <c r="BN1128" s="8">
        <v>0</v>
      </c>
      <c r="BO1128" s="8">
        <v>0</v>
      </c>
      <c r="BP1128" s="8">
        <v>0</v>
      </c>
      <c r="BQ1128" s="8">
        <v>0</v>
      </c>
      <c r="BR1128" s="8">
        <v>0</v>
      </c>
    </row>
    <row r="1129" spans="1:70" x14ac:dyDescent="0.25">
      <c r="A1129" s="6">
        <v>35364446</v>
      </c>
      <c r="B1129" t="s">
        <v>2618</v>
      </c>
      <c r="C1129" s="7" t="s">
        <v>82</v>
      </c>
      <c r="D1129" s="7" t="s">
        <v>94</v>
      </c>
      <c r="E1129" s="7" t="s">
        <v>83</v>
      </c>
      <c r="F1129" t="s">
        <v>2507</v>
      </c>
      <c r="G1129" t="s">
        <v>2508</v>
      </c>
      <c r="H1129" t="s">
        <v>2530</v>
      </c>
      <c r="I1129" t="s">
        <v>995</v>
      </c>
      <c r="J1129" t="s">
        <v>78</v>
      </c>
      <c r="K1129" t="s">
        <v>79</v>
      </c>
      <c r="L1129">
        <v>40.345161199400003</v>
      </c>
      <c r="M1129">
        <v>-121.89218370419999</v>
      </c>
      <c r="N1129" s="7" t="s">
        <v>1035</v>
      </c>
      <c r="O1129" s="7" t="s">
        <v>2604</v>
      </c>
      <c r="P1129" s="7" t="s">
        <v>1037</v>
      </c>
      <c r="Q1129" s="7" t="s">
        <v>141</v>
      </c>
      <c r="R1129" s="7">
        <v>580</v>
      </c>
      <c r="S1129" s="7">
        <v>704</v>
      </c>
      <c r="T1129" s="7" t="s">
        <v>220</v>
      </c>
      <c r="U1129" s="7" t="s">
        <v>221</v>
      </c>
      <c r="V1129" s="7" t="s">
        <v>222</v>
      </c>
      <c r="W1129" s="8">
        <v>5.7007575757575757E-2</v>
      </c>
      <c r="X1129" s="8">
        <v>2.5380681818181818</v>
      </c>
      <c r="Y1129" s="8">
        <v>0</v>
      </c>
      <c r="Z1129" s="8">
        <v>2.5950757575757577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8">
        <v>0</v>
      </c>
      <c r="AO1129" s="8">
        <v>0</v>
      </c>
      <c r="AP1129" s="8">
        <v>0</v>
      </c>
      <c r="AQ1129" s="8">
        <v>0</v>
      </c>
      <c r="AR1129" s="8">
        <v>0</v>
      </c>
      <c r="AS1129" s="8">
        <v>0</v>
      </c>
      <c r="AT1129" s="8">
        <v>0</v>
      </c>
      <c r="AU1129" s="7">
        <v>0</v>
      </c>
      <c r="AV1129" s="7">
        <v>0</v>
      </c>
      <c r="AW1129" s="7">
        <v>0</v>
      </c>
      <c r="AX1129" s="7">
        <v>0</v>
      </c>
      <c r="AY1129" s="7">
        <v>0</v>
      </c>
      <c r="AZ1129" s="7">
        <v>0</v>
      </c>
      <c r="BA1129" s="7">
        <v>0</v>
      </c>
      <c r="BB1129" s="7">
        <v>0</v>
      </c>
      <c r="BC1129" s="8">
        <v>5.7007575757575757E-2</v>
      </c>
      <c r="BD1129" s="8">
        <v>2.5380681818181818</v>
      </c>
      <c r="BE1129" s="8">
        <v>0</v>
      </c>
      <c r="BF1129" s="8">
        <v>2.5950757575757577</v>
      </c>
      <c r="BG1129" s="8">
        <v>0</v>
      </c>
      <c r="BH1129" s="8">
        <v>0</v>
      </c>
      <c r="BI1129" s="8">
        <v>0</v>
      </c>
      <c r="BJ1129" s="8">
        <v>0</v>
      </c>
      <c r="BK1129" s="8">
        <v>0</v>
      </c>
      <c r="BL1129" s="8">
        <v>0</v>
      </c>
      <c r="BM1129" s="8">
        <v>0</v>
      </c>
      <c r="BN1129" s="8">
        <v>0</v>
      </c>
      <c r="BO1129" s="8">
        <v>0</v>
      </c>
      <c r="BP1129" s="8">
        <v>0</v>
      </c>
      <c r="BQ1129" s="8">
        <v>0</v>
      </c>
      <c r="BR1129" s="8">
        <v>0</v>
      </c>
    </row>
    <row r="1130" spans="1:70" x14ac:dyDescent="0.25">
      <c r="A1130" s="6">
        <v>35364448</v>
      </c>
      <c r="B1130" t="s">
        <v>2619</v>
      </c>
      <c r="C1130" s="7" t="s">
        <v>82</v>
      </c>
      <c r="D1130" s="7" t="s">
        <v>94</v>
      </c>
      <c r="E1130" s="7" t="s">
        <v>83</v>
      </c>
      <c r="F1130" t="s">
        <v>2507</v>
      </c>
      <c r="G1130" t="s">
        <v>2508</v>
      </c>
      <c r="H1130" t="s">
        <v>2530</v>
      </c>
      <c r="I1130" t="s">
        <v>995</v>
      </c>
      <c r="J1130" t="s">
        <v>78</v>
      </c>
      <c r="K1130" t="s">
        <v>79</v>
      </c>
      <c r="L1130">
        <v>40.345161199400003</v>
      </c>
      <c r="M1130">
        <v>-121.89218370419999</v>
      </c>
      <c r="N1130" s="7" t="s">
        <v>1035</v>
      </c>
      <c r="O1130" s="7" t="s">
        <v>2604</v>
      </c>
      <c r="P1130" s="7" t="s">
        <v>1037</v>
      </c>
      <c r="Q1130" s="7" t="s">
        <v>141</v>
      </c>
      <c r="R1130" s="7">
        <v>580</v>
      </c>
      <c r="S1130" s="7">
        <v>704</v>
      </c>
      <c r="T1130" s="7" t="s">
        <v>220</v>
      </c>
      <c r="U1130" s="7" t="s">
        <v>221</v>
      </c>
      <c r="V1130" s="7" t="s">
        <v>222</v>
      </c>
      <c r="W1130" s="8">
        <v>0</v>
      </c>
      <c r="X1130" s="8">
        <v>3.2200757575757577</v>
      </c>
      <c r="Y1130" s="8">
        <v>0</v>
      </c>
      <c r="Z1130" s="8">
        <v>3.2200757575757577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8">
        <v>0</v>
      </c>
      <c r="AO1130" s="8">
        <v>0</v>
      </c>
      <c r="AP1130" s="8">
        <v>0</v>
      </c>
      <c r="AQ1130" s="8">
        <v>0</v>
      </c>
      <c r="AR1130" s="8">
        <v>0</v>
      </c>
      <c r="AS1130" s="8">
        <v>0</v>
      </c>
      <c r="AT1130" s="8">
        <v>0</v>
      </c>
      <c r="AU1130" s="7">
        <v>0</v>
      </c>
      <c r="AV1130" s="7">
        <v>0</v>
      </c>
      <c r="AW1130" s="7">
        <v>0</v>
      </c>
      <c r="AX1130" s="7">
        <v>0</v>
      </c>
      <c r="AY1130" s="7">
        <v>0</v>
      </c>
      <c r="AZ1130" s="7">
        <v>0</v>
      </c>
      <c r="BA1130" s="7">
        <v>0</v>
      </c>
      <c r="BB1130" s="7">
        <v>0</v>
      </c>
      <c r="BC1130" s="8">
        <v>0</v>
      </c>
      <c r="BD1130" s="8">
        <v>0</v>
      </c>
      <c r="BE1130" s="8">
        <v>0</v>
      </c>
      <c r="BF1130" s="8">
        <v>0</v>
      </c>
      <c r="BG1130" s="8">
        <v>0</v>
      </c>
      <c r="BH1130" s="8">
        <v>3.2200757575757577</v>
      </c>
      <c r="BI1130" s="8">
        <v>0</v>
      </c>
      <c r="BJ1130" s="8">
        <v>3.2200757575757577</v>
      </c>
      <c r="BK1130" s="8">
        <v>0</v>
      </c>
      <c r="BL1130" s="8">
        <v>0</v>
      </c>
      <c r="BM1130" s="8">
        <v>0</v>
      </c>
      <c r="BN1130" s="8">
        <v>0</v>
      </c>
      <c r="BO1130" s="8">
        <v>0</v>
      </c>
      <c r="BP1130" s="8">
        <v>0</v>
      </c>
      <c r="BQ1130" s="8">
        <v>0</v>
      </c>
      <c r="BR1130" s="8">
        <v>0</v>
      </c>
    </row>
    <row r="1131" spans="1:70" x14ac:dyDescent="0.25">
      <c r="A1131" s="6">
        <v>35364450</v>
      </c>
      <c r="B1131" t="s">
        <v>2620</v>
      </c>
      <c r="C1131" s="7" t="s">
        <v>86</v>
      </c>
      <c r="D1131" s="7" t="s">
        <v>94</v>
      </c>
      <c r="E1131" s="7" t="s">
        <v>87</v>
      </c>
      <c r="F1131" t="s">
        <v>2507</v>
      </c>
      <c r="G1131" t="s">
        <v>2508</v>
      </c>
      <c r="H1131" t="s">
        <v>2530</v>
      </c>
      <c r="I1131" t="s">
        <v>995</v>
      </c>
      <c r="J1131" t="s">
        <v>78</v>
      </c>
      <c r="K1131" t="s">
        <v>79</v>
      </c>
      <c r="L1131">
        <v>40.345161199400003</v>
      </c>
      <c r="M1131">
        <v>-121.89218370419999</v>
      </c>
      <c r="N1131" s="7" t="s">
        <v>1035</v>
      </c>
      <c r="O1131" s="7" t="s">
        <v>2604</v>
      </c>
      <c r="P1131" s="7" t="s">
        <v>1037</v>
      </c>
      <c r="Q1131" s="7" t="s">
        <v>141</v>
      </c>
      <c r="R1131" s="7">
        <v>580</v>
      </c>
      <c r="S1131" s="7">
        <v>704</v>
      </c>
      <c r="T1131" s="7" t="s">
        <v>220</v>
      </c>
      <c r="U1131" s="7"/>
      <c r="V1131" s="7" t="s">
        <v>2621</v>
      </c>
      <c r="W1131" s="8">
        <v>1.4960227272727273</v>
      </c>
      <c r="X1131" s="8">
        <v>0</v>
      </c>
      <c r="Y1131" s="8">
        <v>0</v>
      </c>
      <c r="Z1131" s="8">
        <v>1.4960227272727273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8">
        <v>0</v>
      </c>
      <c r="AO1131" s="8">
        <v>0</v>
      </c>
      <c r="AP1131" s="8">
        <v>0</v>
      </c>
      <c r="AQ1131" s="8">
        <v>0</v>
      </c>
      <c r="AR1131" s="8">
        <v>0</v>
      </c>
      <c r="AS1131" s="8">
        <v>0</v>
      </c>
      <c r="AT1131" s="8">
        <v>0</v>
      </c>
      <c r="AU1131" s="7">
        <v>0</v>
      </c>
      <c r="AV1131" s="7">
        <v>0</v>
      </c>
      <c r="AW1131" s="7">
        <v>0</v>
      </c>
      <c r="AX1131" s="7">
        <v>0</v>
      </c>
      <c r="AY1131" s="7">
        <v>0</v>
      </c>
      <c r="AZ1131" s="7">
        <v>0</v>
      </c>
      <c r="BA1131" s="7">
        <v>0</v>
      </c>
      <c r="BB1131" s="7">
        <v>0</v>
      </c>
      <c r="BC1131" s="8">
        <v>0</v>
      </c>
      <c r="BD1131" s="8">
        <v>0</v>
      </c>
      <c r="BE1131" s="8">
        <v>0</v>
      </c>
      <c r="BF1131" s="8">
        <v>0</v>
      </c>
      <c r="BG1131" s="8">
        <v>1.4960227272727273</v>
      </c>
      <c r="BH1131" s="8">
        <v>0</v>
      </c>
      <c r="BI1131" s="8">
        <v>0</v>
      </c>
      <c r="BJ1131" s="8">
        <v>1.4960227272727273</v>
      </c>
      <c r="BK1131" s="8">
        <v>0</v>
      </c>
      <c r="BL1131" s="8">
        <v>0</v>
      </c>
      <c r="BM1131" s="8">
        <v>0</v>
      </c>
      <c r="BN1131" s="8">
        <v>0</v>
      </c>
      <c r="BO1131" s="8">
        <v>0</v>
      </c>
      <c r="BP1131" s="8">
        <v>0</v>
      </c>
      <c r="BQ1131" s="8">
        <v>0</v>
      </c>
      <c r="BR1131" s="8">
        <v>0</v>
      </c>
    </row>
    <row r="1132" spans="1:70" x14ac:dyDescent="0.25">
      <c r="A1132" s="6">
        <v>35312556</v>
      </c>
      <c r="B1132" t="s">
        <v>2622</v>
      </c>
      <c r="C1132" s="7" t="s">
        <v>82</v>
      </c>
      <c r="D1132" s="7" t="s">
        <v>94</v>
      </c>
      <c r="E1132" s="7" t="s">
        <v>83</v>
      </c>
      <c r="F1132" t="s">
        <v>2507</v>
      </c>
      <c r="G1132" t="s">
        <v>2508</v>
      </c>
      <c r="H1132" t="s">
        <v>2530</v>
      </c>
      <c r="I1132" t="s">
        <v>995</v>
      </c>
      <c r="J1132" t="s">
        <v>78</v>
      </c>
      <c r="K1132" t="s">
        <v>79</v>
      </c>
      <c r="L1132">
        <v>40.345325791100002</v>
      </c>
      <c r="M1132">
        <v>-121.8922349952</v>
      </c>
      <c r="N1132" s="7" t="s">
        <v>1035</v>
      </c>
      <c r="O1132" s="7" t="s">
        <v>2604</v>
      </c>
      <c r="P1132" s="7" t="s">
        <v>1037</v>
      </c>
      <c r="Q1132" s="7" t="s">
        <v>141</v>
      </c>
      <c r="R1132" s="7">
        <v>580</v>
      </c>
      <c r="S1132" s="7">
        <v>704</v>
      </c>
      <c r="T1132" s="7" t="s">
        <v>220</v>
      </c>
      <c r="U1132" s="7"/>
      <c r="V1132" s="7" t="s">
        <v>362</v>
      </c>
      <c r="W1132" s="8">
        <v>2.1780303030303032</v>
      </c>
      <c r="X1132" s="8">
        <v>0</v>
      </c>
      <c r="Y1132" s="8">
        <v>0</v>
      </c>
      <c r="Z1132" s="8">
        <v>2.1780303030303032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8">
        <v>0</v>
      </c>
      <c r="AO1132" s="8">
        <v>0</v>
      </c>
      <c r="AP1132" s="8">
        <v>0</v>
      </c>
      <c r="AQ1132" s="8">
        <v>0</v>
      </c>
      <c r="AR1132" s="8">
        <v>0</v>
      </c>
      <c r="AS1132" s="8">
        <v>0</v>
      </c>
      <c r="AT1132" s="8">
        <v>0</v>
      </c>
      <c r="AU1132" s="7">
        <v>0</v>
      </c>
      <c r="AV1132" s="7">
        <v>0</v>
      </c>
      <c r="AW1132" s="7">
        <v>0</v>
      </c>
      <c r="AX1132" s="7">
        <v>0</v>
      </c>
      <c r="AY1132" s="7">
        <v>0</v>
      </c>
      <c r="AZ1132" s="7">
        <v>0</v>
      </c>
      <c r="BA1132" s="7">
        <v>0</v>
      </c>
      <c r="BB1132" s="7">
        <v>0</v>
      </c>
      <c r="BC1132" s="8">
        <v>0</v>
      </c>
      <c r="BD1132" s="8">
        <v>0</v>
      </c>
      <c r="BE1132" s="8">
        <v>0</v>
      </c>
      <c r="BF1132" s="8">
        <v>0</v>
      </c>
      <c r="BG1132" s="8">
        <v>2.1780303030303032</v>
      </c>
      <c r="BH1132" s="8">
        <v>0</v>
      </c>
      <c r="BI1132" s="8">
        <v>0</v>
      </c>
      <c r="BJ1132" s="8">
        <v>2.1780303030303032</v>
      </c>
      <c r="BK1132" s="8">
        <v>0</v>
      </c>
      <c r="BL1132" s="8">
        <v>0</v>
      </c>
      <c r="BM1132" s="8">
        <v>0</v>
      </c>
      <c r="BN1132" s="8">
        <v>0</v>
      </c>
      <c r="BO1132" s="8">
        <v>0</v>
      </c>
      <c r="BP1132" s="8">
        <v>0</v>
      </c>
      <c r="BQ1132" s="8">
        <v>0</v>
      </c>
      <c r="BR1132" s="8">
        <v>0</v>
      </c>
    </row>
    <row r="1133" spans="1:70" x14ac:dyDescent="0.25">
      <c r="A1133" s="6">
        <v>35243444</v>
      </c>
      <c r="B1133" t="s">
        <v>2623</v>
      </c>
      <c r="C1133" s="7" t="s">
        <v>421</v>
      </c>
      <c r="D1133" s="7" t="s">
        <v>94</v>
      </c>
      <c r="E1133" s="7" t="s">
        <v>421</v>
      </c>
      <c r="F1133" t="s">
        <v>2507</v>
      </c>
      <c r="G1133" t="s">
        <v>2609</v>
      </c>
      <c r="H1133" t="s">
        <v>1034</v>
      </c>
      <c r="I1133" t="s">
        <v>118</v>
      </c>
      <c r="J1133" t="s">
        <v>78</v>
      </c>
      <c r="K1133" t="s">
        <v>79</v>
      </c>
      <c r="L1133">
        <v>40.458702182700002</v>
      </c>
      <c r="M1133">
        <v>-121.867002771</v>
      </c>
      <c r="N1133" s="7" t="s">
        <v>1035</v>
      </c>
      <c r="O1133" s="7" t="s">
        <v>2624</v>
      </c>
      <c r="P1133" s="7" t="s">
        <v>1037</v>
      </c>
      <c r="Q1133" s="7" t="s">
        <v>141</v>
      </c>
      <c r="R1133" s="7">
        <v>85</v>
      </c>
      <c r="S1133" s="7">
        <v>2428</v>
      </c>
      <c r="T1133" s="7" t="s">
        <v>220</v>
      </c>
      <c r="U1133" s="7"/>
      <c r="V1133" s="7" t="s">
        <v>2625</v>
      </c>
      <c r="W1133" s="8">
        <v>0</v>
      </c>
      <c r="X1133" s="8">
        <v>0</v>
      </c>
      <c r="Y1133" s="8">
        <v>1</v>
      </c>
      <c r="Z1133" s="8">
        <v>1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8">
        <v>0</v>
      </c>
      <c r="AO1133" s="8">
        <v>0</v>
      </c>
      <c r="AP1133" s="8">
        <v>0</v>
      </c>
      <c r="AQ1133" s="8">
        <v>0</v>
      </c>
      <c r="AR1133" s="8">
        <v>0</v>
      </c>
      <c r="AS1133" s="8">
        <v>0</v>
      </c>
      <c r="AT1133" s="8">
        <v>0</v>
      </c>
      <c r="AU1133" s="7">
        <v>0</v>
      </c>
      <c r="AV1133" s="7">
        <v>0</v>
      </c>
      <c r="AW1133" s="7">
        <v>0</v>
      </c>
      <c r="AX1133" s="7">
        <v>0</v>
      </c>
      <c r="AY1133" s="7">
        <v>0</v>
      </c>
      <c r="AZ1133" s="7">
        <v>0</v>
      </c>
      <c r="BA1133" s="7">
        <v>0</v>
      </c>
      <c r="BB1133" s="7">
        <v>0</v>
      </c>
      <c r="BC1133" s="8">
        <v>0</v>
      </c>
      <c r="BD1133" s="8">
        <v>0</v>
      </c>
      <c r="BE1133" s="8">
        <v>1</v>
      </c>
      <c r="BF1133" s="8">
        <v>1</v>
      </c>
      <c r="BG1133" s="8">
        <v>0</v>
      </c>
      <c r="BH1133" s="8">
        <v>0</v>
      </c>
      <c r="BI1133" s="8">
        <v>0</v>
      </c>
      <c r="BJ1133" s="8">
        <v>0</v>
      </c>
      <c r="BK1133" s="8">
        <v>0</v>
      </c>
      <c r="BL1133" s="8">
        <v>0</v>
      </c>
      <c r="BM1133" s="8">
        <v>0</v>
      </c>
      <c r="BN1133" s="8">
        <v>0</v>
      </c>
      <c r="BO1133" s="8">
        <v>0</v>
      </c>
      <c r="BP1133" s="8">
        <v>0</v>
      </c>
      <c r="BQ1133" s="8">
        <v>0</v>
      </c>
      <c r="BR1133" s="8">
        <v>0</v>
      </c>
    </row>
    <row r="1134" spans="1:70" x14ac:dyDescent="0.25">
      <c r="A1134" s="6">
        <v>35240169</v>
      </c>
      <c r="B1134" t="s">
        <v>2626</v>
      </c>
      <c r="C1134" s="7" t="s">
        <v>115</v>
      </c>
      <c r="D1134" s="7" t="s">
        <v>94</v>
      </c>
      <c r="E1134" s="7" t="s">
        <v>95</v>
      </c>
      <c r="F1134" t="s">
        <v>2507</v>
      </c>
      <c r="G1134" t="s">
        <v>2508</v>
      </c>
      <c r="H1134" t="s">
        <v>1034</v>
      </c>
      <c r="I1134" t="s">
        <v>118</v>
      </c>
      <c r="J1134" t="s">
        <v>78</v>
      </c>
      <c r="K1134" t="s">
        <v>79</v>
      </c>
      <c r="L1134">
        <v>40.458702182700002</v>
      </c>
      <c r="M1134">
        <v>-121.867002771</v>
      </c>
      <c r="N1134" s="7" t="s">
        <v>1035</v>
      </c>
      <c r="O1134" s="7" t="s">
        <v>2624</v>
      </c>
      <c r="P1134" s="7" t="s">
        <v>1037</v>
      </c>
      <c r="Q1134" s="7" t="s">
        <v>122</v>
      </c>
      <c r="R1134" s="7">
        <v>85</v>
      </c>
      <c r="S1134" s="7">
        <v>2428</v>
      </c>
      <c r="T1134" s="7" t="s">
        <v>220</v>
      </c>
      <c r="U1134" s="7"/>
      <c r="V1134" s="7" t="s">
        <v>200</v>
      </c>
      <c r="W1134" s="8">
        <v>1.9037878787878788</v>
      </c>
      <c r="X1134" s="8">
        <v>0</v>
      </c>
      <c r="Y1134" s="8">
        <v>0</v>
      </c>
      <c r="Z1134" s="8">
        <v>1.9037878787878788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8">
        <v>0</v>
      </c>
      <c r="AO1134" s="8">
        <v>0</v>
      </c>
      <c r="AP1134" s="8">
        <v>0</v>
      </c>
      <c r="AQ1134" s="8">
        <v>1.9037878787878793</v>
      </c>
      <c r="AR1134" s="8">
        <v>0</v>
      </c>
      <c r="AS1134" s="8">
        <v>0</v>
      </c>
      <c r="AT1134" s="8">
        <v>1.9037878787878793</v>
      </c>
      <c r="AU1134" s="7">
        <v>0</v>
      </c>
      <c r="AV1134" s="7">
        <v>0</v>
      </c>
      <c r="AW1134" s="7">
        <v>0</v>
      </c>
      <c r="AX1134" s="7">
        <v>0</v>
      </c>
      <c r="AY1134" s="7">
        <v>0</v>
      </c>
      <c r="AZ1134" s="7">
        <v>0</v>
      </c>
      <c r="BA1134" s="7">
        <v>0</v>
      </c>
      <c r="BB1134" s="7">
        <v>0</v>
      </c>
      <c r="BC1134" s="8">
        <v>0</v>
      </c>
      <c r="BD1134" s="8">
        <v>0</v>
      </c>
      <c r="BE1134" s="8">
        <v>0</v>
      </c>
      <c r="BF1134" s="8">
        <v>0</v>
      </c>
      <c r="BG1134" s="8">
        <v>0</v>
      </c>
      <c r="BH1134" s="8">
        <v>0</v>
      </c>
      <c r="BI1134" s="8">
        <v>0</v>
      </c>
      <c r="BJ1134" s="8">
        <v>0</v>
      </c>
      <c r="BK1134" s="8">
        <v>0</v>
      </c>
      <c r="BL1134" s="8">
        <v>0</v>
      </c>
      <c r="BM1134" s="8">
        <v>0</v>
      </c>
      <c r="BN1134" s="8">
        <v>0</v>
      </c>
      <c r="BO1134" s="8">
        <v>0</v>
      </c>
      <c r="BP1134" s="8">
        <v>0</v>
      </c>
      <c r="BQ1134" s="8">
        <v>0</v>
      </c>
      <c r="BR1134" s="8">
        <v>0</v>
      </c>
    </row>
    <row r="1135" spans="1:70" x14ac:dyDescent="0.25">
      <c r="A1135" s="6">
        <v>35240170</v>
      </c>
      <c r="B1135" t="s">
        <v>2627</v>
      </c>
      <c r="C1135" s="7" t="s">
        <v>410</v>
      </c>
      <c r="D1135" s="7" t="s">
        <v>94</v>
      </c>
      <c r="E1135" s="7" t="s">
        <v>95</v>
      </c>
      <c r="F1135" t="s">
        <v>2507</v>
      </c>
      <c r="G1135" t="s">
        <v>2508</v>
      </c>
      <c r="H1135" t="s">
        <v>1034</v>
      </c>
      <c r="I1135" t="s">
        <v>118</v>
      </c>
      <c r="J1135" t="s">
        <v>78</v>
      </c>
      <c r="K1135" t="s">
        <v>79</v>
      </c>
      <c r="L1135">
        <v>40.458702182700002</v>
      </c>
      <c r="M1135">
        <v>-121.867002771</v>
      </c>
      <c r="N1135" s="7" t="s">
        <v>1035</v>
      </c>
      <c r="O1135" s="7" t="s">
        <v>2624</v>
      </c>
      <c r="P1135" s="7" t="s">
        <v>1037</v>
      </c>
      <c r="Q1135" s="7" t="s">
        <v>141</v>
      </c>
      <c r="R1135" s="7">
        <v>85</v>
      </c>
      <c r="S1135" s="7">
        <v>2428</v>
      </c>
      <c r="T1135" s="7" t="s">
        <v>220</v>
      </c>
      <c r="U1135" s="7"/>
      <c r="V1135" s="7" t="s">
        <v>200</v>
      </c>
      <c r="W1135" s="8">
        <v>0.83712121212121215</v>
      </c>
      <c r="X1135" s="8">
        <v>0</v>
      </c>
      <c r="Y1135" s="8">
        <v>0</v>
      </c>
      <c r="Z1135" s="8">
        <v>0.83712121212121215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8">
        <v>0</v>
      </c>
      <c r="AO1135" s="8">
        <v>0</v>
      </c>
      <c r="AP1135" s="8">
        <v>0</v>
      </c>
      <c r="AQ1135" s="8">
        <v>0.83712121212121238</v>
      </c>
      <c r="AR1135" s="8">
        <v>0</v>
      </c>
      <c r="AS1135" s="8">
        <v>0</v>
      </c>
      <c r="AT1135" s="8">
        <v>0.83712121212121238</v>
      </c>
      <c r="AU1135" s="7">
        <v>0</v>
      </c>
      <c r="AV1135" s="7">
        <v>0</v>
      </c>
      <c r="AW1135" s="7">
        <v>0</v>
      </c>
      <c r="AX1135" s="7">
        <v>0</v>
      </c>
      <c r="AY1135" s="7">
        <v>0</v>
      </c>
      <c r="AZ1135" s="7">
        <v>0</v>
      </c>
      <c r="BA1135" s="7">
        <v>0</v>
      </c>
      <c r="BB1135" s="7">
        <v>0</v>
      </c>
      <c r="BC1135" s="8">
        <v>0</v>
      </c>
      <c r="BD1135" s="8">
        <v>0</v>
      </c>
      <c r="BE1135" s="8">
        <v>0</v>
      </c>
      <c r="BF1135" s="8">
        <v>0</v>
      </c>
      <c r="BG1135" s="8">
        <v>0</v>
      </c>
      <c r="BH1135" s="8">
        <v>0</v>
      </c>
      <c r="BI1135" s="8">
        <v>0</v>
      </c>
      <c r="BJ1135" s="8">
        <v>0</v>
      </c>
      <c r="BK1135" s="8">
        <v>0</v>
      </c>
      <c r="BL1135" s="8">
        <v>0</v>
      </c>
      <c r="BM1135" s="8">
        <v>0</v>
      </c>
      <c r="BN1135" s="8">
        <v>0</v>
      </c>
      <c r="BO1135" s="8">
        <v>0</v>
      </c>
      <c r="BP1135" s="8">
        <v>0</v>
      </c>
      <c r="BQ1135" s="8">
        <v>0</v>
      </c>
      <c r="BR1135" s="8">
        <v>0</v>
      </c>
    </row>
    <row r="1136" spans="1:70" x14ac:dyDescent="0.25">
      <c r="A1136" s="6">
        <v>35240171</v>
      </c>
      <c r="B1136" t="s">
        <v>2628</v>
      </c>
      <c r="C1136" s="7" t="s">
        <v>115</v>
      </c>
      <c r="D1136" s="7" t="s">
        <v>94</v>
      </c>
      <c r="E1136" s="7" t="s">
        <v>95</v>
      </c>
      <c r="F1136" t="s">
        <v>2507</v>
      </c>
      <c r="G1136" t="s">
        <v>2508</v>
      </c>
      <c r="H1136" t="s">
        <v>1034</v>
      </c>
      <c r="I1136" t="s">
        <v>118</v>
      </c>
      <c r="J1136" t="s">
        <v>78</v>
      </c>
      <c r="K1136" t="s">
        <v>79</v>
      </c>
      <c r="L1136">
        <v>40.458702182700002</v>
      </c>
      <c r="M1136">
        <v>-121.867002771</v>
      </c>
      <c r="N1136" s="7" t="s">
        <v>1035</v>
      </c>
      <c r="O1136" s="7" t="s">
        <v>2624</v>
      </c>
      <c r="P1136" s="7" t="s">
        <v>1037</v>
      </c>
      <c r="Q1136" s="7" t="s">
        <v>141</v>
      </c>
      <c r="R1136" s="7">
        <v>85</v>
      </c>
      <c r="S1136" s="7">
        <v>2428</v>
      </c>
      <c r="T1136" s="7" t="s">
        <v>220</v>
      </c>
      <c r="U1136" s="7"/>
      <c r="V1136" s="7" t="s">
        <v>200</v>
      </c>
      <c r="W1136" s="8">
        <v>1.4104166666666667</v>
      </c>
      <c r="X1136" s="8">
        <v>0</v>
      </c>
      <c r="Y1136" s="8">
        <v>0</v>
      </c>
      <c r="Z1136" s="8">
        <v>1.4104166666666667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8">
        <v>0</v>
      </c>
      <c r="AO1136" s="8">
        <v>0</v>
      </c>
      <c r="AP1136" s="8">
        <v>0</v>
      </c>
      <c r="AQ1136" s="8">
        <v>1.4104166666666662</v>
      </c>
      <c r="AR1136" s="8">
        <v>0</v>
      </c>
      <c r="AS1136" s="8">
        <v>0</v>
      </c>
      <c r="AT1136" s="8">
        <v>1.4104166666666662</v>
      </c>
      <c r="AU1136" s="7">
        <v>0</v>
      </c>
      <c r="AV1136" s="7">
        <v>0</v>
      </c>
      <c r="AW1136" s="7">
        <v>0</v>
      </c>
      <c r="AX1136" s="7">
        <v>0</v>
      </c>
      <c r="AY1136" s="7">
        <v>0</v>
      </c>
      <c r="AZ1136" s="7">
        <v>0</v>
      </c>
      <c r="BA1136" s="7">
        <v>0</v>
      </c>
      <c r="BB1136" s="7">
        <v>0</v>
      </c>
      <c r="BC1136" s="8">
        <v>0</v>
      </c>
      <c r="BD1136" s="8">
        <v>0</v>
      </c>
      <c r="BE1136" s="8">
        <v>0</v>
      </c>
      <c r="BF1136" s="8">
        <v>0</v>
      </c>
      <c r="BG1136" s="8">
        <v>0</v>
      </c>
      <c r="BH1136" s="8">
        <v>0</v>
      </c>
      <c r="BI1136" s="8">
        <v>0</v>
      </c>
      <c r="BJ1136" s="8">
        <v>0</v>
      </c>
      <c r="BK1136" s="8">
        <v>0</v>
      </c>
      <c r="BL1136" s="8">
        <v>0</v>
      </c>
      <c r="BM1136" s="8">
        <v>0</v>
      </c>
      <c r="BN1136" s="8">
        <v>0</v>
      </c>
      <c r="BO1136" s="8">
        <v>0</v>
      </c>
      <c r="BP1136" s="8">
        <v>0</v>
      </c>
      <c r="BQ1136" s="8">
        <v>0</v>
      </c>
      <c r="BR1136" s="8">
        <v>0</v>
      </c>
    </row>
    <row r="1137" spans="1:70" x14ac:dyDescent="0.25">
      <c r="A1137" s="6">
        <v>35254720</v>
      </c>
      <c r="B1137" t="s">
        <v>2629</v>
      </c>
      <c r="C1137" s="7" t="s">
        <v>115</v>
      </c>
      <c r="D1137" s="7" t="s">
        <v>94</v>
      </c>
      <c r="E1137" s="7" t="s">
        <v>95</v>
      </c>
      <c r="F1137" t="s">
        <v>2507</v>
      </c>
      <c r="G1137" t="s">
        <v>2508</v>
      </c>
      <c r="H1137" t="s">
        <v>1034</v>
      </c>
      <c r="I1137" t="s">
        <v>118</v>
      </c>
      <c r="J1137" t="s">
        <v>78</v>
      </c>
      <c r="K1137" t="s">
        <v>79</v>
      </c>
      <c r="L1137">
        <v>40.458702182700002</v>
      </c>
      <c r="M1137">
        <v>-121.867002771</v>
      </c>
      <c r="N1137" s="7" t="s">
        <v>1035</v>
      </c>
      <c r="O1137" s="7" t="s">
        <v>2624</v>
      </c>
      <c r="P1137" s="7" t="s">
        <v>1037</v>
      </c>
      <c r="Q1137" s="7" t="s">
        <v>122</v>
      </c>
      <c r="R1137" s="7">
        <v>85</v>
      </c>
      <c r="S1137" s="7">
        <v>2428</v>
      </c>
      <c r="T1137" s="7" t="s">
        <v>220</v>
      </c>
      <c r="U1137" s="7"/>
      <c r="V1137" s="7" t="s">
        <v>200</v>
      </c>
      <c r="W1137" s="8">
        <v>1.4263257575757575</v>
      </c>
      <c r="X1137" s="8">
        <v>0</v>
      </c>
      <c r="Y1137" s="8">
        <v>0</v>
      </c>
      <c r="Z1137" s="8">
        <v>1.4263257575757575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8">
        <v>0</v>
      </c>
      <c r="AO1137" s="8">
        <v>0</v>
      </c>
      <c r="AP1137" s="8">
        <v>0</v>
      </c>
      <c r="AQ1137" s="8">
        <v>1.4263257575757575</v>
      </c>
      <c r="AR1137" s="8">
        <v>0</v>
      </c>
      <c r="AS1137" s="8">
        <v>0</v>
      </c>
      <c r="AT1137" s="8">
        <v>1.4263257575757575</v>
      </c>
      <c r="AU1137" s="7">
        <v>0</v>
      </c>
      <c r="AV1137" s="7">
        <v>0</v>
      </c>
      <c r="AW1137" s="7">
        <v>0</v>
      </c>
      <c r="AX1137" s="7">
        <v>0</v>
      </c>
      <c r="AY1137" s="7">
        <v>0</v>
      </c>
      <c r="AZ1137" s="7">
        <v>0</v>
      </c>
      <c r="BA1137" s="7">
        <v>0</v>
      </c>
      <c r="BB1137" s="7">
        <v>0</v>
      </c>
      <c r="BC1137" s="8">
        <v>0</v>
      </c>
      <c r="BD1137" s="8">
        <v>0</v>
      </c>
      <c r="BE1137" s="8">
        <v>0</v>
      </c>
      <c r="BF1137" s="8">
        <v>0</v>
      </c>
      <c r="BG1137" s="8">
        <v>0</v>
      </c>
      <c r="BH1137" s="8">
        <v>0</v>
      </c>
      <c r="BI1137" s="8">
        <v>0</v>
      </c>
      <c r="BJ1137" s="8">
        <v>0</v>
      </c>
      <c r="BK1137" s="8">
        <v>0</v>
      </c>
      <c r="BL1137" s="8">
        <v>0</v>
      </c>
      <c r="BM1137" s="8">
        <v>0</v>
      </c>
      <c r="BN1137" s="8">
        <v>0</v>
      </c>
      <c r="BO1137" s="8">
        <v>0</v>
      </c>
      <c r="BP1137" s="8">
        <v>0</v>
      </c>
      <c r="BQ1137" s="8">
        <v>0</v>
      </c>
      <c r="BR1137" s="8">
        <v>0</v>
      </c>
    </row>
    <row r="1138" spans="1:70" x14ac:dyDescent="0.25">
      <c r="A1138" s="6">
        <v>35254721</v>
      </c>
      <c r="B1138" t="s">
        <v>2630</v>
      </c>
      <c r="C1138" s="7" t="s">
        <v>410</v>
      </c>
      <c r="D1138" s="7" t="s">
        <v>94</v>
      </c>
      <c r="E1138" s="7" t="s">
        <v>95</v>
      </c>
      <c r="F1138" t="s">
        <v>2507</v>
      </c>
      <c r="G1138" t="s">
        <v>2508</v>
      </c>
      <c r="H1138" t="s">
        <v>1034</v>
      </c>
      <c r="I1138" t="s">
        <v>118</v>
      </c>
      <c r="J1138" t="s">
        <v>78</v>
      </c>
      <c r="K1138" t="s">
        <v>79</v>
      </c>
      <c r="L1138">
        <v>40.458702182700002</v>
      </c>
      <c r="M1138">
        <v>-121.867002771</v>
      </c>
      <c r="N1138" s="7" t="s">
        <v>1035</v>
      </c>
      <c r="O1138" s="7" t="s">
        <v>2624</v>
      </c>
      <c r="P1138" s="7" t="s">
        <v>1037</v>
      </c>
      <c r="Q1138" s="7" t="s">
        <v>122</v>
      </c>
      <c r="R1138" s="7">
        <v>85</v>
      </c>
      <c r="S1138" s="7">
        <v>2428</v>
      </c>
      <c r="T1138" s="7" t="s">
        <v>220</v>
      </c>
      <c r="U1138" s="7"/>
      <c r="V1138" s="7" t="s">
        <v>200</v>
      </c>
      <c r="W1138" s="8">
        <v>1.7806818181818183</v>
      </c>
      <c r="X1138" s="8">
        <v>0</v>
      </c>
      <c r="Y1138" s="8">
        <v>0</v>
      </c>
      <c r="Z1138" s="8">
        <v>1.7806818181818183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8">
        <v>0</v>
      </c>
      <c r="AO1138" s="8">
        <v>0</v>
      </c>
      <c r="AP1138" s="8">
        <v>0</v>
      </c>
      <c r="AQ1138" s="8">
        <v>1.7806818181818189</v>
      </c>
      <c r="AR1138" s="8">
        <v>0</v>
      </c>
      <c r="AS1138" s="8">
        <v>0</v>
      </c>
      <c r="AT1138" s="8">
        <v>1.7806818181818189</v>
      </c>
      <c r="AU1138" s="7">
        <v>0</v>
      </c>
      <c r="AV1138" s="7">
        <v>0</v>
      </c>
      <c r="AW1138" s="7">
        <v>0</v>
      </c>
      <c r="AX1138" s="7">
        <v>0</v>
      </c>
      <c r="AY1138" s="7">
        <v>0</v>
      </c>
      <c r="AZ1138" s="7">
        <v>0</v>
      </c>
      <c r="BA1138" s="7">
        <v>0</v>
      </c>
      <c r="BB1138" s="7">
        <v>0</v>
      </c>
      <c r="BC1138" s="8">
        <v>0</v>
      </c>
      <c r="BD1138" s="8">
        <v>0</v>
      </c>
      <c r="BE1138" s="8">
        <v>0</v>
      </c>
      <c r="BF1138" s="8">
        <v>0</v>
      </c>
      <c r="BG1138" s="8">
        <v>0</v>
      </c>
      <c r="BH1138" s="8">
        <v>0</v>
      </c>
      <c r="BI1138" s="8">
        <v>0</v>
      </c>
      <c r="BJ1138" s="8">
        <v>0</v>
      </c>
      <c r="BK1138" s="8">
        <v>0</v>
      </c>
      <c r="BL1138" s="8">
        <v>0</v>
      </c>
      <c r="BM1138" s="8">
        <v>0</v>
      </c>
      <c r="BN1138" s="8">
        <v>0</v>
      </c>
      <c r="BO1138" s="8">
        <v>0</v>
      </c>
      <c r="BP1138" s="8">
        <v>0</v>
      </c>
      <c r="BQ1138" s="8">
        <v>0</v>
      </c>
      <c r="BR1138" s="8">
        <v>0</v>
      </c>
    </row>
    <row r="1139" spans="1:70" x14ac:dyDescent="0.25">
      <c r="A1139" s="6">
        <v>35254738</v>
      </c>
      <c r="B1139" t="s">
        <v>2631</v>
      </c>
      <c r="C1139" s="7" t="s">
        <v>421</v>
      </c>
      <c r="D1139" s="7" t="s">
        <v>94</v>
      </c>
      <c r="E1139" s="7" t="s">
        <v>421</v>
      </c>
      <c r="F1139" t="s">
        <v>2507</v>
      </c>
      <c r="G1139" t="s">
        <v>2609</v>
      </c>
      <c r="H1139" t="s">
        <v>1034</v>
      </c>
      <c r="I1139" t="s">
        <v>118</v>
      </c>
      <c r="J1139" t="s">
        <v>78</v>
      </c>
      <c r="K1139" t="s">
        <v>79</v>
      </c>
      <c r="L1139">
        <v>40.458702182700002</v>
      </c>
      <c r="M1139">
        <v>-121.867002771</v>
      </c>
      <c r="N1139" s="7" t="s">
        <v>1035</v>
      </c>
      <c r="O1139" s="7" t="s">
        <v>2624</v>
      </c>
      <c r="P1139" s="7" t="s">
        <v>1037</v>
      </c>
      <c r="Q1139" s="7" t="s">
        <v>141</v>
      </c>
      <c r="R1139" s="7">
        <v>85</v>
      </c>
      <c r="S1139" s="7">
        <v>2428</v>
      </c>
      <c r="T1139" s="7" t="s">
        <v>220</v>
      </c>
      <c r="U1139" s="7"/>
      <c r="V1139" s="7" t="s">
        <v>80</v>
      </c>
      <c r="W1139" s="8">
        <v>0</v>
      </c>
      <c r="X1139" s="8">
        <v>0</v>
      </c>
      <c r="Y1139" s="8">
        <v>1.0179924242424243</v>
      </c>
      <c r="Z1139" s="8">
        <v>1.0179924242424243</v>
      </c>
      <c r="AA1139" s="8">
        <v>0</v>
      </c>
      <c r="AB1139" s="8">
        <v>0</v>
      </c>
      <c r="AC1139" s="8">
        <v>0</v>
      </c>
      <c r="AD1139" s="8">
        <v>0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8">
        <v>0</v>
      </c>
      <c r="AN1139" s="8">
        <v>0</v>
      </c>
      <c r="AO1139" s="8">
        <v>0</v>
      </c>
      <c r="AP1139" s="8">
        <v>0</v>
      </c>
      <c r="AQ1139" s="8">
        <v>0</v>
      </c>
      <c r="AR1139" s="8">
        <v>0</v>
      </c>
      <c r="AS1139" s="8">
        <v>0</v>
      </c>
      <c r="AT1139" s="8">
        <v>0</v>
      </c>
      <c r="AU1139" s="7">
        <v>0</v>
      </c>
      <c r="AV1139" s="7">
        <v>0</v>
      </c>
      <c r="AW1139" s="7">
        <v>0</v>
      </c>
      <c r="AX1139" s="7">
        <v>0</v>
      </c>
      <c r="AY1139" s="7">
        <v>0</v>
      </c>
      <c r="AZ1139" s="7">
        <v>0</v>
      </c>
      <c r="BA1139" s="7">
        <v>0</v>
      </c>
      <c r="BB1139" s="7">
        <v>0</v>
      </c>
      <c r="BC1139" s="8">
        <v>0</v>
      </c>
      <c r="BD1139" s="8">
        <v>0</v>
      </c>
      <c r="BE1139" s="8">
        <v>1.0179924242424243</v>
      </c>
      <c r="BF1139" s="8">
        <v>1.0179924242424243</v>
      </c>
      <c r="BG1139" s="8">
        <v>0</v>
      </c>
      <c r="BH1139" s="8">
        <v>0</v>
      </c>
      <c r="BI1139" s="8">
        <v>0</v>
      </c>
      <c r="BJ1139" s="8">
        <v>0</v>
      </c>
      <c r="BK1139" s="8">
        <v>0</v>
      </c>
      <c r="BL1139" s="8">
        <v>0</v>
      </c>
      <c r="BM1139" s="8">
        <v>0</v>
      </c>
      <c r="BN1139" s="8">
        <v>0</v>
      </c>
      <c r="BO1139" s="8">
        <v>0</v>
      </c>
      <c r="BP1139" s="8">
        <v>0</v>
      </c>
      <c r="BQ1139" s="8">
        <v>0</v>
      </c>
      <c r="BR1139" s="8">
        <v>0</v>
      </c>
    </row>
    <row r="1140" spans="1:70" x14ac:dyDescent="0.25">
      <c r="A1140" s="6">
        <v>35254940</v>
      </c>
      <c r="B1140" t="s">
        <v>2632</v>
      </c>
      <c r="C1140" s="7" t="s">
        <v>421</v>
      </c>
      <c r="D1140" s="7" t="s">
        <v>94</v>
      </c>
      <c r="E1140" s="7" t="s">
        <v>421</v>
      </c>
      <c r="F1140" t="s">
        <v>2507</v>
      </c>
      <c r="G1140" t="s">
        <v>2609</v>
      </c>
      <c r="H1140" t="s">
        <v>1034</v>
      </c>
      <c r="I1140" t="s">
        <v>118</v>
      </c>
      <c r="J1140" t="s">
        <v>78</v>
      </c>
      <c r="K1140" t="s">
        <v>79</v>
      </c>
      <c r="L1140">
        <v>40.458702182700002</v>
      </c>
      <c r="M1140">
        <v>-121.867002771</v>
      </c>
      <c r="N1140" s="7" t="s">
        <v>1035</v>
      </c>
      <c r="O1140" s="7" t="s">
        <v>2624</v>
      </c>
      <c r="P1140" s="7" t="s">
        <v>1037</v>
      </c>
      <c r="Q1140" s="7" t="s">
        <v>141</v>
      </c>
      <c r="R1140" s="7">
        <v>85</v>
      </c>
      <c r="S1140" s="7">
        <v>2428</v>
      </c>
      <c r="T1140" s="7" t="s">
        <v>220</v>
      </c>
      <c r="U1140" s="7"/>
      <c r="V1140" s="7" t="s">
        <v>80</v>
      </c>
      <c r="W1140" s="8">
        <v>0</v>
      </c>
      <c r="X1140" s="8">
        <v>0</v>
      </c>
      <c r="Y1140" s="8">
        <v>0.64696969696969697</v>
      </c>
      <c r="Z1140" s="8">
        <v>0.64696969696969697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0</v>
      </c>
      <c r="AN1140" s="8">
        <v>0</v>
      </c>
      <c r="AO1140" s="8">
        <v>0</v>
      </c>
      <c r="AP1140" s="8">
        <v>0</v>
      </c>
      <c r="AQ1140" s="8">
        <v>0</v>
      </c>
      <c r="AR1140" s="8">
        <v>0</v>
      </c>
      <c r="AS1140" s="8">
        <v>0</v>
      </c>
      <c r="AT1140" s="8">
        <v>0</v>
      </c>
      <c r="AU1140" s="7">
        <v>0</v>
      </c>
      <c r="AV1140" s="7">
        <v>0</v>
      </c>
      <c r="AW1140" s="7">
        <v>0</v>
      </c>
      <c r="AX1140" s="7">
        <v>0</v>
      </c>
      <c r="AY1140" s="7">
        <v>0</v>
      </c>
      <c r="AZ1140" s="7">
        <v>0</v>
      </c>
      <c r="BA1140" s="7">
        <v>0</v>
      </c>
      <c r="BB1140" s="7">
        <v>0</v>
      </c>
      <c r="BC1140" s="8">
        <v>0</v>
      </c>
      <c r="BD1140" s="8">
        <v>0</v>
      </c>
      <c r="BE1140" s="8">
        <v>0.64696969696969697</v>
      </c>
      <c r="BF1140" s="8">
        <v>0.64696969696969697</v>
      </c>
      <c r="BG1140" s="8">
        <v>0</v>
      </c>
      <c r="BH1140" s="8">
        <v>0</v>
      </c>
      <c r="BI1140" s="8">
        <v>0</v>
      </c>
      <c r="BJ1140" s="8">
        <v>0</v>
      </c>
      <c r="BK1140" s="8">
        <v>0</v>
      </c>
      <c r="BL1140" s="8">
        <v>0</v>
      </c>
      <c r="BM1140" s="8">
        <v>0</v>
      </c>
      <c r="BN1140" s="8">
        <v>0</v>
      </c>
      <c r="BO1140" s="8">
        <v>0</v>
      </c>
      <c r="BP1140" s="8">
        <v>0</v>
      </c>
      <c r="BQ1140" s="8">
        <v>0</v>
      </c>
      <c r="BR1140" s="8">
        <v>0</v>
      </c>
    </row>
    <row r="1141" spans="1:70" x14ac:dyDescent="0.25">
      <c r="A1141" s="6">
        <v>35254941</v>
      </c>
      <c r="B1141" t="s">
        <v>2633</v>
      </c>
      <c r="C1141" s="7" t="s">
        <v>410</v>
      </c>
      <c r="D1141" s="7" t="s">
        <v>94</v>
      </c>
      <c r="E1141" s="7" t="s">
        <v>95</v>
      </c>
      <c r="F1141" t="s">
        <v>2507</v>
      </c>
      <c r="G1141" t="s">
        <v>2508</v>
      </c>
      <c r="H1141" t="s">
        <v>1034</v>
      </c>
      <c r="I1141" t="s">
        <v>118</v>
      </c>
      <c r="J1141" t="s">
        <v>78</v>
      </c>
      <c r="K1141" t="s">
        <v>79</v>
      </c>
      <c r="L1141">
        <v>40.458702182700002</v>
      </c>
      <c r="M1141">
        <v>-121.867002771</v>
      </c>
      <c r="N1141" s="7" t="s">
        <v>1035</v>
      </c>
      <c r="O1141" s="7" t="s">
        <v>2624</v>
      </c>
      <c r="P1141" s="7" t="s">
        <v>1037</v>
      </c>
      <c r="Q1141" s="7" t="s">
        <v>141</v>
      </c>
      <c r="R1141" s="7">
        <v>85</v>
      </c>
      <c r="S1141" s="7">
        <v>2428</v>
      </c>
      <c r="T1141" s="7" t="s">
        <v>220</v>
      </c>
      <c r="U1141" s="7"/>
      <c r="V1141" s="7" t="s">
        <v>200</v>
      </c>
      <c r="W1141" s="8">
        <v>2.0992424242424241</v>
      </c>
      <c r="X1141" s="8">
        <v>0</v>
      </c>
      <c r="Y1141" s="8">
        <v>0</v>
      </c>
      <c r="Z1141" s="8">
        <v>2.0992424242424241</v>
      </c>
      <c r="AA1141" s="8">
        <v>0</v>
      </c>
      <c r="AB1141" s="8">
        <v>0</v>
      </c>
      <c r="AC1141" s="8">
        <v>0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8">
        <v>0</v>
      </c>
      <c r="AO1141" s="8">
        <v>0</v>
      </c>
      <c r="AP1141" s="8">
        <v>0</v>
      </c>
      <c r="AQ1141" s="8">
        <v>2.0992424242424241</v>
      </c>
      <c r="AR1141" s="8">
        <v>0</v>
      </c>
      <c r="AS1141" s="8">
        <v>0</v>
      </c>
      <c r="AT1141" s="8">
        <v>2.0992424242424241</v>
      </c>
      <c r="AU1141" s="7">
        <v>0</v>
      </c>
      <c r="AV1141" s="7">
        <v>0</v>
      </c>
      <c r="AW1141" s="7">
        <v>0</v>
      </c>
      <c r="AX1141" s="7">
        <v>0</v>
      </c>
      <c r="AY1141" s="7">
        <v>0</v>
      </c>
      <c r="AZ1141" s="7">
        <v>0</v>
      </c>
      <c r="BA1141" s="7">
        <v>0</v>
      </c>
      <c r="BB1141" s="7">
        <v>0</v>
      </c>
      <c r="BC1141" s="8">
        <v>0</v>
      </c>
      <c r="BD1141" s="8">
        <v>0</v>
      </c>
      <c r="BE1141" s="8">
        <v>0</v>
      </c>
      <c r="BF1141" s="8">
        <v>0</v>
      </c>
      <c r="BG1141" s="8">
        <v>0</v>
      </c>
      <c r="BH1141" s="8">
        <v>0</v>
      </c>
      <c r="BI1141" s="8">
        <v>0</v>
      </c>
      <c r="BJ1141" s="8">
        <v>0</v>
      </c>
      <c r="BK1141" s="8">
        <v>0</v>
      </c>
      <c r="BL1141" s="8">
        <v>0</v>
      </c>
      <c r="BM1141" s="8">
        <v>0</v>
      </c>
      <c r="BN1141" s="8">
        <v>0</v>
      </c>
      <c r="BO1141" s="8">
        <v>0</v>
      </c>
      <c r="BP1141" s="8">
        <v>0</v>
      </c>
      <c r="BQ1141" s="8">
        <v>0</v>
      </c>
      <c r="BR1141" s="8">
        <v>0</v>
      </c>
    </row>
    <row r="1142" spans="1:70" x14ac:dyDescent="0.25">
      <c r="A1142" s="6">
        <v>35254942</v>
      </c>
      <c r="B1142" t="s">
        <v>2634</v>
      </c>
      <c r="C1142" s="7" t="s">
        <v>115</v>
      </c>
      <c r="D1142" s="7" t="s">
        <v>94</v>
      </c>
      <c r="E1142" s="7" t="s">
        <v>95</v>
      </c>
      <c r="F1142" t="s">
        <v>2507</v>
      </c>
      <c r="G1142" t="s">
        <v>2508</v>
      </c>
      <c r="H1142" t="s">
        <v>1034</v>
      </c>
      <c r="I1142" t="s">
        <v>118</v>
      </c>
      <c r="J1142" t="s">
        <v>78</v>
      </c>
      <c r="K1142" t="s">
        <v>79</v>
      </c>
      <c r="L1142">
        <v>40.458702182700002</v>
      </c>
      <c r="M1142">
        <v>-121.867002771</v>
      </c>
      <c r="N1142" s="7" t="s">
        <v>1035</v>
      </c>
      <c r="O1142" s="7" t="s">
        <v>2624</v>
      </c>
      <c r="P1142" s="7" t="s">
        <v>1037</v>
      </c>
      <c r="Q1142" s="7" t="s">
        <v>141</v>
      </c>
      <c r="R1142" s="7">
        <v>85</v>
      </c>
      <c r="S1142" s="7">
        <v>2428</v>
      </c>
      <c r="T1142" s="7" t="s">
        <v>220</v>
      </c>
      <c r="U1142" s="7"/>
      <c r="V1142" s="7" t="s">
        <v>200</v>
      </c>
      <c r="W1142" s="8">
        <v>1.4554924242424243</v>
      </c>
      <c r="X1142" s="8">
        <v>0</v>
      </c>
      <c r="Y1142" s="8">
        <v>0</v>
      </c>
      <c r="Z1142" s="8">
        <v>1.4554924242424243</v>
      </c>
      <c r="AA1142" s="8">
        <v>0</v>
      </c>
      <c r="AB1142" s="8">
        <v>0</v>
      </c>
      <c r="AC1142" s="8">
        <v>0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8">
        <v>0</v>
      </c>
      <c r="AO1142" s="8">
        <v>0</v>
      </c>
      <c r="AP1142" s="8">
        <v>0</v>
      </c>
      <c r="AQ1142" s="8">
        <v>1.4554924242424245</v>
      </c>
      <c r="AR1142" s="8">
        <v>0</v>
      </c>
      <c r="AS1142" s="8">
        <v>0</v>
      </c>
      <c r="AT1142" s="8">
        <v>1.4554924242424245</v>
      </c>
      <c r="AU1142" s="7">
        <v>0</v>
      </c>
      <c r="AV1142" s="7">
        <v>0</v>
      </c>
      <c r="AW1142" s="7">
        <v>0</v>
      </c>
      <c r="AX1142" s="7">
        <v>0</v>
      </c>
      <c r="AY1142" s="7">
        <v>0</v>
      </c>
      <c r="AZ1142" s="7">
        <v>0</v>
      </c>
      <c r="BA1142" s="7">
        <v>0</v>
      </c>
      <c r="BB1142" s="7">
        <v>0</v>
      </c>
      <c r="BC1142" s="8">
        <v>0</v>
      </c>
      <c r="BD1142" s="8">
        <v>0</v>
      </c>
      <c r="BE1142" s="8">
        <v>0</v>
      </c>
      <c r="BF1142" s="8">
        <v>0</v>
      </c>
      <c r="BG1142" s="8">
        <v>0</v>
      </c>
      <c r="BH1142" s="8">
        <v>0</v>
      </c>
      <c r="BI1142" s="8">
        <v>0</v>
      </c>
      <c r="BJ1142" s="8">
        <v>0</v>
      </c>
      <c r="BK1142" s="8">
        <v>0</v>
      </c>
      <c r="BL1142" s="8">
        <v>0</v>
      </c>
      <c r="BM1142" s="8">
        <v>0</v>
      </c>
      <c r="BN1142" s="8">
        <v>0</v>
      </c>
      <c r="BO1142" s="8">
        <v>0</v>
      </c>
      <c r="BP1142" s="8">
        <v>0</v>
      </c>
      <c r="BQ1142" s="8">
        <v>0</v>
      </c>
      <c r="BR1142" s="8">
        <v>0</v>
      </c>
    </row>
    <row r="1143" spans="1:70" x14ac:dyDescent="0.25">
      <c r="A1143" s="6">
        <v>35254943</v>
      </c>
      <c r="B1143" t="s">
        <v>2635</v>
      </c>
      <c r="C1143" s="7" t="s">
        <v>115</v>
      </c>
      <c r="D1143" s="7" t="s">
        <v>94</v>
      </c>
      <c r="E1143" s="7" t="s">
        <v>95</v>
      </c>
      <c r="F1143" t="s">
        <v>2507</v>
      </c>
      <c r="G1143" t="s">
        <v>2508</v>
      </c>
      <c r="H1143" t="s">
        <v>1034</v>
      </c>
      <c r="I1143" t="s">
        <v>118</v>
      </c>
      <c r="J1143" t="s">
        <v>78</v>
      </c>
      <c r="K1143" t="s">
        <v>79</v>
      </c>
      <c r="L1143">
        <v>40.458702182700002</v>
      </c>
      <c r="M1143">
        <v>-121.867002771</v>
      </c>
      <c r="N1143" s="7" t="s">
        <v>1035</v>
      </c>
      <c r="O1143" s="7" t="s">
        <v>2624</v>
      </c>
      <c r="P1143" s="7" t="s">
        <v>1037</v>
      </c>
      <c r="Q1143" s="7" t="s">
        <v>141</v>
      </c>
      <c r="R1143" s="7">
        <v>85</v>
      </c>
      <c r="S1143" s="7">
        <v>2428</v>
      </c>
      <c r="T1143" s="7" t="s">
        <v>220</v>
      </c>
      <c r="U1143" s="7"/>
      <c r="V1143" s="7" t="s">
        <v>200</v>
      </c>
      <c r="W1143" s="8">
        <v>2.2204545454545452</v>
      </c>
      <c r="X1143" s="8">
        <v>0</v>
      </c>
      <c r="Y1143" s="8">
        <v>0</v>
      </c>
      <c r="Z1143" s="8">
        <v>2.2204545454545452</v>
      </c>
      <c r="AA1143" s="8">
        <v>0</v>
      </c>
      <c r="AB1143" s="8">
        <v>0</v>
      </c>
      <c r="AC1143" s="8">
        <v>0</v>
      </c>
      <c r="AD1143" s="8">
        <v>0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8">
        <v>0</v>
      </c>
      <c r="AN1143" s="8">
        <v>0</v>
      </c>
      <c r="AO1143" s="8">
        <v>0</v>
      </c>
      <c r="AP1143" s="8">
        <v>0</v>
      </c>
      <c r="AQ1143" s="8">
        <v>2.2204545454545457</v>
      </c>
      <c r="AR1143" s="8">
        <v>0</v>
      </c>
      <c r="AS1143" s="8">
        <v>0</v>
      </c>
      <c r="AT1143" s="8">
        <v>2.2204545454545457</v>
      </c>
      <c r="AU1143" s="7">
        <v>0</v>
      </c>
      <c r="AV1143" s="7">
        <v>0</v>
      </c>
      <c r="AW1143" s="7">
        <v>0</v>
      </c>
      <c r="AX1143" s="7">
        <v>0</v>
      </c>
      <c r="AY1143" s="7">
        <v>0</v>
      </c>
      <c r="AZ1143" s="7">
        <v>0</v>
      </c>
      <c r="BA1143" s="7">
        <v>0</v>
      </c>
      <c r="BB1143" s="7">
        <v>0</v>
      </c>
      <c r="BC1143" s="8">
        <v>0</v>
      </c>
      <c r="BD1143" s="8">
        <v>0</v>
      </c>
      <c r="BE1143" s="8">
        <v>0</v>
      </c>
      <c r="BF1143" s="8">
        <v>0</v>
      </c>
      <c r="BG1143" s="8">
        <v>0</v>
      </c>
      <c r="BH1143" s="8">
        <v>0</v>
      </c>
      <c r="BI1143" s="8">
        <v>0</v>
      </c>
      <c r="BJ1143" s="8">
        <v>0</v>
      </c>
      <c r="BK1143" s="8">
        <v>0</v>
      </c>
      <c r="BL1143" s="8">
        <v>0</v>
      </c>
      <c r="BM1143" s="8">
        <v>0</v>
      </c>
      <c r="BN1143" s="8">
        <v>0</v>
      </c>
      <c r="BO1143" s="8">
        <v>0</v>
      </c>
      <c r="BP1143" s="8">
        <v>0</v>
      </c>
      <c r="BQ1143" s="8">
        <v>0</v>
      </c>
      <c r="BR1143" s="8">
        <v>0</v>
      </c>
    </row>
    <row r="1144" spans="1:70" x14ac:dyDescent="0.25">
      <c r="A1144" s="6">
        <v>35254656</v>
      </c>
      <c r="B1144" t="s">
        <v>2636</v>
      </c>
      <c r="C1144" s="7" t="s">
        <v>115</v>
      </c>
      <c r="D1144" s="7" t="s">
        <v>94</v>
      </c>
      <c r="E1144" s="7" t="s">
        <v>95</v>
      </c>
      <c r="F1144" t="s">
        <v>2507</v>
      </c>
      <c r="G1144" t="s">
        <v>2508</v>
      </c>
      <c r="H1144" t="s">
        <v>1034</v>
      </c>
      <c r="I1144" t="s">
        <v>118</v>
      </c>
      <c r="J1144" t="s">
        <v>78</v>
      </c>
      <c r="K1144" t="s">
        <v>79</v>
      </c>
      <c r="L1144">
        <v>40.458702182700002</v>
      </c>
      <c r="M1144">
        <v>-121.867002771</v>
      </c>
      <c r="N1144" s="7" t="s">
        <v>1035</v>
      </c>
      <c r="O1144" s="7" t="s">
        <v>2624</v>
      </c>
      <c r="P1144" s="7" t="s">
        <v>1037</v>
      </c>
      <c r="Q1144" s="7" t="s">
        <v>122</v>
      </c>
      <c r="R1144" s="7">
        <v>85</v>
      </c>
      <c r="S1144" s="7">
        <v>2428</v>
      </c>
      <c r="T1144" s="7" t="s">
        <v>220</v>
      </c>
      <c r="U1144" s="7"/>
      <c r="V1144" s="7" t="s">
        <v>200</v>
      </c>
      <c r="W1144" s="8">
        <v>2.840909090909091E-3</v>
      </c>
      <c r="X1144" s="8">
        <v>0.44545454545454544</v>
      </c>
      <c r="Y1144" s="8">
        <v>0</v>
      </c>
      <c r="Z1144" s="8">
        <v>0.44829545454545455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0</v>
      </c>
      <c r="AN1144" s="8">
        <v>0</v>
      </c>
      <c r="AO1144" s="8">
        <v>0</v>
      </c>
      <c r="AP1144" s="8">
        <v>0</v>
      </c>
      <c r="AQ1144" s="8">
        <v>2.840909090909091E-3</v>
      </c>
      <c r="AR1144" s="8">
        <v>0.44545454545454549</v>
      </c>
      <c r="AS1144" s="8">
        <v>0</v>
      </c>
      <c r="AT1144" s="8">
        <v>0.44829545454545461</v>
      </c>
      <c r="AU1144" s="7">
        <v>0</v>
      </c>
      <c r="AV1144" s="7">
        <v>0</v>
      </c>
      <c r="AW1144" s="7">
        <v>0</v>
      </c>
      <c r="AX1144" s="7">
        <v>0</v>
      </c>
      <c r="AY1144" s="7">
        <v>0</v>
      </c>
      <c r="AZ1144" s="7">
        <v>0</v>
      </c>
      <c r="BA1144" s="7">
        <v>0</v>
      </c>
      <c r="BB1144" s="7">
        <v>0</v>
      </c>
      <c r="BC1144" s="8">
        <v>0</v>
      </c>
      <c r="BD1144" s="8">
        <v>0</v>
      </c>
      <c r="BE1144" s="8">
        <v>0</v>
      </c>
      <c r="BF1144" s="8">
        <v>0</v>
      </c>
      <c r="BG1144" s="8">
        <v>0</v>
      </c>
      <c r="BH1144" s="8">
        <v>0</v>
      </c>
      <c r="BI1144" s="8">
        <v>0</v>
      </c>
      <c r="BJ1144" s="8">
        <v>0</v>
      </c>
      <c r="BK1144" s="8">
        <v>0</v>
      </c>
      <c r="BL1144" s="8">
        <v>0</v>
      </c>
      <c r="BM1144" s="8">
        <v>0</v>
      </c>
      <c r="BN1144" s="8">
        <v>0</v>
      </c>
      <c r="BO1144" s="8">
        <v>0</v>
      </c>
      <c r="BP1144" s="8">
        <v>0</v>
      </c>
      <c r="BQ1144" s="8">
        <v>0</v>
      </c>
      <c r="BR1144" s="8">
        <v>0</v>
      </c>
    </row>
    <row r="1145" spans="1:70" x14ac:dyDescent="0.25">
      <c r="A1145" s="6">
        <v>35254657</v>
      </c>
      <c r="B1145" t="s">
        <v>2637</v>
      </c>
      <c r="C1145" s="7" t="s">
        <v>115</v>
      </c>
      <c r="D1145" s="7" t="s">
        <v>94</v>
      </c>
      <c r="E1145" s="7" t="s">
        <v>95</v>
      </c>
      <c r="F1145" t="s">
        <v>2507</v>
      </c>
      <c r="G1145" t="s">
        <v>2508</v>
      </c>
      <c r="H1145" t="s">
        <v>1034</v>
      </c>
      <c r="I1145" t="s">
        <v>118</v>
      </c>
      <c r="J1145" t="s">
        <v>78</v>
      </c>
      <c r="K1145" t="s">
        <v>79</v>
      </c>
      <c r="L1145">
        <v>40.458702182700002</v>
      </c>
      <c r="M1145">
        <v>-121.867002771</v>
      </c>
      <c r="N1145" s="7" t="s">
        <v>1035</v>
      </c>
      <c r="O1145" s="7" t="s">
        <v>2624</v>
      </c>
      <c r="P1145" s="7" t="s">
        <v>1037</v>
      </c>
      <c r="Q1145" s="7" t="s">
        <v>122</v>
      </c>
      <c r="R1145" s="7">
        <v>85</v>
      </c>
      <c r="S1145" s="7">
        <v>2428</v>
      </c>
      <c r="T1145" s="7" t="s">
        <v>220</v>
      </c>
      <c r="U1145" s="7"/>
      <c r="V1145" s="7" t="s">
        <v>200</v>
      </c>
      <c r="W1145" s="8">
        <v>0.15</v>
      </c>
      <c r="X1145" s="8">
        <v>0</v>
      </c>
      <c r="Y1145" s="8">
        <v>0</v>
      </c>
      <c r="Z1145" s="8">
        <v>0.15</v>
      </c>
      <c r="AA1145" s="8">
        <v>0</v>
      </c>
      <c r="AB1145" s="8">
        <v>0</v>
      </c>
      <c r="AC1145" s="8">
        <v>0</v>
      </c>
      <c r="AD1145" s="8">
        <v>0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0</v>
      </c>
      <c r="AN1145" s="8">
        <v>0</v>
      </c>
      <c r="AO1145" s="8">
        <v>0</v>
      </c>
      <c r="AP1145" s="8">
        <v>0</v>
      </c>
      <c r="AQ1145" s="8">
        <v>0.15000000000000002</v>
      </c>
      <c r="AR1145" s="8">
        <v>0</v>
      </c>
      <c r="AS1145" s="8">
        <v>0</v>
      </c>
      <c r="AT1145" s="8">
        <v>0.15000000000000002</v>
      </c>
      <c r="AU1145" s="7">
        <v>0</v>
      </c>
      <c r="AV1145" s="7">
        <v>0</v>
      </c>
      <c r="AW1145" s="7">
        <v>0</v>
      </c>
      <c r="AX1145" s="7">
        <v>0</v>
      </c>
      <c r="AY1145" s="7">
        <v>0</v>
      </c>
      <c r="AZ1145" s="7">
        <v>0</v>
      </c>
      <c r="BA1145" s="7">
        <v>0</v>
      </c>
      <c r="BB1145" s="7">
        <v>0</v>
      </c>
      <c r="BC1145" s="8">
        <v>0</v>
      </c>
      <c r="BD1145" s="8">
        <v>0</v>
      </c>
      <c r="BE1145" s="8">
        <v>0</v>
      </c>
      <c r="BF1145" s="8">
        <v>0</v>
      </c>
      <c r="BG1145" s="8">
        <v>0</v>
      </c>
      <c r="BH1145" s="8">
        <v>0</v>
      </c>
      <c r="BI1145" s="8">
        <v>0</v>
      </c>
      <c r="BJ1145" s="8">
        <v>0</v>
      </c>
      <c r="BK1145" s="8">
        <v>0</v>
      </c>
      <c r="BL1145" s="8">
        <v>0</v>
      </c>
      <c r="BM1145" s="8">
        <v>0</v>
      </c>
      <c r="BN1145" s="8">
        <v>0</v>
      </c>
      <c r="BO1145" s="8">
        <v>0</v>
      </c>
      <c r="BP1145" s="8">
        <v>0</v>
      </c>
      <c r="BQ1145" s="8">
        <v>0</v>
      </c>
      <c r="BR1145" s="8">
        <v>0</v>
      </c>
    </row>
    <row r="1146" spans="1:70" x14ac:dyDescent="0.25">
      <c r="A1146" s="6">
        <v>35254658</v>
      </c>
      <c r="B1146" t="s">
        <v>2638</v>
      </c>
      <c r="C1146" s="7" t="s">
        <v>410</v>
      </c>
      <c r="D1146" s="7" t="s">
        <v>94</v>
      </c>
      <c r="E1146" s="7" t="s">
        <v>95</v>
      </c>
      <c r="F1146" t="s">
        <v>2507</v>
      </c>
      <c r="G1146" t="s">
        <v>2508</v>
      </c>
      <c r="H1146" t="s">
        <v>1034</v>
      </c>
      <c r="I1146" t="s">
        <v>118</v>
      </c>
      <c r="J1146" t="s">
        <v>78</v>
      </c>
      <c r="K1146" t="s">
        <v>79</v>
      </c>
      <c r="L1146">
        <v>40.458702182700002</v>
      </c>
      <c r="M1146">
        <v>-121.867002771</v>
      </c>
      <c r="N1146" s="7" t="s">
        <v>1035</v>
      </c>
      <c r="O1146" s="7" t="s">
        <v>2624</v>
      </c>
      <c r="P1146" s="7" t="s">
        <v>1037</v>
      </c>
      <c r="Q1146" s="7" t="s">
        <v>122</v>
      </c>
      <c r="R1146" s="7">
        <v>85</v>
      </c>
      <c r="S1146" s="7">
        <v>2428</v>
      </c>
      <c r="T1146" s="7" t="s">
        <v>220</v>
      </c>
      <c r="U1146" s="7"/>
      <c r="V1146" s="7" t="s">
        <v>2535</v>
      </c>
      <c r="W1146" s="8">
        <v>1.8225378787878788</v>
      </c>
      <c r="X1146" s="8">
        <v>0</v>
      </c>
      <c r="Y1146" s="8">
        <v>0</v>
      </c>
      <c r="Z1146" s="8">
        <v>1.8225378787878788</v>
      </c>
      <c r="AA1146" s="8">
        <v>0</v>
      </c>
      <c r="AB1146" s="8">
        <v>0</v>
      </c>
      <c r="AC1146" s="8">
        <v>0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8">
        <v>0</v>
      </c>
      <c r="AO1146" s="8">
        <v>0</v>
      </c>
      <c r="AP1146" s="8">
        <v>0</v>
      </c>
      <c r="AQ1146" s="8">
        <v>1.7840909090909094</v>
      </c>
      <c r="AR1146" s="8">
        <v>0</v>
      </c>
      <c r="AS1146" s="8">
        <v>0</v>
      </c>
      <c r="AT1146" s="8">
        <v>1.7840909090909094</v>
      </c>
      <c r="AU1146" s="7">
        <v>3.8446969696969369E-2</v>
      </c>
      <c r="AV1146" s="7">
        <v>0</v>
      </c>
      <c r="AW1146" s="7">
        <v>0</v>
      </c>
      <c r="AX1146" s="7">
        <v>3.8446969696969369E-2</v>
      </c>
      <c r="AY1146" s="7">
        <v>3.2612801348363973E-16</v>
      </c>
      <c r="AZ1146" s="7">
        <v>0</v>
      </c>
      <c r="BA1146" s="7">
        <v>0</v>
      </c>
      <c r="BB1146" s="7">
        <v>3.2612801348363973E-16</v>
      </c>
      <c r="BC1146" s="8">
        <v>0</v>
      </c>
      <c r="BD1146" s="8">
        <v>0</v>
      </c>
      <c r="BE1146" s="8">
        <v>0</v>
      </c>
      <c r="BF1146" s="8">
        <v>0</v>
      </c>
      <c r="BG1146" s="8">
        <v>0</v>
      </c>
      <c r="BH1146" s="8">
        <v>0</v>
      </c>
      <c r="BI1146" s="8">
        <v>0</v>
      </c>
      <c r="BJ1146" s="8">
        <v>0</v>
      </c>
      <c r="BK1146" s="8">
        <v>0</v>
      </c>
      <c r="BL1146" s="8">
        <v>0</v>
      </c>
      <c r="BM1146" s="8">
        <v>0</v>
      </c>
      <c r="BN1146" s="8">
        <v>0</v>
      </c>
      <c r="BO1146" s="8">
        <v>0</v>
      </c>
      <c r="BP1146" s="8">
        <v>0</v>
      </c>
      <c r="BQ1146" s="8">
        <v>0</v>
      </c>
      <c r="BR1146" s="8">
        <v>0</v>
      </c>
    </row>
    <row r="1147" spans="1:70" x14ac:dyDescent="0.25">
      <c r="A1147" s="6">
        <v>35254659</v>
      </c>
      <c r="B1147" t="s">
        <v>2639</v>
      </c>
      <c r="C1147" s="7" t="s">
        <v>115</v>
      </c>
      <c r="D1147" s="7" t="s">
        <v>94</v>
      </c>
      <c r="E1147" s="7" t="s">
        <v>95</v>
      </c>
      <c r="F1147" t="s">
        <v>2507</v>
      </c>
      <c r="G1147" t="s">
        <v>2508</v>
      </c>
      <c r="H1147" t="s">
        <v>1034</v>
      </c>
      <c r="I1147" t="s">
        <v>118</v>
      </c>
      <c r="J1147" t="s">
        <v>78</v>
      </c>
      <c r="K1147" t="s">
        <v>79</v>
      </c>
      <c r="L1147">
        <v>40.458702182700002</v>
      </c>
      <c r="M1147">
        <v>-121.867002771</v>
      </c>
      <c r="N1147" s="7" t="s">
        <v>1035</v>
      </c>
      <c r="O1147" s="7" t="s">
        <v>2624</v>
      </c>
      <c r="P1147" s="7" t="s">
        <v>1037</v>
      </c>
      <c r="Q1147" s="7" t="s">
        <v>122</v>
      </c>
      <c r="R1147" s="7">
        <v>85</v>
      </c>
      <c r="S1147" s="7">
        <v>2428</v>
      </c>
      <c r="T1147" s="7" t="s">
        <v>220</v>
      </c>
      <c r="U1147" s="7"/>
      <c r="V1147" s="7" t="s">
        <v>200</v>
      </c>
      <c r="W1147" s="8">
        <v>2.605681818181818</v>
      </c>
      <c r="X1147" s="8">
        <v>0</v>
      </c>
      <c r="Y1147" s="8">
        <v>0</v>
      </c>
      <c r="Z1147" s="8">
        <v>2.605681818181818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8">
        <v>0</v>
      </c>
      <c r="AO1147" s="8">
        <v>0</v>
      </c>
      <c r="AP1147" s="8">
        <v>0</v>
      </c>
      <c r="AQ1147" s="8">
        <v>2.6056818181818175</v>
      </c>
      <c r="AR1147" s="8">
        <v>0</v>
      </c>
      <c r="AS1147" s="8">
        <v>0</v>
      </c>
      <c r="AT1147" s="8">
        <v>2.6056818181818175</v>
      </c>
      <c r="AU1147" s="7">
        <v>0</v>
      </c>
      <c r="AV1147" s="7">
        <v>0</v>
      </c>
      <c r="AW1147" s="7">
        <v>0</v>
      </c>
      <c r="AX1147" s="7">
        <v>0</v>
      </c>
      <c r="AY1147" s="7">
        <v>0</v>
      </c>
      <c r="AZ1147" s="7">
        <v>0</v>
      </c>
      <c r="BA1147" s="7">
        <v>0</v>
      </c>
      <c r="BB1147" s="7">
        <v>0</v>
      </c>
      <c r="BC1147" s="8">
        <v>0</v>
      </c>
      <c r="BD1147" s="8">
        <v>0</v>
      </c>
      <c r="BE1147" s="8">
        <v>0</v>
      </c>
      <c r="BF1147" s="8">
        <v>0</v>
      </c>
      <c r="BG1147" s="8">
        <v>0</v>
      </c>
      <c r="BH1147" s="8">
        <v>0</v>
      </c>
      <c r="BI1147" s="8">
        <v>0</v>
      </c>
      <c r="BJ1147" s="8">
        <v>0</v>
      </c>
      <c r="BK1147" s="8">
        <v>0</v>
      </c>
      <c r="BL1147" s="8">
        <v>0</v>
      </c>
      <c r="BM1147" s="8">
        <v>0</v>
      </c>
      <c r="BN1147" s="8">
        <v>0</v>
      </c>
      <c r="BO1147" s="8">
        <v>0</v>
      </c>
      <c r="BP1147" s="8">
        <v>0</v>
      </c>
      <c r="BQ1147" s="8">
        <v>0</v>
      </c>
      <c r="BR1147" s="8">
        <v>0</v>
      </c>
    </row>
    <row r="1148" spans="1:70" x14ac:dyDescent="0.25">
      <c r="A1148" s="6">
        <v>35254944</v>
      </c>
      <c r="B1148" t="s">
        <v>2640</v>
      </c>
      <c r="C1148" s="7" t="s">
        <v>93</v>
      </c>
      <c r="D1148" s="7" t="s">
        <v>94</v>
      </c>
      <c r="E1148" s="7" t="s">
        <v>95</v>
      </c>
      <c r="F1148" t="s">
        <v>2507</v>
      </c>
      <c r="G1148" t="s">
        <v>2508</v>
      </c>
      <c r="H1148" t="s">
        <v>2530</v>
      </c>
      <c r="I1148" t="s">
        <v>995</v>
      </c>
      <c r="J1148" t="s">
        <v>78</v>
      </c>
      <c r="K1148" t="s">
        <v>79</v>
      </c>
      <c r="L1148">
        <v>40.351013563899997</v>
      </c>
      <c r="M1148">
        <v>-121.781141662</v>
      </c>
      <c r="N1148" s="7" t="s">
        <v>1035</v>
      </c>
      <c r="O1148" s="7" t="s">
        <v>2499</v>
      </c>
      <c r="P1148" s="7" t="s">
        <v>1037</v>
      </c>
      <c r="Q1148" s="7" t="s">
        <v>141</v>
      </c>
      <c r="R1148" s="7">
        <v>966</v>
      </c>
      <c r="S1148" s="7">
        <v>281</v>
      </c>
      <c r="T1148" s="7" t="s">
        <v>134</v>
      </c>
      <c r="U1148" s="7"/>
      <c r="V1148" s="7" t="s">
        <v>200</v>
      </c>
      <c r="W1148" s="8">
        <v>5.2840909090909091E-2</v>
      </c>
      <c r="X1148" s="8">
        <v>0</v>
      </c>
      <c r="Y1148" s="8">
        <v>8.3143939393939395E-2</v>
      </c>
      <c r="Z1148" s="8">
        <v>0.13598484848484849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8">
        <v>0</v>
      </c>
      <c r="AO1148" s="8">
        <v>0</v>
      </c>
      <c r="AP1148" s="8">
        <v>0</v>
      </c>
      <c r="AQ1148" s="8">
        <v>5.2840909090909091E-2</v>
      </c>
      <c r="AR1148" s="8">
        <v>0</v>
      </c>
      <c r="AS1148" s="8">
        <v>8.3143939393939395E-2</v>
      </c>
      <c r="AT1148" s="8">
        <v>0.13598484848484849</v>
      </c>
      <c r="AU1148" s="7">
        <v>0</v>
      </c>
      <c r="AV1148" s="7">
        <v>0</v>
      </c>
      <c r="AW1148" s="7">
        <v>0</v>
      </c>
      <c r="AX1148" s="7">
        <v>0</v>
      </c>
      <c r="AY1148" s="7">
        <v>0</v>
      </c>
      <c r="AZ1148" s="7">
        <v>0</v>
      </c>
      <c r="BA1148" s="7">
        <v>0</v>
      </c>
      <c r="BB1148" s="7">
        <v>0</v>
      </c>
      <c r="BC1148" s="8">
        <v>0</v>
      </c>
      <c r="BD1148" s="8">
        <v>0</v>
      </c>
      <c r="BE1148" s="8">
        <v>0</v>
      </c>
      <c r="BF1148" s="8">
        <v>0</v>
      </c>
      <c r="BG1148" s="8">
        <v>0</v>
      </c>
      <c r="BH1148" s="8">
        <v>0</v>
      </c>
      <c r="BI1148" s="8">
        <v>0</v>
      </c>
      <c r="BJ1148" s="8">
        <v>0</v>
      </c>
      <c r="BK1148" s="8">
        <v>0</v>
      </c>
      <c r="BL1148" s="8">
        <v>0</v>
      </c>
      <c r="BM1148" s="8">
        <v>0</v>
      </c>
      <c r="BN1148" s="8">
        <v>0</v>
      </c>
      <c r="BO1148" s="8">
        <v>0</v>
      </c>
      <c r="BP1148" s="8">
        <v>0</v>
      </c>
      <c r="BQ1148" s="8">
        <v>0</v>
      </c>
      <c r="BR1148" s="8">
        <v>0</v>
      </c>
    </row>
    <row r="1149" spans="1:70" x14ac:dyDescent="0.25">
      <c r="A1149" s="6">
        <v>35254945</v>
      </c>
      <c r="B1149" t="s">
        <v>2641</v>
      </c>
      <c r="C1149" s="7" t="s">
        <v>71</v>
      </c>
      <c r="D1149" s="7" t="s">
        <v>94</v>
      </c>
      <c r="E1149" s="7" t="s">
        <v>73</v>
      </c>
      <c r="F1149" t="s">
        <v>2507</v>
      </c>
      <c r="G1149" t="s">
        <v>2508</v>
      </c>
      <c r="H1149" t="s">
        <v>2530</v>
      </c>
      <c r="I1149" t="s">
        <v>995</v>
      </c>
      <c r="J1149" t="s">
        <v>78</v>
      </c>
      <c r="K1149" t="s">
        <v>79</v>
      </c>
      <c r="L1149">
        <v>40.351013563899997</v>
      </c>
      <c r="M1149">
        <v>-121.781141662</v>
      </c>
      <c r="N1149" s="7" t="s">
        <v>1035</v>
      </c>
      <c r="O1149" s="7" t="s">
        <v>2499</v>
      </c>
      <c r="P1149" s="7" t="s">
        <v>1037</v>
      </c>
      <c r="Q1149" s="7" t="s">
        <v>141</v>
      </c>
      <c r="R1149" s="7">
        <v>966</v>
      </c>
      <c r="S1149" s="7">
        <v>281</v>
      </c>
      <c r="T1149" s="7" t="s">
        <v>134</v>
      </c>
      <c r="U1149" s="7" t="s">
        <v>211</v>
      </c>
      <c r="V1149" s="7" t="s">
        <v>80</v>
      </c>
      <c r="W1149" s="8">
        <v>0</v>
      </c>
      <c r="X1149" s="8">
        <v>0.41306818181818183</v>
      </c>
      <c r="Y1149" s="8">
        <v>0</v>
      </c>
      <c r="Z1149" s="8">
        <v>0.41306818181818183</v>
      </c>
      <c r="AA1149" s="8">
        <v>0</v>
      </c>
      <c r="AB1149" s="8">
        <v>0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8">
        <v>0</v>
      </c>
      <c r="AO1149" s="8">
        <v>0</v>
      </c>
      <c r="AP1149" s="8">
        <v>0</v>
      </c>
      <c r="AQ1149" s="8">
        <v>0</v>
      </c>
      <c r="AR1149" s="8">
        <v>0</v>
      </c>
      <c r="AS1149" s="8">
        <v>0</v>
      </c>
      <c r="AT1149" s="8">
        <v>0</v>
      </c>
      <c r="AU1149" s="7">
        <v>0</v>
      </c>
      <c r="AV1149" s="7">
        <v>0</v>
      </c>
      <c r="AW1149" s="7">
        <v>0</v>
      </c>
      <c r="AX1149" s="7">
        <v>0</v>
      </c>
      <c r="AY1149" s="7">
        <v>0</v>
      </c>
      <c r="AZ1149" s="7">
        <v>0.41306818181818183</v>
      </c>
      <c r="BA1149" s="7">
        <v>0</v>
      </c>
      <c r="BB1149" s="7">
        <v>0.41306818181818183</v>
      </c>
      <c r="BC1149" s="8">
        <v>0</v>
      </c>
      <c r="BD1149" s="8">
        <v>0</v>
      </c>
      <c r="BE1149" s="8">
        <v>0</v>
      </c>
      <c r="BF1149" s="8">
        <v>0</v>
      </c>
      <c r="BG1149" s="8">
        <v>0</v>
      </c>
      <c r="BH1149" s="8">
        <v>0</v>
      </c>
      <c r="BI1149" s="8">
        <v>0</v>
      </c>
      <c r="BJ1149" s="8">
        <v>0</v>
      </c>
      <c r="BK1149" s="8">
        <v>0</v>
      </c>
      <c r="BL1149" s="8">
        <v>0</v>
      </c>
      <c r="BM1149" s="8">
        <v>0</v>
      </c>
      <c r="BN1149" s="8">
        <v>0</v>
      </c>
      <c r="BO1149" s="8">
        <v>0</v>
      </c>
      <c r="BP1149" s="8">
        <v>0</v>
      </c>
      <c r="BQ1149" s="8">
        <v>0</v>
      </c>
      <c r="BR1149" s="8">
        <v>0</v>
      </c>
    </row>
    <row r="1150" spans="1:70" x14ac:dyDescent="0.25">
      <c r="A1150" s="6">
        <v>35254946</v>
      </c>
      <c r="B1150" t="s">
        <v>2642</v>
      </c>
      <c r="C1150" s="7" t="s">
        <v>137</v>
      </c>
      <c r="D1150" s="7" t="s">
        <v>94</v>
      </c>
      <c r="E1150" s="7" t="s">
        <v>95</v>
      </c>
      <c r="F1150" t="s">
        <v>2507</v>
      </c>
      <c r="G1150" t="s">
        <v>2508</v>
      </c>
      <c r="H1150" t="s">
        <v>2530</v>
      </c>
      <c r="I1150" t="s">
        <v>995</v>
      </c>
      <c r="J1150" t="s">
        <v>78</v>
      </c>
      <c r="K1150" t="s">
        <v>79</v>
      </c>
      <c r="L1150">
        <v>40.351013563899997</v>
      </c>
      <c r="M1150">
        <v>-121.781141662</v>
      </c>
      <c r="N1150" s="7" t="s">
        <v>1035</v>
      </c>
      <c r="O1150" s="7" t="s">
        <v>2499</v>
      </c>
      <c r="P1150" s="7" t="s">
        <v>1037</v>
      </c>
      <c r="Q1150" s="7" t="s">
        <v>141</v>
      </c>
      <c r="R1150" s="7">
        <v>966</v>
      </c>
      <c r="S1150" s="7">
        <v>281</v>
      </c>
      <c r="T1150" s="7" t="s">
        <v>134</v>
      </c>
      <c r="U1150" s="7"/>
      <c r="V1150" s="7" t="s">
        <v>207</v>
      </c>
      <c r="W1150" s="8">
        <v>0.88276515151515156</v>
      </c>
      <c r="X1150" s="8">
        <v>0</v>
      </c>
      <c r="Y1150" s="8">
        <v>0</v>
      </c>
      <c r="Z1150" s="8">
        <v>0.88276515151515156</v>
      </c>
      <c r="AA1150" s="8">
        <v>0</v>
      </c>
      <c r="AB1150" s="8">
        <v>0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8">
        <v>0</v>
      </c>
      <c r="AO1150" s="8">
        <v>0</v>
      </c>
      <c r="AP1150" s="8">
        <v>0</v>
      </c>
      <c r="AQ1150" s="8">
        <v>0</v>
      </c>
      <c r="AR1150" s="8">
        <v>0</v>
      </c>
      <c r="AS1150" s="8">
        <v>0</v>
      </c>
      <c r="AT1150" s="8">
        <v>0</v>
      </c>
      <c r="AU1150" s="7">
        <v>0.12481060606060607</v>
      </c>
      <c r="AV1150" s="7">
        <v>0</v>
      </c>
      <c r="AW1150" s="7">
        <v>0</v>
      </c>
      <c r="AX1150" s="7">
        <v>0.12481060606060607</v>
      </c>
      <c r="AY1150" s="7">
        <v>0.75795454545454555</v>
      </c>
      <c r="AZ1150" s="7">
        <v>0</v>
      </c>
      <c r="BA1150" s="7">
        <v>0</v>
      </c>
      <c r="BB1150" s="7">
        <v>0.75795454545454555</v>
      </c>
      <c r="BC1150" s="8">
        <v>0</v>
      </c>
      <c r="BD1150" s="8">
        <v>0</v>
      </c>
      <c r="BE1150" s="8">
        <v>0</v>
      </c>
      <c r="BF1150" s="8">
        <v>0</v>
      </c>
      <c r="BG1150" s="8">
        <v>0</v>
      </c>
      <c r="BH1150" s="8">
        <v>0</v>
      </c>
      <c r="BI1150" s="8">
        <v>0</v>
      </c>
      <c r="BJ1150" s="8">
        <v>0</v>
      </c>
      <c r="BK1150" s="8">
        <v>0</v>
      </c>
      <c r="BL1150" s="8">
        <v>0</v>
      </c>
      <c r="BM1150" s="8">
        <v>0</v>
      </c>
      <c r="BN1150" s="8">
        <v>0</v>
      </c>
      <c r="BO1150" s="8">
        <v>0</v>
      </c>
      <c r="BP1150" s="8">
        <v>0</v>
      </c>
      <c r="BQ1150" s="8">
        <v>0</v>
      </c>
      <c r="BR1150" s="8">
        <v>0</v>
      </c>
    </row>
    <row r="1151" spans="1:70" x14ac:dyDescent="0.25">
      <c r="A1151" s="6">
        <v>35254947</v>
      </c>
      <c r="B1151" t="s">
        <v>2643</v>
      </c>
      <c r="C1151" s="7" t="s">
        <v>137</v>
      </c>
      <c r="D1151" s="7" t="s">
        <v>94</v>
      </c>
      <c r="E1151" s="7" t="s">
        <v>95</v>
      </c>
      <c r="F1151" t="s">
        <v>2507</v>
      </c>
      <c r="G1151" t="s">
        <v>2508</v>
      </c>
      <c r="H1151" t="s">
        <v>2530</v>
      </c>
      <c r="I1151" t="s">
        <v>995</v>
      </c>
      <c r="J1151" t="s">
        <v>78</v>
      </c>
      <c r="K1151" t="s">
        <v>79</v>
      </c>
      <c r="L1151">
        <v>40.351013563899997</v>
      </c>
      <c r="M1151">
        <v>-121.781141662</v>
      </c>
      <c r="N1151" s="7" t="s">
        <v>1035</v>
      </c>
      <c r="O1151" s="7" t="s">
        <v>2499</v>
      </c>
      <c r="P1151" s="7" t="s">
        <v>1037</v>
      </c>
      <c r="Q1151" s="7" t="s">
        <v>141</v>
      </c>
      <c r="R1151" s="7">
        <v>966</v>
      </c>
      <c r="S1151" s="7">
        <v>281</v>
      </c>
      <c r="T1151" s="7" t="s">
        <v>134</v>
      </c>
      <c r="U1151" s="7" t="s">
        <v>211</v>
      </c>
      <c r="V1151" s="7" t="s">
        <v>80</v>
      </c>
      <c r="W1151" s="8">
        <v>1.3825757575757576E-2</v>
      </c>
      <c r="X1151" s="8">
        <v>0.25037878787878787</v>
      </c>
      <c r="Y1151" s="8">
        <v>0</v>
      </c>
      <c r="Z1151" s="8">
        <v>0.26420454545454547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8">
        <v>0</v>
      </c>
      <c r="AO1151" s="8">
        <v>0</v>
      </c>
      <c r="AP1151" s="8">
        <v>0</v>
      </c>
      <c r="AQ1151" s="8">
        <v>0</v>
      </c>
      <c r="AR1151" s="8">
        <v>0</v>
      </c>
      <c r="AS1151" s="8">
        <v>0</v>
      </c>
      <c r="AT1151" s="8">
        <v>0</v>
      </c>
      <c r="AU1151" s="7">
        <v>0</v>
      </c>
      <c r="AV1151" s="7">
        <v>0</v>
      </c>
      <c r="AW1151" s="7">
        <v>0</v>
      </c>
      <c r="AX1151" s="7">
        <v>0</v>
      </c>
      <c r="AY1151" s="7">
        <v>1.3825757575757576E-2</v>
      </c>
      <c r="AZ1151" s="7">
        <v>0.25037878787878787</v>
      </c>
      <c r="BA1151" s="7">
        <v>0</v>
      </c>
      <c r="BB1151" s="7">
        <v>0.26420454545454547</v>
      </c>
      <c r="BC1151" s="8">
        <v>0</v>
      </c>
      <c r="BD1151" s="8">
        <v>0</v>
      </c>
      <c r="BE1151" s="8">
        <v>0</v>
      </c>
      <c r="BF1151" s="8">
        <v>0</v>
      </c>
      <c r="BG1151" s="8">
        <v>0</v>
      </c>
      <c r="BH1151" s="8">
        <v>0</v>
      </c>
      <c r="BI1151" s="8">
        <v>0</v>
      </c>
      <c r="BJ1151" s="8">
        <v>0</v>
      </c>
      <c r="BK1151" s="8">
        <v>0</v>
      </c>
      <c r="BL1151" s="8">
        <v>0</v>
      </c>
      <c r="BM1151" s="8">
        <v>0</v>
      </c>
      <c r="BN1151" s="8">
        <v>0</v>
      </c>
      <c r="BO1151" s="8">
        <v>0</v>
      </c>
      <c r="BP1151" s="8">
        <v>0</v>
      </c>
      <c r="BQ1151" s="8">
        <v>0</v>
      </c>
      <c r="BR1151" s="8">
        <v>0</v>
      </c>
    </row>
    <row r="1152" spans="1:70" x14ac:dyDescent="0.25">
      <c r="A1152" s="6">
        <v>35254948</v>
      </c>
      <c r="B1152" t="s">
        <v>2644</v>
      </c>
      <c r="C1152" s="7" t="s">
        <v>137</v>
      </c>
      <c r="D1152" s="7" t="s">
        <v>94</v>
      </c>
      <c r="E1152" s="7" t="s">
        <v>95</v>
      </c>
      <c r="F1152" t="s">
        <v>2507</v>
      </c>
      <c r="G1152" t="s">
        <v>2508</v>
      </c>
      <c r="H1152" t="s">
        <v>2530</v>
      </c>
      <c r="I1152" t="s">
        <v>995</v>
      </c>
      <c r="J1152" t="s">
        <v>78</v>
      </c>
      <c r="K1152" t="s">
        <v>79</v>
      </c>
      <c r="L1152">
        <v>40.351013563899997</v>
      </c>
      <c r="M1152">
        <v>-121.781141662</v>
      </c>
      <c r="N1152" s="7" t="s">
        <v>1035</v>
      </c>
      <c r="O1152" s="7" t="s">
        <v>2499</v>
      </c>
      <c r="P1152" s="7" t="s">
        <v>1037</v>
      </c>
      <c r="Q1152" s="7" t="s">
        <v>141</v>
      </c>
      <c r="R1152" s="7">
        <v>966</v>
      </c>
      <c r="S1152" s="7">
        <v>281</v>
      </c>
      <c r="T1152" s="7" t="s">
        <v>134</v>
      </c>
      <c r="U1152" s="7"/>
      <c r="V1152" s="7" t="s">
        <v>207</v>
      </c>
      <c r="W1152" s="8">
        <v>0.98030303030303034</v>
      </c>
      <c r="X1152" s="8">
        <v>0</v>
      </c>
      <c r="Y1152" s="8">
        <v>0</v>
      </c>
      <c r="Z1152" s="8">
        <v>0.98030303030303034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8">
        <v>0</v>
      </c>
      <c r="AO1152" s="8">
        <v>0</v>
      </c>
      <c r="AP1152" s="8">
        <v>0</v>
      </c>
      <c r="AQ1152" s="8">
        <v>0</v>
      </c>
      <c r="AR1152" s="8">
        <v>0</v>
      </c>
      <c r="AS1152" s="8">
        <v>0</v>
      </c>
      <c r="AT1152" s="8">
        <v>0</v>
      </c>
      <c r="AU1152" s="7">
        <v>0.66382575757575757</v>
      </c>
      <c r="AV1152" s="7">
        <v>0</v>
      </c>
      <c r="AW1152" s="7">
        <v>0</v>
      </c>
      <c r="AX1152" s="7">
        <v>0.66382575757575757</v>
      </c>
      <c r="AY1152" s="7">
        <v>0.31647727272727277</v>
      </c>
      <c r="AZ1152" s="7">
        <v>0</v>
      </c>
      <c r="BA1152" s="7">
        <v>0</v>
      </c>
      <c r="BB1152" s="7">
        <v>0.31647727272727277</v>
      </c>
      <c r="BC1152" s="8">
        <v>0</v>
      </c>
      <c r="BD1152" s="8">
        <v>0</v>
      </c>
      <c r="BE1152" s="8">
        <v>0</v>
      </c>
      <c r="BF1152" s="8">
        <v>0</v>
      </c>
      <c r="BG1152" s="8">
        <v>0</v>
      </c>
      <c r="BH1152" s="8">
        <v>0</v>
      </c>
      <c r="BI1152" s="8">
        <v>0</v>
      </c>
      <c r="BJ1152" s="8">
        <v>0</v>
      </c>
      <c r="BK1152" s="8">
        <v>0</v>
      </c>
      <c r="BL1152" s="8">
        <v>0</v>
      </c>
      <c r="BM1152" s="8">
        <v>0</v>
      </c>
      <c r="BN1152" s="8">
        <v>0</v>
      </c>
      <c r="BO1152" s="8">
        <v>0</v>
      </c>
      <c r="BP1152" s="8">
        <v>0</v>
      </c>
      <c r="BQ1152" s="8">
        <v>0</v>
      </c>
      <c r="BR1152" s="8">
        <v>0</v>
      </c>
    </row>
    <row r="1153" spans="1:70" x14ac:dyDescent="0.25">
      <c r="A1153" s="6">
        <v>35243453</v>
      </c>
      <c r="B1153" t="s">
        <v>2645</v>
      </c>
      <c r="C1153" s="7" t="s">
        <v>137</v>
      </c>
      <c r="D1153" s="7" t="s">
        <v>94</v>
      </c>
      <c r="E1153" s="7" t="s">
        <v>95</v>
      </c>
      <c r="F1153" t="s">
        <v>2507</v>
      </c>
      <c r="G1153" t="s">
        <v>2508</v>
      </c>
      <c r="H1153" t="s">
        <v>2530</v>
      </c>
      <c r="I1153" t="s">
        <v>995</v>
      </c>
      <c r="J1153" t="s">
        <v>78</v>
      </c>
      <c r="K1153" t="s">
        <v>79</v>
      </c>
      <c r="L1153">
        <v>40.351013563899997</v>
      </c>
      <c r="M1153">
        <v>-121.781141662</v>
      </c>
      <c r="N1153" s="7" t="s">
        <v>1035</v>
      </c>
      <c r="O1153" s="7" t="s">
        <v>2499</v>
      </c>
      <c r="P1153" s="7" t="s">
        <v>1037</v>
      </c>
      <c r="Q1153" s="7" t="s">
        <v>141</v>
      </c>
      <c r="R1153" s="7">
        <v>966</v>
      </c>
      <c r="S1153" s="7">
        <v>281</v>
      </c>
      <c r="T1153" s="7" t="s">
        <v>134</v>
      </c>
      <c r="U1153" s="7"/>
      <c r="V1153" s="7" t="s">
        <v>2535</v>
      </c>
      <c r="W1153" s="8">
        <v>1.428030303030303</v>
      </c>
      <c r="X1153" s="8">
        <v>0</v>
      </c>
      <c r="Y1153" s="8">
        <v>0</v>
      </c>
      <c r="Z1153" s="8">
        <v>1.428030303030303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8">
        <v>0</v>
      </c>
      <c r="AO1153" s="8">
        <v>0</v>
      </c>
      <c r="AP1153" s="8">
        <v>0</v>
      </c>
      <c r="AQ1153" s="8">
        <v>1.0859848484848482</v>
      </c>
      <c r="AR1153" s="8">
        <v>0</v>
      </c>
      <c r="AS1153" s="8">
        <v>0</v>
      </c>
      <c r="AT1153" s="8">
        <v>1.0859848484848482</v>
      </c>
      <c r="AU1153" s="7">
        <v>3.2954545454545452E-2</v>
      </c>
      <c r="AV1153" s="7">
        <v>0</v>
      </c>
      <c r="AW1153" s="7">
        <v>0</v>
      </c>
      <c r="AX1153" s="7">
        <v>3.2954545454545452E-2</v>
      </c>
      <c r="AY1153" s="7">
        <v>0.30909090909090908</v>
      </c>
      <c r="AZ1153" s="7">
        <v>0</v>
      </c>
      <c r="BA1153" s="7">
        <v>0</v>
      </c>
      <c r="BB1153" s="7">
        <v>0.30909090909090908</v>
      </c>
      <c r="BC1153" s="8">
        <v>0</v>
      </c>
      <c r="BD1153" s="8">
        <v>0</v>
      </c>
      <c r="BE1153" s="8">
        <v>0</v>
      </c>
      <c r="BF1153" s="8">
        <v>0</v>
      </c>
      <c r="BG1153" s="8">
        <v>0</v>
      </c>
      <c r="BH1153" s="8">
        <v>0</v>
      </c>
      <c r="BI1153" s="8">
        <v>0</v>
      </c>
      <c r="BJ1153" s="8">
        <v>0</v>
      </c>
      <c r="BK1153" s="8">
        <v>0</v>
      </c>
      <c r="BL1153" s="8">
        <v>0</v>
      </c>
      <c r="BM1153" s="8">
        <v>0</v>
      </c>
      <c r="BN1153" s="8">
        <v>0</v>
      </c>
      <c r="BO1153" s="8">
        <v>0</v>
      </c>
      <c r="BP1153" s="8">
        <v>0</v>
      </c>
      <c r="BQ1153" s="8">
        <v>0</v>
      </c>
      <c r="BR1153" s="8">
        <v>0</v>
      </c>
    </row>
    <row r="1154" spans="1:70" x14ac:dyDescent="0.25">
      <c r="A1154" s="6">
        <v>35382934</v>
      </c>
      <c r="B1154" t="s">
        <v>2646</v>
      </c>
      <c r="C1154" s="7" t="s">
        <v>421</v>
      </c>
      <c r="D1154" s="7" t="s">
        <v>2647</v>
      </c>
      <c r="E1154" s="7" t="s">
        <v>421</v>
      </c>
      <c r="F1154" t="s">
        <v>2507</v>
      </c>
      <c r="G1154" t="s">
        <v>2648</v>
      </c>
      <c r="H1154" t="s">
        <v>1043</v>
      </c>
      <c r="I1154" t="s">
        <v>1044</v>
      </c>
      <c r="J1154" t="s">
        <v>153</v>
      </c>
      <c r="K1154" t="s">
        <v>196</v>
      </c>
      <c r="L1154">
        <v>39.189228003700002</v>
      </c>
      <c r="M1154">
        <v>-122.90089951349999</v>
      </c>
      <c r="N1154" s="7" t="s">
        <v>1045</v>
      </c>
      <c r="O1154" s="7" t="s">
        <v>2649</v>
      </c>
      <c r="P1154" s="7" t="s">
        <v>1047</v>
      </c>
      <c r="Q1154" s="7" t="s">
        <v>141</v>
      </c>
      <c r="R1154" s="7">
        <v>705</v>
      </c>
      <c r="S1154" s="7">
        <v>309</v>
      </c>
      <c r="T1154" s="7" t="s">
        <v>123</v>
      </c>
      <c r="U1154" s="7"/>
      <c r="V1154" s="7" t="s">
        <v>790</v>
      </c>
      <c r="W1154" s="8">
        <v>0</v>
      </c>
      <c r="X1154" s="8">
        <v>6.0399621212121213</v>
      </c>
      <c r="Y1154" s="8">
        <v>0</v>
      </c>
      <c r="Z1154" s="8">
        <v>6.0399621212121213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8">
        <v>0</v>
      </c>
      <c r="AO1154" s="8">
        <v>0</v>
      </c>
      <c r="AP1154" s="8">
        <v>0</v>
      </c>
      <c r="AQ1154" s="8">
        <v>0</v>
      </c>
      <c r="AR1154" s="8">
        <v>0</v>
      </c>
      <c r="AS1154" s="8">
        <v>0</v>
      </c>
      <c r="AT1154" s="8">
        <v>0</v>
      </c>
      <c r="AU1154" s="7">
        <v>0</v>
      </c>
      <c r="AV1154" s="7">
        <v>0</v>
      </c>
      <c r="AW1154" s="7">
        <v>0</v>
      </c>
      <c r="AX1154" s="7">
        <v>0</v>
      </c>
      <c r="AY1154" s="7">
        <v>0</v>
      </c>
      <c r="AZ1154" s="7">
        <v>0</v>
      </c>
      <c r="BA1154" s="7">
        <v>0</v>
      </c>
      <c r="BB1154" s="7">
        <v>0</v>
      </c>
      <c r="BC1154" s="8">
        <v>0</v>
      </c>
      <c r="BD1154" s="8">
        <v>0</v>
      </c>
      <c r="BE1154" s="8">
        <v>0</v>
      </c>
      <c r="BF1154" s="8">
        <v>0</v>
      </c>
      <c r="BG1154" s="8">
        <v>0</v>
      </c>
      <c r="BH1154" s="8">
        <v>6.0399621212121213</v>
      </c>
      <c r="BI1154" s="8">
        <v>0</v>
      </c>
      <c r="BJ1154" s="8">
        <v>6.0399621212121213</v>
      </c>
      <c r="BK1154" s="8">
        <v>0</v>
      </c>
      <c r="BL1154" s="8">
        <v>0</v>
      </c>
      <c r="BM1154" s="8">
        <v>0</v>
      </c>
      <c r="BN1154" s="8">
        <v>0</v>
      </c>
      <c r="BO1154" s="8">
        <v>0</v>
      </c>
      <c r="BP1154" s="8">
        <v>0</v>
      </c>
      <c r="BQ1154" s="8">
        <v>0</v>
      </c>
      <c r="BR1154" s="8">
        <v>0</v>
      </c>
    </row>
    <row r="1155" spans="1:70" x14ac:dyDescent="0.25">
      <c r="A1155" s="6">
        <v>35382936</v>
      </c>
      <c r="B1155" t="s">
        <v>2650</v>
      </c>
      <c r="C1155" s="7" t="s">
        <v>421</v>
      </c>
      <c r="D1155" s="7" t="s">
        <v>2647</v>
      </c>
      <c r="E1155" s="7" t="s">
        <v>421</v>
      </c>
      <c r="F1155" t="s">
        <v>2507</v>
      </c>
      <c r="G1155" t="s">
        <v>2648</v>
      </c>
      <c r="H1155" t="s">
        <v>1043</v>
      </c>
      <c r="I1155" t="s">
        <v>1044</v>
      </c>
      <c r="J1155" t="s">
        <v>153</v>
      </c>
      <c r="K1155" t="s">
        <v>196</v>
      </c>
      <c r="L1155">
        <v>39.213030473400003</v>
      </c>
      <c r="M1155">
        <v>-122.930093383</v>
      </c>
      <c r="N1155" s="7" t="s">
        <v>1045</v>
      </c>
      <c r="O1155" s="7" t="s">
        <v>2649</v>
      </c>
      <c r="P1155" s="7" t="s">
        <v>1047</v>
      </c>
      <c r="Q1155" s="7" t="s">
        <v>122</v>
      </c>
      <c r="R1155" s="7">
        <v>705</v>
      </c>
      <c r="S1155" s="7">
        <v>309</v>
      </c>
      <c r="T1155" s="7" t="s">
        <v>123</v>
      </c>
      <c r="U1155" s="7"/>
      <c r="V1155" s="7" t="s">
        <v>790</v>
      </c>
      <c r="W1155" s="8">
        <v>0</v>
      </c>
      <c r="X1155" s="8">
        <v>5.2600378787878785</v>
      </c>
      <c r="Y1155" s="8">
        <v>0</v>
      </c>
      <c r="Z1155" s="8">
        <v>5.2600378787878785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8">
        <v>0</v>
      </c>
      <c r="AO1155" s="8">
        <v>0</v>
      </c>
      <c r="AP1155" s="8">
        <v>0</v>
      </c>
      <c r="AQ1155" s="8">
        <v>0</v>
      </c>
      <c r="AR1155" s="8">
        <v>0</v>
      </c>
      <c r="AS1155" s="8">
        <v>0</v>
      </c>
      <c r="AT1155" s="8">
        <v>0</v>
      </c>
      <c r="AU1155" s="7">
        <v>0</v>
      </c>
      <c r="AV1155" s="7">
        <v>0</v>
      </c>
      <c r="AW1155" s="7">
        <v>0</v>
      </c>
      <c r="AX1155" s="7">
        <v>0</v>
      </c>
      <c r="AY1155" s="7">
        <v>0</v>
      </c>
      <c r="AZ1155" s="7">
        <v>0</v>
      </c>
      <c r="BA1155" s="7">
        <v>0</v>
      </c>
      <c r="BB1155" s="7">
        <v>0</v>
      </c>
      <c r="BC1155" s="8">
        <v>0</v>
      </c>
      <c r="BD1155" s="8">
        <v>0</v>
      </c>
      <c r="BE1155" s="8">
        <v>0</v>
      </c>
      <c r="BF1155" s="8">
        <v>0</v>
      </c>
      <c r="BG1155" s="8">
        <v>0</v>
      </c>
      <c r="BH1155" s="8">
        <v>0</v>
      </c>
      <c r="BI1155" s="8">
        <v>0</v>
      </c>
      <c r="BJ1155" s="8">
        <v>0</v>
      </c>
      <c r="BK1155" s="8">
        <v>0</v>
      </c>
      <c r="BL1155" s="8">
        <v>5.2600378787878785</v>
      </c>
      <c r="BM1155" s="8">
        <v>0</v>
      </c>
      <c r="BN1155" s="8">
        <v>5.2600378787878785</v>
      </c>
      <c r="BO1155" s="8">
        <v>0</v>
      </c>
      <c r="BP1155" s="8">
        <v>0</v>
      </c>
      <c r="BQ1155" s="8">
        <v>0</v>
      </c>
      <c r="BR1155" s="8">
        <v>0</v>
      </c>
    </row>
    <row r="1156" spans="1:70" x14ac:dyDescent="0.25">
      <c r="A1156" s="6">
        <v>35217273</v>
      </c>
      <c r="B1156" t="s">
        <v>2651</v>
      </c>
      <c r="C1156" s="7" t="s">
        <v>93</v>
      </c>
      <c r="D1156" s="7" t="s">
        <v>94</v>
      </c>
      <c r="E1156" s="7" t="s">
        <v>95</v>
      </c>
      <c r="F1156" t="s">
        <v>2507</v>
      </c>
      <c r="G1156" t="s">
        <v>2508</v>
      </c>
      <c r="H1156" t="s">
        <v>1043</v>
      </c>
      <c r="I1156" t="s">
        <v>1044</v>
      </c>
      <c r="J1156" t="s">
        <v>153</v>
      </c>
      <c r="K1156" t="s">
        <v>196</v>
      </c>
      <c r="L1156">
        <v>39.353020000000001</v>
      </c>
      <c r="M1156">
        <v>-122.77218999999999</v>
      </c>
      <c r="N1156" s="7" t="s">
        <v>1045</v>
      </c>
      <c r="O1156" s="7" t="s">
        <v>2652</v>
      </c>
      <c r="P1156" s="7" t="s">
        <v>1047</v>
      </c>
      <c r="Q1156" s="7" t="s">
        <v>141</v>
      </c>
      <c r="R1156" s="7">
        <v>6</v>
      </c>
      <c r="S1156" s="7">
        <v>588</v>
      </c>
      <c r="T1156" s="7" t="s">
        <v>123</v>
      </c>
      <c r="U1156" s="7"/>
      <c r="V1156" s="7" t="s">
        <v>200</v>
      </c>
      <c r="W1156" s="8">
        <v>1.0776515151515151</v>
      </c>
      <c r="X1156" s="8">
        <v>0</v>
      </c>
      <c r="Y1156" s="8">
        <v>0</v>
      </c>
      <c r="Z1156" s="8">
        <v>1.0776515151515151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8">
        <v>0</v>
      </c>
      <c r="AO1156" s="8">
        <v>0</v>
      </c>
      <c r="AP1156" s="8">
        <v>0</v>
      </c>
      <c r="AQ1156" s="8">
        <v>1.0776515151515147</v>
      </c>
      <c r="AR1156" s="8">
        <v>0</v>
      </c>
      <c r="AS1156" s="8">
        <v>0</v>
      </c>
      <c r="AT1156" s="8">
        <v>1.0776515151515147</v>
      </c>
      <c r="AU1156" s="7">
        <v>0</v>
      </c>
      <c r="AV1156" s="7">
        <v>0</v>
      </c>
      <c r="AW1156" s="7">
        <v>0</v>
      </c>
      <c r="AX1156" s="7">
        <v>0</v>
      </c>
      <c r="AY1156" s="7">
        <v>0</v>
      </c>
      <c r="AZ1156" s="7">
        <v>0</v>
      </c>
      <c r="BA1156" s="7">
        <v>0</v>
      </c>
      <c r="BB1156" s="7">
        <v>0</v>
      </c>
      <c r="BC1156" s="8">
        <v>0</v>
      </c>
      <c r="BD1156" s="8">
        <v>0</v>
      </c>
      <c r="BE1156" s="8">
        <v>0</v>
      </c>
      <c r="BF1156" s="8">
        <v>0</v>
      </c>
      <c r="BG1156" s="8">
        <v>0</v>
      </c>
      <c r="BH1156" s="8">
        <v>0</v>
      </c>
      <c r="BI1156" s="8">
        <v>0</v>
      </c>
      <c r="BJ1156" s="8">
        <v>0</v>
      </c>
      <c r="BK1156" s="8">
        <v>0</v>
      </c>
      <c r="BL1156" s="8">
        <v>0</v>
      </c>
      <c r="BM1156" s="8">
        <v>0</v>
      </c>
      <c r="BN1156" s="8">
        <v>0</v>
      </c>
      <c r="BO1156" s="8">
        <v>0</v>
      </c>
      <c r="BP1156" s="8">
        <v>0</v>
      </c>
      <c r="BQ1156" s="8">
        <v>0</v>
      </c>
      <c r="BR1156" s="8">
        <v>0</v>
      </c>
    </row>
    <row r="1157" spans="1:70" x14ac:dyDescent="0.25">
      <c r="A1157" s="6">
        <v>35219291</v>
      </c>
      <c r="B1157" t="s">
        <v>2653</v>
      </c>
      <c r="C1157" s="7" t="s">
        <v>93</v>
      </c>
      <c r="D1157" s="7" t="s">
        <v>94</v>
      </c>
      <c r="E1157" s="7" t="s">
        <v>95</v>
      </c>
      <c r="F1157" t="s">
        <v>2507</v>
      </c>
      <c r="G1157" t="s">
        <v>2508</v>
      </c>
      <c r="H1157" t="s">
        <v>1011</v>
      </c>
      <c r="I1157" t="s">
        <v>165</v>
      </c>
      <c r="J1157" t="s">
        <v>78</v>
      </c>
      <c r="K1157" t="s">
        <v>166</v>
      </c>
      <c r="L1157">
        <v>38.3972555263</v>
      </c>
      <c r="M1157">
        <v>-121.9854731746</v>
      </c>
      <c r="N1157" s="7" t="s">
        <v>2654</v>
      </c>
      <c r="O1157" s="7" t="s">
        <v>2655</v>
      </c>
      <c r="P1157" s="7" t="s">
        <v>2656</v>
      </c>
      <c r="Q1157" s="7" t="s">
        <v>141</v>
      </c>
      <c r="R1157" s="7">
        <v>20</v>
      </c>
      <c r="S1157" s="7">
        <v>0</v>
      </c>
      <c r="T1157" s="7" t="s">
        <v>220</v>
      </c>
      <c r="U1157" s="7"/>
      <c r="V1157" s="7" t="s">
        <v>200</v>
      </c>
      <c r="W1157" s="8">
        <v>0.36571969696969697</v>
      </c>
      <c r="X1157" s="8">
        <v>0</v>
      </c>
      <c r="Y1157" s="8">
        <v>0</v>
      </c>
      <c r="Z1157" s="8">
        <v>0.36571969696969697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8">
        <v>0</v>
      </c>
      <c r="AO1157" s="8">
        <v>0</v>
      </c>
      <c r="AP1157" s="8">
        <v>0</v>
      </c>
      <c r="AQ1157" s="8">
        <v>0.36571969696969697</v>
      </c>
      <c r="AR1157" s="8">
        <v>0</v>
      </c>
      <c r="AS1157" s="8">
        <v>0</v>
      </c>
      <c r="AT1157" s="8">
        <v>0.36571969696969697</v>
      </c>
      <c r="AU1157" s="7">
        <v>0</v>
      </c>
      <c r="AV1157" s="7">
        <v>0</v>
      </c>
      <c r="AW1157" s="7">
        <v>0</v>
      </c>
      <c r="AX1157" s="7">
        <v>0</v>
      </c>
      <c r="AY1157" s="7">
        <v>0</v>
      </c>
      <c r="AZ1157" s="7">
        <v>0</v>
      </c>
      <c r="BA1157" s="7">
        <v>0</v>
      </c>
      <c r="BB1157" s="7">
        <v>0</v>
      </c>
      <c r="BC1157" s="8">
        <v>0</v>
      </c>
      <c r="BD1157" s="8">
        <v>0</v>
      </c>
      <c r="BE1157" s="8">
        <v>0</v>
      </c>
      <c r="BF1157" s="8">
        <v>0</v>
      </c>
      <c r="BG1157" s="8">
        <v>0</v>
      </c>
      <c r="BH1157" s="8">
        <v>0</v>
      </c>
      <c r="BI1157" s="8">
        <v>0</v>
      </c>
      <c r="BJ1157" s="8">
        <v>0</v>
      </c>
      <c r="BK1157" s="8">
        <v>0</v>
      </c>
      <c r="BL1157" s="8">
        <v>0</v>
      </c>
      <c r="BM1157" s="8">
        <v>0</v>
      </c>
      <c r="BN1157" s="8">
        <v>0</v>
      </c>
      <c r="BO1157" s="8">
        <v>0</v>
      </c>
      <c r="BP1157" s="8">
        <v>0</v>
      </c>
      <c r="BQ1157" s="8">
        <v>0</v>
      </c>
      <c r="BR1157" s="8">
        <v>0</v>
      </c>
    </row>
    <row r="1158" spans="1:70" x14ac:dyDescent="0.25">
      <c r="A1158" s="6">
        <v>35219269</v>
      </c>
      <c r="B1158" t="s">
        <v>2657</v>
      </c>
      <c r="C1158" s="7" t="s">
        <v>115</v>
      </c>
      <c r="D1158" s="7" t="s">
        <v>94</v>
      </c>
      <c r="E1158" s="7" t="s">
        <v>95</v>
      </c>
      <c r="F1158" t="s">
        <v>2507</v>
      </c>
      <c r="G1158" t="s">
        <v>2508</v>
      </c>
      <c r="H1158" t="s">
        <v>1011</v>
      </c>
      <c r="I1158" t="s">
        <v>165</v>
      </c>
      <c r="J1158" t="s">
        <v>78</v>
      </c>
      <c r="K1158" t="s">
        <v>166</v>
      </c>
      <c r="L1158">
        <v>38.415866252299999</v>
      </c>
      <c r="M1158">
        <v>-121.9705875248</v>
      </c>
      <c r="N1158" s="7" t="s">
        <v>2658</v>
      </c>
      <c r="O1158" s="7" t="s">
        <v>2659</v>
      </c>
      <c r="P1158" s="7" t="s">
        <v>2660</v>
      </c>
      <c r="Q1158" s="7" t="s">
        <v>141</v>
      </c>
      <c r="R1158" s="7">
        <v>37</v>
      </c>
      <c r="S1158" s="7">
        <v>1554</v>
      </c>
      <c r="T1158" s="7" t="s">
        <v>220</v>
      </c>
      <c r="U1158" s="7"/>
      <c r="V1158" s="7" t="s">
        <v>200</v>
      </c>
      <c r="W1158" s="8">
        <v>2.1066287878787877</v>
      </c>
      <c r="X1158" s="8">
        <v>0</v>
      </c>
      <c r="Y1158" s="8">
        <v>0</v>
      </c>
      <c r="Z1158" s="8">
        <v>2.1066287878787877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8">
        <v>0</v>
      </c>
      <c r="AO1158" s="8">
        <v>0</v>
      </c>
      <c r="AP1158" s="8">
        <v>0</v>
      </c>
      <c r="AQ1158" s="8">
        <v>2.1066287878787873</v>
      </c>
      <c r="AR1158" s="8">
        <v>0</v>
      </c>
      <c r="AS1158" s="8">
        <v>0</v>
      </c>
      <c r="AT1158" s="8">
        <v>2.1066287878787873</v>
      </c>
      <c r="AU1158" s="7">
        <v>0</v>
      </c>
      <c r="AV1158" s="7">
        <v>0</v>
      </c>
      <c r="AW1158" s="7">
        <v>0</v>
      </c>
      <c r="AX1158" s="7">
        <v>0</v>
      </c>
      <c r="AY1158" s="7">
        <v>0</v>
      </c>
      <c r="AZ1158" s="7">
        <v>0</v>
      </c>
      <c r="BA1158" s="7">
        <v>0</v>
      </c>
      <c r="BB1158" s="7">
        <v>0</v>
      </c>
      <c r="BC1158" s="8">
        <v>0</v>
      </c>
      <c r="BD1158" s="8">
        <v>0</v>
      </c>
      <c r="BE1158" s="8">
        <v>0</v>
      </c>
      <c r="BF1158" s="8">
        <v>0</v>
      </c>
      <c r="BG1158" s="8">
        <v>0</v>
      </c>
      <c r="BH1158" s="8">
        <v>0</v>
      </c>
      <c r="BI1158" s="8">
        <v>0</v>
      </c>
      <c r="BJ1158" s="8">
        <v>0</v>
      </c>
      <c r="BK1158" s="8">
        <v>0</v>
      </c>
      <c r="BL1158" s="8">
        <v>0</v>
      </c>
      <c r="BM1158" s="8">
        <v>0</v>
      </c>
      <c r="BN1158" s="8">
        <v>0</v>
      </c>
      <c r="BO1158" s="8">
        <v>0</v>
      </c>
      <c r="BP1158" s="8">
        <v>0</v>
      </c>
      <c r="BQ1158" s="8">
        <v>0</v>
      </c>
      <c r="BR1158" s="8">
        <v>0</v>
      </c>
    </row>
    <row r="1159" spans="1:70" x14ac:dyDescent="0.25">
      <c r="A1159" s="6">
        <v>35237258</v>
      </c>
      <c r="B1159" t="s">
        <v>2661</v>
      </c>
      <c r="C1159" s="7" t="s">
        <v>115</v>
      </c>
      <c r="D1159" s="7" t="s">
        <v>94</v>
      </c>
      <c r="E1159" s="7" t="s">
        <v>95</v>
      </c>
      <c r="F1159" t="s">
        <v>2507</v>
      </c>
      <c r="G1159" t="s">
        <v>2508</v>
      </c>
      <c r="H1159" t="s">
        <v>1011</v>
      </c>
      <c r="I1159" t="s">
        <v>165</v>
      </c>
      <c r="J1159" t="s">
        <v>78</v>
      </c>
      <c r="K1159" t="s">
        <v>166</v>
      </c>
      <c r="L1159">
        <v>38.415866252299999</v>
      </c>
      <c r="M1159">
        <v>-121.9705875248</v>
      </c>
      <c r="N1159" s="7" t="s">
        <v>2658</v>
      </c>
      <c r="O1159" s="7" t="s">
        <v>2659</v>
      </c>
      <c r="P1159" s="7" t="s">
        <v>2660</v>
      </c>
      <c r="Q1159" s="7" t="s">
        <v>141</v>
      </c>
      <c r="R1159" s="7">
        <v>37</v>
      </c>
      <c r="S1159" s="7">
        <v>1554</v>
      </c>
      <c r="T1159" s="7" t="s">
        <v>220</v>
      </c>
      <c r="U1159" s="7"/>
      <c r="V1159" s="7" t="s">
        <v>200</v>
      </c>
      <c r="W1159" s="8">
        <v>2.1096590909090911</v>
      </c>
      <c r="X1159" s="8">
        <v>0</v>
      </c>
      <c r="Y1159" s="8">
        <v>0</v>
      </c>
      <c r="Z1159" s="8">
        <v>2.1096590909090911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8">
        <v>0</v>
      </c>
      <c r="AO1159" s="8">
        <v>0</v>
      </c>
      <c r="AP1159" s="8">
        <v>0</v>
      </c>
      <c r="AQ1159" s="8">
        <v>2.1096590909090907</v>
      </c>
      <c r="AR1159" s="8">
        <v>0</v>
      </c>
      <c r="AS1159" s="8">
        <v>0</v>
      </c>
      <c r="AT1159" s="8">
        <v>2.1096590909090907</v>
      </c>
      <c r="AU1159" s="7">
        <v>0</v>
      </c>
      <c r="AV1159" s="7">
        <v>0</v>
      </c>
      <c r="AW1159" s="7">
        <v>0</v>
      </c>
      <c r="AX1159" s="7">
        <v>0</v>
      </c>
      <c r="AY1159" s="7">
        <v>0</v>
      </c>
      <c r="AZ1159" s="7">
        <v>0</v>
      </c>
      <c r="BA1159" s="7">
        <v>0</v>
      </c>
      <c r="BB1159" s="7">
        <v>0</v>
      </c>
      <c r="BC1159" s="8">
        <v>0</v>
      </c>
      <c r="BD1159" s="8">
        <v>0</v>
      </c>
      <c r="BE1159" s="8">
        <v>0</v>
      </c>
      <c r="BF1159" s="8">
        <v>0</v>
      </c>
      <c r="BG1159" s="8">
        <v>0</v>
      </c>
      <c r="BH1159" s="8">
        <v>0</v>
      </c>
      <c r="BI1159" s="8">
        <v>0</v>
      </c>
      <c r="BJ1159" s="8">
        <v>0</v>
      </c>
      <c r="BK1159" s="8">
        <v>0</v>
      </c>
      <c r="BL1159" s="8">
        <v>0</v>
      </c>
      <c r="BM1159" s="8">
        <v>0</v>
      </c>
      <c r="BN1159" s="8">
        <v>0</v>
      </c>
      <c r="BO1159" s="8">
        <v>0</v>
      </c>
      <c r="BP1159" s="8">
        <v>0</v>
      </c>
      <c r="BQ1159" s="8">
        <v>0</v>
      </c>
      <c r="BR1159" s="8">
        <v>0</v>
      </c>
    </row>
    <row r="1160" spans="1:70" x14ac:dyDescent="0.25">
      <c r="A1160" s="6">
        <v>35237259</v>
      </c>
      <c r="B1160" t="s">
        <v>2662</v>
      </c>
      <c r="C1160" s="7" t="s">
        <v>93</v>
      </c>
      <c r="D1160" s="7" t="s">
        <v>94</v>
      </c>
      <c r="E1160" s="7" t="s">
        <v>95</v>
      </c>
      <c r="F1160" t="s">
        <v>2507</v>
      </c>
      <c r="G1160" t="s">
        <v>2508</v>
      </c>
      <c r="H1160" t="s">
        <v>1011</v>
      </c>
      <c r="I1160" t="s">
        <v>165</v>
      </c>
      <c r="J1160" t="s">
        <v>78</v>
      </c>
      <c r="K1160" t="s">
        <v>166</v>
      </c>
      <c r="L1160">
        <v>38.415866252299999</v>
      </c>
      <c r="M1160">
        <v>-121.9705875248</v>
      </c>
      <c r="N1160" s="7" t="s">
        <v>2658</v>
      </c>
      <c r="O1160" s="7" t="s">
        <v>2659</v>
      </c>
      <c r="P1160" s="7" t="s">
        <v>2660</v>
      </c>
      <c r="Q1160" s="7" t="s">
        <v>141</v>
      </c>
      <c r="R1160" s="7">
        <v>37</v>
      </c>
      <c r="S1160" s="7">
        <v>1554</v>
      </c>
      <c r="T1160" s="7" t="s">
        <v>220</v>
      </c>
      <c r="U1160" s="7"/>
      <c r="V1160" s="7" t="s">
        <v>200</v>
      </c>
      <c r="W1160" s="8">
        <v>3.5577651515151514</v>
      </c>
      <c r="X1160" s="8">
        <v>0</v>
      </c>
      <c r="Y1160" s="8">
        <v>0</v>
      </c>
      <c r="Z1160" s="8">
        <v>3.5577651515151514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8">
        <v>0</v>
      </c>
      <c r="AO1160" s="8">
        <v>0</v>
      </c>
      <c r="AP1160" s="8">
        <v>0</v>
      </c>
      <c r="AQ1160" s="8">
        <v>3.5577651515151514</v>
      </c>
      <c r="AR1160" s="8">
        <v>0</v>
      </c>
      <c r="AS1160" s="8">
        <v>0</v>
      </c>
      <c r="AT1160" s="8">
        <v>3.5577651515151514</v>
      </c>
      <c r="AU1160" s="7">
        <v>0</v>
      </c>
      <c r="AV1160" s="7">
        <v>0</v>
      </c>
      <c r="AW1160" s="7">
        <v>0</v>
      </c>
      <c r="AX1160" s="7">
        <v>0</v>
      </c>
      <c r="AY1160" s="7">
        <v>0</v>
      </c>
      <c r="AZ1160" s="7">
        <v>0</v>
      </c>
      <c r="BA1160" s="7">
        <v>0</v>
      </c>
      <c r="BB1160" s="7">
        <v>0</v>
      </c>
      <c r="BC1160" s="8">
        <v>0</v>
      </c>
      <c r="BD1160" s="8">
        <v>0</v>
      </c>
      <c r="BE1160" s="8">
        <v>0</v>
      </c>
      <c r="BF1160" s="8">
        <v>0</v>
      </c>
      <c r="BG1160" s="8">
        <v>0</v>
      </c>
      <c r="BH1160" s="8">
        <v>0</v>
      </c>
      <c r="BI1160" s="8">
        <v>0</v>
      </c>
      <c r="BJ1160" s="8">
        <v>0</v>
      </c>
      <c r="BK1160" s="8">
        <v>0</v>
      </c>
      <c r="BL1160" s="8">
        <v>0</v>
      </c>
      <c r="BM1160" s="8">
        <v>0</v>
      </c>
      <c r="BN1160" s="8">
        <v>0</v>
      </c>
      <c r="BO1160" s="8">
        <v>0</v>
      </c>
      <c r="BP1160" s="8">
        <v>0</v>
      </c>
      <c r="BQ1160" s="8">
        <v>0</v>
      </c>
      <c r="BR1160" s="8">
        <v>0</v>
      </c>
    </row>
    <row r="1161" spans="1:70" x14ac:dyDescent="0.25">
      <c r="A1161" s="6">
        <v>35237360</v>
      </c>
      <c r="B1161" t="s">
        <v>2663</v>
      </c>
      <c r="C1161" s="7" t="s">
        <v>93</v>
      </c>
      <c r="D1161" s="7" t="s">
        <v>94</v>
      </c>
      <c r="E1161" s="7" t="s">
        <v>95</v>
      </c>
      <c r="F1161" t="s">
        <v>2507</v>
      </c>
      <c r="G1161" t="s">
        <v>2508</v>
      </c>
      <c r="H1161" t="s">
        <v>1011</v>
      </c>
      <c r="I1161" t="s">
        <v>165</v>
      </c>
      <c r="J1161" t="s">
        <v>78</v>
      </c>
      <c r="K1161" t="s">
        <v>166</v>
      </c>
      <c r="L1161">
        <v>38.415866252299999</v>
      </c>
      <c r="M1161">
        <v>-121.9705875248</v>
      </c>
      <c r="N1161" s="7" t="s">
        <v>2658</v>
      </c>
      <c r="O1161" s="7" t="s">
        <v>2659</v>
      </c>
      <c r="P1161" s="7" t="s">
        <v>2660</v>
      </c>
      <c r="Q1161" s="7" t="s">
        <v>141</v>
      </c>
      <c r="R1161" s="7">
        <v>37</v>
      </c>
      <c r="S1161" s="7">
        <v>1554</v>
      </c>
      <c r="T1161" s="7" t="s">
        <v>220</v>
      </c>
      <c r="U1161" s="7"/>
      <c r="V1161" s="7" t="s">
        <v>200</v>
      </c>
      <c r="W1161" s="8">
        <v>3.0958333333333332</v>
      </c>
      <c r="X1161" s="8">
        <v>0</v>
      </c>
      <c r="Y1161" s="8">
        <v>0</v>
      </c>
      <c r="Z1161" s="8">
        <v>3.0958333333333332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8">
        <v>0</v>
      </c>
      <c r="AO1161" s="8">
        <v>0</v>
      </c>
      <c r="AP1161" s="8">
        <v>0</v>
      </c>
      <c r="AQ1161" s="8">
        <v>3.0958333333333337</v>
      </c>
      <c r="AR1161" s="8">
        <v>0</v>
      </c>
      <c r="AS1161" s="8">
        <v>0</v>
      </c>
      <c r="AT1161" s="8">
        <v>3.0958333333333337</v>
      </c>
      <c r="AU1161" s="7">
        <v>0</v>
      </c>
      <c r="AV1161" s="7">
        <v>0</v>
      </c>
      <c r="AW1161" s="7">
        <v>0</v>
      </c>
      <c r="AX1161" s="7">
        <v>0</v>
      </c>
      <c r="AY1161" s="7">
        <v>0</v>
      </c>
      <c r="AZ1161" s="7">
        <v>0</v>
      </c>
      <c r="BA1161" s="7">
        <v>0</v>
      </c>
      <c r="BB1161" s="7">
        <v>0</v>
      </c>
      <c r="BC1161" s="8">
        <v>0</v>
      </c>
      <c r="BD1161" s="8">
        <v>0</v>
      </c>
      <c r="BE1161" s="8">
        <v>0</v>
      </c>
      <c r="BF1161" s="8">
        <v>0</v>
      </c>
      <c r="BG1161" s="8">
        <v>0</v>
      </c>
      <c r="BH1161" s="8">
        <v>0</v>
      </c>
      <c r="BI1161" s="8">
        <v>0</v>
      </c>
      <c r="BJ1161" s="8">
        <v>0</v>
      </c>
      <c r="BK1161" s="8">
        <v>0</v>
      </c>
      <c r="BL1161" s="8">
        <v>0</v>
      </c>
      <c r="BM1161" s="8">
        <v>0</v>
      </c>
      <c r="BN1161" s="8">
        <v>0</v>
      </c>
      <c r="BO1161" s="8">
        <v>0</v>
      </c>
      <c r="BP1161" s="8">
        <v>0</v>
      </c>
      <c r="BQ1161" s="8">
        <v>0</v>
      </c>
      <c r="BR1161" s="8">
        <v>0</v>
      </c>
    </row>
    <row r="1162" spans="1:70" x14ac:dyDescent="0.25">
      <c r="A1162" s="6">
        <v>35237361</v>
      </c>
      <c r="B1162" t="s">
        <v>2664</v>
      </c>
      <c r="C1162" s="7" t="s">
        <v>115</v>
      </c>
      <c r="D1162" s="7" t="s">
        <v>94</v>
      </c>
      <c r="E1162" s="7" t="s">
        <v>95</v>
      </c>
      <c r="F1162" t="s">
        <v>2507</v>
      </c>
      <c r="G1162" t="s">
        <v>2508</v>
      </c>
      <c r="H1162" t="s">
        <v>1011</v>
      </c>
      <c r="I1162" t="s">
        <v>165</v>
      </c>
      <c r="J1162" t="s">
        <v>78</v>
      </c>
      <c r="K1162" t="s">
        <v>166</v>
      </c>
      <c r="L1162">
        <v>38.415866252299999</v>
      </c>
      <c r="M1162">
        <v>-121.9705875248</v>
      </c>
      <c r="N1162" s="7" t="s">
        <v>2658</v>
      </c>
      <c r="O1162" s="7" t="s">
        <v>2659</v>
      </c>
      <c r="P1162" s="7" t="s">
        <v>2660</v>
      </c>
      <c r="Q1162" s="7" t="s">
        <v>141</v>
      </c>
      <c r="R1162" s="7">
        <v>37</v>
      </c>
      <c r="S1162" s="7">
        <v>1554</v>
      </c>
      <c r="T1162" s="7" t="s">
        <v>220</v>
      </c>
      <c r="U1162" s="7"/>
      <c r="V1162" s="7" t="s">
        <v>200</v>
      </c>
      <c r="W1162" s="8">
        <v>2.7895833333333333</v>
      </c>
      <c r="X1162" s="8">
        <v>0</v>
      </c>
      <c r="Y1162" s="8">
        <v>0</v>
      </c>
      <c r="Z1162" s="8">
        <v>2.7895833333333333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8">
        <v>0</v>
      </c>
      <c r="AO1162" s="8">
        <v>0</v>
      </c>
      <c r="AP1162" s="8">
        <v>0</v>
      </c>
      <c r="AQ1162" s="8">
        <v>2.7895833333333333</v>
      </c>
      <c r="AR1162" s="8">
        <v>0</v>
      </c>
      <c r="AS1162" s="8">
        <v>0</v>
      </c>
      <c r="AT1162" s="8">
        <v>2.7895833333333333</v>
      </c>
      <c r="AU1162" s="7">
        <v>0</v>
      </c>
      <c r="AV1162" s="7">
        <v>0</v>
      </c>
      <c r="AW1162" s="7">
        <v>0</v>
      </c>
      <c r="AX1162" s="7">
        <v>0</v>
      </c>
      <c r="AY1162" s="7">
        <v>0</v>
      </c>
      <c r="AZ1162" s="7">
        <v>0</v>
      </c>
      <c r="BA1162" s="7">
        <v>0</v>
      </c>
      <c r="BB1162" s="7">
        <v>0</v>
      </c>
      <c r="BC1162" s="8">
        <v>0</v>
      </c>
      <c r="BD1162" s="8">
        <v>0</v>
      </c>
      <c r="BE1162" s="8">
        <v>0</v>
      </c>
      <c r="BF1162" s="8">
        <v>0</v>
      </c>
      <c r="BG1162" s="8">
        <v>0</v>
      </c>
      <c r="BH1162" s="8">
        <v>0</v>
      </c>
      <c r="BI1162" s="8">
        <v>0</v>
      </c>
      <c r="BJ1162" s="8">
        <v>0</v>
      </c>
      <c r="BK1162" s="8">
        <v>0</v>
      </c>
      <c r="BL1162" s="8">
        <v>0</v>
      </c>
      <c r="BM1162" s="8">
        <v>0</v>
      </c>
      <c r="BN1162" s="8">
        <v>0</v>
      </c>
      <c r="BO1162" s="8">
        <v>0</v>
      </c>
      <c r="BP1162" s="8">
        <v>0</v>
      </c>
      <c r="BQ1162" s="8">
        <v>0</v>
      </c>
      <c r="BR1162" s="8">
        <v>0</v>
      </c>
    </row>
    <row r="1163" spans="1:70" x14ac:dyDescent="0.25">
      <c r="A1163" s="6">
        <v>35237364</v>
      </c>
      <c r="B1163" t="s">
        <v>2665</v>
      </c>
      <c r="C1163" s="7" t="s">
        <v>410</v>
      </c>
      <c r="D1163" s="7" t="s">
        <v>94</v>
      </c>
      <c r="E1163" s="7" t="s">
        <v>95</v>
      </c>
      <c r="F1163" t="s">
        <v>2507</v>
      </c>
      <c r="G1163" t="s">
        <v>2508</v>
      </c>
      <c r="H1163" t="s">
        <v>1011</v>
      </c>
      <c r="I1163" t="s">
        <v>165</v>
      </c>
      <c r="J1163" t="s">
        <v>78</v>
      </c>
      <c r="K1163" t="s">
        <v>166</v>
      </c>
      <c r="L1163">
        <v>38.415866252299999</v>
      </c>
      <c r="M1163">
        <v>-121.9705875248</v>
      </c>
      <c r="N1163" s="7" t="s">
        <v>2658</v>
      </c>
      <c r="O1163" s="7" t="s">
        <v>2659</v>
      </c>
      <c r="P1163" s="7" t="s">
        <v>2660</v>
      </c>
      <c r="Q1163" s="7" t="s">
        <v>141</v>
      </c>
      <c r="R1163" s="7">
        <v>37</v>
      </c>
      <c r="S1163" s="7">
        <v>1554</v>
      </c>
      <c r="T1163" s="7" t="s">
        <v>220</v>
      </c>
      <c r="U1163" s="7"/>
      <c r="V1163" s="7" t="s">
        <v>200</v>
      </c>
      <c r="W1163" s="8">
        <v>3.0276515151515153</v>
      </c>
      <c r="X1163" s="8">
        <v>0</v>
      </c>
      <c r="Y1163" s="8">
        <v>0</v>
      </c>
      <c r="Z1163" s="8">
        <v>3.0276515151515153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8">
        <v>0</v>
      </c>
      <c r="AO1163" s="8">
        <v>0</v>
      </c>
      <c r="AP1163" s="8">
        <v>0</v>
      </c>
      <c r="AQ1163" s="8">
        <v>3.027651515151514</v>
      </c>
      <c r="AR1163" s="8">
        <v>0</v>
      </c>
      <c r="AS1163" s="8">
        <v>0</v>
      </c>
      <c r="AT1163" s="8">
        <v>3.027651515151514</v>
      </c>
      <c r="AU1163" s="7">
        <v>0</v>
      </c>
      <c r="AV1163" s="7">
        <v>0</v>
      </c>
      <c r="AW1163" s="7">
        <v>0</v>
      </c>
      <c r="AX1163" s="7">
        <v>0</v>
      </c>
      <c r="AY1163" s="7">
        <v>0</v>
      </c>
      <c r="AZ1163" s="7">
        <v>0</v>
      </c>
      <c r="BA1163" s="7">
        <v>0</v>
      </c>
      <c r="BB1163" s="7">
        <v>0</v>
      </c>
      <c r="BC1163" s="8">
        <v>0</v>
      </c>
      <c r="BD1163" s="8">
        <v>0</v>
      </c>
      <c r="BE1163" s="8">
        <v>0</v>
      </c>
      <c r="BF1163" s="8">
        <v>0</v>
      </c>
      <c r="BG1163" s="8">
        <v>0</v>
      </c>
      <c r="BH1163" s="8">
        <v>0</v>
      </c>
      <c r="BI1163" s="8">
        <v>0</v>
      </c>
      <c r="BJ1163" s="8">
        <v>0</v>
      </c>
      <c r="BK1163" s="8">
        <v>0</v>
      </c>
      <c r="BL1163" s="8">
        <v>0</v>
      </c>
      <c r="BM1163" s="8">
        <v>0</v>
      </c>
      <c r="BN1163" s="8">
        <v>0</v>
      </c>
      <c r="BO1163" s="8">
        <v>0</v>
      </c>
      <c r="BP1163" s="8">
        <v>0</v>
      </c>
      <c r="BQ1163" s="8">
        <v>0</v>
      </c>
      <c r="BR1163" s="8">
        <v>0</v>
      </c>
    </row>
    <row r="1164" spans="1:70" x14ac:dyDescent="0.25">
      <c r="A1164" s="6">
        <v>35237365</v>
      </c>
      <c r="B1164" t="s">
        <v>2666</v>
      </c>
      <c r="C1164" s="7" t="s">
        <v>93</v>
      </c>
      <c r="D1164" s="7" t="s">
        <v>94</v>
      </c>
      <c r="E1164" s="7" t="s">
        <v>95</v>
      </c>
      <c r="F1164" t="s">
        <v>2507</v>
      </c>
      <c r="G1164" t="s">
        <v>2508</v>
      </c>
      <c r="H1164" t="s">
        <v>1011</v>
      </c>
      <c r="I1164" t="s">
        <v>165</v>
      </c>
      <c r="J1164" t="s">
        <v>78</v>
      </c>
      <c r="K1164" t="s">
        <v>166</v>
      </c>
      <c r="L1164">
        <v>38.415866252299999</v>
      </c>
      <c r="M1164">
        <v>-121.9705875248</v>
      </c>
      <c r="N1164" s="7" t="s">
        <v>2658</v>
      </c>
      <c r="O1164" s="7" t="s">
        <v>2659</v>
      </c>
      <c r="P1164" s="7" t="s">
        <v>2660</v>
      </c>
      <c r="Q1164" s="7" t="s">
        <v>141</v>
      </c>
      <c r="R1164" s="7">
        <v>37</v>
      </c>
      <c r="S1164" s="7">
        <v>1554</v>
      </c>
      <c r="T1164" s="7" t="s">
        <v>220</v>
      </c>
      <c r="U1164" s="7"/>
      <c r="V1164" s="7" t="s">
        <v>200</v>
      </c>
      <c r="W1164" s="8">
        <v>2.8030303030303032</v>
      </c>
      <c r="X1164" s="8">
        <v>0</v>
      </c>
      <c r="Y1164" s="8">
        <v>0</v>
      </c>
      <c r="Z1164" s="8">
        <v>2.8030303030303032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8">
        <v>0</v>
      </c>
      <c r="AO1164" s="8">
        <v>0</v>
      </c>
      <c r="AP1164" s="8">
        <v>0</v>
      </c>
      <c r="AQ1164" s="8">
        <v>2.8030303030303036</v>
      </c>
      <c r="AR1164" s="8">
        <v>0</v>
      </c>
      <c r="AS1164" s="8">
        <v>0</v>
      </c>
      <c r="AT1164" s="8">
        <v>2.8030303030303036</v>
      </c>
      <c r="AU1164" s="7">
        <v>0</v>
      </c>
      <c r="AV1164" s="7">
        <v>0</v>
      </c>
      <c r="AW1164" s="7">
        <v>0</v>
      </c>
      <c r="AX1164" s="7">
        <v>0</v>
      </c>
      <c r="AY1164" s="7">
        <v>0</v>
      </c>
      <c r="AZ1164" s="7">
        <v>0</v>
      </c>
      <c r="BA1164" s="7">
        <v>0</v>
      </c>
      <c r="BB1164" s="7">
        <v>0</v>
      </c>
      <c r="BC1164" s="8">
        <v>0</v>
      </c>
      <c r="BD1164" s="8">
        <v>0</v>
      </c>
      <c r="BE1164" s="8">
        <v>0</v>
      </c>
      <c r="BF1164" s="8">
        <v>0</v>
      </c>
      <c r="BG1164" s="8">
        <v>0</v>
      </c>
      <c r="BH1164" s="8">
        <v>0</v>
      </c>
      <c r="BI1164" s="8">
        <v>0</v>
      </c>
      <c r="BJ1164" s="8">
        <v>0</v>
      </c>
      <c r="BK1164" s="8">
        <v>0</v>
      </c>
      <c r="BL1164" s="8">
        <v>0</v>
      </c>
      <c r="BM1164" s="8">
        <v>0</v>
      </c>
      <c r="BN1164" s="8">
        <v>0</v>
      </c>
      <c r="BO1164" s="8">
        <v>0</v>
      </c>
      <c r="BP1164" s="8">
        <v>0</v>
      </c>
      <c r="BQ1164" s="8">
        <v>0</v>
      </c>
      <c r="BR1164" s="8">
        <v>0</v>
      </c>
    </row>
    <row r="1165" spans="1:70" x14ac:dyDescent="0.25">
      <c r="A1165" s="6">
        <v>35237366</v>
      </c>
      <c r="B1165" t="s">
        <v>2667</v>
      </c>
      <c r="C1165" s="7" t="s">
        <v>93</v>
      </c>
      <c r="D1165" s="7" t="s">
        <v>94</v>
      </c>
      <c r="E1165" s="7" t="s">
        <v>95</v>
      </c>
      <c r="F1165" t="s">
        <v>2507</v>
      </c>
      <c r="G1165" t="s">
        <v>2508</v>
      </c>
      <c r="H1165" t="s">
        <v>1011</v>
      </c>
      <c r="I1165" t="s">
        <v>165</v>
      </c>
      <c r="J1165" t="s">
        <v>78</v>
      </c>
      <c r="K1165" t="s">
        <v>166</v>
      </c>
      <c r="L1165">
        <v>38.415866252299999</v>
      </c>
      <c r="M1165">
        <v>-121.9705875248</v>
      </c>
      <c r="N1165" s="7" t="s">
        <v>2658</v>
      </c>
      <c r="O1165" s="7" t="s">
        <v>2659</v>
      </c>
      <c r="P1165" s="7" t="s">
        <v>2660</v>
      </c>
      <c r="Q1165" s="7" t="s">
        <v>141</v>
      </c>
      <c r="R1165" s="7">
        <v>37</v>
      </c>
      <c r="S1165" s="7">
        <v>1554</v>
      </c>
      <c r="T1165" s="7" t="s">
        <v>220</v>
      </c>
      <c r="U1165" s="7"/>
      <c r="V1165" s="7" t="s">
        <v>200</v>
      </c>
      <c r="W1165" s="8">
        <v>2.2185606060606062</v>
      </c>
      <c r="X1165" s="8">
        <v>0</v>
      </c>
      <c r="Y1165" s="8">
        <v>0</v>
      </c>
      <c r="Z1165" s="8">
        <v>2.2185606060606062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8">
        <v>0</v>
      </c>
      <c r="AO1165" s="8">
        <v>0</v>
      </c>
      <c r="AP1165" s="8">
        <v>0</v>
      </c>
      <c r="AQ1165" s="8">
        <v>2.2185606060606067</v>
      </c>
      <c r="AR1165" s="8">
        <v>0</v>
      </c>
      <c r="AS1165" s="8">
        <v>0</v>
      </c>
      <c r="AT1165" s="8">
        <v>2.2185606060606067</v>
      </c>
      <c r="AU1165" s="7">
        <v>0</v>
      </c>
      <c r="AV1165" s="7">
        <v>0</v>
      </c>
      <c r="AW1165" s="7">
        <v>0</v>
      </c>
      <c r="AX1165" s="7">
        <v>0</v>
      </c>
      <c r="AY1165" s="7">
        <v>0</v>
      </c>
      <c r="AZ1165" s="7">
        <v>0</v>
      </c>
      <c r="BA1165" s="7">
        <v>0</v>
      </c>
      <c r="BB1165" s="7">
        <v>0</v>
      </c>
      <c r="BC1165" s="8">
        <v>0</v>
      </c>
      <c r="BD1165" s="8">
        <v>0</v>
      </c>
      <c r="BE1165" s="8">
        <v>0</v>
      </c>
      <c r="BF1165" s="8">
        <v>0</v>
      </c>
      <c r="BG1165" s="8">
        <v>0</v>
      </c>
      <c r="BH1165" s="8">
        <v>0</v>
      </c>
      <c r="BI1165" s="8">
        <v>0</v>
      </c>
      <c r="BJ1165" s="8">
        <v>0</v>
      </c>
      <c r="BK1165" s="8">
        <v>0</v>
      </c>
      <c r="BL1165" s="8">
        <v>0</v>
      </c>
      <c r="BM1165" s="8">
        <v>0</v>
      </c>
      <c r="BN1165" s="8">
        <v>0</v>
      </c>
      <c r="BO1165" s="8">
        <v>0</v>
      </c>
      <c r="BP1165" s="8">
        <v>0</v>
      </c>
      <c r="BQ1165" s="8">
        <v>0</v>
      </c>
      <c r="BR1165" s="8">
        <v>0</v>
      </c>
    </row>
    <row r="1166" spans="1:70" x14ac:dyDescent="0.25">
      <c r="A1166" s="6">
        <v>35237368</v>
      </c>
      <c r="B1166" t="s">
        <v>2668</v>
      </c>
      <c r="C1166" s="7" t="s">
        <v>410</v>
      </c>
      <c r="D1166" s="7" t="s">
        <v>94</v>
      </c>
      <c r="E1166" s="7" t="s">
        <v>95</v>
      </c>
      <c r="F1166" t="s">
        <v>2507</v>
      </c>
      <c r="G1166" t="s">
        <v>2508</v>
      </c>
      <c r="H1166" t="s">
        <v>1011</v>
      </c>
      <c r="I1166" t="s">
        <v>165</v>
      </c>
      <c r="J1166" t="s">
        <v>78</v>
      </c>
      <c r="K1166" t="s">
        <v>166</v>
      </c>
      <c r="L1166">
        <v>38.415866252299999</v>
      </c>
      <c r="M1166">
        <v>-121.9705875248</v>
      </c>
      <c r="N1166" s="7" t="s">
        <v>2658</v>
      </c>
      <c r="O1166" s="7" t="s">
        <v>2659</v>
      </c>
      <c r="P1166" s="7" t="s">
        <v>2660</v>
      </c>
      <c r="Q1166" s="7" t="s">
        <v>141</v>
      </c>
      <c r="R1166" s="7">
        <v>37</v>
      </c>
      <c r="S1166" s="7">
        <v>1554</v>
      </c>
      <c r="T1166" s="7" t="s">
        <v>220</v>
      </c>
      <c r="U1166" s="7"/>
      <c r="V1166" s="7" t="s">
        <v>200</v>
      </c>
      <c r="W1166" s="8">
        <v>2.8725378787878788</v>
      </c>
      <c r="X1166" s="8">
        <v>0</v>
      </c>
      <c r="Y1166" s="8">
        <v>0.1412878787878788</v>
      </c>
      <c r="Z1166" s="8">
        <v>3.0138257575757574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8">
        <v>0</v>
      </c>
      <c r="AO1166" s="8">
        <v>0</v>
      </c>
      <c r="AP1166" s="8">
        <v>0</v>
      </c>
      <c r="AQ1166" s="8">
        <v>2.8725378787878793</v>
      </c>
      <c r="AR1166" s="8">
        <v>0</v>
      </c>
      <c r="AS1166" s="8">
        <v>0.1412878787878788</v>
      </c>
      <c r="AT1166" s="8">
        <v>3.0138257575757579</v>
      </c>
      <c r="AU1166" s="7">
        <v>0</v>
      </c>
      <c r="AV1166" s="7">
        <v>0</v>
      </c>
      <c r="AW1166" s="7">
        <v>0</v>
      </c>
      <c r="AX1166" s="7">
        <v>0</v>
      </c>
      <c r="AY1166" s="7">
        <v>0</v>
      </c>
      <c r="AZ1166" s="7">
        <v>0</v>
      </c>
      <c r="BA1166" s="7">
        <v>0</v>
      </c>
      <c r="BB1166" s="7">
        <v>0</v>
      </c>
      <c r="BC1166" s="8">
        <v>0</v>
      </c>
      <c r="BD1166" s="8">
        <v>0</v>
      </c>
      <c r="BE1166" s="8">
        <v>0</v>
      </c>
      <c r="BF1166" s="8">
        <v>0</v>
      </c>
      <c r="BG1166" s="8">
        <v>0</v>
      </c>
      <c r="BH1166" s="8">
        <v>0</v>
      </c>
      <c r="BI1166" s="8">
        <v>0</v>
      </c>
      <c r="BJ1166" s="8">
        <v>0</v>
      </c>
      <c r="BK1166" s="8">
        <v>0</v>
      </c>
      <c r="BL1166" s="8">
        <v>0</v>
      </c>
      <c r="BM1166" s="8">
        <v>0</v>
      </c>
      <c r="BN1166" s="8">
        <v>0</v>
      </c>
      <c r="BO1166" s="8">
        <v>0</v>
      </c>
      <c r="BP1166" s="8">
        <v>0</v>
      </c>
      <c r="BQ1166" s="8">
        <v>0</v>
      </c>
      <c r="BR1166" s="8">
        <v>0</v>
      </c>
    </row>
    <row r="1167" spans="1:70" x14ac:dyDescent="0.25">
      <c r="A1167" s="6">
        <v>35237369</v>
      </c>
      <c r="B1167" t="s">
        <v>2669</v>
      </c>
      <c r="C1167" s="7" t="s">
        <v>93</v>
      </c>
      <c r="D1167" s="7" t="s">
        <v>94</v>
      </c>
      <c r="E1167" s="7" t="s">
        <v>95</v>
      </c>
      <c r="F1167" t="s">
        <v>2507</v>
      </c>
      <c r="G1167" t="s">
        <v>2508</v>
      </c>
      <c r="H1167" t="s">
        <v>1011</v>
      </c>
      <c r="I1167" t="s">
        <v>165</v>
      </c>
      <c r="J1167" t="s">
        <v>78</v>
      </c>
      <c r="K1167" t="s">
        <v>166</v>
      </c>
      <c r="L1167">
        <v>38.415866252299999</v>
      </c>
      <c r="M1167">
        <v>-121.9705875248</v>
      </c>
      <c r="N1167" s="7" t="s">
        <v>2658</v>
      </c>
      <c r="O1167" s="7" t="s">
        <v>2659</v>
      </c>
      <c r="P1167" s="7" t="s">
        <v>2660</v>
      </c>
      <c r="Q1167" s="7" t="s">
        <v>141</v>
      </c>
      <c r="R1167" s="7">
        <v>37</v>
      </c>
      <c r="S1167" s="7">
        <v>1554</v>
      </c>
      <c r="T1167" s="7" t="s">
        <v>220</v>
      </c>
      <c r="U1167" s="7"/>
      <c r="V1167" s="7" t="s">
        <v>200</v>
      </c>
      <c r="W1167" s="8">
        <v>3.2768939393939394</v>
      </c>
      <c r="X1167" s="8">
        <v>0</v>
      </c>
      <c r="Y1167" s="8">
        <v>0</v>
      </c>
      <c r="Z1167" s="8">
        <v>3.2768939393939394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8">
        <v>0</v>
      </c>
      <c r="AO1167" s="8">
        <v>0</v>
      </c>
      <c r="AP1167" s="8">
        <v>0</v>
      </c>
      <c r="AQ1167" s="8">
        <v>3.276893939393938</v>
      </c>
      <c r="AR1167" s="8">
        <v>0</v>
      </c>
      <c r="AS1167" s="8">
        <v>0</v>
      </c>
      <c r="AT1167" s="8">
        <v>3.276893939393938</v>
      </c>
      <c r="AU1167" s="7">
        <v>0</v>
      </c>
      <c r="AV1167" s="7">
        <v>0</v>
      </c>
      <c r="AW1167" s="7">
        <v>0</v>
      </c>
      <c r="AX1167" s="7">
        <v>0</v>
      </c>
      <c r="AY1167" s="7">
        <v>0</v>
      </c>
      <c r="AZ1167" s="7">
        <v>0</v>
      </c>
      <c r="BA1167" s="7">
        <v>0</v>
      </c>
      <c r="BB1167" s="7">
        <v>0</v>
      </c>
      <c r="BC1167" s="8">
        <v>0</v>
      </c>
      <c r="BD1167" s="8">
        <v>0</v>
      </c>
      <c r="BE1167" s="8">
        <v>0</v>
      </c>
      <c r="BF1167" s="8">
        <v>0</v>
      </c>
      <c r="BG1167" s="8">
        <v>0</v>
      </c>
      <c r="BH1167" s="8">
        <v>0</v>
      </c>
      <c r="BI1167" s="8">
        <v>0</v>
      </c>
      <c r="BJ1167" s="8">
        <v>0</v>
      </c>
      <c r="BK1167" s="8">
        <v>0</v>
      </c>
      <c r="BL1167" s="8">
        <v>0</v>
      </c>
      <c r="BM1167" s="8">
        <v>0</v>
      </c>
      <c r="BN1167" s="8">
        <v>0</v>
      </c>
      <c r="BO1167" s="8">
        <v>0</v>
      </c>
      <c r="BP1167" s="8">
        <v>0</v>
      </c>
      <c r="BQ1167" s="8">
        <v>0</v>
      </c>
      <c r="BR1167" s="8">
        <v>0</v>
      </c>
    </row>
    <row r="1168" spans="1:70" x14ac:dyDescent="0.25">
      <c r="A1168" s="6">
        <v>35237370</v>
      </c>
      <c r="B1168" t="s">
        <v>2670</v>
      </c>
      <c r="C1168" s="7" t="s">
        <v>115</v>
      </c>
      <c r="D1168" s="7" t="s">
        <v>94</v>
      </c>
      <c r="E1168" s="7" t="s">
        <v>95</v>
      </c>
      <c r="F1168" t="s">
        <v>2507</v>
      </c>
      <c r="G1168" t="s">
        <v>2508</v>
      </c>
      <c r="H1168" t="s">
        <v>1011</v>
      </c>
      <c r="I1168" t="s">
        <v>165</v>
      </c>
      <c r="J1168" t="s">
        <v>78</v>
      </c>
      <c r="K1168" t="s">
        <v>166</v>
      </c>
      <c r="L1168">
        <v>38.415866252299999</v>
      </c>
      <c r="M1168">
        <v>-121.9705875248</v>
      </c>
      <c r="N1168" s="7" t="s">
        <v>2658</v>
      </c>
      <c r="O1168" s="7" t="s">
        <v>2659</v>
      </c>
      <c r="P1168" s="7" t="s">
        <v>2660</v>
      </c>
      <c r="Q1168" s="7" t="s">
        <v>141</v>
      </c>
      <c r="R1168" s="7">
        <v>37</v>
      </c>
      <c r="S1168" s="7">
        <v>1554</v>
      </c>
      <c r="T1168" s="7" t="s">
        <v>220</v>
      </c>
      <c r="U1168" s="7"/>
      <c r="V1168" s="7" t="s">
        <v>2535</v>
      </c>
      <c r="W1168" s="8">
        <v>3.6490530303030302</v>
      </c>
      <c r="X1168" s="8">
        <v>0</v>
      </c>
      <c r="Y1168" s="8">
        <v>0</v>
      </c>
      <c r="Z1168" s="8">
        <v>3.6490530303030302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8">
        <v>0</v>
      </c>
      <c r="AO1168" s="8">
        <v>0</v>
      </c>
      <c r="AP1168" s="8">
        <v>0</v>
      </c>
      <c r="AQ1168" s="8">
        <v>3.5732954545454554</v>
      </c>
      <c r="AR1168" s="8">
        <v>0</v>
      </c>
      <c r="AS1168" s="8">
        <v>0</v>
      </c>
      <c r="AT1168" s="8">
        <v>3.5732954545454554</v>
      </c>
      <c r="AU1168" s="7">
        <v>0</v>
      </c>
      <c r="AV1168" s="7">
        <v>0</v>
      </c>
      <c r="AW1168" s="7">
        <v>0</v>
      </c>
      <c r="AX1168" s="7">
        <v>0</v>
      </c>
      <c r="AY1168" s="7">
        <v>7.575757575757576E-2</v>
      </c>
      <c r="AZ1168" s="7">
        <v>0</v>
      </c>
      <c r="BA1168" s="7">
        <v>0</v>
      </c>
      <c r="BB1168" s="7">
        <v>7.575757575757576E-2</v>
      </c>
      <c r="BC1168" s="8">
        <v>0</v>
      </c>
      <c r="BD1168" s="8">
        <v>0</v>
      </c>
      <c r="BE1168" s="8">
        <v>0</v>
      </c>
      <c r="BF1168" s="8">
        <v>0</v>
      </c>
      <c r="BG1168" s="8">
        <v>0</v>
      </c>
      <c r="BH1168" s="8">
        <v>0</v>
      </c>
      <c r="BI1168" s="8">
        <v>0</v>
      </c>
      <c r="BJ1168" s="8">
        <v>0</v>
      </c>
      <c r="BK1168" s="8">
        <v>0</v>
      </c>
      <c r="BL1168" s="8">
        <v>0</v>
      </c>
      <c r="BM1168" s="8">
        <v>0</v>
      </c>
      <c r="BN1168" s="8">
        <v>0</v>
      </c>
      <c r="BO1168" s="8">
        <v>0</v>
      </c>
      <c r="BP1168" s="8">
        <v>0</v>
      </c>
      <c r="BQ1168" s="8">
        <v>0</v>
      </c>
      <c r="BR1168" s="8">
        <v>0</v>
      </c>
    </row>
    <row r="1169" spans="1:70" x14ac:dyDescent="0.25">
      <c r="A1169" s="6">
        <v>35237371</v>
      </c>
      <c r="B1169" t="s">
        <v>2671</v>
      </c>
      <c r="C1169" s="7" t="s">
        <v>93</v>
      </c>
      <c r="D1169" s="7" t="s">
        <v>94</v>
      </c>
      <c r="E1169" s="7" t="s">
        <v>95</v>
      </c>
      <c r="F1169" t="s">
        <v>2507</v>
      </c>
      <c r="G1169" t="s">
        <v>2508</v>
      </c>
      <c r="H1169" t="s">
        <v>1011</v>
      </c>
      <c r="I1169" t="s">
        <v>165</v>
      </c>
      <c r="J1169" t="s">
        <v>78</v>
      </c>
      <c r="K1169" t="s">
        <v>166</v>
      </c>
      <c r="L1169">
        <v>38.415866252299999</v>
      </c>
      <c r="M1169">
        <v>-121.9705875248</v>
      </c>
      <c r="N1169" s="7" t="s">
        <v>2658</v>
      </c>
      <c r="O1169" s="7" t="s">
        <v>2659</v>
      </c>
      <c r="P1169" s="7" t="s">
        <v>2660</v>
      </c>
      <c r="Q1169" s="7" t="s">
        <v>141</v>
      </c>
      <c r="R1169" s="7">
        <v>37</v>
      </c>
      <c r="S1169" s="7">
        <v>1554</v>
      </c>
      <c r="T1169" s="7" t="s">
        <v>220</v>
      </c>
      <c r="U1169" s="7"/>
      <c r="V1169" s="7" t="s">
        <v>200</v>
      </c>
      <c r="W1169" s="8">
        <v>0.34280303030303028</v>
      </c>
      <c r="X1169" s="8">
        <v>0</v>
      </c>
      <c r="Y1169" s="8">
        <v>0</v>
      </c>
      <c r="Z1169" s="8">
        <v>0.34280303030303028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8">
        <v>0</v>
      </c>
      <c r="AO1169" s="8">
        <v>0</v>
      </c>
      <c r="AP1169" s="8">
        <v>0</v>
      </c>
      <c r="AQ1169" s="8">
        <v>0.34280303030303033</v>
      </c>
      <c r="AR1169" s="8">
        <v>0</v>
      </c>
      <c r="AS1169" s="8">
        <v>0</v>
      </c>
      <c r="AT1169" s="8">
        <v>0.34280303030303033</v>
      </c>
      <c r="AU1169" s="7">
        <v>0</v>
      </c>
      <c r="AV1169" s="7">
        <v>0</v>
      </c>
      <c r="AW1169" s="7">
        <v>0</v>
      </c>
      <c r="AX1169" s="7">
        <v>0</v>
      </c>
      <c r="AY1169" s="7">
        <v>0</v>
      </c>
      <c r="AZ1169" s="7">
        <v>0</v>
      </c>
      <c r="BA1169" s="7">
        <v>0</v>
      </c>
      <c r="BB1169" s="7">
        <v>0</v>
      </c>
      <c r="BC1169" s="8">
        <v>0</v>
      </c>
      <c r="BD1169" s="8">
        <v>0</v>
      </c>
      <c r="BE1169" s="8">
        <v>0</v>
      </c>
      <c r="BF1169" s="8">
        <v>0</v>
      </c>
      <c r="BG1169" s="8">
        <v>0</v>
      </c>
      <c r="BH1169" s="8">
        <v>0</v>
      </c>
      <c r="BI1169" s="8">
        <v>0</v>
      </c>
      <c r="BJ1169" s="8">
        <v>0</v>
      </c>
      <c r="BK1169" s="8">
        <v>0</v>
      </c>
      <c r="BL1169" s="8">
        <v>0</v>
      </c>
      <c r="BM1169" s="8">
        <v>0</v>
      </c>
      <c r="BN1169" s="8">
        <v>0</v>
      </c>
      <c r="BO1169" s="8">
        <v>0</v>
      </c>
      <c r="BP1169" s="8">
        <v>0</v>
      </c>
      <c r="BQ1169" s="8">
        <v>0</v>
      </c>
      <c r="BR1169" s="8">
        <v>0</v>
      </c>
    </row>
    <row r="1170" spans="1:70" x14ac:dyDescent="0.25">
      <c r="A1170" s="6">
        <v>35219590</v>
      </c>
      <c r="B1170" t="s">
        <v>2672</v>
      </c>
      <c r="C1170" s="7" t="s">
        <v>93</v>
      </c>
      <c r="D1170" s="7" t="s">
        <v>94</v>
      </c>
      <c r="E1170" s="7" t="s">
        <v>95</v>
      </c>
      <c r="F1170" t="s">
        <v>2507</v>
      </c>
      <c r="G1170" t="s">
        <v>2508</v>
      </c>
      <c r="H1170" t="s">
        <v>1011</v>
      </c>
      <c r="I1170" t="s">
        <v>165</v>
      </c>
      <c r="J1170" t="s">
        <v>78</v>
      </c>
      <c r="K1170" t="s">
        <v>166</v>
      </c>
      <c r="L1170">
        <v>38.434069624899998</v>
      </c>
      <c r="M1170">
        <v>-121.9915223383</v>
      </c>
      <c r="N1170" s="7" t="s">
        <v>2658</v>
      </c>
      <c r="O1170" s="7" t="s">
        <v>2673</v>
      </c>
      <c r="P1170" s="7" t="s">
        <v>2660</v>
      </c>
      <c r="Q1170" s="7" t="s">
        <v>141</v>
      </c>
      <c r="R1170" s="7">
        <v>53</v>
      </c>
      <c r="S1170" s="7">
        <v>3718</v>
      </c>
      <c r="T1170" s="7" t="s">
        <v>220</v>
      </c>
      <c r="U1170" s="7"/>
      <c r="V1170" s="7" t="s">
        <v>200</v>
      </c>
      <c r="W1170" s="8">
        <v>1.6172348484848484</v>
      </c>
      <c r="X1170" s="8">
        <v>0</v>
      </c>
      <c r="Y1170" s="8">
        <v>0</v>
      </c>
      <c r="Z1170" s="8">
        <v>1.6172348484848484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8">
        <v>0</v>
      </c>
      <c r="AO1170" s="8">
        <v>0</v>
      </c>
      <c r="AP1170" s="8">
        <v>0</v>
      </c>
      <c r="AQ1170" s="8">
        <v>1.6172348484848482</v>
      </c>
      <c r="AR1170" s="8">
        <v>0</v>
      </c>
      <c r="AS1170" s="8">
        <v>0</v>
      </c>
      <c r="AT1170" s="8">
        <v>1.6172348484848482</v>
      </c>
      <c r="AU1170" s="7">
        <v>0</v>
      </c>
      <c r="AV1170" s="7">
        <v>0</v>
      </c>
      <c r="AW1170" s="7">
        <v>0</v>
      </c>
      <c r="AX1170" s="7">
        <v>0</v>
      </c>
      <c r="AY1170" s="7">
        <v>0</v>
      </c>
      <c r="AZ1170" s="7">
        <v>0</v>
      </c>
      <c r="BA1170" s="7">
        <v>0</v>
      </c>
      <c r="BB1170" s="7">
        <v>0</v>
      </c>
      <c r="BC1170" s="8">
        <v>0</v>
      </c>
      <c r="BD1170" s="8">
        <v>0</v>
      </c>
      <c r="BE1170" s="8">
        <v>0</v>
      </c>
      <c r="BF1170" s="8">
        <v>0</v>
      </c>
      <c r="BG1170" s="8">
        <v>0</v>
      </c>
      <c r="BH1170" s="8">
        <v>0</v>
      </c>
      <c r="BI1170" s="8">
        <v>0</v>
      </c>
      <c r="BJ1170" s="8">
        <v>0</v>
      </c>
      <c r="BK1170" s="8">
        <v>0</v>
      </c>
      <c r="BL1170" s="8">
        <v>0</v>
      </c>
      <c r="BM1170" s="8">
        <v>0</v>
      </c>
      <c r="BN1170" s="8">
        <v>0</v>
      </c>
      <c r="BO1170" s="8">
        <v>0</v>
      </c>
      <c r="BP1170" s="8">
        <v>0</v>
      </c>
      <c r="BQ1170" s="8">
        <v>0</v>
      </c>
      <c r="BR1170" s="8">
        <v>0</v>
      </c>
    </row>
    <row r="1171" spans="1:70" x14ac:dyDescent="0.25">
      <c r="A1171" s="6">
        <v>35219276</v>
      </c>
      <c r="B1171" t="s">
        <v>2674</v>
      </c>
      <c r="C1171" s="7" t="s">
        <v>137</v>
      </c>
      <c r="D1171" s="7" t="s">
        <v>94</v>
      </c>
      <c r="E1171" s="7" t="s">
        <v>95</v>
      </c>
      <c r="F1171" t="s">
        <v>2507</v>
      </c>
      <c r="G1171" t="s">
        <v>2508</v>
      </c>
      <c r="H1171" t="s">
        <v>1011</v>
      </c>
      <c r="I1171" t="s">
        <v>165</v>
      </c>
      <c r="J1171" t="s">
        <v>78</v>
      </c>
      <c r="K1171" t="s">
        <v>166</v>
      </c>
      <c r="L1171">
        <v>38.342274531599998</v>
      </c>
      <c r="M1171">
        <v>-122.0077073162</v>
      </c>
      <c r="N1171" s="7" t="s">
        <v>2675</v>
      </c>
      <c r="O1171" s="7" t="s">
        <v>2676</v>
      </c>
      <c r="P1171" s="7" t="s">
        <v>2677</v>
      </c>
      <c r="Q1171" s="7" t="s">
        <v>170</v>
      </c>
      <c r="R1171" s="7">
        <v>42</v>
      </c>
      <c r="S1171" s="7">
        <v>383</v>
      </c>
      <c r="T1171" s="7" t="s">
        <v>206</v>
      </c>
      <c r="U1171" s="7" t="s">
        <v>211</v>
      </c>
      <c r="V1171" s="7" t="s">
        <v>80</v>
      </c>
      <c r="W1171" s="8">
        <v>0</v>
      </c>
      <c r="X1171" s="8">
        <v>3.1549242424242423</v>
      </c>
      <c r="Y1171" s="8">
        <v>0</v>
      </c>
      <c r="Z1171" s="8">
        <v>3.1549242424242423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8">
        <v>0</v>
      </c>
      <c r="AO1171" s="8">
        <v>0</v>
      </c>
      <c r="AP1171" s="8">
        <v>0</v>
      </c>
      <c r="AQ1171" s="8">
        <v>0</v>
      </c>
      <c r="AR1171" s="8">
        <v>0</v>
      </c>
      <c r="AS1171" s="8">
        <v>0</v>
      </c>
      <c r="AT1171" s="8">
        <v>0</v>
      </c>
      <c r="AU1171" s="7">
        <v>0</v>
      </c>
      <c r="AV1171" s="7">
        <v>0</v>
      </c>
      <c r="AW1171" s="7">
        <v>0</v>
      </c>
      <c r="AX1171" s="7">
        <v>0</v>
      </c>
      <c r="AY1171" s="7">
        <v>0</v>
      </c>
      <c r="AZ1171" s="7">
        <v>3.1549242424242423</v>
      </c>
      <c r="BA1171" s="7">
        <v>0</v>
      </c>
      <c r="BB1171" s="7">
        <v>3.1549242424242423</v>
      </c>
      <c r="BC1171" s="8">
        <v>0</v>
      </c>
      <c r="BD1171" s="8">
        <v>0</v>
      </c>
      <c r="BE1171" s="8">
        <v>0</v>
      </c>
      <c r="BF1171" s="8">
        <v>0</v>
      </c>
      <c r="BG1171" s="8">
        <v>0</v>
      </c>
      <c r="BH1171" s="8">
        <v>0</v>
      </c>
      <c r="BI1171" s="8">
        <v>0</v>
      </c>
      <c r="BJ1171" s="8">
        <v>0</v>
      </c>
      <c r="BK1171" s="8">
        <v>0</v>
      </c>
      <c r="BL1171" s="8">
        <v>0</v>
      </c>
      <c r="BM1171" s="8">
        <v>0</v>
      </c>
      <c r="BN1171" s="8">
        <v>0</v>
      </c>
      <c r="BO1171" s="8">
        <v>0</v>
      </c>
      <c r="BP1171" s="8">
        <v>0</v>
      </c>
      <c r="BQ1171" s="8">
        <v>0</v>
      </c>
      <c r="BR1171" s="8">
        <v>0</v>
      </c>
    </row>
    <row r="1172" spans="1:70" x14ac:dyDescent="0.25">
      <c r="A1172" s="6">
        <v>35224378</v>
      </c>
      <c r="B1172" t="s">
        <v>2678</v>
      </c>
      <c r="C1172" s="7" t="s">
        <v>93</v>
      </c>
      <c r="D1172" s="7" t="s">
        <v>94</v>
      </c>
      <c r="E1172" s="7" t="s">
        <v>95</v>
      </c>
      <c r="F1172" t="s">
        <v>2507</v>
      </c>
      <c r="G1172" t="s">
        <v>2508</v>
      </c>
      <c r="H1172" t="s">
        <v>1011</v>
      </c>
      <c r="I1172" t="s">
        <v>165</v>
      </c>
      <c r="J1172" t="s">
        <v>78</v>
      </c>
      <c r="K1172" t="s">
        <v>166</v>
      </c>
      <c r="L1172">
        <v>38.342274531599998</v>
      </c>
      <c r="M1172">
        <v>-122.0077073162</v>
      </c>
      <c r="N1172" s="7" t="s">
        <v>2675</v>
      </c>
      <c r="O1172" s="7" t="s">
        <v>2676</v>
      </c>
      <c r="P1172" s="7" t="s">
        <v>2677</v>
      </c>
      <c r="Q1172" s="7" t="s">
        <v>170</v>
      </c>
      <c r="R1172" s="7">
        <v>42</v>
      </c>
      <c r="S1172" s="7">
        <v>383</v>
      </c>
      <c r="T1172" s="7" t="s">
        <v>206</v>
      </c>
      <c r="U1172" s="7"/>
      <c r="V1172" s="7" t="s">
        <v>200</v>
      </c>
      <c r="W1172" s="8">
        <v>2.8888257575757574</v>
      </c>
      <c r="X1172" s="8">
        <v>0</v>
      </c>
      <c r="Y1172" s="8">
        <v>7.5946969696969693E-2</v>
      </c>
      <c r="Z1172" s="8">
        <v>2.9647727272727273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1.0445075757575757</v>
      </c>
      <c r="AN1172" s="8">
        <v>0</v>
      </c>
      <c r="AO1172" s="8">
        <v>7.5946969696969693E-2</v>
      </c>
      <c r="AP1172" s="8">
        <v>1.1204545454545454</v>
      </c>
      <c r="AQ1172" s="8">
        <v>1.8443181818181817</v>
      </c>
      <c r="AR1172" s="8">
        <v>0</v>
      </c>
      <c r="AS1172" s="8">
        <v>0</v>
      </c>
      <c r="AT1172" s="8">
        <v>1.8443181818181817</v>
      </c>
      <c r="AU1172" s="7">
        <v>0</v>
      </c>
      <c r="AV1172" s="7">
        <v>0</v>
      </c>
      <c r="AW1172" s="7">
        <v>0</v>
      </c>
      <c r="AX1172" s="7">
        <v>0</v>
      </c>
      <c r="AY1172" s="7">
        <v>0</v>
      </c>
      <c r="AZ1172" s="7">
        <v>0</v>
      </c>
      <c r="BA1172" s="7">
        <v>0</v>
      </c>
      <c r="BB1172" s="7">
        <v>0</v>
      </c>
      <c r="BC1172" s="8">
        <v>0</v>
      </c>
      <c r="BD1172" s="8">
        <v>0</v>
      </c>
      <c r="BE1172" s="8">
        <v>0</v>
      </c>
      <c r="BF1172" s="8">
        <v>0</v>
      </c>
      <c r="BG1172" s="8">
        <v>0</v>
      </c>
      <c r="BH1172" s="8">
        <v>0</v>
      </c>
      <c r="BI1172" s="8">
        <v>0</v>
      </c>
      <c r="BJ1172" s="8">
        <v>0</v>
      </c>
      <c r="BK1172" s="8">
        <v>0</v>
      </c>
      <c r="BL1172" s="8">
        <v>0</v>
      </c>
      <c r="BM1172" s="8">
        <v>0</v>
      </c>
      <c r="BN1172" s="8">
        <v>0</v>
      </c>
      <c r="BO1172" s="8">
        <v>0</v>
      </c>
      <c r="BP1172" s="8">
        <v>0</v>
      </c>
      <c r="BQ1172" s="8">
        <v>0</v>
      </c>
      <c r="BR1172" s="8">
        <v>0</v>
      </c>
    </row>
    <row r="1173" spans="1:70" x14ac:dyDescent="0.25">
      <c r="A1173" s="6">
        <v>35227656</v>
      </c>
      <c r="B1173" t="s">
        <v>2679</v>
      </c>
      <c r="C1173" s="7" t="s">
        <v>115</v>
      </c>
      <c r="D1173" s="7" t="s">
        <v>94</v>
      </c>
      <c r="E1173" s="7" t="s">
        <v>95</v>
      </c>
      <c r="F1173" t="s">
        <v>2507</v>
      </c>
      <c r="G1173" t="s">
        <v>2508</v>
      </c>
      <c r="H1173" t="s">
        <v>1011</v>
      </c>
      <c r="I1173" t="s">
        <v>165</v>
      </c>
      <c r="J1173" t="s">
        <v>78</v>
      </c>
      <c r="K1173" t="s">
        <v>166</v>
      </c>
      <c r="L1173">
        <v>38.342274531599998</v>
      </c>
      <c r="M1173">
        <v>-122.0077073162</v>
      </c>
      <c r="N1173" s="7" t="s">
        <v>2675</v>
      </c>
      <c r="O1173" s="7" t="s">
        <v>2676</v>
      </c>
      <c r="P1173" s="7" t="s">
        <v>2677</v>
      </c>
      <c r="Q1173" s="7" t="s">
        <v>170</v>
      </c>
      <c r="R1173" s="7">
        <v>42</v>
      </c>
      <c r="S1173" s="7">
        <v>383</v>
      </c>
      <c r="T1173" s="7" t="s">
        <v>206</v>
      </c>
      <c r="U1173" s="7"/>
      <c r="V1173" s="7" t="s">
        <v>200</v>
      </c>
      <c r="W1173" s="8">
        <v>4.9431818181818181E-2</v>
      </c>
      <c r="X1173" s="8">
        <v>1.0757575757575757</v>
      </c>
      <c r="Y1173" s="8">
        <v>0</v>
      </c>
      <c r="Z1173" s="8">
        <v>1.125189393939394</v>
      </c>
      <c r="AA1173" s="8">
        <v>0</v>
      </c>
      <c r="AB1173" s="8">
        <v>0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8">
        <v>0</v>
      </c>
      <c r="AN1173" s="8">
        <v>0</v>
      </c>
      <c r="AO1173" s="8">
        <v>0</v>
      </c>
      <c r="AP1173" s="8">
        <v>0</v>
      </c>
      <c r="AQ1173" s="8">
        <v>4.9431818181818181E-2</v>
      </c>
      <c r="AR1173" s="8">
        <v>1.0757575757575759</v>
      </c>
      <c r="AS1173" s="8">
        <v>0</v>
      </c>
      <c r="AT1173" s="8">
        <v>1.125189393939394</v>
      </c>
      <c r="AU1173" s="7">
        <v>0</v>
      </c>
      <c r="AV1173" s="7">
        <v>0</v>
      </c>
      <c r="AW1173" s="7">
        <v>0</v>
      </c>
      <c r="AX1173" s="7">
        <v>0</v>
      </c>
      <c r="AY1173" s="7">
        <v>0</v>
      </c>
      <c r="AZ1173" s="7">
        <v>0</v>
      </c>
      <c r="BA1173" s="7">
        <v>0</v>
      </c>
      <c r="BB1173" s="7">
        <v>0</v>
      </c>
      <c r="BC1173" s="8">
        <v>0</v>
      </c>
      <c r="BD1173" s="8">
        <v>0</v>
      </c>
      <c r="BE1173" s="8">
        <v>0</v>
      </c>
      <c r="BF1173" s="8">
        <v>0</v>
      </c>
      <c r="BG1173" s="8">
        <v>0</v>
      </c>
      <c r="BH1173" s="8">
        <v>0</v>
      </c>
      <c r="BI1173" s="8">
        <v>0</v>
      </c>
      <c r="BJ1173" s="8">
        <v>0</v>
      </c>
      <c r="BK1173" s="8">
        <v>0</v>
      </c>
      <c r="BL1173" s="8">
        <v>0</v>
      </c>
      <c r="BM1173" s="8">
        <v>0</v>
      </c>
      <c r="BN1173" s="8">
        <v>0</v>
      </c>
      <c r="BO1173" s="8">
        <v>0</v>
      </c>
      <c r="BP1173" s="8">
        <v>0</v>
      </c>
      <c r="BQ1173" s="8">
        <v>0</v>
      </c>
      <c r="BR1173" s="8">
        <v>0</v>
      </c>
    </row>
    <row r="1174" spans="1:70" x14ac:dyDescent="0.25">
      <c r="A1174" s="6">
        <v>35227657</v>
      </c>
      <c r="B1174" t="s">
        <v>2680</v>
      </c>
      <c r="C1174" s="7" t="s">
        <v>101</v>
      </c>
      <c r="D1174" s="7" t="s">
        <v>94</v>
      </c>
      <c r="E1174" s="7" t="s">
        <v>95</v>
      </c>
      <c r="F1174" t="s">
        <v>2507</v>
      </c>
      <c r="G1174" t="s">
        <v>2508</v>
      </c>
      <c r="H1174" t="s">
        <v>1011</v>
      </c>
      <c r="I1174" t="s">
        <v>165</v>
      </c>
      <c r="J1174" t="s">
        <v>78</v>
      </c>
      <c r="K1174" t="s">
        <v>166</v>
      </c>
      <c r="L1174">
        <v>38.342274531599998</v>
      </c>
      <c r="M1174">
        <v>-122.0077073162</v>
      </c>
      <c r="N1174" s="7" t="s">
        <v>2675</v>
      </c>
      <c r="O1174" s="7" t="s">
        <v>2676</v>
      </c>
      <c r="P1174" s="7" t="s">
        <v>2677</v>
      </c>
      <c r="Q1174" s="7" t="s">
        <v>170</v>
      </c>
      <c r="R1174" s="7">
        <v>42</v>
      </c>
      <c r="S1174" s="7">
        <v>383</v>
      </c>
      <c r="T1174" s="7" t="s">
        <v>206</v>
      </c>
      <c r="U1174" s="7"/>
      <c r="V1174" s="7" t="s">
        <v>101</v>
      </c>
      <c r="W1174" s="8">
        <v>0.44185606060606059</v>
      </c>
      <c r="X1174" s="8">
        <v>0</v>
      </c>
      <c r="Y1174" s="8">
        <v>0</v>
      </c>
      <c r="Z1174" s="8">
        <v>0.44185606060606059</v>
      </c>
      <c r="AA1174" s="8">
        <v>0</v>
      </c>
      <c r="AB1174" s="8">
        <v>0</v>
      </c>
      <c r="AC1174" s="8">
        <v>0</v>
      </c>
      <c r="AD1174" s="8">
        <v>0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8">
        <v>0.44185606060606064</v>
      </c>
      <c r="AN1174" s="8">
        <v>0</v>
      </c>
      <c r="AO1174" s="8">
        <v>0</v>
      </c>
      <c r="AP1174" s="8">
        <v>0.44185606060606064</v>
      </c>
      <c r="AQ1174" s="8">
        <v>0</v>
      </c>
      <c r="AR1174" s="8">
        <v>0</v>
      </c>
      <c r="AS1174" s="8">
        <v>0</v>
      </c>
      <c r="AT1174" s="8">
        <v>0</v>
      </c>
      <c r="AU1174" s="7">
        <v>0</v>
      </c>
      <c r="AV1174" s="7">
        <v>0</v>
      </c>
      <c r="AW1174" s="7">
        <v>0</v>
      </c>
      <c r="AX1174" s="7">
        <v>0</v>
      </c>
      <c r="AY1174" s="7">
        <v>0</v>
      </c>
      <c r="AZ1174" s="7">
        <v>0</v>
      </c>
      <c r="BA1174" s="7">
        <v>0</v>
      </c>
      <c r="BB1174" s="7">
        <v>0</v>
      </c>
      <c r="BC1174" s="8">
        <v>0</v>
      </c>
      <c r="BD1174" s="8">
        <v>0</v>
      </c>
      <c r="BE1174" s="8">
        <v>0</v>
      </c>
      <c r="BF1174" s="8">
        <v>0</v>
      </c>
      <c r="BG1174" s="8">
        <v>0</v>
      </c>
      <c r="BH1174" s="8">
        <v>0</v>
      </c>
      <c r="BI1174" s="8">
        <v>0</v>
      </c>
      <c r="BJ1174" s="8">
        <v>0</v>
      </c>
      <c r="BK1174" s="8">
        <v>0</v>
      </c>
      <c r="BL1174" s="8">
        <v>0</v>
      </c>
      <c r="BM1174" s="8">
        <v>0</v>
      </c>
      <c r="BN1174" s="8">
        <v>0</v>
      </c>
      <c r="BO1174" s="8">
        <v>0</v>
      </c>
      <c r="BP1174" s="8">
        <v>0</v>
      </c>
      <c r="BQ1174" s="8">
        <v>0</v>
      </c>
      <c r="BR1174" s="8">
        <v>0</v>
      </c>
    </row>
    <row r="1175" spans="1:70" x14ac:dyDescent="0.25">
      <c r="A1175" s="6">
        <v>35227658</v>
      </c>
      <c r="B1175" t="s">
        <v>2681</v>
      </c>
      <c r="C1175" s="7" t="s">
        <v>93</v>
      </c>
      <c r="D1175" s="7" t="s">
        <v>94</v>
      </c>
      <c r="E1175" s="7" t="s">
        <v>95</v>
      </c>
      <c r="F1175" t="s">
        <v>2507</v>
      </c>
      <c r="G1175" t="s">
        <v>2508</v>
      </c>
      <c r="H1175" t="s">
        <v>1011</v>
      </c>
      <c r="I1175" t="s">
        <v>165</v>
      </c>
      <c r="J1175" t="s">
        <v>78</v>
      </c>
      <c r="K1175" t="s">
        <v>166</v>
      </c>
      <c r="L1175">
        <v>38.342274531599998</v>
      </c>
      <c r="M1175">
        <v>-122.0077073162</v>
      </c>
      <c r="N1175" s="7" t="s">
        <v>2675</v>
      </c>
      <c r="O1175" s="7" t="s">
        <v>2676</v>
      </c>
      <c r="P1175" s="7" t="s">
        <v>2677</v>
      </c>
      <c r="Q1175" s="7" t="s">
        <v>170</v>
      </c>
      <c r="R1175" s="7">
        <v>42</v>
      </c>
      <c r="S1175" s="7">
        <v>383</v>
      </c>
      <c r="T1175" s="7" t="s">
        <v>206</v>
      </c>
      <c r="U1175" s="7"/>
      <c r="V1175" s="7" t="s">
        <v>200</v>
      </c>
      <c r="W1175" s="8">
        <v>0.34488636363636366</v>
      </c>
      <c r="X1175" s="8">
        <v>0</v>
      </c>
      <c r="Y1175" s="8">
        <v>0</v>
      </c>
      <c r="Z1175" s="8">
        <v>0.34488636363636366</v>
      </c>
      <c r="AA1175" s="8">
        <v>0</v>
      </c>
      <c r="AB1175" s="8">
        <v>0</v>
      </c>
      <c r="AC1175" s="8">
        <v>0</v>
      </c>
      <c r="AD1175" s="8">
        <v>0</v>
      </c>
      <c r="AE1175" s="8">
        <v>0</v>
      </c>
      <c r="AF1175" s="8">
        <v>0</v>
      </c>
      <c r="AG1175" s="8">
        <v>0</v>
      </c>
      <c r="AH1175" s="8">
        <v>0</v>
      </c>
      <c r="AI1175" s="8">
        <v>0</v>
      </c>
      <c r="AJ1175" s="8">
        <v>0</v>
      </c>
      <c r="AK1175" s="8">
        <v>0</v>
      </c>
      <c r="AL1175" s="8">
        <v>0</v>
      </c>
      <c r="AM1175" s="8">
        <v>0</v>
      </c>
      <c r="AN1175" s="8">
        <v>0</v>
      </c>
      <c r="AO1175" s="8">
        <v>0</v>
      </c>
      <c r="AP1175" s="8">
        <v>0</v>
      </c>
      <c r="AQ1175" s="8">
        <v>0.3448863636363636</v>
      </c>
      <c r="AR1175" s="8">
        <v>0</v>
      </c>
      <c r="AS1175" s="8">
        <v>0</v>
      </c>
      <c r="AT1175" s="8">
        <v>0.3448863636363636</v>
      </c>
      <c r="AU1175" s="7">
        <v>0</v>
      </c>
      <c r="AV1175" s="7">
        <v>0</v>
      </c>
      <c r="AW1175" s="7">
        <v>0</v>
      </c>
      <c r="AX1175" s="7">
        <v>0</v>
      </c>
      <c r="AY1175" s="7">
        <v>0</v>
      </c>
      <c r="AZ1175" s="7">
        <v>0</v>
      </c>
      <c r="BA1175" s="7">
        <v>0</v>
      </c>
      <c r="BB1175" s="7">
        <v>0</v>
      </c>
      <c r="BC1175" s="8">
        <v>0</v>
      </c>
      <c r="BD1175" s="8">
        <v>0</v>
      </c>
      <c r="BE1175" s="8">
        <v>0</v>
      </c>
      <c r="BF1175" s="8">
        <v>0</v>
      </c>
      <c r="BG1175" s="8">
        <v>0</v>
      </c>
      <c r="BH1175" s="8">
        <v>0</v>
      </c>
      <c r="BI1175" s="8">
        <v>0</v>
      </c>
      <c r="BJ1175" s="8">
        <v>0</v>
      </c>
      <c r="BK1175" s="8">
        <v>0</v>
      </c>
      <c r="BL1175" s="8">
        <v>0</v>
      </c>
      <c r="BM1175" s="8">
        <v>0</v>
      </c>
      <c r="BN1175" s="8">
        <v>0</v>
      </c>
      <c r="BO1175" s="8">
        <v>0</v>
      </c>
      <c r="BP1175" s="8">
        <v>0</v>
      </c>
      <c r="BQ1175" s="8">
        <v>0</v>
      </c>
      <c r="BR1175" s="8">
        <v>0</v>
      </c>
    </row>
    <row r="1176" spans="1:70" x14ac:dyDescent="0.25">
      <c r="A1176" s="6">
        <v>35227659</v>
      </c>
      <c r="B1176" t="s">
        <v>2682</v>
      </c>
      <c r="C1176" s="7" t="s">
        <v>93</v>
      </c>
      <c r="D1176" s="7" t="s">
        <v>94</v>
      </c>
      <c r="E1176" s="7" t="s">
        <v>95</v>
      </c>
      <c r="F1176" t="s">
        <v>2507</v>
      </c>
      <c r="G1176" t="s">
        <v>2508</v>
      </c>
      <c r="H1176" t="s">
        <v>1011</v>
      </c>
      <c r="I1176" t="s">
        <v>165</v>
      </c>
      <c r="J1176" t="s">
        <v>78</v>
      </c>
      <c r="K1176" t="s">
        <v>166</v>
      </c>
      <c r="L1176">
        <v>38.342274531599998</v>
      </c>
      <c r="M1176">
        <v>-122.0077073162</v>
      </c>
      <c r="N1176" s="7" t="s">
        <v>2675</v>
      </c>
      <c r="O1176" s="7" t="s">
        <v>2676</v>
      </c>
      <c r="P1176" s="7" t="s">
        <v>2677</v>
      </c>
      <c r="Q1176" s="7" t="s">
        <v>170</v>
      </c>
      <c r="R1176" s="7">
        <v>42</v>
      </c>
      <c r="S1176" s="7">
        <v>383</v>
      </c>
      <c r="T1176" s="7" t="s">
        <v>206</v>
      </c>
      <c r="U1176" s="7"/>
      <c r="V1176" s="7" t="s">
        <v>200</v>
      </c>
      <c r="W1176" s="8">
        <v>0.25568181818181818</v>
      </c>
      <c r="X1176" s="8">
        <v>5.6818181818181816E-2</v>
      </c>
      <c r="Y1176" s="8">
        <v>0</v>
      </c>
      <c r="Z1176" s="8">
        <v>0.3125</v>
      </c>
      <c r="AA1176" s="8">
        <v>0</v>
      </c>
      <c r="AB1176" s="8">
        <v>0</v>
      </c>
      <c r="AC1176" s="8">
        <v>0</v>
      </c>
      <c r="AD1176" s="8">
        <v>0</v>
      </c>
      <c r="AE1176" s="8">
        <v>0</v>
      </c>
      <c r="AF1176" s="8">
        <v>0</v>
      </c>
      <c r="AG1176" s="8">
        <v>0</v>
      </c>
      <c r="AH1176" s="8">
        <v>0</v>
      </c>
      <c r="AI1176" s="8">
        <v>0</v>
      </c>
      <c r="AJ1176" s="8">
        <v>0</v>
      </c>
      <c r="AK1176" s="8">
        <v>0</v>
      </c>
      <c r="AL1176" s="8">
        <v>0</v>
      </c>
      <c r="AM1176" s="8">
        <v>0.25568181818181818</v>
      </c>
      <c r="AN1176" s="8">
        <v>0</v>
      </c>
      <c r="AO1176" s="8">
        <v>0</v>
      </c>
      <c r="AP1176" s="8">
        <v>0.25568181818181818</v>
      </c>
      <c r="AQ1176" s="8">
        <v>0</v>
      </c>
      <c r="AR1176" s="8">
        <v>5.6818181818181816E-2</v>
      </c>
      <c r="AS1176" s="8">
        <v>0</v>
      </c>
      <c r="AT1176" s="8">
        <v>5.6818181818181816E-2</v>
      </c>
      <c r="AU1176" s="7">
        <v>0</v>
      </c>
      <c r="AV1176" s="7">
        <v>0</v>
      </c>
      <c r="AW1176" s="7">
        <v>0</v>
      </c>
      <c r="AX1176" s="7">
        <v>0</v>
      </c>
      <c r="AY1176" s="7">
        <v>0</v>
      </c>
      <c r="AZ1176" s="7">
        <v>0</v>
      </c>
      <c r="BA1176" s="7">
        <v>0</v>
      </c>
      <c r="BB1176" s="7">
        <v>0</v>
      </c>
      <c r="BC1176" s="8">
        <v>0</v>
      </c>
      <c r="BD1176" s="8">
        <v>0</v>
      </c>
      <c r="BE1176" s="8">
        <v>0</v>
      </c>
      <c r="BF1176" s="8">
        <v>0</v>
      </c>
      <c r="BG1176" s="8">
        <v>0</v>
      </c>
      <c r="BH1176" s="8">
        <v>0</v>
      </c>
      <c r="BI1176" s="8">
        <v>0</v>
      </c>
      <c r="BJ1176" s="8">
        <v>0</v>
      </c>
      <c r="BK1176" s="8">
        <v>0</v>
      </c>
      <c r="BL1176" s="8">
        <v>0</v>
      </c>
      <c r="BM1176" s="8">
        <v>0</v>
      </c>
      <c r="BN1176" s="8">
        <v>0</v>
      </c>
      <c r="BO1176" s="8">
        <v>0</v>
      </c>
      <c r="BP1176" s="8">
        <v>0</v>
      </c>
      <c r="BQ1176" s="8">
        <v>0</v>
      </c>
      <c r="BR1176" s="8">
        <v>0</v>
      </c>
    </row>
    <row r="1177" spans="1:70" x14ac:dyDescent="0.25">
      <c r="A1177" s="6">
        <v>35227870</v>
      </c>
      <c r="B1177" t="s">
        <v>2683</v>
      </c>
      <c r="C1177" s="7" t="s">
        <v>93</v>
      </c>
      <c r="D1177" s="7" t="s">
        <v>94</v>
      </c>
      <c r="E1177" s="7" t="s">
        <v>95</v>
      </c>
      <c r="F1177" t="s">
        <v>2507</v>
      </c>
      <c r="G1177" t="s">
        <v>2508</v>
      </c>
      <c r="H1177" t="s">
        <v>1011</v>
      </c>
      <c r="I1177" t="s">
        <v>165</v>
      </c>
      <c r="J1177" t="s">
        <v>78</v>
      </c>
      <c r="K1177" t="s">
        <v>166</v>
      </c>
      <c r="L1177">
        <v>38.342274531599998</v>
      </c>
      <c r="M1177">
        <v>-122.0077073162</v>
      </c>
      <c r="N1177" s="7" t="s">
        <v>2675</v>
      </c>
      <c r="O1177" s="7" t="s">
        <v>2676</v>
      </c>
      <c r="P1177" s="7" t="s">
        <v>2677</v>
      </c>
      <c r="Q1177" s="7" t="s">
        <v>170</v>
      </c>
      <c r="R1177" s="7">
        <v>42</v>
      </c>
      <c r="S1177" s="7">
        <v>383</v>
      </c>
      <c r="T1177" s="7" t="s">
        <v>206</v>
      </c>
      <c r="U1177" s="7"/>
      <c r="V1177" s="7" t="s">
        <v>200</v>
      </c>
      <c r="W1177" s="8">
        <v>0</v>
      </c>
      <c r="X1177" s="8">
        <v>1.5928030303030303</v>
      </c>
      <c r="Y1177" s="8">
        <v>0</v>
      </c>
      <c r="Z1177" s="8">
        <v>1.5928030303030303</v>
      </c>
      <c r="AA1177" s="8">
        <v>0</v>
      </c>
      <c r="AB1177" s="8">
        <v>0</v>
      </c>
      <c r="AC1177" s="8">
        <v>0</v>
      </c>
      <c r="AD1177" s="8">
        <v>0</v>
      </c>
      <c r="AE1177" s="8">
        <v>0</v>
      </c>
      <c r="AF1177" s="8">
        <v>0</v>
      </c>
      <c r="AG1177" s="8">
        <v>0</v>
      </c>
      <c r="AH1177" s="8">
        <v>0</v>
      </c>
      <c r="AI1177" s="8">
        <v>0</v>
      </c>
      <c r="AJ1177" s="8">
        <v>0</v>
      </c>
      <c r="AK1177" s="8">
        <v>0</v>
      </c>
      <c r="AL1177" s="8">
        <v>0</v>
      </c>
      <c r="AM1177" s="8">
        <v>0</v>
      </c>
      <c r="AN1177" s="8">
        <v>0</v>
      </c>
      <c r="AO1177" s="8">
        <v>0</v>
      </c>
      <c r="AP1177" s="8">
        <v>0</v>
      </c>
      <c r="AQ1177" s="8">
        <v>0</v>
      </c>
      <c r="AR1177" s="8">
        <v>1.5928030303030307</v>
      </c>
      <c r="AS1177" s="8">
        <v>0</v>
      </c>
      <c r="AT1177" s="8">
        <v>1.5928030303030307</v>
      </c>
      <c r="AU1177" s="7">
        <v>0</v>
      </c>
      <c r="AV1177" s="7">
        <v>0</v>
      </c>
      <c r="AW1177" s="7">
        <v>0</v>
      </c>
      <c r="AX1177" s="7">
        <v>0</v>
      </c>
      <c r="AY1177" s="7">
        <v>0</v>
      </c>
      <c r="AZ1177" s="7">
        <v>0</v>
      </c>
      <c r="BA1177" s="7">
        <v>0</v>
      </c>
      <c r="BB1177" s="7">
        <v>0</v>
      </c>
      <c r="BC1177" s="8">
        <v>0</v>
      </c>
      <c r="BD1177" s="8">
        <v>0</v>
      </c>
      <c r="BE1177" s="8">
        <v>0</v>
      </c>
      <c r="BF1177" s="8">
        <v>0</v>
      </c>
      <c r="BG1177" s="8">
        <v>0</v>
      </c>
      <c r="BH1177" s="8">
        <v>0</v>
      </c>
      <c r="BI1177" s="8">
        <v>0</v>
      </c>
      <c r="BJ1177" s="8">
        <v>0</v>
      </c>
      <c r="BK1177" s="8">
        <v>0</v>
      </c>
      <c r="BL1177" s="8">
        <v>0</v>
      </c>
      <c r="BM1177" s="8">
        <v>0</v>
      </c>
      <c r="BN1177" s="8">
        <v>0</v>
      </c>
      <c r="BO1177" s="8">
        <v>0</v>
      </c>
      <c r="BP1177" s="8">
        <v>0</v>
      </c>
      <c r="BQ1177" s="8">
        <v>0</v>
      </c>
      <c r="BR1177" s="8">
        <v>0</v>
      </c>
    </row>
    <row r="1178" spans="1:70" x14ac:dyDescent="0.25">
      <c r="A1178" s="6">
        <v>35227651</v>
      </c>
      <c r="B1178" t="s">
        <v>2684</v>
      </c>
      <c r="C1178" s="7" t="s">
        <v>115</v>
      </c>
      <c r="D1178" s="7" t="s">
        <v>94</v>
      </c>
      <c r="E1178" s="7" t="s">
        <v>95</v>
      </c>
      <c r="F1178" t="s">
        <v>2507</v>
      </c>
      <c r="G1178" t="s">
        <v>2508</v>
      </c>
      <c r="H1178" t="s">
        <v>1011</v>
      </c>
      <c r="I1178" t="s">
        <v>165</v>
      </c>
      <c r="J1178" t="s">
        <v>78</v>
      </c>
      <c r="K1178" t="s">
        <v>166</v>
      </c>
      <c r="L1178">
        <v>38.342274531599998</v>
      </c>
      <c r="M1178">
        <v>-122.0077073162</v>
      </c>
      <c r="N1178" s="7" t="s">
        <v>2675</v>
      </c>
      <c r="O1178" s="7" t="s">
        <v>2676</v>
      </c>
      <c r="P1178" s="7" t="s">
        <v>2677</v>
      </c>
      <c r="Q1178" s="7" t="s">
        <v>170</v>
      </c>
      <c r="R1178" s="7">
        <v>42</v>
      </c>
      <c r="S1178" s="7">
        <v>383</v>
      </c>
      <c r="T1178" s="7" t="s">
        <v>206</v>
      </c>
      <c r="U1178" s="7"/>
      <c r="V1178" s="7" t="s">
        <v>200</v>
      </c>
      <c r="W1178" s="8">
        <v>2.7342803030303031</v>
      </c>
      <c r="X1178" s="8">
        <v>0</v>
      </c>
      <c r="Y1178" s="8">
        <v>0</v>
      </c>
      <c r="Z1178" s="8">
        <v>2.7342803030303031</v>
      </c>
      <c r="AA1178" s="8">
        <v>0</v>
      </c>
      <c r="AB1178" s="8">
        <v>0</v>
      </c>
      <c r="AC1178" s="8">
        <v>0</v>
      </c>
      <c r="AD1178" s="8">
        <v>0</v>
      </c>
      <c r="AE1178" s="8">
        <v>0</v>
      </c>
      <c r="AF1178" s="8">
        <v>0</v>
      </c>
      <c r="AG1178" s="8">
        <v>0</v>
      </c>
      <c r="AH1178" s="8">
        <v>0</v>
      </c>
      <c r="AI1178" s="8">
        <v>0</v>
      </c>
      <c r="AJ1178" s="8">
        <v>0</v>
      </c>
      <c r="AK1178" s="8">
        <v>0</v>
      </c>
      <c r="AL1178" s="8">
        <v>0</v>
      </c>
      <c r="AM1178" s="8">
        <v>0</v>
      </c>
      <c r="AN1178" s="8">
        <v>0</v>
      </c>
      <c r="AO1178" s="8">
        <v>0</v>
      </c>
      <c r="AP1178" s="8">
        <v>0</v>
      </c>
      <c r="AQ1178" s="8">
        <v>2.7342803030303022</v>
      </c>
      <c r="AR1178" s="8">
        <v>0</v>
      </c>
      <c r="AS1178" s="8">
        <v>0</v>
      </c>
      <c r="AT1178" s="8">
        <v>2.7342803030303022</v>
      </c>
      <c r="AU1178" s="7">
        <v>0</v>
      </c>
      <c r="AV1178" s="7">
        <v>0</v>
      </c>
      <c r="AW1178" s="7">
        <v>0</v>
      </c>
      <c r="AX1178" s="7">
        <v>0</v>
      </c>
      <c r="AY1178" s="7">
        <v>0</v>
      </c>
      <c r="AZ1178" s="7">
        <v>0</v>
      </c>
      <c r="BA1178" s="7">
        <v>0</v>
      </c>
      <c r="BB1178" s="7">
        <v>0</v>
      </c>
      <c r="BC1178" s="8">
        <v>0</v>
      </c>
      <c r="BD1178" s="8">
        <v>0</v>
      </c>
      <c r="BE1178" s="8">
        <v>0</v>
      </c>
      <c r="BF1178" s="8">
        <v>0</v>
      </c>
      <c r="BG1178" s="8">
        <v>0</v>
      </c>
      <c r="BH1178" s="8">
        <v>0</v>
      </c>
      <c r="BI1178" s="8">
        <v>0</v>
      </c>
      <c r="BJ1178" s="8">
        <v>0</v>
      </c>
      <c r="BK1178" s="8">
        <v>0</v>
      </c>
      <c r="BL1178" s="8">
        <v>0</v>
      </c>
      <c r="BM1178" s="8">
        <v>0</v>
      </c>
      <c r="BN1178" s="8">
        <v>0</v>
      </c>
      <c r="BO1178" s="8">
        <v>0</v>
      </c>
      <c r="BP1178" s="8">
        <v>0</v>
      </c>
      <c r="BQ1178" s="8">
        <v>0</v>
      </c>
      <c r="BR1178" s="8">
        <v>0</v>
      </c>
    </row>
    <row r="1179" spans="1:70" x14ac:dyDescent="0.25">
      <c r="A1179" s="6">
        <v>35227652</v>
      </c>
      <c r="B1179" t="s">
        <v>2685</v>
      </c>
      <c r="C1179" s="7" t="s">
        <v>410</v>
      </c>
      <c r="D1179" s="7" t="s">
        <v>94</v>
      </c>
      <c r="E1179" s="7" t="s">
        <v>95</v>
      </c>
      <c r="F1179" t="s">
        <v>2507</v>
      </c>
      <c r="G1179" t="s">
        <v>2508</v>
      </c>
      <c r="H1179" t="s">
        <v>1011</v>
      </c>
      <c r="I1179" t="s">
        <v>165</v>
      </c>
      <c r="J1179" t="s">
        <v>78</v>
      </c>
      <c r="K1179" t="s">
        <v>166</v>
      </c>
      <c r="L1179">
        <v>38.342274531599998</v>
      </c>
      <c r="M1179">
        <v>-122.0077073162</v>
      </c>
      <c r="N1179" s="7" t="s">
        <v>2675</v>
      </c>
      <c r="O1179" s="7" t="s">
        <v>2676</v>
      </c>
      <c r="P1179" s="7" t="s">
        <v>2677</v>
      </c>
      <c r="Q1179" s="7" t="s">
        <v>170</v>
      </c>
      <c r="R1179" s="7">
        <v>42</v>
      </c>
      <c r="S1179" s="7">
        <v>383</v>
      </c>
      <c r="T1179" s="7" t="s">
        <v>206</v>
      </c>
      <c r="U1179" s="7" t="s">
        <v>211</v>
      </c>
      <c r="V1179" s="7" t="s">
        <v>80</v>
      </c>
      <c r="W1179" s="8">
        <v>7.575757575757576E-3</v>
      </c>
      <c r="X1179" s="8">
        <v>0.45871212121212124</v>
      </c>
      <c r="Y1179" s="8">
        <v>0</v>
      </c>
      <c r="Z1179" s="8">
        <v>0.46628787878787881</v>
      </c>
      <c r="AA1179" s="8">
        <v>0</v>
      </c>
      <c r="AB1179" s="8">
        <v>0</v>
      </c>
      <c r="AC1179" s="8">
        <v>0</v>
      </c>
      <c r="AD1179" s="8">
        <v>0</v>
      </c>
      <c r="AE1179" s="8">
        <v>0</v>
      </c>
      <c r="AF1179" s="8">
        <v>0</v>
      </c>
      <c r="AG1179" s="8">
        <v>0</v>
      </c>
      <c r="AH1179" s="8">
        <v>0</v>
      </c>
      <c r="AI1179" s="8">
        <v>0</v>
      </c>
      <c r="AJ1179" s="8">
        <v>0</v>
      </c>
      <c r="AK1179" s="8">
        <v>0</v>
      </c>
      <c r="AL1179" s="8">
        <v>0</v>
      </c>
      <c r="AM1179" s="8">
        <v>0</v>
      </c>
      <c r="AN1179" s="8">
        <v>0</v>
      </c>
      <c r="AO1179" s="8">
        <v>0</v>
      </c>
      <c r="AP1179" s="8">
        <v>0</v>
      </c>
      <c r="AQ1179" s="8">
        <v>0</v>
      </c>
      <c r="AR1179" s="8">
        <v>0</v>
      </c>
      <c r="AS1179" s="8">
        <v>0</v>
      </c>
      <c r="AT1179" s="8">
        <v>0</v>
      </c>
      <c r="AU1179" s="7">
        <v>7.575757575757576E-3</v>
      </c>
      <c r="AV1179" s="7">
        <v>0.45871212121212124</v>
      </c>
      <c r="AW1179" s="7">
        <v>0</v>
      </c>
      <c r="AX1179" s="7">
        <v>0.46628787878787881</v>
      </c>
      <c r="AY1179" s="7">
        <v>0</v>
      </c>
      <c r="AZ1179" s="7">
        <v>0</v>
      </c>
      <c r="BA1179" s="7">
        <v>0</v>
      </c>
      <c r="BB1179" s="7">
        <v>0</v>
      </c>
      <c r="BC1179" s="8">
        <v>0</v>
      </c>
      <c r="BD1179" s="8">
        <v>0</v>
      </c>
      <c r="BE1179" s="8">
        <v>0</v>
      </c>
      <c r="BF1179" s="8">
        <v>0</v>
      </c>
      <c r="BG1179" s="8">
        <v>0</v>
      </c>
      <c r="BH1179" s="8">
        <v>0</v>
      </c>
      <c r="BI1179" s="8">
        <v>0</v>
      </c>
      <c r="BJ1179" s="8">
        <v>0</v>
      </c>
      <c r="BK1179" s="8">
        <v>0</v>
      </c>
      <c r="BL1179" s="8">
        <v>0</v>
      </c>
      <c r="BM1179" s="8">
        <v>0</v>
      </c>
      <c r="BN1179" s="8">
        <v>0</v>
      </c>
      <c r="BO1179" s="8">
        <v>0</v>
      </c>
      <c r="BP1179" s="8">
        <v>0</v>
      </c>
      <c r="BQ1179" s="8">
        <v>0</v>
      </c>
      <c r="BR1179" s="8">
        <v>0</v>
      </c>
    </row>
    <row r="1180" spans="1:70" x14ac:dyDescent="0.25">
      <c r="A1180" s="6">
        <v>35227653</v>
      </c>
      <c r="B1180" t="s">
        <v>2686</v>
      </c>
      <c r="C1180" s="7" t="s">
        <v>137</v>
      </c>
      <c r="D1180" s="7" t="s">
        <v>94</v>
      </c>
      <c r="E1180" s="7" t="s">
        <v>95</v>
      </c>
      <c r="F1180" t="s">
        <v>2507</v>
      </c>
      <c r="G1180" t="s">
        <v>2508</v>
      </c>
      <c r="H1180" t="s">
        <v>1011</v>
      </c>
      <c r="I1180" t="s">
        <v>165</v>
      </c>
      <c r="J1180" t="s">
        <v>78</v>
      </c>
      <c r="K1180" t="s">
        <v>166</v>
      </c>
      <c r="L1180">
        <v>38.342274531599998</v>
      </c>
      <c r="M1180">
        <v>-122.0077073162</v>
      </c>
      <c r="N1180" s="7" t="s">
        <v>2675</v>
      </c>
      <c r="O1180" s="7" t="s">
        <v>2676</v>
      </c>
      <c r="P1180" s="7" t="s">
        <v>2677</v>
      </c>
      <c r="Q1180" s="7" t="s">
        <v>170</v>
      </c>
      <c r="R1180" s="7">
        <v>42</v>
      </c>
      <c r="S1180" s="7">
        <v>383</v>
      </c>
      <c r="T1180" s="7" t="s">
        <v>206</v>
      </c>
      <c r="U1180" s="7"/>
      <c r="V1180" s="7" t="s">
        <v>200</v>
      </c>
      <c r="W1180" s="8">
        <v>2.6422348484848484</v>
      </c>
      <c r="X1180" s="8">
        <v>0</v>
      </c>
      <c r="Y1180" s="8">
        <v>6.4393939393939392E-2</v>
      </c>
      <c r="Z1180" s="8">
        <v>2.7066287878787878</v>
      </c>
      <c r="AA1180" s="8">
        <v>0</v>
      </c>
      <c r="AB1180" s="8">
        <v>0</v>
      </c>
      <c r="AC1180" s="8">
        <v>0</v>
      </c>
      <c r="AD1180" s="8">
        <v>0</v>
      </c>
      <c r="AE1180" s="8">
        <v>0</v>
      </c>
      <c r="AF1180" s="8">
        <v>0</v>
      </c>
      <c r="AG1180" s="8">
        <v>0</v>
      </c>
      <c r="AH1180" s="8">
        <v>0</v>
      </c>
      <c r="AI1180" s="8">
        <v>0</v>
      </c>
      <c r="AJ1180" s="8">
        <v>0</v>
      </c>
      <c r="AK1180" s="8">
        <v>0</v>
      </c>
      <c r="AL1180" s="8">
        <v>0</v>
      </c>
      <c r="AM1180" s="8">
        <v>0</v>
      </c>
      <c r="AN1180" s="8">
        <v>0</v>
      </c>
      <c r="AO1180" s="8">
        <v>0</v>
      </c>
      <c r="AP1180" s="8">
        <v>0</v>
      </c>
      <c r="AQ1180" s="8">
        <v>2.6422348484848488</v>
      </c>
      <c r="AR1180" s="8">
        <v>0</v>
      </c>
      <c r="AS1180" s="8">
        <v>6.4393939393939392E-2</v>
      </c>
      <c r="AT1180" s="8">
        <v>2.7066287878787882</v>
      </c>
      <c r="AU1180" s="7">
        <v>0</v>
      </c>
      <c r="AV1180" s="7">
        <v>0</v>
      </c>
      <c r="AW1180" s="7">
        <v>0</v>
      </c>
      <c r="AX1180" s="7">
        <v>0</v>
      </c>
      <c r="AY1180" s="7">
        <v>0</v>
      </c>
      <c r="AZ1180" s="7">
        <v>0</v>
      </c>
      <c r="BA1180" s="7">
        <v>0</v>
      </c>
      <c r="BB1180" s="7">
        <v>0</v>
      </c>
      <c r="BC1180" s="8">
        <v>0</v>
      </c>
      <c r="BD1180" s="8">
        <v>0</v>
      </c>
      <c r="BE1180" s="8">
        <v>0</v>
      </c>
      <c r="BF1180" s="8">
        <v>0</v>
      </c>
      <c r="BG1180" s="8">
        <v>0</v>
      </c>
      <c r="BH1180" s="8">
        <v>0</v>
      </c>
      <c r="BI1180" s="8">
        <v>0</v>
      </c>
      <c r="BJ1180" s="8">
        <v>0</v>
      </c>
      <c r="BK1180" s="8">
        <v>0</v>
      </c>
      <c r="BL1180" s="8">
        <v>0</v>
      </c>
      <c r="BM1180" s="8">
        <v>0</v>
      </c>
      <c r="BN1180" s="8">
        <v>0</v>
      </c>
      <c r="BO1180" s="8">
        <v>0</v>
      </c>
      <c r="BP1180" s="8">
        <v>0</v>
      </c>
      <c r="BQ1180" s="8">
        <v>0</v>
      </c>
      <c r="BR1180" s="8">
        <v>0</v>
      </c>
    </row>
    <row r="1181" spans="1:70" x14ac:dyDescent="0.25">
      <c r="A1181" s="6">
        <v>35227654</v>
      </c>
      <c r="B1181" t="s">
        <v>2687</v>
      </c>
      <c r="C1181" s="7" t="s">
        <v>71</v>
      </c>
      <c r="D1181" s="7" t="s">
        <v>94</v>
      </c>
      <c r="E1181" s="7" t="s">
        <v>73</v>
      </c>
      <c r="F1181" t="s">
        <v>2507</v>
      </c>
      <c r="G1181" t="s">
        <v>2508</v>
      </c>
      <c r="H1181" t="s">
        <v>1011</v>
      </c>
      <c r="I1181" t="s">
        <v>165</v>
      </c>
      <c r="J1181" t="s">
        <v>78</v>
      </c>
      <c r="K1181" t="s">
        <v>166</v>
      </c>
      <c r="L1181">
        <v>38.342274531599998</v>
      </c>
      <c r="M1181">
        <v>-122.0077073162</v>
      </c>
      <c r="N1181" s="7" t="s">
        <v>2675</v>
      </c>
      <c r="O1181" s="7" t="s">
        <v>2676</v>
      </c>
      <c r="P1181" s="7" t="s">
        <v>2677</v>
      </c>
      <c r="Q1181" s="7" t="s">
        <v>170</v>
      </c>
      <c r="R1181" s="7">
        <v>42</v>
      </c>
      <c r="S1181" s="7">
        <v>383</v>
      </c>
      <c r="T1181" s="7" t="s">
        <v>206</v>
      </c>
      <c r="U1181" s="7"/>
      <c r="V1181" s="7" t="s">
        <v>80</v>
      </c>
      <c r="W1181" s="8">
        <v>0</v>
      </c>
      <c r="X1181" s="8">
        <v>0</v>
      </c>
      <c r="Y1181" s="8">
        <v>0.87215909090909094</v>
      </c>
      <c r="Z1181" s="8">
        <v>0.87215909090909094</v>
      </c>
      <c r="AA1181" s="8">
        <v>0</v>
      </c>
      <c r="AB1181" s="8">
        <v>0</v>
      </c>
      <c r="AC1181" s="8">
        <v>0</v>
      </c>
      <c r="AD1181" s="8">
        <v>0</v>
      </c>
      <c r="AE1181" s="8">
        <v>0</v>
      </c>
      <c r="AF1181" s="8">
        <v>0</v>
      </c>
      <c r="AG1181" s="8">
        <v>0</v>
      </c>
      <c r="AH1181" s="8">
        <v>0</v>
      </c>
      <c r="AI1181" s="8">
        <v>0</v>
      </c>
      <c r="AJ1181" s="8">
        <v>0</v>
      </c>
      <c r="AK1181" s="8">
        <v>0</v>
      </c>
      <c r="AL1181" s="8">
        <v>0</v>
      </c>
      <c r="AM1181" s="8">
        <v>0</v>
      </c>
      <c r="AN1181" s="8">
        <v>0</v>
      </c>
      <c r="AO1181" s="8">
        <v>0</v>
      </c>
      <c r="AP1181" s="8">
        <v>0</v>
      </c>
      <c r="AQ1181" s="8">
        <v>0</v>
      </c>
      <c r="AR1181" s="8">
        <v>0</v>
      </c>
      <c r="AS1181" s="8">
        <v>0</v>
      </c>
      <c r="AT1181" s="8">
        <v>0</v>
      </c>
      <c r="AU1181" s="7">
        <v>0</v>
      </c>
      <c r="AV1181" s="7">
        <v>0</v>
      </c>
      <c r="AW1181" s="7">
        <v>0</v>
      </c>
      <c r="AX1181" s="7">
        <v>0</v>
      </c>
      <c r="AY1181" s="7">
        <v>0</v>
      </c>
      <c r="AZ1181" s="7">
        <v>0</v>
      </c>
      <c r="BA1181" s="7">
        <v>0.87215909090909094</v>
      </c>
      <c r="BB1181" s="7">
        <v>0.87215909090909094</v>
      </c>
      <c r="BC1181" s="8">
        <v>0</v>
      </c>
      <c r="BD1181" s="8">
        <v>0</v>
      </c>
      <c r="BE1181" s="8">
        <v>0</v>
      </c>
      <c r="BF1181" s="8">
        <v>0</v>
      </c>
      <c r="BG1181" s="8">
        <v>0</v>
      </c>
      <c r="BH1181" s="8">
        <v>0</v>
      </c>
      <c r="BI1181" s="8">
        <v>0</v>
      </c>
      <c r="BJ1181" s="8">
        <v>0</v>
      </c>
      <c r="BK1181" s="8">
        <v>0</v>
      </c>
      <c r="BL1181" s="8">
        <v>0</v>
      </c>
      <c r="BM1181" s="8">
        <v>0</v>
      </c>
      <c r="BN1181" s="8">
        <v>0</v>
      </c>
      <c r="BO1181" s="8">
        <v>0</v>
      </c>
      <c r="BP1181" s="8">
        <v>0</v>
      </c>
      <c r="BQ1181" s="8">
        <v>0</v>
      </c>
      <c r="BR1181" s="8">
        <v>0</v>
      </c>
    </row>
    <row r="1182" spans="1:70" x14ac:dyDescent="0.25">
      <c r="A1182" s="6">
        <v>35271455</v>
      </c>
      <c r="B1182" t="s">
        <v>2688</v>
      </c>
      <c r="C1182" s="7" t="s">
        <v>410</v>
      </c>
      <c r="D1182" s="7" t="s">
        <v>94</v>
      </c>
      <c r="E1182" s="7" t="s">
        <v>95</v>
      </c>
      <c r="F1182" t="s">
        <v>2507</v>
      </c>
      <c r="G1182" t="s">
        <v>2508</v>
      </c>
      <c r="H1182" t="s">
        <v>1011</v>
      </c>
      <c r="I1182" t="s">
        <v>165</v>
      </c>
      <c r="J1182" t="s">
        <v>78</v>
      </c>
      <c r="K1182" t="s">
        <v>166</v>
      </c>
      <c r="L1182">
        <v>38.337296274700002</v>
      </c>
      <c r="M1182">
        <v>-122.01682161940001</v>
      </c>
      <c r="N1182" s="7" t="s">
        <v>2675</v>
      </c>
      <c r="O1182" s="7" t="s">
        <v>2676</v>
      </c>
      <c r="P1182" s="7" t="s">
        <v>2677</v>
      </c>
      <c r="Q1182" s="7" t="s">
        <v>170</v>
      </c>
      <c r="R1182" s="7">
        <v>42</v>
      </c>
      <c r="S1182" s="7">
        <v>383</v>
      </c>
      <c r="T1182" s="7" t="s">
        <v>206</v>
      </c>
      <c r="U1182" s="7"/>
      <c r="V1182" s="7" t="s">
        <v>200</v>
      </c>
      <c r="W1182" s="8">
        <v>0.54034090909090904</v>
      </c>
      <c r="X1182" s="8">
        <v>0</v>
      </c>
      <c r="Y1182" s="8">
        <v>0</v>
      </c>
      <c r="Z1182" s="8">
        <v>0.54034090909090904</v>
      </c>
      <c r="AA1182" s="8">
        <v>0</v>
      </c>
      <c r="AB1182" s="8">
        <v>0</v>
      </c>
      <c r="AC1182" s="8">
        <v>0</v>
      </c>
      <c r="AD1182" s="8">
        <v>0</v>
      </c>
      <c r="AE1182" s="8">
        <v>0</v>
      </c>
      <c r="AF1182" s="8">
        <v>0</v>
      </c>
      <c r="AG1182" s="8">
        <v>0</v>
      </c>
      <c r="AH1182" s="8">
        <v>0</v>
      </c>
      <c r="AI1182" s="8">
        <v>0</v>
      </c>
      <c r="AJ1182" s="8">
        <v>0</v>
      </c>
      <c r="AK1182" s="8">
        <v>0</v>
      </c>
      <c r="AL1182" s="8">
        <v>0</v>
      </c>
      <c r="AM1182" s="8">
        <v>0</v>
      </c>
      <c r="AN1182" s="8">
        <v>0</v>
      </c>
      <c r="AO1182" s="8">
        <v>0</v>
      </c>
      <c r="AP1182" s="8">
        <v>0</v>
      </c>
      <c r="AQ1182" s="8">
        <v>0.54034090909090915</v>
      </c>
      <c r="AR1182" s="8">
        <v>0</v>
      </c>
      <c r="AS1182" s="8">
        <v>0</v>
      </c>
      <c r="AT1182" s="8">
        <v>0.54034090909090915</v>
      </c>
      <c r="AU1182" s="7">
        <v>0</v>
      </c>
      <c r="AV1182" s="7">
        <v>0</v>
      </c>
      <c r="AW1182" s="7">
        <v>0</v>
      </c>
      <c r="AX1182" s="7">
        <v>0</v>
      </c>
      <c r="AY1182" s="7">
        <v>0</v>
      </c>
      <c r="AZ1182" s="7">
        <v>0</v>
      </c>
      <c r="BA1182" s="7">
        <v>0</v>
      </c>
      <c r="BB1182" s="7">
        <v>0</v>
      </c>
      <c r="BC1182" s="8">
        <v>0</v>
      </c>
      <c r="BD1182" s="8">
        <v>0</v>
      </c>
      <c r="BE1182" s="8">
        <v>0</v>
      </c>
      <c r="BF1182" s="8">
        <v>0</v>
      </c>
      <c r="BG1182" s="8">
        <v>0</v>
      </c>
      <c r="BH1182" s="8">
        <v>0</v>
      </c>
      <c r="BI1182" s="8">
        <v>0</v>
      </c>
      <c r="BJ1182" s="8">
        <v>0</v>
      </c>
      <c r="BK1182" s="8">
        <v>0</v>
      </c>
      <c r="BL1182" s="8">
        <v>0</v>
      </c>
      <c r="BM1182" s="8">
        <v>0</v>
      </c>
      <c r="BN1182" s="8">
        <v>0</v>
      </c>
      <c r="BO1182" s="8">
        <v>0</v>
      </c>
      <c r="BP1182" s="8">
        <v>0</v>
      </c>
      <c r="BQ1182" s="8">
        <v>0</v>
      </c>
      <c r="BR1182" s="8">
        <v>0</v>
      </c>
    </row>
    <row r="1183" spans="1:70" x14ac:dyDescent="0.25">
      <c r="A1183" s="6">
        <v>35283343</v>
      </c>
      <c r="B1183" t="s">
        <v>2689</v>
      </c>
      <c r="C1183" s="7" t="s">
        <v>71</v>
      </c>
      <c r="D1183" s="7" t="s">
        <v>94</v>
      </c>
      <c r="E1183" s="7" t="s">
        <v>73</v>
      </c>
      <c r="F1183" t="s">
        <v>2507</v>
      </c>
      <c r="G1183" t="s">
        <v>2508</v>
      </c>
      <c r="H1183" t="s">
        <v>1814</v>
      </c>
      <c r="I1183" t="s">
        <v>1044</v>
      </c>
      <c r="J1183" t="s">
        <v>153</v>
      </c>
      <c r="K1183" t="s">
        <v>196</v>
      </c>
      <c r="L1183">
        <v>39.148832304099997</v>
      </c>
      <c r="M1183">
        <v>-122.9992164824</v>
      </c>
      <c r="N1183" s="7" t="s">
        <v>1045</v>
      </c>
      <c r="O1183" s="7" t="s">
        <v>2690</v>
      </c>
      <c r="P1183" s="7" t="s">
        <v>1047</v>
      </c>
      <c r="Q1183" s="7" t="s">
        <v>141</v>
      </c>
      <c r="R1183" s="7">
        <v>335</v>
      </c>
      <c r="S1183" s="7">
        <v>35</v>
      </c>
      <c r="T1183" s="7" t="s">
        <v>123</v>
      </c>
      <c r="U1183" s="7" t="s">
        <v>211</v>
      </c>
      <c r="V1183" s="7" t="s">
        <v>80</v>
      </c>
      <c r="W1183" s="8">
        <v>0.25170454545454546</v>
      </c>
      <c r="X1183" s="8">
        <v>0.55909090909090908</v>
      </c>
      <c r="Y1183" s="8">
        <v>0</v>
      </c>
      <c r="Z1183" s="8">
        <v>0.81079545454545454</v>
      </c>
      <c r="AA1183" s="8">
        <v>0</v>
      </c>
      <c r="AB1183" s="8">
        <v>0</v>
      </c>
      <c r="AC1183" s="8">
        <v>0</v>
      </c>
      <c r="AD1183" s="8">
        <v>0</v>
      </c>
      <c r="AE1183" s="8">
        <v>0</v>
      </c>
      <c r="AF1183" s="8">
        <v>0</v>
      </c>
      <c r="AG1183" s="8">
        <v>0</v>
      </c>
      <c r="AH1183" s="8">
        <v>0</v>
      </c>
      <c r="AI1183" s="8">
        <v>0</v>
      </c>
      <c r="AJ1183" s="8">
        <v>0</v>
      </c>
      <c r="AK1183" s="8">
        <v>0</v>
      </c>
      <c r="AL1183" s="8">
        <v>0</v>
      </c>
      <c r="AM1183" s="8">
        <v>0</v>
      </c>
      <c r="AN1183" s="8">
        <v>0</v>
      </c>
      <c r="AO1183" s="8">
        <v>0</v>
      </c>
      <c r="AP1183" s="8">
        <v>0</v>
      </c>
      <c r="AQ1183" s="8">
        <v>0</v>
      </c>
      <c r="AR1183" s="8">
        <v>0</v>
      </c>
      <c r="AS1183" s="8">
        <v>0</v>
      </c>
      <c r="AT1183" s="8">
        <v>0</v>
      </c>
      <c r="AU1183" s="7">
        <v>0</v>
      </c>
      <c r="AV1183" s="7">
        <v>0</v>
      </c>
      <c r="AW1183" s="7">
        <v>0</v>
      </c>
      <c r="AX1183" s="7">
        <v>0</v>
      </c>
      <c r="AY1183" s="7">
        <v>0.25170454545454546</v>
      </c>
      <c r="AZ1183" s="7">
        <v>0.55909090909090908</v>
      </c>
      <c r="BA1183" s="7">
        <v>0</v>
      </c>
      <c r="BB1183" s="7">
        <v>0.81079545454545454</v>
      </c>
      <c r="BC1183" s="8">
        <v>0</v>
      </c>
      <c r="BD1183" s="8">
        <v>0</v>
      </c>
      <c r="BE1183" s="8">
        <v>0</v>
      </c>
      <c r="BF1183" s="8">
        <v>0</v>
      </c>
      <c r="BG1183" s="8">
        <v>0</v>
      </c>
      <c r="BH1183" s="8">
        <v>0</v>
      </c>
      <c r="BI1183" s="8">
        <v>0</v>
      </c>
      <c r="BJ1183" s="8">
        <v>0</v>
      </c>
      <c r="BK1183" s="8">
        <v>0</v>
      </c>
      <c r="BL1183" s="8">
        <v>0</v>
      </c>
      <c r="BM1183" s="8">
        <v>0</v>
      </c>
      <c r="BN1183" s="8">
        <v>0</v>
      </c>
      <c r="BO1183" s="8">
        <v>0</v>
      </c>
      <c r="BP1183" s="8">
        <v>0</v>
      </c>
      <c r="BQ1183" s="8">
        <v>0</v>
      </c>
      <c r="BR1183" s="8">
        <v>0</v>
      </c>
    </row>
    <row r="1184" spans="1:70" x14ac:dyDescent="0.25">
      <c r="A1184" s="6">
        <v>35283344</v>
      </c>
      <c r="B1184" t="s">
        <v>2691</v>
      </c>
      <c r="C1184" s="7" t="s">
        <v>86</v>
      </c>
      <c r="D1184" s="7" t="s">
        <v>94</v>
      </c>
      <c r="E1184" s="7" t="s">
        <v>87</v>
      </c>
      <c r="F1184" t="s">
        <v>2507</v>
      </c>
      <c r="G1184" t="s">
        <v>2508</v>
      </c>
      <c r="H1184" t="s">
        <v>1814</v>
      </c>
      <c r="I1184" t="s">
        <v>1044</v>
      </c>
      <c r="J1184" t="s">
        <v>153</v>
      </c>
      <c r="K1184" t="s">
        <v>196</v>
      </c>
      <c r="L1184">
        <v>39.147422884100003</v>
      </c>
      <c r="M1184">
        <v>-122.9994639861</v>
      </c>
      <c r="N1184" s="7" t="s">
        <v>1045</v>
      </c>
      <c r="O1184" s="7" t="s">
        <v>2690</v>
      </c>
      <c r="P1184" s="7" t="s">
        <v>1047</v>
      </c>
      <c r="Q1184" s="7" t="s">
        <v>141</v>
      </c>
      <c r="R1184" s="7">
        <v>335</v>
      </c>
      <c r="S1184" s="7">
        <v>35</v>
      </c>
      <c r="T1184" s="7" t="s">
        <v>123</v>
      </c>
      <c r="U1184" s="7"/>
      <c r="V1184" s="7" t="s">
        <v>321</v>
      </c>
      <c r="W1184" s="8">
        <v>1.656060606060606</v>
      </c>
      <c r="X1184" s="8">
        <v>0</v>
      </c>
      <c r="Y1184" s="8">
        <v>0</v>
      </c>
      <c r="Z1184" s="8">
        <v>1.656060606060606</v>
      </c>
      <c r="AA1184" s="8">
        <v>0</v>
      </c>
      <c r="AB1184" s="8">
        <v>0</v>
      </c>
      <c r="AC1184" s="8">
        <v>0</v>
      </c>
      <c r="AD1184" s="8">
        <v>0</v>
      </c>
      <c r="AE1184" s="8">
        <v>0</v>
      </c>
      <c r="AF1184" s="8">
        <v>0</v>
      </c>
      <c r="AG1184" s="8">
        <v>0</v>
      </c>
      <c r="AH1184" s="8">
        <v>0</v>
      </c>
      <c r="AI1184" s="8">
        <v>0</v>
      </c>
      <c r="AJ1184" s="8">
        <v>0</v>
      </c>
      <c r="AK1184" s="8">
        <v>0</v>
      </c>
      <c r="AL1184" s="8">
        <v>0</v>
      </c>
      <c r="AM1184" s="8">
        <v>0</v>
      </c>
      <c r="AN1184" s="8">
        <v>0</v>
      </c>
      <c r="AO1184" s="8">
        <v>0</v>
      </c>
      <c r="AP1184" s="8">
        <v>0</v>
      </c>
      <c r="AQ1184" s="8">
        <v>0</v>
      </c>
      <c r="AR1184" s="8">
        <v>0</v>
      </c>
      <c r="AS1184" s="8">
        <v>0</v>
      </c>
      <c r="AT1184" s="8">
        <v>0</v>
      </c>
      <c r="AU1184" s="7">
        <v>0</v>
      </c>
      <c r="AV1184" s="7">
        <v>0</v>
      </c>
      <c r="AW1184" s="7">
        <v>0</v>
      </c>
      <c r="AX1184" s="7">
        <v>0</v>
      </c>
      <c r="AY1184" s="7">
        <v>0</v>
      </c>
      <c r="AZ1184" s="7">
        <v>0</v>
      </c>
      <c r="BA1184" s="7">
        <v>0</v>
      </c>
      <c r="BB1184" s="7">
        <v>0</v>
      </c>
      <c r="BC1184" s="8">
        <v>0</v>
      </c>
      <c r="BD1184" s="8">
        <v>0</v>
      </c>
      <c r="BE1184" s="8">
        <v>0</v>
      </c>
      <c r="BF1184" s="8">
        <v>0</v>
      </c>
      <c r="BG1184" s="8">
        <v>1.656060606060606</v>
      </c>
      <c r="BH1184" s="8">
        <v>0</v>
      </c>
      <c r="BI1184" s="8">
        <v>0</v>
      </c>
      <c r="BJ1184" s="8">
        <v>1.656060606060606</v>
      </c>
      <c r="BK1184" s="8">
        <v>0</v>
      </c>
      <c r="BL1184" s="8">
        <v>0</v>
      </c>
      <c r="BM1184" s="8">
        <v>0</v>
      </c>
      <c r="BN1184" s="8">
        <v>0</v>
      </c>
      <c r="BO1184" s="8">
        <v>0</v>
      </c>
      <c r="BP1184" s="8">
        <v>0</v>
      </c>
      <c r="BQ1184" s="8">
        <v>0</v>
      </c>
      <c r="BR1184" s="8">
        <v>0</v>
      </c>
    </row>
    <row r="1185" spans="1:70" x14ac:dyDescent="0.25">
      <c r="A1185" s="6">
        <v>35283346</v>
      </c>
      <c r="B1185" t="s">
        <v>2692</v>
      </c>
      <c r="C1185" s="7" t="s">
        <v>71</v>
      </c>
      <c r="D1185" s="7" t="s">
        <v>94</v>
      </c>
      <c r="E1185" s="7" t="s">
        <v>73</v>
      </c>
      <c r="F1185" t="s">
        <v>2507</v>
      </c>
      <c r="G1185" t="s">
        <v>2508</v>
      </c>
      <c r="H1185" t="s">
        <v>1814</v>
      </c>
      <c r="I1185" t="s">
        <v>1044</v>
      </c>
      <c r="J1185" t="s">
        <v>153</v>
      </c>
      <c r="K1185" t="s">
        <v>196</v>
      </c>
      <c r="L1185">
        <v>39.129957207399997</v>
      </c>
      <c r="M1185">
        <v>-122.9969714818</v>
      </c>
      <c r="N1185" s="7" t="s">
        <v>1045</v>
      </c>
      <c r="O1185" s="7" t="s">
        <v>2690</v>
      </c>
      <c r="P1185" s="7" t="s">
        <v>1047</v>
      </c>
      <c r="Q1185" s="7" t="s">
        <v>141</v>
      </c>
      <c r="R1185" s="7">
        <v>335</v>
      </c>
      <c r="S1185" s="7">
        <v>35</v>
      </c>
      <c r="T1185" s="7" t="s">
        <v>123</v>
      </c>
      <c r="U1185" s="7" t="s">
        <v>211</v>
      </c>
      <c r="V1185" s="7" t="s">
        <v>80</v>
      </c>
      <c r="W1185" s="8">
        <v>0</v>
      </c>
      <c r="X1185" s="8">
        <v>1.4462121212121213</v>
      </c>
      <c r="Y1185" s="8">
        <v>0</v>
      </c>
      <c r="Z1185" s="8">
        <v>1.4462121212121213</v>
      </c>
      <c r="AA1185" s="8">
        <v>0</v>
      </c>
      <c r="AB1185" s="8">
        <v>0</v>
      </c>
      <c r="AC1185" s="8">
        <v>0</v>
      </c>
      <c r="AD1185" s="8">
        <v>0</v>
      </c>
      <c r="AE1185" s="8">
        <v>0</v>
      </c>
      <c r="AF1185" s="8">
        <v>0</v>
      </c>
      <c r="AG1185" s="8">
        <v>0</v>
      </c>
      <c r="AH1185" s="8">
        <v>0</v>
      </c>
      <c r="AI1185" s="8">
        <v>0</v>
      </c>
      <c r="AJ1185" s="8">
        <v>0</v>
      </c>
      <c r="AK1185" s="8">
        <v>0</v>
      </c>
      <c r="AL1185" s="8">
        <v>0</v>
      </c>
      <c r="AM1185" s="8">
        <v>0</v>
      </c>
      <c r="AN1185" s="8">
        <v>0</v>
      </c>
      <c r="AO1185" s="8">
        <v>0</v>
      </c>
      <c r="AP1185" s="8">
        <v>0</v>
      </c>
      <c r="AQ1185" s="8">
        <v>0</v>
      </c>
      <c r="AR1185" s="8">
        <v>0</v>
      </c>
      <c r="AS1185" s="8">
        <v>0</v>
      </c>
      <c r="AT1185" s="8">
        <v>0</v>
      </c>
      <c r="AU1185" s="7">
        <v>0</v>
      </c>
      <c r="AV1185" s="7">
        <v>0</v>
      </c>
      <c r="AW1185" s="7">
        <v>0</v>
      </c>
      <c r="AX1185" s="7">
        <v>0</v>
      </c>
      <c r="AY1185" s="7">
        <v>0</v>
      </c>
      <c r="AZ1185" s="7">
        <v>1.4462121212121213</v>
      </c>
      <c r="BA1185" s="7">
        <v>0</v>
      </c>
      <c r="BB1185" s="7">
        <v>1.4462121212121213</v>
      </c>
      <c r="BC1185" s="8">
        <v>0</v>
      </c>
      <c r="BD1185" s="8">
        <v>0</v>
      </c>
      <c r="BE1185" s="8">
        <v>0</v>
      </c>
      <c r="BF1185" s="8">
        <v>0</v>
      </c>
      <c r="BG1185" s="8">
        <v>0</v>
      </c>
      <c r="BH1185" s="8">
        <v>0</v>
      </c>
      <c r="BI1185" s="8">
        <v>0</v>
      </c>
      <c r="BJ1185" s="8">
        <v>0</v>
      </c>
      <c r="BK1185" s="8">
        <v>0</v>
      </c>
      <c r="BL1185" s="8">
        <v>0</v>
      </c>
      <c r="BM1185" s="8">
        <v>0</v>
      </c>
      <c r="BN1185" s="8">
        <v>0</v>
      </c>
      <c r="BO1185" s="8">
        <v>0</v>
      </c>
      <c r="BP1185" s="8">
        <v>0</v>
      </c>
      <c r="BQ1185" s="8">
        <v>0</v>
      </c>
      <c r="BR1185" s="8">
        <v>0</v>
      </c>
    </row>
    <row r="1186" spans="1:70" x14ac:dyDescent="0.25">
      <c r="A1186" s="6">
        <v>35283347</v>
      </c>
      <c r="B1186" t="s">
        <v>2693</v>
      </c>
      <c r="C1186" s="7" t="s">
        <v>86</v>
      </c>
      <c r="D1186" s="7" t="s">
        <v>94</v>
      </c>
      <c r="E1186" s="7" t="s">
        <v>87</v>
      </c>
      <c r="F1186" t="s">
        <v>2507</v>
      </c>
      <c r="G1186" t="s">
        <v>2508</v>
      </c>
      <c r="H1186" t="s">
        <v>1814</v>
      </c>
      <c r="I1186" t="s">
        <v>1044</v>
      </c>
      <c r="J1186" t="s">
        <v>153</v>
      </c>
      <c r="K1186" t="s">
        <v>196</v>
      </c>
      <c r="L1186">
        <v>39.125301309299999</v>
      </c>
      <c r="M1186">
        <v>-122.994786494</v>
      </c>
      <c r="N1186" s="7" t="s">
        <v>1045</v>
      </c>
      <c r="O1186" s="7" t="s">
        <v>2690</v>
      </c>
      <c r="P1186" s="7" t="s">
        <v>1047</v>
      </c>
      <c r="Q1186" s="7" t="s">
        <v>141</v>
      </c>
      <c r="R1186" s="7">
        <v>335</v>
      </c>
      <c r="S1186" s="7">
        <v>35</v>
      </c>
      <c r="T1186" s="7" t="s">
        <v>123</v>
      </c>
      <c r="U1186" s="7"/>
      <c r="V1186" s="7" t="s">
        <v>321</v>
      </c>
      <c r="W1186" s="8">
        <v>1.4143939393939393</v>
      </c>
      <c r="X1186" s="8">
        <v>0</v>
      </c>
      <c r="Y1186" s="8">
        <v>0</v>
      </c>
      <c r="Z1186" s="8">
        <v>1.4143939393939393</v>
      </c>
      <c r="AA1186" s="8">
        <v>0</v>
      </c>
      <c r="AB1186" s="8">
        <v>0</v>
      </c>
      <c r="AC1186" s="8">
        <v>0</v>
      </c>
      <c r="AD1186" s="8">
        <v>0</v>
      </c>
      <c r="AE1186" s="8">
        <v>0</v>
      </c>
      <c r="AF1186" s="8">
        <v>0</v>
      </c>
      <c r="AG1186" s="8">
        <v>0</v>
      </c>
      <c r="AH1186" s="8">
        <v>0</v>
      </c>
      <c r="AI1186" s="8">
        <v>0</v>
      </c>
      <c r="AJ1186" s="8">
        <v>0</v>
      </c>
      <c r="AK1186" s="8">
        <v>0</v>
      </c>
      <c r="AL1186" s="8">
        <v>0</v>
      </c>
      <c r="AM1186" s="8">
        <v>0</v>
      </c>
      <c r="AN1186" s="8">
        <v>0</v>
      </c>
      <c r="AO1186" s="8">
        <v>0</v>
      </c>
      <c r="AP1186" s="8">
        <v>0</v>
      </c>
      <c r="AQ1186" s="8">
        <v>0</v>
      </c>
      <c r="AR1186" s="8">
        <v>0</v>
      </c>
      <c r="AS1186" s="8">
        <v>0</v>
      </c>
      <c r="AT1186" s="8">
        <v>0</v>
      </c>
      <c r="AU1186" s="7">
        <v>0</v>
      </c>
      <c r="AV1186" s="7">
        <v>0</v>
      </c>
      <c r="AW1186" s="7">
        <v>0</v>
      </c>
      <c r="AX1186" s="7">
        <v>0</v>
      </c>
      <c r="AY1186" s="7">
        <v>0</v>
      </c>
      <c r="AZ1186" s="7">
        <v>0</v>
      </c>
      <c r="BA1186" s="7">
        <v>0</v>
      </c>
      <c r="BB1186" s="7">
        <v>0</v>
      </c>
      <c r="BC1186" s="8">
        <v>0</v>
      </c>
      <c r="BD1186" s="8">
        <v>0</v>
      </c>
      <c r="BE1186" s="8">
        <v>0</v>
      </c>
      <c r="BF1186" s="8">
        <v>0</v>
      </c>
      <c r="BG1186" s="8">
        <v>1.4143939393939393</v>
      </c>
      <c r="BH1186" s="8">
        <v>0</v>
      </c>
      <c r="BI1186" s="8">
        <v>0</v>
      </c>
      <c r="BJ1186" s="8">
        <v>1.4143939393939393</v>
      </c>
      <c r="BK1186" s="8">
        <v>0</v>
      </c>
      <c r="BL1186" s="8">
        <v>0</v>
      </c>
      <c r="BM1186" s="8">
        <v>0</v>
      </c>
      <c r="BN1186" s="8">
        <v>0</v>
      </c>
      <c r="BO1186" s="8">
        <v>0</v>
      </c>
      <c r="BP1186" s="8">
        <v>0</v>
      </c>
      <c r="BQ1186" s="8">
        <v>0</v>
      </c>
      <c r="BR1186" s="8">
        <v>0</v>
      </c>
    </row>
    <row r="1187" spans="1:70" x14ac:dyDescent="0.25">
      <c r="A1187" s="6">
        <v>35283348</v>
      </c>
      <c r="B1187" t="s">
        <v>2694</v>
      </c>
      <c r="C1187" s="7" t="s">
        <v>86</v>
      </c>
      <c r="D1187" s="7" t="s">
        <v>94</v>
      </c>
      <c r="E1187" s="7" t="s">
        <v>87</v>
      </c>
      <c r="F1187" t="s">
        <v>2507</v>
      </c>
      <c r="G1187" t="s">
        <v>2508</v>
      </c>
      <c r="H1187" t="s">
        <v>1814</v>
      </c>
      <c r="I1187" t="s">
        <v>1044</v>
      </c>
      <c r="J1187" t="s">
        <v>153</v>
      </c>
      <c r="K1187" t="s">
        <v>196</v>
      </c>
      <c r="L1187">
        <v>39.121291585800002</v>
      </c>
      <c r="M1187">
        <v>-122.9896187829</v>
      </c>
      <c r="N1187" s="7" t="s">
        <v>1045</v>
      </c>
      <c r="O1187" s="7" t="s">
        <v>2690</v>
      </c>
      <c r="P1187" s="7" t="s">
        <v>1047</v>
      </c>
      <c r="Q1187" s="7" t="s">
        <v>141</v>
      </c>
      <c r="R1187" s="7">
        <v>335</v>
      </c>
      <c r="S1187" s="7">
        <v>35</v>
      </c>
      <c r="T1187" s="7" t="s">
        <v>123</v>
      </c>
      <c r="U1187" s="7"/>
      <c r="V1187" s="7" t="s">
        <v>321</v>
      </c>
      <c r="W1187" s="8">
        <v>0.95378787878787874</v>
      </c>
      <c r="X1187" s="8">
        <v>0</v>
      </c>
      <c r="Y1187" s="8">
        <v>0</v>
      </c>
      <c r="Z1187" s="8">
        <v>0.95378787878787874</v>
      </c>
      <c r="AA1187" s="8">
        <v>0</v>
      </c>
      <c r="AB1187" s="8">
        <v>0</v>
      </c>
      <c r="AC1187" s="8">
        <v>0</v>
      </c>
      <c r="AD1187" s="8">
        <v>0</v>
      </c>
      <c r="AE1187" s="8">
        <v>0</v>
      </c>
      <c r="AF1187" s="8">
        <v>0</v>
      </c>
      <c r="AG1187" s="8">
        <v>0</v>
      </c>
      <c r="AH1187" s="8">
        <v>0</v>
      </c>
      <c r="AI1187" s="8">
        <v>0</v>
      </c>
      <c r="AJ1187" s="8">
        <v>0</v>
      </c>
      <c r="AK1187" s="8">
        <v>0</v>
      </c>
      <c r="AL1187" s="8">
        <v>0</v>
      </c>
      <c r="AM1187" s="8">
        <v>0</v>
      </c>
      <c r="AN1187" s="8">
        <v>0</v>
      </c>
      <c r="AO1187" s="8">
        <v>0</v>
      </c>
      <c r="AP1187" s="8">
        <v>0</v>
      </c>
      <c r="AQ1187" s="8">
        <v>0</v>
      </c>
      <c r="AR1187" s="8">
        <v>0</v>
      </c>
      <c r="AS1187" s="8">
        <v>0</v>
      </c>
      <c r="AT1187" s="8">
        <v>0</v>
      </c>
      <c r="AU1187" s="7">
        <v>0</v>
      </c>
      <c r="AV1187" s="7">
        <v>0</v>
      </c>
      <c r="AW1187" s="7">
        <v>0</v>
      </c>
      <c r="AX1187" s="7">
        <v>0</v>
      </c>
      <c r="AY1187" s="7">
        <v>0</v>
      </c>
      <c r="AZ1187" s="7">
        <v>0</v>
      </c>
      <c r="BA1187" s="7">
        <v>0</v>
      </c>
      <c r="BB1187" s="7">
        <v>0</v>
      </c>
      <c r="BC1187" s="8">
        <v>0</v>
      </c>
      <c r="BD1187" s="8">
        <v>0</v>
      </c>
      <c r="BE1187" s="8">
        <v>0</v>
      </c>
      <c r="BF1187" s="8">
        <v>0</v>
      </c>
      <c r="BG1187" s="8">
        <v>0.95378787878787874</v>
      </c>
      <c r="BH1187" s="8">
        <v>0</v>
      </c>
      <c r="BI1187" s="8">
        <v>0</v>
      </c>
      <c r="BJ1187" s="8">
        <v>0.95378787878787874</v>
      </c>
      <c r="BK1187" s="8">
        <v>0</v>
      </c>
      <c r="BL1187" s="8">
        <v>0</v>
      </c>
      <c r="BM1187" s="8">
        <v>0</v>
      </c>
      <c r="BN1187" s="8">
        <v>0</v>
      </c>
      <c r="BO1187" s="8">
        <v>0</v>
      </c>
      <c r="BP1187" s="8">
        <v>0</v>
      </c>
      <c r="BQ1187" s="8">
        <v>0</v>
      </c>
      <c r="BR1187" s="8">
        <v>0</v>
      </c>
    </row>
    <row r="1188" spans="1:70" x14ac:dyDescent="0.25">
      <c r="A1188" s="6">
        <v>35283349</v>
      </c>
      <c r="B1188" t="s">
        <v>2695</v>
      </c>
      <c r="C1188" s="7" t="s">
        <v>86</v>
      </c>
      <c r="D1188" s="7" t="s">
        <v>94</v>
      </c>
      <c r="E1188" s="7" t="s">
        <v>87</v>
      </c>
      <c r="F1188" t="s">
        <v>2507</v>
      </c>
      <c r="G1188" t="s">
        <v>2508</v>
      </c>
      <c r="H1188" t="s">
        <v>1814</v>
      </c>
      <c r="I1188" t="s">
        <v>1044</v>
      </c>
      <c r="J1188" t="s">
        <v>153</v>
      </c>
      <c r="K1188" t="s">
        <v>196</v>
      </c>
      <c r="L1188">
        <v>39.112995398199999</v>
      </c>
      <c r="M1188">
        <v>-122.9817579198</v>
      </c>
      <c r="N1188" s="7" t="s">
        <v>1045</v>
      </c>
      <c r="O1188" s="7" t="s">
        <v>2690</v>
      </c>
      <c r="P1188" s="7" t="s">
        <v>1047</v>
      </c>
      <c r="Q1188" s="7" t="s">
        <v>141</v>
      </c>
      <c r="R1188" s="7">
        <v>335</v>
      </c>
      <c r="S1188" s="7">
        <v>35</v>
      </c>
      <c r="T1188" s="7" t="s">
        <v>123</v>
      </c>
      <c r="U1188" s="7"/>
      <c r="V1188" s="7" t="s">
        <v>321</v>
      </c>
      <c r="W1188" s="8">
        <v>1.0549242424242424</v>
      </c>
      <c r="X1188" s="8">
        <v>0</v>
      </c>
      <c r="Y1188" s="8">
        <v>0</v>
      </c>
      <c r="Z1188" s="8">
        <v>1.0549242424242424</v>
      </c>
      <c r="AA1188" s="8">
        <v>0</v>
      </c>
      <c r="AB1188" s="8">
        <v>0</v>
      </c>
      <c r="AC1188" s="8">
        <v>0</v>
      </c>
      <c r="AD1188" s="8">
        <v>0</v>
      </c>
      <c r="AE1188" s="8">
        <v>0</v>
      </c>
      <c r="AF1188" s="8">
        <v>0</v>
      </c>
      <c r="AG1188" s="8">
        <v>0</v>
      </c>
      <c r="AH1188" s="8">
        <v>0</v>
      </c>
      <c r="AI1188" s="8">
        <v>0</v>
      </c>
      <c r="AJ1188" s="8">
        <v>0</v>
      </c>
      <c r="AK1188" s="8">
        <v>0</v>
      </c>
      <c r="AL1188" s="8">
        <v>0</v>
      </c>
      <c r="AM1188" s="8">
        <v>0</v>
      </c>
      <c r="AN1188" s="8">
        <v>0</v>
      </c>
      <c r="AO1188" s="8">
        <v>0</v>
      </c>
      <c r="AP1188" s="8">
        <v>0</v>
      </c>
      <c r="AQ1188" s="8">
        <v>0</v>
      </c>
      <c r="AR1188" s="8">
        <v>0</v>
      </c>
      <c r="AS1188" s="8">
        <v>0</v>
      </c>
      <c r="AT1188" s="8">
        <v>0</v>
      </c>
      <c r="AU1188" s="7">
        <v>0</v>
      </c>
      <c r="AV1188" s="7">
        <v>0</v>
      </c>
      <c r="AW1188" s="7">
        <v>0</v>
      </c>
      <c r="AX1188" s="7">
        <v>0</v>
      </c>
      <c r="AY1188" s="7">
        <v>0</v>
      </c>
      <c r="AZ1188" s="7">
        <v>0</v>
      </c>
      <c r="BA1188" s="7">
        <v>0</v>
      </c>
      <c r="BB1188" s="7">
        <v>0</v>
      </c>
      <c r="BC1188" s="8">
        <v>0</v>
      </c>
      <c r="BD1188" s="8">
        <v>0</v>
      </c>
      <c r="BE1188" s="8">
        <v>0</v>
      </c>
      <c r="BF1188" s="8">
        <v>0</v>
      </c>
      <c r="BG1188" s="8">
        <v>1.0549242424242424</v>
      </c>
      <c r="BH1188" s="8">
        <v>0</v>
      </c>
      <c r="BI1188" s="8">
        <v>0</v>
      </c>
      <c r="BJ1188" s="8">
        <v>1.0549242424242424</v>
      </c>
      <c r="BK1188" s="8">
        <v>0</v>
      </c>
      <c r="BL1188" s="8">
        <v>0</v>
      </c>
      <c r="BM1188" s="8">
        <v>0</v>
      </c>
      <c r="BN1188" s="8">
        <v>0</v>
      </c>
      <c r="BO1188" s="8">
        <v>0</v>
      </c>
      <c r="BP1188" s="8">
        <v>0</v>
      </c>
      <c r="BQ1188" s="8">
        <v>0</v>
      </c>
      <c r="BR1188" s="8">
        <v>0</v>
      </c>
    </row>
    <row r="1189" spans="1:70" x14ac:dyDescent="0.25">
      <c r="A1189" s="6">
        <v>35285247</v>
      </c>
      <c r="B1189" t="s">
        <v>2696</v>
      </c>
      <c r="C1189" s="7" t="s">
        <v>137</v>
      </c>
      <c r="D1189" s="7" t="s">
        <v>94</v>
      </c>
      <c r="E1189" s="7" t="s">
        <v>95</v>
      </c>
      <c r="F1189" t="s">
        <v>2507</v>
      </c>
      <c r="G1189" t="s">
        <v>2508</v>
      </c>
      <c r="H1189" t="s">
        <v>1043</v>
      </c>
      <c r="I1189" t="s">
        <v>1044</v>
      </c>
      <c r="J1189" t="s">
        <v>153</v>
      </c>
      <c r="K1189" t="s">
        <v>196</v>
      </c>
      <c r="L1189">
        <v>39.166777803199999</v>
      </c>
      <c r="M1189">
        <v>-123.00581609</v>
      </c>
      <c r="N1189" s="7" t="s">
        <v>1045</v>
      </c>
      <c r="O1189" s="7" t="s">
        <v>2690</v>
      </c>
      <c r="P1189" s="7" t="s">
        <v>1047</v>
      </c>
      <c r="Q1189" s="7" t="s">
        <v>141</v>
      </c>
      <c r="R1189" s="7">
        <v>335</v>
      </c>
      <c r="S1189" s="7">
        <v>35</v>
      </c>
      <c r="T1189" s="7" t="s">
        <v>123</v>
      </c>
      <c r="U1189" s="7"/>
      <c r="V1189" s="7" t="s">
        <v>207</v>
      </c>
      <c r="W1189" s="8">
        <v>0.30378787878787877</v>
      </c>
      <c r="X1189" s="8">
        <v>0</v>
      </c>
      <c r="Y1189" s="8">
        <v>0</v>
      </c>
      <c r="Z1189" s="8">
        <v>0.30378787878787877</v>
      </c>
      <c r="AA1189" s="8">
        <v>0</v>
      </c>
      <c r="AB1189" s="8">
        <v>0</v>
      </c>
      <c r="AC1189" s="8">
        <v>0</v>
      </c>
      <c r="AD1189" s="8">
        <v>0</v>
      </c>
      <c r="AE1189" s="8">
        <v>0</v>
      </c>
      <c r="AF1189" s="8">
        <v>0</v>
      </c>
      <c r="AG1189" s="8">
        <v>0</v>
      </c>
      <c r="AH1189" s="8">
        <v>0</v>
      </c>
      <c r="AI1189" s="8">
        <v>0</v>
      </c>
      <c r="AJ1189" s="8">
        <v>0</v>
      </c>
      <c r="AK1189" s="8">
        <v>0</v>
      </c>
      <c r="AL1189" s="8">
        <v>0</v>
      </c>
      <c r="AM1189" s="8">
        <v>0</v>
      </c>
      <c r="AN1189" s="8">
        <v>0</v>
      </c>
      <c r="AO1189" s="8">
        <v>0</v>
      </c>
      <c r="AP1189" s="8">
        <v>0</v>
      </c>
      <c r="AQ1189" s="8">
        <v>0</v>
      </c>
      <c r="AR1189" s="8">
        <v>0</v>
      </c>
      <c r="AS1189" s="8">
        <v>0</v>
      </c>
      <c r="AT1189" s="8">
        <v>0</v>
      </c>
      <c r="AU1189" s="7">
        <v>0</v>
      </c>
      <c r="AV1189" s="7">
        <v>0</v>
      </c>
      <c r="AW1189" s="7">
        <v>0</v>
      </c>
      <c r="AX1189" s="7">
        <v>0</v>
      </c>
      <c r="AY1189" s="7">
        <v>0</v>
      </c>
      <c r="AZ1189" s="7">
        <v>0</v>
      </c>
      <c r="BA1189" s="7">
        <v>0</v>
      </c>
      <c r="BB1189" s="7">
        <v>0</v>
      </c>
      <c r="BC1189" s="8">
        <v>0</v>
      </c>
      <c r="BD1189" s="8">
        <v>0</v>
      </c>
      <c r="BE1189" s="8">
        <v>0</v>
      </c>
      <c r="BF1189" s="8">
        <v>0</v>
      </c>
      <c r="BG1189" s="8">
        <v>0.30378787878787877</v>
      </c>
      <c r="BH1189" s="8">
        <v>0</v>
      </c>
      <c r="BI1189" s="8">
        <v>0</v>
      </c>
      <c r="BJ1189" s="8">
        <v>0.30378787878787877</v>
      </c>
      <c r="BK1189" s="8">
        <v>0</v>
      </c>
      <c r="BL1189" s="8">
        <v>0</v>
      </c>
      <c r="BM1189" s="8">
        <v>0</v>
      </c>
      <c r="BN1189" s="8">
        <v>0</v>
      </c>
      <c r="BO1189" s="8">
        <v>0</v>
      </c>
      <c r="BP1189" s="8">
        <v>0</v>
      </c>
      <c r="BQ1189" s="8">
        <v>0</v>
      </c>
      <c r="BR1189" s="8">
        <v>0</v>
      </c>
    </row>
    <row r="1190" spans="1:70" x14ac:dyDescent="0.25">
      <c r="A1190" s="6">
        <v>35285248</v>
      </c>
      <c r="B1190" t="s">
        <v>2697</v>
      </c>
      <c r="C1190" s="7" t="s">
        <v>82</v>
      </c>
      <c r="D1190" s="7" t="s">
        <v>94</v>
      </c>
      <c r="E1190" s="7" t="s">
        <v>83</v>
      </c>
      <c r="F1190" t="s">
        <v>2507</v>
      </c>
      <c r="G1190" t="s">
        <v>2508</v>
      </c>
      <c r="H1190" t="s">
        <v>1043</v>
      </c>
      <c r="I1190" t="s">
        <v>1044</v>
      </c>
      <c r="J1190" t="s">
        <v>153</v>
      </c>
      <c r="K1190" t="s">
        <v>196</v>
      </c>
      <c r="L1190">
        <v>39.167898487899997</v>
      </c>
      <c r="M1190">
        <v>-123.0053373728</v>
      </c>
      <c r="N1190" s="7" t="s">
        <v>1045</v>
      </c>
      <c r="O1190" s="7" t="s">
        <v>2690</v>
      </c>
      <c r="P1190" s="7" t="s">
        <v>1047</v>
      </c>
      <c r="Q1190" s="7" t="s">
        <v>141</v>
      </c>
      <c r="R1190" s="7">
        <v>335</v>
      </c>
      <c r="S1190" s="7">
        <v>35</v>
      </c>
      <c r="T1190" s="7" t="s">
        <v>123</v>
      </c>
      <c r="U1190" s="7"/>
      <c r="V1190" s="7" t="s">
        <v>2605</v>
      </c>
      <c r="W1190" s="8">
        <v>1.4609848484848484</v>
      </c>
      <c r="X1190" s="8">
        <v>0</v>
      </c>
      <c r="Y1190" s="8">
        <v>0</v>
      </c>
      <c r="Z1190" s="8">
        <v>1.4609848484848484</v>
      </c>
      <c r="AA1190" s="8">
        <v>0</v>
      </c>
      <c r="AB1190" s="8">
        <v>0</v>
      </c>
      <c r="AC1190" s="8">
        <v>0</v>
      </c>
      <c r="AD1190" s="8">
        <v>0</v>
      </c>
      <c r="AE1190" s="8">
        <v>0</v>
      </c>
      <c r="AF1190" s="8">
        <v>0</v>
      </c>
      <c r="AG1190" s="8">
        <v>0</v>
      </c>
      <c r="AH1190" s="8">
        <v>0</v>
      </c>
      <c r="AI1190" s="8">
        <v>0</v>
      </c>
      <c r="AJ1190" s="8">
        <v>0</v>
      </c>
      <c r="AK1190" s="8">
        <v>0</v>
      </c>
      <c r="AL1190" s="8">
        <v>0</v>
      </c>
      <c r="AM1190" s="8">
        <v>0</v>
      </c>
      <c r="AN1190" s="8">
        <v>0</v>
      </c>
      <c r="AO1190" s="8">
        <v>0</v>
      </c>
      <c r="AP1190" s="8">
        <v>0</v>
      </c>
      <c r="AQ1190" s="8">
        <v>0</v>
      </c>
      <c r="AR1190" s="8">
        <v>0</v>
      </c>
      <c r="AS1190" s="8">
        <v>0</v>
      </c>
      <c r="AT1190" s="8">
        <v>0</v>
      </c>
      <c r="AU1190" s="7">
        <v>0</v>
      </c>
      <c r="AV1190" s="7">
        <v>0</v>
      </c>
      <c r="AW1190" s="7">
        <v>0</v>
      </c>
      <c r="AX1190" s="7">
        <v>0</v>
      </c>
      <c r="AY1190" s="7">
        <v>0</v>
      </c>
      <c r="AZ1190" s="7">
        <v>0</v>
      </c>
      <c r="BA1190" s="7">
        <v>0</v>
      </c>
      <c r="BB1190" s="7">
        <v>0</v>
      </c>
      <c r="BC1190" s="8">
        <v>0</v>
      </c>
      <c r="BD1190" s="8">
        <v>0</v>
      </c>
      <c r="BE1190" s="8">
        <v>0</v>
      </c>
      <c r="BF1190" s="8">
        <v>0</v>
      </c>
      <c r="BG1190" s="8">
        <v>1.4609848484848484</v>
      </c>
      <c r="BH1190" s="8">
        <v>0</v>
      </c>
      <c r="BI1190" s="8">
        <v>0</v>
      </c>
      <c r="BJ1190" s="8">
        <v>1.4609848484848484</v>
      </c>
      <c r="BK1190" s="8">
        <v>0</v>
      </c>
      <c r="BL1190" s="8">
        <v>0</v>
      </c>
      <c r="BM1190" s="8">
        <v>0</v>
      </c>
      <c r="BN1190" s="8">
        <v>0</v>
      </c>
      <c r="BO1190" s="8">
        <v>0</v>
      </c>
      <c r="BP1190" s="8">
        <v>0</v>
      </c>
      <c r="BQ1190" s="8">
        <v>0</v>
      </c>
      <c r="BR1190" s="8">
        <v>0</v>
      </c>
    </row>
    <row r="1191" spans="1:70" x14ac:dyDescent="0.25">
      <c r="A1191" s="6">
        <v>35285249</v>
      </c>
      <c r="B1191" t="s">
        <v>2698</v>
      </c>
      <c r="C1191" s="7" t="s">
        <v>137</v>
      </c>
      <c r="D1191" s="7" t="s">
        <v>94</v>
      </c>
      <c r="E1191" s="7" t="s">
        <v>95</v>
      </c>
      <c r="F1191" t="s">
        <v>2507</v>
      </c>
      <c r="G1191" t="s">
        <v>2508</v>
      </c>
      <c r="H1191" t="s">
        <v>1814</v>
      </c>
      <c r="I1191" t="s">
        <v>1044</v>
      </c>
      <c r="J1191" t="s">
        <v>153</v>
      </c>
      <c r="K1191" t="s">
        <v>196</v>
      </c>
      <c r="L1191">
        <v>39.167259384899999</v>
      </c>
      <c r="M1191">
        <v>-123.0086540976</v>
      </c>
      <c r="N1191" s="7" t="s">
        <v>1045</v>
      </c>
      <c r="O1191" s="7" t="s">
        <v>2690</v>
      </c>
      <c r="P1191" s="7" t="s">
        <v>1047</v>
      </c>
      <c r="Q1191" s="7" t="s">
        <v>141</v>
      </c>
      <c r="R1191" s="7">
        <v>335</v>
      </c>
      <c r="S1191" s="7">
        <v>35</v>
      </c>
      <c r="T1191" s="7" t="s">
        <v>123</v>
      </c>
      <c r="U1191" s="7" t="s">
        <v>211</v>
      </c>
      <c r="V1191" s="7" t="s">
        <v>80</v>
      </c>
      <c r="W1191" s="8">
        <v>9.0151515151515149E-2</v>
      </c>
      <c r="X1191" s="8">
        <v>2.2446969696969696</v>
      </c>
      <c r="Y1191" s="8">
        <v>0</v>
      </c>
      <c r="Z1191" s="8">
        <v>2.334848484848485</v>
      </c>
      <c r="AA1191" s="8">
        <v>0</v>
      </c>
      <c r="AB1191" s="8">
        <v>0</v>
      </c>
      <c r="AC1191" s="8">
        <v>0</v>
      </c>
      <c r="AD1191" s="8">
        <v>0</v>
      </c>
      <c r="AE1191" s="8">
        <v>0</v>
      </c>
      <c r="AF1191" s="8">
        <v>0</v>
      </c>
      <c r="AG1191" s="8">
        <v>0</v>
      </c>
      <c r="AH1191" s="8">
        <v>0</v>
      </c>
      <c r="AI1191" s="8">
        <v>0</v>
      </c>
      <c r="AJ1191" s="8">
        <v>0</v>
      </c>
      <c r="AK1191" s="8">
        <v>0</v>
      </c>
      <c r="AL1191" s="8">
        <v>0</v>
      </c>
      <c r="AM1191" s="8">
        <v>0</v>
      </c>
      <c r="AN1191" s="8">
        <v>0</v>
      </c>
      <c r="AO1191" s="8">
        <v>0</v>
      </c>
      <c r="AP1191" s="8">
        <v>0</v>
      </c>
      <c r="AQ1191" s="8">
        <v>0</v>
      </c>
      <c r="AR1191" s="8">
        <v>0</v>
      </c>
      <c r="AS1191" s="8">
        <v>0</v>
      </c>
      <c r="AT1191" s="8">
        <v>0</v>
      </c>
      <c r="AU1191" s="7">
        <v>0</v>
      </c>
      <c r="AV1191" s="7">
        <v>0</v>
      </c>
      <c r="AW1191" s="7">
        <v>0</v>
      </c>
      <c r="AX1191" s="7">
        <v>0</v>
      </c>
      <c r="AY1191" s="7">
        <v>9.0151515151515149E-2</v>
      </c>
      <c r="AZ1191" s="7">
        <v>2.2446969696969696</v>
      </c>
      <c r="BA1191" s="7">
        <v>0</v>
      </c>
      <c r="BB1191" s="7">
        <v>2.334848484848485</v>
      </c>
      <c r="BC1191" s="8">
        <v>0</v>
      </c>
      <c r="BD1191" s="8">
        <v>0</v>
      </c>
      <c r="BE1191" s="8">
        <v>0</v>
      </c>
      <c r="BF1191" s="8">
        <v>0</v>
      </c>
      <c r="BG1191" s="8">
        <v>0</v>
      </c>
      <c r="BH1191" s="8">
        <v>0</v>
      </c>
      <c r="BI1191" s="8">
        <v>0</v>
      </c>
      <c r="BJ1191" s="8">
        <v>0</v>
      </c>
      <c r="BK1191" s="8">
        <v>0</v>
      </c>
      <c r="BL1191" s="8">
        <v>0</v>
      </c>
      <c r="BM1191" s="8">
        <v>0</v>
      </c>
      <c r="BN1191" s="8">
        <v>0</v>
      </c>
      <c r="BO1191" s="8">
        <v>0</v>
      </c>
      <c r="BP1191" s="8">
        <v>0</v>
      </c>
      <c r="BQ1191" s="8">
        <v>0</v>
      </c>
      <c r="BR1191" s="8">
        <v>0</v>
      </c>
    </row>
    <row r="1192" spans="1:70" x14ac:dyDescent="0.25">
      <c r="A1192" s="6">
        <v>35285250</v>
      </c>
      <c r="B1192" t="s">
        <v>2699</v>
      </c>
      <c r="C1192" s="7" t="s">
        <v>86</v>
      </c>
      <c r="D1192" s="7" t="s">
        <v>94</v>
      </c>
      <c r="E1192" s="7" t="s">
        <v>87</v>
      </c>
      <c r="F1192" t="s">
        <v>2507</v>
      </c>
      <c r="G1192" t="s">
        <v>2508</v>
      </c>
      <c r="H1192" t="s">
        <v>1814</v>
      </c>
      <c r="I1192" t="s">
        <v>1044</v>
      </c>
      <c r="J1192" t="s">
        <v>153</v>
      </c>
      <c r="K1192" t="s">
        <v>196</v>
      </c>
      <c r="L1192">
        <v>39.175596085800002</v>
      </c>
      <c r="M1192">
        <v>-123.0186267688</v>
      </c>
      <c r="N1192" s="7" t="s">
        <v>1045</v>
      </c>
      <c r="O1192" s="7" t="s">
        <v>2690</v>
      </c>
      <c r="P1192" s="7" t="s">
        <v>1047</v>
      </c>
      <c r="Q1192" s="7" t="s">
        <v>141</v>
      </c>
      <c r="R1192" s="7">
        <v>335</v>
      </c>
      <c r="S1192" s="7">
        <v>35</v>
      </c>
      <c r="T1192" s="7" t="s">
        <v>123</v>
      </c>
      <c r="U1192" s="7"/>
      <c r="V1192" s="7" t="s">
        <v>321</v>
      </c>
      <c r="W1192" s="8">
        <v>0.51704545454545459</v>
      </c>
      <c r="X1192" s="8">
        <v>0</v>
      </c>
      <c r="Y1192" s="8">
        <v>0</v>
      </c>
      <c r="Z1192" s="8">
        <v>0.51704545454545459</v>
      </c>
      <c r="AA1192" s="8">
        <v>0</v>
      </c>
      <c r="AB1192" s="8">
        <v>0</v>
      </c>
      <c r="AC1192" s="8">
        <v>0</v>
      </c>
      <c r="AD1192" s="8">
        <v>0</v>
      </c>
      <c r="AE1192" s="8">
        <v>0</v>
      </c>
      <c r="AF1192" s="8">
        <v>0</v>
      </c>
      <c r="AG1192" s="8">
        <v>0</v>
      </c>
      <c r="AH1192" s="8">
        <v>0</v>
      </c>
      <c r="AI1192" s="8">
        <v>0</v>
      </c>
      <c r="AJ1192" s="8">
        <v>0</v>
      </c>
      <c r="AK1192" s="8">
        <v>0</v>
      </c>
      <c r="AL1192" s="8">
        <v>0</v>
      </c>
      <c r="AM1192" s="8">
        <v>0</v>
      </c>
      <c r="AN1192" s="8">
        <v>0</v>
      </c>
      <c r="AO1192" s="8">
        <v>0</v>
      </c>
      <c r="AP1192" s="8">
        <v>0</v>
      </c>
      <c r="AQ1192" s="8">
        <v>0</v>
      </c>
      <c r="AR1192" s="8">
        <v>0</v>
      </c>
      <c r="AS1192" s="8">
        <v>0</v>
      </c>
      <c r="AT1192" s="8">
        <v>0</v>
      </c>
      <c r="AU1192" s="7">
        <v>0</v>
      </c>
      <c r="AV1192" s="7">
        <v>0</v>
      </c>
      <c r="AW1192" s="7">
        <v>0</v>
      </c>
      <c r="AX1192" s="7">
        <v>0</v>
      </c>
      <c r="AY1192" s="7">
        <v>0</v>
      </c>
      <c r="AZ1192" s="7">
        <v>0</v>
      </c>
      <c r="BA1192" s="7">
        <v>0</v>
      </c>
      <c r="BB1192" s="7">
        <v>0</v>
      </c>
      <c r="BC1192" s="8">
        <v>0</v>
      </c>
      <c r="BD1192" s="8">
        <v>0</v>
      </c>
      <c r="BE1192" s="8">
        <v>0</v>
      </c>
      <c r="BF1192" s="8">
        <v>0</v>
      </c>
      <c r="BG1192" s="8">
        <v>0.51704545454545459</v>
      </c>
      <c r="BH1192" s="8">
        <v>0</v>
      </c>
      <c r="BI1192" s="8">
        <v>0</v>
      </c>
      <c r="BJ1192" s="8">
        <v>0.51704545454545459</v>
      </c>
      <c r="BK1192" s="8">
        <v>0</v>
      </c>
      <c r="BL1192" s="8">
        <v>0</v>
      </c>
      <c r="BM1192" s="8">
        <v>0</v>
      </c>
      <c r="BN1192" s="8">
        <v>0</v>
      </c>
      <c r="BO1192" s="8">
        <v>0</v>
      </c>
      <c r="BP1192" s="8">
        <v>0</v>
      </c>
      <c r="BQ1192" s="8">
        <v>0</v>
      </c>
      <c r="BR1192" s="8">
        <v>0</v>
      </c>
    </row>
    <row r="1193" spans="1:70" x14ac:dyDescent="0.25">
      <c r="A1193" s="6">
        <v>35285251</v>
      </c>
      <c r="B1193" t="s">
        <v>2700</v>
      </c>
      <c r="C1193" s="7" t="s">
        <v>86</v>
      </c>
      <c r="D1193" s="7" t="s">
        <v>94</v>
      </c>
      <c r="E1193" s="7" t="s">
        <v>87</v>
      </c>
      <c r="F1193" t="s">
        <v>2507</v>
      </c>
      <c r="G1193" t="s">
        <v>2508</v>
      </c>
      <c r="H1193" t="s">
        <v>1814</v>
      </c>
      <c r="I1193" t="s">
        <v>1044</v>
      </c>
      <c r="J1193" t="s">
        <v>153</v>
      </c>
      <c r="K1193" t="s">
        <v>196</v>
      </c>
      <c r="L1193">
        <v>39.1758323882</v>
      </c>
      <c r="M1193">
        <v>-123.01907146790001</v>
      </c>
      <c r="N1193" s="7" t="s">
        <v>1045</v>
      </c>
      <c r="O1193" s="7" t="s">
        <v>2690</v>
      </c>
      <c r="P1193" s="7" t="s">
        <v>1047</v>
      </c>
      <c r="Q1193" s="7" t="s">
        <v>141</v>
      </c>
      <c r="R1193" s="7">
        <v>335</v>
      </c>
      <c r="S1193" s="7">
        <v>35</v>
      </c>
      <c r="T1193" s="7" t="s">
        <v>123</v>
      </c>
      <c r="U1193" s="7" t="s">
        <v>221</v>
      </c>
      <c r="V1193" s="7" t="s">
        <v>217</v>
      </c>
      <c r="W1193" s="8">
        <v>0</v>
      </c>
      <c r="X1193" s="8">
        <v>0.65303030303030307</v>
      </c>
      <c r="Y1193" s="8">
        <v>0</v>
      </c>
      <c r="Z1193" s="8">
        <v>0.65303030303030307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8">
        <v>0</v>
      </c>
      <c r="AM1193" s="8">
        <v>0</v>
      </c>
      <c r="AN1193" s="8">
        <v>0</v>
      </c>
      <c r="AO1193" s="8">
        <v>0</v>
      </c>
      <c r="AP1193" s="8">
        <v>0</v>
      </c>
      <c r="AQ1193" s="8">
        <v>0</v>
      </c>
      <c r="AR1193" s="8">
        <v>0</v>
      </c>
      <c r="AS1193" s="8">
        <v>0</v>
      </c>
      <c r="AT1193" s="8">
        <v>0</v>
      </c>
      <c r="AU1193" s="7">
        <v>0</v>
      </c>
      <c r="AV1193" s="7">
        <v>0</v>
      </c>
      <c r="AW1193" s="7">
        <v>0</v>
      </c>
      <c r="AX1193" s="7">
        <v>0</v>
      </c>
      <c r="AY1193" s="7">
        <v>0</v>
      </c>
      <c r="AZ1193" s="7">
        <v>0.65303030303030307</v>
      </c>
      <c r="BA1193" s="7">
        <v>0</v>
      </c>
      <c r="BB1193" s="7">
        <v>0.65303030303030307</v>
      </c>
      <c r="BC1193" s="8">
        <v>0</v>
      </c>
      <c r="BD1193" s="8">
        <v>0</v>
      </c>
      <c r="BE1193" s="8">
        <v>0</v>
      </c>
      <c r="BF1193" s="8">
        <v>0</v>
      </c>
      <c r="BG1193" s="8">
        <v>0</v>
      </c>
      <c r="BH1193" s="8">
        <v>0</v>
      </c>
      <c r="BI1193" s="8">
        <v>0</v>
      </c>
      <c r="BJ1193" s="8">
        <v>0</v>
      </c>
      <c r="BK1193" s="8">
        <v>0</v>
      </c>
      <c r="BL1193" s="8">
        <v>0</v>
      </c>
      <c r="BM1193" s="8">
        <v>0</v>
      </c>
      <c r="BN1193" s="8">
        <v>0</v>
      </c>
      <c r="BO1193" s="8">
        <v>0</v>
      </c>
      <c r="BP1193" s="8">
        <v>0</v>
      </c>
      <c r="BQ1193" s="8">
        <v>0</v>
      </c>
      <c r="BR1193" s="8">
        <v>0</v>
      </c>
    </row>
    <row r="1194" spans="1:70" x14ac:dyDescent="0.25">
      <c r="A1194" s="6">
        <v>35256082</v>
      </c>
      <c r="B1194" t="s">
        <v>2701</v>
      </c>
      <c r="C1194" s="7" t="s">
        <v>86</v>
      </c>
      <c r="D1194" s="7" t="s">
        <v>94</v>
      </c>
      <c r="E1194" s="7" t="s">
        <v>87</v>
      </c>
      <c r="F1194" t="s">
        <v>2507</v>
      </c>
      <c r="G1194" t="s">
        <v>2508</v>
      </c>
      <c r="H1194" t="s">
        <v>1043</v>
      </c>
      <c r="I1194" t="s">
        <v>1044</v>
      </c>
      <c r="J1194" t="s">
        <v>153</v>
      </c>
      <c r="K1194" t="s">
        <v>196</v>
      </c>
      <c r="L1194">
        <v>39.158250107299999</v>
      </c>
      <c r="M1194">
        <v>-122.98975564440001</v>
      </c>
      <c r="N1194" s="7" t="s">
        <v>1045</v>
      </c>
      <c r="O1194" s="7" t="s">
        <v>2690</v>
      </c>
      <c r="P1194" s="7" t="s">
        <v>1047</v>
      </c>
      <c r="Q1194" s="7" t="s">
        <v>141</v>
      </c>
      <c r="R1194" s="7">
        <v>335</v>
      </c>
      <c r="S1194" s="7">
        <v>35</v>
      </c>
      <c r="T1194" s="7" t="s">
        <v>123</v>
      </c>
      <c r="U1194" s="7"/>
      <c r="V1194" s="7" t="s">
        <v>321</v>
      </c>
      <c r="W1194" s="8">
        <v>1.1477272727272727</v>
      </c>
      <c r="X1194" s="8">
        <v>0</v>
      </c>
      <c r="Y1194" s="8">
        <v>0</v>
      </c>
      <c r="Z1194" s="8">
        <v>1.1477272727272727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0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8">
        <v>0</v>
      </c>
      <c r="AN1194" s="8">
        <v>0</v>
      </c>
      <c r="AO1194" s="8">
        <v>0</v>
      </c>
      <c r="AP1194" s="8">
        <v>0</v>
      </c>
      <c r="AQ1194" s="8">
        <v>0</v>
      </c>
      <c r="AR1194" s="8">
        <v>0</v>
      </c>
      <c r="AS1194" s="8">
        <v>0</v>
      </c>
      <c r="AT1194" s="8">
        <v>0</v>
      </c>
      <c r="AU1194" s="7">
        <v>0</v>
      </c>
      <c r="AV1194" s="7">
        <v>0</v>
      </c>
      <c r="AW1194" s="7">
        <v>0</v>
      </c>
      <c r="AX1194" s="7">
        <v>0</v>
      </c>
      <c r="AY1194" s="7">
        <v>0</v>
      </c>
      <c r="AZ1194" s="7">
        <v>0</v>
      </c>
      <c r="BA1194" s="7">
        <v>0</v>
      </c>
      <c r="BB1194" s="7">
        <v>0</v>
      </c>
      <c r="BC1194" s="8">
        <v>1.1477272727272727</v>
      </c>
      <c r="BD1194" s="8">
        <v>0</v>
      </c>
      <c r="BE1194" s="8">
        <v>0</v>
      </c>
      <c r="BF1194" s="8">
        <v>1.1477272727272727</v>
      </c>
      <c r="BG1194" s="8">
        <v>0</v>
      </c>
      <c r="BH1194" s="8">
        <v>0</v>
      </c>
      <c r="BI1194" s="8">
        <v>0</v>
      </c>
      <c r="BJ1194" s="8">
        <v>0</v>
      </c>
      <c r="BK1194" s="8">
        <v>0</v>
      </c>
      <c r="BL1194" s="8">
        <v>0</v>
      </c>
      <c r="BM1194" s="8">
        <v>0</v>
      </c>
      <c r="BN1194" s="8">
        <v>0</v>
      </c>
      <c r="BO1194" s="8">
        <v>0</v>
      </c>
      <c r="BP1194" s="8">
        <v>0</v>
      </c>
      <c r="BQ1194" s="8">
        <v>0</v>
      </c>
      <c r="BR1194" s="8">
        <v>0</v>
      </c>
    </row>
    <row r="1195" spans="1:70" x14ac:dyDescent="0.25">
      <c r="A1195" s="6">
        <v>35256083</v>
      </c>
      <c r="B1195" t="s">
        <v>2702</v>
      </c>
      <c r="C1195" s="7" t="s">
        <v>137</v>
      </c>
      <c r="D1195" s="7" t="s">
        <v>94</v>
      </c>
      <c r="E1195" s="7" t="s">
        <v>95</v>
      </c>
      <c r="F1195" t="s">
        <v>2507</v>
      </c>
      <c r="G1195" t="s">
        <v>2508</v>
      </c>
      <c r="H1195" t="s">
        <v>1814</v>
      </c>
      <c r="I1195" t="s">
        <v>1044</v>
      </c>
      <c r="J1195" t="s">
        <v>153</v>
      </c>
      <c r="K1195" t="s">
        <v>196</v>
      </c>
      <c r="L1195">
        <v>39.143437010699998</v>
      </c>
      <c r="M1195">
        <v>-123.0022601801</v>
      </c>
      <c r="N1195" s="7" t="s">
        <v>1045</v>
      </c>
      <c r="O1195" s="7" t="s">
        <v>2690</v>
      </c>
      <c r="P1195" s="7" t="s">
        <v>1047</v>
      </c>
      <c r="Q1195" s="7" t="s">
        <v>141</v>
      </c>
      <c r="R1195" s="7">
        <v>335</v>
      </c>
      <c r="S1195" s="7">
        <v>35</v>
      </c>
      <c r="T1195" s="7" t="s">
        <v>123</v>
      </c>
      <c r="U1195" s="7" t="s">
        <v>211</v>
      </c>
      <c r="V1195" s="7" t="s">
        <v>80</v>
      </c>
      <c r="W1195" s="8">
        <v>8.9015151515151516E-3</v>
      </c>
      <c r="X1195" s="8">
        <v>1.8592803030303031</v>
      </c>
      <c r="Y1195" s="8">
        <v>0</v>
      </c>
      <c r="Z1195" s="8">
        <v>1.8681818181818182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8">
        <v>0</v>
      </c>
      <c r="AO1195" s="8">
        <v>0</v>
      </c>
      <c r="AP1195" s="8">
        <v>0</v>
      </c>
      <c r="AQ1195" s="8">
        <v>0</v>
      </c>
      <c r="AR1195" s="8">
        <v>0</v>
      </c>
      <c r="AS1195" s="8">
        <v>0</v>
      </c>
      <c r="AT1195" s="8">
        <v>0</v>
      </c>
      <c r="AU1195" s="7">
        <v>0</v>
      </c>
      <c r="AV1195" s="7">
        <v>0</v>
      </c>
      <c r="AW1195" s="7">
        <v>0</v>
      </c>
      <c r="AX1195" s="7">
        <v>0</v>
      </c>
      <c r="AY1195" s="7">
        <v>8.9015151515151516E-3</v>
      </c>
      <c r="AZ1195" s="7">
        <v>1.8592803030303031</v>
      </c>
      <c r="BA1195" s="7">
        <v>0</v>
      </c>
      <c r="BB1195" s="7">
        <v>1.8681818181818182</v>
      </c>
      <c r="BC1195" s="8">
        <v>0</v>
      </c>
      <c r="BD1195" s="8">
        <v>0</v>
      </c>
      <c r="BE1195" s="8">
        <v>0</v>
      </c>
      <c r="BF1195" s="8">
        <v>0</v>
      </c>
      <c r="BG1195" s="8">
        <v>0</v>
      </c>
      <c r="BH1195" s="8">
        <v>0</v>
      </c>
      <c r="BI1195" s="8">
        <v>0</v>
      </c>
      <c r="BJ1195" s="8">
        <v>0</v>
      </c>
      <c r="BK1195" s="8">
        <v>0</v>
      </c>
      <c r="BL1195" s="8">
        <v>0</v>
      </c>
      <c r="BM1195" s="8">
        <v>0</v>
      </c>
      <c r="BN1195" s="8">
        <v>0</v>
      </c>
      <c r="BO1195" s="8">
        <v>0</v>
      </c>
      <c r="BP1195" s="8">
        <v>0</v>
      </c>
      <c r="BQ1195" s="8">
        <v>0</v>
      </c>
      <c r="BR1195" s="8">
        <v>0</v>
      </c>
    </row>
    <row r="1196" spans="1:70" x14ac:dyDescent="0.25">
      <c r="A1196" s="6">
        <v>35349642</v>
      </c>
      <c r="B1196" t="s">
        <v>2703</v>
      </c>
      <c r="C1196" s="7" t="s">
        <v>82</v>
      </c>
      <c r="D1196" s="7" t="s">
        <v>94</v>
      </c>
      <c r="E1196" s="7" t="s">
        <v>83</v>
      </c>
      <c r="F1196" t="s">
        <v>2507</v>
      </c>
      <c r="G1196" t="s">
        <v>2508</v>
      </c>
      <c r="H1196" t="s">
        <v>1043</v>
      </c>
      <c r="I1196" t="s">
        <v>1044</v>
      </c>
      <c r="J1196" t="s">
        <v>153</v>
      </c>
      <c r="K1196" t="s">
        <v>196</v>
      </c>
      <c r="L1196">
        <v>39.1698814891</v>
      </c>
      <c r="M1196">
        <v>-123.00599366740001</v>
      </c>
      <c r="N1196" s="7" t="s">
        <v>2704</v>
      </c>
      <c r="O1196" s="7" t="s">
        <v>2690</v>
      </c>
      <c r="P1196" s="7" t="s">
        <v>1047</v>
      </c>
      <c r="Q1196" s="7" t="s">
        <v>141</v>
      </c>
      <c r="R1196" s="7">
        <v>335</v>
      </c>
      <c r="S1196" s="7">
        <v>35</v>
      </c>
      <c r="T1196" s="7" t="s">
        <v>123</v>
      </c>
      <c r="U1196" s="7"/>
      <c r="V1196" s="7" t="s">
        <v>222</v>
      </c>
      <c r="W1196" s="8">
        <v>0</v>
      </c>
      <c r="X1196" s="8">
        <v>3.5984848484848488E-2</v>
      </c>
      <c r="Y1196" s="8">
        <v>0</v>
      </c>
      <c r="Z1196" s="8">
        <v>3.5984848484848488E-2</v>
      </c>
      <c r="AA1196" s="8">
        <v>0</v>
      </c>
      <c r="AB1196" s="8">
        <v>0</v>
      </c>
      <c r="AC1196" s="8">
        <v>0</v>
      </c>
      <c r="AD1196" s="8">
        <v>0</v>
      </c>
      <c r="AE1196" s="8">
        <v>0</v>
      </c>
      <c r="AF1196" s="8">
        <v>0</v>
      </c>
      <c r="AG1196" s="8">
        <v>0</v>
      </c>
      <c r="AH1196" s="8">
        <v>0</v>
      </c>
      <c r="AI1196" s="8">
        <v>0</v>
      </c>
      <c r="AJ1196" s="8">
        <v>0</v>
      </c>
      <c r="AK1196" s="8">
        <v>0</v>
      </c>
      <c r="AL1196" s="8">
        <v>0</v>
      </c>
      <c r="AM1196" s="8">
        <v>0</v>
      </c>
      <c r="AN1196" s="8">
        <v>0</v>
      </c>
      <c r="AO1196" s="8">
        <v>0</v>
      </c>
      <c r="AP1196" s="8">
        <v>0</v>
      </c>
      <c r="AQ1196" s="8">
        <v>0</v>
      </c>
      <c r="AR1196" s="8">
        <v>0</v>
      </c>
      <c r="AS1196" s="8">
        <v>0</v>
      </c>
      <c r="AT1196" s="8">
        <v>0</v>
      </c>
      <c r="AU1196" s="7">
        <v>0</v>
      </c>
      <c r="AV1196" s="7">
        <v>0</v>
      </c>
      <c r="AW1196" s="7">
        <v>0</v>
      </c>
      <c r="AX1196" s="7">
        <v>0</v>
      </c>
      <c r="AY1196" s="7">
        <v>0</v>
      </c>
      <c r="AZ1196" s="7">
        <v>0</v>
      </c>
      <c r="BA1196" s="7">
        <v>0</v>
      </c>
      <c r="BB1196" s="7">
        <v>0</v>
      </c>
      <c r="BC1196" s="8">
        <v>0</v>
      </c>
      <c r="BD1196" s="8">
        <v>0</v>
      </c>
      <c r="BE1196" s="8">
        <v>0</v>
      </c>
      <c r="BF1196" s="8">
        <v>0</v>
      </c>
      <c r="BG1196" s="8">
        <v>0</v>
      </c>
      <c r="BH1196" s="8">
        <v>3.5984848484848488E-2</v>
      </c>
      <c r="BI1196" s="8">
        <v>0</v>
      </c>
      <c r="BJ1196" s="8">
        <v>3.5984848484848488E-2</v>
      </c>
      <c r="BK1196" s="8">
        <v>0</v>
      </c>
      <c r="BL1196" s="8">
        <v>0</v>
      </c>
      <c r="BM1196" s="8">
        <v>0</v>
      </c>
      <c r="BN1196" s="8">
        <v>0</v>
      </c>
      <c r="BO1196" s="8">
        <v>0</v>
      </c>
      <c r="BP1196" s="8">
        <v>0</v>
      </c>
      <c r="BQ1196" s="8">
        <v>0</v>
      </c>
      <c r="BR1196" s="8">
        <v>0</v>
      </c>
    </row>
    <row r="1197" spans="1:70" x14ac:dyDescent="0.25">
      <c r="A1197" s="6">
        <v>35219589</v>
      </c>
      <c r="B1197" t="s">
        <v>2705</v>
      </c>
      <c r="C1197" s="7" t="s">
        <v>410</v>
      </c>
      <c r="D1197" s="7" t="s">
        <v>94</v>
      </c>
      <c r="E1197" s="7" t="s">
        <v>95</v>
      </c>
      <c r="F1197" t="s">
        <v>2507</v>
      </c>
      <c r="G1197" t="s">
        <v>2508</v>
      </c>
      <c r="H1197" t="s">
        <v>900</v>
      </c>
      <c r="I1197" t="s">
        <v>118</v>
      </c>
      <c r="J1197" t="s">
        <v>78</v>
      </c>
      <c r="K1197" t="s">
        <v>79</v>
      </c>
      <c r="L1197">
        <v>40.359548223399997</v>
      </c>
      <c r="M1197">
        <v>-122.89275930700001</v>
      </c>
      <c r="N1197" s="7" t="s">
        <v>901</v>
      </c>
      <c r="O1197" s="7" t="s">
        <v>996</v>
      </c>
      <c r="P1197" s="7" t="s">
        <v>903</v>
      </c>
      <c r="Q1197" s="7" t="s">
        <v>141</v>
      </c>
      <c r="R1197" s="7">
        <v>52</v>
      </c>
      <c r="S1197" s="7">
        <v>86</v>
      </c>
      <c r="T1197" s="7" t="s">
        <v>123</v>
      </c>
      <c r="U1197" s="7"/>
      <c r="V1197" s="7" t="s">
        <v>200</v>
      </c>
      <c r="W1197" s="8">
        <v>2.7630681818181819</v>
      </c>
      <c r="X1197" s="8">
        <v>0</v>
      </c>
      <c r="Y1197" s="8">
        <v>0</v>
      </c>
      <c r="Z1197" s="8">
        <v>2.7630681818181819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8">
        <v>0</v>
      </c>
      <c r="AO1197" s="8">
        <v>0</v>
      </c>
      <c r="AP1197" s="8">
        <v>0</v>
      </c>
      <c r="AQ1197" s="8">
        <v>2.7630681818181824</v>
      </c>
      <c r="AR1197" s="8">
        <v>0</v>
      </c>
      <c r="AS1197" s="8">
        <v>0</v>
      </c>
      <c r="AT1197" s="8">
        <v>2.7630681818181824</v>
      </c>
      <c r="AU1197" s="7">
        <v>0</v>
      </c>
      <c r="AV1197" s="7">
        <v>0</v>
      </c>
      <c r="AW1197" s="7">
        <v>0</v>
      </c>
      <c r="AX1197" s="7">
        <v>0</v>
      </c>
      <c r="AY1197" s="7">
        <v>0</v>
      </c>
      <c r="AZ1197" s="7">
        <v>0</v>
      </c>
      <c r="BA1197" s="7">
        <v>0</v>
      </c>
      <c r="BB1197" s="7">
        <v>0</v>
      </c>
      <c r="BC1197" s="8">
        <v>0</v>
      </c>
      <c r="BD1197" s="8">
        <v>0</v>
      </c>
      <c r="BE1197" s="8">
        <v>0</v>
      </c>
      <c r="BF1197" s="8">
        <v>0</v>
      </c>
      <c r="BG1197" s="8">
        <v>0</v>
      </c>
      <c r="BH1197" s="8">
        <v>0</v>
      </c>
      <c r="BI1197" s="8">
        <v>0</v>
      </c>
      <c r="BJ1197" s="8">
        <v>0</v>
      </c>
      <c r="BK1197" s="8">
        <v>0</v>
      </c>
      <c r="BL1197" s="8">
        <v>0</v>
      </c>
      <c r="BM1197" s="8">
        <v>0</v>
      </c>
      <c r="BN1197" s="8">
        <v>0</v>
      </c>
      <c r="BO1197" s="8">
        <v>0</v>
      </c>
      <c r="BP1197" s="8">
        <v>0</v>
      </c>
      <c r="BQ1197" s="8">
        <v>0</v>
      </c>
      <c r="BR1197" s="8">
        <v>0</v>
      </c>
    </row>
    <row r="1198" spans="1:70" x14ac:dyDescent="0.25">
      <c r="A1198" s="6">
        <v>35224321</v>
      </c>
      <c r="B1198" t="s">
        <v>2706</v>
      </c>
      <c r="C1198" s="7" t="s">
        <v>86</v>
      </c>
      <c r="D1198" s="7" t="s">
        <v>94</v>
      </c>
      <c r="E1198" s="7" t="s">
        <v>87</v>
      </c>
      <c r="F1198" t="s">
        <v>2507</v>
      </c>
      <c r="G1198" t="s">
        <v>2508</v>
      </c>
      <c r="H1198" t="s">
        <v>900</v>
      </c>
      <c r="I1198" t="s">
        <v>118</v>
      </c>
      <c r="J1198" t="s">
        <v>78</v>
      </c>
      <c r="K1198" t="s">
        <v>79</v>
      </c>
      <c r="L1198">
        <v>40.359548223399997</v>
      </c>
      <c r="M1198">
        <v>-122.89275930700001</v>
      </c>
      <c r="N1198" s="7" t="s">
        <v>901</v>
      </c>
      <c r="O1198" s="7" t="s">
        <v>996</v>
      </c>
      <c r="P1198" s="7" t="s">
        <v>903</v>
      </c>
      <c r="Q1198" s="7" t="s">
        <v>141</v>
      </c>
      <c r="R1198" s="7">
        <v>52</v>
      </c>
      <c r="S1198" s="7">
        <v>86</v>
      </c>
      <c r="T1198" s="7" t="s">
        <v>123</v>
      </c>
      <c r="U1198" s="7"/>
      <c r="V1198" s="7" t="s">
        <v>321</v>
      </c>
      <c r="W1198" s="8">
        <v>2.405492424242424</v>
      </c>
      <c r="X1198" s="8">
        <v>0</v>
      </c>
      <c r="Y1198" s="8">
        <v>0</v>
      </c>
      <c r="Z1198" s="8">
        <v>2.405492424242424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8">
        <v>0</v>
      </c>
      <c r="AO1198" s="8">
        <v>0</v>
      </c>
      <c r="AP1198" s="8">
        <v>0</v>
      </c>
      <c r="AQ1198" s="8">
        <v>0</v>
      </c>
      <c r="AR1198" s="8">
        <v>0</v>
      </c>
      <c r="AS1198" s="8">
        <v>0</v>
      </c>
      <c r="AT1198" s="8">
        <v>0</v>
      </c>
      <c r="AU1198" s="7">
        <v>0</v>
      </c>
      <c r="AV1198" s="7">
        <v>0</v>
      </c>
      <c r="AW1198" s="7">
        <v>0</v>
      </c>
      <c r="AX1198" s="7">
        <v>0</v>
      </c>
      <c r="AY1198" s="7">
        <v>2.405492424242424</v>
      </c>
      <c r="AZ1198" s="7">
        <v>0</v>
      </c>
      <c r="BA1198" s="7">
        <v>0</v>
      </c>
      <c r="BB1198" s="7">
        <v>2.405492424242424</v>
      </c>
      <c r="BC1198" s="8">
        <v>0</v>
      </c>
      <c r="BD1198" s="8">
        <v>0</v>
      </c>
      <c r="BE1198" s="8">
        <v>0</v>
      </c>
      <c r="BF1198" s="8">
        <v>0</v>
      </c>
      <c r="BG1198" s="8">
        <v>0</v>
      </c>
      <c r="BH1198" s="8">
        <v>0</v>
      </c>
      <c r="BI1198" s="8">
        <v>0</v>
      </c>
      <c r="BJ1198" s="8">
        <v>0</v>
      </c>
      <c r="BK1198" s="8">
        <v>0</v>
      </c>
      <c r="BL1198" s="8">
        <v>0</v>
      </c>
      <c r="BM1198" s="8">
        <v>0</v>
      </c>
      <c r="BN1198" s="8">
        <v>0</v>
      </c>
      <c r="BO1198" s="8">
        <v>0</v>
      </c>
      <c r="BP1198" s="8">
        <v>0</v>
      </c>
      <c r="BQ1198" s="8">
        <v>0</v>
      </c>
      <c r="BR1198" s="8">
        <v>0</v>
      </c>
    </row>
    <row r="1199" spans="1:70" x14ac:dyDescent="0.25">
      <c r="A1199" s="6">
        <v>35226798</v>
      </c>
      <c r="B1199" t="s">
        <v>2707</v>
      </c>
      <c r="C1199" s="7" t="s">
        <v>71</v>
      </c>
      <c r="D1199" s="7" t="s">
        <v>94</v>
      </c>
      <c r="E1199" s="7" t="s">
        <v>73</v>
      </c>
      <c r="F1199" t="s">
        <v>2507</v>
      </c>
      <c r="G1199" t="s">
        <v>2508</v>
      </c>
      <c r="H1199" t="s">
        <v>900</v>
      </c>
      <c r="I1199" t="s">
        <v>118</v>
      </c>
      <c r="J1199" t="s">
        <v>78</v>
      </c>
      <c r="K1199" t="s">
        <v>79</v>
      </c>
      <c r="L1199">
        <v>40.359548223399997</v>
      </c>
      <c r="M1199">
        <v>-122.89275930700001</v>
      </c>
      <c r="N1199" s="7" t="s">
        <v>901</v>
      </c>
      <c r="O1199" s="7" t="s">
        <v>996</v>
      </c>
      <c r="P1199" s="7" t="s">
        <v>903</v>
      </c>
      <c r="Q1199" s="7" t="s">
        <v>141</v>
      </c>
      <c r="R1199" s="7">
        <v>52</v>
      </c>
      <c r="S1199" s="7">
        <v>86</v>
      </c>
      <c r="T1199" s="7" t="s">
        <v>123</v>
      </c>
      <c r="U1199" s="7"/>
      <c r="V1199" s="7" t="s">
        <v>207</v>
      </c>
      <c r="W1199" s="8">
        <v>1.7208333333333334</v>
      </c>
      <c r="X1199" s="8">
        <v>0</v>
      </c>
      <c r="Y1199" s="8">
        <v>0</v>
      </c>
      <c r="Z1199" s="8">
        <v>1.7208333333333334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8">
        <v>0</v>
      </c>
      <c r="AO1199" s="8">
        <v>0</v>
      </c>
      <c r="AP1199" s="8">
        <v>0</v>
      </c>
      <c r="AQ1199" s="8">
        <v>0</v>
      </c>
      <c r="AR1199" s="8">
        <v>0</v>
      </c>
      <c r="AS1199" s="8">
        <v>0</v>
      </c>
      <c r="AT1199" s="8">
        <v>0</v>
      </c>
      <c r="AU1199" s="7">
        <v>0</v>
      </c>
      <c r="AV1199" s="7">
        <v>0</v>
      </c>
      <c r="AW1199" s="7">
        <v>0</v>
      </c>
      <c r="AX1199" s="7">
        <v>0</v>
      </c>
      <c r="AY1199" s="7">
        <v>1.7208333333333334</v>
      </c>
      <c r="AZ1199" s="7">
        <v>0</v>
      </c>
      <c r="BA1199" s="7">
        <v>0</v>
      </c>
      <c r="BB1199" s="7">
        <v>1.7208333333333334</v>
      </c>
      <c r="BC1199" s="8">
        <v>0</v>
      </c>
      <c r="BD1199" s="8">
        <v>0</v>
      </c>
      <c r="BE1199" s="8">
        <v>0</v>
      </c>
      <c r="BF1199" s="8">
        <v>0</v>
      </c>
      <c r="BG1199" s="8">
        <v>0</v>
      </c>
      <c r="BH1199" s="8">
        <v>0</v>
      </c>
      <c r="BI1199" s="8">
        <v>0</v>
      </c>
      <c r="BJ1199" s="8">
        <v>0</v>
      </c>
      <c r="BK1199" s="8">
        <v>0</v>
      </c>
      <c r="BL1199" s="8">
        <v>0</v>
      </c>
      <c r="BM1199" s="8">
        <v>0</v>
      </c>
      <c r="BN1199" s="8">
        <v>0</v>
      </c>
      <c r="BO1199" s="8">
        <v>0</v>
      </c>
      <c r="BP1199" s="8">
        <v>0</v>
      </c>
      <c r="BQ1199" s="8">
        <v>0</v>
      </c>
      <c r="BR1199" s="8">
        <v>0</v>
      </c>
    </row>
    <row r="1200" spans="1:70" x14ac:dyDescent="0.25">
      <c r="A1200" s="6">
        <v>35226799</v>
      </c>
      <c r="B1200" t="s">
        <v>2708</v>
      </c>
      <c r="C1200" s="7" t="s">
        <v>86</v>
      </c>
      <c r="D1200" s="7" t="s">
        <v>94</v>
      </c>
      <c r="E1200" s="7" t="s">
        <v>87</v>
      </c>
      <c r="F1200" t="s">
        <v>2507</v>
      </c>
      <c r="G1200" t="s">
        <v>2508</v>
      </c>
      <c r="H1200" t="s">
        <v>900</v>
      </c>
      <c r="I1200" t="s">
        <v>118</v>
      </c>
      <c r="J1200" t="s">
        <v>78</v>
      </c>
      <c r="K1200" t="s">
        <v>79</v>
      </c>
      <c r="L1200">
        <v>40.359548223399997</v>
      </c>
      <c r="M1200">
        <v>-122.89275930700001</v>
      </c>
      <c r="N1200" s="7" t="s">
        <v>901</v>
      </c>
      <c r="O1200" s="7" t="s">
        <v>996</v>
      </c>
      <c r="P1200" s="7" t="s">
        <v>903</v>
      </c>
      <c r="Q1200" s="7" t="s">
        <v>141</v>
      </c>
      <c r="R1200" s="7">
        <v>52</v>
      </c>
      <c r="S1200" s="7">
        <v>86</v>
      </c>
      <c r="T1200" s="7" t="s">
        <v>123</v>
      </c>
      <c r="U1200" s="7"/>
      <c r="V1200" s="7" t="s">
        <v>80</v>
      </c>
      <c r="W1200" s="8">
        <v>0</v>
      </c>
      <c r="X1200" s="8">
        <v>0</v>
      </c>
      <c r="Y1200" s="8">
        <v>0.14488636363636365</v>
      </c>
      <c r="Z1200" s="8">
        <v>0.14488636363636365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8">
        <v>0</v>
      </c>
      <c r="AO1200" s="8">
        <v>0</v>
      </c>
      <c r="AP1200" s="8">
        <v>0</v>
      </c>
      <c r="AQ1200" s="8">
        <v>0</v>
      </c>
      <c r="AR1200" s="8">
        <v>0</v>
      </c>
      <c r="AS1200" s="8">
        <v>0</v>
      </c>
      <c r="AT1200" s="8">
        <v>0</v>
      </c>
      <c r="AU1200" s="7">
        <v>0</v>
      </c>
      <c r="AV1200" s="7">
        <v>0</v>
      </c>
      <c r="AW1200" s="7">
        <v>0</v>
      </c>
      <c r="AX1200" s="7">
        <v>0</v>
      </c>
      <c r="AY1200" s="7">
        <v>0</v>
      </c>
      <c r="AZ1200" s="7">
        <v>0</v>
      </c>
      <c r="BA1200" s="7">
        <v>0.14488636363636365</v>
      </c>
      <c r="BB1200" s="7">
        <v>0.14488636363636365</v>
      </c>
      <c r="BC1200" s="8">
        <v>0</v>
      </c>
      <c r="BD1200" s="8">
        <v>0</v>
      </c>
      <c r="BE1200" s="8">
        <v>0</v>
      </c>
      <c r="BF1200" s="8">
        <v>0</v>
      </c>
      <c r="BG1200" s="8">
        <v>0</v>
      </c>
      <c r="BH1200" s="8">
        <v>0</v>
      </c>
      <c r="BI1200" s="8">
        <v>0</v>
      </c>
      <c r="BJ1200" s="8">
        <v>0</v>
      </c>
      <c r="BK1200" s="8">
        <v>0</v>
      </c>
      <c r="BL1200" s="8">
        <v>0</v>
      </c>
      <c r="BM1200" s="8">
        <v>0</v>
      </c>
      <c r="BN1200" s="8">
        <v>0</v>
      </c>
      <c r="BO1200" s="8">
        <v>0</v>
      </c>
      <c r="BP1200" s="8">
        <v>0</v>
      </c>
      <c r="BQ1200" s="8">
        <v>0</v>
      </c>
      <c r="BR1200" s="8">
        <v>0</v>
      </c>
    </row>
    <row r="1201" spans="1:70" x14ac:dyDescent="0.25">
      <c r="A1201" s="6">
        <v>35226900</v>
      </c>
      <c r="B1201" t="s">
        <v>2709</v>
      </c>
      <c r="C1201" s="7" t="s">
        <v>93</v>
      </c>
      <c r="D1201" s="7" t="s">
        <v>94</v>
      </c>
      <c r="E1201" s="7" t="s">
        <v>95</v>
      </c>
      <c r="F1201" t="s">
        <v>2507</v>
      </c>
      <c r="G1201" t="s">
        <v>2508</v>
      </c>
      <c r="H1201" t="s">
        <v>900</v>
      </c>
      <c r="I1201" t="s">
        <v>118</v>
      </c>
      <c r="J1201" t="s">
        <v>78</v>
      </c>
      <c r="K1201" t="s">
        <v>79</v>
      </c>
      <c r="L1201">
        <v>40.359548223399997</v>
      </c>
      <c r="M1201">
        <v>-122.89275930700001</v>
      </c>
      <c r="N1201" s="7" t="s">
        <v>901</v>
      </c>
      <c r="O1201" s="7" t="s">
        <v>996</v>
      </c>
      <c r="P1201" s="7" t="s">
        <v>903</v>
      </c>
      <c r="Q1201" s="7" t="s">
        <v>141</v>
      </c>
      <c r="R1201" s="7">
        <v>52</v>
      </c>
      <c r="S1201" s="7">
        <v>86</v>
      </c>
      <c r="T1201" s="7" t="s">
        <v>123</v>
      </c>
      <c r="U1201" s="7"/>
      <c r="V1201" s="7" t="s">
        <v>200</v>
      </c>
      <c r="W1201" s="8">
        <v>0.60871212121212126</v>
      </c>
      <c r="X1201" s="8">
        <v>0</v>
      </c>
      <c r="Y1201" s="8">
        <v>0</v>
      </c>
      <c r="Z1201" s="8">
        <v>0.60871212121212126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8">
        <v>0</v>
      </c>
      <c r="AO1201" s="8">
        <v>0</v>
      </c>
      <c r="AP1201" s="8">
        <v>0</v>
      </c>
      <c r="AQ1201" s="8">
        <v>0.60871212121212115</v>
      </c>
      <c r="AR1201" s="8">
        <v>0</v>
      </c>
      <c r="AS1201" s="8">
        <v>0</v>
      </c>
      <c r="AT1201" s="8">
        <v>0.60871212121212115</v>
      </c>
      <c r="AU1201" s="7">
        <v>0</v>
      </c>
      <c r="AV1201" s="7">
        <v>0</v>
      </c>
      <c r="AW1201" s="7">
        <v>0</v>
      </c>
      <c r="AX1201" s="7">
        <v>0</v>
      </c>
      <c r="AY1201" s="7">
        <v>0</v>
      </c>
      <c r="AZ1201" s="7">
        <v>0</v>
      </c>
      <c r="BA1201" s="7">
        <v>0</v>
      </c>
      <c r="BB1201" s="7">
        <v>0</v>
      </c>
      <c r="BC1201" s="8">
        <v>0</v>
      </c>
      <c r="BD1201" s="8">
        <v>0</v>
      </c>
      <c r="BE1201" s="8">
        <v>0</v>
      </c>
      <c r="BF1201" s="8">
        <v>0</v>
      </c>
      <c r="BG1201" s="8">
        <v>0</v>
      </c>
      <c r="BH1201" s="8">
        <v>0</v>
      </c>
      <c r="BI1201" s="8">
        <v>0</v>
      </c>
      <c r="BJ1201" s="8">
        <v>0</v>
      </c>
      <c r="BK1201" s="8">
        <v>0</v>
      </c>
      <c r="BL1201" s="8">
        <v>0</v>
      </c>
      <c r="BM1201" s="8">
        <v>0</v>
      </c>
      <c r="BN1201" s="8">
        <v>0</v>
      </c>
      <c r="BO1201" s="8">
        <v>0</v>
      </c>
      <c r="BP1201" s="8">
        <v>0</v>
      </c>
      <c r="BQ1201" s="8">
        <v>0</v>
      </c>
      <c r="BR1201" s="8">
        <v>0</v>
      </c>
    </row>
    <row r="1202" spans="1:70" x14ac:dyDescent="0.25">
      <c r="A1202" s="6">
        <v>35383753</v>
      </c>
      <c r="B1202" t="s">
        <v>2710</v>
      </c>
      <c r="C1202" s="7" t="s">
        <v>421</v>
      </c>
      <c r="D1202" s="7" t="s">
        <v>2647</v>
      </c>
      <c r="E1202" s="7" t="s">
        <v>421</v>
      </c>
      <c r="F1202" t="s">
        <v>2507</v>
      </c>
      <c r="G1202" t="s">
        <v>2648</v>
      </c>
      <c r="H1202" t="s">
        <v>955</v>
      </c>
      <c r="I1202" t="s">
        <v>956</v>
      </c>
      <c r="J1202" t="s">
        <v>99</v>
      </c>
      <c r="K1202" t="s">
        <v>957</v>
      </c>
      <c r="L1202">
        <v>38.331253147200002</v>
      </c>
      <c r="M1202">
        <v>-120.5185945679</v>
      </c>
      <c r="N1202" s="7" t="s">
        <v>958</v>
      </c>
      <c r="O1202" s="7" t="s">
        <v>959</v>
      </c>
      <c r="P1202" s="7" t="s">
        <v>960</v>
      </c>
      <c r="Q1202" s="7" t="s">
        <v>141</v>
      </c>
      <c r="R1202" s="7">
        <v>1206</v>
      </c>
      <c r="S1202" s="7">
        <v>164</v>
      </c>
      <c r="T1202" s="7" t="s">
        <v>123</v>
      </c>
      <c r="U1202" s="7"/>
      <c r="V1202" s="7" t="s">
        <v>2625</v>
      </c>
      <c r="W1202" s="8">
        <v>0</v>
      </c>
      <c r="X1202" s="8">
        <v>9.1</v>
      </c>
      <c r="Y1202" s="8">
        <v>0</v>
      </c>
      <c r="Z1202" s="8">
        <v>9.1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8">
        <v>0</v>
      </c>
      <c r="AO1202" s="8">
        <v>0</v>
      </c>
      <c r="AP1202" s="8">
        <v>0</v>
      </c>
      <c r="AQ1202" s="8">
        <v>0</v>
      </c>
      <c r="AR1202" s="8">
        <v>0</v>
      </c>
      <c r="AS1202" s="8">
        <v>0</v>
      </c>
      <c r="AT1202" s="8">
        <v>0</v>
      </c>
      <c r="AU1202" s="7">
        <v>0</v>
      </c>
      <c r="AV1202" s="7">
        <v>0</v>
      </c>
      <c r="AW1202" s="7">
        <v>0</v>
      </c>
      <c r="AX1202" s="7">
        <v>0</v>
      </c>
      <c r="AY1202" s="7">
        <v>0</v>
      </c>
      <c r="AZ1202" s="7">
        <v>0</v>
      </c>
      <c r="BA1202" s="7">
        <v>0</v>
      </c>
      <c r="BB1202" s="7">
        <v>0</v>
      </c>
      <c r="BC1202" s="8">
        <v>0</v>
      </c>
      <c r="BD1202" s="8">
        <v>9.1</v>
      </c>
      <c r="BE1202" s="8">
        <v>0</v>
      </c>
      <c r="BF1202" s="8">
        <v>9.1</v>
      </c>
      <c r="BG1202" s="8">
        <v>0</v>
      </c>
      <c r="BH1202" s="8">
        <v>0</v>
      </c>
      <c r="BI1202" s="8">
        <v>0</v>
      </c>
      <c r="BJ1202" s="8">
        <v>0</v>
      </c>
      <c r="BK1202" s="8">
        <v>0</v>
      </c>
      <c r="BL1202" s="8">
        <v>0</v>
      </c>
      <c r="BM1202" s="8">
        <v>0</v>
      </c>
      <c r="BN1202" s="8">
        <v>0</v>
      </c>
      <c r="BO1202" s="8">
        <v>0</v>
      </c>
      <c r="BP1202" s="8">
        <v>0</v>
      </c>
      <c r="BQ1202" s="8">
        <v>0</v>
      </c>
      <c r="BR1202" s="8">
        <v>0</v>
      </c>
    </row>
    <row r="1203" spans="1:70" x14ac:dyDescent="0.25">
      <c r="A1203" s="6">
        <v>35383754</v>
      </c>
      <c r="B1203" t="s">
        <v>2711</v>
      </c>
      <c r="C1203" s="7" t="s">
        <v>421</v>
      </c>
      <c r="D1203" s="7" t="s">
        <v>2647</v>
      </c>
      <c r="E1203" s="7" t="s">
        <v>421</v>
      </c>
      <c r="F1203" t="s">
        <v>2507</v>
      </c>
      <c r="G1203" t="s">
        <v>2648</v>
      </c>
      <c r="H1203" t="s">
        <v>955</v>
      </c>
      <c r="I1203" t="s">
        <v>956</v>
      </c>
      <c r="J1203" t="s">
        <v>99</v>
      </c>
      <c r="K1203" t="s">
        <v>957</v>
      </c>
      <c r="L1203">
        <v>38.309536149000003</v>
      </c>
      <c r="M1203">
        <v>-120.5093897595</v>
      </c>
      <c r="N1203" s="7" t="s">
        <v>958</v>
      </c>
      <c r="O1203" s="7" t="s">
        <v>959</v>
      </c>
      <c r="P1203" s="7" t="s">
        <v>960</v>
      </c>
      <c r="Q1203" s="7" t="s">
        <v>122</v>
      </c>
      <c r="R1203" s="7">
        <v>1206</v>
      </c>
      <c r="S1203" s="7">
        <v>164</v>
      </c>
      <c r="T1203" s="7" t="s">
        <v>123</v>
      </c>
      <c r="U1203" s="7"/>
      <c r="V1203" s="7" t="s">
        <v>790</v>
      </c>
      <c r="W1203" s="8">
        <v>0</v>
      </c>
      <c r="X1203" s="8">
        <v>9.1</v>
      </c>
      <c r="Y1203" s="8">
        <v>0</v>
      </c>
      <c r="Z1203" s="8">
        <v>9.1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8">
        <v>0</v>
      </c>
      <c r="AO1203" s="8">
        <v>0</v>
      </c>
      <c r="AP1203" s="8">
        <v>0</v>
      </c>
      <c r="AQ1203" s="8">
        <v>0</v>
      </c>
      <c r="AR1203" s="8">
        <v>0</v>
      </c>
      <c r="AS1203" s="8">
        <v>0</v>
      </c>
      <c r="AT1203" s="8">
        <v>0</v>
      </c>
      <c r="AU1203" s="7">
        <v>0</v>
      </c>
      <c r="AV1203" s="7">
        <v>0</v>
      </c>
      <c r="AW1203" s="7">
        <v>0</v>
      </c>
      <c r="AX1203" s="7">
        <v>0</v>
      </c>
      <c r="AY1203" s="7">
        <v>0</v>
      </c>
      <c r="AZ1203" s="7">
        <v>0</v>
      </c>
      <c r="BA1203" s="7">
        <v>0</v>
      </c>
      <c r="BB1203" s="7">
        <v>0</v>
      </c>
      <c r="BC1203" s="8">
        <v>0</v>
      </c>
      <c r="BD1203" s="8">
        <v>0</v>
      </c>
      <c r="BE1203" s="8">
        <v>0</v>
      </c>
      <c r="BF1203" s="8">
        <v>0</v>
      </c>
      <c r="BG1203" s="8">
        <v>0</v>
      </c>
      <c r="BH1203" s="8">
        <v>9.1</v>
      </c>
      <c r="BI1203" s="8">
        <v>0</v>
      </c>
      <c r="BJ1203" s="8">
        <v>9.1</v>
      </c>
      <c r="BK1203" s="8">
        <v>0</v>
      </c>
      <c r="BL1203" s="8">
        <v>0</v>
      </c>
      <c r="BM1203" s="8">
        <v>0</v>
      </c>
      <c r="BN1203" s="8">
        <v>0</v>
      </c>
      <c r="BO1203" s="8">
        <v>0</v>
      </c>
      <c r="BP1203" s="8">
        <v>0</v>
      </c>
      <c r="BQ1203" s="8">
        <v>0</v>
      </c>
      <c r="BR1203" s="8">
        <v>0</v>
      </c>
    </row>
    <row r="1204" spans="1:70" x14ac:dyDescent="0.25">
      <c r="A1204" s="6">
        <v>35383755</v>
      </c>
      <c r="B1204" t="s">
        <v>2712</v>
      </c>
      <c r="C1204" s="7" t="s">
        <v>421</v>
      </c>
      <c r="D1204" s="7" t="s">
        <v>2647</v>
      </c>
      <c r="E1204" s="7" t="s">
        <v>421</v>
      </c>
      <c r="F1204" t="s">
        <v>2507</v>
      </c>
      <c r="G1204" t="s">
        <v>2648</v>
      </c>
      <c r="H1204" t="s">
        <v>955</v>
      </c>
      <c r="I1204" t="s">
        <v>956</v>
      </c>
      <c r="J1204" t="s">
        <v>99</v>
      </c>
      <c r="K1204" t="s">
        <v>957</v>
      </c>
      <c r="L1204">
        <v>38.287476152899998</v>
      </c>
      <c r="M1204">
        <v>-120.49543497000001</v>
      </c>
      <c r="N1204" s="7" t="s">
        <v>958</v>
      </c>
      <c r="O1204" s="7" t="s">
        <v>959</v>
      </c>
      <c r="P1204" s="7" t="s">
        <v>960</v>
      </c>
      <c r="Q1204" s="7" t="s">
        <v>122</v>
      </c>
      <c r="R1204" s="7">
        <v>1206</v>
      </c>
      <c r="S1204" s="7">
        <v>164</v>
      </c>
      <c r="T1204" s="7" t="s">
        <v>123</v>
      </c>
      <c r="U1204" s="7"/>
      <c r="V1204" s="7" t="s">
        <v>790</v>
      </c>
      <c r="W1204" s="8">
        <v>0</v>
      </c>
      <c r="X1204" s="8">
        <v>9.1</v>
      </c>
      <c r="Y1204" s="8">
        <v>0</v>
      </c>
      <c r="Z1204" s="8">
        <v>9.1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8">
        <v>0</v>
      </c>
      <c r="AO1204" s="8">
        <v>0</v>
      </c>
      <c r="AP1204" s="8">
        <v>0</v>
      </c>
      <c r="AQ1204" s="8">
        <v>0</v>
      </c>
      <c r="AR1204" s="8">
        <v>0</v>
      </c>
      <c r="AS1204" s="8">
        <v>0</v>
      </c>
      <c r="AT1204" s="8">
        <v>0</v>
      </c>
      <c r="AU1204" s="7">
        <v>0</v>
      </c>
      <c r="AV1204" s="7">
        <v>0</v>
      </c>
      <c r="AW1204" s="7">
        <v>0</v>
      </c>
      <c r="AX1204" s="7">
        <v>0</v>
      </c>
      <c r="AY1204" s="7">
        <v>0</v>
      </c>
      <c r="AZ1204" s="7">
        <v>0</v>
      </c>
      <c r="BA1204" s="7">
        <v>0</v>
      </c>
      <c r="BB1204" s="7">
        <v>0</v>
      </c>
      <c r="BC1204" s="8">
        <v>0</v>
      </c>
      <c r="BD1204" s="8">
        <v>0</v>
      </c>
      <c r="BE1204" s="8">
        <v>0</v>
      </c>
      <c r="BF1204" s="8">
        <v>0</v>
      </c>
      <c r="BG1204" s="8">
        <v>0</v>
      </c>
      <c r="BH1204" s="8">
        <v>0</v>
      </c>
      <c r="BI1204" s="8">
        <v>0</v>
      </c>
      <c r="BJ1204" s="8">
        <v>0</v>
      </c>
      <c r="BK1204" s="8">
        <v>0</v>
      </c>
      <c r="BL1204" s="8">
        <v>9.1</v>
      </c>
      <c r="BM1204" s="8">
        <v>0</v>
      </c>
      <c r="BN1204" s="8">
        <v>9.1</v>
      </c>
      <c r="BO1204" s="8">
        <v>0</v>
      </c>
      <c r="BP1204" s="8">
        <v>0</v>
      </c>
      <c r="BQ1204" s="8">
        <v>0</v>
      </c>
      <c r="BR1204" s="8">
        <v>0</v>
      </c>
    </row>
    <row r="1205" spans="1:70" x14ac:dyDescent="0.25">
      <c r="A1205" s="6">
        <v>35383756</v>
      </c>
      <c r="B1205" t="s">
        <v>2713</v>
      </c>
      <c r="C1205" s="7" t="s">
        <v>421</v>
      </c>
      <c r="D1205" s="7" t="s">
        <v>2647</v>
      </c>
      <c r="E1205" s="7" t="s">
        <v>421</v>
      </c>
      <c r="F1205" t="s">
        <v>2507</v>
      </c>
      <c r="G1205" t="s">
        <v>2648</v>
      </c>
      <c r="H1205" t="s">
        <v>955</v>
      </c>
      <c r="I1205" t="s">
        <v>956</v>
      </c>
      <c r="J1205" t="s">
        <v>99</v>
      </c>
      <c r="K1205" t="s">
        <v>957</v>
      </c>
      <c r="L1205">
        <v>38.284219065000002</v>
      </c>
      <c r="M1205">
        <v>-120.51596927529999</v>
      </c>
      <c r="N1205" s="7" t="s">
        <v>958</v>
      </c>
      <c r="O1205" s="7" t="s">
        <v>959</v>
      </c>
      <c r="P1205" s="7" t="s">
        <v>960</v>
      </c>
      <c r="Q1205" s="7" t="s">
        <v>122</v>
      </c>
      <c r="R1205" s="7">
        <v>1206</v>
      </c>
      <c r="S1205" s="7">
        <v>164</v>
      </c>
      <c r="T1205" s="7" t="s">
        <v>123</v>
      </c>
      <c r="U1205" s="7"/>
      <c r="V1205" s="7" t="s">
        <v>790</v>
      </c>
      <c r="W1205" s="8">
        <v>0</v>
      </c>
      <c r="X1205" s="8">
        <v>9.1</v>
      </c>
      <c r="Y1205" s="8">
        <v>0</v>
      </c>
      <c r="Z1205" s="8">
        <v>9.1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8">
        <v>0</v>
      </c>
      <c r="AO1205" s="8">
        <v>0</v>
      </c>
      <c r="AP1205" s="8">
        <v>0</v>
      </c>
      <c r="AQ1205" s="8">
        <v>0</v>
      </c>
      <c r="AR1205" s="8">
        <v>0</v>
      </c>
      <c r="AS1205" s="8">
        <v>0</v>
      </c>
      <c r="AT1205" s="8">
        <v>0</v>
      </c>
      <c r="AU1205" s="7">
        <v>0</v>
      </c>
      <c r="AV1205" s="7">
        <v>0</v>
      </c>
      <c r="AW1205" s="7">
        <v>0</v>
      </c>
      <c r="AX1205" s="7">
        <v>0</v>
      </c>
      <c r="AY1205" s="7">
        <v>0</v>
      </c>
      <c r="AZ1205" s="7">
        <v>0</v>
      </c>
      <c r="BA1205" s="7">
        <v>0</v>
      </c>
      <c r="BB1205" s="7">
        <v>0</v>
      </c>
      <c r="BC1205" s="8">
        <v>0</v>
      </c>
      <c r="BD1205" s="8">
        <v>0</v>
      </c>
      <c r="BE1205" s="8">
        <v>0</v>
      </c>
      <c r="BF1205" s="8">
        <v>0</v>
      </c>
      <c r="BG1205" s="8">
        <v>0</v>
      </c>
      <c r="BH1205" s="8">
        <v>0</v>
      </c>
      <c r="BI1205" s="8">
        <v>0</v>
      </c>
      <c r="BJ1205" s="8">
        <v>0</v>
      </c>
      <c r="BK1205" s="8">
        <v>0</v>
      </c>
      <c r="BL1205" s="8">
        <v>9.1</v>
      </c>
      <c r="BM1205" s="8">
        <v>0</v>
      </c>
      <c r="BN1205" s="8">
        <v>9.1</v>
      </c>
      <c r="BO1205" s="8">
        <v>0</v>
      </c>
      <c r="BP1205" s="8">
        <v>0</v>
      </c>
      <c r="BQ1205" s="8">
        <v>0</v>
      </c>
      <c r="BR1205" s="8">
        <v>0</v>
      </c>
    </row>
    <row r="1206" spans="1:70" x14ac:dyDescent="0.25">
      <c r="A1206" s="6">
        <v>35383757</v>
      </c>
      <c r="B1206" t="s">
        <v>2714</v>
      </c>
      <c r="C1206" s="7" t="s">
        <v>421</v>
      </c>
      <c r="D1206" s="7" t="s">
        <v>2647</v>
      </c>
      <c r="E1206" s="7" t="s">
        <v>421</v>
      </c>
      <c r="F1206" t="s">
        <v>2507</v>
      </c>
      <c r="G1206" t="s">
        <v>2648</v>
      </c>
      <c r="H1206" t="s">
        <v>955</v>
      </c>
      <c r="I1206" t="s">
        <v>956</v>
      </c>
      <c r="J1206" t="s">
        <v>99</v>
      </c>
      <c r="K1206" t="s">
        <v>957</v>
      </c>
      <c r="L1206">
        <v>38.331253147200002</v>
      </c>
      <c r="M1206">
        <v>-120.5185945679</v>
      </c>
      <c r="N1206" s="7" t="s">
        <v>958</v>
      </c>
      <c r="O1206" s="7" t="s">
        <v>959</v>
      </c>
      <c r="P1206" s="7" t="s">
        <v>960</v>
      </c>
      <c r="Q1206" s="7" t="s">
        <v>122</v>
      </c>
      <c r="R1206" s="7">
        <v>1206</v>
      </c>
      <c r="S1206" s="7">
        <v>164</v>
      </c>
      <c r="T1206" s="7" t="s">
        <v>123</v>
      </c>
      <c r="U1206" s="7"/>
      <c r="V1206" s="7" t="s">
        <v>790</v>
      </c>
      <c r="W1206" s="8">
        <v>0</v>
      </c>
      <c r="X1206" s="8">
        <v>9.1</v>
      </c>
      <c r="Y1206" s="8">
        <v>0</v>
      </c>
      <c r="Z1206" s="8">
        <v>9.1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8">
        <v>0</v>
      </c>
      <c r="AO1206" s="8">
        <v>0</v>
      </c>
      <c r="AP1206" s="8">
        <v>0</v>
      </c>
      <c r="AQ1206" s="8">
        <v>0</v>
      </c>
      <c r="AR1206" s="8">
        <v>0</v>
      </c>
      <c r="AS1206" s="8">
        <v>0</v>
      </c>
      <c r="AT1206" s="8">
        <v>0</v>
      </c>
      <c r="AU1206" s="7">
        <v>0</v>
      </c>
      <c r="AV1206" s="7">
        <v>0</v>
      </c>
      <c r="AW1206" s="7">
        <v>0</v>
      </c>
      <c r="AX1206" s="7">
        <v>0</v>
      </c>
      <c r="AY1206" s="7">
        <v>0</v>
      </c>
      <c r="AZ1206" s="7">
        <v>0</v>
      </c>
      <c r="BA1206" s="7">
        <v>0</v>
      </c>
      <c r="BB1206" s="7">
        <v>0</v>
      </c>
      <c r="BC1206" s="8">
        <v>0</v>
      </c>
      <c r="BD1206" s="8">
        <v>0</v>
      </c>
      <c r="BE1206" s="8">
        <v>0</v>
      </c>
      <c r="BF1206" s="8">
        <v>0</v>
      </c>
      <c r="BG1206" s="8">
        <v>0</v>
      </c>
      <c r="BH1206" s="8">
        <v>0</v>
      </c>
      <c r="BI1206" s="8">
        <v>0</v>
      </c>
      <c r="BJ1206" s="8">
        <v>0</v>
      </c>
      <c r="BK1206" s="8">
        <v>0</v>
      </c>
      <c r="BL1206" s="8">
        <v>9.1</v>
      </c>
      <c r="BM1206" s="8">
        <v>0</v>
      </c>
      <c r="BN1206" s="8">
        <v>9.1</v>
      </c>
      <c r="BO1206" s="8">
        <v>0</v>
      </c>
      <c r="BP1206" s="8">
        <v>0</v>
      </c>
      <c r="BQ1206" s="8">
        <v>0</v>
      </c>
      <c r="BR1206" s="8">
        <v>0</v>
      </c>
    </row>
    <row r="1207" spans="1:70" x14ac:dyDescent="0.25">
      <c r="A1207" s="6">
        <v>35429564</v>
      </c>
      <c r="B1207" t="s">
        <v>2715</v>
      </c>
      <c r="C1207" s="7" t="s">
        <v>421</v>
      </c>
      <c r="D1207" s="7" t="s">
        <v>2647</v>
      </c>
      <c r="E1207" s="7" t="s">
        <v>421</v>
      </c>
      <c r="F1207" t="s">
        <v>2507</v>
      </c>
      <c r="G1207" t="s">
        <v>2648</v>
      </c>
      <c r="H1207" t="s">
        <v>955</v>
      </c>
      <c r="I1207" t="s">
        <v>956</v>
      </c>
      <c r="J1207" t="s">
        <v>99</v>
      </c>
      <c r="K1207" t="s">
        <v>957</v>
      </c>
      <c r="L1207">
        <v>38.331253147200002</v>
      </c>
      <c r="M1207">
        <v>-120.5185945679</v>
      </c>
      <c r="N1207" s="7" t="s">
        <v>958</v>
      </c>
      <c r="O1207" s="7" t="s">
        <v>959</v>
      </c>
      <c r="P1207" s="7" t="s">
        <v>960</v>
      </c>
      <c r="Q1207" s="7" t="s">
        <v>141</v>
      </c>
      <c r="R1207" s="7">
        <v>1206</v>
      </c>
      <c r="S1207" s="7">
        <v>164</v>
      </c>
      <c r="T1207" s="7" t="s">
        <v>123</v>
      </c>
      <c r="U1207" s="7"/>
      <c r="V1207" s="7" t="s">
        <v>2625</v>
      </c>
      <c r="W1207" s="8">
        <v>0</v>
      </c>
      <c r="X1207" s="8">
        <v>3.6799242424242422</v>
      </c>
      <c r="Y1207" s="8">
        <v>0</v>
      </c>
      <c r="Z1207" s="8">
        <v>3.6799242424242422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8">
        <v>0</v>
      </c>
      <c r="AO1207" s="8">
        <v>0</v>
      </c>
      <c r="AP1207" s="8">
        <v>0</v>
      </c>
      <c r="AQ1207" s="8">
        <v>0</v>
      </c>
      <c r="AR1207" s="8">
        <v>0</v>
      </c>
      <c r="AS1207" s="8">
        <v>0</v>
      </c>
      <c r="AT1207" s="8">
        <v>0</v>
      </c>
      <c r="AU1207" s="7">
        <v>0</v>
      </c>
      <c r="AV1207" s="7">
        <v>0</v>
      </c>
      <c r="AW1207" s="7">
        <v>0</v>
      </c>
      <c r="AX1207" s="7">
        <v>0</v>
      </c>
      <c r="AY1207" s="7">
        <v>0</v>
      </c>
      <c r="AZ1207" s="7">
        <v>0</v>
      </c>
      <c r="BA1207" s="7">
        <v>0</v>
      </c>
      <c r="BB1207" s="7">
        <v>0</v>
      </c>
      <c r="BC1207" s="8">
        <v>0</v>
      </c>
      <c r="BD1207" s="8">
        <v>0</v>
      </c>
      <c r="BE1207" s="8">
        <v>0</v>
      </c>
      <c r="BF1207" s="8">
        <v>0</v>
      </c>
      <c r="BG1207" s="8">
        <v>0</v>
      </c>
      <c r="BH1207" s="8">
        <v>0</v>
      </c>
      <c r="BI1207" s="8">
        <v>0</v>
      </c>
      <c r="BJ1207" s="8">
        <v>0</v>
      </c>
      <c r="BK1207" s="8">
        <v>0</v>
      </c>
      <c r="BL1207" s="8">
        <v>3.6799242424242422</v>
      </c>
      <c r="BM1207" s="8">
        <v>0</v>
      </c>
      <c r="BN1207" s="8">
        <v>3.6799242424242422</v>
      </c>
      <c r="BO1207" s="8">
        <v>0</v>
      </c>
      <c r="BP1207" s="8">
        <v>0</v>
      </c>
      <c r="BQ1207" s="8">
        <v>0</v>
      </c>
      <c r="BR1207" s="8">
        <v>0</v>
      </c>
    </row>
    <row r="1208" spans="1:70" x14ac:dyDescent="0.25">
      <c r="A1208" s="6">
        <v>35429565</v>
      </c>
      <c r="B1208" t="s">
        <v>2716</v>
      </c>
      <c r="C1208" s="7" t="s">
        <v>421</v>
      </c>
      <c r="D1208" s="7" t="s">
        <v>2647</v>
      </c>
      <c r="E1208" s="7" t="s">
        <v>421</v>
      </c>
      <c r="F1208" t="s">
        <v>2507</v>
      </c>
      <c r="G1208" t="s">
        <v>2648</v>
      </c>
      <c r="H1208" t="s">
        <v>955</v>
      </c>
      <c r="I1208" t="s">
        <v>956</v>
      </c>
      <c r="J1208" t="s">
        <v>99</v>
      </c>
      <c r="K1208" t="s">
        <v>957</v>
      </c>
      <c r="L1208">
        <v>38.331253147200002</v>
      </c>
      <c r="M1208">
        <v>-120.5185945679</v>
      </c>
      <c r="N1208" s="7" t="s">
        <v>958</v>
      </c>
      <c r="O1208" s="7" t="s">
        <v>959</v>
      </c>
      <c r="P1208" s="7" t="s">
        <v>960</v>
      </c>
      <c r="Q1208" s="7" t="s">
        <v>141</v>
      </c>
      <c r="R1208" s="7">
        <v>1206</v>
      </c>
      <c r="S1208" s="7">
        <v>164</v>
      </c>
      <c r="T1208" s="7" t="s">
        <v>123</v>
      </c>
      <c r="U1208" s="7"/>
      <c r="V1208" s="7" t="s">
        <v>2625</v>
      </c>
      <c r="W1208" s="8">
        <v>0</v>
      </c>
      <c r="X1208" s="8">
        <v>3.260037878787879</v>
      </c>
      <c r="Y1208" s="8">
        <v>0</v>
      </c>
      <c r="Z1208" s="8">
        <v>3.260037878787879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8">
        <v>0</v>
      </c>
      <c r="AO1208" s="8">
        <v>0</v>
      </c>
      <c r="AP1208" s="8">
        <v>0</v>
      </c>
      <c r="AQ1208" s="8">
        <v>0</v>
      </c>
      <c r="AR1208" s="8">
        <v>0</v>
      </c>
      <c r="AS1208" s="8">
        <v>0</v>
      </c>
      <c r="AT1208" s="8">
        <v>0</v>
      </c>
      <c r="AU1208" s="7">
        <v>0</v>
      </c>
      <c r="AV1208" s="7">
        <v>0</v>
      </c>
      <c r="AW1208" s="7">
        <v>0</v>
      </c>
      <c r="AX1208" s="7">
        <v>0</v>
      </c>
      <c r="AY1208" s="7">
        <v>0</v>
      </c>
      <c r="AZ1208" s="7">
        <v>0</v>
      </c>
      <c r="BA1208" s="7">
        <v>0</v>
      </c>
      <c r="BB1208" s="7">
        <v>0</v>
      </c>
      <c r="BC1208" s="8">
        <v>0</v>
      </c>
      <c r="BD1208" s="8">
        <v>3.260037878787879</v>
      </c>
      <c r="BE1208" s="8">
        <v>0</v>
      </c>
      <c r="BF1208" s="8">
        <v>3.260037878787879</v>
      </c>
      <c r="BG1208" s="8">
        <v>0</v>
      </c>
      <c r="BH1208" s="8">
        <v>0</v>
      </c>
      <c r="BI1208" s="8">
        <v>0</v>
      </c>
      <c r="BJ1208" s="8">
        <v>0</v>
      </c>
      <c r="BK1208" s="8">
        <v>0</v>
      </c>
      <c r="BL1208" s="8">
        <v>0</v>
      </c>
      <c r="BM1208" s="8">
        <v>0</v>
      </c>
      <c r="BN1208" s="8">
        <v>0</v>
      </c>
      <c r="BO1208" s="8">
        <v>0</v>
      </c>
      <c r="BP1208" s="8">
        <v>0</v>
      </c>
      <c r="BQ1208" s="8">
        <v>0</v>
      </c>
      <c r="BR1208" s="8">
        <v>0</v>
      </c>
    </row>
    <row r="1209" spans="1:70" x14ac:dyDescent="0.25">
      <c r="A1209" s="6">
        <v>35431784</v>
      </c>
      <c r="B1209" t="s">
        <v>2717</v>
      </c>
      <c r="C1209" s="7" t="s">
        <v>421</v>
      </c>
      <c r="D1209" s="7" t="s">
        <v>2647</v>
      </c>
      <c r="E1209" s="7" t="s">
        <v>421</v>
      </c>
      <c r="F1209" t="s">
        <v>2507</v>
      </c>
      <c r="G1209" t="s">
        <v>2648</v>
      </c>
      <c r="H1209" t="s">
        <v>955</v>
      </c>
      <c r="I1209" t="s">
        <v>956</v>
      </c>
      <c r="J1209" t="s">
        <v>99</v>
      </c>
      <c r="K1209" t="s">
        <v>957</v>
      </c>
      <c r="L1209">
        <v>38.288602855199997</v>
      </c>
      <c r="M1209">
        <v>-120.4972518626</v>
      </c>
      <c r="N1209" s="7" t="s">
        <v>958</v>
      </c>
      <c r="O1209" s="7" t="s">
        <v>959</v>
      </c>
      <c r="P1209" s="7" t="s">
        <v>960</v>
      </c>
      <c r="Q1209" s="7" t="s">
        <v>122</v>
      </c>
      <c r="R1209" s="7">
        <v>1206</v>
      </c>
      <c r="S1209" s="7">
        <v>164</v>
      </c>
      <c r="T1209" s="7" t="s">
        <v>123</v>
      </c>
      <c r="U1209" s="7"/>
      <c r="V1209" s="7" t="s">
        <v>422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8">
        <v>0</v>
      </c>
      <c r="AO1209" s="8">
        <v>0</v>
      </c>
      <c r="AP1209" s="8">
        <v>0</v>
      </c>
      <c r="AQ1209" s="8">
        <v>0</v>
      </c>
      <c r="AR1209" s="8">
        <v>0</v>
      </c>
      <c r="AS1209" s="8">
        <v>0</v>
      </c>
      <c r="AT1209" s="8">
        <v>0</v>
      </c>
      <c r="AU1209" s="7">
        <v>0</v>
      </c>
      <c r="AV1209" s="7">
        <v>0</v>
      </c>
      <c r="AW1209" s="7">
        <v>0</v>
      </c>
      <c r="AX1209" s="7">
        <v>0</v>
      </c>
      <c r="AY1209" s="7">
        <v>0</v>
      </c>
      <c r="AZ1209" s="7">
        <v>0</v>
      </c>
      <c r="BA1209" s="7">
        <v>0</v>
      </c>
      <c r="BB1209" s="7">
        <v>0</v>
      </c>
      <c r="BC1209" s="8">
        <v>0</v>
      </c>
      <c r="BD1209" s="8">
        <v>0</v>
      </c>
      <c r="BE1209" s="8">
        <v>0</v>
      </c>
      <c r="BF1209" s="8">
        <v>0</v>
      </c>
      <c r="BG1209" s="8">
        <v>0</v>
      </c>
      <c r="BH1209" s="8">
        <v>0</v>
      </c>
      <c r="BI1209" s="8">
        <v>0</v>
      </c>
      <c r="BJ1209" s="8">
        <v>0</v>
      </c>
      <c r="BK1209" s="8">
        <v>0</v>
      </c>
      <c r="BL1209" s="8">
        <v>0</v>
      </c>
      <c r="BM1209" s="8">
        <v>0</v>
      </c>
      <c r="BN1209" s="8">
        <v>0</v>
      </c>
      <c r="BO1209" s="8">
        <v>0</v>
      </c>
      <c r="BP1209" s="8">
        <v>0</v>
      </c>
      <c r="BQ1209" s="8">
        <v>0</v>
      </c>
      <c r="BR1209" s="8">
        <v>0</v>
      </c>
    </row>
    <row r="1210" spans="1:70" x14ac:dyDescent="0.25">
      <c r="A1210" s="6">
        <v>35431785</v>
      </c>
      <c r="B1210" t="s">
        <v>2718</v>
      </c>
      <c r="C1210" s="7" t="s">
        <v>421</v>
      </c>
      <c r="D1210" s="7" t="s">
        <v>2647</v>
      </c>
      <c r="E1210" s="7" t="s">
        <v>421</v>
      </c>
      <c r="F1210" t="s">
        <v>2507</v>
      </c>
      <c r="G1210" t="s">
        <v>2648</v>
      </c>
      <c r="H1210" t="s">
        <v>955</v>
      </c>
      <c r="I1210" t="s">
        <v>956</v>
      </c>
      <c r="J1210" t="s">
        <v>99</v>
      </c>
      <c r="K1210" t="s">
        <v>957</v>
      </c>
      <c r="L1210">
        <v>38.286564552999998</v>
      </c>
      <c r="M1210">
        <v>-120.5049940677</v>
      </c>
      <c r="N1210" s="7" t="s">
        <v>958</v>
      </c>
      <c r="O1210" s="7" t="s">
        <v>959</v>
      </c>
      <c r="P1210" s="7" t="s">
        <v>960</v>
      </c>
      <c r="Q1210" s="7" t="s">
        <v>122</v>
      </c>
      <c r="R1210" s="7">
        <v>1206</v>
      </c>
      <c r="S1210" s="7">
        <v>164</v>
      </c>
      <c r="T1210" s="7" t="s">
        <v>123</v>
      </c>
      <c r="U1210" s="7"/>
      <c r="V1210" s="7" t="s">
        <v>422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8">
        <v>0</v>
      </c>
      <c r="AO1210" s="8">
        <v>0</v>
      </c>
      <c r="AP1210" s="8">
        <v>0</v>
      </c>
      <c r="AQ1210" s="8">
        <v>0</v>
      </c>
      <c r="AR1210" s="8">
        <v>0</v>
      </c>
      <c r="AS1210" s="8">
        <v>0</v>
      </c>
      <c r="AT1210" s="8">
        <v>0</v>
      </c>
      <c r="AU1210" s="7">
        <v>0</v>
      </c>
      <c r="AV1210" s="7">
        <v>0</v>
      </c>
      <c r="AW1210" s="7">
        <v>0</v>
      </c>
      <c r="AX1210" s="7">
        <v>0</v>
      </c>
      <c r="AY1210" s="7">
        <v>0</v>
      </c>
      <c r="AZ1210" s="7">
        <v>0</v>
      </c>
      <c r="BA1210" s="7">
        <v>0</v>
      </c>
      <c r="BB1210" s="7">
        <v>0</v>
      </c>
      <c r="BC1210" s="8">
        <v>0</v>
      </c>
      <c r="BD1210" s="8">
        <v>0</v>
      </c>
      <c r="BE1210" s="8">
        <v>0</v>
      </c>
      <c r="BF1210" s="8">
        <v>0</v>
      </c>
      <c r="BG1210" s="8">
        <v>0</v>
      </c>
      <c r="BH1210" s="8">
        <v>0</v>
      </c>
      <c r="BI1210" s="8">
        <v>0</v>
      </c>
      <c r="BJ1210" s="8">
        <v>0</v>
      </c>
      <c r="BK1210" s="8">
        <v>0</v>
      </c>
      <c r="BL1210" s="8">
        <v>0</v>
      </c>
      <c r="BM1210" s="8">
        <v>0</v>
      </c>
      <c r="BN1210" s="8">
        <v>0</v>
      </c>
      <c r="BO1210" s="8">
        <v>0</v>
      </c>
      <c r="BP1210" s="8">
        <v>0</v>
      </c>
      <c r="BQ1210" s="8">
        <v>0</v>
      </c>
      <c r="BR1210" s="8">
        <v>0</v>
      </c>
    </row>
    <row r="1211" spans="1:70" x14ac:dyDescent="0.25">
      <c r="A1211" s="6">
        <v>35431786</v>
      </c>
      <c r="B1211" t="s">
        <v>2719</v>
      </c>
      <c r="C1211" s="7" t="s">
        <v>421</v>
      </c>
      <c r="D1211" s="7" t="s">
        <v>2647</v>
      </c>
      <c r="E1211" s="7" t="s">
        <v>421</v>
      </c>
      <c r="F1211" t="s">
        <v>2507</v>
      </c>
      <c r="G1211" t="s">
        <v>2648</v>
      </c>
      <c r="H1211" t="s">
        <v>955</v>
      </c>
      <c r="I1211" t="s">
        <v>956</v>
      </c>
      <c r="J1211" t="s">
        <v>99</v>
      </c>
      <c r="K1211" t="s">
        <v>957</v>
      </c>
      <c r="L1211">
        <v>38.309613246799998</v>
      </c>
      <c r="M1211">
        <v>-120.51671747180001</v>
      </c>
      <c r="N1211" s="7" t="s">
        <v>958</v>
      </c>
      <c r="O1211" s="7" t="s">
        <v>959</v>
      </c>
      <c r="P1211" s="7" t="s">
        <v>960</v>
      </c>
      <c r="Q1211" s="7" t="s">
        <v>122</v>
      </c>
      <c r="R1211" s="7">
        <v>1206</v>
      </c>
      <c r="S1211" s="7">
        <v>164</v>
      </c>
      <c r="T1211" s="7" t="s">
        <v>123</v>
      </c>
      <c r="U1211" s="7"/>
      <c r="V1211" s="7" t="s">
        <v>790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8">
        <v>0</v>
      </c>
      <c r="AO1211" s="8">
        <v>0</v>
      </c>
      <c r="AP1211" s="8">
        <v>0</v>
      </c>
      <c r="AQ1211" s="8">
        <v>0</v>
      </c>
      <c r="AR1211" s="8">
        <v>0</v>
      </c>
      <c r="AS1211" s="8">
        <v>0</v>
      </c>
      <c r="AT1211" s="8">
        <v>0</v>
      </c>
      <c r="AU1211" s="7">
        <v>0</v>
      </c>
      <c r="AV1211" s="7">
        <v>0</v>
      </c>
      <c r="AW1211" s="7">
        <v>0</v>
      </c>
      <c r="AX1211" s="7">
        <v>0</v>
      </c>
      <c r="AY1211" s="7">
        <v>0</v>
      </c>
      <c r="AZ1211" s="7">
        <v>0</v>
      </c>
      <c r="BA1211" s="7">
        <v>0</v>
      </c>
      <c r="BB1211" s="7">
        <v>0</v>
      </c>
      <c r="BC1211" s="8">
        <v>0</v>
      </c>
      <c r="BD1211" s="8">
        <v>0</v>
      </c>
      <c r="BE1211" s="8">
        <v>0</v>
      </c>
      <c r="BF1211" s="8">
        <v>0</v>
      </c>
      <c r="BG1211" s="8">
        <v>0</v>
      </c>
      <c r="BH1211" s="8">
        <v>0</v>
      </c>
      <c r="BI1211" s="8">
        <v>0</v>
      </c>
      <c r="BJ1211" s="8">
        <v>0</v>
      </c>
      <c r="BK1211" s="8">
        <v>0</v>
      </c>
      <c r="BL1211" s="8">
        <v>0</v>
      </c>
      <c r="BM1211" s="8">
        <v>0</v>
      </c>
      <c r="BN1211" s="8">
        <v>0</v>
      </c>
      <c r="BO1211" s="8">
        <v>0</v>
      </c>
      <c r="BP1211" s="8">
        <v>0</v>
      </c>
      <c r="BQ1211" s="8">
        <v>0</v>
      </c>
      <c r="BR1211" s="8">
        <v>0</v>
      </c>
    </row>
    <row r="1212" spans="1:70" x14ac:dyDescent="0.25">
      <c r="A1212" s="6">
        <v>35431787</v>
      </c>
      <c r="B1212" t="s">
        <v>2720</v>
      </c>
      <c r="C1212" s="7" t="s">
        <v>421</v>
      </c>
      <c r="D1212" s="7" t="s">
        <v>2647</v>
      </c>
      <c r="E1212" s="7" t="s">
        <v>421</v>
      </c>
      <c r="F1212" t="s">
        <v>2507</v>
      </c>
      <c r="G1212" t="s">
        <v>2648</v>
      </c>
      <c r="H1212" t="s">
        <v>955</v>
      </c>
      <c r="I1212" t="s">
        <v>956</v>
      </c>
      <c r="J1212" t="s">
        <v>99</v>
      </c>
      <c r="K1212" t="s">
        <v>957</v>
      </c>
      <c r="L1212">
        <v>38.301178265200001</v>
      </c>
      <c r="M1212">
        <v>-120.50321026180001</v>
      </c>
      <c r="N1212" s="7" t="s">
        <v>958</v>
      </c>
      <c r="O1212" s="7" t="s">
        <v>959</v>
      </c>
      <c r="P1212" s="7" t="s">
        <v>960</v>
      </c>
      <c r="Q1212" s="7" t="s">
        <v>122</v>
      </c>
      <c r="R1212" s="7">
        <v>1206</v>
      </c>
      <c r="S1212" s="7">
        <v>164</v>
      </c>
      <c r="T1212" s="7" t="s">
        <v>123</v>
      </c>
      <c r="U1212" s="7"/>
      <c r="V1212" s="7" t="s">
        <v>790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8">
        <v>0</v>
      </c>
      <c r="AO1212" s="8">
        <v>0</v>
      </c>
      <c r="AP1212" s="8">
        <v>0</v>
      </c>
      <c r="AQ1212" s="8">
        <v>0</v>
      </c>
      <c r="AR1212" s="8">
        <v>0</v>
      </c>
      <c r="AS1212" s="8">
        <v>0</v>
      </c>
      <c r="AT1212" s="8">
        <v>0</v>
      </c>
      <c r="AU1212" s="7">
        <v>0</v>
      </c>
      <c r="AV1212" s="7">
        <v>0</v>
      </c>
      <c r="AW1212" s="7">
        <v>0</v>
      </c>
      <c r="AX1212" s="7">
        <v>0</v>
      </c>
      <c r="AY1212" s="7">
        <v>0</v>
      </c>
      <c r="AZ1212" s="7">
        <v>0</v>
      </c>
      <c r="BA1212" s="7">
        <v>0</v>
      </c>
      <c r="BB1212" s="7">
        <v>0</v>
      </c>
      <c r="BC1212" s="8">
        <v>0</v>
      </c>
      <c r="BD1212" s="8">
        <v>0</v>
      </c>
      <c r="BE1212" s="8">
        <v>0</v>
      </c>
      <c r="BF1212" s="8">
        <v>0</v>
      </c>
      <c r="BG1212" s="8">
        <v>0</v>
      </c>
      <c r="BH1212" s="8">
        <v>0</v>
      </c>
      <c r="BI1212" s="8">
        <v>0</v>
      </c>
      <c r="BJ1212" s="8">
        <v>0</v>
      </c>
      <c r="BK1212" s="8">
        <v>0</v>
      </c>
      <c r="BL1212" s="8">
        <v>0</v>
      </c>
      <c r="BM1212" s="8">
        <v>0</v>
      </c>
      <c r="BN1212" s="8">
        <v>0</v>
      </c>
      <c r="BO1212" s="8">
        <v>0</v>
      </c>
      <c r="BP1212" s="8">
        <v>0</v>
      </c>
      <c r="BQ1212" s="8">
        <v>0</v>
      </c>
      <c r="BR1212" s="8">
        <v>0</v>
      </c>
    </row>
    <row r="1213" spans="1:70" x14ac:dyDescent="0.25">
      <c r="A1213" s="6">
        <v>35431788</v>
      </c>
      <c r="B1213" t="s">
        <v>2721</v>
      </c>
      <c r="C1213" s="7" t="s">
        <v>421</v>
      </c>
      <c r="D1213" s="7" t="s">
        <v>2647</v>
      </c>
      <c r="E1213" s="7" t="s">
        <v>421</v>
      </c>
      <c r="F1213" t="s">
        <v>2507</v>
      </c>
      <c r="G1213" t="s">
        <v>2648</v>
      </c>
      <c r="H1213" t="s">
        <v>955</v>
      </c>
      <c r="I1213" t="s">
        <v>956</v>
      </c>
      <c r="J1213" t="s">
        <v>99</v>
      </c>
      <c r="K1213" t="s">
        <v>957</v>
      </c>
      <c r="L1213">
        <v>38.296311049499998</v>
      </c>
      <c r="M1213">
        <v>-120.4936715594</v>
      </c>
      <c r="N1213" s="7" t="s">
        <v>958</v>
      </c>
      <c r="O1213" s="7" t="s">
        <v>959</v>
      </c>
      <c r="P1213" s="7" t="s">
        <v>960</v>
      </c>
      <c r="Q1213" s="7" t="s">
        <v>122</v>
      </c>
      <c r="R1213" s="7">
        <v>1206</v>
      </c>
      <c r="S1213" s="7">
        <v>164</v>
      </c>
      <c r="T1213" s="7" t="s">
        <v>123</v>
      </c>
      <c r="U1213" s="7"/>
      <c r="V1213" s="7" t="s">
        <v>790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8">
        <v>0</v>
      </c>
      <c r="AO1213" s="8">
        <v>0</v>
      </c>
      <c r="AP1213" s="8">
        <v>0</v>
      </c>
      <c r="AQ1213" s="8">
        <v>0</v>
      </c>
      <c r="AR1213" s="8">
        <v>0</v>
      </c>
      <c r="AS1213" s="8">
        <v>0</v>
      </c>
      <c r="AT1213" s="8">
        <v>0</v>
      </c>
      <c r="AU1213" s="7">
        <v>0</v>
      </c>
      <c r="AV1213" s="7">
        <v>0</v>
      </c>
      <c r="AW1213" s="7">
        <v>0</v>
      </c>
      <c r="AX1213" s="7">
        <v>0</v>
      </c>
      <c r="AY1213" s="7">
        <v>0</v>
      </c>
      <c r="AZ1213" s="7">
        <v>0</v>
      </c>
      <c r="BA1213" s="7">
        <v>0</v>
      </c>
      <c r="BB1213" s="7">
        <v>0</v>
      </c>
      <c r="BC1213" s="8">
        <v>0</v>
      </c>
      <c r="BD1213" s="8">
        <v>0</v>
      </c>
      <c r="BE1213" s="8">
        <v>0</v>
      </c>
      <c r="BF1213" s="8">
        <v>0</v>
      </c>
      <c r="BG1213" s="8">
        <v>0</v>
      </c>
      <c r="BH1213" s="8">
        <v>0</v>
      </c>
      <c r="BI1213" s="8">
        <v>0</v>
      </c>
      <c r="BJ1213" s="8">
        <v>0</v>
      </c>
      <c r="BK1213" s="8">
        <v>0</v>
      </c>
      <c r="BL1213" s="8">
        <v>0</v>
      </c>
      <c r="BM1213" s="8">
        <v>0</v>
      </c>
      <c r="BN1213" s="8">
        <v>0</v>
      </c>
      <c r="BO1213" s="8">
        <v>0</v>
      </c>
      <c r="BP1213" s="8">
        <v>0</v>
      </c>
      <c r="BQ1213" s="8">
        <v>0</v>
      </c>
      <c r="BR1213" s="8">
        <v>0</v>
      </c>
    </row>
    <row r="1214" spans="1:70" x14ac:dyDescent="0.25">
      <c r="A1214" s="6">
        <v>35431789</v>
      </c>
      <c r="B1214" t="s">
        <v>2722</v>
      </c>
      <c r="C1214" s="7" t="s">
        <v>421</v>
      </c>
      <c r="D1214" s="7" t="s">
        <v>2647</v>
      </c>
      <c r="E1214" s="7" t="s">
        <v>421</v>
      </c>
      <c r="F1214" t="s">
        <v>2507</v>
      </c>
      <c r="G1214" t="s">
        <v>2648</v>
      </c>
      <c r="H1214" t="s">
        <v>955</v>
      </c>
      <c r="I1214" t="s">
        <v>956</v>
      </c>
      <c r="J1214" t="s">
        <v>99</v>
      </c>
      <c r="K1214" t="s">
        <v>957</v>
      </c>
      <c r="L1214">
        <v>38.282457558799997</v>
      </c>
      <c r="M1214">
        <v>-120.5294037707</v>
      </c>
      <c r="N1214" s="7" t="s">
        <v>958</v>
      </c>
      <c r="O1214" s="7" t="s">
        <v>959</v>
      </c>
      <c r="P1214" s="7" t="s">
        <v>960</v>
      </c>
      <c r="Q1214" s="7" t="s">
        <v>122</v>
      </c>
      <c r="R1214" s="7">
        <v>1206</v>
      </c>
      <c r="S1214" s="7">
        <v>164</v>
      </c>
      <c r="T1214" s="7" t="s">
        <v>123</v>
      </c>
      <c r="U1214" s="7"/>
      <c r="V1214" s="7" t="s">
        <v>422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8">
        <v>0</v>
      </c>
      <c r="AO1214" s="8">
        <v>0</v>
      </c>
      <c r="AP1214" s="8">
        <v>0</v>
      </c>
      <c r="AQ1214" s="8">
        <v>0</v>
      </c>
      <c r="AR1214" s="8">
        <v>0</v>
      </c>
      <c r="AS1214" s="8">
        <v>0</v>
      </c>
      <c r="AT1214" s="8">
        <v>0</v>
      </c>
      <c r="AU1214" s="7">
        <v>0</v>
      </c>
      <c r="AV1214" s="7">
        <v>0</v>
      </c>
      <c r="AW1214" s="7">
        <v>0</v>
      </c>
      <c r="AX1214" s="7">
        <v>0</v>
      </c>
      <c r="AY1214" s="7">
        <v>0</v>
      </c>
      <c r="AZ1214" s="7">
        <v>0</v>
      </c>
      <c r="BA1214" s="7">
        <v>0</v>
      </c>
      <c r="BB1214" s="7">
        <v>0</v>
      </c>
      <c r="BC1214" s="8">
        <v>0</v>
      </c>
      <c r="BD1214" s="8">
        <v>0</v>
      </c>
      <c r="BE1214" s="8">
        <v>0</v>
      </c>
      <c r="BF1214" s="8">
        <v>0</v>
      </c>
      <c r="BG1214" s="8">
        <v>0</v>
      </c>
      <c r="BH1214" s="8">
        <v>0</v>
      </c>
      <c r="BI1214" s="8">
        <v>0</v>
      </c>
      <c r="BJ1214" s="8">
        <v>0</v>
      </c>
      <c r="BK1214" s="8">
        <v>0</v>
      </c>
      <c r="BL1214" s="8">
        <v>0</v>
      </c>
      <c r="BM1214" s="8">
        <v>0</v>
      </c>
      <c r="BN1214" s="8">
        <v>0</v>
      </c>
      <c r="BO1214" s="8">
        <v>0</v>
      </c>
      <c r="BP1214" s="8">
        <v>0</v>
      </c>
      <c r="BQ1214" s="8">
        <v>0</v>
      </c>
      <c r="BR1214" s="8">
        <v>0</v>
      </c>
    </row>
    <row r="1215" spans="1:70" x14ac:dyDescent="0.25">
      <c r="A1215" s="6">
        <v>35431790</v>
      </c>
      <c r="B1215" t="s">
        <v>2723</v>
      </c>
      <c r="C1215" s="7" t="s">
        <v>421</v>
      </c>
      <c r="D1215" s="7" t="s">
        <v>2647</v>
      </c>
      <c r="E1215" s="7" t="s">
        <v>421</v>
      </c>
      <c r="F1215" t="s">
        <v>2507</v>
      </c>
      <c r="G1215" t="s">
        <v>2648</v>
      </c>
      <c r="H1215" t="s">
        <v>955</v>
      </c>
      <c r="I1215" t="s">
        <v>956</v>
      </c>
      <c r="J1215" t="s">
        <v>99</v>
      </c>
      <c r="K1215" t="s">
        <v>957</v>
      </c>
      <c r="L1215">
        <v>38.2831017711</v>
      </c>
      <c r="M1215">
        <v>-120.5262193638</v>
      </c>
      <c r="N1215" s="7" t="s">
        <v>958</v>
      </c>
      <c r="O1215" s="7" t="s">
        <v>959</v>
      </c>
      <c r="P1215" s="7" t="s">
        <v>960</v>
      </c>
      <c r="Q1215" s="7" t="s">
        <v>122</v>
      </c>
      <c r="R1215" s="7">
        <v>1206</v>
      </c>
      <c r="S1215" s="7">
        <v>164</v>
      </c>
      <c r="T1215" s="7" t="s">
        <v>123</v>
      </c>
      <c r="U1215" s="7"/>
      <c r="V1215" s="7" t="s">
        <v>422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8">
        <v>0</v>
      </c>
      <c r="AO1215" s="8">
        <v>0</v>
      </c>
      <c r="AP1215" s="8">
        <v>0</v>
      </c>
      <c r="AQ1215" s="8">
        <v>0</v>
      </c>
      <c r="AR1215" s="8">
        <v>0</v>
      </c>
      <c r="AS1215" s="8">
        <v>0</v>
      </c>
      <c r="AT1215" s="8">
        <v>0</v>
      </c>
      <c r="AU1215" s="7">
        <v>0</v>
      </c>
      <c r="AV1215" s="7">
        <v>0</v>
      </c>
      <c r="AW1215" s="7">
        <v>0</v>
      </c>
      <c r="AX1215" s="7">
        <v>0</v>
      </c>
      <c r="AY1215" s="7">
        <v>0</v>
      </c>
      <c r="AZ1215" s="7">
        <v>0</v>
      </c>
      <c r="BA1215" s="7">
        <v>0</v>
      </c>
      <c r="BB1215" s="7">
        <v>0</v>
      </c>
      <c r="BC1215" s="8">
        <v>0</v>
      </c>
      <c r="BD1215" s="8">
        <v>0</v>
      </c>
      <c r="BE1215" s="8">
        <v>0</v>
      </c>
      <c r="BF1215" s="8">
        <v>0</v>
      </c>
      <c r="BG1215" s="8">
        <v>0</v>
      </c>
      <c r="BH1215" s="8">
        <v>0</v>
      </c>
      <c r="BI1215" s="8">
        <v>0</v>
      </c>
      <c r="BJ1215" s="8">
        <v>0</v>
      </c>
      <c r="BK1215" s="8">
        <v>0</v>
      </c>
      <c r="BL1215" s="8">
        <v>0</v>
      </c>
      <c r="BM1215" s="8">
        <v>0</v>
      </c>
      <c r="BN1215" s="8">
        <v>0</v>
      </c>
      <c r="BO1215" s="8">
        <v>0</v>
      </c>
      <c r="BP1215" s="8">
        <v>0</v>
      </c>
      <c r="BQ1215" s="8">
        <v>0</v>
      </c>
      <c r="BR1215" s="8">
        <v>0</v>
      </c>
    </row>
    <row r="1216" spans="1:70" x14ac:dyDescent="0.25">
      <c r="A1216" s="6">
        <v>35431791</v>
      </c>
      <c r="B1216" t="s">
        <v>2724</v>
      </c>
      <c r="C1216" s="7" t="s">
        <v>421</v>
      </c>
      <c r="D1216" s="7" t="s">
        <v>2647</v>
      </c>
      <c r="E1216" s="7" t="s">
        <v>421</v>
      </c>
      <c r="F1216" t="s">
        <v>2507</v>
      </c>
      <c r="G1216" t="s">
        <v>2648</v>
      </c>
      <c r="H1216" t="s">
        <v>955</v>
      </c>
      <c r="I1216" t="s">
        <v>956</v>
      </c>
      <c r="J1216" t="s">
        <v>99</v>
      </c>
      <c r="K1216" t="s">
        <v>957</v>
      </c>
      <c r="L1216">
        <v>38.282753569100002</v>
      </c>
      <c r="M1216">
        <v>-120.5394634709</v>
      </c>
      <c r="N1216" s="7" t="s">
        <v>958</v>
      </c>
      <c r="O1216" s="7" t="s">
        <v>959</v>
      </c>
      <c r="P1216" s="7" t="s">
        <v>960</v>
      </c>
      <c r="Q1216" s="7" t="s">
        <v>122</v>
      </c>
      <c r="R1216" s="7">
        <v>1206</v>
      </c>
      <c r="S1216" s="7">
        <v>164</v>
      </c>
      <c r="T1216" s="7" t="s">
        <v>123</v>
      </c>
      <c r="U1216" s="7"/>
      <c r="V1216" s="7" t="s">
        <v>422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8">
        <v>0</v>
      </c>
      <c r="AO1216" s="8">
        <v>0</v>
      </c>
      <c r="AP1216" s="8">
        <v>0</v>
      </c>
      <c r="AQ1216" s="8">
        <v>0</v>
      </c>
      <c r="AR1216" s="8">
        <v>0</v>
      </c>
      <c r="AS1216" s="8">
        <v>0</v>
      </c>
      <c r="AT1216" s="8">
        <v>0</v>
      </c>
      <c r="AU1216" s="7">
        <v>0</v>
      </c>
      <c r="AV1216" s="7">
        <v>0</v>
      </c>
      <c r="AW1216" s="7">
        <v>0</v>
      </c>
      <c r="AX1216" s="7">
        <v>0</v>
      </c>
      <c r="AY1216" s="7">
        <v>0</v>
      </c>
      <c r="AZ1216" s="7">
        <v>0</v>
      </c>
      <c r="BA1216" s="7">
        <v>0</v>
      </c>
      <c r="BB1216" s="7">
        <v>0</v>
      </c>
      <c r="BC1216" s="8">
        <v>0</v>
      </c>
      <c r="BD1216" s="8">
        <v>0</v>
      </c>
      <c r="BE1216" s="8">
        <v>0</v>
      </c>
      <c r="BF1216" s="8">
        <v>0</v>
      </c>
      <c r="BG1216" s="8">
        <v>0</v>
      </c>
      <c r="BH1216" s="8">
        <v>0</v>
      </c>
      <c r="BI1216" s="8">
        <v>0</v>
      </c>
      <c r="BJ1216" s="8">
        <v>0</v>
      </c>
      <c r="BK1216" s="8">
        <v>0</v>
      </c>
      <c r="BL1216" s="8">
        <v>0</v>
      </c>
      <c r="BM1216" s="8">
        <v>0</v>
      </c>
      <c r="BN1216" s="8">
        <v>0</v>
      </c>
      <c r="BO1216" s="8">
        <v>0</v>
      </c>
      <c r="BP1216" s="8">
        <v>0</v>
      </c>
      <c r="BQ1216" s="8">
        <v>0</v>
      </c>
      <c r="BR1216" s="8">
        <v>0</v>
      </c>
    </row>
    <row r="1217" spans="1:70" x14ac:dyDescent="0.25">
      <c r="A1217" s="6">
        <v>35431792</v>
      </c>
      <c r="B1217" t="s">
        <v>2725</v>
      </c>
      <c r="C1217" s="7" t="s">
        <v>421</v>
      </c>
      <c r="D1217" s="7" t="s">
        <v>2647</v>
      </c>
      <c r="E1217" s="7" t="s">
        <v>421</v>
      </c>
      <c r="F1217" t="s">
        <v>2507</v>
      </c>
      <c r="G1217" t="s">
        <v>2648</v>
      </c>
      <c r="H1217" t="s">
        <v>955</v>
      </c>
      <c r="I1217" t="s">
        <v>956</v>
      </c>
      <c r="J1217" t="s">
        <v>99</v>
      </c>
      <c r="K1217" t="s">
        <v>957</v>
      </c>
      <c r="L1217">
        <v>38.279448353699998</v>
      </c>
      <c r="M1217">
        <v>-120.5312011589</v>
      </c>
      <c r="N1217" s="7" t="s">
        <v>958</v>
      </c>
      <c r="O1217" s="7" t="s">
        <v>959</v>
      </c>
      <c r="P1217" s="7" t="s">
        <v>960</v>
      </c>
      <c r="Q1217" s="7" t="s">
        <v>122</v>
      </c>
      <c r="R1217" s="7">
        <v>1206</v>
      </c>
      <c r="S1217" s="7">
        <v>164</v>
      </c>
      <c r="T1217" s="7" t="s">
        <v>123</v>
      </c>
      <c r="U1217" s="7"/>
      <c r="V1217" s="7" t="s">
        <v>422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8">
        <v>0</v>
      </c>
      <c r="AO1217" s="8">
        <v>0</v>
      </c>
      <c r="AP1217" s="8">
        <v>0</v>
      </c>
      <c r="AQ1217" s="8">
        <v>0</v>
      </c>
      <c r="AR1217" s="8">
        <v>0</v>
      </c>
      <c r="AS1217" s="8">
        <v>0</v>
      </c>
      <c r="AT1217" s="8">
        <v>0</v>
      </c>
      <c r="AU1217" s="7">
        <v>0</v>
      </c>
      <c r="AV1217" s="7">
        <v>0</v>
      </c>
      <c r="AW1217" s="7">
        <v>0</v>
      </c>
      <c r="AX1217" s="7">
        <v>0</v>
      </c>
      <c r="AY1217" s="7">
        <v>0</v>
      </c>
      <c r="AZ1217" s="7">
        <v>0</v>
      </c>
      <c r="BA1217" s="7">
        <v>0</v>
      </c>
      <c r="BB1217" s="7">
        <v>0</v>
      </c>
      <c r="BC1217" s="8">
        <v>0</v>
      </c>
      <c r="BD1217" s="8">
        <v>0</v>
      </c>
      <c r="BE1217" s="8">
        <v>0</v>
      </c>
      <c r="BF1217" s="8">
        <v>0</v>
      </c>
      <c r="BG1217" s="8">
        <v>0</v>
      </c>
      <c r="BH1217" s="8">
        <v>0</v>
      </c>
      <c r="BI1217" s="8">
        <v>0</v>
      </c>
      <c r="BJ1217" s="8">
        <v>0</v>
      </c>
      <c r="BK1217" s="8">
        <v>0</v>
      </c>
      <c r="BL1217" s="8">
        <v>0</v>
      </c>
      <c r="BM1217" s="8">
        <v>0</v>
      </c>
      <c r="BN1217" s="8">
        <v>0</v>
      </c>
      <c r="BO1217" s="8">
        <v>0</v>
      </c>
      <c r="BP1217" s="8">
        <v>0</v>
      </c>
      <c r="BQ1217" s="8">
        <v>0</v>
      </c>
      <c r="BR1217" s="8">
        <v>0</v>
      </c>
    </row>
    <row r="1218" spans="1:70" x14ac:dyDescent="0.25">
      <c r="A1218" s="6">
        <v>35431793</v>
      </c>
      <c r="B1218" t="s">
        <v>2726</v>
      </c>
      <c r="C1218" s="7" t="s">
        <v>421</v>
      </c>
      <c r="D1218" s="7" t="s">
        <v>2647</v>
      </c>
      <c r="E1218" s="7" t="s">
        <v>421</v>
      </c>
      <c r="F1218" t="s">
        <v>2507</v>
      </c>
      <c r="G1218" t="s">
        <v>2648</v>
      </c>
      <c r="H1218" t="s">
        <v>955</v>
      </c>
      <c r="I1218" t="s">
        <v>956</v>
      </c>
      <c r="J1218" t="s">
        <v>99</v>
      </c>
      <c r="K1218" t="s">
        <v>957</v>
      </c>
      <c r="L1218">
        <v>38.289582642500001</v>
      </c>
      <c r="M1218">
        <v>-120.4931082709</v>
      </c>
      <c r="N1218" s="7" t="s">
        <v>958</v>
      </c>
      <c r="O1218" s="7" t="s">
        <v>959</v>
      </c>
      <c r="P1218" s="7" t="s">
        <v>960</v>
      </c>
      <c r="Q1218" s="7" t="s">
        <v>122</v>
      </c>
      <c r="R1218" s="7">
        <v>1206</v>
      </c>
      <c r="S1218" s="7">
        <v>164</v>
      </c>
      <c r="T1218" s="7" t="s">
        <v>123</v>
      </c>
      <c r="U1218" s="7"/>
      <c r="V1218" s="7" t="s">
        <v>422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8">
        <v>0</v>
      </c>
      <c r="AO1218" s="8">
        <v>0</v>
      </c>
      <c r="AP1218" s="8">
        <v>0</v>
      </c>
      <c r="AQ1218" s="8">
        <v>0</v>
      </c>
      <c r="AR1218" s="8">
        <v>0</v>
      </c>
      <c r="AS1218" s="8">
        <v>0</v>
      </c>
      <c r="AT1218" s="8">
        <v>0</v>
      </c>
      <c r="AU1218" s="7">
        <v>0</v>
      </c>
      <c r="AV1218" s="7">
        <v>0</v>
      </c>
      <c r="AW1218" s="7">
        <v>0</v>
      </c>
      <c r="AX1218" s="7">
        <v>0</v>
      </c>
      <c r="AY1218" s="7">
        <v>0</v>
      </c>
      <c r="AZ1218" s="7">
        <v>0</v>
      </c>
      <c r="BA1218" s="7">
        <v>0</v>
      </c>
      <c r="BB1218" s="7">
        <v>0</v>
      </c>
      <c r="BC1218" s="8">
        <v>0</v>
      </c>
      <c r="BD1218" s="8">
        <v>0</v>
      </c>
      <c r="BE1218" s="8">
        <v>0</v>
      </c>
      <c r="BF1218" s="8">
        <v>0</v>
      </c>
      <c r="BG1218" s="8">
        <v>0</v>
      </c>
      <c r="BH1218" s="8">
        <v>0</v>
      </c>
      <c r="BI1218" s="8">
        <v>0</v>
      </c>
      <c r="BJ1218" s="8">
        <v>0</v>
      </c>
      <c r="BK1218" s="8">
        <v>0</v>
      </c>
      <c r="BL1218" s="8">
        <v>0</v>
      </c>
      <c r="BM1218" s="8">
        <v>0</v>
      </c>
      <c r="BN1218" s="8">
        <v>0</v>
      </c>
      <c r="BO1218" s="8">
        <v>0</v>
      </c>
      <c r="BP1218" s="8">
        <v>0</v>
      </c>
      <c r="BQ1218" s="8">
        <v>0</v>
      </c>
      <c r="BR1218" s="8">
        <v>0</v>
      </c>
    </row>
    <row r="1219" spans="1:70" x14ac:dyDescent="0.25">
      <c r="A1219" s="6">
        <v>35113101</v>
      </c>
      <c r="B1219" t="s">
        <v>2727</v>
      </c>
      <c r="C1219" s="7" t="s">
        <v>101</v>
      </c>
      <c r="D1219" s="7" t="s">
        <v>94</v>
      </c>
      <c r="E1219" s="7" t="s">
        <v>95</v>
      </c>
      <c r="F1219" t="s">
        <v>2507</v>
      </c>
      <c r="G1219" t="s">
        <v>2508</v>
      </c>
      <c r="H1219" t="s">
        <v>2728</v>
      </c>
      <c r="I1219" t="s">
        <v>1413</v>
      </c>
      <c r="J1219" t="s">
        <v>99</v>
      </c>
      <c r="K1219" t="s">
        <v>957</v>
      </c>
      <c r="L1219">
        <v>38.489000544</v>
      </c>
      <c r="M1219">
        <v>-120.5654624771</v>
      </c>
      <c r="N1219" s="7" t="s">
        <v>2729</v>
      </c>
      <c r="O1219" s="7" t="s">
        <v>2730</v>
      </c>
      <c r="P1219" s="7" t="s">
        <v>2731</v>
      </c>
      <c r="Q1219" s="7" t="s">
        <v>170</v>
      </c>
      <c r="R1219" s="7">
        <v>2293</v>
      </c>
      <c r="S1219" s="7"/>
      <c r="T1219" s="7"/>
      <c r="U1219" s="7"/>
      <c r="V1219" s="7" t="s">
        <v>101</v>
      </c>
      <c r="W1219" s="8">
        <v>2.0496212121212123</v>
      </c>
      <c r="X1219" s="8">
        <v>0</v>
      </c>
      <c r="Y1219" s="8">
        <v>0</v>
      </c>
      <c r="Z1219" s="8">
        <v>2.0496212121212123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2.0496212121212123</v>
      </c>
      <c r="AJ1219" s="8">
        <v>0</v>
      </c>
      <c r="AK1219" s="8">
        <v>0</v>
      </c>
      <c r="AL1219" s="8">
        <v>2.0496212121212123</v>
      </c>
      <c r="AM1219" s="8">
        <v>0</v>
      </c>
      <c r="AN1219" s="8">
        <v>0</v>
      </c>
      <c r="AO1219" s="8">
        <v>0</v>
      </c>
      <c r="AP1219" s="8">
        <v>0</v>
      </c>
      <c r="AQ1219" s="8">
        <v>0</v>
      </c>
      <c r="AR1219" s="8">
        <v>0</v>
      </c>
      <c r="AS1219" s="8">
        <v>0</v>
      </c>
      <c r="AT1219" s="8">
        <v>0</v>
      </c>
      <c r="AU1219" s="7">
        <v>0</v>
      </c>
      <c r="AV1219" s="7">
        <v>0</v>
      </c>
      <c r="AW1219" s="7">
        <v>0</v>
      </c>
      <c r="AX1219" s="7">
        <v>0</v>
      </c>
      <c r="AY1219" s="7">
        <v>0</v>
      </c>
      <c r="AZ1219" s="7">
        <v>0</v>
      </c>
      <c r="BA1219" s="7">
        <v>0</v>
      </c>
      <c r="BB1219" s="7">
        <v>0</v>
      </c>
      <c r="BC1219" s="8">
        <v>0</v>
      </c>
      <c r="BD1219" s="8">
        <v>0</v>
      </c>
      <c r="BE1219" s="8">
        <v>0</v>
      </c>
      <c r="BF1219" s="8">
        <v>0</v>
      </c>
      <c r="BG1219" s="8">
        <v>0</v>
      </c>
      <c r="BH1219" s="8">
        <v>0</v>
      </c>
      <c r="BI1219" s="8">
        <v>0</v>
      </c>
      <c r="BJ1219" s="8">
        <v>0</v>
      </c>
      <c r="BK1219" s="8">
        <v>0</v>
      </c>
      <c r="BL1219" s="8">
        <v>0</v>
      </c>
      <c r="BM1219" s="8">
        <v>0</v>
      </c>
      <c r="BN1219" s="8">
        <v>0</v>
      </c>
      <c r="BO1219" s="8">
        <v>0</v>
      </c>
      <c r="BP1219" s="8">
        <v>0</v>
      </c>
      <c r="BQ1219" s="8">
        <v>0</v>
      </c>
      <c r="BR1219" s="8">
        <v>0</v>
      </c>
    </row>
    <row r="1220" spans="1:70" x14ac:dyDescent="0.25">
      <c r="A1220" s="6">
        <v>35113102</v>
      </c>
      <c r="B1220" t="s">
        <v>2732</v>
      </c>
      <c r="C1220" s="7" t="s">
        <v>101</v>
      </c>
      <c r="D1220" s="7" t="s">
        <v>94</v>
      </c>
      <c r="E1220" s="7" t="s">
        <v>95</v>
      </c>
      <c r="F1220" t="s">
        <v>2507</v>
      </c>
      <c r="G1220" t="s">
        <v>2508</v>
      </c>
      <c r="H1220" t="s">
        <v>2728</v>
      </c>
      <c r="I1220" t="s">
        <v>1413</v>
      </c>
      <c r="J1220" t="s">
        <v>99</v>
      </c>
      <c r="K1220" t="s">
        <v>957</v>
      </c>
      <c r="L1220">
        <v>38.4951772386</v>
      </c>
      <c r="M1220">
        <v>-120.5721250789</v>
      </c>
      <c r="N1220" s="7" t="s">
        <v>2729</v>
      </c>
      <c r="O1220" s="7" t="s">
        <v>2730</v>
      </c>
      <c r="P1220" s="7" t="s">
        <v>2731</v>
      </c>
      <c r="Q1220" s="7" t="s">
        <v>170</v>
      </c>
      <c r="R1220" s="7">
        <v>2293</v>
      </c>
      <c r="S1220" s="7">
        <v>256</v>
      </c>
      <c r="T1220" s="7" t="s">
        <v>123</v>
      </c>
      <c r="U1220" s="7"/>
      <c r="V1220" s="7" t="s">
        <v>101</v>
      </c>
      <c r="W1220" s="8">
        <v>2.2267045454545453</v>
      </c>
      <c r="X1220" s="8">
        <v>0</v>
      </c>
      <c r="Y1220" s="8">
        <v>0</v>
      </c>
      <c r="Z1220" s="8">
        <v>2.2267045454545453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2.2267045454545449</v>
      </c>
      <c r="AJ1220" s="8">
        <v>0</v>
      </c>
      <c r="AK1220" s="8">
        <v>0</v>
      </c>
      <c r="AL1220" s="8">
        <v>2.2267045454545449</v>
      </c>
      <c r="AM1220" s="8">
        <v>0</v>
      </c>
      <c r="AN1220" s="8">
        <v>0</v>
      </c>
      <c r="AO1220" s="8">
        <v>0</v>
      </c>
      <c r="AP1220" s="8">
        <v>0</v>
      </c>
      <c r="AQ1220" s="8">
        <v>0</v>
      </c>
      <c r="AR1220" s="8">
        <v>0</v>
      </c>
      <c r="AS1220" s="8">
        <v>0</v>
      </c>
      <c r="AT1220" s="8">
        <v>0</v>
      </c>
      <c r="AU1220" s="7">
        <v>0</v>
      </c>
      <c r="AV1220" s="7">
        <v>0</v>
      </c>
      <c r="AW1220" s="7">
        <v>0</v>
      </c>
      <c r="AX1220" s="7">
        <v>0</v>
      </c>
      <c r="AY1220" s="7">
        <v>0</v>
      </c>
      <c r="AZ1220" s="7">
        <v>0</v>
      </c>
      <c r="BA1220" s="7">
        <v>0</v>
      </c>
      <c r="BB1220" s="7">
        <v>0</v>
      </c>
      <c r="BC1220" s="8">
        <v>0</v>
      </c>
      <c r="BD1220" s="8">
        <v>0</v>
      </c>
      <c r="BE1220" s="8">
        <v>0</v>
      </c>
      <c r="BF1220" s="8">
        <v>0</v>
      </c>
      <c r="BG1220" s="8">
        <v>0</v>
      </c>
      <c r="BH1220" s="8">
        <v>0</v>
      </c>
      <c r="BI1220" s="8">
        <v>0</v>
      </c>
      <c r="BJ1220" s="8">
        <v>0</v>
      </c>
      <c r="BK1220" s="8">
        <v>0</v>
      </c>
      <c r="BL1220" s="8">
        <v>0</v>
      </c>
      <c r="BM1220" s="8">
        <v>0</v>
      </c>
      <c r="BN1220" s="8">
        <v>0</v>
      </c>
      <c r="BO1220" s="8">
        <v>0</v>
      </c>
      <c r="BP1220" s="8">
        <v>0</v>
      </c>
      <c r="BQ1220" s="8">
        <v>0</v>
      </c>
      <c r="BR1220" s="8">
        <v>0</v>
      </c>
    </row>
    <row r="1221" spans="1:70" x14ac:dyDescent="0.25">
      <c r="A1221" s="6">
        <v>35373706</v>
      </c>
      <c r="B1221" t="s">
        <v>2733</v>
      </c>
      <c r="C1221" s="7" t="s">
        <v>421</v>
      </c>
      <c r="D1221" s="7" t="s">
        <v>2647</v>
      </c>
      <c r="E1221" s="7" t="s">
        <v>421</v>
      </c>
      <c r="F1221" t="s">
        <v>2507</v>
      </c>
      <c r="G1221" t="s">
        <v>2648</v>
      </c>
      <c r="H1221" t="s">
        <v>2734</v>
      </c>
      <c r="I1221" t="s">
        <v>1413</v>
      </c>
      <c r="J1221" t="s">
        <v>99</v>
      </c>
      <c r="K1221" t="s">
        <v>957</v>
      </c>
      <c r="L1221">
        <v>38.489377733600001</v>
      </c>
      <c r="M1221">
        <v>-120.525485613</v>
      </c>
      <c r="N1221" s="7" t="s">
        <v>2729</v>
      </c>
      <c r="O1221" s="7" t="s">
        <v>2730</v>
      </c>
      <c r="P1221" s="7" t="s">
        <v>2731</v>
      </c>
      <c r="Q1221" s="7" t="s">
        <v>170</v>
      </c>
      <c r="R1221" s="7">
        <v>2293</v>
      </c>
      <c r="S1221" s="7">
        <v>256</v>
      </c>
      <c r="T1221" s="7" t="s">
        <v>123</v>
      </c>
      <c r="U1221" s="7"/>
      <c r="V1221" s="7" t="s">
        <v>2625</v>
      </c>
      <c r="W1221" s="8">
        <v>0</v>
      </c>
      <c r="X1221" s="8">
        <v>3.02</v>
      </c>
      <c r="Y1221" s="8">
        <v>0</v>
      </c>
      <c r="Z1221" s="8">
        <v>3.02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8">
        <v>0</v>
      </c>
      <c r="AO1221" s="8">
        <v>0</v>
      </c>
      <c r="AP1221" s="8">
        <v>0</v>
      </c>
      <c r="AQ1221" s="8">
        <v>0</v>
      </c>
      <c r="AR1221" s="8">
        <v>0</v>
      </c>
      <c r="AS1221" s="8">
        <v>0</v>
      </c>
      <c r="AT1221" s="8">
        <v>0</v>
      </c>
      <c r="AU1221" s="7">
        <v>0</v>
      </c>
      <c r="AV1221" s="7">
        <v>0</v>
      </c>
      <c r="AW1221" s="7">
        <v>0</v>
      </c>
      <c r="AX1221" s="7">
        <v>0</v>
      </c>
      <c r="AY1221" s="7">
        <v>0</v>
      </c>
      <c r="AZ1221" s="7">
        <v>0</v>
      </c>
      <c r="BA1221" s="7">
        <v>0</v>
      </c>
      <c r="BB1221" s="7">
        <v>0</v>
      </c>
      <c r="BC1221" s="8">
        <v>0</v>
      </c>
      <c r="BD1221" s="8">
        <v>0</v>
      </c>
      <c r="BE1221" s="8">
        <v>0</v>
      </c>
      <c r="BF1221" s="8">
        <v>0</v>
      </c>
      <c r="BG1221" s="8">
        <v>0</v>
      </c>
      <c r="BH1221" s="8">
        <v>3.02</v>
      </c>
      <c r="BI1221" s="8">
        <v>0</v>
      </c>
      <c r="BJ1221" s="8">
        <v>3.02</v>
      </c>
      <c r="BK1221" s="8">
        <v>0</v>
      </c>
      <c r="BL1221" s="8">
        <v>0</v>
      </c>
      <c r="BM1221" s="8">
        <v>0</v>
      </c>
      <c r="BN1221" s="8">
        <v>0</v>
      </c>
      <c r="BO1221" s="8">
        <v>0</v>
      </c>
      <c r="BP1221" s="8">
        <v>0</v>
      </c>
      <c r="BQ1221" s="8">
        <v>0</v>
      </c>
      <c r="BR1221" s="8">
        <v>0</v>
      </c>
    </row>
    <row r="1222" spans="1:70" x14ac:dyDescent="0.25">
      <c r="A1222" s="6">
        <v>35421667</v>
      </c>
      <c r="B1222" t="s">
        <v>2735</v>
      </c>
      <c r="C1222" s="7" t="s">
        <v>421</v>
      </c>
      <c r="D1222" s="7" t="s">
        <v>2647</v>
      </c>
      <c r="E1222" s="7" t="s">
        <v>421</v>
      </c>
      <c r="F1222" t="s">
        <v>2507</v>
      </c>
      <c r="G1222" t="s">
        <v>2648</v>
      </c>
      <c r="H1222" t="s">
        <v>2734</v>
      </c>
      <c r="I1222" t="s">
        <v>1413</v>
      </c>
      <c r="J1222" t="s">
        <v>99</v>
      </c>
      <c r="K1222" t="s">
        <v>957</v>
      </c>
      <c r="L1222">
        <v>38.489377733600001</v>
      </c>
      <c r="M1222">
        <v>-120.525485613</v>
      </c>
      <c r="N1222" s="7" t="s">
        <v>2729</v>
      </c>
      <c r="O1222" s="7" t="s">
        <v>2730</v>
      </c>
      <c r="P1222" s="7" t="s">
        <v>2731</v>
      </c>
      <c r="Q1222" s="7" t="s">
        <v>170</v>
      </c>
      <c r="R1222" s="7">
        <v>2293</v>
      </c>
      <c r="S1222" s="7">
        <v>256</v>
      </c>
      <c r="T1222" s="7" t="s">
        <v>123</v>
      </c>
      <c r="U1222" s="7"/>
      <c r="V1222" s="7" t="s">
        <v>2625</v>
      </c>
      <c r="W1222" s="8">
        <v>0</v>
      </c>
      <c r="X1222" s="8">
        <v>3.9099999999999997</v>
      </c>
      <c r="Y1222" s="8">
        <v>0</v>
      </c>
      <c r="Z1222" s="8">
        <v>3.9099999999999997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8">
        <v>0</v>
      </c>
      <c r="AO1222" s="8">
        <v>0</v>
      </c>
      <c r="AP1222" s="8">
        <v>0</v>
      </c>
      <c r="AQ1222" s="8">
        <v>0</v>
      </c>
      <c r="AR1222" s="8">
        <v>0</v>
      </c>
      <c r="AS1222" s="8">
        <v>0</v>
      </c>
      <c r="AT1222" s="8">
        <v>0</v>
      </c>
      <c r="AU1222" s="7">
        <v>0</v>
      </c>
      <c r="AV1222" s="7">
        <v>0</v>
      </c>
      <c r="AW1222" s="7">
        <v>0</v>
      </c>
      <c r="AX1222" s="7">
        <v>0</v>
      </c>
      <c r="AY1222" s="7">
        <v>0</v>
      </c>
      <c r="AZ1222" s="7">
        <v>0</v>
      </c>
      <c r="BA1222" s="7">
        <v>0</v>
      </c>
      <c r="BB1222" s="7">
        <v>0</v>
      </c>
      <c r="BC1222" s="8">
        <v>0</v>
      </c>
      <c r="BD1222" s="8">
        <v>0</v>
      </c>
      <c r="BE1222" s="8">
        <v>0</v>
      </c>
      <c r="BF1222" s="8">
        <v>0</v>
      </c>
      <c r="BG1222" s="8">
        <v>0</v>
      </c>
      <c r="BH1222" s="8">
        <v>3.9099999999999997</v>
      </c>
      <c r="BI1222" s="8">
        <v>0</v>
      </c>
      <c r="BJ1222" s="8">
        <v>3.9099999999999997</v>
      </c>
      <c r="BK1222" s="8">
        <v>0</v>
      </c>
      <c r="BL1222" s="8">
        <v>0</v>
      </c>
      <c r="BM1222" s="8">
        <v>0</v>
      </c>
      <c r="BN1222" s="8">
        <v>0</v>
      </c>
      <c r="BO1222" s="8">
        <v>0</v>
      </c>
      <c r="BP1222" s="8">
        <v>0</v>
      </c>
      <c r="BQ1222" s="8">
        <v>0</v>
      </c>
      <c r="BR1222" s="8">
        <v>0</v>
      </c>
    </row>
    <row r="1223" spans="1:70" x14ac:dyDescent="0.25">
      <c r="A1223" s="6">
        <v>35421182</v>
      </c>
      <c r="B1223" t="s">
        <v>2736</v>
      </c>
      <c r="C1223" s="7" t="s">
        <v>421</v>
      </c>
      <c r="D1223" s="7" t="s">
        <v>2647</v>
      </c>
      <c r="E1223" s="7" t="s">
        <v>421</v>
      </c>
      <c r="F1223" t="s">
        <v>2507</v>
      </c>
      <c r="G1223" t="s">
        <v>2648</v>
      </c>
      <c r="H1223" t="s">
        <v>2734</v>
      </c>
      <c r="I1223" t="s">
        <v>1413</v>
      </c>
      <c r="J1223" t="s">
        <v>99</v>
      </c>
      <c r="K1223" t="s">
        <v>957</v>
      </c>
      <c r="L1223">
        <v>38.486840428900003</v>
      </c>
      <c r="M1223">
        <v>-120.52299740949999</v>
      </c>
      <c r="N1223" s="7" t="s">
        <v>2729</v>
      </c>
      <c r="O1223" s="7" t="s">
        <v>2730</v>
      </c>
      <c r="P1223" s="7" t="s">
        <v>2731</v>
      </c>
      <c r="Q1223" s="7" t="s">
        <v>170</v>
      </c>
      <c r="R1223" s="7">
        <v>2293</v>
      </c>
      <c r="S1223" s="7">
        <v>256</v>
      </c>
      <c r="T1223" s="7" t="s">
        <v>123</v>
      </c>
      <c r="U1223" s="7"/>
      <c r="V1223" s="7" t="s">
        <v>2625</v>
      </c>
      <c r="W1223" s="8">
        <v>0</v>
      </c>
      <c r="X1223" s="8">
        <v>2.6429999999999998</v>
      </c>
      <c r="Y1223" s="8">
        <v>0</v>
      </c>
      <c r="Z1223" s="8">
        <v>2.6429999999999998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8">
        <v>0</v>
      </c>
      <c r="AO1223" s="8">
        <v>0</v>
      </c>
      <c r="AP1223" s="8">
        <v>0</v>
      </c>
      <c r="AQ1223" s="8">
        <v>0</v>
      </c>
      <c r="AR1223" s="8">
        <v>0</v>
      </c>
      <c r="AS1223" s="8">
        <v>0</v>
      </c>
      <c r="AT1223" s="8">
        <v>0</v>
      </c>
      <c r="AU1223" s="7">
        <v>0</v>
      </c>
      <c r="AV1223" s="7">
        <v>0</v>
      </c>
      <c r="AW1223" s="7">
        <v>0</v>
      </c>
      <c r="AX1223" s="7">
        <v>0</v>
      </c>
      <c r="AY1223" s="7">
        <v>0</v>
      </c>
      <c r="AZ1223" s="7">
        <v>0</v>
      </c>
      <c r="BA1223" s="7">
        <v>0</v>
      </c>
      <c r="BB1223" s="7">
        <v>0</v>
      </c>
      <c r="BC1223" s="8">
        <v>0</v>
      </c>
      <c r="BD1223" s="8">
        <v>0</v>
      </c>
      <c r="BE1223" s="8">
        <v>0</v>
      </c>
      <c r="BF1223" s="8">
        <v>0</v>
      </c>
      <c r="BG1223" s="8">
        <v>0</v>
      </c>
      <c r="BH1223" s="8">
        <v>2.6429999999999998</v>
      </c>
      <c r="BI1223" s="8">
        <v>0</v>
      </c>
      <c r="BJ1223" s="8">
        <v>2.6429999999999998</v>
      </c>
      <c r="BK1223" s="8">
        <v>0</v>
      </c>
      <c r="BL1223" s="8">
        <v>0</v>
      </c>
      <c r="BM1223" s="8">
        <v>0</v>
      </c>
      <c r="BN1223" s="8">
        <v>0</v>
      </c>
      <c r="BO1223" s="8">
        <v>0</v>
      </c>
      <c r="BP1223" s="8">
        <v>0</v>
      </c>
      <c r="BQ1223" s="8">
        <v>0</v>
      </c>
      <c r="BR1223" s="8">
        <v>0</v>
      </c>
    </row>
    <row r="1224" spans="1:70" x14ac:dyDescent="0.25">
      <c r="A1224" s="6">
        <v>35421183</v>
      </c>
      <c r="B1224" t="s">
        <v>2737</v>
      </c>
      <c r="C1224" s="7" t="s">
        <v>421</v>
      </c>
      <c r="D1224" s="7" t="s">
        <v>2647</v>
      </c>
      <c r="E1224" s="7" t="s">
        <v>421</v>
      </c>
      <c r="F1224" t="s">
        <v>2507</v>
      </c>
      <c r="G1224" t="s">
        <v>2648</v>
      </c>
      <c r="H1224" t="s">
        <v>2734</v>
      </c>
      <c r="I1224" t="s">
        <v>1413</v>
      </c>
      <c r="J1224" t="s">
        <v>99</v>
      </c>
      <c r="K1224" t="s">
        <v>957</v>
      </c>
      <c r="L1224">
        <v>38.486840428900003</v>
      </c>
      <c r="M1224">
        <v>-120.52299740949999</v>
      </c>
      <c r="N1224" s="7" t="s">
        <v>2729</v>
      </c>
      <c r="O1224" s="7" t="s">
        <v>2730</v>
      </c>
      <c r="P1224" s="7" t="s">
        <v>2731</v>
      </c>
      <c r="Q1224" s="7" t="s">
        <v>170</v>
      </c>
      <c r="R1224" s="7">
        <v>2293</v>
      </c>
      <c r="S1224" s="7">
        <v>256</v>
      </c>
      <c r="T1224" s="7" t="s">
        <v>123</v>
      </c>
      <c r="U1224" s="7"/>
      <c r="V1224" s="7" t="s">
        <v>2625</v>
      </c>
      <c r="W1224" s="8">
        <v>0</v>
      </c>
      <c r="X1224" s="8">
        <v>2.9279999999999999</v>
      </c>
      <c r="Y1224" s="8">
        <v>0</v>
      </c>
      <c r="Z1224" s="8">
        <v>2.9279999999999999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8">
        <v>0</v>
      </c>
      <c r="AO1224" s="8">
        <v>0</v>
      </c>
      <c r="AP1224" s="8">
        <v>0</v>
      </c>
      <c r="AQ1224" s="8">
        <v>0</v>
      </c>
      <c r="AR1224" s="8">
        <v>0</v>
      </c>
      <c r="AS1224" s="8">
        <v>0</v>
      </c>
      <c r="AT1224" s="8">
        <v>0</v>
      </c>
      <c r="AU1224" s="7">
        <v>0</v>
      </c>
      <c r="AV1224" s="7">
        <v>0</v>
      </c>
      <c r="AW1224" s="7">
        <v>0</v>
      </c>
      <c r="AX1224" s="7">
        <v>0</v>
      </c>
      <c r="AY1224" s="7">
        <v>0</v>
      </c>
      <c r="AZ1224" s="7">
        <v>0</v>
      </c>
      <c r="BA1224" s="7">
        <v>0</v>
      </c>
      <c r="BB1224" s="7">
        <v>0</v>
      </c>
      <c r="BC1224" s="8">
        <v>0</v>
      </c>
      <c r="BD1224" s="8">
        <v>0</v>
      </c>
      <c r="BE1224" s="8">
        <v>0</v>
      </c>
      <c r="BF1224" s="8">
        <v>0</v>
      </c>
      <c r="BG1224" s="8">
        <v>0</v>
      </c>
      <c r="BH1224" s="8">
        <v>2.9279999999999999</v>
      </c>
      <c r="BI1224" s="8">
        <v>0</v>
      </c>
      <c r="BJ1224" s="8">
        <v>2.9279999999999999</v>
      </c>
      <c r="BK1224" s="8">
        <v>0</v>
      </c>
      <c r="BL1224" s="8">
        <v>0</v>
      </c>
      <c r="BM1224" s="8">
        <v>0</v>
      </c>
      <c r="BN1224" s="8">
        <v>0</v>
      </c>
      <c r="BO1224" s="8">
        <v>0</v>
      </c>
      <c r="BP1224" s="8">
        <v>0</v>
      </c>
      <c r="BQ1224" s="8">
        <v>0</v>
      </c>
      <c r="BR1224" s="8">
        <v>0</v>
      </c>
    </row>
    <row r="1225" spans="1:70" x14ac:dyDescent="0.25">
      <c r="A1225" s="6">
        <v>35421184</v>
      </c>
      <c r="B1225" t="s">
        <v>2738</v>
      </c>
      <c r="C1225" s="7" t="s">
        <v>421</v>
      </c>
      <c r="D1225" s="7" t="s">
        <v>2647</v>
      </c>
      <c r="E1225" s="7" t="s">
        <v>421</v>
      </c>
      <c r="F1225" t="s">
        <v>2507</v>
      </c>
      <c r="G1225" t="s">
        <v>2648</v>
      </c>
      <c r="H1225" t="s">
        <v>2734</v>
      </c>
      <c r="I1225" t="s">
        <v>1413</v>
      </c>
      <c r="J1225" t="s">
        <v>99</v>
      </c>
      <c r="K1225" t="s">
        <v>957</v>
      </c>
      <c r="L1225">
        <v>38.486840428900003</v>
      </c>
      <c r="M1225">
        <v>-120.52299740949999</v>
      </c>
      <c r="N1225" s="7" t="s">
        <v>2729</v>
      </c>
      <c r="O1225" s="7" t="s">
        <v>2730</v>
      </c>
      <c r="P1225" s="7" t="s">
        <v>2731</v>
      </c>
      <c r="Q1225" s="7" t="s">
        <v>170</v>
      </c>
      <c r="R1225" s="7">
        <v>2293</v>
      </c>
      <c r="S1225" s="7">
        <v>256</v>
      </c>
      <c r="T1225" s="7" t="s">
        <v>123</v>
      </c>
      <c r="U1225" s="7"/>
      <c r="V1225" s="7" t="s">
        <v>2625</v>
      </c>
      <c r="W1225" s="8">
        <v>0</v>
      </c>
      <c r="X1225" s="8">
        <v>3.1139999999999999</v>
      </c>
      <c r="Y1225" s="8">
        <v>0</v>
      </c>
      <c r="Z1225" s="8">
        <v>3.1139999999999999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8">
        <v>0</v>
      </c>
      <c r="AO1225" s="8">
        <v>0</v>
      </c>
      <c r="AP1225" s="8">
        <v>0</v>
      </c>
      <c r="AQ1225" s="8">
        <v>0</v>
      </c>
      <c r="AR1225" s="8">
        <v>0</v>
      </c>
      <c r="AS1225" s="8">
        <v>0</v>
      </c>
      <c r="AT1225" s="8">
        <v>0</v>
      </c>
      <c r="AU1225" s="7">
        <v>0</v>
      </c>
      <c r="AV1225" s="7">
        <v>0</v>
      </c>
      <c r="AW1225" s="7">
        <v>0</v>
      </c>
      <c r="AX1225" s="7">
        <v>0</v>
      </c>
      <c r="AY1225" s="7">
        <v>0</v>
      </c>
      <c r="AZ1225" s="7">
        <v>0</v>
      </c>
      <c r="BA1225" s="7">
        <v>0</v>
      </c>
      <c r="BB1225" s="7">
        <v>0</v>
      </c>
      <c r="BC1225" s="8">
        <v>0</v>
      </c>
      <c r="BD1225" s="8">
        <v>0</v>
      </c>
      <c r="BE1225" s="8">
        <v>0</v>
      </c>
      <c r="BF1225" s="8">
        <v>0</v>
      </c>
      <c r="BG1225" s="8">
        <v>0</v>
      </c>
      <c r="BH1225" s="8">
        <v>3.1139999999999999</v>
      </c>
      <c r="BI1225" s="8">
        <v>0</v>
      </c>
      <c r="BJ1225" s="8">
        <v>3.1139999999999999</v>
      </c>
      <c r="BK1225" s="8">
        <v>0</v>
      </c>
      <c r="BL1225" s="8">
        <v>0</v>
      </c>
      <c r="BM1225" s="8">
        <v>0</v>
      </c>
      <c r="BN1225" s="8">
        <v>0</v>
      </c>
      <c r="BO1225" s="8">
        <v>0</v>
      </c>
      <c r="BP1225" s="8">
        <v>0</v>
      </c>
      <c r="BQ1225" s="8">
        <v>0</v>
      </c>
      <c r="BR1225" s="8">
        <v>0</v>
      </c>
    </row>
    <row r="1226" spans="1:70" x14ac:dyDescent="0.25">
      <c r="A1226" s="6">
        <v>35367522</v>
      </c>
      <c r="B1226" t="s">
        <v>2739</v>
      </c>
      <c r="C1226" s="7" t="s">
        <v>421</v>
      </c>
      <c r="D1226" s="7" t="s">
        <v>2647</v>
      </c>
      <c r="E1226" s="7" t="s">
        <v>421</v>
      </c>
      <c r="F1226" t="s">
        <v>2507</v>
      </c>
      <c r="G1226" t="s">
        <v>2648</v>
      </c>
      <c r="H1226" t="s">
        <v>2734</v>
      </c>
      <c r="I1226" t="s">
        <v>1413</v>
      </c>
      <c r="J1226" t="s">
        <v>99</v>
      </c>
      <c r="K1226" t="s">
        <v>957</v>
      </c>
      <c r="L1226">
        <v>38.486840428900003</v>
      </c>
      <c r="M1226">
        <v>-120.52299740949999</v>
      </c>
      <c r="N1226" s="7" t="s">
        <v>2729</v>
      </c>
      <c r="O1226" s="7" t="s">
        <v>2730</v>
      </c>
      <c r="P1226" s="7" t="s">
        <v>2731</v>
      </c>
      <c r="Q1226" s="7" t="s">
        <v>170</v>
      </c>
      <c r="R1226" s="7">
        <v>2293</v>
      </c>
      <c r="S1226" s="7">
        <v>256</v>
      </c>
      <c r="T1226" s="7" t="s">
        <v>123</v>
      </c>
      <c r="U1226" s="7"/>
      <c r="V1226" s="7" t="s">
        <v>2625</v>
      </c>
      <c r="W1226" s="8">
        <v>0</v>
      </c>
      <c r="X1226" s="8">
        <v>3.3409999999999997</v>
      </c>
      <c r="Y1226" s="8">
        <v>0</v>
      </c>
      <c r="Z1226" s="8">
        <v>3.3409999999999997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8">
        <v>0</v>
      </c>
      <c r="AO1226" s="8">
        <v>0</v>
      </c>
      <c r="AP1226" s="8">
        <v>0</v>
      </c>
      <c r="AQ1226" s="8">
        <v>0</v>
      </c>
      <c r="AR1226" s="8">
        <v>0</v>
      </c>
      <c r="AS1226" s="8">
        <v>0</v>
      </c>
      <c r="AT1226" s="8">
        <v>0</v>
      </c>
      <c r="AU1226" s="7">
        <v>0</v>
      </c>
      <c r="AV1226" s="7">
        <v>0</v>
      </c>
      <c r="AW1226" s="7">
        <v>0</v>
      </c>
      <c r="AX1226" s="7">
        <v>0</v>
      </c>
      <c r="AY1226" s="7">
        <v>0</v>
      </c>
      <c r="AZ1226" s="7">
        <v>0</v>
      </c>
      <c r="BA1226" s="7">
        <v>0</v>
      </c>
      <c r="BB1226" s="7">
        <v>0</v>
      </c>
      <c r="BC1226" s="8">
        <v>0</v>
      </c>
      <c r="BD1226" s="8">
        <v>0</v>
      </c>
      <c r="BE1226" s="8">
        <v>0</v>
      </c>
      <c r="BF1226" s="8">
        <v>0</v>
      </c>
      <c r="BG1226" s="8">
        <v>0</v>
      </c>
      <c r="BH1226" s="8">
        <v>3.3409999999999997</v>
      </c>
      <c r="BI1226" s="8">
        <v>0</v>
      </c>
      <c r="BJ1226" s="8">
        <v>3.3409999999999997</v>
      </c>
      <c r="BK1226" s="8">
        <v>0</v>
      </c>
      <c r="BL1226" s="8">
        <v>0</v>
      </c>
      <c r="BM1226" s="8">
        <v>0</v>
      </c>
      <c r="BN1226" s="8">
        <v>0</v>
      </c>
      <c r="BO1226" s="8">
        <v>0</v>
      </c>
      <c r="BP1226" s="8">
        <v>0</v>
      </c>
      <c r="BQ1226" s="8">
        <v>0</v>
      </c>
      <c r="BR1226" s="8">
        <v>0</v>
      </c>
    </row>
    <row r="1227" spans="1:70" x14ac:dyDescent="0.25">
      <c r="A1227" s="6">
        <v>35367524</v>
      </c>
      <c r="B1227" t="s">
        <v>2740</v>
      </c>
      <c r="C1227" s="7" t="s">
        <v>421</v>
      </c>
      <c r="D1227" s="7" t="s">
        <v>2647</v>
      </c>
      <c r="E1227" s="7" t="s">
        <v>421</v>
      </c>
      <c r="F1227" t="s">
        <v>2507</v>
      </c>
      <c r="G1227" t="s">
        <v>2648</v>
      </c>
      <c r="H1227" t="s">
        <v>2734</v>
      </c>
      <c r="I1227" t="s">
        <v>1413</v>
      </c>
      <c r="J1227" t="s">
        <v>99</v>
      </c>
      <c r="K1227" t="s">
        <v>957</v>
      </c>
      <c r="L1227">
        <v>38.467782230700003</v>
      </c>
      <c r="M1227">
        <v>-120.5277375073</v>
      </c>
      <c r="N1227" s="7" t="s">
        <v>2729</v>
      </c>
      <c r="O1227" s="7" t="s">
        <v>2741</v>
      </c>
      <c r="P1227" s="7" t="s">
        <v>2731</v>
      </c>
      <c r="Q1227" s="7" t="s">
        <v>170</v>
      </c>
      <c r="R1227" s="7">
        <v>2468</v>
      </c>
      <c r="S1227" s="7">
        <v>107</v>
      </c>
      <c r="T1227" s="7" t="s">
        <v>123</v>
      </c>
      <c r="U1227" s="7"/>
      <c r="V1227" s="7" t="s">
        <v>2625</v>
      </c>
      <c r="W1227" s="8">
        <v>0</v>
      </c>
      <c r="X1227" s="8">
        <v>1.4</v>
      </c>
      <c r="Y1227" s="8">
        <v>0</v>
      </c>
      <c r="Z1227" s="8">
        <v>1.4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8">
        <v>0</v>
      </c>
      <c r="AO1227" s="8">
        <v>0</v>
      </c>
      <c r="AP1227" s="8">
        <v>0</v>
      </c>
      <c r="AQ1227" s="8">
        <v>0</v>
      </c>
      <c r="AR1227" s="8">
        <v>0</v>
      </c>
      <c r="AS1227" s="8">
        <v>0</v>
      </c>
      <c r="AT1227" s="8">
        <v>0</v>
      </c>
      <c r="AU1227" s="7">
        <v>0</v>
      </c>
      <c r="AV1227" s="7">
        <v>0</v>
      </c>
      <c r="AW1227" s="7">
        <v>0</v>
      </c>
      <c r="AX1227" s="7">
        <v>0</v>
      </c>
      <c r="AY1227" s="7">
        <v>0</v>
      </c>
      <c r="AZ1227" s="7">
        <v>0</v>
      </c>
      <c r="BA1227" s="7">
        <v>0</v>
      </c>
      <c r="BB1227" s="7">
        <v>0</v>
      </c>
      <c r="BC1227" s="8">
        <v>0</v>
      </c>
      <c r="BD1227" s="8">
        <v>1.4</v>
      </c>
      <c r="BE1227" s="8">
        <v>0</v>
      </c>
      <c r="BF1227" s="8">
        <v>1.4</v>
      </c>
      <c r="BG1227" s="8">
        <v>0</v>
      </c>
      <c r="BH1227" s="8">
        <v>0</v>
      </c>
      <c r="BI1227" s="8">
        <v>0</v>
      </c>
      <c r="BJ1227" s="8">
        <v>0</v>
      </c>
      <c r="BK1227" s="8">
        <v>0</v>
      </c>
      <c r="BL1227" s="8">
        <v>0</v>
      </c>
      <c r="BM1227" s="8">
        <v>0</v>
      </c>
      <c r="BN1227" s="8">
        <v>0</v>
      </c>
      <c r="BO1227" s="8">
        <v>0</v>
      </c>
      <c r="BP1227" s="8">
        <v>0</v>
      </c>
      <c r="BQ1227" s="8">
        <v>0</v>
      </c>
      <c r="BR1227" s="8">
        <v>0</v>
      </c>
    </row>
    <row r="1228" spans="1:70" x14ac:dyDescent="0.25">
      <c r="A1228" s="6">
        <v>35425646</v>
      </c>
      <c r="B1228" t="s">
        <v>2742</v>
      </c>
      <c r="C1228" s="7" t="s">
        <v>421</v>
      </c>
      <c r="D1228" s="7" t="s">
        <v>2647</v>
      </c>
      <c r="E1228" s="7" t="s">
        <v>421</v>
      </c>
      <c r="F1228" t="s">
        <v>2507</v>
      </c>
      <c r="G1228" t="s">
        <v>2648</v>
      </c>
      <c r="H1228" t="s">
        <v>2734</v>
      </c>
      <c r="I1228" t="s">
        <v>1413</v>
      </c>
      <c r="J1228" t="s">
        <v>99</v>
      </c>
      <c r="K1228" t="s">
        <v>957</v>
      </c>
      <c r="L1228">
        <v>38.481668036099997</v>
      </c>
      <c r="M1228">
        <v>-120.5199549057</v>
      </c>
      <c r="N1228" s="7" t="s">
        <v>2729</v>
      </c>
      <c r="O1228" s="7" t="s">
        <v>2741</v>
      </c>
      <c r="P1228" s="7" t="s">
        <v>2731</v>
      </c>
      <c r="Q1228" s="7" t="s">
        <v>170</v>
      </c>
      <c r="R1228" s="7">
        <v>2468</v>
      </c>
      <c r="S1228" s="7">
        <v>107</v>
      </c>
      <c r="T1228" s="7" t="s">
        <v>123</v>
      </c>
      <c r="U1228" s="7"/>
      <c r="V1228" s="7" t="s">
        <v>790</v>
      </c>
      <c r="W1228" s="8">
        <v>0</v>
      </c>
      <c r="X1228" s="8">
        <v>2.9169999999999998</v>
      </c>
      <c r="Y1228" s="8">
        <v>0</v>
      </c>
      <c r="Z1228" s="8">
        <v>2.9169999999999998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8">
        <v>0</v>
      </c>
      <c r="AO1228" s="8">
        <v>0</v>
      </c>
      <c r="AP1228" s="8">
        <v>0</v>
      </c>
      <c r="AQ1228" s="8">
        <v>0</v>
      </c>
      <c r="AR1228" s="8">
        <v>0</v>
      </c>
      <c r="AS1228" s="8">
        <v>0</v>
      </c>
      <c r="AT1228" s="8">
        <v>0</v>
      </c>
      <c r="AU1228" s="7">
        <v>0</v>
      </c>
      <c r="AV1228" s="7">
        <v>0</v>
      </c>
      <c r="AW1228" s="7">
        <v>0</v>
      </c>
      <c r="AX1228" s="7">
        <v>0</v>
      </c>
      <c r="AY1228" s="7">
        <v>0</v>
      </c>
      <c r="AZ1228" s="7">
        <v>0</v>
      </c>
      <c r="BA1228" s="7">
        <v>0</v>
      </c>
      <c r="BB1228" s="7">
        <v>0</v>
      </c>
      <c r="BC1228" s="8">
        <v>0</v>
      </c>
      <c r="BD1228" s="8">
        <v>0</v>
      </c>
      <c r="BE1228" s="8">
        <v>0</v>
      </c>
      <c r="BF1228" s="8">
        <v>0</v>
      </c>
      <c r="BG1228" s="8">
        <v>0</v>
      </c>
      <c r="BH1228" s="8">
        <v>0</v>
      </c>
      <c r="BI1228" s="8">
        <v>0</v>
      </c>
      <c r="BJ1228" s="8">
        <v>0</v>
      </c>
      <c r="BK1228" s="8">
        <v>0</v>
      </c>
      <c r="BL1228" s="8">
        <v>2.9169999999999998</v>
      </c>
      <c r="BM1228" s="8">
        <v>0</v>
      </c>
      <c r="BN1228" s="8">
        <v>2.9169999999999998</v>
      </c>
      <c r="BO1228" s="8">
        <v>0</v>
      </c>
      <c r="BP1228" s="8">
        <v>0</v>
      </c>
      <c r="BQ1228" s="8">
        <v>0</v>
      </c>
      <c r="BR1228" s="8">
        <v>0</v>
      </c>
    </row>
    <row r="1229" spans="1:70" x14ac:dyDescent="0.25">
      <c r="A1229" s="6">
        <v>35425647</v>
      </c>
      <c r="B1229" t="s">
        <v>2743</v>
      </c>
      <c r="C1229" s="7" t="s">
        <v>421</v>
      </c>
      <c r="D1229" s="7" t="s">
        <v>2647</v>
      </c>
      <c r="E1229" s="7" t="s">
        <v>421</v>
      </c>
      <c r="F1229" t="s">
        <v>2507</v>
      </c>
      <c r="G1229" t="s">
        <v>2648</v>
      </c>
      <c r="H1229" t="s">
        <v>2734</v>
      </c>
      <c r="I1229" t="s">
        <v>1413</v>
      </c>
      <c r="J1229" t="s">
        <v>99</v>
      </c>
      <c r="K1229" t="s">
        <v>957</v>
      </c>
      <c r="L1229">
        <v>38.487186413000003</v>
      </c>
      <c r="M1229">
        <v>-120.51901729470001</v>
      </c>
      <c r="N1229" s="7" t="s">
        <v>2729</v>
      </c>
      <c r="O1229" s="7" t="s">
        <v>2741</v>
      </c>
      <c r="P1229" s="7" t="s">
        <v>2731</v>
      </c>
      <c r="Q1229" s="7" t="s">
        <v>170</v>
      </c>
      <c r="R1229" s="7">
        <v>2468</v>
      </c>
      <c r="S1229" s="7">
        <v>107</v>
      </c>
      <c r="T1229" s="7" t="s">
        <v>123</v>
      </c>
      <c r="U1229" s="7"/>
      <c r="V1229" s="7" t="s">
        <v>790</v>
      </c>
      <c r="W1229" s="8">
        <v>0</v>
      </c>
      <c r="X1229" s="8">
        <v>1.86</v>
      </c>
      <c r="Y1229" s="8">
        <v>0</v>
      </c>
      <c r="Z1229" s="8">
        <v>1.86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8">
        <v>0</v>
      </c>
      <c r="AO1229" s="8">
        <v>0</v>
      </c>
      <c r="AP1229" s="8">
        <v>0</v>
      </c>
      <c r="AQ1229" s="8">
        <v>0</v>
      </c>
      <c r="AR1229" s="8">
        <v>0</v>
      </c>
      <c r="AS1229" s="8">
        <v>0</v>
      </c>
      <c r="AT1229" s="8">
        <v>0</v>
      </c>
      <c r="AU1229" s="7">
        <v>0</v>
      </c>
      <c r="AV1229" s="7">
        <v>0</v>
      </c>
      <c r="AW1229" s="7">
        <v>0</v>
      </c>
      <c r="AX1229" s="7">
        <v>0</v>
      </c>
      <c r="AY1229" s="7">
        <v>0</v>
      </c>
      <c r="AZ1229" s="7">
        <v>0</v>
      </c>
      <c r="BA1229" s="7">
        <v>0</v>
      </c>
      <c r="BB1229" s="7">
        <v>0</v>
      </c>
      <c r="BC1229" s="8">
        <v>0</v>
      </c>
      <c r="BD1229" s="8">
        <v>0</v>
      </c>
      <c r="BE1229" s="8">
        <v>0</v>
      </c>
      <c r="BF1229" s="8">
        <v>0</v>
      </c>
      <c r="BG1229" s="8">
        <v>0</v>
      </c>
      <c r="BH1229" s="8">
        <v>0</v>
      </c>
      <c r="BI1229" s="8">
        <v>0</v>
      </c>
      <c r="BJ1229" s="8">
        <v>0</v>
      </c>
      <c r="BK1229" s="8">
        <v>0</v>
      </c>
      <c r="BL1229" s="8">
        <v>1.86</v>
      </c>
      <c r="BM1229" s="8">
        <v>0</v>
      </c>
      <c r="BN1229" s="8">
        <v>1.86</v>
      </c>
      <c r="BO1229" s="8">
        <v>0</v>
      </c>
      <c r="BP1229" s="8">
        <v>0</v>
      </c>
      <c r="BQ1229" s="8">
        <v>0</v>
      </c>
      <c r="BR1229" s="8">
        <v>0</v>
      </c>
    </row>
    <row r="1230" spans="1:70" x14ac:dyDescent="0.25">
      <c r="A1230" s="6">
        <v>35411026</v>
      </c>
      <c r="B1230" t="s">
        <v>2744</v>
      </c>
      <c r="C1230" s="7" t="s">
        <v>421</v>
      </c>
      <c r="D1230" s="7" t="s">
        <v>2647</v>
      </c>
      <c r="E1230" s="7" t="s">
        <v>421</v>
      </c>
      <c r="F1230" t="s">
        <v>2507</v>
      </c>
      <c r="G1230" t="s">
        <v>2648</v>
      </c>
      <c r="H1230" t="s">
        <v>2734</v>
      </c>
      <c r="I1230" t="s">
        <v>1413</v>
      </c>
      <c r="J1230" t="s">
        <v>99</v>
      </c>
      <c r="K1230" t="s">
        <v>957</v>
      </c>
      <c r="L1230">
        <v>38.469471024299999</v>
      </c>
      <c r="M1230">
        <v>-120.5278369935</v>
      </c>
      <c r="N1230" s="7" t="s">
        <v>2729</v>
      </c>
      <c r="O1230" s="7" t="s">
        <v>2741</v>
      </c>
      <c r="P1230" s="7" t="s">
        <v>2731</v>
      </c>
      <c r="Q1230" s="7" t="s">
        <v>170</v>
      </c>
      <c r="R1230" s="7">
        <v>2468</v>
      </c>
      <c r="S1230" s="7">
        <v>107</v>
      </c>
      <c r="T1230" s="7" t="s">
        <v>123</v>
      </c>
      <c r="U1230" s="7"/>
      <c r="V1230" s="7" t="s">
        <v>2625</v>
      </c>
      <c r="W1230" s="8">
        <v>0</v>
      </c>
      <c r="X1230" s="8">
        <v>3.36</v>
      </c>
      <c r="Y1230" s="8">
        <v>0</v>
      </c>
      <c r="Z1230" s="8">
        <v>3.36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8">
        <v>0</v>
      </c>
      <c r="AO1230" s="8">
        <v>0</v>
      </c>
      <c r="AP1230" s="8">
        <v>0</v>
      </c>
      <c r="AQ1230" s="8">
        <v>0</v>
      </c>
      <c r="AR1230" s="8">
        <v>0</v>
      </c>
      <c r="AS1230" s="8">
        <v>0</v>
      </c>
      <c r="AT1230" s="8">
        <v>0</v>
      </c>
      <c r="AU1230" s="7">
        <v>0</v>
      </c>
      <c r="AV1230" s="7">
        <v>0</v>
      </c>
      <c r="AW1230" s="7">
        <v>0</v>
      </c>
      <c r="AX1230" s="7">
        <v>0</v>
      </c>
      <c r="AY1230" s="7">
        <v>0</v>
      </c>
      <c r="AZ1230" s="7">
        <v>0</v>
      </c>
      <c r="BA1230" s="7">
        <v>0</v>
      </c>
      <c r="BB1230" s="7">
        <v>0</v>
      </c>
      <c r="BC1230" s="8">
        <v>0</v>
      </c>
      <c r="BD1230" s="8">
        <v>0</v>
      </c>
      <c r="BE1230" s="8">
        <v>0</v>
      </c>
      <c r="BF1230" s="8">
        <v>0</v>
      </c>
      <c r="BG1230" s="8">
        <v>0</v>
      </c>
      <c r="BH1230" s="8">
        <v>3.36</v>
      </c>
      <c r="BI1230" s="8">
        <v>0</v>
      </c>
      <c r="BJ1230" s="8">
        <v>3.36</v>
      </c>
      <c r="BK1230" s="8">
        <v>0</v>
      </c>
      <c r="BL1230" s="8">
        <v>0</v>
      </c>
      <c r="BM1230" s="8">
        <v>0</v>
      </c>
      <c r="BN1230" s="8">
        <v>0</v>
      </c>
      <c r="BO1230" s="8">
        <v>0</v>
      </c>
      <c r="BP1230" s="8">
        <v>0</v>
      </c>
      <c r="BQ1230" s="8">
        <v>0</v>
      </c>
      <c r="BR1230" s="8">
        <v>0</v>
      </c>
    </row>
    <row r="1231" spans="1:70" x14ac:dyDescent="0.25">
      <c r="A1231" s="6">
        <v>35411027</v>
      </c>
      <c r="B1231" t="s">
        <v>2745</v>
      </c>
      <c r="C1231" s="7" t="s">
        <v>421</v>
      </c>
      <c r="D1231" s="7" t="s">
        <v>2647</v>
      </c>
      <c r="E1231" s="7" t="s">
        <v>421</v>
      </c>
      <c r="F1231" t="s">
        <v>2507</v>
      </c>
      <c r="G1231" t="s">
        <v>2648</v>
      </c>
      <c r="H1231" t="s">
        <v>2734</v>
      </c>
      <c r="I1231" t="s">
        <v>1413</v>
      </c>
      <c r="J1231" t="s">
        <v>99</v>
      </c>
      <c r="K1231" t="s">
        <v>957</v>
      </c>
      <c r="L1231">
        <v>38.472464840900003</v>
      </c>
      <c r="M1231">
        <v>-120.5266688942</v>
      </c>
      <c r="N1231" s="7" t="s">
        <v>2729</v>
      </c>
      <c r="O1231" s="7" t="s">
        <v>2741</v>
      </c>
      <c r="P1231" s="7" t="s">
        <v>2731</v>
      </c>
      <c r="Q1231" s="7" t="s">
        <v>170</v>
      </c>
      <c r="R1231" s="7">
        <v>2468</v>
      </c>
      <c r="S1231" s="7">
        <v>107</v>
      </c>
      <c r="T1231" s="7" t="s">
        <v>123</v>
      </c>
      <c r="U1231" s="7"/>
      <c r="V1231" s="7" t="s">
        <v>2625</v>
      </c>
      <c r="W1231" s="8">
        <v>0</v>
      </c>
      <c r="X1231" s="8">
        <v>3.51</v>
      </c>
      <c r="Y1231" s="8">
        <v>0</v>
      </c>
      <c r="Z1231" s="8">
        <v>3.51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8">
        <v>0</v>
      </c>
      <c r="AO1231" s="8">
        <v>0</v>
      </c>
      <c r="AP1231" s="8">
        <v>0</v>
      </c>
      <c r="AQ1231" s="8">
        <v>0</v>
      </c>
      <c r="AR1231" s="8">
        <v>0</v>
      </c>
      <c r="AS1231" s="8">
        <v>0</v>
      </c>
      <c r="AT1231" s="8">
        <v>0</v>
      </c>
      <c r="AU1231" s="7">
        <v>0</v>
      </c>
      <c r="AV1231" s="7">
        <v>0</v>
      </c>
      <c r="AW1231" s="7">
        <v>0</v>
      </c>
      <c r="AX1231" s="7">
        <v>0</v>
      </c>
      <c r="AY1231" s="7">
        <v>0</v>
      </c>
      <c r="AZ1231" s="7">
        <v>0</v>
      </c>
      <c r="BA1231" s="7">
        <v>0</v>
      </c>
      <c r="BB1231" s="7">
        <v>0</v>
      </c>
      <c r="BC1231" s="8">
        <v>0</v>
      </c>
      <c r="BD1231" s="8">
        <v>0</v>
      </c>
      <c r="BE1231" s="8">
        <v>0</v>
      </c>
      <c r="BF1231" s="8">
        <v>0</v>
      </c>
      <c r="BG1231" s="8">
        <v>0</v>
      </c>
      <c r="BH1231" s="8">
        <v>3.51</v>
      </c>
      <c r="BI1231" s="8">
        <v>0</v>
      </c>
      <c r="BJ1231" s="8">
        <v>3.51</v>
      </c>
      <c r="BK1231" s="8">
        <v>0</v>
      </c>
      <c r="BL1231" s="8">
        <v>0</v>
      </c>
      <c r="BM1231" s="8">
        <v>0</v>
      </c>
      <c r="BN1231" s="8">
        <v>0</v>
      </c>
      <c r="BO1231" s="8">
        <v>0</v>
      </c>
      <c r="BP1231" s="8">
        <v>0</v>
      </c>
      <c r="BQ1231" s="8">
        <v>0</v>
      </c>
      <c r="BR1231" s="8">
        <v>0</v>
      </c>
    </row>
    <row r="1232" spans="1:70" x14ac:dyDescent="0.25">
      <c r="A1232" s="6">
        <v>35411028</v>
      </c>
      <c r="B1232" t="s">
        <v>2746</v>
      </c>
      <c r="C1232" s="7" t="s">
        <v>421</v>
      </c>
      <c r="D1232" s="7" t="s">
        <v>2647</v>
      </c>
      <c r="E1232" s="7" t="s">
        <v>421</v>
      </c>
      <c r="F1232" t="s">
        <v>2507</v>
      </c>
      <c r="G1232" t="s">
        <v>2648</v>
      </c>
      <c r="H1232" t="s">
        <v>2734</v>
      </c>
      <c r="I1232" t="s">
        <v>1413</v>
      </c>
      <c r="J1232" t="s">
        <v>99</v>
      </c>
      <c r="K1232" t="s">
        <v>957</v>
      </c>
      <c r="L1232">
        <v>38.464584031199998</v>
      </c>
      <c r="M1232">
        <v>-120.52917890560001</v>
      </c>
      <c r="N1232" s="7" t="s">
        <v>2729</v>
      </c>
      <c r="O1232" s="7" t="s">
        <v>2741</v>
      </c>
      <c r="P1232" s="7" t="s">
        <v>2731</v>
      </c>
      <c r="Q1232" s="7" t="s">
        <v>170</v>
      </c>
      <c r="R1232" s="7">
        <v>2468</v>
      </c>
      <c r="S1232" s="7">
        <v>107</v>
      </c>
      <c r="T1232" s="7" t="s">
        <v>123</v>
      </c>
      <c r="U1232" s="7"/>
      <c r="V1232" s="7" t="s">
        <v>2625</v>
      </c>
      <c r="W1232" s="8">
        <v>0</v>
      </c>
      <c r="X1232" s="8">
        <v>1.6899999999999997</v>
      </c>
      <c r="Y1232" s="8">
        <v>0</v>
      </c>
      <c r="Z1232" s="8">
        <v>1.6899999999999997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8">
        <v>0</v>
      </c>
      <c r="AO1232" s="8">
        <v>0</v>
      </c>
      <c r="AP1232" s="8">
        <v>0</v>
      </c>
      <c r="AQ1232" s="8">
        <v>0</v>
      </c>
      <c r="AR1232" s="8">
        <v>0</v>
      </c>
      <c r="AS1232" s="8">
        <v>0</v>
      </c>
      <c r="AT1232" s="8">
        <v>0</v>
      </c>
      <c r="AU1232" s="7">
        <v>0</v>
      </c>
      <c r="AV1232" s="7">
        <v>0</v>
      </c>
      <c r="AW1232" s="7">
        <v>0</v>
      </c>
      <c r="AX1232" s="7">
        <v>0</v>
      </c>
      <c r="AY1232" s="7">
        <v>0</v>
      </c>
      <c r="AZ1232" s="7">
        <v>0</v>
      </c>
      <c r="BA1232" s="7">
        <v>0</v>
      </c>
      <c r="BB1232" s="7">
        <v>0</v>
      </c>
      <c r="BC1232" s="8">
        <v>0</v>
      </c>
      <c r="BD1232" s="8">
        <v>0</v>
      </c>
      <c r="BE1232" s="8">
        <v>0</v>
      </c>
      <c r="BF1232" s="8">
        <v>0</v>
      </c>
      <c r="BG1232" s="8">
        <v>0</v>
      </c>
      <c r="BH1232" s="8">
        <v>1.6899999999999997</v>
      </c>
      <c r="BI1232" s="8">
        <v>0</v>
      </c>
      <c r="BJ1232" s="8">
        <v>1.6899999999999997</v>
      </c>
      <c r="BK1232" s="8">
        <v>0</v>
      </c>
      <c r="BL1232" s="8">
        <v>0</v>
      </c>
      <c r="BM1232" s="8">
        <v>0</v>
      </c>
      <c r="BN1232" s="8">
        <v>0</v>
      </c>
      <c r="BO1232" s="8">
        <v>0</v>
      </c>
      <c r="BP1232" s="8">
        <v>0</v>
      </c>
      <c r="BQ1232" s="8">
        <v>0</v>
      </c>
      <c r="BR1232" s="8">
        <v>0</v>
      </c>
    </row>
    <row r="1233" spans="1:70" x14ac:dyDescent="0.25">
      <c r="A1233" s="6">
        <v>35383305</v>
      </c>
      <c r="B1233" t="s">
        <v>2747</v>
      </c>
      <c r="C1233" s="7" t="s">
        <v>421</v>
      </c>
      <c r="D1233" s="7" t="s">
        <v>2647</v>
      </c>
      <c r="E1233" s="7" t="s">
        <v>421</v>
      </c>
      <c r="F1233" t="s">
        <v>2507</v>
      </c>
      <c r="G1233" t="s">
        <v>2648</v>
      </c>
      <c r="H1233" t="s">
        <v>2734</v>
      </c>
      <c r="I1233" t="s">
        <v>1413</v>
      </c>
      <c r="J1233" t="s">
        <v>99</v>
      </c>
      <c r="K1233" t="s">
        <v>957</v>
      </c>
      <c r="L1233">
        <v>38.484109524799997</v>
      </c>
      <c r="M1233">
        <v>-120.5201581104</v>
      </c>
      <c r="N1233" s="7" t="s">
        <v>2729</v>
      </c>
      <c r="O1233" s="7" t="s">
        <v>2741</v>
      </c>
      <c r="P1233" s="7" t="s">
        <v>2731</v>
      </c>
      <c r="Q1233" s="7" t="s">
        <v>170</v>
      </c>
      <c r="R1233" s="7">
        <v>2468</v>
      </c>
      <c r="S1233" s="7">
        <v>107</v>
      </c>
      <c r="T1233" s="7" t="s">
        <v>123</v>
      </c>
      <c r="U1233" s="7"/>
      <c r="V1233" s="7" t="s">
        <v>790</v>
      </c>
      <c r="W1233" s="8">
        <v>0</v>
      </c>
      <c r="X1233" s="8">
        <v>0.56999999999999995</v>
      </c>
      <c r="Y1233" s="8">
        <v>0</v>
      </c>
      <c r="Z1233" s="8">
        <v>0.56999999999999995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8">
        <v>0</v>
      </c>
      <c r="AO1233" s="8">
        <v>0</v>
      </c>
      <c r="AP1233" s="8">
        <v>0</v>
      </c>
      <c r="AQ1233" s="8">
        <v>0</v>
      </c>
      <c r="AR1233" s="8">
        <v>0</v>
      </c>
      <c r="AS1233" s="8">
        <v>0</v>
      </c>
      <c r="AT1233" s="8">
        <v>0</v>
      </c>
      <c r="AU1233" s="7">
        <v>0</v>
      </c>
      <c r="AV1233" s="7">
        <v>0</v>
      </c>
      <c r="AW1233" s="7">
        <v>0</v>
      </c>
      <c r="AX1233" s="7">
        <v>0</v>
      </c>
      <c r="AY1233" s="7">
        <v>0</v>
      </c>
      <c r="AZ1233" s="7">
        <v>0</v>
      </c>
      <c r="BA1233" s="7">
        <v>0</v>
      </c>
      <c r="BB1233" s="7">
        <v>0</v>
      </c>
      <c r="BC1233" s="8">
        <v>0</v>
      </c>
      <c r="BD1233" s="8">
        <v>0</v>
      </c>
      <c r="BE1233" s="8">
        <v>0</v>
      </c>
      <c r="BF1233" s="8">
        <v>0</v>
      </c>
      <c r="BG1233" s="8">
        <v>0</v>
      </c>
      <c r="BH1233" s="8">
        <v>0</v>
      </c>
      <c r="BI1233" s="8">
        <v>0</v>
      </c>
      <c r="BJ1233" s="8">
        <v>0</v>
      </c>
      <c r="BK1233" s="8">
        <v>0</v>
      </c>
      <c r="BL1233" s="8">
        <v>0.56999999999999995</v>
      </c>
      <c r="BM1233" s="8">
        <v>0</v>
      </c>
      <c r="BN1233" s="8">
        <v>0.56999999999999995</v>
      </c>
      <c r="BO1233" s="8">
        <v>0</v>
      </c>
      <c r="BP1233" s="8">
        <v>0</v>
      </c>
      <c r="BQ1233" s="8">
        <v>0</v>
      </c>
      <c r="BR1233" s="8">
        <v>0</v>
      </c>
    </row>
    <row r="1234" spans="1:70" x14ac:dyDescent="0.25">
      <c r="A1234" s="6">
        <v>35376889</v>
      </c>
      <c r="B1234" t="s">
        <v>2748</v>
      </c>
      <c r="C1234" s="7" t="s">
        <v>421</v>
      </c>
      <c r="D1234" s="7" t="s">
        <v>2647</v>
      </c>
      <c r="E1234" s="7" t="s">
        <v>421</v>
      </c>
      <c r="F1234" t="s">
        <v>2507</v>
      </c>
      <c r="G1234" t="s">
        <v>2648</v>
      </c>
      <c r="H1234" t="s">
        <v>2734</v>
      </c>
      <c r="I1234" t="s">
        <v>1413</v>
      </c>
      <c r="J1234" t="s">
        <v>99</v>
      </c>
      <c r="K1234" t="s">
        <v>957</v>
      </c>
      <c r="L1234">
        <v>38.421397930799998</v>
      </c>
      <c r="M1234">
        <v>-120.5494101087</v>
      </c>
      <c r="N1234" s="7" t="s">
        <v>2729</v>
      </c>
      <c r="O1234" s="7" t="s">
        <v>2749</v>
      </c>
      <c r="P1234" s="7" t="s">
        <v>2731</v>
      </c>
      <c r="Q1234" s="7" t="s">
        <v>170</v>
      </c>
      <c r="R1234" s="7">
        <v>1765</v>
      </c>
      <c r="S1234" s="7">
        <v>218</v>
      </c>
      <c r="T1234" s="7" t="s">
        <v>123</v>
      </c>
      <c r="U1234" s="7"/>
      <c r="V1234" s="7" t="s">
        <v>2625</v>
      </c>
      <c r="W1234" s="8">
        <v>0</v>
      </c>
      <c r="X1234" s="8">
        <v>13.7</v>
      </c>
      <c r="Y1234" s="8">
        <v>0</v>
      </c>
      <c r="Z1234" s="8">
        <v>13.7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8">
        <v>0</v>
      </c>
      <c r="AO1234" s="8">
        <v>0</v>
      </c>
      <c r="AP1234" s="8">
        <v>0</v>
      </c>
      <c r="AQ1234" s="8">
        <v>0</v>
      </c>
      <c r="AR1234" s="8">
        <v>0</v>
      </c>
      <c r="AS1234" s="8">
        <v>0</v>
      </c>
      <c r="AT1234" s="8">
        <v>0</v>
      </c>
      <c r="AU1234" s="7">
        <v>0</v>
      </c>
      <c r="AV1234" s="7">
        <v>0</v>
      </c>
      <c r="AW1234" s="7">
        <v>0</v>
      </c>
      <c r="AX1234" s="7">
        <v>0</v>
      </c>
      <c r="AY1234" s="7">
        <v>0</v>
      </c>
      <c r="AZ1234" s="7">
        <v>0</v>
      </c>
      <c r="BA1234" s="7">
        <v>0</v>
      </c>
      <c r="BB1234" s="7">
        <v>0</v>
      </c>
      <c r="BC1234" s="8">
        <v>0</v>
      </c>
      <c r="BD1234" s="8">
        <v>0</v>
      </c>
      <c r="BE1234" s="8">
        <v>0</v>
      </c>
      <c r="BF1234" s="8">
        <v>0</v>
      </c>
      <c r="BG1234" s="8">
        <v>0</v>
      </c>
      <c r="BH1234" s="8">
        <v>0</v>
      </c>
      <c r="BI1234" s="8">
        <v>0</v>
      </c>
      <c r="BJ1234" s="8">
        <v>0</v>
      </c>
      <c r="BK1234" s="8">
        <v>0</v>
      </c>
      <c r="BL1234" s="8">
        <v>13.7</v>
      </c>
      <c r="BM1234" s="8">
        <v>0</v>
      </c>
      <c r="BN1234" s="8">
        <v>13.7</v>
      </c>
      <c r="BO1234" s="8">
        <v>0</v>
      </c>
      <c r="BP1234" s="8">
        <v>0</v>
      </c>
      <c r="BQ1234" s="8">
        <v>0</v>
      </c>
      <c r="BR1234" s="8">
        <v>0</v>
      </c>
    </row>
    <row r="1235" spans="1:70" x14ac:dyDescent="0.25">
      <c r="A1235" s="6">
        <v>35415642</v>
      </c>
      <c r="B1235" t="s">
        <v>2750</v>
      </c>
      <c r="C1235" s="7" t="s">
        <v>421</v>
      </c>
      <c r="D1235" s="7" t="s">
        <v>2647</v>
      </c>
      <c r="E1235" s="7" t="s">
        <v>421</v>
      </c>
      <c r="F1235" t="s">
        <v>2507</v>
      </c>
      <c r="G1235" t="s">
        <v>2648</v>
      </c>
      <c r="H1235" t="s">
        <v>2734</v>
      </c>
      <c r="I1235" t="s">
        <v>1413</v>
      </c>
      <c r="J1235" t="s">
        <v>99</v>
      </c>
      <c r="K1235" t="s">
        <v>957</v>
      </c>
      <c r="L1235">
        <v>38.421632947399999</v>
      </c>
      <c r="M1235">
        <v>-120.5506509062</v>
      </c>
      <c r="N1235" s="7" t="s">
        <v>2729</v>
      </c>
      <c r="O1235" s="7" t="s">
        <v>2749</v>
      </c>
      <c r="P1235" s="7" t="s">
        <v>2731</v>
      </c>
      <c r="Q1235" s="7" t="s">
        <v>170</v>
      </c>
      <c r="R1235" s="7">
        <v>1765</v>
      </c>
      <c r="S1235" s="7">
        <v>218</v>
      </c>
      <c r="T1235" s="7" t="s">
        <v>123</v>
      </c>
      <c r="U1235" s="7"/>
      <c r="V1235" s="7" t="s">
        <v>2625</v>
      </c>
      <c r="W1235" s="8">
        <v>0</v>
      </c>
      <c r="X1235" s="8">
        <v>0.43999999999999995</v>
      </c>
      <c r="Y1235" s="8">
        <v>0</v>
      </c>
      <c r="Z1235" s="8">
        <v>0.43999999999999995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8">
        <v>0</v>
      </c>
      <c r="AO1235" s="8">
        <v>0</v>
      </c>
      <c r="AP1235" s="8">
        <v>0</v>
      </c>
      <c r="AQ1235" s="8">
        <v>0</v>
      </c>
      <c r="AR1235" s="8">
        <v>0</v>
      </c>
      <c r="AS1235" s="8">
        <v>0</v>
      </c>
      <c r="AT1235" s="8">
        <v>0</v>
      </c>
      <c r="AU1235" s="7">
        <v>0</v>
      </c>
      <c r="AV1235" s="7">
        <v>0</v>
      </c>
      <c r="AW1235" s="7">
        <v>0</v>
      </c>
      <c r="AX1235" s="7">
        <v>0</v>
      </c>
      <c r="AY1235" s="7">
        <v>0</v>
      </c>
      <c r="AZ1235" s="7">
        <v>0</v>
      </c>
      <c r="BA1235" s="7">
        <v>0</v>
      </c>
      <c r="BB1235" s="7">
        <v>0</v>
      </c>
      <c r="BC1235" s="8">
        <v>0</v>
      </c>
      <c r="BD1235" s="8">
        <v>0.43999999999999995</v>
      </c>
      <c r="BE1235" s="8">
        <v>0</v>
      </c>
      <c r="BF1235" s="8">
        <v>0.43999999999999995</v>
      </c>
      <c r="BG1235" s="8">
        <v>0</v>
      </c>
      <c r="BH1235" s="8">
        <v>0</v>
      </c>
      <c r="BI1235" s="8">
        <v>0</v>
      </c>
      <c r="BJ1235" s="8">
        <v>0</v>
      </c>
      <c r="BK1235" s="8">
        <v>0</v>
      </c>
      <c r="BL1235" s="8">
        <v>0</v>
      </c>
      <c r="BM1235" s="8">
        <v>0</v>
      </c>
      <c r="BN1235" s="8">
        <v>0</v>
      </c>
      <c r="BO1235" s="8">
        <v>0</v>
      </c>
      <c r="BP1235" s="8">
        <v>0</v>
      </c>
      <c r="BQ1235" s="8">
        <v>0</v>
      </c>
      <c r="BR1235" s="8">
        <v>0</v>
      </c>
    </row>
    <row r="1236" spans="1:70" x14ac:dyDescent="0.25">
      <c r="A1236" s="6">
        <v>35415647</v>
      </c>
      <c r="B1236" t="s">
        <v>2751</v>
      </c>
      <c r="C1236" s="7" t="s">
        <v>421</v>
      </c>
      <c r="D1236" s="7" t="s">
        <v>2647</v>
      </c>
      <c r="E1236" s="7" t="s">
        <v>421</v>
      </c>
      <c r="F1236" t="s">
        <v>2507</v>
      </c>
      <c r="G1236" t="s">
        <v>2648</v>
      </c>
      <c r="H1236" t="s">
        <v>2734</v>
      </c>
      <c r="I1236" t="s">
        <v>1413</v>
      </c>
      <c r="J1236" t="s">
        <v>99</v>
      </c>
      <c r="K1236" t="s">
        <v>957</v>
      </c>
      <c r="L1236">
        <v>38.426195139699999</v>
      </c>
      <c r="M1236">
        <v>-120.5414349</v>
      </c>
      <c r="N1236" s="7" t="s">
        <v>2729</v>
      </c>
      <c r="O1236" s="7" t="s">
        <v>2749</v>
      </c>
      <c r="P1236" s="7" t="s">
        <v>2731</v>
      </c>
      <c r="Q1236" s="7" t="s">
        <v>170</v>
      </c>
      <c r="R1236" s="7">
        <v>1765</v>
      </c>
      <c r="S1236" s="7">
        <v>218</v>
      </c>
      <c r="T1236" s="7" t="s">
        <v>123</v>
      </c>
      <c r="U1236" s="7"/>
      <c r="V1236" s="7" t="s">
        <v>2625</v>
      </c>
      <c r="W1236" s="8">
        <v>0</v>
      </c>
      <c r="X1236" s="8">
        <v>1.61</v>
      </c>
      <c r="Y1236" s="8">
        <v>0</v>
      </c>
      <c r="Z1236" s="8">
        <v>1.61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8">
        <v>0</v>
      </c>
      <c r="AO1236" s="8">
        <v>0</v>
      </c>
      <c r="AP1236" s="8">
        <v>0</v>
      </c>
      <c r="AQ1236" s="8">
        <v>0</v>
      </c>
      <c r="AR1236" s="8">
        <v>0</v>
      </c>
      <c r="AS1236" s="8">
        <v>0</v>
      </c>
      <c r="AT1236" s="8">
        <v>0</v>
      </c>
      <c r="AU1236" s="7">
        <v>0</v>
      </c>
      <c r="AV1236" s="7">
        <v>0</v>
      </c>
      <c r="AW1236" s="7">
        <v>0</v>
      </c>
      <c r="AX1236" s="7">
        <v>0</v>
      </c>
      <c r="AY1236" s="7">
        <v>0</v>
      </c>
      <c r="AZ1236" s="7">
        <v>0</v>
      </c>
      <c r="BA1236" s="7">
        <v>0</v>
      </c>
      <c r="BB1236" s="7">
        <v>0</v>
      </c>
      <c r="BC1236" s="8">
        <v>0</v>
      </c>
      <c r="BD1236" s="8">
        <v>1.61</v>
      </c>
      <c r="BE1236" s="8">
        <v>0</v>
      </c>
      <c r="BF1236" s="8">
        <v>1.61</v>
      </c>
      <c r="BG1236" s="8">
        <v>0</v>
      </c>
      <c r="BH1236" s="8">
        <v>0</v>
      </c>
      <c r="BI1236" s="8">
        <v>0</v>
      </c>
      <c r="BJ1236" s="8">
        <v>0</v>
      </c>
      <c r="BK1236" s="8">
        <v>0</v>
      </c>
      <c r="BL1236" s="8">
        <v>0</v>
      </c>
      <c r="BM1236" s="8">
        <v>0</v>
      </c>
      <c r="BN1236" s="8">
        <v>0</v>
      </c>
      <c r="BO1236" s="8">
        <v>0</v>
      </c>
      <c r="BP1236" s="8">
        <v>0</v>
      </c>
      <c r="BQ1236" s="8">
        <v>0</v>
      </c>
      <c r="BR1236" s="8">
        <v>0</v>
      </c>
    </row>
    <row r="1237" spans="1:70" x14ac:dyDescent="0.25">
      <c r="A1237" s="6">
        <v>35415652</v>
      </c>
      <c r="B1237" t="s">
        <v>2752</v>
      </c>
      <c r="C1237" s="7" t="s">
        <v>421</v>
      </c>
      <c r="D1237" s="7" t="s">
        <v>2647</v>
      </c>
      <c r="E1237" s="7" t="s">
        <v>421</v>
      </c>
      <c r="F1237" t="s">
        <v>2507</v>
      </c>
      <c r="G1237" t="s">
        <v>2648</v>
      </c>
      <c r="H1237" t="s">
        <v>2753</v>
      </c>
      <c r="I1237" t="s">
        <v>956</v>
      </c>
      <c r="J1237" t="s">
        <v>99</v>
      </c>
      <c r="K1237" t="s">
        <v>957</v>
      </c>
      <c r="L1237">
        <v>38.419747535299997</v>
      </c>
      <c r="M1237">
        <v>-120.518582229</v>
      </c>
      <c r="N1237" s="7" t="s">
        <v>2729</v>
      </c>
      <c r="O1237" s="7" t="s">
        <v>2749</v>
      </c>
      <c r="P1237" s="7" t="s">
        <v>2731</v>
      </c>
      <c r="Q1237" s="7" t="s">
        <v>170</v>
      </c>
      <c r="R1237" s="7">
        <v>1765</v>
      </c>
      <c r="S1237" s="7">
        <v>218</v>
      </c>
      <c r="T1237" s="7" t="s">
        <v>123</v>
      </c>
      <c r="U1237" s="7"/>
      <c r="V1237" s="7" t="s">
        <v>2625</v>
      </c>
      <c r="W1237" s="8">
        <v>0.39000000000000007</v>
      </c>
      <c r="X1237" s="8">
        <v>4.4400000000000004</v>
      </c>
      <c r="Y1237" s="8">
        <v>0</v>
      </c>
      <c r="Z1237" s="8">
        <v>4.83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8">
        <v>0</v>
      </c>
      <c r="AO1237" s="8">
        <v>0</v>
      </c>
      <c r="AP1237" s="8">
        <v>0</v>
      </c>
      <c r="AQ1237" s="8">
        <v>0</v>
      </c>
      <c r="AR1237" s="8">
        <v>0</v>
      </c>
      <c r="AS1237" s="8">
        <v>0</v>
      </c>
      <c r="AT1237" s="8">
        <v>0</v>
      </c>
      <c r="AU1237" s="7">
        <v>0</v>
      </c>
      <c r="AV1237" s="7">
        <v>0</v>
      </c>
      <c r="AW1237" s="7">
        <v>0</v>
      </c>
      <c r="AX1237" s="7">
        <v>0</v>
      </c>
      <c r="AY1237" s="7">
        <v>0</v>
      </c>
      <c r="AZ1237" s="7">
        <v>0</v>
      </c>
      <c r="BA1237" s="7">
        <v>0</v>
      </c>
      <c r="BB1237" s="7">
        <v>0</v>
      </c>
      <c r="BC1237" s="8">
        <v>0.39000000000000007</v>
      </c>
      <c r="BD1237" s="8">
        <v>4.4400000000000004</v>
      </c>
      <c r="BE1237" s="8">
        <v>0</v>
      </c>
      <c r="BF1237" s="8">
        <v>4.83</v>
      </c>
      <c r="BG1237" s="8">
        <v>0</v>
      </c>
      <c r="BH1237" s="8">
        <v>0</v>
      </c>
      <c r="BI1237" s="8">
        <v>0</v>
      </c>
      <c r="BJ1237" s="8">
        <v>0</v>
      </c>
      <c r="BK1237" s="8">
        <v>0</v>
      </c>
      <c r="BL1237" s="8">
        <v>0</v>
      </c>
      <c r="BM1237" s="8">
        <v>0</v>
      </c>
      <c r="BN1237" s="8">
        <v>0</v>
      </c>
      <c r="BO1237" s="8">
        <v>0</v>
      </c>
      <c r="BP1237" s="8">
        <v>0</v>
      </c>
      <c r="BQ1237" s="8">
        <v>0</v>
      </c>
      <c r="BR1237" s="8">
        <v>0</v>
      </c>
    </row>
    <row r="1238" spans="1:70" x14ac:dyDescent="0.25">
      <c r="A1238" s="6">
        <v>35415655</v>
      </c>
      <c r="B1238" t="s">
        <v>2754</v>
      </c>
      <c r="C1238" s="7" t="s">
        <v>421</v>
      </c>
      <c r="D1238" s="7" t="s">
        <v>2647</v>
      </c>
      <c r="E1238" s="7" t="s">
        <v>421</v>
      </c>
      <c r="F1238" t="s">
        <v>2507</v>
      </c>
      <c r="G1238" t="s">
        <v>2648</v>
      </c>
      <c r="H1238" t="s">
        <v>2753</v>
      </c>
      <c r="I1238" t="s">
        <v>956</v>
      </c>
      <c r="J1238" t="s">
        <v>99</v>
      </c>
      <c r="K1238" t="s">
        <v>957</v>
      </c>
      <c r="L1238">
        <v>38.419787648099998</v>
      </c>
      <c r="M1238">
        <v>-120.518778426</v>
      </c>
      <c r="N1238" s="7" t="s">
        <v>2729</v>
      </c>
      <c r="O1238" s="7" t="s">
        <v>2749</v>
      </c>
      <c r="P1238" s="7" t="s">
        <v>2731</v>
      </c>
      <c r="Q1238" s="7" t="s">
        <v>170</v>
      </c>
      <c r="R1238" s="7">
        <v>1765</v>
      </c>
      <c r="S1238" s="7">
        <v>218</v>
      </c>
      <c r="T1238" s="7" t="s">
        <v>123</v>
      </c>
      <c r="U1238" s="7"/>
      <c r="V1238" s="7" t="s">
        <v>2625</v>
      </c>
      <c r="W1238" s="8">
        <v>0</v>
      </c>
      <c r="X1238" s="8">
        <v>3.86</v>
      </c>
      <c r="Y1238" s="8">
        <v>0</v>
      </c>
      <c r="Z1238" s="8">
        <v>3.86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8">
        <v>0</v>
      </c>
      <c r="AO1238" s="8">
        <v>0</v>
      </c>
      <c r="AP1238" s="8">
        <v>0</v>
      </c>
      <c r="AQ1238" s="8">
        <v>0</v>
      </c>
      <c r="AR1238" s="8">
        <v>0</v>
      </c>
      <c r="AS1238" s="8">
        <v>0</v>
      </c>
      <c r="AT1238" s="8">
        <v>0</v>
      </c>
      <c r="AU1238" s="7">
        <v>0</v>
      </c>
      <c r="AV1238" s="7">
        <v>0</v>
      </c>
      <c r="AW1238" s="7">
        <v>0</v>
      </c>
      <c r="AX1238" s="7">
        <v>0</v>
      </c>
      <c r="AY1238" s="7">
        <v>0</v>
      </c>
      <c r="AZ1238" s="7">
        <v>0</v>
      </c>
      <c r="BA1238" s="7">
        <v>0</v>
      </c>
      <c r="BB1238" s="7">
        <v>0</v>
      </c>
      <c r="BC1238" s="8">
        <v>0</v>
      </c>
      <c r="BD1238" s="8">
        <v>3.86</v>
      </c>
      <c r="BE1238" s="8">
        <v>0</v>
      </c>
      <c r="BF1238" s="8">
        <v>3.86</v>
      </c>
      <c r="BG1238" s="8">
        <v>0</v>
      </c>
      <c r="BH1238" s="8">
        <v>0</v>
      </c>
      <c r="BI1238" s="8">
        <v>0</v>
      </c>
      <c r="BJ1238" s="8">
        <v>0</v>
      </c>
      <c r="BK1238" s="8">
        <v>0</v>
      </c>
      <c r="BL1238" s="8">
        <v>0</v>
      </c>
      <c r="BM1238" s="8">
        <v>0</v>
      </c>
      <c r="BN1238" s="8">
        <v>0</v>
      </c>
      <c r="BO1238" s="8">
        <v>0</v>
      </c>
      <c r="BP1238" s="8">
        <v>0</v>
      </c>
      <c r="BQ1238" s="8">
        <v>0</v>
      </c>
      <c r="BR1238" s="8">
        <v>0</v>
      </c>
    </row>
    <row r="1239" spans="1:70" x14ac:dyDescent="0.25">
      <c r="A1239" s="6">
        <v>35415662</v>
      </c>
      <c r="B1239" t="s">
        <v>2755</v>
      </c>
      <c r="C1239" s="7" t="s">
        <v>421</v>
      </c>
      <c r="D1239" s="7" t="s">
        <v>2647</v>
      </c>
      <c r="E1239" s="7" t="s">
        <v>421</v>
      </c>
      <c r="F1239" t="s">
        <v>2507</v>
      </c>
      <c r="G1239" t="s">
        <v>2648</v>
      </c>
      <c r="H1239" t="s">
        <v>2734</v>
      </c>
      <c r="I1239" t="s">
        <v>1413</v>
      </c>
      <c r="J1239" t="s">
        <v>99</v>
      </c>
      <c r="K1239" t="s">
        <v>957</v>
      </c>
      <c r="L1239">
        <v>38.423722099700001</v>
      </c>
      <c r="M1239">
        <v>-120.52376183219999</v>
      </c>
      <c r="N1239" s="7" t="s">
        <v>2729</v>
      </c>
      <c r="O1239" s="7" t="s">
        <v>2749</v>
      </c>
      <c r="P1239" s="7" t="s">
        <v>2731</v>
      </c>
      <c r="Q1239" s="7" t="s">
        <v>170</v>
      </c>
      <c r="R1239" s="7">
        <v>1765</v>
      </c>
      <c r="S1239" s="7">
        <v>218</v>
      </c>
      <c r="T1239" s="7" t="s">
        <v>123</v>
      </c>
      <c r="U1239" s="7"/>
      <c r="V1239" s="7" t="s">
        <v>2625</v>
      </c>
      <c r="W1239" s="8">
        <v>0</v>
      </c>
      <c r="X1239" s="8">
        <v>2.5499999999999998</v>
      </c>
      <c r="Y1239" s="8">
        <v>0</v>
      </c>
      <c r="Z1239" s="8">
        <v>2.5499999999999998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8">
        <v>0</v>
      </c>
      <c r="AO1239" s="8">
        <v>0</v>
      </c>
      <c r="AP1239" s="8">
        <v>0</v>
      </c>
      <c r="AQ1239" s="8">
        <v>0</v>
      </c>
      <c r="AR1239" s="8">
        <v>0</v>
      </c>
      <c r="AS1239" s="8">
        <v>0</v>
      </c>
      <c r="AT1239" s="8">
        <v>0</v>
      </c>
      <c r="AU1239" s="7">
        <v>0</v>
      </c>
      <c r="AV1239" s="7">
        <v>0</v>
      </c>
      <c r="AW1239" s="7">
        <v>0</v>
      </c>
      <c r="AX1239" s="7">
        <v>0</v>
      </c>
      <c r="AY1239" s="7">
        <v>0</v>
      </c>
      <c r="AZ1239" s="7">
        <v>0</v>
      </c>
      <c r="BA1239" s="7">
        <v>0</v>
      </c>
      <c r="BB1239" s="7">
        <v>0</v>
      </c>
      <c r="BC1239" s="8">
        <v>0</v>
      </c>
      <c r="BD1239" s="8">
        <v>2.5499999999999998</v>
      </c>
      <c r="BE1239" s="8">
        <v>0</v>
      </c>
      <c r="BF1239" s="8">
        <v>2.5499999999999998</v>
      </c>
      <c r="BG1239" s="8">
        <v>0</v>
      </c>
      <c r="BH1239" s="8">
        <v>0</v>
      </c>
      <c r="BI1239" s="8">
        <v>0</v>
      </c>
      <c r="BJ1239" s="8">
        <v>0</v>
      </c>
      <c r="BK1239" s="8">
        <v>0</v>
      </c>
      <c r="BL1239" s="8">
        <v>0</v>
      </c>
      <c r="BM1239" s="8">
        <v>0</v>
      </c>
      <c r="BN1239" s="8">
        <v>0</v>
      </c>
      <c r="BO1239" s="8">
        <v>0</v>
      </c>
      <c r="BP1239" s="8">
        <v>0</v>
      </c>
      <c r="BQ1239" s="8">
        <v>0</v>
      </c>
      <c r="BR1239" s="8">
        <v>0</v>
      </c>
    </row>
    <row r="1240" spans="1:70" x14ac:dyDescent="0.25">
      <c r="A1240" s="6">
        <v>35415669</v>
      </c>
      <c r="B1240" t="s">
        <v>2756</v>
      </c>
      <c r="C1240" s="7" t="s">
        <v>421</v>
      </c>
      <c r="D1240" s="7" t="s">
        <v>2647</v>
      </c>
      <c r="E1240" s="7" t="s">
        <v>421</v>
      </c>
      <c r="F1240" t="s">
        <v>2507</v>
      </c>
      <c r="G1240" t="s">
        <v>2648</v>
      </c>
      <c r="H1240" t="s">
        <v>2734</v>
      </c>
      <c r="I1240" t="s">
        <v>1413</v>
      </c>
      <c r="J1240" t="s">
        <v>99</v>
      </c>
      <c r="K1240" t="s">
        <v>957</v>
      </c>
      <c r="L1240">
        <v>38.423715424299999</v>
      </c>
      <c r="M1240">
        <v>-120.52380691090001</v>
      </c>
      <c r="N1240" s="7" t="s">
        <v>2729</v>
      </c>
      <c r="O1240" s="7" t="s">
        <v>2749</v>
      </c>
      <c r="P1240" s="7" t="s">
        <v>2731</v>
      </c>
      <c r="Q1240" s="7" t="s">
        <v>170</v>
      </c>
      <c r="R1240" s="7">
        <v>1765</v>
      </c>
      <c r="S1240" s="7">
        <v>218</v>
      </c>
      <c r="T1240" s="7" t="s">
        <v>123</v>
      </c>
      <c r="U1240" s="7"/>
      <c r="V1240" s="7" t="s">
        <v>422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8">
        <v>0</v>
      </c>
      <c r="AO1240" s="8">
        <v>0</v>
      </c>
      <c r="AP1240" s="8">
        <v>0</v>
      </c>
      <c r="AQ1240" s="8">
        <v>0</v>
      </c>
      <c r="AR1240" s="8">
        <v>0</v>
      </c>
      <c r="AS1240" s="8">
        <v>0</v>
      </c>
      <c r="AT1240" s="8">
        <v>0</v>
      </c>
      <c r="AU1240" s="7">
        <v>0</v>
      </c>
      <c r="AV1240" s="7">
        <v>0</v>
      </c>
      <c r="AW1240" s="7">
        <v>0</v>
      </c>
      <c r="AX1240" s="7">
        <v>0</v>
      </c>
      <c r="AY1240" s="7">
        <v>0</v>
      </c>
      <c r="AZ1240" s="7">
        <v>0</v>
      </c>
      <c r="BA1240" s="7">
        <v>0</v>
      </c>
      <c r="BB1240" s="7">
        <v>0</v>
      </c>
      <c r="BC1240" s="8">
        <v>0</v>
      </c>
      <c r="BD1240" s="8">
        <v>0</v>
      </c>
      <c r="BE1240" s="8">
        <v>0</v>
      </c>
      <c r="BF1240" s="8">
        <v>0</v>
      </c>
      <c r="BG1240" s="8">
        <v>0</v>
      </c>
      <c r="BH1240" s="8">
        <v>0</v>
      </c>
      <c r="BI1240" s="8">
        <v>0</v>
      </c>
      <c r="BJ1240" s="8">
        <v>0</v>
      </c>
      <c r="BK1240" s="8">
        <v>0</v>
      </c>
      <c r="BL1240" s="8">
        <v>0</v>
      </c>
      <c r="BM1240" s="8">
        <v>0</v>
      </c>
      <c r="BN1240" s="8">
        <v>0</v>
      </c>
      <c r="BO1240" s="8">
        <v>0</v>
      </c>
      <c r="BP1240" s="8">
        <v>0</v>
      </c>
      <c r="BQ1240" s="8">
        <v>0</v>
      </c>
      <c r="BR1240" s="8">
        <v>0</v>
      </c>
    </row>
    <row r="1241" spans="1:70" x14ac:dyDescent="0.25">
      <c r="A1241" s="6">
        <v>35421187</v>
      </c>
      <c r="B1241" t="s">
        <v>2757</v>
      </c>
      <c r="C1241" s="7" t="s">
        <v>421</v>
      </c>
      <c r="D1241" s="7" t="s">
        <v>2647</v>
      </c>
      <c r="E1241" s="7" t="s">
        <v>421</v>
      </c>
      <c r="F1241" t="s">
        <v>2507</v>
      </c>
      <c r="G1241" t="s">
        <v>2648</v>
      </c>
      <c r="H1241" t="s">
        <v>2734</v>
      </c>
      <c r="I1241" t="s">
        <v>1413</v>
      </c>
      <c r="J1241" t="s">
        <v>99</v>
      </c>
      <c r="K1241" t="s">
        <v>957</v>
      </c>
      <c r="L1241">
        <v>38.421397930799998</v>
      </c>
      <c r="M1241">
        <v>-120.5494101087</v>
      </c>
      <c r="N1241" s="7" t="s">
        <v>2729</v>
      </c>
      <c r="O1241" s="7" t="s">
        <v>2749</v>
      </c>
      <c r="P1241" s="7" t="s">
        <v>2731</v>
      </c>
      <c r="Q1241" s="7" t="s">
        <v>170</v>
      </c>
      <c r="R1241" s="7">
        <v>1765</v>
      </c>
      <c r="S1241" s="7">
        <v>218</v>
      </c>
      <c r="T1241" s="7" t="s">
        <v>123</v>
      </c>
      <c r="U1241" s="7"/>
      <c r="V1241" s="7" t="s">
        <v>2625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8">
        <v>0</v>
      </c>
      <c r="AO1241" s="8">
        <v>0</v>
      </c>
      <c r="AP1241" s="8">
        <v>0</v>
      </c>
      <c r="AQ1241" s="8">
        <v>0</v>
      </c>
      <c r="AR1241" s="8">
        <v>0</v>
      </c>
      <c r="AS1241" s="8">
        <v>0</v>
      </c>
      <c r="AT1241" s="8">
        <v>0</v>
      </c>
      <c r="AU1241" s="7">
        <v>0</v>
      </c>
      <c r="AV1241" s="7">
        <v>0</v>
      </c>
      <c r="AW1241" s="7">
        <v>0</v>
      </c>
      <c r="AX1241" s="7">
        <v>0</v>
      </c>
      <c r="AY1241" s="7">
        <v>0</v>
      </c>
      <c r="AZ1241" s="7">
        <v>0</v>
      </c>
      <c r="BA1241" s="7">
        <v>0</v>
      </c>
      <c r="BB1241" s="7">
        <v>0</v>
      </c>
      <c r="BC1241" s="8">
        <v>0</v>
      </c>
      <c r="BD1241" s="8">
        <v>0</v>
      </c>
      <c r="BE1241" s="8">
        <v>0</v>
      </c>
      <c r="BF1241" s="8">
        <v>0</v>
      </c>
      <c r="BG1241" s="8">
        <v>0</v>
      </c>
      <c r="BH1241" s="8">
        <v>0</v>
      </c>
      <c r="BI1241" s="8">
        <v>0</v>
      </c>
      <c r="BJ1241" s="8">
        <v>0</v>
      </c>
      <c r="BK1241" s="8">
        <v>0</v>
      </c>
      <c r="BL1241" s="8">
        <v>0</v>
      </c>
      <c r="BM1241" s="8">
        <v>0</v>
      </c>
      <c r="BN1241" s="8">
        <v>0</v>
      </c>
      <c r="BO1241" s="8">
        <v>0</v>
      </c>
      <c r="BP1241" s="8">
        <v>0</v>
      </c>
      <c r="BQ1241" s="8">
        <v>0</v>
      </c>
      <c r="BR1241" s="8">
        <v>0</v>
      </c>
    </row>
    <row r="1242" spans="1:70" x14ac:dyDescent="0.25">
      <c r="A1242" s="6">
        <v>35421188</v>
      </c>
      <c r="B1242" t="s">
        <v>2758</v>
      </c>
      <c r="C1242" s="7" t="s">
        <v>421</v>
      </c>
      <c r="D1242" s="7" t="s">
        <v>2647</v>
      </c>
      <c r="E1242" s="7" t="s">
        <v>421</v>
      </c>
      <c r="F1242" t="s">
        <v>2507</v>
      </c>
      <c r="G1242" t="s">
        <v>2648</v>
      </c>
      <c r="H1242" t="s">
        <v>2734</v>
      </c>
      <c r="I1242" t="s">
        <v>1413</v>
      </c>
      <c r="J1242" t="s">
        <v>99</v>
      </c>
      <c r="K1242" t="s">
        <v>957</v>
      </c>
      <c r="L1242">
        <v>38.421397930799998</v>
      </c>
      <c r="M1242">
        <v>-120.5494101087</v>
      </c>
      <c r="N1242" s="7" t="s">
        <v>2729</v>
      </c>
      <c r="O1242" s="7" t="s">
        <v>2749</v>
      </c>
      <c r="P1242" s="7" t="s">
        <v>2731</v>
      </c>
      <c r="Q1242" s="7" t="s">
        <v>170</v>
      </c>
      <c r="R1242" s="7">
        <v>1765</v>
      </c>
      <c r="S1242" s="7">
        <v>218</v>
      </c>
      <c r="T1242" s="7" t="s">
        <v>123</v>
      </c>
      <c r="U1242" s="7"/>
      <c r="V1242" s="7" t="s">
        <v>2625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8">
        <v>0</v>
      </c>
      <c r="AO1242" s="8">
        <v>0</v>
      </c>
      <c r="AP1242" s="8">
        <v>0</v>
      </c>
      <c r="AQ1242" s="8">
        <v>0</v>
      </c>
      <c r="AR1242" s="8">
        <v>0</v>
      </c>
      <c r="AS1242" s="8">
        <v>0</v>
      </c>
      <c r="AT1242" s="8">
        <v>0</v>
      </c>
      <c r="AU1242" s="7">
        <v>0</v>
      </c>
      <c r="AV1242" s="7">
        <v>0</v>
      </c>
      <c r="AW1242" s="7">
        <v>0</v>
      </c>
      <c r="AX1242" s="7">
        <v>0</v>
      </c>
      <c r="AY1242" s="7">
        <v>0</v>
      </c>
      <c r="AZ1242" s="7">
        <v>0</v>
      </c>
      <c r="BA1242" s="7">
        <v>0</v>
      </c>
      <c r="BB1242" s="7">
        <v>0</v>
      </c>
      <c r="BC1242" s="8">
        <v>0</v>
      </c>
      <c r="BD1242" s="8">
        <v>0</v>
      </c>
      <c r="BE1242" s="8">
        <v>0</v>
      </c>
      <c r="BF1242" s="8">
        <v>0</v>
      </c>
      <c r="BG1242" s="8">
        <v>0</v>
      </c>
      <c r="BH1242" s="8">
        <v>0</v>
      </c>
      <c r="BI1242" s="8">
        <v>0</v>
      </c>
      <c r="BJ1242" s="8">
        <v>0</v>
      </c>
      <c r="BK1242" s="8">
        <v>0</v>
      </c>
      <c r="BL1242" s="8">
        <v>0</v>
      </c>
      <c r="BM1242" s="8">
        <v>0</v>
      </c>
      <c r="BN1242" s="8">
        <v>0</v>
      </c>
      <c r="BO1242" s="8">
        <v>0</v>
      </c>
      <c r="BP1242" s="8">
        <v>0</v>
      </c>
      <c r="BQ1242" s="8">
        <v>0</v>
      </c>
      <c r="BR1242" s="8">
        <v>0</v>
      </c>
    </row>
    <row r="1243" spans="1:70" x14ac:dyDescent="0.25">
      <c r="A1243" s="6">
        <v>35421189</v>
      </c>
      <c r="B1243" t="s">
        <v>2759</v>
      </c>
      <c r="C1243" s="7" t="s">
        <v>421</v>
      </c>
      <c r="D1243" s="7" t="s">
        <v>2647</v>
      </c>
      <c r="E1243" s="7" t="s">
        <v>421</v>
      </c>
      <c r="F1243" t="s">
        <v>2507</v>
      </c>
      <c r="G1243" t="s">
        <v>2648</v>
      </c>
      <c r="H1243" t="s">
        <v>2734</v>
      </c>
      <c r="I1243" t="s">
        <v>1413</v>
      </c>
      <c r="J1243" t="s">
        <v>99</v>
      </c>
      <c r="K1243" t="s">
        <v>957</v>
      </c>
      <c r="L1243">
        <v>38.421397930799998</v>
      </c>
      <c r="M1243">
        <v>-120.5494101087</v>
      </c>
      <c r="N1243" s="7" t="s">
        <v>2729</v>
      </c>
      <c r="O1243" s="7" t="s">
        <v>2749</v>
      </c>
      <c r="P1243" s="7" t="s">
        <v>2731</v>
      </c>
      <c r="Q1243" s="7" t="s">
        <v>170</v>
      </c>
      <c r="R1243" s="7">
        <v>1765</v>
      </c>
      <c r="S1243" s="7">
        <v>218</v>
      </c>
      <c r="T1243" s="7" t="s">
        <v>123</v>
      </c>
      <c r="U1243" s="7"/>
      <c r="V1243" s="7" t="s">
        <v>2625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8">
        <v>0</v>
      </c>
      <c r="AO1243" s="8">
        <v>0</v>
      </c>
      <c r="AP1243" s="8">
        <v>0</v>
      </c>
      <c r="AQ1243" s="8">
        <v>0</v>
      </c>
      <c r="AR1243" s="8">
        <v>0</v>
      </c>
      <c r="AS1243" s="8">
        <v>0</v>
      </c>
      <c r="AT1243" s="8">
        <v>0</v>
      </c>
      <c r="AU1243" s="7">
        <v>0</v>
      </c>
      <c r="AV1243" s="7">
        <v>0</v>
      </c>
      <c r="AW1243" s="7">
        <v>0</v>
      </c>
      <c r="AX1243" s="7">
        <v>0</v>
      </c>
      <c r="AY1243" s="7">
        <v>0</v>
      </c>
      <c r="AZ1243" s="7">
        <v>0</v>
      </c>
      <c r="BA1243" s="7">
        <v>0</v>
      </c>
      <c r="BB1243" s="7">
        <v>0</v>
      </c>
      <c r="BC1243" s="8">
        <v>0</v>
      </c>
      <c r="BD1243" s="8">
        <v>0</v>
      </c>
      <c r="BE1243" s="8">
        <v>0</v>
      </c>
      <c r="BF1243" s="8">
        <v>0</v>
      </c>
      <c r="BG1243" s="8">
        <v>0</v>
      </c>
      <c r="BH1243" s="8">
        <v>0</v>
      </c>
      <c r="BI1243" s="8">
        <v>0</v>
      </c>
      <c r="BJ1243" s="8">
        <v>0</v>
      </c>
      <c r="BK1243" s="8">
        <v>0</v>
      </c>
      <c r="BL1243" s="8">
        <v>0</v>
      </c>
      <c r="BM1243" s="8">
        <v>0</v>
      </c>
      <c r="BN1243" s="8">
        <v>0</v>
      </c>
      <c r="BO1243" s="8">
        <v>0</v>
      </c>
      <c r="BP1243" s="8">
        <v>0</v>
      </c>
      <c r="BQ1243" s="8">
        <v>0</v>
      </c>
      <c r="BR1243" s="8">
        <v>0</v>
      </c>
    </row>
    <row r="1244" spans="1:70" x14ac:dyDescent="0.25">
      <c r="A1244" s="6">
        <v>35421190</v>
      </c>
      <c r="B1244" t="s">
        <v>2760</v>
      </c>
      <c r="C1244" s="7" t="s">
        <v>421</v>
      </c>
      <c r="D1244" s="7" t="s">
        <v>2647</v>
      </c>
      <c r="E1244" s="7" t="s">
        <v>421</v>
      </c>
      <c r="F1244" t="s">
        <v>2507</v>
      </c>
      <c r="G1244" t="s">
        <v>2648</v>
      </c>
      <c r="H1244" t="s">
        <v>2734</v>
      </c>
      <c r="I1244" t="s">
        <v>1413</v>
      </c>
      <c r="J1244" t="s">
        <v>99</v>
      </c>
      <c r="K1244" t="s">
        <v>957</v>
      </c>
      <c r="L1244">
        <v>38.421397930799998</v>
      </c>
      <c r="M1244">
        <v>-120.5494101087</v>
      </c>
      <c r="N1244" s="7" t="s">
        <v>2729</v>
      </c>
      <c r="O1244" s="7" t="s">
        <v>2749</v>
      </c>
      <c r="P1244" s="7" t="s">
        <v>2731</v>
      </c>
      <c r="Q1244" s="7" t="s">
        <v>170</v>
      </c>
      <c r="R1244" s="7">
        <v>1765</v>
      </c>
      <c r="S1244" s="7">
        <v>218</v>
      </c>
      <c r="T1244" s="7" t="s">
        <v>123</v>
      </c>
      <c r="U1244" s="7"/>
      <c r="V1244" s="7" t="s">
        <v>2625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8">
        <v>0</v>
      </c>
      <c r="AO1244" s="8">
        <v>0</v>
      </c>
      <c r="AP1244" s="8">
        <v>0</v>
      </c>
      <c r="AQ1244" s="8">
        <v>0</v>
      </c>
      <c r="AR1244" s="8">
        <v>0</v>
      </c>
      <c r="AS1244" s="8">
        <v>0</v>
      </c>
      <c r="AT1244" s="8">
        <v>0</v>
      </c>
      <c r="AU1244" s="7">
        <v>0</v>
      </c>
      <c r="AV1244" s="7">
        <v>0</v>
      </c>
      <c r="AW1244" s="7">
        <v>0</v>
      </c>
      <c r="AX1244" s="7">
        <v>0</v>
      </c>
      <c r="AY1244" s="7">
        <v>0</v>
      </c>
      <c r="AZ1244" s="7">
        <v>0</v>
      </c>
      <c r="BA1244" s="7">
        <v>0</v>
      </c>
      <c r="BB1244" s="7">
        <v>0</v>
      </c>
      <c r="BC1244" s="8">
        <v>0</v>
      </c>
      <c r="BD1244" s="8">
        <v>0</v>
      </c>
      <c r="BE1244" s="8">
        <v>0</v>
      </c>
      <c r="BF1244" s="8">
        <v>0</v>
      </c>
      <c r="BG1244" s="8">
        <v>0</v>
      </c>
      <c r="BH1244" s="8">
        <v>0</v>
      </c>
      <c r="BI1244" s="8">
        <v>0</v>
      </c>
      <c r="BJ1244" s="8">
        <v>0</v>
      </c>
      <c r="BK1244" s="8">
        <v>0</v>
      </c>
      <c r="BL1244" s="8">
        <v>0</v>
      </c>
      <c r="BM1244" s="8">
        <v>0</v>
      </c>
      <c r="BN1244" s="8">
        <v>0</v>
      </c>
      <c r="BO1244" s="8">
        <v>0</v>
      </c>
      <c r="BP1244" s="8">
        <v>0</v>
      </c>
      <c r="BQ1244" s="8">
        <v>0</v>
      </c>
      <c r="BR1244" s="8">
        <v>0</v>
      </c>
    </row>
    <row r="1245" spans="1:70" x14ac:dyDescent="0.25">
      <c r="A1245" s="6">
        <v>35367526</v>
      </c>
      <c r="B1245" t="s">
        <v>2761</v>
      </c>
      <c r="C1245" s="7" t="s">
        <v>421</v>
      </c>
      <c r="D1245" s="7" t="s">
        <v>2647</v>
      </c>
      <c r="E1245" s="7" t="s">
        <v>421</v>
      </c>
      <c r="F1245" t="s">
        <v>2507</v>
      </c>
      <c r="G1245" t="s">
        <v>2648</v>
      </c>
      <c r="H1245" t="s">
        <v>2734</v>
      </c>
      <c r="I1245" t="s">
        <v>1413</v>
      </c>
      <c r="J1245" t="s">
        <v>99</v>
      </c>
      <c r="K1245" t="s">
        <v>957</v>
      </c>
      <c r="L1245">
        <v>38.418665038500002</v>
      </c>
      <c r="M1245">
        <v>-120.55702772150001</v>
      </c>
      <c r="N1245" s="7" t="s">
        <v>2729</v>
      </c>
      <c r="O1245" s="7" t="s">
        <v>2749</v>
      </c>
      <c r="P1245" s="7" t="s">
        <v>2731</v>
      </c>
      <c r="Q1245" s="7" t="s">
        <v>170</v>
      </c>
      <c r="R1245" s="7">
        <v>1765</v>
      </c>
      <c r="S1245" s="7">
        <v>218</v>
      </c>
      <c r="T1245" s="7" t="s">
        <v>123</v>
      </c>
      <c r="U1245" s="7"/>
      <c r="V1245" s="7" t="s">
        <v>2625</v>
      </c>
      <c r="W1245" s="8">
        <v>0</v>
      </c>
      <c r="X1245" s="8">
        <v>0.96999999999999986</v>
      </c>
      <c r="Y1245" s="8">
        <v>0</v>
      </c>
      <c r="Z1245" s="8">
        <v>0.96999999999999986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8">
        <v>0</v>
      </c>
      <c r="AO1245" s="8">
        <v>0</v>
      </c>
      <c r="AP1245" s="8">
        <v>0</v>
      </c>
      <c r="AQ1245" s="8">
        <v>0</v>
      </c>
      <c r="AR1245" s="8">
        <v>0</v>
      </c>
      <c r="AS1245" s="8">
        <v>0</v>
      </c>
      <c r="AT1245" s="8">
        <v>0</v>
      </c>
      <c r="AU1245" s="7">
        <v>0</v>
      </c>
      <c r="AV1245" s="7">
        <v>0</v>
      </c>
      <c r="AW1245" s="7">
        <v>0</v>
      </c>
      <c r="AX1245" s="7">
        <v>0</v>
      </c>
      <c r="AY1245" s="7">
        <v>0</v>
      </c>
      <c r="AZ1245" s="7">
        <v>0</v>
      </c>
      <c r="BA1245" s="7">
        <v>0</v>
      </c>
      <c r="BB1245" s="7">
        <v>0</v>
      </c>
      <c r="BC1245" s="8">
        <v>0</v>
      </c>
      <c r="BD1245" s="8">
        <v>0.96999999999999986</v>
      </c>
      <c r="BE1245" s="8">
        <v>0</v>
      </c>
      <c r="BF1245" s="8">
        <v>0.96999999999999986</v>
      </c>
      <c r="BG1245" s="8">
        <v>0</v>
      </c>
      <c r="BH1245" s="8">
        <v>0</v>
      </c>
      <c r="BI1245" s="8">
        <v>0</v>
      </c>
      <c r="BJ1245" s="8">
        <v>0</v>
      </c>
      <c r="BK1245" s="8">
        <v>0</v>
      </c>
      <c r="BL1245" s="8">
        <v>0</v>
      </c>
      <c r="BM1245" s="8">
        <v>0</v>
      </c>
      <c r="BN1245" s="8">
        <v>0</v>
      </c>
      <c r="BO1245" s="8">
        <v>0</v>
      </c>
      <c r="BP1245" s="8">
        <v>0</v>
      </c>
      <c r="BQ1245" s="8">
        <v>0</v>
      </c>
      <c r="BR1245" s="8">
        <v>0</v>
      </c>
    </row>
    <row r="1246" spans="1:70" x14ac:dyDescent="0.25">
      <c r="A1246" s="6">
        <v>35429499</v>
      </c>
      <c r="B1246" t="s">
        <v>2762</v>
      </c>
      <c r="C1246" s="7" t="s">
        <v>421</v>
      </c>
      <c r="D1246" s="7" t="s">
        <v>2647</v>
      </c>
      <c r="E1246" s="7" t="s">
        <v>421</v>
      </c>
      <c r="F1246" t="s">
        <v>2507</v>
      </c>
      <c r="G1246" t="s">
        <v>2648</v>
      </c>
      <c r="H1246" t="s">
        <v>955</v>
      </c>
      <c r="I1246" t="s">
        <v>956</v>
      </c>
      <c r="J1246" t="s">
        <v>99</v>
      </c>
      <c r="K1246" t="s">
        <v>957</v>
      </c>
      <c r="L1246">
        <v>38.317360865600001</v>
      </c>
      <c r="M1246">
        <v>-120.5210754573</v>
      </c>
      <c r="N1246" s="7" t="s">
        <v>958</v>
      </c>
      <c r="O1246" s="7" t="s">
        <v>2763</v>
      </c>
      <c r="P1246" s="7" t="s">
        <v>960</v>
      </c>
      <c r="Q1246" s="7" t="s">
        <v>170</v>
      </c>
      <c r="R1246" s="7">
        <v>2247</v>
      </c>
      <c r="S1246" s="7">
        <v>80</v>
      </c>
      <c r="T1246" s="7" t="s">
        <v>123</v>
      </c>
      <c r="U1246" s="7"/>
      <c r="V1246" s="7" t="s">
        <v>790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8">
        <v>0</v>
      </c>
      <c r="AO1246" s="8">
        <v>0</v>
      </c>
      <c r="AP1246" s="8">
        <v>0</v>
      </c>
      <c r="AQ1246" s="8">
        <v>0</v>
      </c>
      <c r="AR1246" s="8">
        <v>0</v>
      </c>
      <c r="AS1246" s="8">
        <v>0</v>
      </c>
      <c r="AT1246" s="8">
        <v>0</v>
      </c>
      <c r="AU1246" s="7">
        <v>0</v>
      </c>
      <c r="AV1246" s="7">
        <v>0</v>
      </c>
      <c r="AW1246" s="7">
        <v>0</v>
      </c>
      <c r="AX1246" s="7">
        <v>0</v>
      </c>
      <c r="AY1246" s="7">
        <v>0</v>
      </c>
      <c r="AZ1246" s="7">
        <v>0</v>
      </c>
      <c r="BA1246" s="7">
        <v>0</v>
      </c>
      <c r="BB1246" s="7">
        <v>0</v>
      </c>
      <c r="BC1246" s="8">
        <v>0</v>
      </c>
      <c r="BD1246" s="8">
        <v>0</v>
      </c>
      <c r="BE1246" s="8">
        <v>0</v>
      </c>
      <c r="BF1246" s="8">
        <v>0</v>
      </c>
      <c r="BG1246" s="8">
        <v>0</v>
      </c>
      <c r="BH1246" s="8">
        <v>0</v>
      </c>
      <c r="BI1246" s="8">
        <v>0</v>
      </c>
      <c r="BJ1246" s="8">
        <v>0</v>
      </c>
      <c r="BK1246" s="8">
        <v>0</v>
      </c>
      <c r="BL1246" s="8">
        <v>0</v>
      </c>
      <c r="BM1246" s="8">
        <v>0</v>
      </c>
      <c r="BN1246" s="8">
        <v>0</v>
      </c>
      <c r="BO1246" s="8">
        <v>0</v>
      </c>
      <c r="BP1246" s="8">
        <v>0</v>
      </c>
      <c r="BQ1246" s="8">
        <v>0</v>
      </c>
      <c r="BR1246" s="8">
        <v>0</v>
      </c>
    </row>
    <row r="1247" spans="1:70" x14ac:dyDescent="0.25">
      <c r="A1247" s="6">
        <v>35429560</v>
      </c>
      <c r="B1247" t="s">
        <v>2764</v>
      </c>
      <c r="C1247" s="7" t="s">
        <v>421</v>
      </c>
      <c r="D1247" s="7" t="s">
        <v>2647</v>
      </c>
      <c r="E1247" s="7" t="s">
        <v>421</v>
      </c>
      <c r="F1247" t="s">
        <v>2507</v>
      </c>
      <c r="G1247" t="s">
        <v>2648</v>
      </c>
      <c r="H1247" t="s">
        <v>955</v>
      </c>
      <c r="I1247" t="s">
        <v>956</v>
      </c>
      <c r="J1247" t="s">
        <v>99</v>
      </c>
      <c r="K1247" t="s">
        <v>957</v>
      </c>
      <c r="L1247">
        <v>38.317360865600001</v>
      </c>
      <c r="M1247">
        <v>-120.5210754573</v>
      </c>
      <c r="N1247" s="7" t="s">
        <v>958</v>
      </c>
      <c r="O1247" s="7" t="s">
        <v>2763</v>
      </c>
      <c r="P1247" s="7" t="s">
        <v>960</v>
      </c>
      <c r="Q1247" s="7" t="s">
        <v>170</v>
      </c>
      <c r="R1247" s="7">
        <v>2247</v>
      </c>
      <c r="S1247" s="7">
        <v>80</v>
      </c>
      <c r="T1247" s="7" t="s">
        <v>123</v>
      </c>
      <c r="U1247" s="7"/>
      <c r="V1247" s="7" t="s">
        <v>790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8">
        <v>0</v>
      </c>
      <c r="AO1247" s="8">
        <v>0</v>
      </c>
      <c r="AP1247" s="8">
        <v>0</v>
      </c>
      <c r="AQ1247" s="8">
        <v>0</v>
      </c>
      <c r="AR1247" s="8">
        <v>0</v>
      </c>
      <c r="AS1247" s="8">
        <v>0</v>
      </c>
      <c r="AT1247" s="8">
        <v>0</v>
      </c>
      <c r="AU1247" s="7">
        <v>0</v>
      </c>
      <c r="AV1247" s="7">
        <v>0</v>
      </c>
      <c r="AW1247" s="7">
        <v>0</v>
      </c>
      <c r="AX1247" s="7">
        <v>0</v>
      </c>
      <c r="AY1247" s="7">
        <v>0</v>
      </c>
      <c r="AZ1247" s="7">
        <v>0</v>
      </c>
      <c r="BA1247" s="7">
        <v>0</v>
      </c>
      <c r="BB1247" s="7">
        <v>0</v>
      </c>
      <c r="BC1247" s="8">
        <v>0</v>
      </c>
      <c r="BD1247" s="8">
        <v>0</v>
      </c>
      <c r="BE1247" s="8">
        <v>0</v>
      </c>
      <c r="BF1247" s="8">
        <v>0</v>
      </c>
      <c r="BG1247" s="8">
        <v>0</v>
      </c>
      <c r="BH1247" s="8">
        <v>0</v>
      </c>
      <c r="BI1247" s="8">
        <v>0</v>
      </c>
      <c r="BJ1247" s="8">
        <v>0</v>
      </c>
      <c r="BK1247" s="8">
        <v>0</v>
      </c>
      <c r="BL1247" s="8">
        <v>0</v>
      </c>
      <c r="BM1247" s="8">
        <v>0</v>
      </c>
      <c r="BN1247" s="8">
        <v>0</v>
      </c>
      <c r="BO1247" s="8">
        <v>0</v>
      </c>
      <c r="BP1247" s="8">
        <v>0</v>
      </c>
      <c r="BQ1247" s="8">
        <v>0</v>
      </c>
      <c r="BR1247" s="8">
        <v>0</v>
      </c>
    </row>
    <row r="1248" spans="1:70" x14ac:dyDescent="0.25">
      <c r="A1248" s="6">
        <v>35429561</v>
      </c>
      <c r="B1248" t="s">
        <v>2765</v>
      </c>
      <c r="C1248" s="7" t="s">
        <v>421</v>
      </c>
      <c r="D1248" s="7" t="s">
        <v>2647</v>
      </c>
      <c r="E1248" s="7" t="s">
        <v>421</v>
      </c>
      <c r="F1248" t="s">
        <v>2507</v>
      </c>
      <c r="G1248" t="s">
        <v>2648</v>
      </c>
      <c r="H1248" t="s">
        <v>955</v>
      </c>
      <c r="I1248" t="s">
        <v>956</v>
      </c>
      <c r="J1248" t="s">
        <v>99</v>
      </c>
      <c r="K1248" t="s">
        <v>957</v>
      </c>
      <c r="L1248">
        <v>38.317360865600001</v>
      </c>
      <c r="M1248">
        <v>-120.5210754573</v>
      </c>
      <c r="N1248" s="7" t="s">
        <v>958</v>
      </c>
      <c r="O1248" s="7" t="s">
        <v>2763</v>
      </c>
      <c r="P1248" s="7" t="s">
        <v>960</v>
      </c>
      <c r="Q1248" s="7" t="s">
        <v>170</v>
      </c>
      <c r="R1248" s="7">
        <v>2247</v>
      </c>
      <c r="S1248" s="7">
        <v>80</v>
      </c>
      <c r="T1248" s="7" t="s">
        <v>123</v>
      </c>
      <c r="U1248" s="7"/>
      <c r="V1248" s="7" t="s">
        <v>790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8">
        <v>0</v>
      </c>
      <c r="AO1248" s="8">
        <v>0</v>
      </c>
      <c r="AP1248" s="8">
        <v>0</v>
      </c>
      <c r="AQ1248" s="8">
        <v>0</v>
      </c>
      <c r="AR1248" s="8">
        <v>0</v>
      </c>
      <c r="AS1248" s="8">
        <v>0</v>
      </c>
      <c r="AT1248" s="8">
        <v>0</v>
      </c>
      <c r="AU1248" s="7">
        <v>0</v>
      </c>
      <c r="AV1248" s="7">
        <v>0</v>
      </c>
      <c r="AW1248" s="7">
        <v>0</v>
      </c>
      <c r="AX1248" s="7">
        <v>0</v>
      </c>
      <c r="AY1248" s="7">
        <v>0</v>
      </c>
      <c r="AZ1248" s="7">
        <v>0</v>
      </c>
      <c r="BA1248" s="7">
        <v>0</v>
      </c>
      <c r="BB1248" s="7">
        <v>0</v>
      </c>
      <c r="BC1248" s="8">
        <v>0</v>
      </c>
      <c r="BD1248" s="8">
        <v>0</v>
      </c>
      <c r="BE1248" s="8">
        <v>0</v>
      </c>
      <c r="BF1248" s="8">
        <v>0</v>
      </c>
      <c r="BG1248" s="8">
        <v>0</v>
      </c>
      <c r="BH1248" s="8">
        <v>0</v>
      </c>
      <c r="BI1248" s="8">
        <v>0</v>
      </c>
      <c r="BJ1248" s="8">
        <v>0</v>
      </c>
      <c r="BK1248" s="8">
        <v>0</v>
      </c>
      <c r="BL1248" s="8">
        <v>0</v>
      </c>
      <c r="BM1248" s="8">
        <v>0</v>
      </c>
      <c r="BN1248" s="8">
        <v>0</v>
      </c>
      <c r="BO1248" s="8">
        <v>0</v>
      </c>
      <c r="BP1248" s="8">
        <v>0</v>
      </c>
      <c r="BQ1248" s="8">
        <v>0</v>
      </c>
      <c r="BR1248" s="8">
        <v>0</v>
      </c>
    </row>
    <row r="1249" spans="1:70" x14ac:dyDescent="0.25">
      <c r="A1249" s="6">
        <v>35429562</v>
      </c>
      <c r="B1249" t="s">
        <v>2766</v>
      </c>
      <c r="C1249" s="7" t="s">
        <v>421</v>
      </c>
      <c r="D1249" s="7" t="s">
        <v>2647</v>
      </c>
      <c r="E1249" s="7" t="s">
        <v>421</v>
      </c>
      <c r="F1249" t="s">
        <v>2507</v>
      </c>
      <c r="G1249" t="s">
        <v>2648</v>
      </c>
      <c r="H1249" t="s">
        <v>955</v>
      </c>
      <c r="I1249" t="s">
        <v>956</v>
      </c>
      <c r="J1249" t="s">
        <v>99</v>
      </c>
      <c r="K1249" t="s">
        <v>957</v>
      </c>
      <c r="L1249">
        <v>38.317360865600001</v>
      </c>
      <c r="M1249">
        <v>-120.5210754573</v>
      </c>
      <c r="N1249" s="7" t="s">
        <v>958</v>
      </c>
      <c r="O1249" s="7" t="s">
        <v>2763</v>
      </c>
      <c r="P1249" s="7" t="s">
        <v>960</v>
      </c>
      <c r="Q1249" s="7" t="s">
        <v>170</v>
      </c>
      <c r="R1249" s="7">
        <v>2247</v>
      </c>
      <c r="S1249" s="7">
        <v>80</v>
      </c>
      <c r="T1249" s="7" t="s">
        <v>123</v>
      </c>
      <c r="U1249" s="7"/>
      <c r="V1249" s="7" t="s">
        <v>790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8">
        <v>0</v>
      </c>
      <c r="AN1249" s="8">
        <v>0</v>
      </c>
      <c r="AO1249" s="8">
        <v>0</v>
      </c>
      <c r="AP1249" s="8">
        <v>0</v>
      </c>
      <c r="AQ1249" s="8">
        <v>0</v>
      </c>
      <c r="AR1249" s="8">
        <v>0</v>
      </c>
      <c r="AS1249" s="8">
        <v>0</v>
      </c>
      <c r="AT1249" s="8">
        <v>0</v>
      </c>
      <c r="AU1249" s="7">
        <v>0</v>
      </c>
      <c r="AV1249" s="7">
        <v>0</v>
      </c>
      <c r="AW1249" s="7">
        <v>0</v>
      </c>
      <c r="AX1249" s="7">
        <v>0</v>
      </c>
      <c r="AY1249" s="7">
        <v>0</v>
      </c>
      <c r="AZ1249" s="7">
        <v>0</v>
      </c>
      <c r="BA1249" s="7">
        <v>0</v>
      </c>
      <c r="BB1249" s="7">
        <v>0</v>
      </c>
      <c r="BC1249" s="8">
        <v>0</v>
      </c>
      <c r="BD1249" s="8">
        <v>0</v>
      </c>
      <c r="BE1249" s="8">
        <v>0</v>
      </c>
      <c r="BF1249" s="8">
        <v>0</v>
      </c>
      <c r="BG1249" s="8">
        <v>0</v>
      </c>
      <c r="BH1249" s="8">
        <v>0</v>
      </c>
      <c r="BI1249" s="8">
        <v>0</v>
      </c>
      <c r="BJ1249" s="8">
        <v>0</v>
      </c>
      <c r="BK1249" s="8">
        <v>0</v>
      </c>
      <c r="BL1249" s="8">
        <v>0</v>
      </c>
      <c r="BM1249" s="8">
        <v>0</v>
      </c>
      <c r="BN1249" s="8">
        <v>0</v>
      </c>
      <c r="BO1249" s="8">
        <v>0</v>
      </c>
      <c r="BP1249" s="8">
        <v>0</v>
      </c>
      <c r="BQ1249" s="8">
        <v>0</v>
      </c>
      <c r="BR1249" s="8">
        <v>0</v>
      </c>
    </row>
    <row r="1250" spans="1:70" x14ac:dyDescent="0.25">
      <c r="A1250" s="6">
        <v>35429563</v>
      </c>
      <c r="B1250" t="s">
        <v>2767</v>
      </c>
      <c r="C1250" s="7" t="s">
        <v>421</v>
      </c>
      <c r="D1250" s="7" t="s">
        <v>2647</v>
      </c>
      <c r="E1250" s="7" t="s">
        <v>421</v>
      </c>
      <c r="F1250" t="s">
        <v>2507</v>
      </c>
      <c r="G1250" t="s">
        <v>2648</v>
      </c>
      <c r="H1250" t="s">
        <v>955</v>
      </c>
      <c r="I1250" t="s">
        <v>956</v>
      </c>
      <c r="J1250" t="s">
        <v>99</v>
      </c>
      <c r="K1250" t="s">
        <v>957</v>
      </c>
      <c r="L1250">
        <v>38.317360865600001</v>
      </c>
      <c r="M1250">
        <v>-120.5210754573</v>
      </c>
      <c r="N1250" s="7" t="s">
        <v>958</v>
      </c>
      <c r="O1250" s="7" t="s">
        <v>2763</v>
      </c>
      <c r="P1250" s="7" t="s">
        <v>960</v>
      </c>
      <c r="Q1250" s="7" t="s">
        <v>170</v>
      </c>
      <c r="R1250" s="7">
        <v>2247</v>
      </c>
      <c r="S1250" s="7">
        <v>80</v>
      </c>
      <c r="T1250" s="7" t="s">
        <v>123</v>
      </c>
      <c r="U1250" s="7"/>
      <c r="V1250" s="7" t="s">
        <v>790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8">
        <v>0</v>
      </c>
      <c r="AO1250" s="8">
        <v>0</v>
      </c>
      <c r="AP1250" s="8">
        <v>0</v>
      </c>
      <c r="AQ1250" s="8">
        <v>0</v>
      </c>
      <c r="AR1250" s="8">
        <v>0</v>
      </c>
      <c r="AS1250" s="8">
        <v>0</v>
      </c>
      <c r="AT1250" s="8">
        <v>0</v>
      </c>
      <c r="AU1250" s="7">
        <v>0</v>
      </c>
      <c r="AV1250" s="7">
        <v>0</v>
      </c>
      <c r="AW1250" s="7">
        <v>0</v>
      </c>
      <c r="AX1250" s="7">
        <v>0</v>
      </c>
      <c r="AY1250" s="7">
        <v>0</v>
      </c>
      <c r="AZ1250" s="7">
        <v>0</v>
      </c>
      <c r="BA1250" s="7">
        <v>0</v>
      </c>
      <c r="BB1250" s="7">
        <v>0</v>
      </c>
      <c r="BC1250" s="8">
        <v>0</v>
      </c>
      <c r="BD1250" s="8">
        <v>0</v>
      </c>
      <c r="BE1250" s="8">
        <v>0</v>
      </c>
      <c r="BF1250" s="8">
        <v>0</v>
      </c>
      <c r="BG1250" s="8">
        <v>0</v>
      </c>
      <c r="BH1250" s="8">
        <v>0</v>
      </c>
      <c r="BI1250" s="8">
        <v>0</v>
      </c>
      <c r="BJ1250" s="8">
        <v>0</v>
      </c>
      <c r="BK1250" s="8">
        <v>0</v>
      </c>
      <c r="BL1250" s="8">
        <v>0</v>
      </c>
      <c r="BM1250" s="8">
        <v>0</v>
      </c>
      <c r="BN1250" s="8">
        <v>0</v>
      </c>
      <c r="BO1250" s="8">
        <v>0</v>
      </c>
      <c r="BP1250" s="8">
        <v>0</v>
      </c>
      <c r="BQ1250" s="8">
        <v>0</v>
      </c>
      <c r="BR1250" s="8">
        <v>0</v>
      </c>
    </row>
    <row r="1251" spans="1:70" x14ac:dyDescent="0.25">
      <c r="A1251" s="6">
        <v>35383758</v>
      </c>
      <c r="B1251" t="s">
        <v>2768</v>
      </c>
      <c r="C1251" s="7" t="s">
        <v>421</v>
      </c>
      <c r="D1251" s="7" t="s">
        <v>2647</v>
      </c>
      <c r="E1251" s="7" t="s">
        <v>421</v>
      </c>
      <c r="F1251" t="s">
        <v>2507</v>
      </c>
      <c r="G1251" t="s">
        <v>2648</v>
      </c>
      <c r="H1251" t="s">
        <v>955</v>
      </c>
      <c r="I1251" t="s">
        <v>956</v>
      </c>
      <c r="J1251" t="s">
        <v>99</v>
      </c>
      <c r="K1251" t="s">
        <v>957</v>
      </c>
      <c r="L1251">
        <v>38.317360865600001</v>
      </c>
      <c r="M1251">
        <v>-120.5210754573</v>
      </c>
      <c r="N1251" s="7" t="s">
        <v>958</v>
      </c>
      <c r="O1251" s="7" t="s">
        <v>2763</v>
      </c>
      <c r="P1251" s="7" t="s">
        <v>960</v>
      </c>
      <c r="Q1251" s="7" t="s">
        <v>170</v>
      </c>
      <c r="R1251" s="7">
        <v>2247</v>
      </c>
      <c r="S1251" s="7">
        <v>80</v>
      </c>
      <c r="T1251" s="7" t="s">
        <v>123</v>
      </c>
      <c r="U1251" s="7"/>
      <c r="V1251" s="7" t="s">
        <v>790</v>
      </c>
      <c r="W1251" s="8">
        <v>0</v>
      </c>
      <c r="X1251" s="8">
        <v>10.8</v>
      </c>
      <c r="Y1251" s="8">
        <v>0</v>
      </c>
      <c r="Z1251" s="8">
        <v>10.8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8">
        <v>0</v>
      </c>
      <c r="AO1251" s="8">
        <v>0</v>
      </c>
      <c r="AP1251" s="8">
        <v>0</v>
      </c>
      <c r="AQ1251" s="8">
        <v>0</v>
      </c>
      <c r="AR1251" s="8">
        <v>0</v>
      </c>
      <c r="AS1251" s="8">
        <v>0</v>
      </c>
      <c r="AT1251" s="8">
        <v>0</v>
      </c>
      <c r="AU1251" s="7">
        <v>0</v>
      </c>
      <c r="AV1251" s="7">
        <v>0</v>
      </c>
      <c r="AW1251" s="7">
        <v>0</v>
      </c>
      <c r="AX1251" s="7">
        <v>0</v>
      </c>
      <c r="AY1251" s="7">
        <v>0</v>
      </c>
      <c r="AZ1251" s="7">
        <v>0</v>
      </c>
      <c r="BA1251" s="7">
        <v>0</v>
      </c>
      <c r="BB1251" s="7">
        <v>0</v>
      </c>
      <c r="BC1251" s="8">
        <v>0</v>
      </c>
      <c r="BD1251" s="8">
        <v>0</v>
      </c>
      <c r="BE1251" s="8">
        <v>0</v>
      </c>
      <c r="BF1251" s="8">
        <v>0</v>
      </c>
      <c r="BG1251" s="8">
        <v>0</v>
      </c>
      <c r="BH1251" s="8">
        <v>0</v>
      </c>
      <c r="BI1251" s="8">
        <v>0</v>
      </c>
      <c r="BJ1251" s="8">
        <v>0</v>
      </c>
      <c r="BK1251" s="8">
        <v>0</v>
      </c>
      <c r="BL1251" s="8">
        <v>10.8</v>
      </c>
      <c r="BM1251" s="8">
        <v>0</v>
      </c>
      <c r="BN1251" s="8">
        <v>10.8</v>
      </c>
      <c r="BO1251" s="8">
        <v>0</v>
      </c>
      <c r="BP1251" s="8">
        <v>0</v>
      </c>
      <c r="BQ1251" s="8">
        <v>0</v>
      </c>
      <c r="BR1251" s="8">
        <v>0</v>
      </c>
    </row>
    <row r="1252" spans="1:70" x14ac:dyDescent="0.25">
      <c r="A1252" s="6">
        <v>35226700</v>
      </c>
      <c r="B1252" t="s">
        <v>2769</v>
      </c>
      <c r="C1252" s="7" t="s">
        <v>115</v>
      </c>
      <c r="D1252" s="7" t="s">
        <v>94</v>
      </c>
      <c r="E1252" s="7" t="s">
        <v>95</v>
      </c>
      <c r="F1252" t="s">
        <v>2507</v>
      </c>
      <c r="G1252" t="s">
        <v>2508</v>
      </c>
      <c r="H1252" t="s">
        <v>180</v>
      </c>
      <c r="I1252" t="s">
        <v>144</v>
      </c>
      <c r="J1252" t="s">
        <v>78</v>
      </c>
      <c r="K1252" t="s">
        <v>79</v>
      </c>
      <c r="L1252">
        <v>39.464672</v>
      </c>
      <c r="M1252">
        <v>-121.518905</v>
      </c>
      <c r="N1252" s="7" t="s">
        <v>2770</v>
      </c>
      <c r="O1252" s="7" t="s">
        <v>2771</v>
      </c>
      <c r="P1252" s="7" t="s">
        <v>2772</v>
      </c>
      <c r="Q1252" s="7" t="s">
        <v>141</v>
      </c>
      <c r="R1252" s="7">
        <v>29</v>
      </c>
      <c r="S1252" s="7">
        <v>2717</v>
      </c>
      <c r="T1252" s="7" t="s">
        <v>220</v>
      </c>
      <c r="U1252" s="7" t="s">
        <v>211</v>
      </c>
      <c r="V1252" s="7" t="s">
        <v>80</v>
      </c>
      <c r="W1252" s="8">
        <v>0</v>
      </c>
      <c r="X1252" s="8">
        <v>0.42140151515151514</v>
      </c>
      <c r="Y1252" s="8">
        <v>0</v>
      </c>
      <c r="Z1252" s="8">
        <v>0.42140151515151514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8">
        <v>0</v>
      </c>
      <c r="AO1252" s="8">
        <v>0</v>
      </c>
      <c r="AP1252" s="8">
        <v>0</v>
      </c>
      <c r="AQ1252" s="8">
        <v>0</v>
      </c>
      <c r="AR1252" s="8">
        <v>0.41477272727272729</v>
      </c>
      <c r="AS1252" s="8">
        <v>0</v>
      </c>
      <c r="AT1252" s="8">
        <v>0.41477272727272729</v>
      </c>
      <c r="AU1252" s="7">
        <v>0</v>
      </c>
      <c r="AV1252" s="7">
        <v>6.6287878787878451E-3</v>
      </c>
      <c r="AW1252" s="7">
        <v>0</v>
      </c>
      <c r="AX1252" s="7">
        <v>6.6287878787878451E-3</v>
      </c>
      <c r="AY1252" s="7">
        <v>0</v>
      </c>
      <c r="AZ1252" s="7">
        <v>3.3827107781547738E-17</v>
      </c>
      <c r="BA1252" s="7">
        <v>0</v>
      </c>
      <c r="BB1252" s="7">
        <v>3.3827107781547738E-17</v>
      </c>
      <c r="BC1252" s="8">
        <v>0</v>
      </c>
      <c r="BD1252" s="8">
        <v>0</v>
      </c>
      <c r="BE1252" s="8">
        <v>0</v>
      </c>
      <c r="BF1252" s="8">
        <v>0</v>
      </c>
      <c r="BG1252" s="8">
        <v>0</v>
      </c>
      <c r="BH1252" s="8">
        <v>0</v>
      </c>
      <c r="BI1252" s="8">
        <v>0</v>
      </c>
      <c r="BJ1252" s="8">
        <v>0</v>
      </c>
      <c r="BK1252" s="8">
        <v>0</v>
      </c>
      <c r="BL1252" s="8">
        <v>0</v>
      </c>
      <c r="BM1252" s="8">
        <v>0</v>
      </c>
      <c r="BN1252" s="8">
        <v>0</v>
      </c>
      <c r="BO1252" s="8">
        <v>0</v>
      </c>
      <c r="BP1252" s="8">
        <v>0</v>
      </c>
      <c r="BQ1252" s="8">
        <v>0</v>
      </c>
      <c r="BR1252" s="8">
        <v>0</v>
      </c>
    </row>
    <row r="1253" spans="1:70" x14ac:dyDescent="0.25">
      <c r="A1253" s="6">
        <v>35219260</v>
      </c>
      <c r="B1253" t="s">
        <v>2773</v>
      </c>
      <c r="C1253" s="7" t="s">
        <v>115</v>
      </c>
      <c r="D1253" s="7" t="s">
        <v>94</v>
      </c>
      <c r="E1253" s="7" t="s">
        <v>95</v>
      </c>
      <c r="F1253" t="s">
        <v>2507</v>
      </c>
      <c r="G1253" t="s">
        <v>2508</v>
      </c>
      <c r="H1253" t="s">
        <v>180</v>
      </c>
      <c r="I1253" t="s">
        <v>144</v>
      </c>
      <c r="J1253" t="s">
        <v>78</v>
      </c>
      <c r="K1253" t="s">
        <v>79</v>
      </c>
      <c r="L1253">
        <v>39.463075700600001</v>
      </c>
      <c r="M1253">
        <v>-121.51486436090001</v>
      </c>
      <c r="N1253" s="7" t="s">
        <v>2770</v>
      </c>
      <c r="O1253" s="7" t="s">
        <v>2771</v>
      </c>
      <c r="P1253" s="7" t="s">
        <v>2772</v>
      </c>
      <c r="Q1253" s="7" t="s">
        <v>141</v>
      </c>
      <c r="R1253" s="7">
        <v>29</v>
      </c>
      <c r="S1253" s="7">
        <v>2717</v>
      </c>
      <c r="T1253" s="7" t="s">
        <v>220</v>
      </c>
      <c r="U1253" s="7"/>
      <c r="V1253" s="7" t="s">
        <v>207</v>
      </c>
      <c r="W1253" s="8">
        <v>0.92821969696969697</v>
      </c>
      <c r="X1253" s="8">
        <v>0</v>
      </c>
      <c r="Y1253" s="8">
        <v>0.43844696969696972</v>
      </c>
      <c r="Z1253" s="8">
        <v>1.3666666666666667</v>
      </c>
      <c r="AA1253" s="8">
        <v>0</v>
      </c>
      <c r="AB1253" s="8">
        <v>0</v>
      </c>
      <c r="AC1253" s="8">
        <v>0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0.87803030303030316</v>
      </c>
      <c r="AN1253" s="8">
        <v>0</v>
      </c>
      <c r="AO1253" s="8">
        <v>0</v>
      </c>
      <c r="AP1253" s="8">
        <v>0.87803030303030316</v>
      </c>
      <c r="AQ1253" s="8">
        <v>0</v>
      </c>
      <c r="AR1253" s="8">
        <v>0</v>
      </c>
      <c r="AS1253" s="8">
        <v>0</v>
      </c>
      <c r="AT1253" s="8">
        <v>0</v>
      </c>
      <c r="AU1253" s="7">
        <v>5.0189393939393936E-2</v>
      </c>
      <c r="AV1253" s="7">
        <v>0</v>
      </c>
      <c r="AW1253" s="7">
        <v>0.43844696969696972</v>
      </c>
      <c r="AX1253" s="7">
        <v>0.48863636363636365</v>
      </c>
      <c r="AY1253" s="7">
        <v>0</v>
      </c>
      <c r="AZ1253" s="7">
        <v>0</v>
      </c>
      <c r="BA1253" s="7">
        <v>0</v>
      </c>
      <c r="BB1253" s="7">
        <v>0</v>
      </c>
      <c r="BC1253" s="8">
        <v>0</v>
      </c>
      <c r="BD1253" s="8">
        <v>0</v>
      </c>
      <c r="BE1253" s="8">
        <v>0</v>
      </c>
      <c r="BF1253" s="8">
        <v>0</v>
      </c>
      <c r="BG1253" s="8">
        <v>0</v>
      </c>
      <c r="BH1253" s="8">
        <v>0</v>
      </c>
      <c r="BI1253" s="8">
        <v>0</v>
      </c>
      <c r="BJ1253" s="8">
        <v>0</v>
      </c>
      <c r="BK1253" s="8">
        <v>0</v>
      </c>
      <c r="BL1253" s="8">
        <v>0</v>
      </c>
      <c r="BM1253" s="8">
        <v>0</v>
      </c>
      <c r="BN1253" s="8">
        <v>0</v>
      </c>
      <c r="BO1253" s="8">
        <v>0</v>
      </c>
      <c r="BP1253" s="8">
        <v>0</v>
      </c>
      <c r="BQ1253" s="8">
        <v>0</v>
      </c>
      <c r="BR1253" s="8">
        <v>0</v>
      </c>
    </row>
    <row r="1254" spans="1:70" x14ac:dyDescent="0.25">
      <c r="A1254" s="6">
        <v>35223039</v>
      </c>
      <c r="B1254" t="s">
        <v>2774</v>
      </c>
      <c r="C1254" s="7" t="s">
        <v>115</v>
      </c>
      <c r="D1254" s="7" t="s">
        <v>94</v>
      </c>
      <c r="E1254" s="7" t="s">
        <v>95</v>
      </c>
      <c r="F1254" t="s">
        <v>2507</v>
      </c>
      <c r="G1254" t="s">
        <v>2508</v>
      </c>
      <c r="H1254" t="s">
        <v>180</v>
      </c>
      <c r="I1254" t="s">
        <v>144</v>
      </c>
      <c r="J1254" t="s">
        <v>78</v>
      </c>
      <c r="K1254" t="s">
        <v>79</v>
      </c>
      <c r="L1254">
        <v>39.473773155099998</v>
      </c>
      <c r="M1254">
        <v>-121.5307369898</v>
      </c>
      <c r="N1254" s="7" t="s">
        <v>2770</v>
      </c>
      <c r="O1254" s="7" t="s">
        <v>2775</v>
      </c>
      <c r="P1254" s="7" t="s">
        <v>2772</v>
      </c>
      <c r="Q1254" s="7" t="s">
        <v>141</v>
      </c>
      <c r="R1254" s="7">
        <v>218</v>
      </c>
      <c r="S1254" s="7">
        <v>2461</v>
      </c>
      <c r="T1254" s="7" t="s">
        <v>220</v>
      </c>
      <c r="U1254" s="7" t="s">
        <v>211</v>
      </c>
      <c r="V1254" s="7" t="s">
        <v>80</v>
      </c>
      <c r="W1254" s="8">
        <v>6.2878787878787881E-2</v>
      </c>
      <c r="X1254" s="8">
        <v>0.50265151515151518</v>
      </c>
      <c r="Y1254" s="8">
        <v>0</v>
      </c>
      <c r="Z1254" s="8">
        <v>0.56553030303030305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8">
        <v>0</v>
      </c>
      <c r="AO1254" s="8">
        <v>0</v>
      </c>
      <c r="AP1254" s="8">
        <v>0</v>
      </c>
      <c r="AQ1254" s="8">
        <v>6.2878787878787881E-2</v>
      </c>
      <c r="AR1254" s="8">
        <v>0.4098484848484848</v>
      </c>
      <c r="AS1254" s="8">
        <v>0</v>
      </c>
      <c r="AT1254" s="8">
        <v>0.47272727272727266</v>
      </c>
      <c r="AU1254" s="7">
        <v>0</v>
      </c>
      <c r="AV1254" s="7">
        <v>9.2803030303030304E-2</v>
      </c>
      <c r="AW1254" s="7">
        <v>0</v>
      </c>
      <c r="AX1254" s="7">
        <v>9.2803030303030304E-2</v>
      </c>
      <c r="AY1254" s="7">
        <v>0</v>
      </c>
      <c r="AZ1254" s="7">
        <v>0</v>
      </c>
      <c r="BA1254" s="7">
        <v>0</v>
      </c>
      <c r="BB1254" s="7">
        <v>0</v>
      </c>
      <c r="BC1254" s="8">
        <v>0</v>
      </c>
      <c r="BD1254" s="8">
        <v>0</v>
      </c>
      <c r="BE1254" s="8">
        <v>0</v>
      </c>
      <c r="BF1254" s="8">
        <v>0</v>
      </c>
      <c r="BG1254" s="8">
        <v>0</v>
      </c>
      <c r="BH1254" s="8">
        <v>0</v>
      </c>
      <c r="BI1254" s="8">
        <v>0</v>
      </c>
      <c r="BJ1254" s="8">
        <v>0</v>
      </c>
      <c r="BK1254" s="8">
        <v>0</v>
      </c>
      <c r="BL1254" s="8">
        <v>0</v>
      </c>
      <c r="BM1254" s="8">
        <v>0</v>
      </c>
      <c r="BN1254" s="8">
        <v>0</v>
      </c>
      <c r="BO1254" s="8">
        <v>0</v>
      </c>
      <c r="BP1254" s="8">
        <v>0</v>
      </c>
      <c r="BQ1254" s="8">
        <v>0</v>
      </c>
      <c r="BR1254" s="8">
        <v>0</v>
      </c>
    </row>
    <row r="1255" spans="1:70" x14ac:dyDescent="0.25">
      <c r="A1255" s="6">
        <v>35312559</v>
      </c>
      <c r="B1255" t="s">
        <v>2776</v>
      </c>
      <c r="C1255" s="7" t="s">
        <v>421</v>
      </c>
      <c r="D1255" s="7" t="s">
        <v>94</v>
      </c>
      <c r="E1255" s="7" t="s">
        <v>421</v>
      </c>
      <c r="F1255" t="s">
        <v>2507</v>
      </c>
      <c r="G1255" t="s">
        <v>2508</v>
      </c>
      <c r="H1255" t="s">
        <v>180</v>
      </c>
      <c r="I1255" t="s">
        <v>144</v>
      </c>
      <c r="J1255" t="s">
        <v>78</v>
      </c>
      <c r="K1255" t="s">
        <v>79</v>
      </c>
      <c r="L1255">
        <v>39.498509373799997</v>
      </c>
      <c r="M1255">
        <v>-121.5284555591</v>
      </c>
      <c r="N1255" s="7" t="s">
        <v>2511</v>
      </c>
      <c r="O1255" s="7" t="s">
        <v>2777</v>
      </c>
      <c r="P1255" s="7" t="s">
        <v>2513</v>
      </c>
      <c r="Q1255" s="7" t="s">
        <v>141</v>
      </c>
      <c r="R1255" s="7">
        <v>1724</v>
      </c>
      <c r="S1255" s="7">
        <v>6551</v>
      </c>
      <c r="T1255" s="7" t="s">
        <v>220</v>
      </c>
      <c r="U1255" s="7"/>
      <c r="V1255" s="7" t="s">
        <v>422</v>
      </c>
      <c r="W1255" s="8">
        <v>0</v>
      </c>
      <c r="X1255" s="8">
        <v>0</v>
      </c>
      <c r="Y1255" s="8">
        <v>0</v>
      </c>
      <c r="Z1255" s="8">
        <v>0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8">
        <v>0</v>
      </c>
      <c r="AO1255" s="8">
        <v>0</v>
      </c>
      <c r="AP1255" s="8">
        <v>0</v>
      </c>
      <c r="AQ1255" s="8">
        <v>0</v>
      </c>
      <c r="AR1255" s="8">
        <v>0</v>
      </c>
      <c r="AS1255" s="8">
        <v>0</v>
      </c>
      <c r="AT1255" s="8">
        <v>0</v>
      </c>
      <c r="AU1255" s="7">
        <v>0</v>
      </c>
      <c r="AV1255" s="7">
        <v>0</v>
      </c>
      <c r="AW1255" s="7">
        <v>0</v>
      </c>
      <c r="AX1255" s="7">
        <v>0</v>
      </c>
      <c r="AY1255" s="7">
        <v>0</v>
      </c>
      <c r="AZ1255" s="7">
        <v>0</v>
      </c>
      <c r="BA1255" s="7">
        <v>0</v>
      </c>
      <c r="BB1255" s="7">
        <v>0</v>
      </c>
      <c r="BC1255" s="8">
        <v>0</v>
      </c>
      <c r="BD1255" s="8">
        <v>0</v>
      </c>
      <c r="BE1255" s="8">
        <v>0</v>
      </c>
      <c r="BF1255" s="8">
        <v>0</v>
      </c>
      <c r="BG1255" s="8">
        <v>0</v>
      </c>
      <c r="BH1255" s="8">
        <v>0</v>
      </c>
      <c r="BI1255" s="8">
        <v>0</v>
      </c>
      <c r="BJ1255" s="8">
        <v>0</v>
      </c>
      <c r="BK1255" s="8">
        <v>0</v>
      </c>
      <c r="BL1255" s="8">
        <v>0</v>
      </c>
      <c r="BM1255" s="8">
        <v>0</v>
      </c>
      <c r="BN1255" s="8">
        <v>0</v>
      </c>
      <c r="BO1255" s="8">
        <v>0</v>
      </c>
      <c r="BP1255" s="8">
        <v>0</v>
      </c>
      <c r="BQ1255" s="8">
        <v>0</v>
      </c>
      <c r="BR1255" s="8">
        <v>0</v>
      </c>
    </row>
    <row r="1256" spans="1:70" x14ac:dyDescent="0.25">
      <c r="A1256" s="6">
        <v>35312560</v>
      </c>
      <c r="B1256" t="s">
        <v>2778</v>
      </c>
      <c r="C1256" s="7" t="s">
        <v>82</v>
      </c>
      <c r="D1256" s="7" t="s">
        <v>94</v>
      </c>
      <c r="E1256" s="7" t="s">
        <v>83</v>
      </c>
      <c r="F1256" t="s">
        <v>2507</v>
      </c>
      <c r="G1256" t="s">
        <v>2508</v>
      </c>
      <c r="H1256" t="s">
        <v>180</v>
      </c>
      <c r="I1256" t="s">
        <v>144</v>
      </c>
      <c r="J1256" t="s">
        <v>78</v>
      </c>
      <c r="K1256" t="s">
        <v>79</v>
      </c>
      <c r="L1256">
        <v>39.505383853700003</v>
      </c>
      <c r="M1256">
        <v>-121.4998769882</v>
      </c>
      <c r="N1256" s="7" t="s">
        <v>2511</v>
      </c>
      <c r="O1256" s="7" t="s">
        <v>2512</v>
      </c>
      <c r="P1256" s="7" t="s">
        <v>2513</v>
      </c>
      <c r="Q1256" s="7" t="s">
        <v>141</v>
      </c>
      <c r="R1256" s="7">
        <v>976</v>
      </c>
      <c r="S1256" s="7">
        <v>1779</v>
      </c>
      <c r="T1256" s="7" t="s">
        <v>220</v>
      </c>
      <c r="U1256" s="7" t="s">
        <v>211</v>
      </c>
      <c r="V1256" s="7" t="s">
        <v>80</v>
      </c>
      <c r="W1256" s="8">
        <v>0</v>
      </c>
      <c r="X1256" s="8">
        <v>3.6100378787878786</v>
      </c>
      <c r="Y1256" s="8">
        <v>0</v>
      </c>
      <c r="Z1256" s="8">
        <v>3.6100378787878786</v>
      </c>
      <c r="AA1256" s="8">
        <v>0</v>
      </c>
      <c r="AB1256" s="8">
        <v>0</v>
      </c>
      <c r="AC1256" s="8">
        <v>0</v>
      </c>
      <c r="AD1256" s="8">
        <v>0</v>
      </c>
      <c r="AE1256" s="8">
        <v>0</v>
      </c>
      <c r="AF1256" s="8">
        <v>0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8">
        <v>0</v>
      </c>
      <c r="AM1256" s="8">
        <v>0</v>
      </c>
      <c r="AN1256" s="8">
        <v>0</v>
      </c>
      <c r="AO1256" s="8">
        <v>0</v>
      </c>
      <c r="AP1256" s="8">
        <v>0</v>
      </c>
      <c r="AQ1256" s="8">
        <v>0</v>
      </c>
      <c r="AR1256" s="8">
        <v>0</v>
      </c>
      <c r="AS1256" s="8">
        <v>0</v>
      </c>
      <c r="AT1256" s="8">
        <v>0</v>
      </c>
      <c r="AU1256" s="7">
        <v>0</v>
      </c>
      <c r="AV1256" s="7">
        <v>0</v>
      </c>
      <c r="AW1256" s="7">
        <v>0</v>
      </c>
      <c r="AX1256" s="7">
        <v>0</v>
      </c>
      <c r="AY1256" s="7">
        <v>0</v>
      </c>
      <c r="AZ1256" s="7">
        <v>3.6100378787878786</v>
      </c>
      <c r="BA1256" s="7">
        <v>0</v>
      </c>
      <c r="BB1256" s="7">
        <v>3.6100378787878786</v>
      </c>
      <c r="BC1256" s="8">
        <v>0</v>
      </c>
      <c r="BD1256" s="8">
        <v>0</v>
      </c>
      <c r="BE1256" s="8">
        <v>0</v>
      </c>
      <c r="BF1256" s="8">
        <v>0</v>
      </c>
      <c r="BG1256" s="8">
        <v>0</v>
      </c>
      <c r="BH1256" s="8">
        <v>0</v>
      </c>
      <c r="BI1256" s="8">
        <v>0</v>
      </c>
      <c r="BJ1256" s="8">
        <v>0</v>
      </c>
      <c r="BK1256" s="8">
        <v>0</v>
      </c>
      <c r="BL1256" s="8">
        <v>0</v>
      </c>
      <c r="BM1256" s="8">
        <v>0</v>
      </c>
      <c r="BN1256" s="8">
        <v>0</v>
      </c>
      <c r="BO1256" s="8">
        <v>0</v>
      </c>
      <c r="BP1256" s="8">
        <v>0</v>
      </c>
      <c r="BQ1256" s="8">
        <v>0</v>
      </c>
      <c r="BR1256" s="8">
        <v>0</v>
      </c>
    </row>
    <row r="1257" spans="1:70" x14ac:dyDescent="0.25">
      <c r="A1257" s="6">
        <v>35331306</v>
      </c>
      <c r="B1257" t="s">
        <v>2779</v>
      </c>
      <c r="C1257" s="7" t="s">
        <v>86</v>
      </c>
      <c r="D1257" s="7" t="s">
        <v>94</v>
      </c>
      <c r="E1257" s="7" t="s">
        <v>87</v>
      </c>
      <c r="F1257" t="s">
        <v>2507</v>
      </c>
      <c r="G1257" t="s">
        <v>2508</v>
      </c>
      <c r="H1257" t="s">
        <v>180</v>
      </c>
      <c r="I1257" t="s">
        <v>144</v>
      </c>
      <c r="J1257" t="s">
        <v>78</v>
      </c>
      <c r="K1257" t="s">
        <v>79</v>
      </c>
      <c r="L1257">
        <v>39.517837129699998</v>
      </c>
      <c r="M1257">
        <v>-121.4853771783</v>
      </c>
      <c r="N1257" s="7" t="s">
        <v>2511</v>
      </c>
      <c r="O1257" s="7" t="s">
        <v>2512</v>
      </c>
      <c r="P1257" s="7" t="s">
        <v>2513</v>
      </c>
      <c r="Q1257" s="7" t="s">
        <v>141</v>
      </c>
      <c r="R1257" s="7">
        <v>976</v>
      </c>
      <c r="S1257" s="7">
        <v>1779</v>
      </c>
      <c r="T1257" s="7" t="s">
        <v>220</v>
      </c>
      <c r="U1257" s="7" t="s">
        <v>216</v>
      </c>
      <c r="V1257" s="7" t="s">
        <v>222</v>
      </c>
      <c r="W1257" s="8">
        <v>0</v>
      </c>
      <c r="X1257" s="8">
        <v>2.67</v>
      </c>
      <c r="Y1257" s="8">
        <v>0</v>
      </c>
      <c r="Z1257" s="8">
        <v>2.67</v>
      </c>
      <c r="AA1257" s="8">
        <v>0</v>
      </c>
      <c r="AB1257" s="8">
        <v>0</v>
      </c>
      <c r="AC1257" s="8">
        <v>0</v>
      </c>
      <c r="AD1257" s="8">
        <v>0</v>
      </c>
      <c r="AE1257" s="8">
        <v>0</v>
      </c>
      <c r="AF1257" s="8">
        <v>0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8">
        <v>0</v>
      </c>
      <c r="AN1257" s="8">
        <v>0</v>
      </c>
      <c r="AO1257" s="8">
        <v>0</v>
      </c>
      <c r="AP1257" s="8">
        <v>0</v>
      </c>
      <c r="AQ1257" s="8">
        <v>0</v>
      </c>
      <c r="AR1257" s="8">
        <v>0</v>
      </c>
      <c r="AS1257" s="8">
        <v>0</v>
      </c>
      <c r="AT1257" s="8">
        <v>0</v>
      </c>
      <c r="AU1257" s="7">
        <v>0</v>
      </c>
      <c r="AV1257" s="7">
        <v>0</v>
      </c>
      <c r="AW1257" s="7">
        <v>0</v>
      </c>
      <c r="AX1257" s="7">
        <v>0</v>
      </c>
      <c r="AY1257" s="7">
        <v>0</v>
      </c>
      <c r="AZ1257" s="7">
        <v>2.67</v>
      </c>
      <c r="BA1257" s="7">
        <v>0</v>
      </c>
      <c r="BB1257" s="7">
        <v>2.67</v>
      </c>
      <c r="BC1257" s="8">
        <v>0</v>
      </c>
      <c r="BD1257" s="8">
        <v>0</v>
      </c>
      <c r="BE1257" s="8">
        <v>0</v>
      </c>
      <c r="BF1257" s="8">
        <v>0</v>
      </c>
      <c r="BG1257" s="8">
        <v>0</v>
      </c>
      <c r="BH1257" s="8">
        <v>0</v>
      </c>
      <c r="BI1257" s="8">
        <v>0</v>
      </c>
      <c r="BJ1257" s="8">
        <v>0</v>
      </c>
      <c r="BK1257" s="8">
        <v>0</v>
      </c>
      <c r="BL1257" s="8">
        <v>0</v>
      </c>
      <c r="BM1257" s="8">
        <v>0</v>
      </c>
      <c r="BN1257" s="8">
        <v>0</v>
      </c>
      <c r="BO1257" s="8">
        <v>0</v>
      </c>
      <c r="BP1257" s="8">
        <v>0</v>
      </c>
      <c r="BQ1257" s="8">
        <v>0</v>
      </c>
      <c r="BR1257" s="8">
        <v>0</v>
      </c>
    </row>
    <row r="1258" spans="1:70" x14ac:dyDescent="0.25">
      <c r="A1258" s="6">
        <v>35331307</v>
      </c>
      <c r="B1258" t="s">
        <v>2780</v>
      </c>
      <c r="C1258" s="7" t="s">
        <v>86</v>
      </c>
      <c r="D1258" s="7" t="s">
        <v>94</v>
      </c>
      <c r="E1258" s="7" t="s">
        <v>87</v>
      </c>
      <c r="F1258" t="s">
        <v>2507</v>
      </c>
      <c r="G1258" t="s">
        <v>2508</v>
      </c>
      <c r="H1258" t="s">
        <v>180</v>
      </c>
      <c r="I1258" t="s">
        <v>144</v>
      </c>
      <c r="J1258" t="s">
        <v>78</v>
      </c>
      <c r="K1258" t="s">
        <v>79</v>
      </c>
      <c r="L1258">
        <v>39.526148434299998</v>
      </c>
      <c r="M1258">
        <v>-121.4814817852</v>
      </c>
      <c r="N1258" s="7" t="s">
        <v>2511</v>
      </c>
      <c r="O1258" s="7" t="s">
        <v>2512</v>
      </c>
      <c r="P1258" s="7" t="s">
        <v>2513</v>
      </c>
      <c r="Q1258" s="7" t="s">
        <v>141</v>
      </c>
      <c r="R1258" s="7">
        <v>976</v>
      </c>
      <c r="S1258" s="7">
        <v>1779</v>
      </c>
      <c r="T1258" s="7" t="s">
        <v>220</v>
      </c>
      <c r="U1258" s="7" t="s">
        <v>211</v>
      </c>
      <c r="V1258" s="7" t="s">
        <v>80</v>
      </c>
      <c r="W1258" s="8">
        <v>0</v>
      </c>
      <c r="X1258" s="8">
        <v>2.5499999999999998</v>
      </c>
      <c r="Y1258" s="8">
        <v>0</v>
      </c>
      <c r="Z1258" s="8">
        <v>2.5499999999999998</v>
      </c>
      <c r="AA1258" s="8">
        <v>0</v>
      </c>
      <c r="AB1258" s="8">
        <v>0</v>
      </c>
      <c r="AC1258" s="8">
        <v>0</v>
      </c>
      <c r="AD1258" s="8">
        <v>0</v>
      </c>
      <c r="AE1258" s="8">
        <v>0</v>
      </c>
      <c r="AF1258" s="8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8">
        <v>0</v>
      </c>
      <c r="AN1258" s="8">
        <v>0</v>
      </c>
      <c r="AO1258" s="8">
        <v>0</v>
      </c>
      <c r="AP1258" s="8">
        <v>0</v>
      </c>
      <c r="AQ1258" s="8">
        <v>0</v>
      </c>
      <c r="AR1258" s="8">
        <v>0</v>
      </c>
      <c r="AS1258" s="8">
        <v>0</v>
      </c>
      <c r="AT1258" s="8">
        <v>0</v>
      </c>
      <c r="AU1258" s="7">
        <v>0</v>
      </c>
      <c r="AV1258" s="7">
        <v>0</v>
      </c>
      <c r="AW1258" s="7">
        <v>0</v>
      </c>
      <c r="AX1258" s="7">
        <v>0</v>
      </c>
      <c r="AY1258" s="7">
        <v>0</v>
      </c>
      <c r="AZ1258" s="7">
        <v>2.5499999999999998</v>
      </c>
      <c r="BA1258" s="7">
        <v>0</v>
      </c>
      <c r="BB1258" s="7">
        <v>2.5499999999999998</v>
      </c>
      <c r="BC1258" s="8">
        <v>0</v>
      </c>
      <c r="BD1258" s="8">
        <v>0</v>
      </c>
      <c r="BE1258" s="8">
        <v>0</v>
      </c>
      <c r="BF1258" s="8">
        <v>0</v>
      </c>
      <c r="BG1258" s="8">
        <v>0</v>
      </c>
      <c r="BH1258" s="8">
        <v>0</v>
      </c>
      <c r="BI1258" s="8">
        <v>0</v>
      </c>
      <c r="BJ1258" s="8">
        <v>0</v>
      </c>
      <c r="BK1258" s="8">
        <v>0</v>
      </c>
      <c r="BL1258" s="8">
        <v>0</v>
      </c>
      <c r="BM1258" s="8">
        <v>0</v>
      </c>
      <c r="BN1258" s="8">
        <v>0</v>
      </c>
      <c r="BO1258" s="8">
        <v>0</v>
      </c>
      <c r="BP1258" s="8">
        <v>0</v>
      </c>
      <c r="BQ1258" s="8">
        <v>0</v>
      </c>
      <c r="BR1258" s="8">
        <v>0</v>
      </c>
    </row>
    <row r="1259" spans="1:70" x14ac:dyDescent="0.25">
      <c r="A1259" s="6">
        <v>35331308</v>
      </c>
      <c r="B1259" t="s">
        <v>2781</v>
      </c>
      <c r="C1259" s="7" t="s">
        <v>86</v>
      </c>
      <c r="D1259" s="7" t="s">
        <v>94</v>
      </c>
      <c r="E1259" s="7" t="s">
        <v>87</v>
      </c>
      <c r="F1259" t="s">
        <v>2507</v>
      </c>
      <c r="G1259" t="s">
        <v>2508</v>
      </c>
      <c r="H1259" t="s">
        <v>180</v>
      </c>
      <c r="I1259" t="s">
        <v>144</v>
      </c>
      <c r="J1259" t="s">
        <v>78</v>
      </c>
      <c r="K1259" t="s">
        <v>79</v>
      </c>
      <c r="L1259">
        <v>39.517077142399998</v>
      </c>
      <c r="M1259">
        <v>-121.4825122907</v>
      </c>
      <c r="N1259" s="7" t="s">
        <v>2511</v>
      </c>
      <c r="O1259" s="7" t="s">
        <v>2512</v>
      </c>
      <c r="P1259" s="7" t="s">
        <v>2513</v>
      </c>
      <c r="Q1259" s="7" t="s">
        <v>141</v>
      </c>
      <c r="R1259" s="7">
        <v>976</v>
      </c>
      <c r="S1259" s="7">
        <v>1779</v>
      </c>
      <c r="T1259" s="7" t="s">
        <v>220</v>
      </c>
      <c r="U1259" s="7" t="s">
        <v>211</v>
      </c>
      <c r="V1259" s="7" t="s">
        <v>80</v>
      </c>
      <c r="W1259" s="8">
        <v>0</v>
      </c>
      <c r="X1259" s="8">
        <v>1.1789772727272727</v>
      </c>
      <c r="Y1259" s="8">
        <v>0</v>
      </c>
      <c r="Z1259" s="8">
        <v>1.1789772727272727</v>
      </c>
      <c r="AA1259" s="8">
        <v>0</v>
      </c>
      <c r="AB1259" s="8">
        <v>0</v>
      </c>
      <c r="AC1259" s="8">
        <v>0</v>
      </c>
      <c r="AD1259" s="8">
        <v>0</v>
      </c>
      <c r="AE1259" s="8">
        <v>0</v>
      </c>
      <c r="AF1259" s="8">
        <v>0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8">
        <v>0</v>
      </c>
      <c r="AN1259" s="8">
        <v>0</v>
      </c>
      <c r="AO1259" s="8">
        <v>0</v>
      </c>
      <c r="AP1259" s="8">
        <v>0</v>
      </c>
      <c r="AQ1259" s="8">
        <v>0</v>
      </c>
      <c r="AR1259" s="8">
        <v>0</v>
      </c>
      <c r="AS1259" s="8">
        <v>0</v>
      </c>
      <c r="AT1259" s="8">
        <v>0</v>
      </c>
      <c r="AU1259" s="7">
        <v>0</v>
      </c>
      <c r="AV1259" s="7">
        <v>0</v>
      </c>
      <c r="AW1259" s="7">
        <v>0</v>
      </c>
      <c r="AX1259" s="7">
        <v>0</v>
      </c>
      <c r="AY1259" s="7">
        <v>0</v>
      </c>
      <c r="AZ1259" s="7">
        <v>1.1789772727272727</v>
      </c>
      <c r="BA1259" s="7">
        <v>0</v>
      </c>
      <c r="BB1259" s="7">
        <v>1.1789772727272727</v>
      </c>
      <c r="BC1259" s="8">
        <v>0</v>
      </c>
      <c r="BD1259" s="8">
        <v>0</v>
      </c>
      <c r="BE1259" s="8">
        <v>0</v>
      </c>
      <c r="BF1259" s="8">
        <v>0</v>
      </c>
      <c r="BG1259" s="8">
        <v>0</v>
      </c>
      <c r="BH1259" s="8">
        <v>0</v>
      </c>
      <c r="BI1259" s="8">
        <v>0</v>
      </c>
      <c r="BJ1259" s="8">
        <v>0</v>
      </c>
      <c r="BK1259" s="8">
        <v>0</v>
      </c>
      <c r="BL1259" s="8">
        <v>0</v>
      </c>
      <c r="BM1259" s="8">
        <v>0</v>
      </c>
      <c r="BN1259" s="8">
        <v>0</v>
      </c>
      <c r="BO1259" s="8">
        <v>0</v>
      </c>
      <c r="BP1259" s="8">
        <v>0</v>
      </c>
      <c r="BQ1259" s="8">
        <v>0</v>
      </c>
      <c r="BR1259" s="8">
        <v>0</v>
      </c>
    </row>
    <row r="1260" spans="1:70" x14ac:dyDescent="0.25">
      <c r="A1260" s="6">
        <v>35331309</v>
      </c>
      <c r="B1260" t="s">
        <v>2782</v>
      </c>
      <c r="C1260" s="7" t="s">
        <v>421</v>
      </c>
      <c r="D1260" s="7" t="s">
        <v>94</v>
      </c>
      <c r="E1260" s="7" t="s">
        <v>421</v>
      </c>
      <c r="F1260" t="s">
        <v>2507</v>
      </c>
      <c r="G1260" t="s">
        <v>2609</v>
      </c>
      <c r="H1260" t="s">
        <v>180</v>
      </c>
      <c r="I1260" t="s">
        <v>144</v>
      </c>
      <c r="J1260" t="s">
        <v>78</v>
      </c>
      <c r="K1260" t="s">
        <v>79</v>
      </c>
      <c r="L1260">
        <v>39.525477248500003</v>
      </c>
      <c r="M1260">
        <v>-121.48165828090001</v>
      </c>
      <c r="N1260" s="7" t="s">
        <v>2511</v>
      </c>
      <c r="O1260" s="7" t="s">
        <v>2512</v>
      </c>
      <c r="P1260" s="7" t="s">
        <v>2513</v>
      </c>
      <c r="Q1260" s="7" t="s">
        <v>141</v>
      </c>
      <c r="R1260" s="7">
        <v>976</v>
      </c>
      <c r="S1260" s="7">
        <v>1779</v>
      </c>
      <c r="T1260" s="7" t="s">
        <v>220</v>
      </c>
      <c r="U1260" s="7"/>
      <c r="V1260" s="7" t="s">
        <v>2625</v>
      </c>
      <c r="W1260" s="8">
        <v>0</v>
      </c>
      <c r="X1260" s="8">
        <v>0</v>
      </c>
      <c r="Y1260" s="8">
        <v>0.82992424242424245</v>
      </c>
      <c r="Z1260" s="8">
        <v>0.82992424242424245</v>
      </c>
      <c r="AA1260" s="8">
        <v>0</v>
      </c>
      <c r="AB1260" s="8">
        <v>0</v>
      </c>
      <c r="AC1260" s="8">
        <v>0</v>
      </c>
      <c r="AD1260" s="8">
        <v>0</v>
      </c>
      <c r="AE1260" s="8">
        <v>0</v>
      </c>
      <c r="AF1260" s="8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8">
        <v>0</v>
      </c>
      <c r="AN1260" s="8">
        <v>0</v>
      </c>
      <c r="AO1260" s="8">
        <v>0</v>
      </c>
      <c r="AP1260" s="8">
        <v>0</v>
      </c>
      <c r="AQ1260" s="8">
        <v>0</v>
      </c>
      <c r="AR1260" s="8">
        <v>0</v>
      </c>
      <c r="AS1260" s="8">
        <v>0</v>
      </c>
      <c r="AT1260" s="8">
        <v>0</v>
      </c>
      <c r="AU1260" s="7">
        <v>0</v>
      </c>
      <c r="AV1260" s="7">
        <v>0</v>
      </c>
      <c r="AW1260" s="7">
        <v>0</v>
      </c>
      <c r="AX1260" s="7">
        <v>0</v>
      </c>
      <c r="AY1260" s="7">
        <v>0</v>
      </c>
      <c r="AZ1260" s="7">
        <v>0</v>
      </c>
      <c r="BA1260" s="7">
        <v>0</v>
      </c>
      <c r="BB1260" s="7">
        <v>0</v>
      </c>
      <c r="BC1260" s="8">
        <v>0</v>
      </c>
      <c r="BD1260" s="8">
        <v>0</v>
      </c>
      <c r="BE1260" s="8">
        <v>0.82992424242424245</v>
      </c>
      <c r="BF1260" s="8">
        <v>0.82992424242424245</v>
      </c>
      <c r="BG1260" s="8">
        <v>0</v>
      </c>
      <c r="BH1260" s="8">
        <v>0</v>
      </c>
      <c r="BI1260" s="8">
        <v>0</v>
      </c>
      <c r="BJ1260" s="8">
        <v>0</v>
      </c>
      <c r="BK1260" s="8">
        <v>0</v>
      </c>
      <c r="BL1260" s="8">
        <v>0</v>
      </c>
      <c r="BM1260" s="8">
        <v>0</v>
      </c>
      <c r="BN1260" s="8">
        <v>0</v>
      </c>
      <c r="BO1260" s="8">
        <v>0</v>
      </c>
      <c r="BP1260" s="8">
        <v>0</v>
      </c>
      <c r="BQ1260" s="8">
        <v>0</v>
      </c>
      <c r="BR1260" s="8">
        <v>0</v>
      </c>
    </row>
    <row r="1261" spans="1:70" x14ac:dyDescent="0.25">
      <c r="A1261" s="6">
        <v>35418379</v>
      </c>
      <c r="B1261" t="s">
        <v>2783</v>
      </c>
      <c r="C1261" s="7" t="s">
        <v>421</v>
      </c>
      <c r="D1261" s="7" t="s">
        <v>2647</v>
      </c>
      <c r="E1261" s="7" t="s">
        <v>421</v>
      </c>
      <c r="F1261" t="s">
        <v>2507</v>
      </c>
      <c r="G1261" t="s">
        <v>2648</v>
      </c>
      <c r="H1261" t="s">
        <v>1152</v>
      </c>
      <c r="I1261" t="s">
        <v>956</v>
      </c>
      <c r="J1261" t="s">
        <v>99</v>
      </c>
      <c r="K1261" t="s">
        <v>957</v>
      </c>
      <c r="L1261">
        <v>38.246545884600003</v>
      </c>
      <c r="M1261">
        <v>-120.3643191284</v>
      </c>
      <c r="N1261" s="7" t="s">
        <v>1153</v>
      </c>
      <c r="O1261" s="7" t="s">
        <v>1154</v>
      </c>
      <c r="P1261" s="7" t="s">
        <v>1155</v>
      </c>
      <c r="Q1261" s="7" t="s">
        <v>170</v>
      </c>
      <c r="R1261" s="7">
        <v>2810</v>
      </c>
      <c r="S1261" s="7">
        <v>98</v>
      </c>
      <c r="T1261" s="7" t="s">
        <v>123</v>
      </c>
      <c r="U1261" s="7"/>
      <c r="V1261" s="7" t="s">
        <v>790</v>
      </c>
      <c r="W1261" s="8">
        <v>0</v>
      </c>
      <c r="X1261" s="8">
        <v>8.5</v>
      </c>
      <c r="Y1261" s="8">
        <v>0</v>
      </c>
      <c r="Z1261" s="8">
        <v>8.5</v>
      </c>
      <c r="AA1261" s="8">
        <v>0</v>
      </c>
      <c r="AB1261" s="8">
        <v>0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8">
        <v>0</v>
      </c>
      <c r="AO1261" s="8">
        <v>0</v>
      </c>
      <c r="AP1261" s="8">
        <v>0</v>
      </c>
      <c r="AQ1261" s="8">
        <v>0</v>
      </c>
      <c r="AR1261" s="8">
        <v>0</v>
      </c>
      <c r="AS1261" s="8">
        <v>0</v>
      </c>
      <c r="AT1261" s="8">
        <v>0</v>
      </c>
      <c r="AU1261" s="7">
        <v>0</v>
      </c>
      <c r="AV1261" s="7">
        <v>0</v>
      </c>
      <c r="AW1261" s="7">
        <v>0</v>
      </c>
      <c r="AX1261" s="7">
        <v>0</v>
      </c>
      <c r="AY1261" s="7">
        <v>0</v>
      </c>
      <c r="AZ1261" s="7">
        <v>0</v>
      </c>
      <c r="BA1261" s="7">
        <v>0</v>
      </c>
      <c r="BB1261" s="7">
        <v>0</v>
      </c>
      <c r="BC1261" s="8">
        <v>0</v>
      </c>
      <c r="BD1261" s="8">
        <v>0</v>
      </c>
      <c r="BE1261" s="8">
        <v>0</v>
      </c>
      <c r="BF1261" s="8">
        <v>0</v>
      </c>
      <c r="BG1261" s="8">
        <v>0</v>
      </c>
      <c r="BH1261" s="8">
        <v>8.5</v>
      </c>
      <c r="BI1261" s="8">
        <v>0</v>
      </c>
      <c r="BJ1261" s="8">
        <v>8.5</v>
      </c>
      <c r="BK1261" s="8">
        <v>0</v>
      </c>
      <c r="BL1261" s="8">
        <v>0</v>
      </c>
      <c r="BM1261" s="8">
        <v>0</v>
      </c>
      <c r="BN1261" s="8">
        <v>0</v>
      </c>
      <c r="BO1261" s="8">
        <v>0</v>
      </c>
      <c r="BP1261" s="8">
        <v>0</v>
      </c>
      <c r="BQ1261" s="8">
        <v>0</v>
      </c>
      <c r="BR1261" s="8">
        <v>0</v>
      </c>
    </row>
    <row r="1262" spans="1:70" x14ac:dyDescent="0.25">
      <c r="A1262" s="6">
        <v>35418375</v>
      </c>
      <c r="B1262" t="s">
        <v>2784</v>
      </c>
      <c r="C1262" s="7" t="s">
        <v>421</v>
      </c>
      <c r="D1262" s="7" t="s">
        <v>2647</v>
      </c>
      <c r="E1262" s="7" t="s">
        <v>421</v>
      </c>
      <c r="F1262" t="s">
        <v>2507</v>
      </c>
      <c r="G1262" t="s">
        <v>2648</v>
      </c>
      <c r="H1262" t="s">
        <v>1152</v>
      </c>
      <c r="I1262" t="s">
        <v>956</v>
      </c>
      <c r="J1262" t="s">
        <v>99</v>
      </c>
      <c r="K1262" t="s">
        <v>957</v>
      </c>
      <c r="L1262">
        <v>38.236968621099997</v>
      </c>
      <c r="M1262">
        <v>-120.36463205539999</v>
      </c>
      <c r="N1262" s="7" t="s">
        <v>1153</v>
      </c>
      <c r="O1262" s="7" t="s">
        <v>2785</v>
      </c>
      <c r="P1262" s="7" t="s">
        <v>1155</v>
      </c>
      <c r="Q1262" s="7" t="s">
        <v>170</v>
      </c>
      <c r="R1262" s="7">
        <v>2670</v>
      </c>
      <c r="S1262" s="7">
        <v>60</v>
      </c>
      <c r="T1262" s="7" t="s">
        <v>123</v>
      </c>
      <c r="U1262" s="7"/>
      <c r="V1262" s="7" t="s">
        <v>790</v>
      </c>
      <c r="W1262" s="8">
        <v>0</v>
      </c>
      <c r="X1262" s="8">
        <v>10.4</v>
      </c>
      <c r="Y1262" s="8">
        <v>0</v>
      </c>
      <c r="Z1262" s="8">
        <v>10.4</v>
      </c>
      <c r="AA1262" s="8">
        <v>0</v>
      </c>
      <c r="AB1262" s="8">
        <v>0</v>
      </c>
      <c r="AC1262" s="8">
        <v>0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8">
        <v>0</v>
      </c>
      <c r="AN1262" s="8">
        <v>0</v>
      </c>
      <c r="AO1262" s="8">
        <v>0</v>
      </c>
      <c r="AP1262" s="8">
        <v>0</v>
      </c>
      <c r="AQ1262" s="8">
        <v>0</v>
      </c>
      <c r="AR1262" s="8">
        <v>0</v>
      </c>
      <c r="AS1262" s="8">
        <v>0</v>
      </c>
      <c r="AT1262" s="8">
        <v>0</v>
      </c>
      <c r="AU1262" s="7">
        <v>0</v>
      </c>
      <c r="AV1262" s="7">
        <v>0</v>
      </c>
      <c r="AW1262" s="7">
        <v>0</v>
      </c>
      <c r="AX1262" s="7">
        <v>0</v>
      </c>
      <c r="AY1262" s="7">
        <v>0</v>
      </c>
      <c r="AZ1262" s="7">
        <v>0</v>
      </c>
      <c r="BA1262" s="7">
        <v>0</v>
      </c>
      <c r="BB1262" s="7">
        <v>0</v>
      </c>
      <c r="BC1262" s="8">
        <v>0</v>
      </c>
      <c r="BD1262" s="8">
        <v>0</v>
      </c>
      <c r="BE1262" s="8">
        <v>0</v>
      </c>
      <c r="BF1262" s="8">
        <v>0</v>
      </c>
      <c r="BG1262" s="8">
        <v>0</v>
      </c>
      <c r="BH1262" s="8">
        <v>0</v>
      </c>
      <c r="BI1262" s="8">
        <v>0</v>
      </c>
      <c r="BJ1262" s="8">
        <v>0</v>
      </c>
      <c r="BK1262" s="8">
        <v>0</v>
      </c>
      <c r="BL1262" s="8">
        <v>10.4</v>
      </c>
      <c r="BM1262" s="8">
        <v>0</v>
      </c>
      <c r="BN1262" s="8">
        <v>10.4</v>
      </c>
      <c r="BO1262" s="8">
        <v>0</v>
      </c>
      <c r="BP1262" s="8">
        <v>0</v>
      </c>
      <c r="BQ1262" s="8">
        <v>0</v>
      </c>
      <c r="BR1262" s="8">
        <v>0</v>
      </c>
    </row>
    <row r="1263" spans="1:70" x14ac:dyDescent="0.25">
      <c r="A1263" s="6">
        <v>35425879</v>
      </c>
      <c r="B1263" t="s">
        <v>2786</v>
      </c>
      <c r="C1263" s="7" t="s">
        <v>421</v>
      </c>
      <c r="D1263" s="7" t="s">
        <v>2647</v>
      </c>
      <c r="E1263" s="7" t="s">
        <v>421</v>
      </c>
      <c r="F1263" t="s">
        <v>2507</v>
      </c>
      <c r="G1263" t="s">
        <v>2648</v>
      </c>
      <c r="H1263" t="s">
        <v>2787</v>
      </c>
      <c r="I1263" t="s">
        <v>956</v>
      </c>
      <c r="J1263" t="s">
        <v>99</v>
      </c>
      <c r="K1263" t="s">
        <v>957</v>
      </c>
      <c r="L1263">
        <v>38.183054243800001</v>
      </c>
      <c r="M1263">
        <v>-120.3754791498</v>
      </c>
      <c r="N1263" s="7" t="s">
        <v>2493</v>
      </c>
      <c r="O1263" s="7" t="s">
        <v>2494</v>
      </c>
      <c r="P1263" s="7" t="s">
        <v>2495</v>
      </c>
      <c r="Q1263" s="7" t="s">
        <v>170</v>
      </c>
      <c r="R1263" s="7">
        <v>1412</v>
      </c>
      <c r="S1263" s="7">
        <v>66</v>
      </c>
      <c r="T1263" s="7" t="s">
        <v>123</v>
      </c>
      <c r="U1263" s="7"/>
      <c r="V1263" s="7" t="s">
        <v>790</v>
      </c>
      <c r="W1263" s="8">
        <v>0</v>
      </c>
      <c r="X1263" s="8">
        <v>23.8</v>
      </c>
      <c r="Y1263" s="8">
        <v>0</v>
      </c>
      <c r="Z1263" s="8">
        <v>23.8</v>
      </c>
      <c r="AA1263" s="8">
        <v>0</v>
      </c>
      <c r="AB1263" s="8">
        <v>0</v>
      </c>
      <c r="AC1263" s="8">
        <v>0</v>
      </c>
      <c r="AD1263" s="8">
        <v>0</v>
      </c>
      <c r="AE1263" s="8">
        <v>0</v>
      </c>
      <c r="AF1263" s="8">
        <v>0</v>
      </c>
      <c r="AG1263" s="8">
        <v>0</v>
      </c>
      <c r="AH1263" s="8">
        <v>0</v>
      </c>
      <c r="AI1263" s="8">
        <v>0</v>
      </c>
      <c r="AJ1263" s="8">
        <v>0</v>
      </c>
      <c r="AK1263" s="8">
        <v>0</v>
      </c>
      <c r="AL1263" s="8">
        <v>0</v>
      </c>
      <c r="AM1263" s="8">
        <v>0</v>
      </c>
      <c r="AN1263" s="8">
        <v>0</v>
      </c>
      <c r="AO1263" s="8">
        <v>0</v>
      </c>
      <c r="AP1263" s="8">
        <v>0</v>
      </c>
      <c r="AQ1263" s="8">
        <v>0</v>
      </c>
      <c r="AR1263" s="8">
        <v>0</v>
      </c>
      <c r="AS1263" s="8">
        <v>0</v>
      </c>
      <c r="AT1263" s="8">
        <v>0</v>
      </c>
      <c r="AU1263" s="7">
        <v>0</v>
      </c>
      <c r="AV1263" s="7">
        <v>0</v>
      </c>
      <c r="AW1263" s="7">
        <v>0</v>
      </c>
      <c r="AX1263" s="7">
        <v>0</v>
      </c>
      <c r="AY1263" s="7">
        <v>0</v>
      </c>
      <c r="AZ1263" s="7">
        <v>0</v>
      </c>
      <c r="BA1263" s="7">
        <v>0</v>
      </c>
      <c r="BB1263" s="7">
        <v>0</v>
      </c>
      <c r="BC1263" s="8">
        <v>0</v>
      </c>
      <c r="BD1263" s="8">
        <v>0</v>
      </c>
      <c r="BE1263" s="8">
        <v>0</v>
      </c>
      <c r="BF1263" s="8">
        <v>0</v>
      </c>
      <c r="BG1263" s="8">
        <v>0</v>
      </c>
      <c r="BH1263" s="8">
        <v>0</v>
      </c>
      <c r="BI1263" s="8">
        <v>0</v>
      </c>
      <c r="BJ1263" s="8">
        <v>0</v>
      </c>
      <c r="BK1263" s="8">
        <v>0</v>
      </c>
      <c r="BL1263" s="8">
        <v>23.8</v>
      </c>
      <c r="BM1263" s="8">
        <v>0</v>
      </c>
      <c r="BN1263" s="8">
        <v>23.8</v>
      </c>
      <c r="BO1263" s="8">
        <v>0</v>
      </c>
      <c r="BP1263" s="8">
        <v>0</v>
      </c>
      <c r="BQ1263" s="8">
        <v>0</v>
      </c>
      <c r="BR1263" s="8">
        <v>0</v>
      </c>
    </row>
    <row r="1264" spans="1:70" x14ac:dyDescent="0.25">
      <c r="A1264" s="6">
        <v>35425921</v>
      </c>
      <c r="B1264" t="s">
        <v>2788</v>
      </c>
      <c r="C1264" s="7" t="s">
        <v>421</v>
      </c>
      <c r="D1264" s="7" t="s">
        <v>2647</v>
      </c>
      <c r="E1264" s="7" t="s">
        <v>421</v>
      </c>
      <c r="F1264" t="s">
        <v>2507</v>
      </c>
      <c r="G1264" t="s">
        <v>2648</v>
      </c>
      <c r="H1264" t="s">
        <v>1152</v>
      </c>
      <c r="I1264" t="s">
        <v>956</v>
      </c>
      <c r="J1264" t="s">
        <v>99</v>
      </c>
      <c r="K1264" t="s">
        <v>957</v>
      </c>
      <c r="L1264">
        <v>38.183632548699997</v>
      </c>
      <c r="M1264">
        <v>-120.3749404461</v>
      </c>
      <c r="N1264" s="7" t="s">
        <v>2493</v>
      </c>
      <c r="O1264" s="7" t="s">
        <v>2494</v>
      </c>
      <c r="P1264" s="7" t="s">
        <v>2495</v>
      </c>
      <c r="Q1264" s="7" t="s">
        <v>170</v>
      </c>
      <c r="R1264" s="7">
        <v>1412</v>
      </c>
      <c r="S1264" s="7">
        <v>66</v>
      </c>
      <c r="T1264" s="7" t="s">
        <v>123</v>
      </c>
      <c r="U1264" s="7"/>
      <c r="V1264" s="7" t="s">
        <v>422</v>
      </c>
      <c r="W1264" s="8">
        <v>0</v>
      </c>
      <c r="X1264" s="8">
        <v>0</v>
      </c>
      <c r="Y1264" s="8">
        <v>0</v>
      </c>
      <c r="Z1264" s="8">
        <v>0</v>
      </c>
      <c r="AA1264" s="8">
        <v>0</v>
      </c>
      <c r="AB1264" s="8">
        <v>0</v>
      </c>
      <c r="AC1264" s="8">
        <v>0</v>
      </c>
      <c r="AD1264" s="8">
        <v>0</v>
      </c>
      <c r="AE1264" s="8">
        <v>0</v>
      </c>
      <c r="AF1264" s="8">
        <v>0</v>
      </c>
      <c r="AG1264" s="8">
        <v>0</v>
      </c>
      <c r="AH1264" s="8">
        <v>0</v>
      </c>
      <c r="AI1264" s="8">
        <v>0</v>
      </c>
      <c r="AJ1264" s="8">
        <v>0</v>
      </c>
      <c r="AK1264" s="8">
        <v>0</v>
      </c>
      <c r="AL1264" s="8">
        <v>0</v>
      </c>
      <c r="AM1264" s="8">
        <v>0</v>
      </c>
      <c r="AN1264" s="8">
        <v>0</v>
      </c>
      <c r="AO1264" s="8">
        <v>0</v>
      </c>
      <c r="AP1264" s="8">
        <v>0</v>
      </c>
      <c r="AQ1264" s="8">
        <v>0</v>
      </c>
      <c r="AR1264" s="8">
        <v>0</v>
      </c>
      <c r="AS1264" s="8">
        <v>0</v>
      </c>
      <c r="AT1264" s="8">
        <v>0</v>
      </c>
      <c r="AU1264" s="7">
        <v>0</v>
      </c>
      <c r="AV1264" s="7">
        <v>0</v>
      </c>
      <c r="AW1264" s="7">
        <v>0</v>
      </c>
      <c r="AX1264" s="7">
        <v>0</v>
      </c>
      <c r="AY1264" s="7">
        <v>0</v>
      </c>
      <c r="AZ1264" s="7">
        <v>0</v>
      </c>
      <c r="BA1264" s="7">
        <v>0</v>
      </c>
      <c r="BB1264" s="7">
        <v>0</v>
      </c>
      <c r="BC1264" s="8">
        <v>0</v>
      </c>
      <c r="BD1264" s="8">
        <v>0</v>
      </c>
      <c r="BE1264" s="8">
        <v>0</v>
      </c>
      <c r="BF1264" s="8">
        <v>0</v>
      </c>
      <c r="BG1264" s="8">
        <v>0</v>
      </c>
      <c r="BH1264" s="8">
        <v>0</v>
      </c>
      <c r="BI1264" s="8">
        <v>0</v>
      </c>
      <c r="BJ1264" s="8">
        <v>0</v>
      </c>
      <c r="BK1264" s="8">
        <v>0</v>
      </c>
      <c r="BL1264" s="8">
        <v>0</v>
      </c>
      <c r="BM1264" s="8">
        <v>0</v>
      </c>
      <c r="BN1264" s="8">
        <v>0</v>
      </c>
      <c r="BO1264" s="8">
        <v>0</v>
      </c>
      <c r="BP1264" s="8">
        <v>0</v>
      </c>
      <c r="BQ1264" s="8">
        <v>0</v>
      </c>
      <c r="BR1264" s="8">
        <v>0</v>
      </c>
    </row>
    <row r="1265" spans="1:70" x14ac:dyDescent="0.25">
      <c r="A1265" s="6">
        <v>35418371</v>
      </c>
      <c r="B1265" t="s">
        <v>2789</v>
      </c>
      <c r="C1265" s="7" t="s">
        <v>421</v>
      </c>
      <c r="D1265" s="7" t="s">
        <v>2647</v>
      </c>
      <c r="E1265" s="7" t="s">
        <v>421</v>
      </c>
      <c r="F1265" t="s">
        <v>2507</v>
      </c>
      <c r="G1265" t="s">
        <v>2648</v>
      </c>
      <c r="H1265" t="s">
        <v>2787</v>
      </c>
      <c r="I1265" t="s">
        <v>956</v>
      </c>
      <c r="J1265" t="s">
        <v>99</v>
      </c>
      <c r="K1265" t="s">
        <v>957</v>
      </c>
      <c r="L1265">
        <v>38.169905852900001</v>
      </c>
      <c r="M1265">
        <v>-120.406846632</v>
      </c>
      <c r="N1265" s="7" t="s">
        <v>2493</v>
      </c>
      <c r="O1265" s="7" t="s">
        <v>2790</v>
      </c>
      <c r="P1265" s="7" t="s">
        <v>2495</v>
      </c>
      <c r="Q1265" s="7" t="s">
        <v>141</v>
      </c>
      <c r="R1265" s="7">
        <v>2142</v>
      </c>
      <c r="S1265" s="7">
        <v>231</v>
      </c>
      <c r="T1265" s="7" t="s">
        <v>123</v>
      </c>
      <c r="U1265" s="7"/>
      <c r="V1265" s="7" t="s">
        <v>790</v>
      </c>
      <c r="W1265" s="8">
        <v>0</v>
      </c>
      <c r="X1265" s="8">
        <v>12.7</v>
      </c>
      <c r="Y1265" s="8">
        <v>0</v>
      </c>
      <c r="Z1265" s="8">
        <v>12.7</v>
      </c>
      <c r="AA1265" s="8">
        <v>0</v>
      </c>
      <c r="AB1265" s="8">
        <v>0</v>
      </c>
      <c r="AC1265" s="8">
        <v>0</v>
      </c>
      <c r="AD1265" s="8">
        <v>0</v>
      </c>
      <c r="AE1265" s="8">
        <v>0</v>
      </c>
      <c r="AF1265" s="8">
        <v>0</v>
      </c>
      <c r="AG1265" s="8">
        <v>0</v>
      </c>
      <c r="AH1265" s="8">
        <v>0</v>
      </c>
      <c r="AI1265" s="8">
        <v>0</v>
      </c>
      <c r="AJ1265" s="8">
        <v>0</v>
      </c>
      <c r="AK1265" s="8">
        <v>0</v>
      </c>
      <c r="AL1265" s="8">
        <v>0</v>
      </c>
      <c r="AM1265" s="8">
        <v>0</v>
      </c>
      <c r="AN1265" s="8">
        <v>0</v>
      </c>
      <c r="AO1265" s="8">
        <v>0</v>
      </c>
      <c r="AP1265" s="8">
        <v>0</v>
      </c>
      <c r="AQ1265" s="8">
        <v>0</v>
      </c>
      <c r="AR1265" s="8">
        <v>0</v>
      </c>
      <c r="AS1265" s="8">
        <v>0</v>
      </c>
      <c r="AT1265" s="8">
        <v>0</v>
      </c>
      <c r="AU1265" s="7">
        <v>0</v>
      </c>
      <c r="AV1265" s="7">
        <v>0</v>
      </c>
      <c r="AW1265" s="7">
        <v>0</v>
      </c>
      <c r="AX1265" s="7">
        <v>0</v>
      </c>
      <c r="AY1265" s="7">
        <v>0</v>
      </c>
      <c r="AZ1265" s="7">
        <v>0</v>
      </c>
      <c r="BA1265" s="7">
        <v>0</v>
      </c>
      <c r="BB1265" s="7">
        <v>0</v>
      </c>
      <c r="BC1265" s="8">
        <v>0</v>
      </c>
      <c r="BD1265" s="8">
        <v>0</v>
      </c>
      <c r="BE1265" s="8">
        <v>0</v>
      </c>
      <c r="BF1265" s="8">
        <v>0</v>
      </c>
      <c r="BG1265" s="8">
        <v>0</v>
      </c>
      <c r="BH1265" s="8">
        <v>0</v>
      </c>
      <c r="BI1265" s="8">
        <v>0</v>
      </c>
      <c r="BJ1265" s="8">
        <v>0</v>
      </c>
      <c r="BK1265" s="8">
        <v>0</v>
      </c>
      <c r="BL1265" s="8">
        <v>12.7</v>
      </c>
      <c r="BM1265" s="8">
        <v>0</v>
      </c>
      <c r="BN1265" s="8">
        <v>12.7</v>
      </c>
      <c r="BO1265" s="8">
        <v>0</v>
      </c>
      <c r="BP1265" s="8">
        <v>0</v>
      </c>
      <c r="BQ1265" s="8">
        <v>0</v>
      </c>
      <c r="BR1265" s="8">
        <v>0</v>
      </c>
    </row>
    <row r="1266" spans="1:70" x14ac:dyDescent="0.25">
      <c r="A1266" s="6">
        <v>35129944</v>
      </c>
      <c r="B1266" t="s">
        <v>2791</v>
      </c>
      <c r="C1266" s="7" t="s">
        <v>93</v>
      </c>
      <c r="D1266" s="7" t="s">
        <v>94</v>
      </c>
      <c r="E1266" s="7" t="s">
        <v>95</v>
      </c>
      <c r="F1266" t="s">
        <v>2507</v>
      </c>
      <c r="G1266" t="s">
        <v>2508</v>
      </c>
      <c r="H1266" t="s">
        <v>1161</v>
      </c>
      <c r="I1266" t="s">
        <v>152</v>
      </c>
      <c r="J1266" t="s">
        <v>153</v>
      </c>
      <c r="K1266" t="s">
        <v>154</v>
      </c>
      <c r="L1266">
        <v>38.495073627899998</v>
      </c>
      <c r="M1266">
        <v>-122.4818685094</v>
      </c>
      <c r="N1266" s="7" t="s">
        <v>2792</v>
      </c>
      <c r="O1266" s="7" t="s">
        <v>2793</v>
      </c>
      <c r="P1266" s="7" t="s">
        <v>2794</v>
      </c>
      <c r="Q1266" s="7" t="s">
        <v>170</v>
      </c>
      <c r="R1266" s="7">
        <v>2174</v>
      </c>
      <c r="S1266" s="7">
        <v>398</v>
      </c>
      <c r="T1266" s="7" t="s">
        <v>123</v>
      </c>
      <c r="U1266" s="7"/>
      <c r="V1266" s="7" t="s">
        <v>200</v>
      </c>
      <c r="W1266" s="8">
        <v>0.68503787878787881</v>
      </c>
      <c r="X1266" s="8">
        <v>0</v>
      </c>
      <c r="Y1266" s="8">
        <v>0</v>
      </c>
      <c r="Z1266" s="8">
        <v>0.68503787878787881</v>
      </c>
      <c r="AA1266" s="8">
        <v>0</v>
      </c>
      <c r="AB1266" s="8">
        <v>0</v>
      </c>
      <c r="AC1266" s="8">
        <v>0</v>
      </c>
      <c r="AD1266" s="8">
        <v>0</v>
      </c>
      <c r="AE1266" s="8">
        <v>0</v>
      </c>
      <c r="AF1266" s="8">
        <v>0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8">
        <v>0</v>
      </c>
      <c r="AN1266" s="8">
        <v>0</v>
      </c>
      <c r="AO1266" s="8">
        <v>0</v>
      </c>
      <c r="AP1266" s="8">
        <v>0</v>
      </c>
      <c r="AQ1266" s="8">
        <v>0.6850378787878787</v>
      </c>
      <c r="AR1266" s="8">
        <v>0</v>
      </c>
      <c r="AS1266" s="8">
        <v>0</v>
      </c>
      <c r="AT1266" s="8">
        <v>0.6850378787878787</v>
      </c>
      <c r="AU1266" s="7">
        <v>0</v>
      </c>
      <c r="AV1266" s="7">
        <v>0</v>
      </c>
      <c r="AW1266" s="7">
        <v>0</v>
      </c>
      <c r="AX1266" s="7">
        <v>0</v>
      </c>
      <c r="AY1266" s="7">
        <v>0</v>
      </c>
      <c r="AZ1266" s="7">
        <v>0</v>
      </c>
      <c r="BA1266" s="7">
        <v>0</v>
      </c>
      <c r="BB1266" s="7">
        <v>0</v>
      </c>
      <c r="BC1266" s="8">
        <v>0</v>
      </c>
      <c r="BD1266" s="8">
        <v>0</v>
      </c>
      <c r="BE1266" s="8">
        <v>0</v>
      </c>
      <c r="BF1266" s="8">
        <v>0</v>
      </c>
      <c r="BG1266" s="8">
        <v>0</v>
      </c>
      <c r="BH1266" s="8">
        <v>0</v>
      </c>
      <c r="BI1266" s="8">
        <v>0</v>
      </c>
      <c r="BJ1266" s="8">
        <v>0</v>
      </c>
      <c r="BK1266" s="8">
        <v>0</v>
      </c>
      <c r="BL1266" s="8">
        <v>0</v>
      </c>
      <c r="BM1266" s="8">
        <v>0</v>
      </c>
      <c r="BN1266" s="8">
        <v>0</v>
      </c>
      <c r="BO1266" s="8">
        <v>0</v>
      </c>
      <c r="BP1266" s="8">
        <v>0</v>
      </c>
      <c r="BQ1266" s="8">
        <v>0</v>
      </c>
      <c r="BR1266" s="8">
        <v>0</v>
      </c>
    </row>
    <row r="1267" spans="1:70" x14ac:dyDescent="0.25">
      <c r="A1267" s="6">
        <v>35144944</v>
      </c>
      <c r="B1267" t="s">
        <v>2795</v>
      </c>
      <c r="C1267" s="7" t="s">
        <v>137</v>
      </c>
      <c r="D1267" s="7" t="s">
        <v>94</v>
      </c>
      <c r="E1267" s="7" t="s">
        <v>95</v>
      </c>
      <c r="F1267" t="s">
        <v>2507</v>
      </c>
      <c r="G1267" t="s">
        <v>2508</v>
      </c>
      <c r="H1267" t="s">
        <v>2796</v>
      </c>
      <c r="I1267" t="s">
        <v>507</v>
      </c>
      <c r="J1267" t="s">
        <v>508</v>
      </c>
      <c r="K1267" t="s">
        <v>509</v>
      </c>
      <c r="L1267">
        <v>37.643234905699998</v>
      </c>
      <c r="M1267">
        <v>-122.4678548056</v>
      </c>
      <c r="N1267" s="7" t="s">
        <v>2797</v>
      </c>
      <c r="O1267" s="7" t="s">
        <v>2798</v>
      </c>
      <c r="P1267" s="7" t="s">
        <v>2799</v>
      </c>
      <c r="Q1267" s="7" t="s">
        <v>141</v>
      </c>
      <c r="R1267" s="7">
        <v>3550</v>
      </c>
      <c r="S1267" s="7">
        <v>4399</v>
      </c>
      <c r="T1267" s="7" t="s">
        <v>220</v>
      </c>
      <c r="U1267" s="7"/>
      <c r="V1267" s="7" t="s">
        <v>200</v>
      </c>
      <c r="W1267" s="8">
        <v>0</v>
      </c>
      <c r="X1267" s="8">
        <v>0.20397727272727273</v>
      </c>
      <c r="Y1267" s="8">
        <v>0</v>
      </c>
      <c r="Z1267" s="8">
        <v>0.20397727272727273</v>
      </c>
      <c r="AA1267" s="8">
        <v>0</v>
      </c>
      <c r="AB1267" s="8">
        <v>0</v>
      </c>
      <c r="AC1267" s="8">
        <v>0</v>
      </c>
      <c r="AD1267" s="8">
        <v>0</v>
      </c>
      <c r="AE1267" s="8">
        <v>0</v>
      </c>
      <c r="AF1267" s="8">
        <v>0</v>
      </c>
      <c r="AG1267" s="8">
        <v>0</v>
      </c>
      <c r="AH1267" s="8">
        <v>0</v>
      </c>
      <c r="AI1267" s="8">
        <v>0</v>
      </c>
      <c r="AJ1267" s="8">
        <v>0</v>
      </c>
      <c r="AK1267" s="8">
        <v>0</v>
      </c>
      <c r="AL1267" s="8">
        <v>0</v>
      </c>
      <c r="AM1267" s="8">
        <v>0</v>
      </c>
      <c r="AN1267" s="8">
        <v>0</v>
      </c>
      <c r="AO1267" s="8">
        <v>0</v>
      </c>
      <c r="AP1267" s="8">
        <v>0</v>
      </c>
      <c r="AQ1267" s="8">
        <v>0</v>
      </c>
      <c r="AR1267" s="8">
        <v>0.20397727272727273</v>
      </c>
      <c r="AS1267" s="8">
        <v>0</v>
      </c>
      <c r="AT1267" s="8">
        <v>0.20397727272727273</v>
      </c>
      <c r="AU1267" s="7">
        <v>0</v>
      </c>
      <c r="AV1267" s="7">
        <v>0</v>
      </c>
      <c r="AW1267" s="7">
        <v>0</v>
      </c>
      <c r="AX1267" s="7">
        <v>0</v>
      </c>
      <c r="AY1267" s="7">
        <v>0</v>
      </c>
      <c r="AZ1267" s="7">
        <v>0</v>
      </c>
      <c r="BA1267" s="7">
        <v>0</v>
      </c>
      <c r="BB1267" s="7">
        <v>0</v>
      </c>
      <c r="BC1267" s="8">
        <v>0</v>
      </c>
      <c r="BD1267" s="8">
        <v>0</v>
      </c>
      <c r="BE1267" s="8">
        <v>0</v>
      </c>
      <c r="BF1267" s="8">
        <v>0</v>
      </c>
      <c r="BG1267" s="8">
        <v>0</v>
      </c>
      <c r="BH1267" s="8">
        <v>0</v>
      </c>
      <c r="BI1267" s="8">
        <v>0</v>
      </c>
      <c r="BJ1267" s="8">
        <v>0</v>
      </c>
      <c r="BK1267" s="8">
        <v>0</v>
      </c>
      <c r="BL1267" s="8">
        <v>0</v>
      </c>
      <c r="BM1267" s="8">
        <v>0</v>
      </c>
      <c r="BN1267" s="8">
        <v>0</v>
      </c>
      <c r="BO1267" s="8">
        <v>0</v>
      </c>
      <c r="BP1267" s="8">
        <v>0</v>
      </c>
      <c r="BQ1267" s="8">
        <v>0</v>
      </c>
      <c r="BR1267" s="8">
        <v>0</v>
      </c>
    </row>
    <row r="1268" spans="1:70" x14ac:dyDescent="0.25">
      <c r="A1268" s="6">
        <v>35072146</v>
      </c>
      <c r="B1268" t="s">
        <v>2800</v>
      </c>
      <c r="C1268" s="7" t="s">
        <v>101</v>
      </c>
      <c r="D1268" s="7" t="s">
        <v>94</v>
      </c>
      <c r="E1268" s="7" t="s">
        <v>95</v>
      </c>
      <c r="F1268" t="s">
        <v>2507</v>
      </c>
      <c r="G1268" t="s">
        <v>2508</v>
      </c>
      <c r="H1268" t="s">
        <v>1161</v>
      </c>
      <c r="I1268" t="s">
        <v>152</v>
      </c>
      <c r="J1268" t="s">
        <v>153</v>
      </c>
      <c r="K1268" t="s">
        <v>154</v>
      </c>
      <c r="L1268">
        <v>38.522329203600002</v>
      </c>
      <c r="M1268">
        <v>-122.5326257146</v>
      </c>
      <c r="N1268" s="7" t="s">
        <v>2792</v>
      </c>
      <c r="O1268" s="7" t="s">
        <v>1163</v>
      </c>
      <c r="P1268" s="7" t="s">
        <v>1164</v>
      </c>
      <c r="Q1268" s="7" t="s">
        <v>141</v>
      </c>
      <c r="R1268" s="7">
        <v>1361</v>
      </c>
      <c r="S1268" s="7"/>
      <c r="T1268" s="7"/>
      <c r="U1268" s="7"/>
      <c r="V1268" s="7" t="s">
        <v>101</v>
      </c>
      <c r="W1268" s="8">
        <v>0.69772727272727275</v>
      </c>
      <c r="X1268" s="8">
        <v>0</v>
      </c>
      <c r="Y1268" s="8">
        <v>0</v>
      </c>
      <c r="Z1268" s="8">
        <v>0.69772727272727275</v>
      </c>
      <c r="AA1268" s="8">
        <v>0</v>
      </c>
      <c r="AB1268" s="8">
        <v>0</v>
      </c>
      <c r="AC1268" s="8">
        <v>0</v>
      </c>
      <c r="AD1268" s="8">
        <v>0</v>
      </c>
      <c r="AE1268" s="8">
        <v>0.69772727272727286</v>
      </c>
      <c r="AF1268" s="8">
        <v>0</v>
      </c>
      <c r="AG1268" s="8">
        <v>0</v>
      </c>
      <c r="AH1268" s="8">
        <v>0.69772727272727286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8">
        <v>0</v>
      </c>
      <c r="AO1268" s="8">
        <v>0</v>
      </c>
      <c r="AP1268" s="8">
        <v>0</v>
      </c>
      <c r="AQ1268" s="8">
        <v>0</v>
      </c>
      <c r="AR1268" s="8">
        <v>0</v>
      </c>
      <c r="AS1268" s="8">
        <v>0</v>
      </c>
      <c r="AT1268" s="8">
        <v>0</v>
      </c>
      <c r="AU1268" s="7">
        <v>0</v>
      </c>
      <c r="AV1268" s="7">
        <v>0</v>
      </c>
      <c r="AW1268" s="7">
        <v>0</v>
      </c>
      <c r="AX1268" s="7">
        <v>0</v>
      </c>
      <c r="AY1268" s="7">
        <v>0</v>
      </c>
      <c r="AZ1268" s="7">
        <v>0</v>
      </c>
      <c r="BA1268" s="7">
        <v>0</v>
      </c>
      <c r="BB1268" s="7">
        <v>0</v>
      </c>
      <c r="BC1268" s="8">
        <v>0</v>
      </c>
      <c r="BD1268" s="8">
        <v>0</v>
      </c>
      <c r="BE1268" s="8">
        <v>0</v>
      </c>
      <c r="BF1268" s="8">
        <v>0</v>
      </c>
      <c r="BG1268" s="8">
        <v>0</v>
      </c>
      <c r="BH1268" s="8">
        <v>0</v>
      </c>
      <c r="BI1268" s="8">
        <v>0</v>
      </c>
      <c r="BJ1268" s="8">
        <v>0</v>
      </c>
      <c r="BK1268" s="8">
        <v>0</v>
      </c>
      <c r="BL1268" s="8">
        <v>0</v>
      </c>
      <c r="BM1268" s="8">
        <v>0</v>
      </c>
      <c r="BN1268" s="8">
        <v>0</v>
      </c>
      <c r="BO1268" s="8">
        <v>0</v>
      </c>
      <c r="BP1268" s="8">
        <v>0</v>
      </c>
      <c r="BQ1268" s="8">
        <v>0</v>
      </c>
      <c r="BR1268" s="8">
        <v>0</v>
      </c>
    </row>
    <row r="1269" spans="1:70" x14ac:dyDescent="0.25">
      <c r="A1269" s="6">
        <v>35085538</v>
      </c>
      <c r="B1269" t="s">
        <v>2801</v>
      </c>
      <c r="C1269" s="7" t="s">
        <v>101</v>
      </c>
      <c r="D1269" s="7" t="s">
        <v>94</v>
      </c>
      <c r="E1269" s="7" t="s">
        <v>95</v>
      </c>
      <c r="F1269" t="s">
        <v>2507</v>
      </c>
      <c r="G1269" t="s">
        <v>2508</v>
      </c>
      <c r="H1269" t="s">
        <v>1161</v>
      </c>
      <c r="I1269" t="s">
        <v>152</v>
      </c>
      <c r="J1269" t="s">
        <v>153</v>
      </c>
      <c r="K1269" t="s">
        <v>154</v>
      </c>
      <c r="L1269">
        <v>38.5138870786</v>
      </c>
      <c r="M1269">
        <v>-122.50829443959999</v>
      </c>
      <c r="N1269" s="7" t="s">
        <v>2792</v>
      </c>
      <c r="O1269" s="7" t="s">
        <v>1163</v>
      </c>
      <c r="P1269" s="7" t="s">
        <v>1164</v>
      </c>
      <c r="Q1269" s="7" t="s">
        <v>141</v>
      </c>
      <c r="R1269" s="7">
        <v>1361</v>
      </c>
      <c r="S1269" s="7"/>
      <c r="T1269" s="7"/>
      <c r="U1269" s="7"/>
      <c r="V1269" s="7" t="s">
        <v>101</v>
      </c>
      <c r="W1269" s="8">
        <v>1.9721590909090909</v>
      </c>
      <c r="X1269" s="8">
        <v>0</v>
      </c>
      <c r="Y1269" s="8">
        <v>0</v>
      </c>
      <c r="Z1269" s="8">
        <v>1.9721590909090909</v>
      </c>
      <c r="AA1269" s="8">
        <v>0</v>
      </c>
      <c r="AB1269" s="8">
        <v>0</v>
      </c>
      <c r="AC1269" s="8">
        <v>0</v>
      </c>
      <c r="AD1269" s="8">
        <v>0</v>
      </c>
      <c r="AE1269" s="8">
        <v>0.87196969696969695</v>
      </c>
      <c r="AF1269" s="8">
        <v>0</v>
      </c>
      <c r="AG1269" s="8">
        <v>0</v>
      </c>
      <c r="AH1269" s="8">
        <v>0.87196969696969695</v>
      </c>
      <c r="AI1269" s="8">
        <v>1.1001893939393939</v>
      </c>
      <c r="AJ1269" s="8">
        <v>0</v>
      </c>
      <c r="AK1269" s="8">
        <v>0</v>
      </c>
      <c r="AL1269" s="8">
        <v>1.1001893939393939</v>
      </c>
      <c r="AM1269" s="8">
        <v>0</v>
      </c>
      <c r="AN1269" s="8">
        <v>0</v>
      </c>
      <c r="AO1269" s="8">
        <v>0</v>
      </c>
      <c r="AP1269" s="8">
        <v>0</v>
      </c>
      <c r="AQ1269" s="8">
        <v>0</v>
      </c>
      <c r="AR1269" s="8">
        <v>0</v>
      </c>
      <c r="AS1269" s="8">
        <v>0</v>
      </c>
      <c r="AT1269" s="8">
        <v>0</v>
      </c>
      <c r="AU1269" s="7">
        <v>0</v>
      </c>
      <c r="AV1269" s="7">
        <v>0</v>
      </c>
      <c r="AW1269" s="7">
        <v>0</v>
      </c>
      <c r="AX1269" s="7">
        <v>0</v>
      </c>
      <c r="AY1269" s="7">
        <v>0</v>
      </c>
      <c r="AZ1269" s="7">
        <v>0</v>
      </c>
      <c r="BA1269" s="7">
        <v>0</v>
      </c>
      <c r="BB1269" s="7">
        <v>0</v>
      </c>
      <c r="BC1269" s="8">
        <v>0</v>
      </c>
      <c r="BD1269" s="8">
        <v>0</v>
      </c>
      <c r="BE1269" s="8">
        <v>0</v>
      </c>
      <c r="BF1269" s="8">
        <v>0</v>
      </c>
      <c r="BG1269" s="8">
        <v>0</v>
      </c>
      <c r="BH1269" s="8">
        <v>0</v>
      </c>
      <c r="BI1269" s="8">
        <v>0</v>
      </c>
      <c r="BJ1269" s="8">
        <v>0</v>
      </c>
      <c r="BK1269" s="8">
        <v>0</v>
      </c>
      <c r="BL1269" s="8">
        <v>0</v>
      </c>
      <c r="BM1269" s="8">
        <v>0</v>
      </c>
      <c r="BN1269" s="8">
        <v>0</v>
      </c>
      <c r="BO1269" s="8">
        <v>0</v>
      </c>
      <c r="BP1269" s="8">
        <v>0</v>
      </c>
      <c r="BQ1269" s="8">
        <v>0</v>
      </c>
      <c r="BR1269" s="8">
        <v>0</v>
      </c>
    </row>
    <row r="1270" spans="1:70" x14ac:dyDescent="0.25">
      <c r="A1270" s="6">
        <v>35085539</v>
      </c>
      <c r="B1270" t="s">
        <v>2802</v>
      </c>
      <c r="C1270" s="7" t="s">
        <v>101</v>
      </c>
      <c r="D1270" s="7" t="s">
        <v>94</v>
      </c>
      <c r="E1270" s="7" t="s">
        <v>95</v>
      </c>
      <c r="F1270" t="s">
        <v>2507</v>
      </c>
      <c r="G1270" t="s">
        <v>2508</v>
      </c>
      <c r="H1270" t="s">
        <v>1161</v>
      </c>
      <c r="I1270" t="s">
        <v>152</v>
      </c>
      <c r="J1270" t="s">
        <v>153</v>
      </c>
      <c r="K1270" t="s">
        <v>154</v>
      </c>
      <c r="L1270">
        <v>38.516003466900003</v>
      </c>
      <c r="M1270">
        <v>-122.5101656563</v>
      </c>
      <c r="N1270" s="7" t="s">
        <v>2792</v>
      </c>
      <c r="O1270" s="7" t="s">
        <v>1163</v>
      </c>
      <c r="P1270" s="7" t="s">
        <v>1164</v>
      </c>
      <c r="Q1270" s="7" t="s">
        <v>141</v>
      </c>
      <c r="R1270" s="7">
        <v>1361</v>
      </c>
      <c r="S1270" s="7"/>
      <c r="T1270" s="7"/>
      <c r="U1270" s="7"/>
      <c r="V1270" s="7" t="s">
        <v>101</v>
      </c>
      <c r="W1270" s="8">
        <v>1.9431818181818181</v>
      </c>
      <c r="X1270" s="8">
        <v>0</v>
      </c>
      <c r="Y1270" s="8">
        <v>0</v>
      </c>
      <c r="Z1270" s="8">
        <v>1.9431818181818181</v>
      </c>
      <c r="AA1270" s="8">
        <v>0</v>
      </c>
      <c r="AB1270" s="8">
        <v>0</v>
      </c>
      <c r="AC1270" s="8">
        <v>0</v>
      </c>
      <c r="AD1270" s="8">
        <v>0</v>
      </c>
      <c r="AE1270" s="8">
        <v>1.2410984848484852</v>
      </c>
      <c r="AF1270" s="8">
        <v>0</v>
      </c>
      <c r="AG1270" s="8">
        <v>0</v>
      </c>
      <c r="AH1270" s="8">
        <v>1.2410984848484852</v>
      </c>
      <c r="AI1270" s="8">
        <v>0.70208333333333328</v>
      </c>
      <c r="AJ1270" s="8">
        <v>0</v>
      </c>
      <c r="AK1270" s="8">
        <v>0</v>
      </c>
      <c r="AL1270" s="8">
        <v>0.70208333333333328</v>
      </c>
      <c r="AM1270" s="8">
        <v>0</v>
      </c>
      <c r="AN1270" s="8">
        <v>0</v>
      </c>
      <c r="AO1270" s="8">
        <v>0</v>
      </c>
      <c r="AP1270" s="8">
        <v>0</v>
      </c>
      <c r="AQ1270" s="8">
        <v>0</v>
      </c>
      <c r="AR1270" s="8">
        <v>0</v>
      </c>
      <c r="AS1270" s="8">
        <v>0</v>
      </c>
      <c r="AT1270" s="8">
        <v>0</v>
      </c>
      <c r="AU1270" s="7">
        <v>0</v>
      </c>
      <c r="AV1270" s="7">
        <v>0</v>
      </c>
      <c r="AW1270" s="7">
        <v>0</v>
      </c>
      <c r="AX1270" s="7">
        <v>0</v>
      </c>
      <c r="AY1270" s="7">
        <v>0</v>
      </c>
      <c r="AZ1270" s="7">
        <v>0</v>
      </c>
      <c r="BA1270" s="7">
        <v>0</v>
      </c>
      <c r="BB1270" s="7">
        <v>0</v>
      </c>
      <c r="BC1270" s="8">
        <v>0</v>
      </c>
      <c r="BD1270" s="8">
        <v>0</v>
      </c>
      <c r="BE1270" s="8">
        <v>0</v>
      </c>
      <c r="BF1270" s="8">
        <v>0</v>
      </c>
      <c r="BG1270" s="8">
        <v>0</v>
      </c>
      <c r="BH1270" s="8">
        <v>0</v>
      </c>
      <c r="BI1270" s="8">
        <v>0</v>
      </c>
      <c r="BJ1270" s="8">
        <v>0</v>
      </c>
      <c r="BK1270" s="8">
        <v>0</v>
      </c>
      <c r="BL1270" s="8">
        <v>0</v>
      </c>
      <c r="BM1270" s="8">
        <v>0</v>
      </c>
      <c r="BN1270" s="8">
        <v>0</v>
      </c>
      <c r="BO1270" s="8">
        <v>0</v>
      </c>
      <c r="BP1270" s="8">
        <v>0</v>
      </c>
      <c r="BQ1270" s="8">
        <v>0</v>
      </c>
      <c r="BR1270" s="8">
        <v>0</v>
      </c>
    </row>
    <row r="1271" spans="1:70" x14ac:dyDescent="0.25">
      <c r="A1271" s="6">
        <v>35085681</v>
      </c>
      <c r="B1271" t="s">
        <v>2803</v>
      </c>
      <c r="C1271" s="7" t="s">
        <v>101</v>
      </c>
      <c r="D1271" s="7" t="s">
        <v>94</v>
      </c>
      <c r="E1271" s="7" t="s">
        <v>95</v>
      </c>
      <c r="F1271" t="s">
        <v>2507</v>
      </c>
      <c r="G1271" t="s">
        <v>2508</v>
      </c>
      <c r="H1271" t="s">
        <v>1161</v>
      </c>
      <c r="I1271" t="s">
        <v>152</v>
      </c>
      <c r="J1271" t="s">
        <v>153</v>
      </c>
      <c r="K1271" t="s">
        <v>154</v>
      </c>
      <c r="L1271">
        <v>38.5204945037</v>
      </c>
      <c r="M1271">
        <v>-122.5280676774</v>
      </c>
      <c r="N1271" s="7" t="s">
        <v>2792</v>
      </c>
      <c r="O1271" s="7" t="s">
        <v>1163</v>
      </c>
      <c r="P1271" s="7" t="s">
        <v>1164</v>
      </c>
      <c r="Q1271" s="7" t="s">
        <v>141</v>
      </c>
      <c r="R1271" s="7">
        <v>1361</v>
      </c>
      <c r="S1271" s="7"/>
      <c r="T1271" s="7"/>
      <c r="U1271" s="7"/>
      <c r="V1271" s="7" t="s">
        <v>101</v>
      </c>
      <c r="W1271" s="8">
        <v>0.55568181818181817</v>
      </c>
      <c r="X1271" s="8">
        <v>0</v>
      </c>
      <c r="Y1271" s="8">
        <v>0</v>
      </c>
      <c r="Z1271" s="8">
        <v>0.55568181818181817</v>
      </c>
      <c r="AA1271" s="8">
        <v>0</v>
      </c>
      <c r="AB1271" s="8">
        <v>0</v>
      </c>
      <c r="AC1271" s="8">
        <v>0</v>
      </c>
      <c r="AD1271" s="8">
        <v>0</v>
      </c>
      <c r="AE1271" s="8">
        <v>0.55568181818181817</v>
      </c>
      <c r="AF1271" s="8">
        <v>0</v>
      </c>
      <c r="AG1271" s="8">
        <v>0</v>
      </c>
      <c r="AH1271" s="8">
        <v>0.55568181818181817</v>
      </c>
      <c r="AI1271" s="8">
        <v>0</v>
      </c>
      <c r="AJ1271" s="8">
        <v>0</v>
      </c>
      <c r="AK1271" s="8">
        <v>0</v>
      </c>
      <c r="AL1271" s="8">
        <v>0</v>
      </c>
      <c r="AM1271" s="8">
        <v>0</v>
      </c>
      <c r="AN1271" s="8">
        <v>0</v>
      </c>
      <c r="AO1271" s="8">
        <v>0</v>
      </c>
      <c r="AP1271" s="8">
        <v>0</v>
      </c>
      <c r="AQ1271" s="8">
        <v>0</v>
      </c>
      <c r="AR1271" s="8">
        <v>0</v>
      </c>
      <c r="AS1271" s="8">
        <v>0</v>
      </c>
      <c r="AT1271" s="8">
        <v>0</v>
      </c>
      <c r="AU1271" s="7">
        <v>0</v>
      </c>
      <c r="AV1271" s="7">
        <v>0</v>
      </c>
      <c r="AW1271" s="7">
        <v>0</v>
      </c>
      <c r="AX1271" s="7">
        <v>0</v>
      </c>
      <c r="AY1271" s="7">
        <v>0</v>
      </c>
      <c r="AZ1271" s="7">
        <v>0</v>
      </c>
      <c r="BA1271" s="7">
        <v>0</v>
      </c>
      <c r="BB1271" s="7">
        <v>0</v>
      </c>
      <c r="BC1271" s="8">
        <v>0</v>
      </c>
      <c r="BD1271" s="8">
        <v>0</v>
      </c>
      <c r="BE1271" s="8">
        <v>0</v>
      </c>
      <c r="BF1271" s="8">
        <v>0</v>
      </c>
      <c r="BG1271" s="8">
        <v>0</v>
      </c>
      <c r="BH1271" s="8">
        <v>0</v>
      </c>
      <c r="BI1271" s="8">
        <v>0</v>
      </c>
      <c r="BJ1271" s="8">
        <v>0</v>
      </c>
      <c r="BK1271" s="8">
        <v>0</v>
      </c>
      <c r="BL1271" s="8">
        <v>0</v>
      </c>
      <c r="BM1271" s="8">
        <v>0</v>
      </c>
      <c r="BN1271" s="8">
        <v>0</v>
      </c>
      <c r="BO1271" s="8">
        <v>0</v>
      </c>
      <c r="BP1271" s="8">
        <v>0</v>
      </c>
      <c r="BQ1271" s="8">
        <v>0</v>
      </c>
      <c r="BR1271" s="8">
        <v>0</v>
      </c>
    </row>
    <row r="1272" spans="1:70" x14ac:dyDescent="0.25">
      <c r="A1272" s="6">
        <v>35418356</v>
      </c>
      <c r="B1272" t="s">
        <v>2804</v>
      </c>
      <c r="C1272" s="7" t="s">
        <v>421</v>
      </c>
      <c r="D1272" s="7" t="s">
        <v>2647</v>
      </c>
      <c r="E1272" s="7" t="s">
        <v>421</v>
      </c>
      <c r="F1272" t="s">
        <v>2507</v>
      </c>
      <c r="G1272" t="s">
        <v>2648</v>
      </c>
      <c r="H1272" t="s">
        <v>1161</v>
      </c>
      <c r="I1272" t="s">
        <v>152</v>
      </c>
      <c r="J1272" t="s">
        <v>153</v>
      </c>
      <c r="K1272" t="s">
        <v>154</v>
      </c>
      <c r="L1272">
        <v>38.543148164100003</v>
      </c>
      <c r="M1272">
        <v>-122.49770559549999</v>
      </c>
      <c r="N1272" s="7" t="s">
        <v>2792</v>
      </c>
      <c r="O1272" s="7" t="s">
        <v>2805</v>
      </c>
      <c r="P1272" s="7" t="s">
        <v>1164</v>
      </c>
      <c r="Q1272" s="7" t="s">
        <v>122</v>
      </c>
      <c r="R1272" s="7">
        <v>0</v>
      </c>
      <c r="S1272" s="7">
        <v>90</v>
      </c>
      <c r="T1272" s="7" t="s">
        <v>123</v>
      </c>
      <c r="U1272" s="7"/>
      <c r="V1272" s="7" t="s">
        <v>790</v>
      </c>
      <c r="W1272" s="8">
        <v>0</v>
      </c>
      <c r="X1272" s="8">
        <v>0.4</v>
      </c>
      <c r="Y1272" s="8">
        <v>0</v>
      </c>
      <c r="Z1272" s="8">
        <v>0.4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8">
        <v>0</v>
      </c>
      <c r="AN1272" s="8">
        <v>0</v>
      </c>
      <c r="AO1272" s="8">
        <v>0</v>
      </c>
      <c r="AP1272" s="8">
        <v>0</v>
      </c>
      <c r="AQ1272" s="8">
        <v>0</v>
      </c>
      <c r="AR1272" s="8">
        <v>0</v>
      </c>
      <c r="AS1272" s="8">
        <v>0</v>
      </c>
      <c r="AT1272" s="8">
        <v>0</v>
      </c>
      <c r="AU1272" s="7">
        <v>0</v>
      </c>
      <c r="AV1272" s="7">
        <v>0</v>
      </c>
      <c r="AW1272" s="7">
        <v>0</v>
      </c>
      <c r="AX1272" s="7">
        <v>0</v>
      </c>
      <c r="AY1272" s="7">
        <v>0</v>
      </c>
      <c r="AZ1272" s="7">
        <v>0</v>
      </c>
      <c r="BA1272" s="7">
        <v>0</v>
      </c>
      <c r="BB1272" s="7">
        <v>0</v>
      </c>
      <c r="BC1272" s="8">
        <v>0</v>
      </c>
      <c r="BD1272" s="8">
        <v>0.4</v>
      </c>
      <c r="BE1272" s="8">
        <v>0</v>
      </c>
      <c r="BF1272" s="8">
        <v>0.4</v>
      </c>
      <c r="BG1272" s="8">
        <v>0</v>
      </c>
      <c r="BH1272" s="8">
        <v>0</v>
      </c>
      <c r="BI1272" s="8">
        <v>0</v>
      </c>
      <c r="BJ1272" s="8">
        <v>0</v>
      </c>
      <c r="BK1272" s="8">
        <v>0</v>
      </c>
      <c r="BL1272" s="8">
        <v>0</v>
      </c>
      <c r="BM1272" s="8">
        <v>0</v>
      </c>
      <c r="BN1272" s="8">
        <v>0</v>
      </c>
      <c r="BO1272" s="8">
        <v>0</v>
      </c>
      <c r="BP1272" s="8">
        <v>0</v>
      </c>
      <c r="BQ1272" s="8">
        <v>0</v>
      </c>
      <c r="BR1272" s="8">
        <v>0</v>
      </c>
    </row>
    <row r="1273" spans="1:70" x14ac:dyDescent="0.25">
      <c r="A1273" s="6">
        <v>35031139</v>
      </c>
      <c r="B1273" t="s">
        <v>2806</v>
      </c>
      <c r="C1273" s="7" t="s">
        <v>101</v>
      </c>
      <c r="D1273" s="7" t="s">
        <v>94</v>
      </c>
      <c r="E1273" s="7" t="s">
        <v>95</v>
      </c>
      <c r="F1273" t="s">
        <v>2507</v>
      </c>
      <c r="G1273" t="s">
        <v>2508</v>
      </c>
      <c r="H1273" t="s">
        <v>107</v>
      </c>
      <c r="I1273" t="s">
        <v>108</v>
      </c>
      <c r="J1273" t="s">
        <v>78</v>
      </c>
      <c r="K1273" t="s">
        <v>109</v>
      </c>
      <c r="L1273">
        <v>39.1479</v>
      </c>
      <c r="M1273">
        <v>-120.90868</v>
      </c>
      <c r="N1273" s="7" t="s">
        <v>1157</v>
      </c>
      <c r="O1273" s="7" t="s">
        <v>1158</v>
      </c>
      <c r="P1273" s="7" t="s">
        <v>1159</v>
      </c>
      <c r="Q1273" s="7" t="s">
        <v>141</v>
      </c>
      <c r="R1273" s="7">
        <v>1829</v>
      </c>
      <c r="S1273" s="7"/>
      <c r="T1273" s="7"/>
      <c r="U1273" s="7"/>
      <c r="V1273" s="7" t="s">
        <v>101</v>
      </c>
      <c r="W1273" s="8">
        <v>1.5181818181818181</v>
      </c>
      <c r="X1273" s="8">
        <v>0</v>
      </c>
      <c r="Y1273" s="8">
        <v>0</v>
      </c>
      <c r="Z1273" s="8">
        <v>1.5181818181818181</v>
      </c>
      <c r="AA1273" s="8">
        <v>0</v>
      </c>
      <c r="AB1273" s="8">
        <v>0</v>
      </c>
      <c r="AC1273" s="8">
        <v>0</v>
      </c>
      <c r="AD1273" s="8">
        <v>0</v>
      </c>
      <c r="AE1273" s="8">
        <v>1.5181818181818183</v>
      </c>
      <c r="AF1273" s="8">
        <v>0</v>
      </c>
      <c r="AG1273" s="8">
        <v>0</v>
      </c>
      <c r="AH1273" s="8">
        <v>1.5181818181818183</v>
      </c>
      <c r="AI1273" s="8">
        <v>0</v>
      </c>
      <c r="AJ1273" s="8">
        <v>0</v>
      </c>
      <c r="AK1273" s="8">
        <v>0</v>
      </c>
      <c r="AL1273" s="8">
        <v>0</v>
      </c>
      <c r="AM1273" s="8">
        <v>0</v>
      </c>
      <c r="AN1273" s="8">
        <v>0</v>
      </c>
      <c r="AO1273" s="8">
        <v>0</v>
      </c>
      <c r="AP1273" s="8">
        <v>0</v>
      </c>
      <c r="AQ1273" s="8">
        <v>0</v>
      </c>
      <c r="AR1273" s="8">
        <v>0</v>
      </c>
      <c r="AS1273" s="8">
        <v>0</v>
      </c>
      <c r="AT1273" s="8">
        <v>0</v>
      </c>
      <c r="AU1273" s="7">
        <v>0</v>
      </c>
      <c r="AV1273" s="7">
        <v>0</v>
      </c>
      <c r="AW1273" s="7">
        <v>0</v>
      </c>
      <c r="AX1273" s="7">
        <v>0</v>
      </c>
      <c r="AY1273" s="7">
        <v>0</v>
      </c>
      <c r="AZ1273" s="7">
        <v>0</v>
      </c>
      <c r="BA1273" s="7">
        <v>0</v>
      </c>
      <c r="BB1273" s="7">
        <v>0</v>
      </c>
      <c r="BC1273" s="8">
        <v>0</v>
      </c>
      <c r="BD1273" s="8">
        <v>0</v>
      </c>
      <c r="BE1273" s="8">
        <v>0</v>
      </c>
      <c r="BF1273" s="8">
        <v>0</v>
      </c>
      <c r="BG1273" s="8">
        <v>0</v>
      </c>
      <c r="BH1273" s="8">
        <v>0</v>
      </c>
      <c r="BI1273" s="8">
        <v>0</v>
      </c>
      <c r="BJ1273" s="8">
        <v>0</v>
      </c>
      <c r="BK1273" s="8">
        <v>0</v>
      </c>
      <c r="BL1273" s="8">
        <v>0</v>
      </c>
      <c r="BM1273" s="8">
        <v>0</v>
      </c>
      <c r="BN1273" s="8">
        <v>0</v>
      </c>
      <c r="BO1273" s="8">
        <v>0</v>
      </c>
      <c r="BP1273" s="8">
        <v>0</v>
      </c>
      <c r="BQ1273" s="8">
        <v>0</v>
      </c>
      <c r="BR1273" s="8">
        <v>0</v>
      </c>
    </row>
    <row r="1274" spans="1:70" x14ac:dyDescent="0.25">
      <c r="A1274" s="6">
        <v>35362685</v>
      </c>
      <c r="B1274" t="s">
        <v>2807</v>
      </c>
      <c r="C1274" s="7" t="s">
        <v>86</v>
      </c>
      <c r="D1274" s="7" t="s">
        <v>94</v>
      </c>
      <c r="E1274" s="7" t="s">
        <v>87</v>
      </c>
      <c r="F1274" t="s">
        <v>2507</v>
      </c>
      <c r="G1274" t="s">
        <v>2508</v>
      </c>
      <c r="H1274" t="s">
        <v>2787</v>
      </c>
      <c r="I1274" t="s">
        <v>956</v>
      </c>
      <c r="J1274" t="s">
        <v>99</v>
      </c>
      <c r="K1274" t="s">
        <v>957</v>
      </c>
      <c r="L1274">
        <v>38.1780121583</v>
      </c>
      <c r="M1274">
        <v>-120.3801227352</v>
      </c>
      <c r="N1274" s="7" t="s">
        <v>2493</v>
      </c>
      <c r="O1274" s="7" t="s">
        <v>2808</v>
      </c>
      <c r="P1274" s="7" t="s">
        <v>2495</v>
      </c>
      <c r="Q1274" s="7" t="s">
        <v>141</v>
      </c>
      <c r="R1274" s="7">
        <v>56</v>
      </c>
      <c r="S1274" s="7">
        <v>95</v>
      </c>
      <c r="T1274" s="7" t="s">
        <v>123</v>
      </c>
      <c r="U1274" s="7"/>
      <c r="V1274" s="7" t="s">
        <v>321</v>
      </c>
      <c r="W1274" s="8">
        <v>0.42708333333333331</v>
      </c>
      <c r="X1274" s="8">
        <v>0</v>
      </c>
      <c r="Y1274" s="8">
        <v>0</v>
      </c>
      <c r="Z1274" s="8">
        <v>0.42708333333333331</v>
      </c>
      <c r="AA1274" s="8">
        <v>0</v>
      </c>
      <c r="AB1274" s="8">
        <v>0</v>
      </c>
      <c r="AC1274" s="8">
        <v>0</v>
      </c>
      <c r="AD1274" s="8">
        <v>0</v>
      </c>
      <c r="AE1274" s="8">
        <v>0</v>
      </c>
      <c r="AF1274" s="8">
        <v>0</v>
      </c>
      <c r="AG1274" s="8">
        <v>0</v>
      </c>
      <c r="AH1274" s="8">
        <v>0</v>
      </c>
      <c r="AI1274" s="8">
        <v>0</v>
      </c>
      <c r="AJ1274" s="8">
        <v>0</v>
      </c>
      <c r="AK1274" s="8">
        <v>0</v>
      </c>
      <c r="AL1274" s="8">
        <v>0</v>
      </c>
      <c r="AM1274" s="8">
        <v>0</v>
      </c>
      <c r="AN1274" s="8">
        <v>0</v>
      </c>
      <c r="AO1274" s="8">
        <v>0</v>
      </c>
      <c r="AP1274" s="8">
        <v>0</v>
      </c>
      <c r="AQ1274" s="8">
        <v>0</v>
      </c>
      <c r="AR1274" s="8">
        <v>0</v>
      </c>
      <c r="AS1274" s="8">
        <v>0</v>
      </c>
      <c r="AT1274" s="8">
        <v>0</v>
      </c>
      <c r="AU1274" s="7">
        <v>0</v>
      </c>
      <c r="AV1274" s="7">
        <v>0</v>
      </c>
      <c r="AW1274" s="7">
        <v>0</v>
      </c>
      <c r="AX1274" s="7">
        <v>0</v>
      </c>
      <c r="AY1274" s="7">
        <v>0.42708333333333331</v>
      </c>
      <c r="AZ1274" s="7">
        <v>0</v>
      </c>
      <c r="BA1274" s="7">
        <v>0</v>
      </c>
      <c r="BB1274" s="7">
        <v>0.42708333333333331</v>
      </c>
      <c r="BC1274" s="8">
        <v>0</v>
      </c>
      <c r="BD1274" s="8">
        <v>0</v>
      </c>
      <c r="BE1274" s="8">
        <v>0</v>
      </c>
      <c r="BF1274" s="8">
        <v>0</v>
      </c>
      <c r="BG1274" s="8">
        <v>0</v>
      </c>
      <c r="BH1274" s="8">
        <v>0</v>
      </c>
      <c r="BI1274" s="8">
        <v>0</v>
      </c>
      <c r="BJ1274" s="8">
        <v>0</v>
      </c>
      <c r="BK1274" s="8">
        <v>0</v>
      </c>
      <c r="BL1274" s="8">
        <v>0</v>
      </c>
      <c r="BM1274" s="8">
        <v>0</v>
      </c>
      <c r="BN1274" s="8">
        <v>0</v>
      </c>
      <c r="BO1274" s="8">
        <v>0</v>
      </c>
      <c r="BP1274" s="8">
        <v>0</v>
      </c>
      <c r="BQ1274" s="8">
        <v>0</v>
      </c>
      <c r="BR1274" s="8">
        <v>0</v>
      </c>
    </row>
    <row r="1275" spans="1:70" x14ac:dyDescent="0.25">
      <c r="A1275" s="6">
        <v>35338384</v>
      </c>
      <c r="B1275" t="s">
        <v>2809</v>
      </c>
      <c r="C1275" s="7" t="s">
        <v>86</v>
      </c>
      <c r="D1275" s="7" t="s">
        <v>94</v>
      </c>
      <c r="E1275" s="7" t="s">
        <v>87</v>
      </c>
      <c r="F1275" t="s">
        <v>2507</v>
      </c>
      <c r="G1275" t="s">
        <v>2508</v>
      </c>
      <c r="H1275" t="s">
        <v>2787</v>
      </c>
      <c r="I1275" t="s">
        <v>956</v>
      </c>
      <c r="J1275" t="s">
        <v>99</v>
      </c>
      <c r="K1275" t="s">
        <v>957</v>
      </c>
      <c r="L1275">
        <v>38.173519646899997</v>
      </c>
      <c r="M1275">
        <v>-120.3833328565</v>
      </c>
      <c r="N1275" s="7" t="s">
        <v>2493</v>
      </c>
      <c r="O1275" s="7" t="s">
        <v>2808</v>
      </c>
      <c r="P1275" s="7" t="s">
        <v>2495</v>
      </c>
      <c r="Q1275" s="7" t="s">
        <v>122</v>
      </c>
      <c r="R1275" s="7">
        <v>56</v>
      </c>
      <c r="S1275" s="7">
        <v>95</v>
      </c>
      <c r="T1275" s="7" t="s">
        <v>123</v>
      </c>
      <c r="U1275" s="7" t="s">
        <v>211</v>
      </c>
      <c r="V1275" s="7" t="s">
        <v>80</v>
      </c>
      <c r="W1275" s="8">
        <v>0</v>
      </c>
      <c r="X1275" s="8">
        <v>1.6</v>
      </c>
      <c r="Y1275" s="8">
        <v>0</v>
      </c>
      <c r="Z1275" s="8">
        <v>1.6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8">
        <v>0</v>
      </c>
      <c r="AN1275" s="8">
        <v>0</v>
      </c>
      <c r="AO1275" s="8">
        <v>0</v>
      </c>
      <c r="AP1275" s="8">
        <v>0</v>
      </c>
      <c r="AQ1275" s="8">
        <v>0</v>
      </c>
      <c r="AR1275" s="8">
        <v>0</v>
      </c>
      <c r="AS1275" s="8">
        <v>0</v>
      </c>
      <c r="AT1275" s="8">
        <v>0</v>
      </c>
      <c r="AU1275" s="7">
        <v>0</v>
      </c>
      <c r="AV1275" s="7">
        <v>0</v>
      </c>
      <c r="AW1275" s="7">
        <v>0</v>
      </c>
      <c r="AX1275" s="7">
        <v>0</v>
      </c>
      <c r="AY1275" s="7">
        <v>0</v>
      </c>
      <c r="AZ1275" s="7">
        <v>1.6</v>
      </c>
      <c r="BA1275" s="7">
        <v>0</v>
      </c>
      <c r="BB1275" s="7">
        <v>1.6</v>
      </c>
      <c r="BC1275" s="8">
        <v>0</v>
      </c>
      <c r="BD1275" s="8">
        <v>0</v>
      </c>
      <c r="BE1275" s="8">
        <v>0</v>
      </c>
      <c r="BF1275" s="8">
        <v>0</v>
      </c>
      <c r="BG1275" s="8">
        <v>0</v>
      </c>
      <c r="BH1275" s="8">
        <v>0</v>
      </c>
      <c r="BI1275" s="8">
        <v>0</v>
      </c>
      <c r="BJ1275" s="8">
        <v>0</v>
      </c>
      <c r="BK1275" s="8">
        <v>0</v>
      </c>
      <c r="BL1275" s="8">
        <v>0</v>
      </c>
      <c r="BM1275" s="8">
        <v>0</v>
      </c>
      <c r="BN1275" s="8">
        <v>0</v>
      </c>
      <c r="BO1275" s="8">
        <v>0</v>
      </c>
      <c r="BP1275" s="8">
        <v>0</v>
      </c>
      <c r="BQ1275" s="8">
        <v>0</v>
      </c>
      <c r="BR1275" s="8">
        <v>0</v>
      </c>
    </row>
    <row r="1276" spans="1:70" x14ac:dyDescent="0.25">
      <c r="A1276" s="6">
        <v>35278899</v>
      </c>
      <c r="B1276" t="s">
        <v>2810</v>
      </c>
      <c r="C1276" s="7" t="s">
        <v>137</v>
      </c>
      <c r="D1276" s="7" t="s">
        <v>94</v>
      </c>
      <c r="E1276" s="7" t="s">
        <v>95</v>
      </c>
      <c r="F1276" t="s">
        <v>2507</v>
      </c>
      <c r="G1276" t="s">
        <v>2508</v>
      </c>
      <c r="H1276" t="s">
        <v>2787</v>
      </c>
      <c r="I1276" t="s">
        <v>956</v>
      </c>
      <c r="J1276" t="s">
        <v>99</v>
      </c>
      <c r="K1276" t="s">
        <v>957</v>
      </c>
      <c r="L1276">
        <v>38.173519646899997</v>
      </c>
      <c r="M1276">
        <v>-120.3833328565</v>
      </c>
      <c r="N1276" s="7" t="s">
        <v>2493</v>
      </c>
      <c r="O1276" s="7" t="s">
        <v>2808</v>
      </c>
      <c r="P1276" s="7" t="s">
        <v>2495</v>
      </c>
      <c r="Q1276" s="7" t="s">
        <v>122</v>
      </c>
      <c r="R1276" s="7">
        <v>56</v>
      </c>
      <c r="S1276" s="7">
        <v>95</v>
      </c>
      <c r="T1276" s="7" t="s">
        <v>123</v>
      </c>
      <c r="U1276" s="7" t="s">
        <v>211</v>
      </c>
      <c r="V1276" s="7" t="s">
        <v>80</v>
      </c>
      <c r="W1276" s="8">
        <v>0</v>
      </c>
      <c r="X1276" s="8">
        <v>1.5323863636363637</v>
      </c>
      <c r="Y1276" s="8">
        <v>0</v>
      </c>
      <c r="Z1276" s="8">
        <v>1.5323863636363637</v>
      </c>
      <c r="AA1276" s="8">
        <v>0</v>
      </c>
      <c r="AB1276" s="8">
        <v>0</v>
      </c>
      <c r="AC1276" s="8">
        <v>0</v>
      </c>
      <c r="AD1276" s="8">
        <v>0</v>
      </c>
      <c r="AE1276" s="8">
        <v>0</v>
      </c>
      <c r="AF1276" s="8">
        <v>0</v>
      </c>
      <c r="AG1276" s="8">
        <v>0</v>
      </c>
      <c r="AH1276" s="8">
        <v>0</v>
      </c>
      <c r="AI1276" s="8">
        <v>0</v>
      </c>
      <c r="AJ1276" s="8">
        <v>0</v>
      </c>
      <c r="AK1276" s="8">
        <v>0</v>
      </c>
      <c r="AL1276" s="8">
        <v>0</v>
      </c>
      <c r="AM1276" s="8">
        <v>0</v>
      </c>
      <c r="AN1276" s="8">
        <v>0</v>
      </c>
      <c r="AO1276" s="8">
        <v>0</v>
      </c>
      <c r="AP1276" s="8">
        <v>0</v>
      </c>
      <c r="AQ1276" s="8">
        <v>0</v>
      </c>
      <c r="AR1276" s="8">
        <v>0</v>
      </c>
      <c r="AS1276" s="8">
        <v>0</v>
      </c>
      <c r="AT1276" s="8">
        <v>0</v>
      </c>
      <c r="AU1276" s="7">
        <v>0</v>
      </c>
      <c r="AV1276" s="7">
        <v>0</v>
      </c>
      <c r="AW1276" s="7">
        <v>0</v>
      </c>
      <c r="AX1276" s="7">
        <v>0</v>
      </c>
      <c r="AY1276" s="7">
        <v>0</v>
      </c>
      <c r="AZ1276" s="7">
        <v>1.5323863636363637</v>
      </c>
      <c r="BA1276" s="7">
        <v>0</v>
      </c>
      <c r="BB1276" s="7">
        <v>1.5323863636363637</v>
      </c>
      <c r="BC1276" s="8">
        <v>0</v>
      </c>
      <c r="BD1276" s="8">
        <v>0</v>
      </c>
      <c r="BE1276" s="8">
        <v>0</v>
      </c>
      <c r="BF1276" s="8">
        <v>0</v>
      </c>
      <c r="BG1276" s="8">
        <v>0</v>
      </c>
      <c r="BH1276" s="8">
        <v>0</v>
      </c>
      <c r="BI1276" s="8">
        <v>0</v>
      </c>
      <c r="BJ1276" s="8">
        <v>0</v>
      </c>
      <c r="BK1276" s="8">
        <v>0</v>
      </c>
      <c r="BL1276" s="8">
        <v>0</v>
      </c>
      <c r="BM1276" s="8">
        <v>0</v>
      </c>
      <c r="BN1276" s="8">
        <v>0</v>
      </c>
      <c r="BO1276" s="8">
        <v>0</v>
      </c>
      <c r="BP1276" s="8">
        <v>0</v>
      </c>
      <c r="BQ1276" s="8">
        <v>0</v>
      </c>
      <c r="BR1276" s="8">
        <v>0</v>
      </c>
    </row>
    <row r="1277" spans="1:70" x14ac:dyDescent="0.25">
      <c r="A1277" s="6">
        <v>35279120</v>
      </c>
      <c r="B1277" t="s">
        <v>2811</v>
      </c>
      <c r="C1277" s="7" t="s">
        <v>86</v>
      </c>
      <c r="D1277" s="7" t="s">
        <v>94</v>
      </c>
      <c r="E1277" s="7" t="s">
        <v>87</v>
      </c>
      <c r="F1277" t="s">
        <v>2507</v>
      </c>
      <c r="G1277" t="s">
        <v>2508</v>
      </c>
      <c r="H1277" t="s">
        <v>2787</v>
      </c>
      <c r="I1277" t="s">
        <v>956</v>
      </c>
      <c r="J1277" t="s">
        <v>99</v>
      </c>
      <c r="K1277" t="s">
        <v>957</v>
      </c>
      <c r="L1277">
        <v>38.183054243800001</v>
      </c>
      <c r="M1277">
        <v>-120.3754791498</v>
      </c>
      <c r="N1277" s="7" t="s">
        <v>2493</v>
      </c>
      <c r="O1277" s="7" t="s">
        <v>2808</v>
      </c>
      <c r="P1277" s="7" t="s">
        <v>2495</v>
      </c>
      <c r="Q1277" s="7" t="s">
        <v>122</v>
      </c>
      <c r="R1277" s="7">
        <v>56</v>
      </c>
      <c r="S1277" s="7">
        <v>95</v>
      </c>
      <c r="T1277" s="7" t="s">
        <v>123</v>
      </c>
      <c r="U1277" s="7" t="s">
        <v>211</v>
      </c>
      <c r="V1277" s="7" t="s">
        <v>80</v>
      </c>
      <c r="W1277" s="8">
        <v>0</v>
      </c>
      <c r="X1277" s="8">
        <v>1.0909090909090908</v>
      </c>
      <c r="Y1277" s="8">
        <v>0.18939393939393939</v>
      </c>
      <c r="Z1277" s="8">
        <v>1.2803030303030303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8">
        <v>0</v>
      </c>
      <c r="AO1277" s="8">
        <v>0</v>
      </c>
      <c r="AP1277" s="8">
        <v>0</v>
      </c>
      <c r="AQ1277" s="8">
        <v>0</v>
      </c>
      <c r="AR1277" s="8">
        <v>0</v>
      </c>
      <c r="AS1277" s="8">
        <v>0</v>
      </c>
      <c r="AT1277" s="8">
        <v>0</v>
      </c>
      <c r="AU1277" s="7">
        <v>0</v>
      </c>
      <c r="AV1277" s="7">
        <v>0</v>
      </c>
      <c r="AW1277" s="7">
        <v>0</v>
      </c>
      <c r="AX1277" s="7">
        <v>0</v>
      </c>
      <c r="AY1277" s="7">
        <v>0</v>
      </c>
      <c r="AZ1277" s="7">
        <v>1.0909090909090908</v>
      </c>
      <c r="BA1277" s="7">
        <v>0.18939393939393939</v>
      </c>
      <c r="BB1277" s="7">
        <v>1.2803030303030303</v>
      </c>
      <c r="BC1277" s="8">
        <v>0</v>
      </c>
      <c r="BD1277" s="8">
        <v>0</v>
      </c>
      <c r="BE1277" s="8">
        <v>0</v>
      </c>
      <c r="BF1277" s="8">
        <v>0</v>
      </c>
      <c r="BG1277" s="8">
        <v>0</v>
      </c>
      <c r="BH1277" s="8">
        <v>0</v>
      </c>
      <c r="BI1277" s="8">
        <v>0</v>
      </c>
      <c r="BJ1277" s="8">
        <v>0</v>
      </c>
      <c r="BK1277" s="8">
        <v>0</v>
      </c>
      <c r="BL1277" s="8">
        <v>0</v>
      </c>
      <c r="BM1277" s="8">
        <v>0</v>
      </c>
      <c r="BN1277" s="8">
        <v>0</v>
      </c>
      <c r="BO1277" s="8">
        <v>0</v>
      </c>
      <c r="BP1277" s="8">
        <v>0</v>
      </c>
      <c r="BQ1277" s="8">
        <v>0</v>
      </c>
      <c r="BR1277" s="8">
        <v>0</v>
      </c>
    </row>
    <row r="1278" spans="1:70" x14ac:dyDescent="0.25">
      <c r="A1278" s="6">
        <v>35279121</v>
      </c>
      <c r="B1278" t="s">
        <v>2812</v>
      </c>
      <c r="C1278" s="7" t="s">
        <v>115</v>
      </c>
      <c r="D1278" s="7" t="s">
        <v>94</v>
      </c>
      <c r="E1278" s="7" t="s">
        <v>95</v>
      </c>
      <c r="F1278" t="s">
        <v>2507</v>
      </c>
      <c r="G1278" t="s">
        <v>2508</v>
      </c>
      <c r="H1278" t="s">
        <v>2787</v>
      </c>
      <c r="I1278" t="s">
        <v>956</v>
      </c>
      <c r="J1278" t="s">
        <v>99</v>
      </c>
      <c r="K1278" t="s">
        <v>957</v>
      </c>
      <c r="L1278">
        <v>38.179711346300003</v>
      </c>
      <c r="M1278">
        <v>-120.37855634810001</v>
      </c>
      <c r="N1278" s="7" t="s">
        <v>2493</v>
      </c>
      <c r="O1278" s="7" t="s">
        <v>2808</v>
      </c>
      <c r="P1278" s="7" t="s">
        <v>2495</v>
      </c>
      <c r="Q1278" s="7" t="s">
        <v>122</v>
      </c>
      <c r="R1278" s="7">
        <v>56</v>
      </c>
      <c r="S1278" s="7">
        <v>95</v>
      </c>
      <c r="T1278" s="7" t="s">
        <v>123</v>
      </c>
      <c r="U1278" s="7"/>
      <c r="V1278" s="7" t="s">
        <v>207</v>
      </c>
      <c r="W1278" s="8">
        <v>0.15662878787878787</v>
      </c>
      <c r="X1278" s="8">
        <v>0</v>
      </c>
      <c r="Y1278" s="8">
        <v>0</v>
      </c>
      <c r="Z1278" s="8">
        <v>0.15662878787878787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8">
        <v>0</v>
      </c>
      <c r="AO1278" s="8">
        <v>0</v>
      </c>
      <c r="AP1278" s="8">
        <v>0</v>
      </c>
      <c r="AQ1278" s="8">
        <v>0</v>
      </c>
      <c r="AR1278" s="8">
        <v>0</v>
      </c>
      <c r="AS1278" s="8">
        <v>0</v>
      </c>
      <c r="AT1278" s="8">
        <v>0</v>
      </c>
      <c r="AU1278" s="7">
        <v>0.13806818181818181</v>
      </c>
      <c r="AV1278" s="7">
        <v>0</v>
      </c>
      <c r="AW1278" s="7">
        <v>0</v>
      </c>
      <c r="AX1278" s="7">
        <v>0.13806818181818181</v>
      </c>
      <c r="AY1278" s="7">
        <v>1.8560606060606055E-2</v>
      </c>
      <c r="AZ1278" s="7">
        <v>0</v>
      </c>
      <c r="BA1278" s="7">
        <v>0</v>
      </c>
      <c r="BB1278" s="7">
        <v>1.8560606060606055E-2</v>
      </c>
      <c r="BC1278" s="8">
        <v>0</v>
      </c>
      <c r="BD1278" s="8">
        <v>0</v>
      </c>
      <c r="BE1278" s="8">
        <v>0</v>
      </c>
      <c r="BF1278" s="8">
        <v>0</v>
      </c>
      <c r="BG1278" s="8">
        <v>0</v>
      </c>
      <c r="BH1278" s="8">
        <v>0</v>
      </c>
      <c r="BI1278" s="8">
        <v>0</v>
      </c>
      <c r="BJ1278" s="8">
        <v>0</v>
      </c>
      <c r="BK1278" s="8">
        <v>0</v>
      </c>
      <c r="BL1278" s="8">
        <v>0</v>
      </c>
      <c r="BM1278" s="8">
        <v>0</v>
      </c>
      <c r="BN1278" s="8">
        <v>0</v>
      </c>
      <c r="BO1278" s="8">
        <v>0</v>
      </c>
      <c r="BP1278" s="8">
        <v>0</v>
      </c>
      <c r="BQ1278" s="8">
        <v>0</v>
      </c>
      <c r="BR1278" s="8">
        <v>0</v>
      </c>
    </row>
    <row r="1279" spans="1:70" x14ac:dyDescent="0.25">
      <c r="A1279" s="6">
        <v>35279122</v>
      </c>
      <c r="B1279" t="s">
        <v>2813</v>
      </c>
      <c r="C1279" s="7" t="s">
        <v>137</v>
      </c>
      <c r="D1279" s="7" t="s">
        <v>94</v>
      </c>
      <c r="E1279" s="7" t="s">
        <v>95</v>
      </c>
      <c r="F1279" t="s">
        <v>2507</v>
      </c>
      <c r="G1279" t="s">
        <v>2508</v>
      </c>
      <c r="H1279" t="s">
        <v>2814</v>
      </c>
      <c r="I1279" t="s">
        <v>1128</v>
      </c>
      <c r="J1279" t="s">
        <v>99</v>
      </c>
      <c r="K1279" t="s">
        <v>100</v>
      </c>
      <c r="L1279">
        <v>38.137939470299997</v>
      </c>
      <c r="M1279">
        <v>-120.3706833629</v>
      </c>
      <c r="N1279" s="7" t="s">
        <v>2493</v>
      </c>
      <c r="O1279" s="7" t="s">
        <v>2808</v>
      </c>
      <c r="P1279" s="7" t="s">
        <v>2495</v>
      </c>
      <c r="Q1279" s="7" t="s">
        <v>122</v>
      </c>
      <c r="R1279" s="7">
        <v>56</v>
      </c>
      <c r="S1279" s="7">
        <v>95</v>
      </c>
      <c r="T1279" s="7" t="s">
        <v>123</v>
      </c>
      <c r="U1279" s="7"/>
      <c r="V1279" s="7" t="s">
        <v>207</v>
      </c>
      <c r="W1279" s="8">
        <v>0.83598484848484844</v>
      </c>
      <c r="X1279" s="8">
        <v>0</v>
      </c>
      <c r="Y1279" s="8">
        <v>0</v>
      </c>
      <c r="Z1279" s="8">
        <v>0.83598484848484844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8">
        <v>0</v>
      </c>
      <c r="AO1279" s="8">
        <v>0</v>
      </c>
      <c r="AP1279" s="8">
        <v>0</v>
      </c>
      <c r="AQ1279" s="8">
        <v>0</v>
      </c>
      <c r="AR1279" s="8">
        <v>0</v>
      </c>
      <c r="AS1279" s="8">
        <v>0</v>
      </c>
      <c r="AT1279" s="8">
        <v>0</v>
      </c>
      <c r="AU1279" s="7">
        <v>0</v>
      </c>
      <c r="AV1279" s="7">
        <v>0</v>
      </c>
      <c r="AW1279" s="7">
        <v>0</v>
      </c>
      <c r="AX1279" s="7">
        <v>0</v>
      </c>
      <c r="AY1279" s="7">
        <v>0.83598484848484844</v>
      </c>
      <c r="AZ1279" s="7">
        <v>0</v>
      </c>
      <c r="BA1279" s="7">
        <v>0</v>
      </c>
      <c r="BB1279" s="7">
        <v>0.83598484848484844</v>
      </c>
      <c r="BC1279" s="8">
        <v>0</v>
      </c>
      <c r="BD1279" s="8">
        <v>0</v>
      </c>
      <c r="BE1279" s="8">
        <v>0</v>
      </c>
      <c r="BF1279" s="8">
        <v>0</v>
      </c>
      <c r="BG1279" s="8">
        <v>0</v>
      </c>
      <c r="BH1279" s="8">
        <v>0</v>
      </c>
      <c r="BI1279" s="8">
        <v>0</v>
      </c>
      <c r="BJ1279" s="8">
        <v>0</v>
      </c>
      <c r="BK1279" s="8">
        <v>0</v>
      </c>
      <c r="BL1279" s="8">
        <v>0</v>
      </c>
      <c r="BM1279" s="8">
        <v>0</v>
      </c>
      <c r="BN1279" s="8">
        <v>0</v>
      </c>
      <c r="BO1279" s="8">
        <v>0</v>
      </c>
      <c r="BP1279" s="8">
        <v>0</v>
      </c>
      <c r="BQ1279" s="8">
        <v>0</v>
      </c>
      <c r="BR1279" s="8">
        <v>0</v>
      </c>
    </row>
    <row r="1280" spans="1:70" x14ac:dyDescent="0.25">
      <c r="A1280" s="6">
        <v>35250578</v>
      </c>
      <c r="B1280" t="s">
        <v>2815</v>
      </c>
      <c r="C1280" s="7" t="s">
        <v>137</v>
      </c>
      <c r="D1280" s="7" t="s">
        <v>94</v>
      </c>
      <c r="E1280" s="7" t="s">
        <v>95</v>
      </c>
      <c r="F1280" t="s">
        <v>2507</v>
      </c>
      <c r="G1280" t="s">
        <v>2508</v>
      </c>
      <c r="H1280" t="s">
        <v>2814</v>
      </c>
      <c r="I1280" t="s">
        <v>1128</v>
      </c>
      <c r="J1280" t="s">
        <v>99</v>
      </c>
      <c r="K1280" t="s">
        <v>957</v>
      </c>
      <c r="L1280">
        <v>38.137638157200001</v>
      </c>
      <c r="M1280">
        <v>-120.3701970517</v>
      </c>
      <c r="N1280" s="7" t="s">
        <v>2493</v>
      </c>
      <c r="O1280" s="7" t="s">
        <v>2808</v>
      </c>
      <c r="P1280" s="7" t="s">
        <v>2495</v>
      </c>
      <c r="Q1280" s="7" t="s">
        <v>122</v>
      </c>
      <c r="R1280" s="7">
        <v>56</v>
      </c>
      <c r="S1280" s="7">
        <v>95</v>
      </c>
      <c r="T1280" s="7" t="s">
        <v>123</v>
      </c>
      <c r="U1280" s="7"/>
      <c r="V1280" s="7" t="s">
        <v>207</v>
      </c>
      <c r="W1280" s="8">
        <v>2.1630681818181818</v>
      </c>
      <c r="X1280" s="8">
        <v>0</v>
      </c>
      <c r="Y1280" s="8">
        <v>0</v>
      </c>
      <c r="Z1280" s="8">
        <v>2.1630681818181818</v>
      </c>
      <c r="AA1280" s="8">
        <v>0</v>
      </c>
      <c r="AB1280" s="8">
        <v>0</v>
      </c>
      <c r="AC1280" s="8">
        <v>0</v>
      </c>
      <c r="AD1280" s="8">
        <v>0</v>
      </c>
      <c r="AE1280" s="8">
        <v>0</v>
      </c>
      <c r="AF1280" s="8">
        <v>0</v>
      </c>
      <c r="AG1280" s="8">
        <v>0</v>
      </c>
      <c r="AH1280" s="8">
        <v>0</v>
      </c>
      <c r="AI1280" s="8">
        <v>0</v>
      </c>
      <c r="AJ1280" s="8">
        <v>0</v>
      </c>
      <c r="AK1280" s="8">
        <v>0</v>
      </c>
      <c r="AL1280" s="8">
        <v>0</v>
      </c>
      <c r="AM1280" s="8">
        <v>0</v>
      </c>
      <c r="AN1280" s="8">
        <v>0</v>
      </c>
      <c r="AO1280" s="8">
        <v>0</v>
      </c>
      <c r="AP1280" s="8">
        <v>0</v>
      </c>
      <c r="AQ1280" s="8">
        <v>0</v>
      </c>
      <c r="AR1280" s="8">
        <v>0</v>
      </c>
      <c r="AS1280" s="8">
        <v>0</v>
      </c>
      <c r="AT1280" s="8">
        <v>0</v>
      </c>
      <c r="AU1280" s="7">
        <v>0</v>
      </c>
      <c r="AV1280" s="7">
        <v>0</v>
      </c>
      <c r="AW1280" s="7">
        <v>0</v>
      </c>
      <c r="AX1280" s="7">
        <v>0</v>
      </c>
      <c r="AY1280" s="7">
        <v>2.1630681818181818</v>
      </c>
      <c r="AZ1280" s="7">
        <v>0</v>
      </c>
      <c r="BA1280" s="7">
        <v>0</v>
      </c>
      <c r="BB1280" s="7">
        <v>2.1630681818181818</v>
      </c>
      <c r="BC1280" s="8">
        <v>0</v>
      </c>
      <c r="BD1280" s="8">
        <v>0</v>
      </c>
      <c r="BE1280" s="8">
        <v>0</v>
      </c>
      <c r="BF1280" s="8">
        <v>0</v>
      </c>
      <c r="BG1280" s="8">
        <v>0</v>
      </c>
      <c r="BH1280" s="8">
        <v>0</v>
      </c>
      <c r="BI1280" s="8">
        <v>0</v>
      </c>
      <c r="BJ1280" s="8">
        <v>0</v>
      </c>
      <c r="BK1280" s="8">
        <v>0</v>
      </c>
      <c r="BL1280" s="8">
        <v>0</v>
      </c>
      <c r="BM1280" s="8">
        <v>0</v>
      </c>
      <c r="BN1280" s="8">
        <v>0</v>
      </c>
      <c r="BO1280" s="8">
        <v>0</v>
      </c>
      <c r="BP1280" s="8">
        <v>0</v>
      </c>
      <c r="BQ1280" s="8">
        <v>0</v>
      </c>
      <c r="BR1280" s="8">
        <v>0</v>
      </c>
    </row>
    <row r="1281" spans="1:70" x14ac:dyDescent="0.25">
      <c r="A1281" s="6">
        <v>35094513</v>
      </c>
      <c r="B1281" t="s">
        <v>2816</v>
      </c>
      <c r="C1281" s="7" t="s">
        <v>410</v>
      </c>
      <c r="D1281" s="7" t="s">
        <v>94</v>
      </c>
      <c r="E1281" s="7" t="s">
        <v>95</v>
      </c>
      <c r="F1281" t="s">
        <v>2507</v>
      </c>
      <c r="G1281" t="s">
        <v>2508</v>
      </c>
      <c r="H1281" t="s">
        <v>1152</v>
      </c>
      <c r="I1281" t="s">
        <v>956</v>
      </c>
      <c r="J1281" t="s">
        <v>99</v>
      </c>
      <c r="K1281" t="s">
        <v>957</v>
      </c>
      <c r="L1281">
        <v>38.257904475899998</v>
      </c>
      <c r="M1281">
        <v>-120.34772718649999</v>
      </c>
      <c r="N1281" s="7" t="s">
        <v>1153</v>
      </c>
      <c r="O1281" s="7" t="s">
        <v>2817</v>
      </c>
      <c r="P1281" s="7" t="s">
        <v>1155</v>
      </c>
      <c r="Q1281" s="7" t="s">
        <v>170</v>
      </c>
      <c r="R1281" s="7">
        <v>2712</v>
      </c>
      <c r="S1281" s="7">
        <v>1583</v>
      </c>
      <c r="T1281" s="7" t="s">
        <v>220</v>
      </c>
      <c r="U1281" s="7" t="s">
        <v>211</v>
      </c>
      <c r="V1281" s="7" t="s">
        <v>80</v>
      </c>
      <c r="W1281" s="8">
        <v>1.7242424242424241</v>
      </c>
      <c r="X1281" s="8">
        <v>5.3977272727272728E-2</v>
      </c>
      <c r="Y1281" s="8">
        <v>4.8484848484848485E-2</v>
      </c>
      <c r="Z1281" s="8">
        <v>1.8267045454545454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8">
        <v>0</v>
      </c>
      <c r="AO1281" s="8">
        <v>0</v>
      </c>
      <c r="AP1281" s="8">
        <v>0</v>
      </c>
      <c r="AQ1281" s="8">
        <v>1.4829545454545452</v>
      </c>
      <c r="AR1281" s="8">
        <v>5.3977272727272728E-2</v>
      </c>
      <c r="AS1281" s="8">
        <v>0</v>
      </c>
      <c r="AT1281" s="8">
        <v>1.5369318181818179</v>
      </c>
      <c r="AU1281" s="7">
        <v>0.24128787878787894</v>
      </c>
      <c r="AV1281" s="7">
        <v>0</v>
      </c>
      <c r="AW1281" s="7">
        <v>4.8484848484848485E-2</v>
      </c>
      <c r="AX1281" s="7">
        <v>0.2897727272727274</v>
      </c>
      <c r="AY1281" s="7">
        <v>2.7755575615628914E-17</v>
      </c>
      <c r="AZ1281" s="7">
        <v>0</v>
      </c>
      <c r="BA1281" s="7">
        <v>0</v>
      </c>
      <c r="BB1281" s="7">
        <v>2.7755575615628914E-17</v>
      </c>
      <c r="BC1281" s="8">
        <v>0</v>
      </c>
      <c r="BD1281" s="8">
        <v>0</v>
      </c>
      <c r="BE1281" s="8">
        <v>0</v>
      </c>
      <c r="BF1281" s="8">
        <v>0</v>
      </c>
      <c r="BG1281" s="8">
        <v>0</v>
      </c>
      <c r="BH1281" s="8">
        <v>0</v>
      </c>
      <c r="BI1281" s="8">
        <v>0</v>
      </c>
      <c r="BJ1281" s="8">
        <v>0</v>
      </c>
      <c r="BK1281" s="8">
        <v>0</v>
      </c>
      <c r="BL1281" s="8">
        <v>0</v>
      </c>
      <c r="BM1281" s="8">
        <v>0</v>
      </c>
      <c r="BN1281" s="8">
        <v>0</v>
      </c>
      <c r="BO1281" s="8">
        <v>0</v>
      </c>
      <c r="BP1281" s="8">
        <v>0</v>
      </c>
      <c r="BQ1281" s="8">
        <v>0</v>
      </c>
      <c r="BR1281" s="8">
        <v>0</v>
      </c>
    </row>
    <row r="1282" spans="1:70" x14ac:dyDescent="0.25">
      <c r="A1282" s="6">
        <v>35367520</v>
      </c>
      <c r="B1282" t="s">
        <v>2818</v>
      </c>
      <c r="C1282" s="7" t="s">
        <v>86</v>
      </c>
      <c r="D1282" s="7" t="s">
        <v>2647</v>
      </c>
      <c r="E1282" s="7" t="s">
        <v>87</v>
      </c>
      <c r="F1282" t="s">
        <v>2507</v>
      </c>
      <c r="G1282" t="s">
        <v>2648</v>
      </c>
      <c r="H1282" t="s">
        <v>1152</v>
      </c>
      <c r="I1282" t="s">
        <v>956</v>
      </c>
      <c r="J1282" t="s">
        <v>99</v>
      </c>
      <c r="K1282" t="s">
        <v>957</v>
      </c>
      <c r="L1282">
        <v>38.236698445400002</v>
      </c>
      <c r="M1282">
        <v>-120.3628771449</v>
      </c>
      <c r="N1282" s="7" t="s">
        <v>1153</v>
      </c>
      <c r="O1282" s="7" t="s">
        <v>2819</v>
      </c>
      <c r="P1282" s="7" t="s">
        <v>1155</v>
      </c>
      <c r="Q1282" s="7" t="s">
        <v>170</v>
      </c>
      <c r="R1282" s="7">
        <v>2386</v>
      </c>
      <c r="S1282" s="7">
        <v>379</v>
      </c>
      <c r="T1282" s="7" t="s">
        <v>123</v>
      </c>
      <c r="U1282" s="7" t="s">
        <v>211</v>
      </c>
      <c r="V1282" s="7" t="s">
        <v>80</v>
      </c>
      <c r="W1282" s="8">
        <v>0</v>
      </c>
      <c r="X1282" s="8">
        <v>2.0068181818181818</v>
      </c>
      <c r="Y1282" s="8">
        <v>0</v>
      </c>
      <c r="Z1282" s="8">
        <v>2.0068181818181818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8">
        <v>0</v>
      </c>
      <c r="AO1282" s="8">
        <v>0</v>
      </c>
      <c r="AP1282" s="8">
        <v>0</v>
      </c>
      <c r="AQ1282" s="8">
        <v>0</v>
      </c>
      <c r="AR1282" s="8">
        <v>0</v>
      </c>
      <c r="AS1282" s="8">
        <v>0</v>
      </c>
      <c r="AT1282" s="8">
        <v>0</v>
      </c>
      <c r="AU1282" s="7">
        <v>0</v>
      </c>
      <c r="AV1282" s="7">
        <v>0</v>
      </c>
      <c r="AW1282" s="7">
        <v>0</v>
      </c>
      <c r="AX1282" s="7">
        <v>0</v>
      </c>
      <c r="AY1282" s="7">
        <v>0</v>
      </c>
      <c r="AZ1282" s="7">
        <v>2.0068181818181818</v>
      </c>
      <c r="BA1282" s="7">
        <v>0</v>
      </c>
      <c r="BB1282" s="7">
        <v>2.0068181818181818</v>
      </c>
      <c r="BC1282" s="8">
        <v>0</v>
      </c>
      <c r="BD1282" s="8">
        <v>0</v>
      </c>
      <c r="BE1282" s="8">
        <v>0</v>
      </c>
      <c r="BF1282" s="8">
        <v>0</v>
      </c>
      <c r="BG1282" s="8">
        <v>0</v>
      </c>
      <c r="BH1282" s="8">
        <v>0</v>
      </c>
      <c r="BI1282" s="8">
        <v>0</v>
      </c>
      <c r="BJ1282" s="8">
        <v>0</v>
      </c>
      <c r="BK1282" s="8">
        <v>0</v>
      </c>
      <c r="BL1282" s="8">
        <v>0</v>
      </c>
      <c r="BM1282" s="8">
        <v>0</v>
      </c>
      <c r="BN1282" s="8">
        <v>0</v>
      </c>
      <c r="BO1282" s="8">
        <v>0</v>
      </c>
      <c r="BP1282" s="8">
        <v>0</v>
      </c>
      <c r="BQ1282" s="8">
        <v>0</v>
      </c>
      <c r="BR1282" s="8">
        <v>0</v>
      </c>
    </row>
    <row r="1283" spans="1:70" x14ac:dyDescent="0.25">
      <c r="A1283" s="6">
        <v>35424128</v>
      </c>
      <c r="B1283" t="s">
        <v>2820</v>
      </c>
      <c r="C1283" s="7" t="s">
        <v>421</v>
      </c>
      <c r="D1283" s="7" t="s">
        <v>2647</v>
      </c>
      <c r="E1283" s="7" t="s">
        <v>421</v>
      </c>
      <c r="F1283" t="s">
        <v>2507</v>
      </c>
      <c r="G1283" t="s">
        <v>2648</v>
      </c>
      <c r="H1283" t="s">
        <v>1152</v>
      </c>
      <c r="I1283" t="s">
        <v>956</v>
      </c>
      <c r="J1283" t="s">
        <v>99</v>
      </c>
      <c r="K1283" t="s">
        <v>957</v>
      </c>
      <c r="L1283">
        <v>38.2364476224</v>
      </c>
      <c r="M1283">
        <v>-120.3625645163</v>
      </c>
      <c r="N1283" s="7" t="s">
        <v>1153</v>
      </c>
      <c r="O1283" s="7" t="s">
        <v>2819</v>
      </c>
      <c r="P1283" s="7" t="s">
        <v>1155</v>
      </c>
      <c r="Q1283" s="7" t="s">
        <v>170</v>
      </c>
      <c r="R1283" s="7">
        <v>2386</v>
      </c>
      <c r="S1283" s="7">
        <v>379</v>
      </c>
      <c r="T1283" s="7" t="s">
        <v>123</v>
      </c>
      <c r="U1283" s="7"/>
      <c r="V1283" s="7" t="s">
        <v>790</v>
      </c>
      <c r="W1283" s="8">
        <v>5.0000000000000001E-3</v>
      </c>
      <c r="X1283" s="8">
        <v>2.88</v>
      </c>
      <c r="Y1283" s="8">
        <v>0</v>
      </c>
      <c r="Z1283" s="8">
        <v>2.8849999999999998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8">
        <v>0</v>
      </c>
      <c r="AO1283" s="8">
        <v>0</v>
      </c>
      <c r="AP1283" s="8">
        <v>0</v>
      </c>
      <c r="AQ1283" s="8">
        <v>0</v>
      </c>
      <c r="AR1283" s="8">
        <v>0</v>
      </c>
      <c r="AS1283" s="8">
        <v>0</v>
      </c>
      <c r="AT1283" s="8">
        <v>0</v>
      </c>
      <c r="AU1283" s="7">
        <v>0</v>
      </c>
      <c r="AV1283" s="7">
        <v>0</v>
      </c>
      <c r="AW1283" s="7">
        <v>0</v>
      </c>
      <c r="AX1283" s="7">
        <v>0</v>
      </c>
      <c r="AY1283" s="7">
        <v>0</v>
      </c>
      <c r="AZ1283" s="7">
        <v>0</v>
      </c>
      <c r="BA1283" s="7">
        <v>0</v>
      </c>
      <c r="BB1283" s="7">
        <v>0</v>
      </c>
      <c r="BC1283" s="8">
        <v>0</v>
      </c>
      <c r="BD1283" s="8">
        <v>0</v>
      </c>
      <c r="BE1283" s="8">
        <v>0</v>
      </c>
      <c r="BF1283" s="8">
        <v>0</v>
      </c>
      <c r="BG1283" s="8">
        <v>5.0000000000000001E-3</v>
      </c>
      <c r="BH1283" s="8">
        <v>2.88</v>
      </c>
      <c r="BI1283" s="8">
        <v>0</v>
      </c>
      <c r="BJ1283" s="8">
        <v>2.8849999999999998</v>
      </c>
      <c r="BK1283" s="8">
        <v>0</v>
      </c>
      <c r="BL1283" s="8">
        <v>0</v>
      </c>
      <c r="BM1283" s="8">
        <v>0</v>
      </c>
      <c r="BN1283" s="8">
        <v>0</v>
      </c>
      <c r="BO1283" s="8">
        <v>0</v>
      </c>
      <c r="BP1283" s="8">
        <v>0</v>
      </c>
      <c r="BQ1283" s="8">
        <v>0</v>
      </c>
      <c r="BR1283" s="8">
        <v>0</v>
      </c>
    </row>
    <row r="1284" spans="1:70" x14ac:dyDescent="0.25">
      <c r="A1284" s="6">
        <v>35424129</v>
      </c>
      <c r="B1284" t="s">
        <v>2821</v>
      </c>
      <c r="C1284" s="7" t="s">
        <v>421</v>
      </c>
      <c r="D1284" s="7" t="s">
        <v>2647</v>
      </c>
      <c r="E1284" s="7" t="s">
        <v>421</v>
      </c>
      <c r="F1284" t="s">
        <v>2507</v>
      </c>
      <c r="G1284" t="s">
        <v>2648</v>
      </c>
      <c r="H1284" t="s">
        <v>1152</v>
      </c>
      <c r="I1284" t="s">
        <v>956</v>
      </c>
      <c r="J1284" t="s">
        <v>99</v>
      </c>
      <c r="K1284" t="s">
        <v>957</v>
      </c>
      <c r="L1284">
        <v>38.2364476224</v>
      </c>
      <c r="M1284">
        <v>-120.3625645163</v>
      </c>
      <c r="N1284" s="7" t="s">
        <v>1153</v>
      </c>
      <c r="O1284" s="7" t="s">
        <v>2819</v>
      </c>
      <c r="P1284" s="7" t="s">
        <v>1155</v>
      </c>
      <c r="Q1284" s="7" t="s">
        <v>170</v>
      </c>
      <c r="R1284" s="7">
        <v>2386</v>
      </c>
      <c r="S1284" s="7">
        <v>379</v>
      </c>
      <c r="T1284" s="7" t="s">
        <v>123</v>
      </c>
      <c r="U1284" s="7"/>
      <c r="V1284" s="7" t="s">
        <v>790</v>
      </c>
      <c r="W1284" s="8">
        <v>0</v>
      </c>
      <c r="X1284" s="8">
        <v>2.1339999999999999</v>
      </c>
      <c r="Y1284" s="8">
        <v>0</v>
      </c>
      <c r="Z1284" s="8">
        <v>2.1339999999999999</v>
      </c>
      <c r="AA1284" s="8">
        <v>0</v>
      </c>
      <c r="AB1284" s="8">
        <v>0</v>
      </c>
      <c r="AC1284" s="8">
        <v>0</v>
      </c>
      <c r="AD1284" s="8">
        <v>0</v>
      </c>
      <c r="AE1284" s="8">
        <v>0</v>
      </c>
      <c r="AF1284" s="8">
        <v>0</v>
      </c>
      <c r="AG1284" s="8">
        <v>0</v>
      </c>
      <c r="AH1284" s="8">
        <v>0</v>
      </c>
      <c r="AI1284" s="8">
        <v>0</v>
      </c>
      <c r="AJ1284" s="8">
        <v>0</v>
      </c>
      <c r="AK1284" s="8">
        <v>0</v>
      </c>
      <c r="AL1284" s="8">
        <v>0</v>
      </c>
      <c r="AM1284" s="8">
        <v>0</v>
      </c>
      <c r="AN1284" s="8">
        <v>0</v>
      </c>
      <c r="AO1284" s="8">
        <v>0</v>
      </c>
      <c r="AP1284" s="8">
        <v>0</v>
      </c>
      <c r="AQ1284" s="8">
        <v>0</v>
      </c>
      <c r="AR1284" s="8">
        <v>0</v>
      </c>
      <c r="AS1284" s="8">
        <v>0</v>
      </c>
      <c r="AT1284" s="8">
        <v>0</v>
      </c>
      <c r="AU1284" s="7">
        <v>0</v>
      </c>
      <c r="AV1284" s="7">
        <v>0</v>
      </c>
      <c r="AW1284" s="7">
        <v>0</v>
      </c>
      <c r="AX1284" s="7">
        <v>0</v>
      </c>
      <c r="AY1284" s="7">
        <v>0</v>
      </c>
      <c r="AZ1284" s="7">
        <v>0</v>
      </c>
      <c r="BA1284" s="7">
        <v>0</v>
      </c>
      <c r="BB1284" s="7">
        <v>0</v>
      </c>
      <c r="BC1284" s="8">
        <v>0</v>
      </c>
      <c r="BD1284" s="8">
        <v>0</v>
      </c>
      <c r="BE1284" s="8">
        <v>0</v>
      </c>
      <c r="BF1284" s="8">
        <v>0</v>
      </c>
      <c r="BG1284" s="8">
        <v>0</v>
      </c>
      <c r="BH1284" s="8">
        <v>2.1339999999999999</v>
      </c>
      <c r="BI1284" s="8">
        <v>0</v>
      </c>
      <c r="BJ1284" s="8">
        <v>2.1339999999999999</v>
      </c>
      <c r="BK1284" s="8">
        <v>0</v>
      </c>
      <c r="BL1284" s="8">
        <v>0</v>
      </c>
      <c r="BM1284" s="8">
        <v>0</v>
      </c>
      <c r="BN1284" s="8">
        <v>0</v>
      </c>
      <c r="BO1284" s="8">
        <v>0</v>
      </c>
      <c r="BP1284" s="8">
        <v>0</v>
      </c>
      <c r="BQ1284" s="8">
        <v>0</v>
      </c>
      <c r="BR1284" s="8">
        <v>0</v>
      </c>
    </row>
    <row r="1285" spans="1:70" x14ac:dyDescent="0.25">
      <c r="A1285" s="6">
        <v>35404753</v>
      </c>
      <c r="B1285" t="s">
        <v>2822</v>
      </c>
      <c r="C1285" s="7" t="s">
        <v>82</v>
      </c>
      <c r="D1285" s="7" t="s">
        <v>2647</v>
      </c>
      <c r="E1285" s="7" t="s">
        <v>83</v>
      </c>
      <c r="F1285" t="s">
        <v>2507</v>
      </c>
      <c r="G1285" t="s">
        <v>2648</v>
      </c>
      <c r="H1285" t="s">
        <v>1152</v>
      </c>
      <c r="I1285" t="s">
        <v>956</v>
      </c>
      <c r="J1285" t="s">
        <v>99</v>
      </c>
      <c r="K1285" t="s">
        <v>957</v>
      </c>
      <c r="L1285">
        <v>38.2364476224</v>
      </c>
      <c r="M1285">
        <v>-120.3625645163</v>
      </c>
      <c r="N1285" s="7" t="s">
        <v>1153</v>
      </c>
      <c r="O1285" s="7" t="s">
        <v>2819</v>
      </c>
      <c r="P1285" s="7" t="s">
        <v>1155</v>
      </c>
      <c r="Q1285" s="7" t="s">
        <v>170</v>
      </c>
      <c r="R1285" s="7">
        <v>2386</v>
      </c>
      <c r="S1285" s="7">
        <v>379</v>
      </c>
      <c r="T1285" s="7" t="s">
        <v>123</v>
      </c>
      <c r="U1285" s="7" t="s">
        <v>221</v>
      </c>
      <c r="V1285" s="7" t="s">
        <v>222</v>
      </c>
      <c r="W1285" s="8">
        <v>0</v>
      </c>
      <c r="X1285" s="8">
        <v>3.74</v>
      </c>
      <c r="Y1285" s="8">
        <v>0</v>
      </c>
      <c r="Z1285" s="8">
        <v>3.74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8">
        <v>0</v>
      </c>
      <c r="AN1285" s="8">
        <v>0</v>
      </c>
      <c r="AO1285" s="8">
        <v>0</v>
      </c>
      <c r="AP1285" s="8">
        <v>0</v>
      </c>
      <c r="AQ1285" s="8">
        <v>0</v>
      </c>
      <c r="AR1285" s="8">
        <v>0</v>
      </c>
      <c r="AS1285" s="8">
        <v>0</v>
      </c>
      <c r="AT1285" s="8">
        <v>0</v>
      </c>
      <c r="AU1285" s="7">
        <v>0</v>
      </c>
      <c r="AV1285" s="7">
        <v>0</v>
      </c>
      <c r="AW1285" s="7">
        <v>0</v>
      </c>
      <c r="AX1285" s="7">
        <v>0</v>
      </c>
      <c r="AY1285" s="7">
        <v>0</v>
      </c>
      <c r="AZ1285" s="7">
        <v>3.74</v>
      </c>
      <c r="BA1285" s="7">
        <v>0</v>
      </c>
      <c r="BB1285" s="7">
        <v>3.74</v>
      </c>
      <c r="BC1285" s="8">
        <v>0</v>
      </c>
      <c r="BD1285" s="8">
        <v>0</v>
      </c>
      <c r="BE1285" s="8">
        <v>0</v>
      </c>
      <c r="BF1285" s="8">
        <v>0</v>
      </c>
      <c r="BG1285" s="8">
        <v>0</v>
      </c>
      <c r="BH1285" s="8">
        <v>0</v>
      </c>
      <c r="BI1285" s="8">
        <v>0</v>
      </c>
      <c r="BJ1285" s="8">
        <v>0</v>
      </c>
      <c r="BK1285" s="8">
        <v>0</v>
      </c>
      <c r="BL1285" s="8">
        <v>0</v>
      </c>
      <c r="BM1285" s="8">
        <v>0</v>
      </c>
      <c r="BN1285" s="8">
        <v>0</v>
      </c>
      <c r="BO1285" s="8">
        <v>0</v>
      </c>
      <c r="BP1285" s="8">
        <v>0</v>
      </c>
      <c r="BQ1285" s="8">
        <v>0</v>
      </c>
      <c r="BR1285" s="8">
        <v>0</v>
      </c>
    </row>
    <row r="1286" spans="1:70" x14ac:dyDescent="0.25">
      <c r="A1286" s="6">
        <v>35376888</v>
      </c>
      <c r="B1286" t="s">
        <v>2823</v>
      </c>
      <c r="C1286" s="7" t="s">
        <v>421</v>
      </c>
      <c r="D1286" s="7" t="s">
        <v>2647</v>
      </c>
      <c r="E1286" s="7" t="s">
        <v>421</v>
      </c>
      <c r="F1286" t="s">
        <v>2507</v>
      </c>
      <c r="G1286" t="s">
        <v>2648</v>
      </c>
      <c r="H1286" t="s">
        <v>1152</v>
      </c>
      <c r="I1286" t="s">
        <v>956</v>
      </c>
      <c r="J1286" t="s">
        <v>99</v>
      </c>
      <c r="K1286" t="s">
        <v>957</v>
      </c>
      <c r="L1286">
        <v>38.2364476224</v>
      </c>
      <c r="M1286">
        <v>-120.3625645163</v>
      </c>
      <c r="N1286" s="7" t="s">
        <v>1153</v>
      </c>
      <c r="O1286" s="7" t="s">
        <v>2819</v>
      </c>
      <c r="P1286" s="7" t="s">
        <v>1155</v>
      </c>
      <c r="Q1286" s="7" t="s">
        <v>170</v>
      </c>
      <c r="R1286" s="7">
        <v>2386</v>
      </c>
      <c r="S1286" s="7">
        <v>379</v>
      </c>
      <c r="T1286" s="7" t="s">
        <v>123</v>
      </c>
      <c r="U1286" s="7"/>
      <c r="V1286" s="7" t="s">
        <v>790</v>
      </c>
      <c r="W1286" s="8">
        <v>0</v>
      </c>
      <c r="X1286" s="8">
        <v>2.0619999999999998</v>
      </c>
      <c r="Y1286" s="8">
        <v>0</v>
      </c>
      <c r="Z1286" s="8">
        <v>2.0619999999999998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8">
        <v>0</v>
      </c>
      <c r="AO1286" s="8">
        <v>0</v>
      </c>
      <c r="AP1286" s="8">
        <v>0</v>
      </c>
      <c r="AQ1286" s="8">
        <v>0</v>
      </c>
      <c r="AR1286" s="8">
        <v>0</v>
      </c>
      <c r="AS1286" s="8">
        <v>0</v>
      </c>
      <c r="AT1286" s="8">
        <v>0</v>
      </c>
      <c r="AU1286" s="7">
        <v>0</v>
      </c>
      <c r="AV1286" s="7">
        <v>0</v>
      </c>
      <c r="AW1286" s="7">
        <v>0</v>
      </c>
      <c r="AX1286" s="7">
        <v>0</v>
      </c>
      <c r="AY1286" s="7">
        <v>0</v>
      </c>
      <c r="AZ1286" s="7">
        <v>0</v>
      </c>
      <c r="BA1286" s="7">
        <v>0</v>
      </c>
      <c r="BB1286" s="7">
        <v>0</v>
      </c>
      <c r="BC1286" s="8">
        <v>0</v>
      </c>
      <c r="BD1286" s="8">
        <v>0</v>
      </c>
      <c r="BE1286" s="8">
        <v>0</v>
      </c>
      <c r="BF1286" s="8">
        <v>0</v>
      </c>
      <c r="BG1286" s="8">
        <v>0</v>
      </c>
      <c r="BH1286" s="8">
        <v>2.0619999999999998</v>
      </c>
      <c r="BI1286" s="8">
        <v>0</v>
      </c>
      <c r="BJ1286" s="8">
        <v>2.0619999999999998</v>
      </c>
      <c r="BK1286" s="8">
        <v>0</v>
      </c>
      <c r="BL1286" s="8">
        <v>0</v>
      </c>
      <c r="BM1286" s="8">
        <v>0</v>
      </c>
      <c r="BN1286" s="8">
        <v>0</v>
      </c>
      <c r="BO1286" s="8">
        <v>0</v>
      </c>
      <c r="BP1286" s="8">
        <v>0</v>
      </c>
      <c r="BQ1286" s="8">
        <v>0</v>
      </c>
      <c r="BR1286" s="8">
        <v>0</v>
      </c>
    </row>
    <row r="1287" spans="1:70" x14ac:dyDescent="0.25">
      <c r="A1287" s="6">
        <v>35385888</v>
      </c>
      <c r="B1287" t="s">
        <v>2824</v>
      </c>
      <c r="C1287" s="7" t="s">
        <v>86</v>
      </c>
      <c r="D1287" s="7" t="s">
        <v>2647</v>
      </c>
      <c r="E1287" s="7" t="s">
        <v>87</v>
      </c>
      <c r="F1287" t="s">
        <v>2507</v>
      </c>
      <c r="G1287" t="s">
        <v>2648</v>
      </c>
      <c r="H1287" t="s">
        <v>1152</v>
      </c>
      <c r="I1287" t="s">
        <v>956</v>
      </c>
      <c r="J1287" t="s">
        <v>99</v>
      </c>
      <c r="K1287" t="s">
        <v>957</v>
      </c>
      <c r="L1287">
        <v>38.236698445400002</v>
      </c>
      <c r="M1287">
        <v>-120.3628771449</v>
      </c>
      <c r="N1287" s="7" t="s">
        <v>1153</v>
      </c>
      <c r="O1287" s="7" t="s">
        <v>2819</v>
      </c>
      <c r="P1287" s="7" t="s">
        <v>1155</v>
      </c>
      <c r="Q1287" s="7" t="s">
        <v>170</v>
      </c>
      <c r="R1287" s="7">
        <v>2386</v>
      </c>
      <c r="S1287" s="7">
        <v>379</v>
      </c>
      <c r="T1287" s="7" t="s">
        <v>123</v>
      </c>
      <c r="U1287" s="7" t="s">
        <v>211</v>
      </c>
      <c r="V1287" s="7" t="s">
        <v>222</v>
      </c>
      <c r="W1287" s="8">
        <v>0</v>
      </c>
      <c r="X1287" s="8">
        <v>1.5630681818181817</v>
      </c>
      <c r="Y1287" s="8">
        <v>0</v>
      </c>
      <c r="Z1287" s="8">
        <v>1.5630681818181817</v>
      </c>
      <c r="AA1287" s="8">
        <v>0</v>
      </c>
      <c r="AB1287" s="8">
        <v>0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8">
        <v>0</v>
      </c>
      <c r="AO1287" s="8">
        <v>0</v>
      </c>
      <c r="AP1287" s="8">
        <v>0</v>
      </c>
      <c r="AQ1287" s="8">
        <v>0</v>
      </c>
      <c r="AR1287" s="8">
        <v>0</v>
      </c>
      <c r="AS1287" s="8">
        <v>0</v>
      </c>
      <c r="AT1287" s="8">
        <v>0</v>
      </c>
      <c r="AU1287" s="7">
        <v>0</v>
      </c>
      <c r="AV1287" s="7">
        <v>0</v>
      </c>
      <c r="AW1287" s="7">
        <v>0</v>
      </c>
      <c r="AX1287" s="7">
        <v>0</v>
      </c>
      <c r="AY1287" s="7">
        <v>0</v>
      </c>
      <c r="AZ1287" s="7">
        <v>1.5630681818181817</v>
      </c>
      <c r="BA1287" s="7">
        <v>0</v>
      </c>
      <c r="BB1287" s="7">
        <v>1.5630681818181817</v>
      </c>
      <c r="BC1287" s="8">
        <v>0</v>
      </c>
      <c r="BD1287" s="8">
        <v>0</v>
      </c>
      <c r="BE1287" s="8">
        <v>0</v>
      </c>
      <c r="BF1287" s="8">
        <v>0</v>
      </c>
      <c r="BG1287" s="8">
        <v>0</v>
      </c>
      <c r="BH1287" s="8">
        <v>0</v>
      </c>
      <c r="BI1287" s="8">
        <v>0</v>
      </c>
      <c r="BJ1287" s="8">
        <v>0</v>
      </c>
      <c r="BK1287" s="8">
        <v>0</v>
      </c>
      <c r="BL1287" s="8">
        <v>0</v>
      </c>
      <c r="BM1287" s="8">
        <v>0</v>
      </c>
      <c r="BN1287" s="8">
        <v>0</v>
      </c>
      <c r="BO1287" s="8">
        <v>0</v>
      </c>
      <c r="BP1287" s="8">
        <v>0</v>
      </c>
      <c r="BQ1287" s="8">
        <v>0</v>
      </c>
      <c r="BR1287" s="8">
        <v>0</v>
      </c>
    </row>
    <row r="1288" spans="1:70" x14ac:dyDescent="0.25">
      <c r="A1288" s="6">
        <v>35385889</v>
      </c>
      <c r="B1288" t="s">
        <v>2825</v>
      </c>
      <c r="C1288" s="7" t="s">
        <v>82</v>
      </c>
      <c r="D1288" s="7" t="s">
        <v>2647</v>
      </c>
      <c r="E1288" s="7" t="s">
        <v>83</v>
      </c>
      <c r="F1288" t="s">
        <v>2507</v>
      </c>
      <c r="G1288" t="s">
        <v>2648</v>
      </c>
      <c r="H1288" t="s">
        <v>1152</v>
      </c>
      <c r="I1288" t="s">
        <v>956</v>
      </c>
      <c r="J1288" t="s">
        <v>99</v>
      </c>
      <c r="K1288" t="s">
        <v>957</v>
      </c>
      <c r="L1288">
        <v>38.236698445400002</v>
      </c>
      <c r="M1288">
        <v>-120.3628771449</v>
      </c>
      <c r="N1288" s="7" t="s">
        <v>1153</v>
      </c>
      <c r="O1288" s="7" t="s">
        <v>2819</v>
      </c>
      <c r="P1288" s="7" t="s">
        <v>1155</v>
      </c>
      <c r="Q1288" s="7" t="s">
        <v>170</v>
      </c>
      <c r="R1288" s="7">
        <v>2386</v>
      </c>
      <c r="S1288" s="7">
        <v>379</v>
      </c>
      <c r="T1288" s="7" t="s">
        <v>123</v>
      </c>
      <c r="U1288" s="7" t="s">
        <v>221</v>
      </c>
      <c r="V1288" s="7" t="s">
        <v>222</v>
      </c>
      <c r="W1288" s="8">
        <v>0</v>
      </c>
      <c r="X1288" s="8">
        <v>2.4530303030303031</v>
      </c>
      <c r="Y1288" s="8">
        <v>0</v>
      </c>
      <c r="Z1288" s="8">
        <v>2.4530303030303031</v>
      </c>
      <c r="AA1288" s="8">
        <v>0</v>
      </c>
      <c r="AB1288" s="8">
        <v>0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8">
        <v>0</v>
      </c>
      <c r="AO1288" s="8">
        <v>0</v>
      </c>
      <c r="AP1288" s="8">
        <v>0</v>
      </c>
      <c r="AQ1288" s="8">
        <v>0</v>
      </c>
      <c r="AR1288" s="8">
        <v>0</v>
      </c>
      <c r="AS1288" s="8">
        <v>0</v>
      </c>
      <c r="AT1288" s="8">
        <v>0</v>
      </c>
      <c r="AU1288" s="7">
        <v>0</v>
      </c>
      <c r="AV1288" s="7">
        <v>0</v>
      </c>
      <c r="AW1288" s="7">
        <v>0</v>
      </c>
      <c r="AX1288" s="7">
        <v>0</v>
      </c>
      <c r="AY1288" s="7">
        <v>0</v>
      </c>
      <c r="AZ1288" s="7">
        <v>2.4530303030303031</v>
      </c>
      <c r="BA1288" s="7">
        <v>0</v>
      </c>
      <c r="BB1288" s="7">
        <v>2.4530303030303031</v>
      </c>
      <c r="BC1288" s="8">
        <v>0</v>
      </c>
      <c r="BD1288" s="8">
        <v>0</v>
      </c>
      <c r="BE1288" s="8">
        <v>0</v>
      </c>
      <c r="BF1288" s="8">
        <v>0</v>
      </c>
      <c r="BG1288" s="8">
        <v>0</v>
      </c>
      <c r="BH1288" s="8">
        <v>0</v>
      </c>
      <c r="BI1288" s="8">
        <v>0</v>
      </c>
      <c r="BJ1288" s="8">
        <v>0</v>
      </c>
      <c r="BK1288" s="8">
        <v>0</v>
      </c>
      <c r="BL1288" s="8">
        <v>0</v>
      </c>
      <c r="BM1288" s="8">
        <v>0</v>
      </c>
      <c r="BN1288" s="8">
        <v>0</v>
      </c>
      <c r="BO1288" s="8">
        <v>0</v>
      </c>
      <c r="BP1288" s="8">
        <v>0</v>
      </c>
      <c r="BQ1288" s="8">
        <v>0</v>
      </c>
      <c r="BR1288" s="8">
        <v>0</v>
      </c>
    </row>
    <row r="1289" spans="1:70" x14ac:dyDescent="0.25">
      <c r="A1289" s="6">
        <v>35385890</v>
      </c>
      <c r="B1289" t="s">
        <v>2826</v>
      </c>
      <c r="C1289" s="7" t="s">
        <v>82</v>
      </c>
      <c r="D1289" s="7" t="s">
        <v>2647</v>
      </c>
      <c r="E1289" s="7" t="s">
        <v>83</v>
      </c>
      <c r="F1289" t="s">
        <v>2507</v>
      </c>
      <c r="G1289" t="s">
        <v>2648</v>
      </c>
      <c r="H1289" t="s">
        <v>1152</v>
      </c>
      <c r="I1289" t="s">
        <v>956</v>
      </c>
      <c r="J1289" t="s">
        <v>99</v>
      </c>
      <c r="K1289" t="s">
        <v>957</v>
      </c>
      <c r="L1289">
        <v>38.236698445400002</v>
      </c>
      <c r="M1289">
        <v>-120.3628771449</v>
      </c>
      <c r="N1289" s="7" t="s">
        <v>1153</v>
      </c>
      <c r="O1289" s="7" t="s">
        <v>2819</v>
      </c>
      <c r="P1289" s="7" t="s">
        <v>1155</v>
      </c>
      <c r="Q1289" s="7" t="s">
        <v>170</v>
      </c>
      <c r="R1289" s="7">
        <v>2386</v>
      </c>
      <c r="S1289" s="7">
        <v>379</v>
      </c>
      <c r="T1289" s="7" t="s">
        <v>123</v>
      </c>
      <c r="U1289" s="7" t="s">
        <v>216</v>
      </c>
      <c r="V1289" s="7" t="s">
        <v>222</v>
      </c>
      <c r="W1289" s="8">
        <v>0</v>
      </c>
      <c r="X1289" s="8">
        <v>1.3829545454545455</v>
      </c>
      <c r="Y1289" s="8">
        <v>0</v>
      </c>
      <c r="Z1289" s="8">
        <v>1.3829545454545455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8">
        <v>0</v>
      </c>
      <c r="AO1289" s="8">
        <v>0</v>
      </c>
      <c r="AP1289" s="8">
        <v>0</v>
      </c>
      <c r="AQ1289" s="8">
        <v>0</v>
      </c>
      <c r="AR1289" s="8">
        <v>0</v>
      </c>
      <c r="AS1289" s="8">
        <v>0</v>
      </c>
      <c r="AT1289" s="8">
        <v>0</v>
      </c>
      <c r="AU1289" s="7">
        <v>0</v>
      </c>
      <c r="AV1289" s="7">
        <v>0</v>
      </c>
      <c r="AW1289" s="7">
        <v>0</v>
      </c>
      <c r="AX1289" s="7">
        <v>0</v>
      </c>
      <c r="AY1289" s="7">
        <v>0</v>
      </c>
      <c r="AZ1289" s="7">
        <v>1.3829545454545455</v>
      </c>
      <c r="BA1289" s="7">
        <v>0</v>
      </c>
      <c r="BB1289" s="7">
        <v>1.3829545454545455</v>
      </c>
      <c r="BC1289" s="8">
        <v>0</v>
      </c>
      <c r="BD1289" s="8">
        <v>0</v>
      </c>
      <c r="BE1289" s="8">
        <v>0</v>
      </c>
      <c r="BF1289" s="8">
        <v>0</v>
      </c>
      <c r="BG1289" s="8">
        <v>0</v>
      </c>
      <c r="BH1289" s="8">
        <v>0</v>
      </c>
      <c r="BI1289" s="8">
        <v>0</v>
      </c>
      <c r="BJ1289" s="8">
        <v>0</v>
      </c>
      <c r="BK1289" s="8">
        <v>0</v>
      </c>
      <c r="BL1289" s="8">
        <v>0</v>
      </c>
      <c r="BM1289" s="8">
        <v>0</v>
      </c>
      <c r="BN1289" s="8">
        <v>0</v>
      </c>
      <c r="BO1289" s="8">
        <v>0</v>
      </c>
      <c r="BP1289" s="8">
        <v>0</v>
      </c>
      <c r="BQ1289" s="8">
        <v>0</v>
      </c>
      <c r="BR1289" s="8">
        <v>0</v>
      </c>
    </row>
    <row r="1290" spans="1:70" x14ac:dyDescent="0.25">
      <c r="A1290" s="6">
        <v>35373705</v>
      </c>
      <c r="B1290" t="s">
        <v>2827</v>
      </c>
      <c r="C1290" s="7" t="s">
        <v>82</v>
      </c>
      <c r="D1290" s="7" t="s">
        <v>2647</v>
      </c>
      <c r="E1290" s="7" t="s">
        <v>83</v>
      </c>
      <c r="F1290" t="s">
        <v>2507</v>
      </c>
      <c r="G1290" t="s">
        <v>2648</v>
      </c>
      <c r="H1290" t="s">
        <v>1152</v>
      </c>
      <c r="I1290" t="s">
        <v>956</v>
      </c>
      <c r="J1290" t="s">
        <v>99</v>
      </c>
      <c r="K1290" t="s">
        <v>957</v>
      </c>
      <c r="L1290">
        <v>38.2364476224</v>
      </c>
      <c r="M1290">
        <v>-120.3625645163</v>
      </c>
      <c r="N1290" s="7" t="s">
        <v>1153</v>
      </c>
      <c r="O1290" s="7" t="s">
        <v>2819</v>
      </c>
      <c r="P1290" s="7" t="s">
        <v>1155</v>
      </c>
      <c r="Q1290" s="7" t="s">
        <v>170</v>
      </c>
      <c r="R1290" s="7">
        <v>2386</v>
      </c>
      <c r="S1290" s="7">
        <v>379</v>
      </c>
      <c r="T1290" s="7" t="s">
        <v>123</v>
      </c>
      <c r="U1290" s="7" t="s">
        <v>221</v>
      </c>
      <c r="V1290" s="7" t="s">
        <v>222</v>
      </c>
      <c r="W1290" s="8">
        <v>0</v>
      </c>
      <c r="X1290" s="8">
        <v>5.5169999999999995</v>
      </c>
      <c r="Y1290" s="8">
        <v>0</v>
      </c>
      <c r="Z1290" s="8">
        <v>5.5169999999999995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8">
        <v>0</v>
      </c>
      <c r="AO1290" s="8">
        <v>0</v>
      </c>
      <c r="AP1290" s="8">
        <v>0</v>
      </c>
      <c r="AQ1290" s="8">
        <v>0</v>
      </c>
      <c r="AR1290" s="8">
        <v>0</v>
      </c>
      <c r="AS1290" s="8">
        <v>0</v>
      </c>
      <c r="AT1290" s="8">
        <v>0</v>
      </c>
      <c r="AU1290" s="7">
        <v>0</v>
      </c>
      <c r="AV1290" s="7">
        <v>0</v>
      </c>
      <c r="AW1290" s="7">
        <v>0</v>
      </c>
      <c r="AX1290" s="7">
        <v>0</v>
      </c>
      <c r="AY1290" s="7">
        <v>0</v>
      </c>
      <c r="AZ1290" s="7">
        <v>5.5169999999999995</v>
      </c>
      <c r="BA1290" s="7">
        <v>0</v>
      </c>
      <c r="BB1290" s="7">
        <v>5.5169999999999995</v>
      </c>
      <c r="BC1290" s="8">
        <v>0</v>
      </c>
      <c r="BD1290" s="8">
        <v>0</v>
      </c>
      <c r="BE1290" s="8">
        <v>0</v>
      </c>
      <c r="BF1290" s="8">
        <v>0</v>
      </c>
      <c r="BG1290" s="8">
        <v>0</v>
      </c>
      <c r="BH1290" s="8">
        <v>0</v>
      </c>
      <c r="BI1290" s="8">
        <v>0</v>
      </c>
      <c r="BJ1290" s="8">
        <v>0</v>
      </c>
      <c r="BK1290" s="8">
        <v>0</v>
      </c>
      <c r="BL1290" s="8">
        <v>0</v>
      </c>
      <c r="BM1290" s="8">
        <v>0</v>
      </c>
      <c r="BN1290" s="8">
        <v>0</v>
      </c>
      <c r="BO1290" s="8">
        <v>0</v>
      </c>
      <c r="BP1290" s="8">
        <v>0</v>
      </c>
      <c r="BQ1290" s="8">
        <v>0</v>
      </c>
      <c r="BR1290" s="8">
        <v>0</v>
      </c>
    </row>
    <row r="1291" spans="1:70" x14ac:dyDescent="0.25">
      <c r="A1291" s="6">
        <v>35243443</v>
      </c>
      <c r="B1291" t="s">
        <v>2828</v>
      </c>
      <c r="C1291" s="7" t="s">
        <v>421</v>
      </c>
      <c r="D1291" s="7" t="s">
        <v>94</v>
      </c>
      <c r="E1291" s="7" t="s">
        <v>421</v>
      </c>
      <c r="F1291" t="s">
        <v>2507</v>
      </c>
      <c r="G1291" t="s">
        <v>2609</v>
      </c>
      <c r="H1291" t="s">
        <v>2829</v>
      </c>
      <c r="I1291" t="s">
        <v>186</v>
      </c>
      <c r="J1291" t="s">
        <v>99</v>
      </c>
      <c r="K1291" t="s">
        <v>187</v>
      </c>
      <c r="L1291">
        <v>36.816817122099998</v>
      </c>
      <c r="M1291">
        <v>-119.3407495937</v>
      </c>
      <c r="N1291" s="7" t="s">
        <v>1134</v>
      </c>
      <c r="O1291" s="7" t="s">
        <v>2830</v>
      </c>
      <c r="P1291" s="7" t="s">
        <v>1136</v>
      </c>
      <c r="Q1291" s="7" t="s">
        <v>141</v>
      </c>
      <c r="R1291" s="7">
        <v>491</v>
      </c>
      <c r="S1291" s="7">
        <v>1657</v>
      </c>
      <c r="T1291" s="7" t="s">
        <v>220</v>
      </c>
      <c r="U1291" s="7"/>
      <c r="V1291" s="7" t="s">
        <v>2625</v>
      </c>
      <c r="W1291" s="8">
        <v>0</v>
      </c>
      <c r="X1291" s="8">
        <v>0</v>
      </c>
      <c r="Y1291" s="8">
        <v>11.215</v>
      </c>
      <c r="Z1291" s="8">
        <v>11.215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8">
        <v>0</v>
      </c>
      <c r="AO1291" s="8">
        <v>0</v>
      </c>
      <c r="AP1291" s="8">
        <v>0</v>
      </c>
      <c r="AQ1291" s="8">
        <v>0</v>
      </c>
      <c r="AR1291" s="8">
        <v>0</v>
      </c>
      <c r="AS1291" s="8">
        <v>0</v>
      </c>
      <c r="AT1291" s="8">
        <v>0</v>
      </c>
      <c r="AU1291" s="7">
        <v>0</v>
      </c>
      <c r="AV1291" s="7">
        <v>0</v>
      </c>
      <c r="AW1291" s="7">
        <v>0</v>
      </c>
      <c r="AX1291" s="7">
        <v>0</v>
      </c>
      <c r="AY1291" s="7">
        <v>0</v>
      </c>
      <c r="AZ1291" s="7">
        <v>0</v>
      </c>
      <c r="BA1291" s="7">
        <v>0</v>
      </c>
      <c r="BB1291" s="7">
        <v>0</v>
      </c>
      <c r="BC1291" s="8">
        <v>0</v>
      </c>
      <c r="BD1291" s="8">
        <v>0</v>
      </c>
      <c r="BE1291" s="8">
        <v>11.215</v>
      </c>
      <c r="BF1291" s="8">
        <v>11.215</v>
      </c>
      <c r="BG1291" s="8">
        <v>0</v>
      </c>
      <c r="BH1291" s="8">
        <v>0</v>
      </c>
      <c r="BI1291" s="8">
        <v>0</v>
      </c>
      <c r="BJ1291" s="8">
        <v>0</v>
      </c>
      <c r="BK1291" s="8">
        <v>0</v>
      </c>
      <c r="BL1291" s="8">
        <v>0</v>
      </c>
      <c r="BM1291" s="8">
        <v>0</v>
      </c>
      <c r="BN1291" s="8">
        <v>0</v>
      </c>
      <c r="BO1291" s="8">
        <v>0</v>
      </c>
      <c r="BP1291" s="8">
        <v>0</v>
      </c>
      <c r="BQ1291" s="8">
        <v>0</v>
      </c>
      <c r="BR1291" s="8">
        <v>0</v>
      </c>
    </row>
    <row r="1292" spans="1:70" x14ac:dyDescent="0.25">
      <c r="A1292" s="6">
        <v>35053033</v>
      </c>
      <c r="B1292" t="s">
        <v>2831</v>
      </c>
      <c r="C1292" s="7" t="s">
        <v>101</v>
      </c>
      <c r="D1292" s="7" t="s">
        <v>94</v>
      </c>
      <c r="E1292" s="7" t="s">
        <v>95</v>
      </c>
      <c r="F1292" t="s">
        <v>2507</v>
      </c>
      <c r="G1292" t="s">
        <v>2508</v>
      </c>
      <c r="H1292" t="s">
        <v>2832</v>
      </c>
      <c r="I1292" t="s">
        <v>1987</v>
      </c>
      <c r="J1292" t="s">
        <v>508</v>
      </c>
      <c r="K1292" t="s">
        <v>1981</v>
      </c>
      <c r="L1292">
        <v>37.835889999999999</v>
      </c>
      <c r="M1292">
        <v>-121.95054</v>
      </c>
      <c r="N1292" s="7" t="s">
        <v>2833</v>
      </c>
      <c r="O1292" s="7" t="s">
        <v>2834</v>
      </c>
      <c r="P1292" s="7" t="s">
        <v>2835</v>
      </c>
      <c r="Q1292" s="7" t="s">
        <v>170</v>
      </c>
      <c r="R1292" s="7">
        <v>1335</v>
      </c>
      <c r="S1292" s="7"/>
      <c r="T1292" s="7"/>
      <c r="U1292" s="7"/>
      <c r="V1292" s="7" t="s">
        <v>101</v>
      </c>
      <c r="W1292" s="8">
        <v>5.9041666666666668</v>
      </c>
      <c r="X1292" s="8">
        <v>0</v>
      </c>
      <c r="Y1292" s="8">
        <v>0</v>
      </c>
      <c r="Z1292" s="8">
        <v>5.9041666666666668</v>
      </c>
      <c r="AA1292" s="8">
        <v>0</v>
      </c>
      <c r="AB1292" s="8">
        <v>0</v>
      </c>
      <c r="AC1292" s="8">
        <v>0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5.9041666666666677</v>
      </c>
      <c r="AJ1292" s="8">
        <v>0</v>
      </c>
      <c r="AK1292" s="8">
        <v>0</v>
      </c>
      <c r="AL1292" s="8">
        <v>5.9041666666666677</v>
      </c>
      <c r="AM1292" s="8">
        <v>0</v>
      </c>
      <c r="AN1292" s="8">
        <v>0</v>
      </c>
      <c r="AO1292" s="8">
        <v>0</v>
      </c>
      <c r="AP1292" s="8">
        <v>0</v>
      </c>
      <c r="AQ1292" s="8">
        <v>0</v>
      </c>
      <c r="AR1292" s="8">
        <v>0</v>
      </c>
      <c r="AS1292" s="8">
        <v>0</v>
      </c>
      <c r="AT1292" s="8">
        <v>0</v>
      </c>
      <c r="AU1292" s="7">
        <v>0</v>
      </c>
      <c r="AV1292" s="7">
        <v>0</v>
      </c>
      <c r="AW1292" s="7">
        <v>0</v>
      </c>
      <c r="AX1292" s="7">
        <v>0</v>
      </c>
      <c r="AY1292" s="7">
        <v>0</v>
      </c>
      <c r="AZ1292" s="7">
        <v>0</v>
      </c>
      <c r="BA1292" s="7">
        <v>0</v>
      </c>
      <c r="BB1292" s="7">
        <v>0</v>
      </c>
      <c r="BC1292" s="8">
        <v>0</v>
      </c>
      <c r="BD1292" s="8">
        <v>0</v>
      </c>
      <c r="BE1292" s="8">
        <v>0</v>
      </c>
      <c r="BF1292" s="8">
        <v>0</v>
      </c>
      <c r="BG1292" s="8">
        <v>0</v>
      </c>
      <c r="BH1292" s="8">
        <v>0</v>
      </c>
      <c r="BI1292" s="8">
        <v>0</v>
      </c>
      <c r="BJ1292" s="8">
        <v>0</v>
      </c>
      <c r="BK1292" s="8">
        <v>0</v>
      </c>
      <c r="BL1292" s="8">
        <v>0</v>
      </c>
      <c r="BM1292" s="8">
        <v>0</v>
      </c>
      <c r="BN1292" s="8">
        <v>0</v>
      </c>
      <c r="BO1292" s="8">
        <v>0</v>
      </c>
      <c r="BP1292" s="8">
        <v>0</v>
      </c>
      <c r="BQ1292" s="8">
        <v>0</v>
      </c>
      <c r="BR1292" s="8">
        <v>0</v>
      </c>
    </row>
    <row r="1293" spans="1:70" x14ac:dyDescent="0.25">
      <c r="A1293" s="6">
        <v>35219093</v>
      </c>
      <c r="B1293" t="s">
        <v>2836</v>
      </c>
      <c r="C1293" s="7" t="s">
        <v>71</v>
      </c>
      <c r="D1293" s="7" t="s">
        <v>94</v>
      </c>
      <c r="E1293" s="7" t="s">
        <v>73</v>
      </c>
      <c r="F1293" t="s">
        <v>2507</v>
      </c>
      <c r="G1293" t="s">
        <v>2508</v>
      </c>
      <c r="H1293" t="s">
        <v>2837</v>
      </c>
      <c r="I1293" t="s">
        <v>1987</v>
      </c>
      <c r="J1293" t="s">
        <v>508</v>
      </c>
      <c r="K1293" t="s">
        <v>1981</v>
      </c>
      <c r="L1293">
        <v>37.963170220199999</v>
      </c>
      <c r="M1293">
        <v>-121.9407094108</v>
      </c>
      <c r="N1293" s="7" t="s">
        <v>2838</v>
      </c>
      <c r="O1293" s="7" t="s">
        <v>2839</v>
      </c>
      <c r="P1293" s="7" t="s">
        <v>2840</v>
      </c>
      <c r="Q1293" s="7" t="s">
        <v>141</v>
      </c>
      <c r="R1293" s="7">
        <v>18</v>
      </c>
      <c r="S1293" s="7">
        <v>448</v>
      </c>
      <c r="T1293" s="7" t="s">
        <v>134</v>
      </c>
      <c r="U1293" s="7" t="s">
        <v>211</v>
      </c>
      <c r="V1293" s="7" t="s">
        <v>80</v>
      </c>
      <c r="W1293" s="8">
        <v>0</v>
      </c>
      <c r="X1293" s="8">
        <v>1.1399621212121211</v>
      </c>
      <c r="Y1293" s="8">
        <v>0</v>
      </c>
      <c r="Z1293" s="8">
        <v>1.1399621212121211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8">
        <v>0</v>
      </c>
      <c r="AO1293" s="8">
        <v>0</v>
      </c>
      <c r="AP1293" s="8">
        <v>0</v>
      </c>
      <c r="AQ1293" s="8">
        <v>0</v>
      </c>
      <c r="AR1293" s="8">
        <v>0</v>
      </c>
      <c r="AS1293" s="8">
        <v>0</v>
      </c>
      <c r="AT1293" s="8">
        <v>0</v>
      </c>
      <c r="AU1293" s="7">
        <v>0</v>
      </c>
      <c r="AV1293" s="7">
        <v>0</v>
      </c>
      <c r="AW1293" s="7">
        <v>0</v>
      </c>
      <c r="AX1293" s="7">
        <v>0</v>
      </c>
      <c r="AY1293" s="7">
        <v>0</v>
      </c>
      <c r="AZ1293" s="7">
        <v>1.1399621212121211</v>
      </c>
      <c r="BA1293" s="7">
        <v>0</v>
      </c>
      <c r="BB1293" s="7">
        <v>1.1399621212121211</v>
      </c>
      <c r="BC1293" s="8">
        <v>0</v>
      </c>
      <c r="BD1293" s="8">
        <v>0</v>
      </c>
      <c r="BE1293" s="8">
        <v>0</v>
      </c>
      <c r="BF1293" s="8">
        <v>0</v>
      </c>
      <c r="BG1293" s="8">
        <v>0</v>
      </c>
      <c r="BH1293" s="8">
        <v>0</v>
      </c>
      <c r="BI1293" s="8">
        <v>0</v>
      </c>
      <c r="BJ1293" s="8">
        <v>0</v>
      </c>
      <c r="BK1293" s="8">
        <v>0</v>
      </c>
      <c r="BL1293" s="8">
        <v>0</v>
      </c>
      <c r="BM1293" s="8">
        <v>0</v>
      </c>
      <c r="BN1293" s="8">
        <v>0</v>
      </c>
      <c r="BO1293" s="8">
        <v>0</v>
      </c>
      <c r="BP1293" s="8">
        <v>0</v>
      </c>
      <c r="BQ1293" s="8">
        <v>0</v>
      </c>
      <c r="BR1293" s="8">
        <v>0</v>
      </c>
    </row>
    <row r="1294" spans="1:70" x14ac:dyDescent="0.25">
      <c r="A1294" s="6">
        <v>35231543</v>
      </c>
      <c r="B1294" t="s">
        <v>2841</v>
      </c>
      <c r="C1294" s="7" t="s">
        <v>137</v>
      </c>
      <c r="D1294" s="7" t="s">
        <v>94</v>
      </c>
      <c r="E1294" s="7" t="s">
        <v>95</v>
      </c>
      <c r="F1294" t="s">
        <v>2507</v>
      </c>
      <c r="G1294" t="s">
        <v>2508</v>
      </c>
      <c r="H1294" t="s">
        <v>2837</v>
      </c>
      <c r="I1294" t="s">
        <v>1987</v>
      </c>
      <c r="J1294" t="s">
        <v>508</v>
      </c>
      <c r="K1294" t="s">
        <v>1981</v>
      </c>
      <c r="L1294">
        <v>37.963170220199999</v>
      </c>
      <c r="M1294">
        <v>-121.9407094108</v>
      </c>
      <c r="N1294" s="7" t="s">
        <v>2838</v>
      </c>
      <c r="O1294" s="7" t="s">
        <v>2839</v>
      </c>
      <c r="P1294" s="7" t="s">
        <v>2840</v>
      </c>
      <c r="Q1294" s="7" t="s">
        <v>141</v>
      </c>
      <c r="R1294" s="7">
        <v>18</v>
      </c>
      <c r="S1294" s="7">
        <v>448</v>
      </c>
      <c r="T1294" s="7" t="s">
        <v>134</v>
      </c>
      <c r="U1294" s="7"/>
      <c r="V1294" s="7" t="s">
        <v>200</v>
      </c>
      <c r="W1294" s="8">
        <v>0.1337121212121212</v>
      </c>
      <c r="X1294" s="8">
        <v>1.2386363636363635</v>
      </c>
      <c r="Y1294" s="8">
        <v>0</v>
      </c>
      <c r="Z1294" s="8">
        <v>1.3723484848484848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8">
        <v>0</v>
      </c>
      <c r="AO1294" s="8">
        <v>0</v>
      </c>
      <c r="AP1294" s="8">
        <v>0</v>
      </c>
      <c r="AQ1294" s="8">
        <v>0.1337121212121212</v>
      </c>
      <c r="AR1294" s="8">
        <v>1.2386363636363635</v>
      </c>
      <c r="AS1294" s="8">
        <v>0</v>
      </c>
      <c r="AT1294" s="8">
        <v>1.3723484848484848</v>
      </c>
      <c r="AU1294" s="7">
        <v>0</v>
      </c>
      <c r="AV1294" s="7">
        <v>0</v>
      </c>
      <c r="AW1294" s="7">
        <v>0</v>
      </c>
      <c r="AX1294" s="7">
        <v>0</v>
      </c>
      <c r="AY1294" s="7">
        <v>0</v>
      </c>
      <c r="AZ1294" s="7">
        <v>0</v>
      </c>
      <c r="BA1294" s="7">
        <v>0</v>
      </c>
      <c r="BB1294" s="7">
        <v>0</v>
      </c>
      <c r="BC1294" s="8">
        <v>0</v>
      </c>
      <c r="BD1294" s="8">
        <v>0</v>
      </c>
      <c r="BE1294" s="8">
        <v>0</v>
      </c>
      <c r="BF1294" s="8">
        <v>0</v>
      </c>
      <c r="BG1294" s="8">
        <v>0</v>
      </c>
      <c r="BH1294" s="8">
        <v>0</v>
      </c>
      <c r="BI1294" s="8">
        <v>0</v>
      </c>
      <c r="BJ1294" s="8">
        <v>0</v>
      </c>
      <c r="BK1294" s="8">
        <v>0</v>
      </c>
      <c r="BL1294" s="8">
        <v>0</v>
      </c>
      <c r="BM1294" s="8">
        <v>0</v>
      </c>
      <c r="BN1294" s="8">
        <v>0</v>
      </c>
      <c r="BO1294" s="8">
        <v>0</v>
      </c>
      <c r="BP1294" s="8">
        <v>0</v>
      </c>
      <c r="BQ1294" s="8">
        <v>0</v>
      </c>
      <c r="BR1294" s="8">
        <v>0</v>
      </c>
    </row>
    <row r="1295" spans="1:70" x14ac:dyDescent="0.25">
      <c r="A1295" s="6">
        <v>35231544</v>
      </c>
      <c r="B1295" t="s">
        <v>2842</v>
      </c>
      <c r="C1295" s="7" t="s">
        <v>101</v>
      </c>
      <c r="D1295" s="7" t="s">
        <v>94</v>
      </c>
      <c r="E1295" s="7" t="s">
        <v>95</v>
      </c>
      <c r="F1295" t="s">
        <v>2507</v>
      </c>
      <c r="G1295" t="s">
        <v>2508</v>
      </c>
      <c r="H1295" t="s">
        <v>2837</v>
      </c>
      <c r="I1295" t="s">
        <v>1987</v>
      </c>
      <c r="J1295" t="s">
        <v>508</v>
      </c>
      <c r="K1295" t="s">
        <v>1981</v>
      </c>
      <c r="L1295">
        <v>37.963170220199999</v>
      </c>
      <c r="M1295">
        <v>-121.9407094108</v>
      </c>
      <c r="N1295" s="7" t="s">
        <v>2838</v>
      </c>
      <c r="O1295" s="7" t="s">
        <v>2839</v>
      </c>
      <c r="P1295" s="7" t="s">
        <v>2840</v>
      </c>
      <c r="Q1295" s="7" t="s">
        <v>141</v>
      </c>
      <c r="R1295" s="7">
        <v>18</v>
      </c>
      <c r="S1295" s="7">
        <v>448</v>
      </c>
      <c r="T1295" s="7" t="s">
        <v>134</v>
      </c>
      <c r="U1295" s="7"/>
      <c r="V1295" s="7" t="s">
        <v>101</v>
      </c>
      <c r="W1295" s="8">
        <v>1.1009469696969696</v>
      </c>
      <c r="X1295" s="8">
        <v>0</v>
      </c>
      <c r="Y1295" s="8">
        <v>0</v>
      </c>
      <c r="Z1295" s="8">
        <v>1.1009469696969696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1.1009469696969696</v>
      </c>
      <c r="AN1295" s="8">
        <v>0</v>
      </c>
      <c r="AO1295" s="8">
        <v>0</v>
      </c>
      <c r="AP1295" s="8">
        <v>1.1009469696969696</v>
      </c>
      <c r="AQ1295" s="8">
        <v>0</v>
      </c>
      <c r="AR1295" s="8">
        <v>0</v>
      </c>
      <c r="AS1295" s="8">
        <v>0</v>
      </c>
      <c r="AT1295" s="8">
        <v>0</v>
      </c>
      <c r="AU1295" s="7">
        <v>0</v>
      </c>
      <c r="AV1295" s="7">
        <v>0</v>
      </c>
      <c r="AW1295" s="7">
        <v>0</v>
      </c>
      <c r="AX1295" s="7">
        <v>0</v>
      </c>
      <c r="AY1295" s="7">
        <v>0</v>
      </c>
      <c r="AZ1295" s="7">
        <v>0</v>
      </c>
      <c r="BA1295" s="7">
        <v>0</v>
      </c>
      <c r="BB1295" s="7">
        <v>0</v>
      </c>
      <c r="BC1295" s="8">
        <v>0</v>
      </c>
      <c r="BD1295" s="8">
        <v>0</v>
      </c>
      <c r="BE1295" s="8">
        <v>0</v>
      </c>
      <c r="BF1295" s="8">
        <v>0</v>
      </c>
      <c r="BG1295" s="8">
        <v>0</v>
      </c>
      <c r="BH1295" s="8">
        <v>0</v>
      </c>
      <c r="BI1295" s="8">
        <v>0</v>
      </c>
      <c r="BJ1295" s="8">
        <v>0</v>
      </c>
      <c r="BK1295" s="8">
        <v>0</v>
      </c>
      <c r="BL1295" s="8">
        <v>0</v>
      </c>
      <c r="BM1295" s="8">
        <v>0</v>
      </c>
      <c r="BN1295" s="8">
        <v>0</v>
      </c>
      <c r="BO1295" s="8">
        <v>0</v>
      </c>
      <c r="BP1295" s="8">
        <v>0</v>
      </c>
      <c r="BQ1295" s="8">
        <v>0</v>
      </c>
      <c r="BR1295" s="8">
        <v>0</v>
      </c>
    </row>
    <row r="1296" spans="1:70" x14ac:dyDescent="0.25">
      <c r="A1296" s="6">
        <v>35372461</v>
      </c>
      <c r="B1296" t="s">
        <v>2843</v>
      </c>
      <c r="C1296" s="7" t="s">
        <v>82</v>
      </c>
      <c r="D1296" s="7" t="s">
        <v>2647</v>
      </c>
      <c r="E1296" s="7" t="s">
        <v>83</v>
      </c>
      <c r="F1296" t="s">
        <v>2507</v>
      </c>
      <c r="G1296" t="s">
        <v>2648</v>
      </c>
      <c r="H1296" t="s">
        <v>2734</v>
      </c>
      <c r="I1296" t="s">
        <v>1413</v>
      </c>
      <c r="J1296" t="s">
        <v>99</v>
      </c>
      <c r="K1296" t="s">
        <v>957</v>
      </c>
      <c r="L1296">
        <v>38.449188668300003</v>
      </c>
      <c r="M1296">
        <v>-120.49198114790001</v>
      </c>
      <c r="N1296" s="7" t="s">
        <v>2844</v>
      </c>
      <c r="O1296" s="7" t="s">
        <v>2845</v>
      </c>
      <c r="P1296" s="7" t="s">
        <v>2846</v>
      </c>
      <c r="Q1296" s="7" t="s">
        <v>122</v>
      </c>
      <c r="R1296" s="7">
        <v>1744</v>
      </c>
      <c r="S1296" s="7">
        <v>8</v>
      </c>
      <c r="T1296" s="7" t="s">
        <v>123</v>
      </c>
      <c r="U1296" s="7" t="s">
        <v>221</v>
      </c>
      <c r="V1296" s="7" t="s">
        <v>222</v>
      </c>
      <c r="W1296" s="8">
        <v>0</v>
      </c>
      <c r="X1296" s="8">
        <v>4.42</v>
      </c>
      <c r="Y1296" s="8">
        <v>0</v>
      </c>
      <c r="Z1296" s="8">
        <v>4.42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8">
        <v>0</v>
      </c>
      <c r="AO1296" s="8">
        <v>0</v>
      </c>
      <c r="AP1296" s="8">
        <v>0</v>
      </c>
      <c r="AQ1296" s="8">
        <v>0</v>
      </c>
      <c r="AR1296" s="8">
        <v>0</v>
      </c>
      <c r="AS1296" s="8">
        <v>0</v>
      </c>
      <c r="AT1296" s="8">
        <v>0</v>
      </c>
      <c r="AU1296" s="7">
        <v>0</v>
      </c>
      <c r="AV1296" s="7">
        <v>0</v>
      </c>
      <c r="AW1296" s="7">
        <v>0</v>
      </c>
      <c r="AX1296" s="7">
        <v>0</v>
      </c>
      <c r="AY1296" s="7">
        <v>0</v>
      </c>
      <c r="AZ1296" s="7">
        <v>0</v>
      </c>
      <c r="BA1296" s="7">
        <v>0</v>
      </c>
      <c r="BB1296" s="7">
        <v>0</v>
      </c>
      <c r="BC1296" s="8">
        <v>0</v>
      </c>
      <c r="BD1296" s="8">
        <v>4.42</v>
      </c>
      <c r="BE1296" s="8">
        <v>0</v>
      </c>
      <c r="BF1296" s="8">
        <v>4.42</v>
      </c>
      <c r="BG1296" s="8">
        <v>0</v>
      </c>
      <c r="BH1296" s="8">
        <v>0</v>
      </c>
      <c r="BI1296" s="8">
        <v>0</v>
      </c>
      <c r="BJ1296" s="8">
        <v>0</v>
      </c>
      <c r="BK1296" s="8">
        <v>0</v>
      </c>
      <c r="BL1296" s="8">
        <v>0</v>
      </c>
      <c r="BM1296" s="8">
        <v>0</v>
      </c>
      <c r="BN1296" s="8">
        <v>0</v>
      </c>
      <c r="BO1296" s="8">
        <v>0</v>
      </c>
      <c r="BP1296" s="8">
        <v>0</v>
      </c>
      <c r="BQ1296" s="8">
        <v>0</v>
      </c>
      <c r="BR1296" s="8">
        <v>0</v>
      </c>
    </row>
    <row r="1297" spans="1:70" x14ac:dyDescent="0.25">
      <c r="A1297" s="6">
        <v>35312555</v>
      </c>
      <c r="B1297" t="s">
        <v>2847</v>
      </c>
      <c r="C1297" s="7" t="s">
        <v>82</v>
      </c>
      <c r="D1297" s="7" t="s">
        <v>94</v>
      </c>
      <c r="E1297" s="7" t="s">
        <v>83</v>
      </c>
      <c r="F1297" t="s">
        <v>2507</v>
      </c>
      <c r="G1297" t="s">
        <v>2848</v>
      </c>
      <c r="H1297" t="s">
        <v>1086</v>
      </c>
      <c r="I1297" t="s">
        <v>1087</v>
      </c>
      <c r="J1297" t="s">
        <v>99</v>
      </c>
      <c r="K1297" t="s">
        <v>1088</v>
      </c>
      <c r="L1297">
        <v>34.881395032100002</v>
      </c>
      <c r="M1297">
        <v>-118.9012486765</v>
      </c>
      <c r="N1297" s="7" t="s">
        <v>1089</v>
      </c>
      <c r="O1297" s="7" t="s">
        <v>1095</v>
      </c>
      <c r="P1297" s="7" t="s">
        <v>1091</v>
      </c>
      <c r="Q1297" s="7" t="s">
        <v>141</v>
      </c>
      <c r="R1297" s="7">
        <v>583</v>
      </c>
      <c r="S1297" s="7">
        <v>219</v>
      </c>
      <c r="T1297" s="7" t="s">
        <v>134</v>
      </c>
      <c r="U1297" s="7" t="s">
        <v>221</v>
      </c>
      <c r="V1297" s="7" t="s">
        <v>2625</v>
      </c>
      <c r="W1297" s="8">
        <v>0</v>
      </c>
      <c r="X1297" s="8">
        <v>1.9789772727272728</v>
      </c>
      <c r="Y1297" s="8">
        <v>0</v>
      </c>
      <c r="Z1297" s="8">
        <v>1.9789772727272728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8">
        <v>0</v>
      </c>
      <c r="AO1297" s="8">
        <v>0</v>
      </c>
      <c r="AP1297" s="8">
        <v>0</v>
      </c>
      <c r="AQ1297" s="8">
        <v>0</v>
      </c>
      <c r="AR1297" s="8">
        <v>0</v>
      </c>
      <c r="AS1297" s="8">
        <v>0</v>
      </c>
      <c r="AT1297" s="8">
        <v>0</v>
      </c>
      <c r="AU1297" s="7">
        <v>0</v>
      </c>
      <c r="AV1297" s="7">
        <v>0</v>
      </c>
      <c r="AW1297" s="7">
        <v>0</v>
      </c>
      <c r="AX1297" s="7">
        <v>0</v>
      </c>
      <c r="AY1297" s="7">
        <v>0</v>
      </c>
      <c r="AZ1297" s="7">
        <v>0</v>
      </c>
      <c r="BA1297" s="7">
        <v>0</v>
      </c>
      <c r="BB1297" s="7">
        <v>0</v>
      </c>
      <c r="BC1297" s="8">
        <v>0</v>
      </c>
      <c r="BD1297" s="8">
        <v>1.9789772727272728</v>
      </c>
      <c r="BE1297" s="8">
        <v>0</v>
      </c>
      <c r="BF1297" s="8">
        <v>1.9789772727272728</v>
      </c>
      <c r="BG1297" s="8">
        <v>0</v>
      </c>
      <c r="BH1297" s="8">
        <v>0</v>
      </c>
      <c r="BI1297" s="8">
        <v>0</v>
      </c>
      <c r="BJ1297" s="8">
        <v>0</v>
      </c>
      <c r="BK1297" s="8">
        <v>0</v>
      </c>
      <c r="BL1297" s="8">
        <v>0</v>
      </c>
      <c r="BM1297" s="8">
        <v>0</v>
      </c>
      <c r="BN1297" s="8">
        <v>0</v>
      </c>
      <c r="BO1297" s="8">
        <v>0</v>
      </c>
      <c r="BP1297" s="8">
        <v>0</v>
      </c>
      <c r="BQ1297" s="8">
        <v>0</v>
      </c>
      <c r="BR1297" s="8">
        <v>0</v>
      </c>
    </row>
    <row r="1298" spans="1:70" x14ac:dyDescent="0.25">
      <c r="A1298" s="6">
        <v>35342311</v>
      </c>
      <c r="B1298" t="s">
        <v>2849</v>
      </c>
      <c r="C1298" s="7" t="s">
        <v>82</v>
      </c>
      <c r="D1298" s="7" t="s">
        <v>94</v>
      </c>
      <c r="E1298" s="7" t="s">
        <v>83</v>
      </c>
      <c r="F1298" t="s">
        <v>2507</v>
      </c>
      <c r="G1298" t="s">
        <v>2848</v>
      </c>
      <c r="H1298" t="s">
        <v>1086</v>
      </c>
      <c r="I1298" t="s">
        <v>1087</v>
      </c>
      <c r="J1298" t="s">
        <v>99</v>
      </c>
      <c r="K1298" t="s">
        <v>1088</v>
      </c>
      <c r="L1298">
        <v>34.876513313899999</v>
      </c>
      <c r="M1298">
        <v>-118.8926159766</v>
      </c>
      <c r="N1298" s="7" t="s">
        <v>1089</v>
      </c>
      <c r="O1298" s="7" t="s">
        <v>1095</v>
      </c>
      <c r="P1298" s="7" t="s">
        <v>1091</v>
      </c>
      <c r="Q1298" s="7" t="s">
        <v>141</v>
      </c>
      <c r="R1298" s="7">
        <v>583</v>
      </c>
      <c r="S1298" s="7">
        <v>219</v>
      </c>
      <c r="T1298" s="7" t="s">
        <v>134</v>
      </c>
      <c r="U1298" s="7" t="s">
        <v>221</v>
      </c>
      <c r="V1298" s="7" t="s">
        <v>2625</v>
      </c>
      <c r="W1298" s="8">
        <v>0</v>
      </c>
      <c r="X1298" s="8">
        <v>2.1739999999999999</v>
      </c>
      <c r="Y1298" s="8">
        <v>0</v>
      </c>
      <c r="Z1298" s="8">
        <v>2.1739999999999999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8">
        <v>0</v>
      </c>
      <c r="AO1298" s="8">
        <v>0</v>
      </c>
      <c r="AP1298" s="8">
        <v>0</v>
      </c>
      <c r="AQ1298" s="8">
        <v>0</v>
      </c>
      <c r="AR1298" s="8">
        <v>0</v>
      </c>
      <c r="AS1298" s="8">
        <v>0</v>
      </c>
      <c r="AT1298" s="8">
        <v>0</v>
      </c>
      <c r="AU1298" s="7">
        <v>0</v>
      </c>
      <c r="AV1298" s="7">
        <v>0</v>
      </c>
      <c r="AW1298" s="7">
        <v>0</v>
      </c>
      <c r="AX1298" s="7">
        <v>0</v>
      </c>
      <c r="AY1298" s="7">
        <v>0</v>
      </c>
      <c r="AZ1298" s="7">
        <v>0</v>
      </c>
      <c r="BA1298" s="7">
        <v>0</v>
      </c>
      <c r="BB1298" s="7">
        <v>0</v>
      </c>
      <c r="BC1298" s="8">
        <v>0</v>
      </c>
      <c r="BD1298" s="8">
        <v>2.1739999999999999</v>
      </c>
      <c r="BE1298" s="8">
        <v>0</v>
      </c>
      <c r="BF1298" s="8">
        <v>2.1739999999999999</v>
      </c>
      <c r="BG1298" s="8">
        <v>0</v>
      </c>
      <c r="BH1298" s="8">
        <v>0</v>
      </c>
      <c r="BI1298" s="8">
        <v>0</v>
      </c>
      <c r="BJ1298" s="8">
        <v>0</v>
      </c>
      <c r="BK1298" s="8">
        <v>0</v>
      </c>
      <c r="BL1298" s="8">
        <v>0</v>
      </c>
      <c r="BM1298" s="8">
        <v>0</v>
      </c>
      <c r="BN1298" s="8">
        <v>0</v>
      </c>
      <c r="BO1298" s="8">
        <v>0</v>
      </c>
      <c r="BP1298" s="8">
        <v>0</v>
      </c>
      <c r="BQ1298" s="8">
        <v>0</v>
      </c>
      <c r="BR1298" s="8">
        <v>0</v>
      </c>
    </row>
    <row r="1299" spans="1:70" x14ac:dyDescent="0.25">
      <c r="A1299" s="6">
        <v>35342312</v>
      </c>
      <c r="B1299" t="s">
        <v>2850</v>
      </c>
      <c r="C1299" s="7" t="s">
        <v>82</v>
      </c>
      <c r="D1299" s="7" t="s">
        <v>94</v>
      </c>
      <c r="E1299" s="7" t="s">
        <v>83</v>
      </c>
      <c r="F1299" t="s">
        <v>2507</v>
      </c>
      <c r="G1299" t="s">
        <v>2848</v>
      </c>
      <c r="H1299" t="s">
        <v>1086</v>
      </c>
      <c r="I1299" t="s">
        <v>1087</v>
      </c>
      <c r="J1299" t="s">
        <v>99</v>
      </c>
      <c r="K1299" t="s">
        <v>1088</v>
      </c>
      <c r="L1299">
        <v>34.872567232100003</v>
      </c>
      <c r="M1299">
        <v>-118.8904761822</v>
      </c>
      <c r="N1299" s="7" t="s">
        <v>1089</v>
      </c>
      <c r="O1299" s="7" t="s">
        <v>1095</v>
      </c>
      <c r="P1299" s="7" t="s">
        <v>1091</v>
      </c>
      <c r="Q1299" s="7" t="s">
        <v>141</v>
      </c>
      <c r="R1299" s="7">
        <v>583</v>
      </c>
      <c r="S1299" s="7">
        <v>219</v>
      </c>
      <c r="T1299" s="7" t="s">
        <v>134</v>
      </c>
      <c r="U1299" s="7" t="s">
        <v>221</v>
      </c>
      <c r="V1299" s="7" t="s">
        <v>2625</v>
      </c>
      <c r="W1299" s="8">
        <v>0</v>
      </c>
      <c r="X1299" s="8">
        <v>1.591</v>
      </c>
      <c r="Y1299" s="8">
        <v>0</v>
      </c>
      <c r="Z1299" s="8">
        <v>1.591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8">
        <v>0</v>
      </c>
      <c r="AO1299" s="8">
        <v>0</v>
      </c>
      <c r="AP1299" s="8">
        <v>0</v>
      </c>
      <c r="AQ1299" s="8">
        <v>0</v>
      </c>
      <c r="AR1299" s="8">
        <v>0</v>
      </c>
      <c r="AS1299" s="8">
        <v>0</v>
      </c>
      <c r="AT1299" s="8">
        <v>0</v>
      </c>
      <c r="AU1299" s="7">
        <v>0</v>
      </c>
      <c r="AV1299" s="7">
        <v>0</v>
      </c>
      <c r="AW1299" s="7">
        <v>0</v>
      </c>
      <c r="AX1299" s="7">
        <v>0</v>
      </c>
      <c r="AY1299" s="7">
        <v>0</v>
      </c>
      <c r="AZ1299" s="7">
        <v>0</v>
      </c>
      <c r="BA1299" s="7">
        <v>0</v>
      </c>
      <c r="BB1299" s="7">
        <v>0</v>
      </c>
      <c r="BC1299" s="8">
        <v>0</v>
      </c>
      <c r="BD1299" s="8">
        <v>1.591</v>
      </c>
      <c r="BE1299" s="8">
        <v>0</v>
      </c>
      <c r="BF1299" s="8">
        <v>1.591</v>
      </c>
      <c r="BG1299" s="8">
        <v>0</v>
      </c>
      <c r="BH1299" s="8">
        <v>0</v>
      </c>
      <c r="BI1299" s="8">
        <v>0</v>
      </c>
      <c r="BJ1299" s="8">
        <v>0</v>
      </c>
      <c r="BK1299" s="8">
        <v>0</v>
      </c>
      <c r="BL1299" s="8">
        <v>0</v>
      </c>
      <c r="BM1299" s="8">
        <v>0</v>
      </c>
      <c r="BN1299" s="8">
        <v>0</v>
      </c>
      <c r="BO1299" s="8">
        <v>0</v>
      </c>
      <c r="BP1299" s="8">
        <v>0</v>
      </c>
      <c r="BQ1299" s="8">
        <v>0</v>
      </c>
      <c r="BR1299" s="8">
        <v>0</v>
      </c>
    </row>
    <row r="1300" spans="1:70" x14ac:dyDescent="0.25">
      <c r="A1300" s="6">
        <v>35342313</v>
      </c>
      <c r="B1300" t="s">
        <v>2851</v>
      </c>
      <c r="C1300" s="7" t="s">
        <v>82</v>
      </c>
      <c r="D1300" s="7" t="s">
        <v>94</v>
      </c>
      <c r="E1300" s="7" t="s">
        <v>83</v>
      </c>
      <c r="F1300" t="s">
        <v>2507</v>
      </c>
      <c r="G1300" t="s">
        <v>2848</v>
      </c>
      <c r="H1300" t="s">
        <v>1086</v>
      </c>
      <c r="I1300" t="s">
        <v>1087</v>
      </c>
      <c r="J1300" t="s">
        <v>99</v>
      </c>
      <c r="K1300" t="s">
        <v>1088</v>
      </c>
      <c r="L1300">
        <v>34.858158734900002</v>
      </c>
      <c r="M1300">
        <v>-118.88352678690001</v>
      </c>
      <c r="N1300" s="7" t="s">
        <v>1089</v>
      </c>
      <c r="O1300" s="7" t="s">
        <v>1095</v>
      </c>
      <c r="P1300" s="7" t="s">
        <v>1091</v>
      </c>
      <c r="Q1300" s="7" t="s">
        <v>141</v>
      </c>
      <c r="R1300" s="7">
        <v>583</v>
      </c>
      <c r="S1300" s="7">
        <v>219</v>
      </c>
      <c r="T1300" s="7" t="s">
        <v>134</v>
      </c>
      <c r="U1300" s="7" t="s">
        <v>221</v>
      </c>
      <c r="V1300" s="7" t="s">
        <v>2625</v>
      </c>
      <c r="W1300" s="8">
        <v>0</v>
      </c>
      <c r="X1300" s="8">
        <v>2.9019999999999997</v>
      </c>
      <c r="Y1300" s="8">
        <v>0</v>
      </c>
      <c r="Z1300" s="8">
        <v>2.9019999999999997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8">
        <v>0</v>
      </c>
      <c r="AO1300" s="8">
        <v>0</v>
      </c>
      <c r="AP1300" s="8">
        <v>0</v>
      </c>
      <c r="AQ1300" s="8">
        <v>0</v>
      </c>
      <c r="AR1300" s="8">
        <v>0</v>
      </c>
      <c r="AS1300" s="8">
        <v>0</v>
      </c>
      <c r="AT1300" s="8">
        <v>0</v>
      </c>
      <c r="AU1300" s="7">
        <v>0</v>
      </c>
      <c r="AV1300" s="7">
        <v>0</v>
      </c>
      <c r="AW1300" s="7">
        <v>0</v>
      </c>
      <c r="AX1300" s="7">
        <v>0</v>
      </c>
      <c r="AY1300" s="7">
        <v>0</v>
      </c>
      <c r="AZ1300" s="7">
        <v>0</v>
      </c>
      <c r="BA1300" s="7">
        <v>0</v>
      </c>
      <c r="BB1300" s="7">
        <v>0</v>
      </c>
      <c r="BC1300" s="8">
        <v>0</v>
      </c>
      <c r="BD1300" s="8">
        <v>2.9020000000000001</v>
      </c>
      <c r="BE1300" s="8">
        <v>0</v>
      </c>
      <c r="BF1300" s="8">
        <v>2.9020000000000001</v>
      </c>
      <c r="BG1300" s="8">
        <v>0</v>
      </c>
      <c r="BH1300" s="8">
        <v>0</v>
      </c>
      <c r="BI1300" s="8">
        <v>0</v>
      </c>
      <c r="BJ1300" s="8">
        <v>0</v>
      </c>
      <c r="BK1300" s="8">
        <v>0</v>
      </c>
      <c r="BL1300" s="8">
        <v>0</v>
      </c>
      <c r="BM1300" s="8">
        <v>0</v>
      </c>
      <c r="BN1300" s="8">
        <v>0</v>
      </c>
      <c r="BO1300" s="8">
        <v>0</v>
      </c>
      <c r="BP1300" s="8">
        <v>0</v>
      </c>
      <c r="BQ1300" s="8">
        <v>0</v>
      </c>
      <c r="BR1300" s="8">
        <v>0</v>
      </c>
    </row>
    <row r="1301" spans="1:70" x14ac:dyDescent="0.25">
      <c r="A1301" s="6">
        <v>35342314</v>
      </c>
      <c r="B1301" t="s">
        <v>2852</v>
      </c>
      <c r="C1301" s="7" t="s">
        <v>82</v>
      </c>
      <c r="D1301" s="7" t="s">
        <v>94</v>
      </c>
      <c r="E1301" s="7" t="s">
        <v>83</v>
      </c>
      <c r="F1301" t="s">
        <v>2507</v>
      </c>
      <c r="G1301" t="s">
        <v>2848</v>
      </c>
      <c r="H1301" t="s">
        <v>1086</v>
      </c>
      <c r="I1301" t="s">
        <v>1087</v>
      </c>
      <c r="J1301" t="s">
        <v>99</v>
      </c>
      <c r="K1301" t="s">
        <v>1088</v>
      </c>
      <c r="L1301">
        <v>34.8593671808</v>
      </c>
      <c r="M1301">
        <v>-118.87966270290001</v>
      </c>
      <c r="N1301" s="7" t="s">
        <v>1089</v>
      </c>
      <c r="O1301" s="7" t="s">
        <v>1095</v>
      </c>
      <c r="P1301" s="7" t="s">
        <v>1091</v>
      </c>
      <c r="Q1301" s="7" t="s">
        <v>141</v>
      </c>
      <c r="R1301" s="7">
        <v>583</v>
      </c>
      <c r="S1301" s="7">
        <v>219</v>
      </c>
      <c r="T1301" s="7" t="s">
        <v>134</v>
      </c>
      <c r="U1301" s="7" t="s">
        <v>221</v>
      </c>
      <c r="V1301" s="7" t="s">
        <v>2625</v>
      </c>
      <c r="W1301" s="8">
        <v>0</v>
      </c>
      <c r="X1301" s="8">
        <v>0.42100000000000004</v>
      </c>
      <c r="Y1301" s="8">
        <v>0</v>
      </c>
      <c r="Z1301" s="8">
        <v>0.42100000000000004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8">
        <v>0</v>
      </c>
      <c r="AO1301" s="8">
        <v>0</v>
      </c>
      <c r="AP1301" s="8">
        <v>0</v>
      </c>
      <c r="AQ1301" s="8">
        <v>0</v>
      </c>
      <c r="AR1301" s="8">
        <v>0</v>
      </c>
      <c r="AS1301" s="8">
        <v>0</v>
      </c>
      <c r="AT1301" s="8">
        <v>0</v>
      </c>
      <c r="AU1301" s="7">
        <v>0</v>
      </c>
      <c r="AV1301" s="7">
        <v>0</v>
      </c>
      <c r="AW1301" s="7">
        <v>0</v>
      </c>
      <c r="AX1301" s="7">
        <v>0</v>
      </c>
      <c r="AY1301" s="7">
        <v>0</v>
      </c>
      <c r="AZ1301" s="7">
        <v>0</v>
      </c>
      <c r="BA1301" s="7">
        <v>0</v>
      </c>
      <c r="BB1301" s="7">
        <v>0</v>
      </c>
      <c r="BC1301" s="8">
        <v>0</v>
      </c>
      <c r="BD1301" s="8">
        <v>0.42100000000000004</v>
      </c>
      <c r="BE1301" s="8">
        <v>0</v>
      </c>
      <c r="BF1301" s="8">
        <v>0.42100000000000004</v>
      </c>
      <c r="BG1301" s="8">
        <v>0</v>
      </c>
      <c r="BH1301" s="8">
        <v>0</v>
      </c>
      <c r="BI1301" s="8">
        <v>0</v>
      </c>
      <c r="BJ1301" s="8">
        <v>0</v>
      </c>
      <c r="BK1301" s="8">
        <v>0</v>
      </c>
      <c r="BL1301" s="8">
        <v>0</v>
      </c>
      <c r="BM1301" s="8">
        <v>0</v>
      </c>
      <c r="BN1301" s="8">
        <v>0</v>
      </c>
      <c r="BO1301" s="8">
        <v>0</v>
      </c>
      <c r="BP1301" s="8">
        <v>0</v>
      </c>
      <c r="BQ1301" s="8">
        <v>0</v>
      </c>
      <c r="BR1301" s="8">
        <v>0</v>
      </c>
    </row>
    <row r="1302" spans="1:70" x14ac:dyDescent="0.25">
      <c r="A1302" s="6">
        <v>35342315</v>
      </c>
      <c r="B1302" t="s">
        <v>2853</v>
      </c>
      <c r="C1302" s="7" t="s">
        <v>421</v>
      </c>
      <c r="D1302" s="7" t="s">
        <v>94</v>
      </c>
      <c r="E1302" s="7" t="s">
        <v>421</v>
      </c>
      <c r="F1302" t="s">
        <v>2507</v>
      </c>
      <c r="G1302" t="s">
        <v>2848</v>
      </c>
      <c r="H1302" t="s">
        <v>1086</v>
      </c>
      <c r="I1302" t="s">
        <v>1087</v>
      </c>
      <c r="J1302" t="s">
        <v>99</v>
      </c>
      <c r="K1302" t="s">
        <v>1088</v>
      </c>
      <c r="L1302">
        <v>34.840729937799999</v>
      </c>
      <c r="M1302">
        <v>-118.8677052343</v>
      </c>
      <c r="N1302" s="7" t="s">
        <v>1089</v>
      </c>
      <c r="O1302" s="7" t="s">
        <v>1095</v>
      </c>
      <c r="P1302" s="7" t="s">
        <v>1091</v>
      </c>
      <c r="Q1302" s="7" t="s">
        <v>141</v>
      </c>
      <c r="R1302" s="7">
        <v>583</v>
      </c>
      <c r="S1302" s="7">
        <v>219</v>
      </c>
      <c r="T1302" s="7" t="s">
        <v>134</v>
      </c>
      <c r="U1302" s="7" t="s">
        <v>221</v>
      </c>
      <c r="V1302" s="7" t="s">
        <v>2625</v>
      </c>
      <c r="W1302" s="8">
        <v>0</v>
      </c>
      <c r="X1302" s="8">
        <v>1.7230000000000001</v>
      </c>
      <c r="Y1302" s="8">
        <v>0</v>
      </c>
      <c r="Z1302" s="8">
        <v>1.7230000000000001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8">
        <v>0</v>
      </c>
      <c r="AO1302" s="8">
        <v>0</v>
      </c>
      <c r="AP1302" s="8">
        <v>0</v>
      </c>
      <c r="AQ1302" s="8">
        <v>0</v>
      </c>
      <c r="AR1302" s="8">
        <v>0</v>
      </c>
      <c r="AS1302" s="8">
        <v>0</v>
      </c>
      <c r="AT1302" s="8">
        <v>0</v>
      </c>
      <c r="AU1302" s="7">
        <v>0</v>
      </c>
      <c r="AV1302" s="7">
        <v>0</v>
      </c>
      <c r="AW1302" s="7">
        <v>0</v>
      </c>
      <c r="AX1302" s="7">
        <v>0</v>
      </c>
      <c r="AY1302" s="7">
        <v>0</v>
      </c>
      <c r="AZ1302" s="7">
        <v>0</v>
      </c>
      <c r="BA1302" s="7">
        <v>0</v>
      </c>
      <c r="BB1302" s="7">
        <v>0</v>
      </c>
      <c r="BC1302" s="8">
        <v>0</v>
      </c>
      <c r="BD1302" s="8">
        <v>0</v>
      </c>
      <c r="BE1302" s="8">
        <v>0</v>
      </c>
      <c r="BF1302" s="8">
        <v>0</v>
      </c>
      <c r="BG1302" s="8">
        <v>0</v>
      </c>
      <c r="BH1302" s="8">
        <v>1.7230000000000001</v>
      </c>
      <c r="BI1302" s="8">
        <v>0</v>
      </c>
      <c r="BJ1302" s="8">
        <v>1.7230000000000001</v>
      </c>
      <c r="BK1302" s="8">
        <v>0</v>
      </c>
      <c r="BL1302" s="8">
        <v>0</v>
      </c>
      <c r="BM1302" s="8">
        <v>0</v>
      </c>
      <c r="BN1302" s="8">
        <v>0</v>
      </c>
      <c r="BO1302" s="8">
        <v>0</v>
      </c>
      <c r="BP1302" s="8">
        <v>0</v>
      </c>
      <c r="BQ1302" s="8">
        <v>0</v>
      </c>
      <c r="BR1302" s="8">
        <v>0</v>
      </c>
    </row>
    <row r="1303" spans="1:70" x14ac:dyDescent="0.25">
      <c r="A1303" s="6">
        <v>35342316</v>
      </c>
      <c r="B1303" t="s">
        <v>2854</v>
      </c>
      <c r="C1303" s="7" t="s">
        <v>421</v>
      </c>
      <c r="D1303" s="7" t="s">
        <v>94</v>
      </c>
      <c r="E1303" s="7" t="s">
        <v>421</v>
      </c>
      <c r="F1303" t="s">
        <v>2507</v>
      </c>
      <c r="G1303" t="s">
        <v>2848</v>
      </c>
      <c r="H1303" t="s">
        <v>1086</v>
      </c>
      <c r="I1303" t="s">
        <v>1087</v>
      </c>
      <c r="J1303" t="s">
        <v>99</v>
      </c>
      <c r="K1303" t="s">
        <v>1088</v>
      </c>
      <c r="L1303">
        <v>34.8370463961</v>
      </c>
      <c r="M1303">
        <v>-118.8663145279</v>
      </c>
      <c r="N1303" s="7" t="s">
        <v>1089</v>
      </c>
      <c r="O1303" s="7" t="s">
        <v>1095</v>
      </c>
      <c r="P1303" s="7" t="s">
        <v>1091</v>
      </c>
      <c r="Q1303" s="7" t="s">
        <v>141</v>
      </c>
      <c r="R1303" s="7">
        <v>583</v>
      </c>
      <c r="S1303" s="7">
        <v>219</v>
      </c>
      <c r="T1303" s="7" t="s">
        <v>134</v>
      </c>
      <c r="U1303" s="7" t="s">
        <v>221</v>
      </c>
      <c r="V1303" s="7" t="s">
        <v>2625</v>
      </c>
      <c r="W1303" s="8">
        <v>0</v>
      </c>
      <c r="X1303" s="8">
        <v>2.4430000000000001</v>
      </c>
      <c r="Y1303" s="8">
        <v>0</v>
      </c>
      <c r="Z1303" s="8">
        <v>2.4430000000000001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8">
        <v>0</v>
      </c>
      <c r="AO1303" s="8">
        <v>0</v>
      </c>
      <c r="AP1303" s="8">
        <v>0</v>
      </c>
      <c r="AQ1303" s="8">
        <v>0</v>
      </c>
      <c r="AR1303" s="8">
        <v>0</v>
      </c>
      <c r="AS1303" s="8">
        <v>0</v>
      </c>
      <c r="AT1303" s="8">
        <v>0</v>
      </c>
      <c r="AU1303" s="7">
        <v>0</v>
      </c>
      <c r="AV1303" s="7">
        <v>0</v>
      </c>
      <c r="AW1303" s="7">
        <v>0</v>
      </c>
      <c r="AX1303" s="7">
        <v>0</v>
      </c>
      <c r="AY1303" s="7">
        <v>0</v>
      </c>
      <c r="AZ1303" s="7">
        <v>0</v>
      </c>
      <c r="BA1303" s="7">
        <v>0</v>
      </c>
      <c r="BB1303" s="7">
        <v>0</v>
      </c>
      <c r="BC1303" s="8">
        <v>0</v>
      </c>
      <c r="BD1303" s="8">
        <v>0</v>
      </c>
      <c r="BE1303" s="8">
        <v>0</v>
      </c>
      <c r="BF1303" s="8">
        <v>0</v>
      </c>
      <c r="BG1303" s="8">
        <v>0</v>
      </c>
      <c r="BH1303" s="8">
        <v>2.4430000000000001</v>
      </c>
      <c r="BI1303" s="8">
        <v>0</v>
      </c>
      <c r="BJ1303" s="8">
        <v>2.4430000000000001</v>
      </c>
      <c r="BK1303" s="8">
        <v>0</v>
      </c>
      <c r="BL1303" s="8">
        <v>0</v>
      </c>
      <c r="BM1303" s="8">
        <v>0</v>
      </c>
      <c r="BN1303" s="8">
        <v>0</v>
      </c>
      <c r="BO1303" s="8">
        <v>0</v>
      </c>
      <c r="BP1303" s="8">
        <v>0</v>
      </c>
      <c r="BQ1303" s="8">
        <v>0</v>
      </c>
      <c r="BR1303" s="8">
        <v>0</v>
      </c>
    </row>
    <row r="1304" spans="1:70" x14ac:dyDescent="0.25">
      <c r="A1304" s="6">
        <v>35342317</v>
      </c>
      <c r="B1304" t="s">
        <v>2855</v>
      </c>
      <c r="C1304" s="7" t="s">
        <v>421</v>
      </c>
      <c r="D1304" s="7" t="s">
        <v>94</v>
      </c>
      <c r="E1304" s="7" t="s">
        <v>421</v>
      </c>
      <c r="F1304" t="s">
        <v>2507</v>
      </c>
      <c r="G1304" t="s">
        <v>2848</v>
      </c>
      <c r="H1304" t="s">
        <v>1086</v>
      </c>
      <c r="I1304" t="s">
        <v>1087</v>
      </c>
      <c r="J1304" t="s">
        <v>99</v>
      </c>
      <c r="K1304" t="s">
        <v>1088</v>
      </c>
      <c r="L1304">
        <v>34.829488053200002</v>
      </c>
      <c r="M1304">
        <v>-118.8723463458</v>
      </c>
      <c r="N1304" s="7" t="s">
        <v>1089</v>
      </c>
      <c r="O1304" s="7" t="s">
        <v>1095</v>
      </c>
      <c r="P1304" s="7" t="s">
        <v>1091</v>
      </c>
      <c r="Q1304" s="7" t="s">
        <v>141</v>
      </c>
      <c r="R1304" s="7">
        <v>583</v>
      </c>
      <c r="S1304" s="7">
        <v>219</v>
      </c>
      <c r="T1304" s="7" t="s">
        <v>134</v>
      </c>
      <c r="U1304" s="7" t="s">
        <v>221</v>
      </c>
      <c r="V1304" s="7" t="s">
        <v>2625</v>
      </c>
      <c r="W1304" s="8">
        <v>0</v>
      </c>
      <c r="X1304" s="8">
        <v>2.6040000000000001</v>
      </c>
      <c r="Y1304" s="8">
        <v>0</v>
      </c>
      <c r="Z1304" s="8">
        <v>2.6040000000000001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8">
        <v>0</v>
      </c>
      <c r="AO1304" s="8">
        <v>0</v>
      </c>
      <c r="AP1304" s="8">
        <v>0</v>
      </c>
      <c r="AQ1304" s="8">
        <v>0</v>
      </c>
      <c r="AR1304" s="8">
        <v>0</v>
      </c>
      <c r="AS1304" s="8">
        <v>0</v>
      </c>
      <c r="AT1304" s="8">
        <v>0</v>
      </c>
      <c r="AU1304" s="7">
        <v>0</v>
      </c>
      <c r="AV1304" s="7">
        <v>0</v>
      </c>
      <c r="AW1304" s="7">
        <v>0</v>
      </c>
      <c r="AX1304" s="7">
        <v>0</v>
      </c>
      <c r="AY1304" s="7">
        <v>0</v>
      </c>
      <c r="AZ1304" s="7">
        <v>0</v>
      </c>
      <c r="BA1304" s="7">
        <v>0</v>
      </c>
      <c r="BB1304" s="7">
        <v>0</v>
      </c>
      <c r="BC1304" s="8">
        <v>0</v>
      </c>
      <c r="BD1304" s="8">
        <v>0</v>
      </c>
      <c r="BE1304" s="8">
        <v>0</v>
      </c>
      <c r="BF1304" s="8">
        <v>0</v>
      </c>
      <c r="BG1304" s="8">
        <v>0</v>
      </c>
      <c r="BH1304" s="8">
        <v>2.6040000000000001</v>
      </c>
      <c r="BI1304" s="8">
        <v>0</v>
      </c>
      <c r="BJ1304" s="8">
        <v>2.6040000000000001</v>
      </c>
      <c r="BK1304" s="8">
        <v>0</v>
      </c>
      <c r="BL1304" s="8">
        <v>0</v>
      </c>
      <c r="BM1304" s="8">
        <v>0</v>
      </c>
      <c r="BN1304" s="8">
        <v>0</v>
      </c>
      <c r="BO1304" s="8">
        <v>0</v>
      </c>
      <c r="BP1304" s="8">
        <v>0</v>
      </c>
      <c r="BQ1304" s="8">
        <v>0</v>
      </c>
      <c r="BR1304" s="8">
        <v>0</v>
      </c>
    </row>
    <row r="1305" spans="1:70" x14ac:dyDescent="0.25">
      <c r="A1305" s="6">
        <v>35342318</v>
      </c>
      <c r="B1305" t="s">
        <v>2856</v>
      </c>
      <c r="C1305" s="7" t="s">
        <v>421</v>
      </c>
      <c r="D1305" s="7" t="s">
        <v>94</v>
      </c>
      <c r="E1305" s="7" t="s">
        <v>421</v>
      </c>
      <c r="F1305" t="s">
        <v>2507</v>
      </c>
      <c r="G1305" t="s">
        <v>2848</v>
      </c>
      <c r="H1305" t="s">
        <v>1086</v>
      </c>
      <c r="I1305" t="s">
        <v>1087</v>
      </c>
      <c r="J1305" t="s">
        <v>99</v>
      </c>
      <c r="K1305" t="s">
        <v>1088</v>
      </c>
      <c r="L1305">
        <v>34.836283436099997</v>
      </c>
      <c r="M1305">
        <v>-118.86365349899999</v>
      </c>
      <c r="N1305" s="7" t="s">
        <v>1089</v>
      </c>
      <c r="O1305" s="7" t="s">
        <v>1095</v>
      </c>
      <c r="P1305" s="7" t="s">
        <v>1091</v>
      </c>
      <c r="Q1305" s="7" t="s">
        <v>141</v>
      </c>
      <c r="R1305" s="7">
        <v>583</v>
      </c>
      <c r="S1305" s="7">
        <v>219</v>
      </c>
      <c r="T1305" s="7" t="s">
        <v>134</v>
      </c>
      <c r="U1305" s="7" t="s">
        <v>221</v>
      </c>
      <c r="V1305" s="7" t="s">
        <v>2625</v>
      </c>
      <c r="W1305" s="8">
        <v>0</v>
      </c>
      <c r="X1305" s="8">
        <v>4.508</v>
      </c>
      <c r="Y1305" s="8">
        <v>0</v>
      </c>
      <c r="Z1305" s="8">
        <v>4.508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8">
        <v>0</v>
      </c>
      <c r="AO1305" s="8">
        <v>0</v>
      </c>
      <c r="AP1305" s="8">
        <v>0</v>
      </c>
      <c r="AQ1305" s="8">
        <v>0</v>
      </c>
      <c r="AR1305" s="8">
        <v>0</v>
      </c>
      <c r="AS1305" s="8">
        <v>0</v>
      </c>
      <c r="AT1305" s="8">
        <v>0</v>
      </c>
      <c r="AU1305" s="7">
        <v>0</v>
      </c>
      <c r="AV1305" s="7">
        <v>0</v>
      </c>
      <c r="AW1305" s="7">
        <v>0</v>
      </c>
      <c r="AX1305" s="7">
        <v>0</v>
      </c>
      <c r="AY1305" s="7">
        <v>0</v>
      </c>
      <c r="AZ1305" s="7">
        <v>0</v>
      </c>
      <c r="BA1305" s="7">
        <v>0</v>
      </c>
      <c r="BB1305" s="7">
        <v>0</v>
      </c>
      <c r="BC1305" s="8">
        <v>0</v>
      </c>
      <c r="BD1305" s="8">
        <v>0</v>
      </c>
      <c r="BE1305" s="8">
        <v>0</v>
      </c>
      <c r="BF1305" s="8">
        <v>0</v>
      </c>
      <c r="BG1305" s="8">
        <v>0</v>
      </c>
      <c r="BH1305" s="8">
        <v>4.508</v>
      </c>
      <c r="BI1305" s="8">
        <v>0</v>
      </c>
      <c r="BJ1305" s="8">
        <v>4.508</v>
      </c>
      <c r="BK1305" s="8">
        <v>0</v>
      </c>
      <c r="BL1305" s="8">
        <v>0</v>
      </c>
      <c r="BM1305" s="8">
        <v>0</v>
      </c>
      <c r="BN1305" s="8">
        <v>0</v>
      </c>
      <c r="BO1305" s="8">
        <v>0</v>
      </c>
      <c r="BP1305" s="8">
        <v>0</v>
      </c>
      <c r="BQ1305" s="8">
        <v>0</v>
      </c>
      <c r="BR1305" s="8">
        <v>0</v>
      </c>
    </row>
    <row r="1306" spans="1:70" x14ac:dyDescent="0.25">
      <c r="A1306" s="6">
        <v>35320607</v>
      </c>
      <c r="B1306" t="s">
        <v>2857</v>
      </c>
      <c r="C1306" s="7" t="s">
        <v>421</v>
      </c>
      <c r="D1306" s="7" t="s">
        <v>94</v>
      </c>
      <c r="E1306" s="7" t="s">
        <v>421</v>
      </c>
      <c r="F1306" t="s">
        <v>2507</v>
      </c>
      <c r="G1306" t="s">
        <v>2848</v>
      </c>
      <c r="H1306" t="s">
        <v>1086</v>
      </c>
      <c r="I1306" t="s">
        <v>1087</v>
      </c>
      <c r="J1306" t="s">
        <v>99</v>
      </c>
      <c r="K1306" t="s">
        <v>1088</v>
      </c>
      <c r="L1306">
        <v>34.845986316999998</v>
      </c>
      <c r="M1306">
        <v>-118.87201894170001</v>
      </c>
      <c r="N1306" s="7" t="s">
        <v>1089</v>
      </c>
      <c r="O1306" s="7" t="s">
        <v>1095</v>
      </c>
      <c r="P1306" s="7" t="s">
        <v>1091</v>
      </c>
      <c r="Q1306" s="7" t="s">
        <v>141</v>
      </c>
      <c r="R1306" s="7">
        <v>583</v>
      </c>
      <c r="S1306" s="7">
        <v>219</v>
      </c>
      <c r="T1306" s="7" t="s">
        <v>134</v>
      </c>
      <c r="U1306" s="7" t="s">
        <v>221</v>
      </c>
      <c r="V1306" s="7" t="s">
        <v>2625</v>
      </c>
      <c r="W1306" s="8">
        <v>0</v>
      </c>
      <c r="X1306" s="8">
        <v>2.812878787878788</v>
      </c>
      <c r="Y1306" s="8">
        <v>0</v>
      </c>
      <c r="Z1306" s="8">
        <v>2.812878787878788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8">
        <v>0</v>
      </c>
      <c r="AO1306" s="8">
        <v>0</v>
      </c>
      <c r="AP1306" s="8">
        <v>0</v>
      </c>
      <c r="AQ1306" s="8">
        <v>0</v>
      </c>
      <c r="AR1306" s="8">
        <v>0</v>
      </c>
      <c r="AS1306" s="8">
        <v>0</v>
      </c>
      <c r="AT1306" s="8">
        <v>0</v>
      </c>
      <c r="AU1306" s="7">
        <v>0</v>
      </c>
      <c r="AV1306" s="7">
        <v>0</v>
      </c>
      <c r="AW1306" s="7">
        <v>0</v>
      </c>
      <c r="AX1306" s="7">
        <v>0</v>
      </c>
      <c r="AY1306" s="7">
        <v>0</v>
      </c>
      <c r="AZ1306" s="7">
        <v>0</v>
      </c>
      <c r="BA1306" s="7">
        <v>0</v>
      </c>
      <c r="BB1306" s="7">
        <v>0</v>
      </c>
      <c r="BC1306" s="8">
        <v>0</v>
      </c>
      <c r="BD1306" s="8">
        <v>0</v>
      </c>
      <c r="BE1306" s="8">
        <v>0</v>
      </c>
      <c r="BF1306" s="8">
        <v>0</v>
      </c>
      <c r="BG1306" s="8">
        <v>0</v>
      </c>
      <c r="BH1306" s="8">
        <v>2.812878787878788</v>
      </c>
      <c r="BI1306" s="8">
        <v>0</v>
      </c>
      <c r="BJ1306" s="8">
        <v>2.812878787878788</v>
      </c>
      <c r="BK1306" s="8">
        <v>0</v>
      </c>
      <c r="BL1306" s="8">
        <v>0</v>
      </c>
      <c r="BM1306" s="8">
        <v>0</v>
      </c>
      <c r="BN1306" s="8">
        <v>0</v>
      </c>
      <c r="BO1306" s="8">
        <v>0</v>
      </c>
      <c r="BP1306" s="8">
        <v>0</v>
      </c>
      <c r="BQ1306" s="8">
        <v>0</v>
      </c>
      <c r="BR1306" s="8">
        <v>0</v>
      </c>
    </row>
    <row r="1307" spans="1:70" x14ac:dyDescent="0.25">
      <c r="A1307" s="6">
        <v>35312553</v>
      </c>
      <c r="B1307" t="s">
        <v>2858</v>
      </c>
      <c r="C1307" s="7" t="s">
        <v>421</v>
      </c>
      <c r="D1307" s="7" t="s">
        <v>94</v>
      </c>
      <c r="E1307" s="7" t="s">
        <v>421</v>
      </c>
      <c r="F1307" t="s">
        <v>2507</v>
      </c>
      <c r="G1307" t="s">
        <v>2848</v>
      </c>
      <c r="H1307" t="s">
        <v>1086</v>
      </c>
      <c r="I1307" t="s">
        <v>1087</v>
      </c>
      <c r="J1307" t="s">
        <v>99</v>
      </c>
      <c r="K1307" t="s">
        <v>1088</v>
      </c>
      <c r="L1307">
        <v>34.858184541299998</v>
      </c>
      <c r="M1307">
        <v>-118.8837238614</v>
      </c>
      <c r="N1307" s="7" t="s">
        <v>1089</v>
      </c>
      <c r="O1307" s="7" t="s">
        <v>2859</v>
      </c>
      <c r="P1307" s="7" t="s">
        <v>1091</v>
      </c>
      <c r="Q1307" s="7" t="s">
        <v>141</v>
      </c>
      <c r="R1307" s="7">
        <v>642</v>
      </c>
      <c r="S1307" s="7">
        <v>72</v>
      </c>
      <c r="T1307" s="7" t="s">
        <v>134</v>
      </c>
      <c r="U1307" s="7" t="s">
        <v>221</v>
      </c>
      <c r="V1307" s="7" t="s">
        <v>222</v>
      </c>
      <c r="W1307" s="8">
        <v>0</v>
      </c>
      <c r="X1307" s="8">
        <v>2.3899621212121214</v>
      </c>
      <c r="Y1307" s="8">
        <v>0</v>
      </c>
      <c r="Z1307" s="8">
        <v>2.3899621212121214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8">
        <v>0</v>
      </c>
      <c r="AO1307" s="8">
        <v>0</v>
      </c>
      <c r="AP1307" s="8">
        <v>0</v>
      </c>
      <c r="AQ1307" s="8">
        <v>0</v>
      </c>
      <c r="AR1307" s="8">
        <v>0</v>
      </c>
      <c r="AS1307" s="8">
        <v>0</v>
      </c>
      <c r="AT1307" s="8">
        <v>0</v>
      </c>
      <c r="AU1307" s="7">
        <v>0</v>
      </c>
      <c r="AV1307" s="7">
        <v>0</v>
      </c>
      <c r="AW1307" s="7">
        <v>0</v>
      </c>
      <c r="AX1307" s="7">
        <v>0</v>
      </c>
      <c r="AY1307" s="7">
        <v>0</v>
      </c>
      <c r="AZ1307" s="7">
        <v>0</v>
      </c>
      <c r="BA1307" s="7">
        <v>0</v>
      </c>
      <c r="BB1307" s="7">
        <v>0</v>
      </c>
      <c r="BC1307" s="8">
        <v>0</v>
      </c>
      <c r="BD1307" s="8">
        <v>0</v>
      </c>
      <c r="BE1307" s="8">
        <v>0</v>
      </c>
      <c r="BF1307" s="8">
        <v>0</v>
      </c>
      <c r="BG1307" s="8">
        <v>0</v>
      </c>
      <c r="BH1307" s="8">
        <v>2.3899621212121214</v>
      </c>
      <c r="BI1307" s="8">
        <v>0</v>
      </c>
      <c r="BJ1307" s="8">
        <v>2.3899621212121214</v>
      </c>
      <c r="BK1307" s="8">
        <v>0</v>
      </c>
      <c r="BL1307" s="8">
        <v>0</v>
      </c>
      <c r="BM1307" s="8">
        <v>0</v>
      </c>
      <c r="BN1307" s="8">
        <v>0</v>
      </c>
      <c r="BO1307" s="8">
        <v>0</v>
      </c>
      <c r="BP1307" s="8">
        <v>0</v>
      </c>
      <c r="BQ1307" s="8">
        <v>0</v>
      </c>
      <c r="BR1307" s="8">
        <v>0</v>
      </c>
    </row>
    <row r="1308" spans="1:70" x14ac:dyDescent="0.25">
      <c r="A1308" s="6">
        <v>35335286</v>
      </c>
      <c r="B1308" t="s">
        <v>2860</v>
      </c>
      <c r="C1308" s="7" t="s">
        <v>421</v>
      </c>
      <c r="D1308" s="7" t="s">
        <v>94</v>
      </c>
      <c r="E1308" s="7" t="s">
        <v>421</v>
      </c>
      <c r="F1308" t="s">
        <v>2507</v>
      </c>
      <c r="G1308" t="s">
        <v>2848</v>
      </c>
      <c r="H1308" t="s">
        <v>1086</v>
      </c>
      <c r="I1308" t="s">
        <v>1087</v>
      </c>
      <c r="J1308" t="s">
        <v>99</v>
      </c>
      <c r="K1308" t="s">
        <v>1088</v>
      </c>
      <c r="L1308">
        <v>34.854162437200003</v>
      </c>
      <c r="M1308">
        <v>-118.893008787</v>
      </c>
      <c r="N1308" s="7" t="s">
        <v>1089</v>
      </c>
      <c r="O1308" s="7" t="s">
        <v>2859</v>
      </c>
      <c r="P1308" s="7" t="s">
        <v>1091</v>
      </c>
      <c r="Q1308" s="7" t="s">
        <v>141</v>
      </c>
      <c r="R1308" s="7">
        <v>642</v>
      </c>
      <c r="S1308" s="7">
        <v>72</v>
      </c>
      <c r="T1308" s="7" t="s">
        <v>134</v>
      </c>
      <c r="U1308" s="7" t="s">
        <v>221</v>
      </c>
      <c r="V1308" s="7" t="s">
        <v>222</v>
      </c>
      <c r="W1308" s="8">
        <v>0</v>
      </c>
      <c r="X1308" s="8">
        <v>5.2100378787878787</v>
      </c>
      <c r="Y1308" s="8">
        <v>0</v>
      </c>
      <c r="Z1308" s="8">
        <v>5.2100378787878787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8">
        <v>0</v>
      </c>
      <c r="AO1308" s="8">
        <v>0</v>
      </c>
      <c r="AP1308" s="8">
        <v>0</v>
      </c>
      <c r="AQ1308" s="8">
        <v>0</v>
      </c>
      <c r="AR1308" s="8">
        <v>0</v>
      </c>
      <c r="AS1308" s="8">
        <v>0</v>
      </c>
      <c r="AT1308" s="8">
        <v>0</v>
      </c>
      <c r="AU1308" s="7">
        <v>0</v>
      </c>
      <c r="AV1308" s="7">
        <v>0</v>
      </c>
      <c r="AW1308" s="7">
        <v>0</v>
      </c>
      <c r="AX1308" s="7">
        <v>0</v>
      </c>
      <c r="AY1308" s="7">
        <v>0</v>
      </c>
      <c r="AZ1308" s="7">
        <v>0</v>
      </c>
      <c r="BA1308" s="7">
        <v>0</v>
      </c>
      <c r="BB1308" s="7">
        <v>0</v>
      </c>
      <c r="BC1308" s="8">
        <v>0</v>
      </c>
      <c r="BD1308" s="8">
        <v>0</v>
      </c>
      <c r="BE1308" s="8">
        <v>0</v>
      </c>
      <c r="BF1308" s="8">
        <v>0</v>
      </c>
      <c r="BG1308" s="8">
        <v>0</v>
      </c>
      <c r="BH1308" s="8">
        <v>5.2100378787878787</v>
      </c>
      <c r="BI1308" s="8">
        <v>0</v>
      </c>
      <c r="BJ1308" s="8">
        <v>5.2100378787878787</v>
      </c>
      <c r="BK1308" s="8">
        <v>0</v>
      </c>
      <c r="BL1308" s="8">
        <v>0</v>
      </c>
      <c r="BM1308" s="8">
        <v>0</v>
      </c>
      <c r="BN1308" s="8">
        <v>0</v>
      </c>
      <c r="BO1308" s="8">
        <v>0</v>
      </c>
      <c r="BP1308" s="8">
        <v>0</v>
      </c>
      <c r="BQ1308" s="8">
        <v>0</v>
      </c>
      <c r="BR1308" s="8">
        <v>0</v>
      </c>
    </row>
    <row r="1309" spans="1:70" x14ac:dyDescent="0.25">
      <c r="A1309" s="6">
        <v>35335287</v>
      </c>
      <c r="B1309" t="s">
        <v>2861</v>
      </c>
      <c r="C1309" s="7" t="s">
        <v>82</v>
      </c>
      <c r="D1309" s="7" t="s">
        <v>94</v>
      </c>
      <c r="E1309" s="7" t="s">
        <v>83</v>
      </c>
      <c r="F1309" t="s">
        <v>2507</v>
      </c>
      <c r="G1309" t="s">
        <v>2848</v>
      </c>
      <c r="H1309" t="s">
        <v>1086</v>
      </c>
      <c r="I1309" t="s">
        <v>1087</v>
      </c>
      <c r="J1309" t="s">
        <v>99</v>
      </c>
      <c r="K1309" t="s">
        <v>1088</v>
      </c>
      <c r="L1309">
        <v>34.846607839400001</v>
      </c>
      <c r="M1309">
        <v>-118.8986850859</v>
      </c>
      <c r="N1309" s="7" t="s">
        <v>1089</v>
      </c>
      <c r="O1309" s="7" t="s">
        <v>2859</v>
      </c>
      <c r="P1309" s="7" t="s">
        <v>1091</v>
      </c>
      <c r="Q1309" s="7" t="s">
        <v>141</v>
      </c>
      <c r="R1309" s="7">
        <v>642</v>
      </c>
      <c r="S1309" s="7">
        <v>72</v>
      </c>
      <c r="T1309" s="7" t="s">
        <v>134</v>
      </c>
      <c r="U1309" s="7" t="s">
        <v>221</v>
      </c>
      <c r="V1309" s="7" t="s">
        <v>222</v>
      </c>
      <c r="W1309" s="8">
        <v>0</v>
      </c>
      <c r="X1309" s="8">
        <v>2.1799242424242422</v>
      </c>
      <c r="Y1309" s="8">
        <v>0</v>
      </c>
      <c r="Z1309" s="8">
        <v>2.1799242424242422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8">
        <v>0</v>
      </c>
      <c r="AO1309" s="8">
        <v>0</v>
      </c>
      <c r="AP1309" s="8">
        <v>0</v>
      </c>
      <c r="AQ1309" s="8">
        <v>0</v>
      </c>
      <c r="AR1309" s="8">
        <v>0</v>
      </c>
      <c r="AS1309" s="8">
        <v>0</v>
      </c>
      <c r="AT1309" s="8">
        <v>0</v>
      </c>
      <c r="AU1309" s="7">
        <v>0</v>
      </c>
      <c r="AV1309" s="7">
        <v>0</v>
      </c>
      <c r="AW1309" s="7">
        <v>0</v>
      </c>
      <c r="AX1309" s="7">
        <v>0</v>
      </c>
      <c r="AY1309" s="7">
        <v>0</v>
      </c>
      <c r="AZ1309" s="7">
        <v>0</v>
      </c>
      <c r="BA1309" s="7">
        <v>0</v>
      </c>
      <c r="BB1309" s="7">
        <v>0</v>
      </c>
      <c r="BC1309" s="8">
        <v>0</v>
      </c>
      <c r="BD1309" s="8">
        <v>0</v>
      </c>
      <c r="BE1309" s="8">
        <v>0</v>
      </c>
      <c r="BF1309" s="8">
        <v>0</v>
      </c>
      <c r="BG1309" s="8">
        <v>0</v>
      </c>
      <c r="BH1309" s="8">
        <v>2.1799242424242422</v>
      </c>
      <c r="BI1309" s="8">
        <v>0</v>
      </c>
      <c r="BJ1309" s="8">
        <v>2.1799242424242422</v>
      </c>
      <c r="BK1309" s="8">
        <v>0</v>
      </c>
      <c r="BL1309" s="8">
        <v>0</v>
      </c>
      <c r="BM1309" s="8">
        <v>0</v>
      </c>
      <c r="BN1309" s="8">
        <v>0</v>
      </c>
      <c r="BO1309" s="8">
        <v>0</v>
      </c>
      <c r="BP1309" s="8">
        <v>0</v>
      </c>
      <c r="BQ1309" s="8">
        <v>0</v>
      </c>
      <c r="BR1309" s="8">
        <v>0</v>
      </c>
    </row>
    <row r="1310" spans="1:70" x14ac:dyDescent="0.25">
      <c r="A1310" s="6">
        <v>35335288</v>
      </c>
      <c r="B1310" t="s">
        <v>2862</v>
      </c>
      <c r="C1310" s="7" t="s">
        <v>82</v>
      </c>
      <c r="D1310" s="7" t="s">
        <v>94</v>
      </c>
      <c r="E1310" s="7" t="s">
        <v>83</v>
      </c>
      <c r="F1310" t="s">
        <v>2507</v>
      </c>
      <c r="G1310" t="s">
        <v>2848</v>
      </c>
      <c r="H1310" t="s">
        <v>1086</v>
      </c>
      <c r="I1310" t="s">
        <v>1087</v>
      </c>
      <c r="J1310" t="s">
        <v>99</v>
      </c>
      <c r="K1310" t="s">
        <v>1088</v>
      </c>
      <c r="L1310">
        <v>34.915831847900002</v>
      </c>
      <c r="M1310">
        <v>-118.9257568579</v>
      </c>
      <c r="N1310" s="7" t="s">
        <v>1089</v>
      </c>
      <c r="O1310" s="7" t="s">
        <v>1090</v>
      </c>
      <c r="P1310" s="7" t="s">
        <v>1091</v>
      </c>
      <c r="Q1310" s="7" t="s">
        <v>141</v>
      </c>
      <c r="R1310" s="7">
        <v>691</v>
      </c>
      <c r="S1310" s="7">
        <v>368</v>
      </c>
      <c r="T1310" s="7" t="s">
        <v>134</v>
      </c>
      <c r="U1310" s="7" t="s">
        <v>221</v>
      </c>
      <c r="V1310" s="7" t="s">
        <v>2863</v>
      </c>
      <c r="W1310" s="8">
        <v>1.3799242424242424</v>
      </c>
      <c r="X1310" s="8">
        <v>3.6</v>
      </c>
      <c r="Y1310" s="8">
        <v>0</v>
      </c>
      <c r="Z1310" s="8">
        <v>4.979924242424242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8">
        <v>0</v>
      </c>
      <c r="AO1310" s="8">
        <v>0</v>
      </c>
      <c r="AP1310" s="8">
        <v>0</v>
      </c>
      <c r="AQ1310" s="8">
        <v>0</v>
      </c>
      <c r="AR1310" s="8">
        <v>0</v>
      </c>
      <c r="AS1310" s="8">
        <v>0</v>
      </c>
      <c r="AT1310" s="8">
        <v>0</v>
      </c>
      <c r="AU1310" s="7">
        <v>0</v>
      </c>
      <c r="AV1310" s="7">
        <v>0</v>
      </c>
      <c r="AW1310" s="7">
        <v>0</v>
      </c>
      <c r="AX1310" s="7">
        <v>0</v>
      </c>
      <c r="AY1310" s="7">
        <v>0</v>
      </c>
      <c r="AZ1310" s="7">
        <v>0</v>
      </c>
      <c r="BA1310" s="7">
        <v>0</v>
      </c>
      <c r="BB1310" s="7">
        <v>0</v>
      </c>
      <c r="BC1310" s="8">
        <v>1.3799242424242424</v>
      </c>
      <c r="BD1310" s="8">
        <v>3.6</v>
      </c>
      <c r="BE1310" s="8">
        <v>0</v>
      </c>
      <c r="BF1310" s="8">
        <v>4.979924242424242</v>
      </c>
      <c r="BG1310" s="8">
        <v>0</v>
      </c>
      <c r="BH1310" s="8">
        <v>0</v>
      </c>
      <c r="BI1310" s="8">
        <v>0</v>
      </c>
      <c r="BJ1310" s="8">
        <v>0</v>
      </c>
      <c r="BK1310" s="8">
        <v>0</v>
      </c>
      <c r="BL1310" s="8">
        <v>0</v>
      </c>
      <c r="BM1310" s="8">
        <v>0</v>
      </c>
      <c r="BN1310" s="8">
        <v>0</v>
      </c>
      <c r="BO1310" s="8">
        <v>0</v>
      </c>
      <c r="BP1310" s="8">
        <v>0</v>
      </c>
      <c r="BQ1310" s="8">
        <v>0</v>
      </c>
      <c r="BR1310" s="8">
        <v>0</v>
      </c>
    </row>
    <row r="1311" spans="1:70" x14ac:dyDescent="0.25">
      <c r="A1311" s="6">
        <v>35335289</v>
      </c>
      <c r="B1311" t="s">
        <v>2864</v>
      </c>
      <c r="C1311" s="7" t="s">
        <v>82</v>
      </c>
      <c r="D1311" s="7" t="s">
        <v>94</v>
      </c>
      <c r="E1311" s="7" t="s">
        <v>83</v>
      </c>
      <c r="F1311" t="s">
        <v>2507</v>
      </c>
      <c r="G1311" t="s">
        <v>2848</v>
      </c>
      <c r="H1311" t="s">
        <v>1086</v>
      </c>
      <c r="I1311" t="s">
        <v>1087</v>
      </c>
      <c r="J1311" t="s">
        <v>99</v>
      </c>
      <c r="K1311" t="s">
        <v>1088</v>
      </c>
      <c r="L1311">
        <v>34.890843732699999</v>
      </c>
      <c r="M1311">
        <v>-118.9154041689</v>
      </c>
      <c r="N1311" s="7" t="s">
        <v>1089</v>
      </c>
      <c r="O1311" s="7" t="s">
        <v>1090</v>
      </c>
      <c r="P1311" s="7" t="s">
        <v>1091</v>
      </c>
      <c r="Q1311" s="7" t="s">
        <v>141</v>
      </c>
      <c r="R1311" s="7">
        <v>691</v>
      </c>
      <c r="S1311" s="7">
        <v>368</v>
      </c>
      <c r="T1311" s="7" t="s">
        <v>134</v>
      </c>
      <c r="U1311" s="7" t="s">
        <v>221</v>
      </c>
      <c r="V1311" s="7" t="s">
        <v>2863</v>
      </c>
      <c r="W1311" s="8">
        <v>0</v>
      </c>
      <c r="X1311" s="8">
        <v>1.5774621212121211</v>
      </c>
      <c r="Y1311" s="8">
        <v>0</v>
      </c>
      <c r="Z1311" s="8">
        <v>1.5774621212121211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8">
        <v>0</v>
      </c>
      <c r="AO1311" s="8">
        <v>0</v>
      </c>
      <c r="AP1311" s="8">
        <v>0</v>
      </c>
      <c r="AQ1311" s="8">
        <v>0</v>
      </c>
      <c r="AR1311" s="8">
        <v>0</v>
      </c>
      <c r="AS1311" s="8">
        <v>0</v>
      </c>
      <c r="AT1311" s="8">
        <v>0</v>
      </c>
      <c r="AU1311" s="7">
        <v>0</v>
      </c>
      <c r="AV1311" s="7">
        <v>0</v>
      </c>
      <c r="AW1311" s="7">
        <v>0</v>
      </c>
      <c r="AX1311" s="7">
        <v>0</v>
      </c>
      <c r="AY1311" s="7">
        <v>0</v>
      </c>
      <c r="AZ1311" s="7">
        <v>0</v>
      </c>
      <c r="BA1311" s="7">
        <v>0</v>
      </c>
      <c r="BB1311" s="7">
        <v>0</v>
      </c>
      <c r="BC1311" s="8">
        <v>0</v>
      </c>
      <c r="BD1311" s="8">
        <v>1.5774621212121211</v>
      </c>
      <c r="BE1311" s="8">
        <v>0</v>
      </c>
      <c r="BF1311" s="8">
        <v>1.5774621212121211</v>
      </c>
      <c r="BG1311" s="8">
        <v>0</v>
      </c>
      <c r="BH1311" s="8">
        <v>0</v>
      </c>
      <c r="BI1311" s="8">
        <v>0</v>
      </c>
      <c r="BJ1311" s="8">
        <v>0</v>
      </c>
      <c r="BK1311" s="8">
        <v>0</v>
      </c>
      <c r="BL1311" s="8">
        <v>0</v>
      </c>
      <c r="BM1311" s="8">
        <v>0</v>
      </c>
      <c r="BN1311" s="8">
        <v>0</v>
      </c>
      <c r="BO1311" s="8">
        <v>0</v>
      </c>
      <c r="BP1311" s="8">
        <v>0</v>
      </c>
      <c r="BQ1311" s="8">
        <v>0</v>
      </c>
      <c r="BR1311" s="8">
        <v>0</v>
      </c>
    </row>
    <row r="1312" spans="1:70" x14ac:dyDescent="0.25">
      <c r="A1312" s="6">
        <v>35321445</v>
      </c>
      <c r="B1312" t="s">
        <v>2865</v>
      </c>
      <c r="C1312" s="7" t="s">
        <v>421</v>
      </c>
      <c r="D1312" s="7" t="s">
        <v>94</v>
      </c>
      <c r="E1312" s="7" t="s">
        <v>421</v>
      </c>
      <c r="F1312" t="s">
        <v>2507</v>
      </c>
      <c r="G1312" t="s">
        <v>2848</v>
      </c>
      <c r="H1312" t="s">
        <v>1086</v>
      </c>
      <c r="I1312" t="s">
        <v>1087</v>
      </c>
      <c r="J1312" t="s">
        <v>99</v>
      </c>
      <c r="K1312" t="s">
        <v>1088</v>
      </c>
      <c r="L1312">
        <v>34.890843732699999</v>
      </c>
      <c r="M1312">
        <v>-118.9154041689</v>
      </c>
      <c r="N1312" s="7" t="s">
        <v>1089</v>
      </c>
      <c r="O1312" s="7" t="s">
        <v>1090</v>
      </c>
      <c r="P1312" s="7" t="s">
        <v>1091</v>
      </c>
      <c r="Q1312" s="7" t="s">
        <v>141</v>
      </c>
      <c r="R1312" s="7">
        <v>691</v>
      </c>
      <c r="S1312" s="7">
        <v>368</v>
      </c>
      <c r="T1312" s="7" t="s">
        <v>134</v>
      </c>
      <c r="U1312" s="7" t="s">
        <v>221</v>
      </c>
      <c r="V1312" s="7" t="s">
        <v>2625</v>
      </c>
      <c r="W1312" s="8">
        <v>0</v>
      </c>
      <c r="X1312" s="8">
        <v>2.9580000000000002</v>
      </c>
      <c r="Y1312" s="8">
        <v>0</v>
      </c>
      <c r="Z1312" s="8">
        <v>2.9580000000000002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8">
        <v>0</v>
      </c>
      <c r="AO1312" s="8">
        <v>0</v>
      </c>
      <c r="AP1312" s="8">
        <v>0</v>
      </c>
      <c r="AQ1312" s="8">
        <v>0</v>
      </c>
      <c r="AR1312" s="8">
        <v>0</v>
      </c>
      <c r="AS1312" s="8">
        <v>0</v>
      </c>
      <c r="AT1312" s="8">
        <v>0</v>
      </c>
      <c r="AU1312" s="7">
        <v>0</v>
      </c>
      <c r="AV1312" s="7">
        <v>0</v>
      </c>
      <c r="AW1312" s="7">
        <v>0</v>
      </c>
      <c r="AX1312" s="7">
        <v>0</v>
      </c>
      <c r="AY1312" s="7">
        <v>0</v>
      </c>
      <c r="AZ1312" s="7">
        <v>0</v>
      </c>
      <c r="BA1312" s="7">
        <v>0</v>
      </c>
      <c r="BB1312" s="7">
        <v>0</v>
      </c>
      <c r="BC1312" s="8">
        <v>0</v>
      </c>
      <c r="BD1312" s="8">
        <v>0</v>
      </c>
      <c r="BE1312" s="8">
        <v>0</v>
      </c>
      <c r="BF1312" s="8">
        <v>0</v>
      </c>
      <c r="BG1312" s="8">
        <v>0</v>
      </c>
      <c r="BH1312" s="8">
        <v>2.9580000000000002</v>
      </c>
      <c r="BI1312" s="8">
        <v>0</v>
      </c>
      <c r="BJ1312" s="8">
        <v>2.9580000000000002</v>
      </c>
      <c r="BK1312" s="8">
        <v>0</v>
      </c>
      <c r="BL1312" s="8">
        <v>0</v>
      </c>
      <c r="BM1312" s="8">
        <v>0</v>
      </c>
      <c r="BN1312" s="8">
        <v>0</v>
      </c>
      <c r="BO1312" s="8">
        <v>0</v>
      </c>
      <c r="BP1312" s="8">
        <v>0</v>
      </c>
      <c r="BQ1312" s="8">
        <v>0</v>
      </c>
      <c r="BR1312" s="8">
        <v>0</v>
      </c>
    </row>
    <row r="1313" spans="1:70" x14ac:dyDescent="0.25">
      <c r="A1313" s="6">
        <v>35342307</v>
      </c>
      <c r="B1313" t="s">
        <v>2866</v>
      </c>
      <c r="C1313" s="7" t="s">
        <v>421</v>
      </c>
      <c r="D1313" s="7" t="s">
        <v>94</v>
      </c>
      <c r="E1313" s="7" t="s">
        <v>421</v>
      </c>
      <c r="F1313" t="s">
        <v>2507</v>
      </c>
      <c r="G1313" t="s">
        <v>2848</v>
      </c>
      <c r="H1313" t="s">
        <v>1086</v>
      </c>
      <c r="I1313" t="s">
        <v>1087</v>
      </c>
      <c r="J1313" t="s">
        <v>99</v>
      </c>
      <c r="K1313" t="s">
        <v>1088</v>
      </c>
      <c r="L1313">
        <v>34.883270835899999</v>
      </c>
      <c r="M1313">
        <v>-118.92714476819999</v>
      </c>
      <c r="N1313" s="7" t="s">
        <v>1089</v>
      </c>
      <c r="O1313" s="7" t="s">
        <v>1090</v>
      </c>
      <c r="P1313" s="7" t="s">
        <v>1091</v>
      </c>
      <c r="Q1313" s="7" t="s">
        <v>141</v>
      </c>
      <c r="R1313" s="7">
        <v>691</v>
      </c>
      <c r="S1313" s="7">
        <v>368</v>
      </c>
      <c r="T1313" s="7" t="s">
        <v>134</v>
      </c>
      <c r="U1313" s="7" t="s">
        <v>221</v>
      </c>
      <c r="V1313" s="7" t="s">
        <v>2625</v>
      </c>
      <c r="W1313" s="8">
        <v>0</v>
      </c>
      <c r="X1313" s="8">
        <v>2.2519999999999998</v>
      </c>
      <c r="Y1313" s="8">
        <v>0</v>
      </c>
      <c r="Z1313" s="8">
        <v>2.2519999999999998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8">
        <v>0</v>
      </c>
      <c r="AO1313" s="8">
        <v>0</v>
      </c>
      <c r="AP1313" s="8">
        <v>0</v>
      </c>
      <c r="AQ1313" s="8">
        <v>0</v>
      </c>
      <c r="AR1313" s="8">
        <v>0</v>
      </c>
      <c r="AS1313" s="8">
        <v>0</v>
      </c>
      <c r="AT1313" s="8">
        <v>0</v>
      </c>
      <c r="AU1313" s="7">
        <v>0</v>
      </c>
      <c r="AV1313" s="7">
        <v>0</v>
      </c>
      <c r="AW1313" s="7">
        <v>0</v>
      </c>
      <c r="AX1313" s="7">
        <v>0</v>
      </c>
      <c r="AY1313" s="7">
        <v>0</v>
      </c>
      <c r="AZ1313" s="7">
        <v>0</v>
      </c>
      <c r="BA1313" s="7">
        <v>0</v>
      </c>
      <c r="BB1313" s="7">
        <v>0</v>
      </c>
      <c r="BC1313" s="8">
        <v>0</v>
      </c>
      <c r="BD1313" s="8">
        <v>0</v>
      </c>
      <c r="BE1313" s="8">
        <v>0</v>
      </c>
      <c r="BF1313" s="8">
        <v>0</v>
      </c>
      <c r="BG1313" s="8">
        <v>0</v>
      </c>
      <c r="BH1313" s="8">
        <v>2.2519999999999998</v>
      </c>
      <c r="BI1313" s="8">
        <v>0</v>
      </c>
      <c r="BJ1313" s="8">
        <v>2.2519999999999998</v>
      </c>
      <c r="BK1313" s="8">
        <v>0</v>
      </c>
      <c r="BL1313" s="8">
        <v>0</v>
      </c>
      <c r="BM1313" s="8">
        <v>0</v>
      </c>
      <c r="BN1313" s="8">
        <v>0</v>
      </c>
      <c r="BO1313" s="8">
        <v>0</v>
      </c>
      <c r="BP1313" s="8">
        <v>0</v>
      </c>
      <c r="BQ1313" s="8">
        <v>0</v>
      </c>
      <c r="BR1313" s="8">
        <v>0</v>
      </c>
    </row>
    <row r="1314" spans="1:70" x14ac:dyDescent="0.25">
      <c r="A1314" s="6">
        <v>35342308</v>
      </c>
      <c r="B1314" t="s">
        <v>2867</v>
      </c>
      <c r="C1314" s="7" t="s">
        <v>421</v>
      </c>
      <c r="D1314" s="7" t="s">
        <v>94</v>
      </c>
      <c r="E1314" s="7" t="s">
        <v>421</v>
      </c>
      <c r="F1314" t="s">
        <v>2507</v>
      </c>
      <c r="G1314" t="s">
        <v>2848</v>
      </c>
      <c r="H1314" t="s">
        <v>1086</v>
      </c>
      <c r="I1314" t="s">
        <v>1087</v>
      </c>
      <c r="J1314" t="s">
        <v>99</v>
      </c>
      <c r="K1314" t="s">
        <v>1088</v>
      </c>
      <c r="L1314">
        <v>34.886788737099998</v>
      </c>
      <c r="M1314">
        <v>-118.9361224657</v>
      </c>
      <c r="N1314" s="7" t="s">
        <v>1089</v>
      </c>
      <c r="O1314" s="7" t="s">
        <v>1090</v>
      </c>
      <c r="P1314" s="7" t="s">
        <v>1091</v>
      </c>
      <c r="Q1314" s="7" t="s">
        <v>141</v>
      </c>
      <c r="R1314" s="7">
        <v>691</v>
      </c>
      <c r="S1314" s="7">
        <v>368</v>
      </c>
      <c r="T1314" s="7" t="s">
        <v>134</v>
      </c>
      <c r="U1314" s="7" t="s">
        <v>221</v>
      </c>
      <c r="V1314" s="7" t="s">
        <v>2625</v>
      </c>
      <c r="W1314" s="8">
        <v>0</v>
      </c>
      <c r="X1314" s="8">
        <v>2.9969999999999999</v>
      </c>
      <c r="Y1314" s="8">
        <v>0</v>
      </c>
      <c r="Z1314" s="8">
        <v>2.9969999999999999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8">
        <v>0</v>
      </c>
      <c r="AO1314" s="8">
        <v>0</v>
      </c>
      <c r="AP1314" s="8">
        <v>0</v>
      </c>
      <c r="AQ1314" s="8">
        <v>0</v>
      </c>
      <c r="AR1314" s="8">
        <v>0</v>
      </c>
      <c r="AS1314" s="8">
        <v>0</v>
      </c>
      <c r="AT1314" s="8">
        <v>0</v>
      </c>
      <c r="AU1314" s="7">
        <v>0</v>
      </c>
      <c r="AV1314" s="7">
        <v>0</v>
      </c>
      <c r="AW1314" s="7">
        <v>0</v>
      </c>
      <c r="AX1314" s="7">
        <v>0</v>
      </c>
      <c r="AY1314" s="7">
        <v>0</v>
      </c>
      <c r="AZ1314" s="7">
        <v>0</v>
      </c>
      <c r="BA1314" s="7">
        <v>0</v>
      </c>
      <c r="BB1314" s="7">
        <v>0</v>
      </c>
      <c r="BC1314" s="8">
        <v>0</v>
      </c>
      <c r="BD1314" s="8">
        <v>0</v>
      </c>
      <c r="BE1314" s="8">
        <v>0</v>
      </c>
      <c r="BF1314" s="8">
        <v>0</v>
      </c>
      <c r="BG1314" s="8">
        <v>0</v>
      </c>
      <c r="BH1314" s="8">
        <v>2.9969999999999999</v>
      </c>
      <c r="BI1314" s="8">
        <v>0</v>
      </c>
      <c r="BJ1314" s="8">
        <v>2.9969999999999999</v>
      </c>
      <c r="BK1314" s="8">
        <v>0</v>
      </c>
      <c r="BL1314" s="8">
        <v>0</v>
      </c>
      <c r="BM1314" s="8">
        <v>0</v>
      </c>
      <c r="BN1314" s="8">
        <v>0</v>
      </c>
      <c r="BO1314" s="8">
        <v>0</v>
      </c>
      <c r="BP1314" s="8">
        <v>0</v>
      </c>
      <c r="BQ1314" s="8">
        <v>0</v>
      </c>
      <c r="BR1314" s="8">
        <v>0</v>
      </c>
    </row>
    <row r="1315" spans="1:70" x14ac:dyDescent="0.25">
      <c r="A1315" s="6">
        <v>35342310</v>
      </c>
      <c r="B1315" t="s">
        <v>2868</v>
      </c>
      <c r="C1315" s="7" t="s">
        <v>421</v>
      </c>
      <c r="D1315" s="7" t="s">
        <v>94</v>
      </c>
      <c r="E1315" s="7" t="s">
        <v>421</v>
      </c>
      <c r="F1315" t="s">
        <v>2507</v>
      </c>
      <c r="G1315" t="s">
        <v>2848</v>
      </c>
      <c r="H1315" t="s">
        <v>1086</v>
      </c>
      <c r="I1315" t="s">
        <v>1087</v>
      </c>
      <c r="J1315" t="s">
        <v>99</v>
      </c>
      <c r="K1315" t="s">
        <v>1088</v>
      </c>
      <c r="L1315">
        <v>34.881395032100002</v>
      </c>
      <c r="M1315">
        <v>-118.9012486765</v>
      </c>
      <c r="N1315" s="7" t="s">
        <v>1089</v>
      </c>
      <c r="O1315" s="7" t="s">
        <v>1090</v>
      </c>
      <c r="P1315" s="7" t="s">
        <v>1091</v>
      </c>
      <c r="Q1315" s="7" t="s">
        <v>141</v>
      </c>
      <c r="R1315" s="7">
        <v>691</v>
      </c>
      <c r="S1315" s="7">
        <v>368</v>
      </c>
      <c r="T1315" s="7" t="s">
        <v>134</v>
      </c>
      <c r="U1315" s="7" t="s">
        <v>221</v>
      </c>
      <c r="V1315" s="7" t="s">
        <v>2625</v>
      </c>
      <c r="W1315" s="8">
        <v>0</v>
      </c>
      <c r="X1315" s="8">
        <v>1.357</v>
      </c>
      <c r="Y1315" s="8">
        <v>0</v>
      </c>
      <c r="Z1315" s="8">
        <v>1.357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8">
        <v>0</v>
      </c>
      <c r="AO1315" s="8">
        <v>0</v>
      </c>
      <c r="AP1315" s="8">
        <v>0</v>
      </c>
      <c r="AQ1315" s="8">
        <v>0</v>
      </c>
      <c r="AR1315" s="8">
        <v>0</v>
      </c>
      <c r="AS1315" s="8">
        <v>0</v>
      </c>
      <c r="AT1315" s="8">
        <v>0</v>
      </c>
      <c r="AU1315" s="7">
        <v>0</v>
      </c>
      <c r="AV1315" s="7">
        <v>0</v>
      </c>
      <c r="AW1315" s="7">
        <v>0</v>
      </c>
      <c r="AX1315" s="7">
        <v>0</v>
      </c>
      <c r="AY1315" s="7">
        <v>0</v>
      </c>
      <c r="AZ1315" s="7">
        <v>0</v>
      </c>
      <c r="BA1315" s="7">
        <v>0</v>
      </c>
      <c r="BB1315" s="7">
        <v>0</v>
      </c>
      <c r="BC1315" s="8">
        <v>0</v>
      </c>
      <c r="BD1315" s="8">
        <v>0</v>
      </c>
      <c r="BE1315" s="8">
        <v>0</v>
      </c>
      <c r="BF1315" s="8">
        <v>0</v>
      </c>
      <c r="BG1315" s="8">
        <v>0</v>
      </c>
      <c r="BH1315" s="8">
        <v>1.357</v>
      </c>
      <c r="BI1315" s="8">
        <v>0</v>
      </c>
      <c r="BJ1315" s="8">
        <v>1.357</v>
      </c>
      <c r="BK1315" s="8">
        <v>0</v>
      </c>
      <c r="BL1315" s="8">
        <v>0</v>
      </c>
      <c r="BM1315" s="8">
        <v>0</v>
      </c>
      <c r="BN1315" s="8">
        <v>0</v>
      </c>
      <c r="BO1315" s="8">
        <v>0</v>
      </c>
      <c r="BP1315" s="8">
        <v>0</v>
      </c>
      <c r="BQ1315" s="8">
        <v>0</v>
      </c>
      <c r="BR1315" s="8">
        <v>0</v>
      </c>
    </row>
    <row r="1316" spans="1:70" x14ac:dyDescent="0.25">
      <c r="A1316" s="6">
        <v>35312554</v>
      </c>
      <c r="B1316" t="s">
        <v>2869</v>
      </c>
      <c r="C1316" s="7" t="s">
        <v>82</v>
      </c>
      <c r="D1316" s="7" t="s">
        <v>94</v>
      </c>
      <c r="E1316" s="7" t="s">
        <v>83</v>
      </c>
      <c r="F1316" t="s">
        <v>2507</v>
      </c>
      <c r="G1316" t="s">
        <v>2848</v>
      </c>
      <c r="H1316" t="s">
        <v>1086</v>
      </c>
      <c r="I1316" t="s">
        <v>1087</v>
      </c>
      <c r="J1316" t="s">
        <v>99</v>
      </c>
      <c r="K1316" t="s">
        <v>1088</v>
      </c>
      <c r="L1316">
        <v>34.932108813100001</v>
      </c>
      <c r="M1316">
        <v>-118.92828937669999</v>
      </c>
      <c r="N1316" s="7" t="s">
        <v>1089</v>
      </c>
      <c r="O1316" s="7" t="s">
        <v>1090</v>
      </c>
      <c r="P1316" s="7" t="s">
        <v>1091</v>
      </c>
      <c r="Q1316" s="7" t="s">
        <v>141</v>
      </c>
      <c r="R1316" s="7">
        <v>691</v>
      </c>
      <c r="S1316" s="7">
        <v>368</v>
      </c>
      <c r="T1316" s="7" t="s">
        <v>134</v>
      </c>
      <c r="U1316" s="7" t="s">
        <v>221</v>
      </c>
      <c r="V1316" s="7" t="s">
        <v>2863</v>
      </c>
      <c r="W1316" s="8">
        <v>0</v>
      </c>
      <c r="X1316" s="8">
        <v>1.6</v>
      </c>
      <c r="Y1316" s="8">
        <v>0</v>
      </c>
      <c r="Z1316" s="8">
        <v>1.6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8">
        <v>0</v>
      </c>
      <c r="AO1316" s="8">
        <v>0</v>
      </c>
      <c r="AP1316" s="8">
        <v>0</v>
      </c>
      <c r="AQ1316" s="8">
        <v>0</v>
      </c>
      <c r="AR1316" s="8">
        <v>0</v>
      </c>
      <c r="AS1316" s="8">
        <v>0</v>
      </c>
      <c r="AT1316" s="8">
        <v>0</v>
      </c>
      <c r="AU1316" s="7">
        <v>0</v>
      </c>
      <c r="AV1316" s="7">
        <v>0</v>
      </c>
      <c r="AW1316" s="7">
        <v>0</v>
      </c>
      <c r="AX1316" s="7">
        <v>0</v>
      </c>
      <c r="AY1316" s="7">
        <v>0</v>
      </c>
      <c r="AZ1316" s="7">
        <v>0</v>
      </c>
      <c r="BA1316" s="7">
        <v>0</v>
      </c>
      <c r="BB1316" s="7">
        <v>0</v>
      </c>
      <c r="BC1316" s="8">
        <v>0</v>
      </c>
      <c r="BD1316" s="8">
        <v>1.6</v>
      </c>
      <c r="BE1316" s="8">
        <v>0</v>
      </c>
      <c r="BF1316" s="8">
        <v>1.6</v>
      </c>
      <c r="BG1316" s="8">
        <v>0</v>
      </c>
      <c r="BH1316" s="8">
        <v>0</v>
      </c>
      <c r="BI1316" s="8">
        <v>0</v>
      </c>
      <c r="BJ1316" s="8">
        <v>0</v>
      </c>
      <c r="BK1316" s="8">
        <v>0</v>
      </c>
      <c r="BL1316" s="8">
        <v>0</v>
      </c>
      <c r="BM1316" s="8">
        <v>0</v>
      </c>
      <c r="BN1316" s="8">
        <v>0</v>
      </c>
      <c r="BO1316" s="8">
        <v>0</v>
      </c>
      <c r="BP1316" s="8">
        <v>0</v>
      </c>
      <c r="BQ1316" s="8">
        <v>0</v>
      </c>
      <c r="BR1316" s="8">
        <v>0</v>
      </c>
    </row>
    <row r="1317" spans="1:70" x14ac:dyDescent="0.25">
      <c r="A1317" s="6">
        <v>35364784</v>
      </c>
      <c r="B1317" t="s">
        <v>2870</v>
      </c>
      <c r="C1317" s="7" t="s">
        <v>421</v>
      </c>
      <c r="D1317" s="7" t="s">
        <v>2647</v>
      </c>
      <c r="E1317" s="7" t="s">
        <v>421</v>
      </c>
      <c r="F1317" t="s">
        <v>2507</v>
      </c>
      <c r="G1317" t="s">
        <v>2648</v>
      </c>
      <c r="H1317" t="s">
        <v>370</v>
      </c>
      <c r="I1317" t="s">
        <v>144</v>
      </c>
      <c r="J1317" t="s">
        <v>78</v>
      </c>
      <c r="K1317" t="s">
        <v>79</v>
      </c>
      <c r="L1317">
        <v>39.933949635399998</v>
      </c>
      <c r="M1317">
        <v>-121.725513668</v>
      </c>
      <c r="N1317" s="7" t="s">
        <v>1082</v>
      </c>
      <c r="O1317" s="7" t="s">
        <v>2871</v>
      </c>
      <c r="P1317" s="7" t="s">
        <v>1084</v>
      </c>
      <c r="Q1317" s="7" t="s">
        <v>170</v>
      </c>
      <c r="R1317" s="7">
        <v>2537</v>
      </c>
      <c r="S1317" s="7">
        <v>57</v>
      </c>
      <c r="T1317" s="7" t="s">
        <v>123</v>
      </c>
      <c r="U1317" s="7"/>
      <c r="V1317" s="7" t="s">
        <v>790</v>
      </c>
      <c r="W1317" s="8">
        <v>0</v>
      </c>
      <c r="X1317" s="8">
        <v>7.1700757575757574</v>
      </c>
      <c r="Y1317" s="8">
        <v>0</v>
      </c>
      <c r="Z1317" s="8">
        <v>7.1700757575757574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8">
        <v>0</v>
      </c>
      <c r="AO1317" s="8">
        <v>0</v>
      </c>
      <c r="AP1317" s="8">
        <v>0</v>
      </c>
      <c r="AQ1317" s="8">
        <v>0</v>
      </c>
      <c r="AR1317" s="8">
        <v>0</v>
      </c>
      <c r="AS1317" s="8">
        <v>0</v>
      </c>
      <c r="AT1317" s="8">
        <v>0</v>
      </c>
      <c r="AU1317" s="7">
        <v>0</v>
      </c>
      <c r="AV1317" s="7">
        <v>0</v>
      </c>
      <c r="AW1317" s="7">
        <v>0</v>
      </c>
      <c r="AX1317" s="7">
        <v>0</v>
      </c>
      <c r="AY1317" s="7">
        <v>0</v>
      </c>
      <c r="AZ1317" s="7">
        <v>0</v>
      </c>
      <c r="BA1317" s="7">
        <v>0</v>
      </c>
      <c r="BB1317" s="7">
        <v>0</v>
      </c>
      <c r="BC1317" s="8">
        <v>0</v>
      </c>
      <c r="BD1317" s="8">
        <v>0</v>
      </c>
      <c r="BE1317" s="8">
        <v>0</v>
      </c>
      <c r="BF1317" s="8">
        <v>0</v>
      </c>
      <c r="BG1317" s="8">
        <v>0</v>
      </c>
      <c r="BH1317" s="8">
        <v>0</v>
      </c>
      <c r="BI1317" s="8">
        <v>0</v>
      </c>
      <c r="BJ1317" s="8">
        <v>0</v>
      </c>
      <c r="BK1317" s="8">
        <v>0</v>
      </c>
      <c r="BL1317" s="8">
        <v>7.1700757575757574</v>
      </c>
      <c r="BM1317" s="8">
        <v>0</v>
      </c>
      <c r="BN1317" s="8">
        <v>7.1700757575757574</v>
      </c>
      <c r="BO1317" s="8">
        <v>0</v>
      </c>
      <c r="BP1317" s="8">
        <v>0</v>
      </c>
      <c r="BQ1317" s="8">
        <v>0</v>
      </c>
      <c r="BR1317" s="8">
        <v>0</v>
      </c>
    </row>
    <row r="1318" spans="1:70" x14ac:dyDescent="0.25">
      <c r="A1318" s="6">
        <v>35363559</v>
      </c>
      <c r="B1318" t="s">
        <v>2872</v>
      </c>
      <c r="C1318" s="7" t="s">
        <v>421</v>
      </c>
      <c r="D1318" s="7" t="s">
        <v>2647</v>
      </c>
      <c r="E1318" s="7" t="s">
        <v>421</v>
      </c>
      <c r="F1318" t="s">
        <v>2507</v>
      </c>
      <c r="G1318" t="s">
        <v>2648</v>
      </c>
      <c r="H1318" t="s">
        <v>370</v>
      </c>
      <c r="I1318" t="s">
        <v>144</v>
      </c>
      <c r="J1318" t="s">
        <v>78</v>
      </c>
      <c r="K1318" t="s">
        <v>79</v>
      </c>
      <c r="L1318">
        <v>39.903473831900001</v>
      </c>
      <c r="M1318">
        <v>-121.7420049759</v>
      </c>
      <c r="N1318" s="7" t="s">
        <v>1082</v>
      </c>
      <c r="O1318" s="7" t="s">
        <v>2871</v>
      </c>
      <c r="P1318" s="7" t="s">
        <v>1084</v>
      </c>
      <c r="Q1318" s="7" t="s">
        <v>170</v>
      </c>
      <c r="R1318" s="7">
        <v>2537</v>
      </c>
      <c r="S1318" s="7">
        <v>57</v>
      </c>
      <c r="T1318" s="7" t="s">
        <v>123</v>
      </c>
      <c r="U1318" s="7"/>
      <c r="V1318" s="7" t="s">
        <v>790</v>
      </c>
      <c r="W1318" s="8">
        <v>0</v>
      </c>
      <c r="X1318" s="8">
        <v>10.339962121212121</v>
      </c>
      <c r="Y1318" s="8">
        <v>0</v>
      </c>
      <c r="Z1318" s="8">
        <v>10.339962121212121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8">
        <v>0</v>
      </c>
      <c r="AN1318" s="8">
        <v>0</v>
      </c>
      <c r="AO1318" s="8">
        <v>0</v>
      </c>
      <c r="AP1318" s="8">
        <v>0</v>
      </c>
      <c r="AQ1318" s="8">
        <v>0</v>
      </c>
      <c r="AR1318" s="8">
        <v>0</v>
      </c>
      <c r="AS1318" s="8">
        <v>0</v>
      </c>
      <c r="AT1318" s="8">
        <v>0</v>
      </c>
      <c r="AU1318" s="7">
        <v>0</v>
      </c>
      <c r="AV1318" s="7">
        <v>0</v>
      </c>
      <c r="AW1318" s="7">
        <v>0</v>
      </c>
      <c r="AX1318" s="7">
        <v>0</v>
      </c>
      <c r="AY1318" s="7">
        <v>0</v>
      </c>
      <c r="AZ1318" s="7">
        <v>0</v>
      </c>
      <c r="BA1318" s="7">
        <v>0</v>
      </c>
      <c r="BB1318" s="7">
        <v>0</v>
      </c>
      <c r="BC1318" s="8">
        <v>0</v>
      </c>
      <c r="BD1318" s="8">
        <v>0</v>
      </c>
      <c r="BE1318" s="8">
        <v>0</v>
      </c>
      <c r="BF1318" s="8">
        <v>0</v>
      </c>
      <c r="BG1318" s="8">
        <v>0</v>
      </c>
      <c r="BH1318" s="8">
        <v>10.339962121212121</v>
      </c>
      <c r="BI1318" s="8">
        <v>0</v>
      </c>
      <c r="BJ1318" s="8">
        <v>10.339962121212121</v>
      </c>
      <c r="BK1318" s="8">
        <v>0</v>
      </c>
      <c r="BL1318" s="8">
        <v>0</v>
      </c>
      <c r="BM1318" s="8">
        <v>0</v>
      </c>
      <c r="BN1318" s="8">
        <v>0</v>
      </c>
      <c r="BO1318" s="8">
        <v>0</v>
      </c>
      <c r="BP1318" s="8">
        <v>0</v>
      </c>
      <c r="BQ1318" s="8">
        <v>0</v>
      </c>
      <c r="BR1318" s="8">
        <v>0</v>
      </c>
    </row>
    <row r="1319" spans="1:70" x14ac:dyDescent="0.25">
      <c r="A1319" s="6">
        <v>35363720</v>
      </c>
      <c r="B1319" t="s">
        <v>2873</v>
      </c>
      <c r="C1319" s="7" t="s">
        <v>421</v>
      </c>
      <c r="D1319" s="7" t="s">
        <v>2647</v>
      </c>
      <c r="E1319" s="7" t="s">
        <v>421</v>
      </c>
      <c r="F1319" t="s">
        <v>2507</v>
      </c>
      <c r="G1319" t="s">
        <v>2648</v>
      </c>
      <c r="H1319" t="s">
        <v>370</v>
      </c>
      <c r="I1319" t="s">
        <v>144</v>
      </c>
      <c r="J1319" t="s">
        <v>78</v>
      </c>
      <c r="K1319" t="s">
        <v>79</v>
      </c>
      <c r="L1319">
        <v>39.933949635399998</v>
      </c>
      <c r="M1319">
        <v>-121.725513668</v>
      </c>
      <c r="N1319" s="7" t="s">
        <v>1082</v>
      </c>
      <c r="O1319" s="7" t="s">
        <v>2871</v>
      </c>
      <c r="P1319" s="7" t="s">
        <v>1084</v>
      </c>
      <c r="Q1319" s="7" t="s">
        <v>170</v>
      </c>
      <c r="R1319" s="7">
        <v>2537</v>
      </c>
      <c r="S1319" s="7">
        <v>57</v>
      </c>
      <c r="T1319" s="7" t="s">
        <v>123</v>
      </c>
      <c r="U1319" s="7"/>
      <c r="V1319" s="7" t="s">
        <v>790</v>
      </c>
      <c r="W1319" s="8">
        <v>0</v>
      </c>
      <c r="X1319" s="8">
        <v>9.5899621212121211</v>
      </c>
      <c r="Y1319" s="8">
        <v>0</v>
      </c>
      <c r="Z1319" s="8">
        <v>9.5899621212121211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8">
        <v>0</v>
      </c>
      <c r="AO1319" s="8">
        <v>0</v>
      </c>
      <c r="AP1319" s="8">
        <v>0</v>
      </c>
      <c r="AQ1319" s="8">
        <v>0</v>
      </c>
      <c r="AR1319" s="8">
        <v>0</v>
      </c>
      <c r="AS1319" s="8">
        <v>0</v>
      </c>
      <c r="AT1319" s="8">
        <v>0</v>
      </c>
      <c r="AU1319" s="7">
        <v>0</v>
      </c>
      <c r="AV1319" s="7">
        <v>0</v>
      </c>
      <c r="AW1319" s="7">
        <v>0</v>
      </c>
      <c r="AX1319" s="7">
        <v>0</v>
      </c>
      <c r="AY1319" s="7">
        <v>0</v>
      </c>
      <c r="AZ1319" s="7">
        <v>0</v>
      </c>
      <c r="BA1319" s="7">
        <v>0</v>
      </c>
      <c r="BB1319" s="7">
        <v>0</v>
      </c>
      <c r="BC1319" s="8">
        <v>0</v>
      </c>
      <c r="BD1319" s="8">
        <v>0</v>
      </c>
      <c r="BE1319" s="8">
        <v>0</v>
      </c>
      <c r="BF1319" s="8">
        <v>0</v>
      </c>
      <c r="BG1319" s="8">
        <v>0</v>
      </c>
      <c r="BH1319" s="8">
        <v>9.5899621212121211</v>
      </c>
      <c r="BI1319" s="8">
        <v>0</v>
      </c>
      <c r="BJ1319" s="8">
        <v>9.5899621212121211</v>
      </c>
      <c r="BK1319" s="8">
        <v>0</v>
      </c>
      <c r="BL1319" s="8">
        <v>0</v>
      </c>
      <c r="BM1319" s="8">
        <v>0</v>
      </c>
      <c r="BN1319" s="8">
        <v>0</v>
      </c>
      <c r="BO1319" s="8">
        <v>0</v>
      </c>
      <c r="BP1319" s="8">
        <v>0</v>
      </c>
      <c r="BQ1319" s="8">
        <v>0</v>
      </c>
      <c r="BR1319" s="8">
        <v>0</v>
      </c>
    </row>
    <row r="1320" spans="1:70" x14ac:dyDescent="0.25">
      <c r="A1320" s="6">
        <v>35250577</v>
      </c>
      <c r="B1320" t="s">
        <v>2874</v>
      </c>
      <c r="C1320" s="7" t="s">
        <v>137</v>
      </c>
      <c r="D1320" s="7" t="s">
        <v>94</v>
      </c>
      <c r="E1320" s="7" t="s">
        <v>95</v>
      </c>
      <c r="F1320" t="s">
        <v>2507</v>
      </c>
      <c r="G1320" t="s">
        <v>2508</v>
      </c>
      <c r="H1320" t="s">
        <v>2814</v>
      </c>
      <c r="I1320" t="s">
        <v>1128</v>
      </c>
      <c r="J1320" t="s">
        <v>99</v>
      </c>
      <c r="K1320" t="s">
        <v>957</v>
      </c>
      <c r="L1320">
        <v>38.137681133500003</v>
      </c>
      <c r="M1320">
        <v>-120.37010618550001</v>
      </c>
      <c r="N1320" s="7" t="s">
        <v>1153</v>
      </c>
      <c r="O1320" s="7" t="s">
        <v>2875</v>
      </c>
      <c r="P1320" s="7" t="s">
        <v>1155</v>
      </c>
      <c r="Q1320" s="7" t="s">
        <v>122</v>
      </c>
      <c r="R1320" s="7">
        <v>235</v>
      </c>
      <c r="S1320" s="7">
        <v>54</v>
      </c>
      <c r="T1320" s="7" t="s">
        <v>123</v>
      </c>
      <c r="U1320" s="7"/>
      <c r="V1320" s="7" t="s">
        <v>207</v>
      </c>
      <c r="W1320" s="8">
        <v>4.0285984848484846</v>
      </c>
      <c r="X1320" s="8">
        <v>0</v>
      </c>
      <c r="Y1320" s="8">
        <v>0</v>
      </c>
      <c r="Z1320" s="8">
        <v>4.0285984848484846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8">
        <v>0</v>
      </c>
      <c r="AO1320" s="8">
        <v>0</v>
      </c>
      <c r="AP1320" s="8">
        <v>0</v>
      </c>
      <c r="AQ1320" s="8">
        <v>0</v>
      </c>
      <c r="AR1320" s="8">
        <v>0</v>
      </c>
      <c r="AS1320" s="8">
        <v>0</v>
      </c>
      <c r="AT1320" s="8">
        <v>0</v>
      </c>
      <c r="AU1320" s="7">
        <v>0.19829545454545455</v>
      </c>
      <c r="AV1320" s="7">
        <v>0</v>
      </c>
      <c r="AW1320" s="7">
        <v>0</v>
      </c>
      <c r="AX1320" s="7">
        <v>0.19829545454545455</v>
      </c>
      <c r="AY1320" s="7">
        <v>3.8303030303030301</v>
      </c>
      <c r="AZ1320" s="7">
        <v>0</v>
      </c>
      <c r="BA1320" s="7">
        <v>0</v>
      </c>
      <c r="BB1320" s="7">
        <v>3.8303030303030301</v>
      </c>
      <c r="BC1320" s="8">
        <v>0</v>
      </c>
      <c r="BD1320" s="8">
        <v>0</v>
      </c>
      <c r="BE1320" s="8">
        <v>0</v>
      </c>
      <c r="BF1320" s="8">
        <v>0</v>
      </c>
      <c r="BG1320" s="8">
        <v>0</v>
      </c>
      <c r="BH1320" s="8">
        <v>0</v>
      </c>
      <c r="BI1320" s="8">
        <v>0</v>
      </c>
      <c r="BJ1320" s="8">
        <v>0</v>
      </c>
      <c r="BK1320" s="8">
        <v>0</v>
      </c>
      <c r="BL1320" s="8">
        <v>0</v>
      </c>
      <c r="BM1320" s="8">
        <v>0</v>
      </c>
      <c r="BN1320" s="8">
        <v>0</v>
      </c>
      <c r="BO1320" s="8">
        <v>0</v>
      </c>
      <c r="BP1320" s="8">
        <v>0</v>
      </c>
      <c r="BQ1320" s="8">
        <v>0</v>
      </c>
      <c r="BR1320" s="8">
        <v>0</v>
      </c>
    </row>
    <row r="1321" spans="1:70" x14ac:dyDescent="0.25">
      <c r="A1321" s="6">
        <v>35426040</v>
      </c>
      <c r="B1321" t="s">
        <v>2876</v>
      </c>
      <c r="C1321" s="7" t="s">
        <v>82</v>
      </c>
      <c r="D1321" s="7" t="s">
        <v>94</v>
      </c>
      <c r="E1321" s="7" t="s">
        <v>83</v>
      </c>
      <c r="F1321" t="s">
        <v>2507</v>
      </c>
      <c r="G1321" t="s">
        <v>2508</v>
      </c>
      <c r="H1321" t="s">
        <v>2814</v>
      </c>
      <c r="I1321" t="s">
        <v>1128</v>
      </c>
      <c r="J1321" t="s">
        <v>99</v>
      </c>
      <c r="K1321" t="s">
        <v>100</v>
      </c>
      <c r="L1321">
        <v>38.137681133500003</v>
      </c>
      <c r="M1321">
        <v>-120.37010618550001</v>
      </c>
      <c r="N1321" s="7" t="s">
        <v>1153</v>
      </c>
      <c r="O1321" s="7" t="s">
        <v>2875</v>
      </c>
      <c r="P1321" s="7" t="s">
        <v>1155</v>
      </c>
      <c r="Q1321" s="7" t="s">
        <v>122</v>
      </c>
      <c r="R1321" s="7">
        <v>235</v>
      </c>
      <c r="S1321" s="7">
        <v>54</v>
      </c>
      <c r="T1321" s="7" t="s">
        <v>123</v>
      </c>
      <c r="U1321" s="7"/>
      <c r="V1321" s="7" t="s">
        <v>321</v>
      </c>
      <c r="W1321" s="8">
        <v>0.16231060606060607</v>
      </c>
      <c r="X1321" s="8">
        <v>0</v>
      </c>
      <c r="Y1321" s="8">
        <v>0</v>
      </c>
      <c r="Z1321" s="8">
        <v>0.16231060606060607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8">
        <v>0</v>
      </c>
      <c r="AO1321" s="8">
        <v>0</v>
      </c>
      <c r="AP1321" s="8">
        <v>0</v>
      </c>
      <c r="AQ1321" s="8">
        <v>0</v>
      </c>
      <c r="AR1321" s="8">
        <v>0</v>
      </c>
      <c r="AS1321" s="8">
        <v>0</v>
      </c>
      <c r="AT1321" s="8">
        <v>0</v>
      </c>
      <c r="AU1321" s="7">
        <v>0</v>
      </c>
      <c r="AV1321" s="7">
        <v>0</v>
      </c>
      <c r="AW1321" s="7">
        <v>0</v>
      </c>
      <c r="AX1321" s="7">
        <v>0</v>
      </c>
      <c r="AY1321" s="7">
        <v>0</v>
      </c>
      <c r="AZ1321" s="7">
        <v>0</v>
      </c>
      <c r="BA1321" s="7">
        <v>0</v>
      </c>
      <c r="BB1321" s="7">
        <v>0</v>
      </c>
      <c r="BC1321" s="8">
        <v>0.16231060606060607</v>
      </c>
      <c r="BD1321" s="8">
        <v>0</v>
      </c>
      <c r="BE1321" s="8">
        <v>0</v>
      </c>
      <c r="BF1321" s="8">
        <v>0.16231060606060607</v>
      </c>
      <c r="BG1321" s="8">
        <v>0</v>
      </c>
      <c r="BH1321" s="8">
        <v>0</v>
      </c>
      <c r="BI1321" s="8">
        <v>0</v>
      </c>
      <c r="BJ1321" s="8">
        <v>0</v>
      </c>
      <c r="BK1321" s="8">
        <v>0</v>
      </c>
      <c r="BL1321" s="8">
        <v>0</v>
      </c>
      <c r="BM1321" s="8">
        <v>0</v>
      </c>
      <c r="BN1321" s="8">
        <v>0</v>
      </c>
      <c r="BO1321" s="8">
        <v>0</v>
      </c>
      <c r="BP1321" s="8">
        <v>0</v>
      </c>
      <c r="BQ1321" s="8">
        <v>0</v>
      </c>
      <c r="BR1321" s="8">
        <v>0</v>
      </c>
    </row>
    <row r="1322" spans="1:70" x14ac:dyDescent="0.25">
      <c r="A1322" s="6">
        <v>35337306</v>
      </c>
      <c r="B1322" t="s">
        <v>2877</v>
      </c>
      <c r="C1322" s="7" t="s">
        <v>137</v>
      </c>
      <c r="D1322" s="7" t="s">
        <v>94</v>
      </c>
      <c r="E1322" s="7" t="s">
        <v>95</v>
      </c>
      <c r="F1322" t="s">
        <v>2507</v>
      </c>
      <c r="G1322" t="s">
        <v>2508</v>
      </c>
      <c r="H1322" t="s">
        <v>2787</v>
      </c>
      <c r="I1322" t="s">
        <v>956</v>
      </c>
      <c r="J1322" t="s">
        <v>99</v>
      </c>
      <c r="K1322" t="s">
        <v>957</v>
      </c>
      <c r="L1322">
        <v>38.167707063199998</v>
      </c>
      <c r="M1322">
        <v>-120.3831295423</v>
      </c>
      <c r="N1322" s="7" t="s">
        <v>1153</v>
      </c>
      <c r="O1322" s="7" t="s">
        <v>2875</v>
      </c>
      <c r="P1322" s="7" t="s">
        <v>1155</v>
      </c>
      <c r="Q1322" s="7" t="s">
        <v>122</v>
      </c>
      <c r="R1322" s="7">
        <v>235</v>
      </c>
      <c r="S1322" s="7">
        <v>54</v>
      </c>
      <c r="T1322" s="7" t="s">
        <v>123</v>
      </c>
      <c r="U1322" s="7" t="s">
        <v>211</v>
      </c>
      <c r="V1322" s="7" t="s">
        <v>80</v>
      </c>
      <c r="W1322" s="8">
        <v>9.8484848484848477E-3</v>
      </c>
      <c r="X1322" s="8">
        <v>2.312121212121212</v>
      </c>
      <c r="Y1322" s="8">
        <v>0</v>
      </c>
      <c r="Z1322" s="8">
        <v>2.3219696969696968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8">
        <v>0</v>
      </c>
      <c r="AO1322" s="8">
        <v>0</v>
      </c>
      <c r="AP1322" s="8">
        <v>0</v>
      </c>
      <c r="AQ1322" s="8">
        <v>0</v>
      </c>
      <c r="AR1322" s="8">
        <v>0</v>
      </c>
      <c r="AS1322" s="8">
        <v>0</v>
      </c>
      <c r="AT1322" s="8">
        <v>0</v>
      </c>
      <c r="AU1322" s="7">
        <v>0</v>
      </c>
      <c r="AV1322" s="7">
        <v>0</v>
      </c>
      <c r="AW1322" s="7">
        <v>0</v>
      </c>
      <c r="AX1322" s="7">
        <v>0</v>
      </c>
      <c r="AY1322" s="7">
        <v>9.8484848484848477E-3</v>
      </c>
      <c r="AZ1322" s="7">
        <v>2.3121212121212116</v>
      </c>
      <c r="BA1322" s="7">
        <v>0</v>
      </c>
      <c r="BB1322" s="7">
        <v>2.3219696969696964</v>
      </c>
      <c r="BC1322" s="8">
        <v>0</v>
      </c>
      <c r="BD1322" s="8">
        <v>0</v>
      </c>
      <c r="BE1322" s="8">
        <v>0</v>
      </c>
      <c r="BF1322" s="8">
        <v>0</v>
      </c>
      <c r="BG1322" s="8">
        <v>0</v>
      </c>
      <c r="BH1322" s="8">
        <v>0</v>
      </c>
      <c r="BI1322" s="8">
        <v>0</v>
      </c>
      <c r="BJ1322" s="8">
        <v>0</v>
      </c>
      <c r="BK1322" s="8">
        <v>0</v>
      </c>
      <c r="BL1322" s="8">
        <v>0</v>
      </c>
      <c r="BM1322" s="8">
        <v>0</v>
      </c>
      <c r="BN1322" s="8">
        <v>0</v>
      </c>
      <c r="BO1322" s="8">
        <v>0</v>
      </c>
      <c r="BP1322" s="8">
        <v>0</v>
      </c>
      <c r="BQ1322" s="8">
        <v>0</v>
      </c>
      <c r="BR1322" s="8">
        <v>0</v>
      </c>
    </row>
    <row r="1323" spans="1:70" x14ac:dyDescent="0.25">
      <c r="A1323" s="6">
        <v>35284364</v>
      </c>
      <c r="B1323" t="s">
        <v>2878</v>
      </c>
      <c r="C1323" s="7" t="s">
        <v>137</v>
      </c>
      <c r="D1323" s="7" t="s">
        <v>94</v>
      </c>
      <c r="E1323" s="7" t="s">
        <v>95</v>
      </c>
      <c r="F1323" t="s">
        <v>2507</v>
      </c>
      <c r="G1323" t="s">
        <v>2508</v>
      </c>
      <c r="H1323" t="s">
        <v>2787</v>
      </c>
      <c r="I1323" t="s">
        <v>956</v>
      </c>
      <c r="J1323" t="s">
        <v>99</v>
      </c>
      <c r="K1323" t="s">
        <v>957</v>
      </c>
      <c r="L1323">
        <v>38.167707063199998</v>
      </c>
      <c r="M1323">
        <v>-120.3831295423</v>
      </c>
      <c r="N1323" s="7" t="s">
        <v>1153</v>
      </c>
      <c r="O1323" s="7" t="s">
        <v>2875</v>
      </c>
      <c r="P1323" s="7" t="s">
        <v>1155</v>
      </c>
      <c r="Q1323" s="7" t="s">
        <v>122</v>
      </c>
      <c r="R1323" s="7">
        <v>235</v>
      </c>
      <c r="S1323" s="7">
        <v>54</v>
      </c>
      <c r="T1323" s="7" t="s">
        <v>123</v>
      </c>
      <c r="U1323" s="7" t="s">
        <v>211</v>
      </c>
      <c r="V1323" s="7" t="s">
        <v>80</v>
      </c>
      <c r="W1323" s="8">
        <v>0</v>
      </c>
      <c r="X1323" s="8">
        <v>0.81458333333333333</v>
      </c>
      <c r="Y1323" s="8">
        <v>0</v>
      </c>
      <c r="Z1323" s="8">
        <v>0.81458333333333333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8">
        <v>0</v>
      </c>
      <c r="AO1323" s="8">
        <v>0</v>
      </c>
      <c r="AP1323" s="8">
        <v>0</v>
      </c>
      <c r="AQ1323" s="8">
        <v>0</v>
      </c>
      <c r="AR1323" s="8">
        <v>0</v>
      </c>
      <c r="AS1323" s="8">
        <v>0</v>
      </c>
      <c r="AT1323" s="8">
        <v>0</v>
      </c>
      <c r="AU1323" s="7">
        <v>0</v>
      </c>
      <c r="AV1323" s="7">
        <v>0</v>
      </c>
      <c r="AW1323" s="7">
        <v>0</v>
      </c>
      <c r="AX1323" s="7">
        <v>0</v>
      </c>
      <c r="AY1323" s="7">
        <v>0</v>
      </c>
      <c r="AZ1323" s="7">
        <v>0.81458333333333333</v>
      </c>
      <c r="BA1323" s="7">
        <v>0</v>
      </c>
      <c r="BB1323" s="7">
        <v>0.81458333333333333</v>
      </c>
      <c r="BC1323" s="8">
        <v>0</v>
      </c>
      <c r="BD1323" s="8">
        <v>0</v>
      </c>
      <c r="BE1323" s="8">
        <v>0</v>
      </c>
      <c r="BF1323" s="8">
        <v>0</v>
      </c>
      <c r="BG1323" s="8">
        <v>0</v>
      </c>
      <c r="BH1323" s="8">
        <v>0</v>
      </c>
      <c r="BI1323" s="8">
        <v>0</v>
      </c>
      <c r="BJ1323" s="8">
        <v>0</v>
      </c>
      <c r="BK1323" s="8">
        <v>0</v>
      </c>
      <c r="BL1323" s="8">
        <v>0</v>
      </c>
      <c r="BM1323" s="8">
        <v>0</v>
      </c>
      <c r="BN1323" s="8">
        <v>0</v>
      </c>
      <c r="BO1323" s="8">
        <v>0</v>
      </c>
      <c r="BP1323" s="8">
        <v>0</v>
      </c>
      <c r="BQ1323" s="8">
        <v>0</v>
      </c>
      <c r="BR1323" s="8">
        <v>0</v>
      </c>
    </row>
    <row r="1324" spans="1:70" x14ac:dyDescent="0.25">
      <c r="A1324" s="6">
        <v>35284365</v>
      </c>
      <c r="B1324" t="s">
        <v>2879</v>
      </c>
      <c r="C1324" s="7" t="s">
        <v>86</v>
      </c>
      <c r="D1324" s="7" t="s">
        <v>94</v>
      </c>
      <c r="E1324" s="7" t="s">
        <v>87</v>
      </c>
      <c r="F1324" t="s">
        <v>2507</v>
      </c>
      <c r="G1324" t="s">
        <v>2508</v>
      </c>
      <c r="H1324" t="s">
        <v>1152</v>
      </c>
      <c r="I1324" t="s">
        <v>956</v>
      </c>
      <c r="J1324" t="s">
        <v>99</v>
      </c>
      <c r="K1324" t="s">
        <v>957</v>
      </c>
      <c r="L1324">
        <v>38.239864360600002</v>
      </c>
      <c r="M1324">
        <v>-120.3618940121</v>
      </c>
      <c r="N1324" s="7" t="s">
        <v>1153</v>
      </c>
      <c r="O1324" s="7" t="s">
        <v>2875</v>
      </c>
      <c r="P1324" s="7" t="s">
        <v>1155</v>
      </c>
      <c r="Q1324" s="7" t="s">
        <v>122</v>
      </c>
      <c r="R1324" s="7">
        <v>235</v>
      </c>
      <c r="S1324" s="7">
        <v>54</v>
      </c>
      <c r="T1324" s="7" t="s">
        <v>123</v>
      </c>
      <c r="U1324" s="7" t="s">
        <v>216</v>
      </c>
      <c r="V1324" s="7" t="s">
        <v>80</v>
      </c>
      <c r="W1324" s="8">
        <v>7.4242424242424249E-2</v>
      </c>
      <c r="X1324" s="8">
        <v>2.7547348484848486</v>
      </c>
      <c r="Y1324" s="8">
        <v>0</v>
      </c>
      <c r="Z1324" s="8">
        <v>2.8289772727272728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8">
        <v>0</v>
      </c>
      <c r="AO1324" s="8">
        <v>0</v>
      </c>
      <c r="AP1324" s="8">
        <v>0</v>
      </c>
      <c r="AQ1324" s="8">
        <v>0</v>
      </c>
      <c r="AR1324" s="8">
        <v>0</v>
      </c>
      <c r="AS1324" s="8">
        <v>0</v>
      </c>
      <c r="AT1324" s="8">
        <v>0</v>
      </c>
      <c r="AU1324" s="7">
        <v>0</v>
      </c>
      <c r="AV1324" s="7">
        <v>0</v>
      </c>
      <c r="AW1324" s="7">
        <v>0</v>
      </c>
      <c r="AX1324" s="7">
        <v>0</v>
      </c>
      <c r="AY1324" s="7">
        <v>7.4242424242424249E-2</v>
      </c>
      <c r="AZ1324" s="7">
        <v>2.7547348484848486</v>
      </c>
      <c r="BA1324" s="7">
        <v>0</v>
      </c>
      <c r="BB1324" s="7">
        <v>2.8289772727272728</v>
      </c>
      <c r="BC1324" s="8">
        <v>0</v>
      </c>
      <c r="BD1324" s="8">
        <v>0</v>
      </c>
      <c r="BE1324" s="8">
        <v>0</v>
      </c>
      <c r="BF1324" s="8">
        <v>0</v>
      </c>
      <c r="BG1324" s="8">
        <v>0</v>
      </c>
      <c r="BH1324" s="8">
        <v>0</v>
      </c>
      <c r="BI1324" s="8">
        <v>0</v>
      </c>
      <c r="BJ1324" s="8">
        <v>0</v>
      </c>
      <c r="BK1324" s="8">
        <v>0</v>
      </c>
      <c r="BL1324" s="8">
        <v>0</v>
      </c>
      <c r="BM1324" s="8">
        <v>0</v>
      </c>
      <c r="BN1324" s="8">
        <v>0</v>
      </c>
      <c r="BO1324" s="8">
        <v>0</v>
      </c>
      <c r="BP1324" s="8">
        <v>0</v>
      </c>
      <c r="BQ1324" s="8">
        <v>0</v>
      </c>
      <c r="BR1324" s="8">
        <v>0</v>
      </c>
    </row>
    <row r="1325" spans="1:70" x14ac:dyDescent="0.25">
      <c r="A1325" s="6">
        <v>35284366</v>
      </c>
      <c r="B1325" t="s">
        <v>2880</v>
      </c>
      <c r="C1325" s="7" t="s">
        <v>82</v>
      </c>
      <c r="D1325" s="7" t="s">
        <v>94</v>
      </c>
      <c r="E1325" s="7" t="s">
        <v>83</v>
      </c>
      <c r="F1325" t="s">
        <v>2507</v>
      </c>
      <c r="G1325" t="s">
        <v>2609</v>
      </c>
      <c r="H1325" t="s">
        <v>2814</v>
      </c>
      <c r="I1325" t="s">
        <v>1128</v>
      </c>
      <c r="J1325" t="s">
        <v>99</v>
      </c>
      <c r="K1325" t="s">
        <v>100</v>
      </c>
      <c r="L1325">
        <v>38.144558454699997</v>
      </c>
      <c r="M1325">
        <v>-120.35743855530001</v>
      </c>
      <c r="N1325" s="7" t="s">
        <v>1153</v>
      </c>
      <c r="O1325" s="7" t="s">
        <v>2875</v>
      </c>
      <c r="P1325" s="7" t="s">
        <v>1155</v>
      </c>
      <c r="Q1325" s="7" t="s">
        <v>122</v>
      </c>
      <c r="R1325" s="7">
        <v>235</v>
      </c>
      <c r="S1325" s="7">
        <v>54</v>
      </c>
      <c r="T1325" s="7" t="s">
        <v>123</v>
      </c>
      <c r="U1325" s="7"/>
      <c r="V1325" s="7" t="s">
        <v>80</v>
      </c>
      <c r="W1325" s="8">
        <v>0</v>
      </c>
      <c r="X1325" s="8">
        <v>0</v>
      </c>
      <c r="Y1325" s="8">
        <v>0.60871212121212126</v>
      </c>
      <c r="Z1325" s="8">
        <v>0.60871212121212126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8">
        <v>0</v>
      </c>
      <c r="AO1325" s="8">
        <v>0</v>
      </c>
      <c r="AP1325" s="8">
        <v>0</v>
      </c>
      <c r="AQ1325" s="8">
        <v>0</v>
      </c>
      <c r="AR1325" s="8">
        <v>0</v>
      </c>
      <c r="AS1325" s="8">
        <v>0</v>
      </c>
      <c r="AT1325" s="8">
        <v>0</v>
      </c>
      <c r="AU1325" s="7">
        <v>0</v>
      </c>
      <c r="AV1325" s="7">
        <v>0</v>
      </c>
      <c r="AW1325" s="7">
        <v>0</v>
      </c>
      <c r="AX1325" s="7">
        <v>0</v>
      </c>
      <c r="AY1325" s="7">
        <v>0</v>
      </c>
      <c r="AZ1325" s="7">
        <v>0</v>
      </c>
      <c r="BA1325" s="7">
        <v>0</v>
      </c>
      <c r="BB1325" s="7">
        <v>0</v>
      </c>
      <c r="BC1325" s="8">
        <v>0</v>
      </c>
      <c r="BD1325" s="8">
        <v>0</v>
      </c>
      <c r="BE1325" s="8">
        <v>0.60871212121212126</v>
      </c>
      <c r="BF1325" s="8">
        <v>0.60871212121212126</v>
      </c>
      <c r="BG1325" s="8">
        <v>0</v>
      </c>
      <c r="BH1325" s="8">
        <v>0</v>
      </c>
      <c r="BI1325" s="8">
        <v>0</v>
      </c>
      <c r="BJ1325" s="8">
        <v>0</v>
      </c>
      <c r="BK1325" s="8">
        <v>0</v>
      </c>
      <c r="BL1325" s="8">
        <v>0</v>
      </c>
      <c r="BM1325" s="8">
        <v>0</v>
      </c>
      <c r="BN1325" s="8">
        <v>0</v>
      </c>
      <c r="BO1325" s="8">
        <v>0</v>
      </c>
      <c r="BP1325" s="8">
        <v>0</v>
      </c>
      <c r="BQ1325" s="8">
        <v>0</v>
      </c>
      <c r="BR1325" s="8">
        <v>0</v>
      </c>
    </row>
    <row r="1326" spans="1:70" x14ac:dyDescent="0.25">
      <c r="A1326" s="6">
        <v>35396572</v>
      </c>
      <c r="B1326" t="s">
        <v>2881</v>
      </c>
      <c r="C1326" s="7" t="s">
        <v>421</v>
      </c>
      <c r="D1326" s="7" t="s">
        <v>94</v>
      </c>
      <c r="E1326" s="7" t="s">
        <v>421</v>
      </c>
      <c r="F1326" t="s">
        <v>2507</v>
      </c>
      <c r="G1326" t="s">
        <v>2609</v>
      </c>
      <c r="H1326" t="s">
        <v>1016</v>
      </c>
      <c r="I1326" t="s">
        <v>173</v>
      </c>
      <c r="J1326" t="s">
        <v>158</v>
      </c>
      <c r="K1326" t="s">
        <v>174</v>
      </c>
      <c r="L1326">
        <v>37.364290889700001</v>
      </c>
      <c r="M1326">
        <v>-121.578880179</v>
      </c>
      <c r="N1326" s="7" t="s">
        <v>2882</v>
      </c>
      <c r="O1326" s="7" t="s">
        <v>2883</v>
      </c>
      <c r="P1326" s="7" t="s">
        <v>1073</v>
      </c>
      <c r="Q1326" s="7" t="s">
        <v>141</v>
      </c>
      <c r="R1326" s="7">
        <v>1769</v>
      </c>
      <c r="S1326" s="7">
        <v>276</v>
      </c>
      <c r="T1326" s="7" t="s">
        <v>123</v>
      </c>
      <c r="U1326" s="7"/>
      <c r="V1326" s="7" t="s">
        <v>790</v>
      </c>
      <c r="W1326" s="8">
        <v>0</v>
      </c>
      <c r="X1326" s="8">
        <v>0</v>
      </c>
      <c r="Y1326" s="8">
        <v>1.893939393939394</v>
      </c>
      <c r="Z1326" s="8">
        <v>1.893939393939394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8">
        <v>0</v>
      </c>
      <c r="AO1326" s="8">
        <v>0</v>
      </c>
      <c r="AP1326" s="8">
        <v>0</v>
      </c>
      <c r="AQ1326" s="8">
        <v>0</v>
      </c>
      <c r="AR1326" s="8">
        <v>0</v>
      </c>
      <c r="AS1326" s="8">
        <v>0</v>
      </c>
      <c r="AT1326" s="8">
        <v>0</v>
      </c>
      <c r="AU1326" s="7">
        <v>0</v>
      </c>
      <c r="AV1326" s="7">
        <v>0</v>
      </c>
      <c r="AW1326" s="7">
        <v>0</v>
      </c>
      <c r="AX1326" s="7">
        <v>0</v>
      </c>
      <c r="AY1326" s="7">
        <v>0</v>
      </c>
      <c r="AZ1326" s="7">
        <v>0</v>
      </c>
      <c r="BA1326" s="7">
        <v>0</v>
      </c>
      <c r="BB1326" s="7">
        <v>0</v>
      </c>
      <c r="BC1326" s="8">
        <v>0</v>
      </c>
      <c r="BD1326" s="8">
        <v>0</v>
      </c>
      <c r="BE1326" s="8">
        <v>0</v>
      </c>
      <c r="BF1326" s="8">
        <v>0</v>
      </c>
      <c r="BG1326" s="8">
        <v>0</v>
      </c>
      <c r="BH1326" s="8">
        <v>0</v>
      </c>
      <c r="BI1326" s="8">
        <v>1.893939393939394</v>
      </c>
      <c r="BJ1326" s="8">
        <v>1.893939393939394</v>
      </c>
      <c r="BK1326" s="8">
        <v>0</v>
      </c>
      <c r="BL1326" s="8">
        <v>0</v>
      </c>
      <c r="BM1326" s="8">
        <v>0</v>
      </c>
      <c r="BN1326" s="8">
        <v>0</v>
      </c>
      <c r="BO1326" s="8">
        <v>0</v>
      </c>
      <c r="BP1326" s="8">
        <v>0</v>
      </c>
      <c r="BQ1326" s="8">
        <v>0</v>
      </c>
      <c r="BR1326" s="8">
        <v>0</v>
      </c>
    </row>
    <row r="1327" spans="1:70" x14ac:dyDescent="0.25">
      <c r="A1327" s="6">
        <v>35374444</v>
      </c>
      <c r="B1327" t="s">
        <v>2884</v>
      </c>
      <c r="C1327" s="7" t="s">
        <v>421</v>
      </c>
      <c r="D1327" s="7" t="s">
        <v>2647</v>
      </c>
      <c r="E1327" s="7" t="s">
        <v>421</v>
      </c>
      <c r="F1327" t="s">
        <v>2507</v>
      </c>
      <c r="G1327" t="s">
        <v>2648</v>
      </c>
      <c r="H1327" t="s">
        <v>370</v>
      </c>
      <c r="I1327" t="s">
        <v>144</v>
      </c>
      <c r="J1327" t="s">
        <v>78</v>
      </c>
      <c r="K1327" t="s">
        <v>79</v>
      </c>
      <c r="L1327">
        <v>39.831627172700003</v>
      </c>
      <c r="M1327">
        <v>-121.84434367599999</v>
      </c>
      <c r="N1327" s="7" t="s">
        <v>1082</v>
      </c>
      <c r="O1327" s="7" t="s">
        <v>1083</v>
      </c>
      <c r="P1327" s="7" t="s">
        <v>1084</v>
      </c>
      <c r="Q1327" s="7" t="s">
        <v>141</v>
      </c>
      <c r="R1327" s="7">
        <v>1137</v>
      </c>
      <c r="S1327" s="7">
        <v>434</v>
      </c>
      <c r="T1327" s="7" t="s">
        <v>123</v>
      </c>
      <c r="U1327" s="7"/>
      <c r="V1327" s="7" t="s">
        <v>790</v>
      </c>
      <c r="W1327" s="8">
        <v>0</v>
      </c>
      <c r="X1327" s="8">
        <v>8.6600378787878789</v>
      </c>
      <c r="Y1327" s="8">
        <v>0</v>
      </c>
      <c r="Z1327" s="8">
        <v>8.6600378787878789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0</v>
      </c>
      <c r="AN1327" s="8">
        <v>0</v>
      </c>
      <c r="AO1327" s="8">
        <v>0</v>
      </c>
      <c r="AP1327" s="8">
        <v>0</v>
      </c>
      <c r="AQ1327" s="8">
        <v>0</v>
      </c>
      <c r="AR1327" s="8">
        <v>0</v>
      </c>
      <c r="AS1327" s="8">
        <v>0</v>
      </c>
      <c r="AT1327" s="8">
        <v>0</v>
      </c>
      <c r="AU1327" s="7">
        <v>0</v>
      </c>
      <c r="AV1327" s="7">
        <v>0</v>
      </c>
      <c r="AW1327" s="7">
        <v>0</v>
      </c>
      <c r="AX1327" s="7">
        <v>0</v>
      </c>
      <c r="AY1327" s="7">
        <v>0</v>
      </c>
      <c r="AZ1327" s="7">
        <v>0</v>
      </c>
      <c r="BA1327" s="7">
        <v>0</v>
      </c>
      <c r="BB1327" s="7">
        <v>0</v>
      </c>
      <c r="BC1327" s="8">
        <v>0</v>
      </c>
      <c r="BD1327" s="8">
        <v>0</v>
      </c>
      <c r="BE1327" s="8">
        <v>0</v>
      </c>
      <c r="BF1327" s="8">
        <v>0</v>
      </c>
      <c r="BG1327" s="8">
        <v>0</v>
      </c>
      <c r="BH1327" s="8">
        <v>8.6600378787878789</v>
      </c>
      <c r="BI1327" s="8">
        <v>0</v>
      </c>
      <c r="BJ1327" s="8">
        <v>8.6600378787878789</v>
      </c>
      <c r="BK1327" s="8">
        <v>0</v>
      </c>
      <c r="BL1327" s="8">
        <v>0</v>
      </c>
      <c r="BM1327" s="8">
        <v>0</v>
      </c>
      <c r="BN1327" s="8">
        <v>0</v>
      </c>
      <c r="BO1327" s="8">
        <v>0</v>
      </c>
      <c r="BP1327" s="8">
        <v>0</v>
      </c>
      <c r="BQ1327" s="8">
        <v>0</v>
      </c>
      <c r="BR1327" s="8">
        <v>0</v>
      </c>
    </row>
    <row r="1328" spans="1:70" x14ac:dyDescent="0.25">
      <c r="A1328" s="6">
        <v>35374454</v>
      </c>
      <c r="B1328" t="s">
        <v>2885</v>
      </c>
      <c r="C1328" s="7" t="s">
        <v>421</v>
      </c>
      <c r="D1328" s="7" t="s">
        <v>2647</v>
      </c>
      <c r="E1328" s="7" t="s">
        <v>421</v>
      </c>
      <c r="F1328" t="s">
        <v>2507</v>
      </c>
      <c r="G1328" t="s">
        <v>2648</v>
      </c>
      <c r="H1328" t="s">
        <v>370</v>
      </c>
      <c r="I1328" t="s">
        <v>144</v>
      </c>
      <c r="J1328" t="s">
        <v>78</v>
      </c>
      <c r="K1328" t="s">
        <v>79</v>
      </c>
      <c r="L1328">
        <v>39.832963073599998</v>
      </c>
      <c r="M1328">
        <v>-121.84437578009999</v>
      </c>
      <c r="N1328" s="7" t="s">
        <v>1082</v>
      </c>
      <c r="O1328" s="7" t="s">
        <v>1083</v>
      </c>
      <c r="P1328" s="7" t="s">
        <v>1084</v>
      </c>
      <c r="Q1328" s="7" t="s">
        <v>141</v>
      </c>
      <c r="R1328" s="7">
        <v>1137</v>
      </c>
      <c r="S1328" s="7">
        <v>434</v>
      </c>
      <c r="T1328" s="7" t="s">
        <v>123</v>
      </c>
      <c r="U1328" s="7"/>
      <c r="V1328" s="7" t="s">
        <v>790</v>
      </c>
      <c r="W1328" s="8">
        <v>0</v>
      </c>
      <c r="X1328" s="8">
        <v>10</v>
      </c>
      <c r="Y1328" s="8">
        <v>0</v>
      </c>
      <c r="Z1328" s="8">
        <v>10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8">
        <v>0</v>
      </c>
      <c r="AO1328" s="8">
        <v>0</v>
      </c>
      <c r="AP1328" s="8">
        <v>0</v>
      </c>
      <c r="AQ1328" s="8">
        <v>0</v>
      </c>
      <c r="AR1328" s="8">
        <v>0</v>
      </c>
      <c r="AS1328" s="8">
        <v>0</v>
      </c>
      <c r="AT1328" s="8">
        <v>0</v>
      </c>
      <c r="AU1328" s="7">
        <v>0</v>
      </c>
      <c r="AV1328" s="7">
        <v>0</v>
      </c>
      <c r="AW1328" s="7">
        <v>0</v>
      </c>
      <c r="AX1328" s="7">
        <v>0</v>
      </c>
      <c r="AY1328" s="7">
        <v>0</v>
      </c>
      <c r="AZ1328" s="7">
        <v>0</v>
      </c>
      <c r="BA1328" s="7">
        <v>0</v>
      </c>
      <c r="BB1328" s="7">
        <v>0</v>
      </c>
      <c r="BC1328" s="8">
        <v>0</v>
      </c>
      <c r="BD1328" s="8">
        <v>0</v>
      </c>
      <c r="BE1328" s="8">
        <v>0</v>
      </c>
      <c r="BF1328" s="8">
        <v>0</v>
      </c>
      <c r="BG1328" s="8">
        <v>0</v>
      </c>
      <c r="BH1328" s="8">
        <v>0</v>
      </c>
      <c r="BI1328" s="8">
        <v>0</v>
      </c>
      <c r="BJ1328" s="8">
        <v>0</v>
      </c>
      <c r="BK1328" s="8">
        <v>0</v>
      </c>
      <c r="BL1328" s="8">
        <v>10</v>
      </c>
      <c r="BM1328" s="8">
        <v>0</v>
      </c>
      <c r="BN1328" s="8">
        <v>10</v>
      </c>
      <c r="BO1328" s="8">
        <v>0</v>
      </c>
      <c r="BP1328" s="8">
        <v>0</v>
      </c>
      <c r="BQ1328" s="8">
        <v>0</v>
      </c>
      <c r="BR1328" s="8">
        <v>0</v>
      </c>
    </row>
    <row r="1329" spans="1:70" x14ac:dyDescent="0.25">
      <c r="A1329" s="6">
        <v>35374455</v>
      </c>
      <c r="B1329" t="s">
        <v>2886</v>
      </c>
      <c r="C1329" s="7" t="s">
        <v>421</v>
      </c>
      <c r="D1329" s="7" t="s">
        <v>2647</v>
      </c>
      <c r="E1329" s="7" t="s">
        <v>421</v>
      </c>
      <c r="F1329" t="s">
        <v>2507</v>
      </c>
      <c r="G1329" t="s">
        <v>2648</v>
      </c>
      <c r="H1329" t="s">
        <v>370</v>
      </c>
      <c r="I1329" t="s">
        <v>144</v>
      </c>
      <c r="J1329" t="s">
        <v>78</v>
      </c>
      <c r="K1329" t="s">
        <v>79</v>
      </c>
      <c r="L1329">
        <v>39.833668951500002</v>
      </c>
      <c r="M1329">
        <v>-121.84454886810001</v>
      </c>
      <c r="N1329" s="7" t="s">
        <v>1082</v>
      </c>
      <c r="O1329" s="7" t="s">
        <v>1083</v>
      </c>
      <c r="P1329" s="7" t="s">
        <v>1084</v>
      </c>
      <c r="Q1329" s="7" t="s">
        <v>122</v>
      </c>
      <c r="R1329" s="7">
        <v>1137</v>
      </c>
      <c r="S1329" s="7">
        <v>434</v>
      </c>
      <c r="T1329" s="7" t="s">
        <v>123</v>
      </c>
      <c r="U1329" s="7"/>
      <c r="V1329" s="7" t="s">
        <v>790</v>
      </c>
      <c r="W1329" s="8">
        <v>0</v>
      </c>
      <c r="X1329" s="8">
        <v>10</v>
      </c>
      <c r="Y1329" s="8">
        <v>0</v>
      </c>
      <c r="Z1329" s="8">
        <v>10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8">
        <v>0</v>
      </c>
      <c r="AO1329" s="8">
        <v>0</v>
      </c>
      <c r="AP1329" s="8">
        <v>0</v>
      </c>
      <c r="AQ1329" s="8">
        <v>0</v>
      </c>
      <c r="AR1329" s="8">
        <v>0</v>
      </c>
      <c r="AS1329" s="8">
        <v>0</v>
      </c>
      <c r="AT1329" s="8">
        <v>0</v>
      </c>
      <c r="AU1329" s="7">
        <v>0</v>
      </c>
      <c r="AV1329" s="7">
        <v>0</v>
      </c>
      <c r="AW1329" s="7">
        <v>0</v>
      </c>
      <c r="AX1329" s="7">
        <v>0</v>
      </c>
      <c r="AY1329" s="7">
        <v>0</v>
      </c>
      <c r="AZ1329" s="7">
        <v>0</v>
      </c>
      <c r="BA1329" s="7">
        <v>0</v>
      </c>
      <c r="BB1329" s="7">
        <v>0</v>
      </c>
      <c r="BC1329" s="8">
        <v>0</v>
      </c>
      <c r="BD1329" s="8">
        <v>0</v>
      </c>
      <c r="BE1329" s="8">
        <v>0</v>
      </c>
      <c r="BF1329" s="8">
        <v>0</v>
      </c>
      <c r="BG1329" s="8">
        <v>0</v>
      </c>
      <c r="BH1329" s="8">
        <v>0</v>
      </c>
      <c r="BI1329" s="8">
        <v>0</v>
      </c>
      <c r="BJ1329" s="8">
        <v>0</v>
      </c>
      <c r="BK1329" s="8">
        <v>0</v>
      </c>
      <c r="BL1329" s="8">
        <v>10</v>
      </c>
      <c r="BM1329" s="8">
        <v>0</v>
      </c>
      <c r="BN1329" s="8">
        <v>10</v>
      </c>
      <c r="BO1329" s="8">
        <v>0</v>
      </c>
      <c r="BP1329" s="8">
        <v>0</v>
      </c>
      <c r="BQ1329" s="8">
        <v>0</v>
      </c>
      <c r="BR1329" s="8">
        <v>0</v>
      </c>
    </row>
    <row r="1330" spans="1:70" x14ac:dyDescent="0.25">
      <c r="A1330" s="6">
        <v>35376891</v>
      </c>
      <c r="B1330" t="s">
        <v>2887</v>
      </c>
      <c r="C1330" s="7" t="s">
        <v>421</v>
      </c>
      <c r="D1330" s="7" t="s">
        <v>2647</v>
      </c>
      <c r="E1330" s="7" t="s">
        <v>421</v>
      </c>
      <c r="F1330" t="s">
        <v>2507</v>
      </c>
      <c r="G1330" t="s">
        <v>2648</v>
      </c>
      <c r="H1330" t="s">
        <v>2888</v>
      </c>
      <c r="I1330" t="s">
        <v>152</v>
      </c>
      <c r="J1330" t="s">
        <v>153</v>
      </c>
      <c r="K1330" t="s">
        <v>154</v>
      </c>
      <c r="L1330">
        <v>38.575305380700001</v>
      </c>
      <c r="M1330">
        <v>-122.4443252298</v>
      </c>
      <c r="N1330" s="7" t="s">
        <v>1278</v>
      </c>
      <c r="O1330" s="7" t="s">
        <v>2889</v>
      </c>
      <c r="P1330" s="7" t="s">
        <v>1280</v>
      </c>
      <c r="Q1330" s="7" t="s">
        <v>170</v>
      </c>
      <c r="R1330" s="7">
        <v>1235</v>
      </c>
      <c r="S1330" s="7">
        <v>14</v>
      </c>
      <c r="T1330" s="7" t="s">
        <v>123</v>
      </c>
      <c r="U1330" s="7"/>
      <c r="V1330" s="7" t="s">
        <v>2625</v>
      </c>
      <c r="W1330" s="8">
        <v>0</v>
      </c>
      <c r="X1330" s="8">
        <v>2.2349999999999999</v>
      </c>
      <c r="Y1330" s="8">
        <v>0</v>
      </c>
      <c r="Z1330" s="8">
        <v>2.2349999999999999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8">
        <v>0</v>
      </c>
      <c r="AO1330" s="8">
        <v>0</v>
      </c>
      <c r="AP1330" s="8">
        <v>0</v>
      </c>
      <c r="AQ1330" s="8">
        <v>0</v>
      </c>
      <c r="AR1330" s="8">
        <v>0</v>
      </c>
      <c r="AS1330" s="8">
        <v>0</v>
      </c>
      <c r="AT1330" s="8">
        <v>0</v>
      </c>
      <c r="AU1330" s="7">
        <v>0</v>
      </c>
      <c r="AV1330" s="7">
        <v>0</v>
      </c>
      <c r="AW1330" s="7">
        <v>0</v>
      </c>
      <c r="AX1330" s="7">
        <v>0</v>
      </c>
      <c r="AY1330" s="7">
        <v>0</v>
      </c>
      <c r="AZ1330" s="7">
        <v>0</v>
      </c>
      <c r="BA1330" s="7">
        <v>0</v>
      </c>
      <c r="BB1330" s="7">
        <v>0</v>
      </c>
      <c r="BC1330" s="8">
        <v>0</v>
      </c>
      <c r="BD1330" s="8">
        <v>0</v>
      </c>
      <c r="BE1330" s="8">
        <v>0</v>
      </c>
      <c r="BF1330" s="8">
        <v>0</v>
      </c>
      <c r="BG1330" s="8">
        <v>0</v>
      </c>
      <c r="BH1330" s="8">
        <v>0</v>
      </c>
      <c r="BI1330" s="8">
        <v>0</v>
      </c>
      <c r="BJ1330" s="8">
        <v>0</v>
      </c>
      <c r="BK1330" s="8">
        <v>0</v>
      </c>
      <c r="BL1330" s="8">
        <v>2.2349999999999999</v>
      </c>
      <c r="BM1330" s="8">
        <v>0</v>
      </c>
      <c r="BN1330" s="8">
        <v>2.2349999999999999</v>
      </c>
      <c r="BO1330" s="8">
        <v>0</v>
      </c>
      <c r="BP1330" s="8">
        <v>0</v>
      </c>
      <c r="BQ1330" s="8">
        <v>0</v>
      </c>
      <c r="BR1330" s="8">
        <v>0</v>
      </c>
    </row>
    <row r="1331" spans="1:70" x14ac:dyDescent="0.25">
      <c r="A1331" s="6">
        <v>35335235</v>
      </c>
      <c r="B1331" t="s">
        <v>2890</v>
      </c>
      <c r="C1331" s="7" t="s">
        <v>82</v>
      </c>
      <c r="D1331" s="7" t="s">
        <v>94</v>
      </c>
      <c r="E1331" s="7" t="s">
        <v>83</v>
      </c>
      <c r="F1331" t="s">
        <v>2507</v>
      </c>
      <c r="G1331" t="s">
        <v>2508</v>
      </c>
      <c r="H1331" t="s">
        <v>1161</v>
      </c>
      <c r="I1331" t="s">
        <v>152</v>
      </c>
      <c r="J1331" t="s">
        <v>153</v>
      </c>
      <c r="K1331" t="s">
        <v>154</v>
      </c>
      <c r="L1331">
        <v>38.519211068600001</v>
      </c>
      <c r="M1331">
        <v>-122.4719339591</v>
      </c>
      <c r="N1331" s="7" t="s">
        <v>1278</v>
      </c>
      <c r="O1331" s="7" t="s">
        <v>2891</v>
      </c>
      <c r="P1331" s="7" t="s">
        <v>1280</v>
      </c>
      <c r="Q1331" s="7" t="s">
        <v>170</v>
      </c>
      <c r="R1331" s="7">
        <v>1648</v>
      </c>
      <c r="S1331" s="7">
        <v>619</v>
      </c>
      <c r="T1331" s="7" t="s">
        <v>123</v>
      </c>
      <c r="U1331" s="7" t="s">
        <v>221</v>
      </c>
      <c r="V1331" s="7" t="s">
        <v>222</v>
      </c>
      <c r="W1331" s="8">
        <v>0</v>
      </c>
      <c r="X1331" s="8">
        <v>3.5799242424242426</v>
      </c>
      <c r="Y1331" s="8">
        <v>0</v>
      </c>
      <c r="Z1331" s="8">
        <v>3.5799242424242426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8">
        <v>0</v>
      </c>
      <c r="AO1331" s="8">
        <v>0</v>
      </c>
      <c r="AP1331" s="8">
        <v>0</v>
      </c>
      <c r="AQ1331" s="8">
        <v>0</v>
      </c>
      <c r="AR1331" s="8">
        <v>0</v>
      </c>
      <c r="AS1331" s="8">
        <v>0</v>
      </c>
      <c r="AT1331" s="8">
        <v>0</v>
      </c>
      <c r="AU1331" s="7">
        <v>0</v>
      </c>
      <c r="AV1331" s="7">
        <v>0</v>
      </c>
      <c r="AW1331" s="7">
        <v>0</v>
      </c>
      <c r="AX1331" s="7">
        <v>0</v>
      </c>
      <c r="AY1331" s="7">
        <v>0</v>
      </c>
      <c r="AZ1331" s="7">
        <v>0</v>
      </c>
      <c r="BA1331" s="7">
        <v>0</v>
      </c>
      <c r="BB1331" s="7">
        <v>0</v>
      </c>
      <c r="BC1331" s="8">
        <v>0</v>
      </c>
      <c r="BD1331" s="8">
        <v>3.5799242424242426</v>
      </c>
      <c r="BE1331" s="8">
        <v>0</v>
      </c>
      <c r="BF1331" s="8">
        <v>3.5799242424242426</v>
      </c>
      <c r="BG1331" s="8">
        <v>0</v>
      </c>
      <c r="BH1331" s="8">
        <v>0</v>
      </c>
      <c r="BI1331" s="8">
        <v>0</v>
      </c>
      <c r="BJ1331" s="8">
        <v>0</v>
      </c>
      <c r="BK1331" s="8">
        <v>0</v>
      </c>
      <c r="BL1331" s="8">
        <v>0</v>
      </c>
      <c r="BM1331" s="8">
        <v>0</v>
      </c>
      <c r="BN1331" s="8">
        <v>0</v>
      </c>
      <c r="BO1331" s="8">
        <v>0</v>
      </c>
      <c r="BP1331" s="8">
        <v>0</v>
      </c>
      <c r="BQ1331" s="8">
        <v>0</v>
      </c>
      <c r="BR1331" s="8">
        <v>0</v>
      </c>
    </row>
    <row r="1332" spans="1:70" x14ac:dyDescent="0.25">
      <c r="A1332" s="6">
        <v>74022390</v>
      </c>
      <c r="B1332" t="s">
        <v>2892</v>
      </c>
      <c r="C1332" s="7" t="s">
        <v>101</v>
      </c>
      <c r="D1332" s="7" t="s">
        <v>94</v>
      </c>
      <c r="E1332" s="7" t="s">
        <v>95</v>
      </c>
      <c r="F1332" t="s">
        <v>2507</v>
      </c>
      <c r="G1332" t="s">
        <v>2508</v>
      </c>
      <c r="H1332" t="s">
        <v>1161</v>
      </c>
      <c r="I1332" t="s">
        <v>152</v>
      </c>
      <c r="J1332" t="s">
        <v>153</v>
      </c>
      <c r="K1332" t="s">
        <v>154</v>
      </c>
      <c r="L1332">
        <v>38.498899999999999</v>
      </c>
      <c r="M1332">
        <v>-122.46163</v>
      </c>
      <c r="N1332" s="7" t="s">
        <v>1278</v>
      </c>
      <c r="O1332" s="7" t="s">
        <v>2893</v>
      </c>
      <c r="P1332" s="7" t="s">
        <v>1280</v>
      </c>
      <c r="Q1332" s="7" t="s">
        <v>170</v>
      </c>
      <c r="R1332" s="7">
        <v>690</v>
      </c>
      <c r="S1332" s="7"/>
      <c r="T1332" s="7"/>
      <c r="U1332" s="7"/>
      <c r="V1332" s="7" t="s">
        <v>101</v>
      </c>
      <c r="W1332" s="8">
        <v>0.96742424242424241</v>
      </c>
      <c r="X1332" s="8">
        <v>0</v>
      </c>
      <c r="Y1332" s="8">
        <v>0</v>
      </c>
      <c r="Z1332" s="8">
        <v>0.96742424242424241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0.9674242424242423</v>
      </c>
      <c r="AJ1332" s="8">
        <v>0</v>
      </c>
      <c r="AK1332" s="8">
        <v>0</v>
      </c>
      <c r="AL1332" s="8">
        <v>0.9674242424242423</v>
      </c>
      <c r="AM1332" s="8">
        <v>0</v>
      </c>
      <c r="AN1332" s="8">
        <v>0</v>
      </c>
      <c r="AO1332" s="8">
        <v>0</v>
      </c>
      <c r="AP1332" s="8">
        <v>0</v>
      </c>
      <c r="AQ1332" s="8">
        <v>0</v>
      </c>
      <c r="AR1332" s="8">
        <v>0</v>
      </c>
      <c r="AS1332" s="8">
        <v>0</v>
      </c>
      <c r="AT1332" s="8">
        <v>0</v>
      </c>
      <c r="AU1332" s="7">
        <v>0</v>
      </c>
      <c r="AV1332" s="7">
        <v>0</v>
      </c>
      <c r="AW1332" s="7">
        <v>0</v>
      </c>
      <c r="AX1332" s="7">
        <v>0</v>
      </c>
      <c r="AY1332" s="7">
        <v>0</v>
      </c>
      <c r="AZ1332" s="7">
        <v>0</v>
      </c>
      <c r="BA1332" s="7">
        <v>0</v>
      </c>
      <c r="BB1332" s="7">
        <v>0</v>
      </c>
      <c r="BC1332" s="8">
        <v>0</v>
      </c>
      <c r="BD1332" s="8">
        <v>0</v>
      </c>
      <c r="BE1332" s="8">
        <v>0</v>
      </c>
      <c r="BF1332" s="8">
        <v>0</v>
      </c>
      <c r="BG1332" s="8">
        <v>0</v>
      </c>
      <c r="BH1332" s="8">
        <v>0</v>
      </c>
      <c r="BI1332" s="8">
        <v>0</v>
      </c>
      <c r="BJ1332" s="8">
        <v>0</v>
      </c>
      <c r="BK1332" s="8">
        <v>0</v>
      </c>
      <c r="BL1332" s="8">
        <v>0</v>
      </c>
      <c r="BM1332" s="8">
        <v>0</v>
      </c>
      <c r="BN1332" s="8">
        <v>0</v>
      </c>
      <c r="BO1332" s="8">
        <v>0</v>
      </c>
      <c r="BP1332" s="8">
        <v>0</v>
      </c>
      <c r="BQ1332" s="8">
        <v>0</v>
      </c>
      <c r="BR1332" s="8">
        <v>0</v>
      </c>
    </row>
    <row r="1333" spans="1:70" x14ac:dyDescent="0.25">
      <c r="A1333" s="6">
        <v>35085393</v>
      </c>
      <c r="B1333" t="s">
        <v>2894</v>
      </c>
      <c r="C1333" s="7" t="s">
        <v>93</v>
      </c>
      <c r="D1333" s="7" t="s">
        <v>94</v>
      </c>
      <c r="E1333" s="7" t="s">
        <v>95</v>
      </c>
      <c r="F1333" t="s">
        <v>2507</v>
      </c>
      <c r="G1333" t="s">
        <v>2508</v>
      </c>
      <c r="H1333" t="s">
        <v>2895</v>
      </c>
      <c r="I1333" t="s">
        <v>152</v>
      </c>
      <c r="J1333" t="s">
        <v>153</v>
      </c>
      <c r="K1333" t="s">
        <v>154</v>
      </c>
      <c r="L1333">
        <v>38.547987989100001</v>
      </c>
      <c r="M1333">
        <v>-122.47637881750001</v>
      </c>
      <c r="N1333" s="7" t="s">
        <v>1278</v>
      </c>
      <c r="O1333" s="7" t="s">
        <v>2893</v>
      </c>
      <c r="P1333" s="7" t="s">
        <v>1280</v>
      </c>
      <c r="Q1333" s="7" t="s">
        <v>170</v>
      </c>
      <c r="R1333" s="7">
        <v>690</v>
      </c>
      <c r="S1333" s="7"/>
      <c r="T1333" s="7"/>
      <c r="U1333" s="7"/>
      <c r="V1333" s="7" t="s">
        <v>101</v>
      </c>
      <c r="W1333" s="8">
        <v>0.35435606060606062</v>
      </c>
      <c r="X1333" s="8">
        <v>0</v>
      </c>
      <c r="Y1333" s="8">
        <v>0</v>
      </c>
      <c r="Z1333" s="8">
        <v>0.35435606060606062</v>
      </c>
      <c r="AA1333" s="8">
        <v>0</v>
      </c>
      <c r="AB1333" s="8">
        <v>0</v>
      </c>
      <c r="AC1333" s="8">
        <v>0</v>
      </c>
      <c r="AD1333" s="8">
        <v>0</v>
      </c>
      <c r="AE1333" s="8">
        <v>0.35435606060606062</v>
      </c>
      <c r="AF1333" s="8">
        <v>0</v>
      </c>
      <c r="AG1333" s="8">
        <v>0</v>
      </c>
      <c r="AH1333" s="8">
        <v>0.35435606060606062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8">
        <v>0</v>
      </c>
      <c r="AO1333" s="8">
        <v>0</v>
      </c>
      <c r="AP1333" s="8">
        <v>0</v>
      </c>
      <c r="AQ1333" s="8">
        <v>0</v>
      </c>
      <c r="AR1333" s="8">
        <v>0</v>
      </c>
      <c r="AS1333" s="8">
        <v>0</v>
      </c>
      <c r="AT1333" s="8">
        <v>0</v>
      </c>
      <c r="AU1333" s="7">
        <v>0</v>
      </c>
      <c r="AV1333" s="7">
        <v>0</v>
      </c>
      <c r="AW1333" s="7">
        <v>0</v>
      </c>
      <c r="AX1333" s="7">
        <v>0</v>
      </c>
      <c r="AY1333" s="7">
        <v>0</v>
      </c>
      <c r="AZ1333" s="7">
        <v>0</v>
      </c>
      <c r="BA1333" s="7">
        <v>0</v>
      </c>
      <c r="BB1333" s="7">
        <v>0</v>
      </c>
      <c r="BC1333" s="8">
        <v>0</v>
      </c>
      <c r="BD1333" s="8">
        <v>0</v>
      </c>
      <c r="BE1333" s="8">
        <v>0</v>
      </c>
      <c r="BF1333" s="8">
        <v>0</v>
      </c>
      <c r="BG1333" s="8">
        <v>0</v>
      </c>
      <c r="BH1333" s="8">
        <v>0</v>
      </c>
      <c r="BI1333" s="8">
        <v>0</v>
      </c>
      <c r="BJ1333" s="8">
        <v>0</v>
      </c>
      <c r="BK1333" s="8">
        <v>0</v>
      </c>
      <c r="BL1333" s="8">
        <v>0</v>
      </c>
      <c r="BM1333" s="8">
        <v>0</v>
      </c>
      <c r="BN1333" s="8">
        <v>0</v>
      </c>
      <c r="BO1333" s="8">
        <v>0</v>
      </c>
      <c r="BP1333" s="8">
        <v>0</v>
      </c>
      <c r="BQ1333" s="8">
        <v>0</v>
      </c>
      <c r="BR1333" s="8">
        <v>0</v>
      </c>
    </row>
    <row r="1334" spans="1:70" x14ac:dyDescent="0.25">
      <c r="A1334" s="6">
        <v>35085532</v>
      </c>
      <c r="B1334" t="s">
        <v>2896</v>
      </c>
      <c r="C1334" s="7" t="s">
        <v>101</v>
      </c>
      <c r="D1334" s="7" t="s">
        <v>94</v>
      </c>
      <c r="E1334" s="7" t="s">
        <v>95</v>
      </c>
      <c r="F1334" t="s">
        <v>2507</v>
      </c>
      <c r="G1334" t="s">
        <v>2508</v>
      </c>
      <c r="H1334" t="s">
        <v>1161</v>
      </c>
      <c r="I1334" t="s">
        <v>152</v>
      </c>
      <c r="J1334" t="s">
        <v>153</v>
      </c>
      <c r="K1334" t="s">
        <v>154</v>
      </c>
      <c r="L1334">
        <v>38.551395584799998</v>
      </c>
      <c r="M1334">
        <v>-122.4720615234</v>
      </c>
      <c r="N1334" s="7" t="s">
        <v>1278</v>
      </c>
      <c r="O1334" s="7" t="s">
        <v>2893</v>
      </c>
      <c r="P1334" s="7" t="s">
        <v>1280</v>
      </c>
      <c r="Q1334" s="7" t="s">
        <v>170</v>
      </c>
      <c r="R1334" s="7">
        <v>690</v>
      </c>
      <c r="S1334" s="7"/>
      <c r="T1334" s="7"/>
      <c r="U1334" s="7"/>
      <c r="V1334" s="7" t="s">
        <v>101</v>
      </c>
      <c r="W1334" s="8">
        <v>1.1265151515151515</v>
      </c>
      <c r="X1334" s="8">
        <v>0</v>
      </c>
      <c r="Y1334" s="8">
        <v>0</v>
      </c>
      <c r="Z1334" s="8">
        <v>1.1265151515151515</v>
      </c>
      <c r="AA1334" s="8">
        <v>0</v>
      </c>
      <c r="AB1334" s="8">
        <v>0</v>
      </c>
      <c r="AC1334" s="8">
        <v>0</v>
      </c>
      <c r="AD1334" s="8">
        <v>0</v>
      </c>
      <c r="AE1334" s="8">
        <v>1.1265151515151515</v>
      </c>
      <c r="AF1334" s="8">
        <v>0</v>
      </c>
      <c r="AG1334" s="8">
        <v>0</v>
      </c>
      <c r="AH1334" s="8">
        <v>1.1265151515151515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8">
        <v>0</v>
      </c>
      <c r="AO1334" s="8">
        <v>0</v>
      </c>
      <c r="AP1334" s="8">
        <v>0</v>
      </c>
      <c r="AQ1334" s="8">
        <v>0</v>
      </c>
      <c r="AR1334" s="8">
        <v>0</v>
      </c>
      <c r="AS1334" s="8">
        <v>0</v>
      </c>
      <c r="AT1334" s="8">
        <v>0</v>
      </c>
      <c r="AU1334" s="7">
        <v>0</v>
      </c>
      <c r="AV1334" s="7">
        <v>0</v>
      </c>
      <c r="AW1334" s="7">
        <v>0</v>
      </c>
      <c r="AX1334" s="7">
        <v>0</v>
      </c>
      <c r="AY1334" s="7">
        <v>0</v>
      </c>
      <c r="AZ1334" s="7">
        <v>0</v>
      </c>
      <c r="BA1334" s="7">
        <v>0</v>
      </c>
      <c r="BB1334" s="7">
        <v>0</v>
      </c>
      <c r="BC1334" s="8">
        <v>0</v>
      </c>
      <c r="BD1334" s="8">
        <v>0</v>
      </c>
      <c r="BE1334" s="8">
        <v>0</v>
      </c>
      <c r="BF1334" s="8">
        <v>0</v>
      </c>
      <c r="BG1334" s="8">
        <v>0</v>
      </c>
      <c r="BH1334" s="8">
        <v>0</v>
      </c>
      <c r="BI1334" s="8">
        <v>0</v>
      </c>
      <c r="BJ1334" s="8">
        <v>0</v>
      </c>
      <c r="BK1334" s="8">
        <v>0</v>
      </c>
      <c r="BL1334" s="8">
        <v>0</v>
      </c>
      <c r="BM1334" s="8">
        <v>0</v>
      </c>
      <c r="BN1334" s="8">
        <v>0</v>
      </c>
      <c r="BO1334" s="8">
        <v>0</v>
      </c>
      <c r="BP1334" s="8">
        <v>0</v>
      </c>
      <c r="BQ1334" s="8">
        <v>0</v>
      </c>
      <c r="BR1334" s="8">
        <v>0</v>
      </c>
    </row>
    <row r="1335" spans="1:70" x14ac:dyDescent="0.25">
      <c r="A1335" s="6">
        <v>35085533</v>
      </c>
      <c r="B1335" t="s">
        <v>2897</v>
      </c>
      <c r="C1335" s="7" t="s">
        <v>101</v>
      </c>
      <c r="D1335" s="7" t="s">
        <v>94</v>
      </c>
      <c r="E1335" s="7" t="s">
        <v>95</v>
      </c>
      <c r="F1335" t="s">
        <v>2507</v>
      </c>
      <c r="G1335" t="s">
        <v>2508</v>
      </c>
      <c r="H1335" t="s">
        <v>1161</v>
      </c>
      <c r="I1335" t="s">
        <v>152</v>
      </c>
      <c r="J1335" t="s">
        <v>153</v>
      </c>
      <c r="K1335" t="s">
        <v>154</v>
      </c>
      <c r="L1335">
        <v>38.542888899200001</v>
      </c>
      <c r="M1335">
        <v>-122.46987912279999</v>
      </c>
      <c r="N1335" s="7" t="s">
        <v>1278</v>
      </c>
      <c r="O1335" s="7" t="s">
        <v>2893</v>
      </c>
      <c r="P1335" s="7" t="s">
        <v>1280</v>
      </c>
      <c r="Q1335" s="7" t="s">
        <v>170</v>
      </c>
      <c r="R1335" s="7">
        <v>690</v>
      </c>
      <c r="S1335" s="7"/>
      <c r="T1335" s="7"/>
      <c r="U1335" s="7"/>
      <c r="V1335" s="7" t="s">
        <v>101</v>
      </c>
      <c r="W1335" s="8">
        <v>1.0160984848484849</v>
      </c>
      <c r="X1335" s="8">
        <v>0</v>
      </c>
      <c r="Y1335" s="8">
        <v>0</v>
      </c>
      <c r="Z1335" s="8">
        <v>1.0160984848484849</v>
      </c>
      <c r="AA1335" s="8">
        <v>0</v>
      </c>
      <c r="AB1335" s="8">
        <v>0</v>
      </c>
      <c r="AC1335" s="8">
        <v>0</v>
      </c>
      <c r="AD1335" s="8">
        <v>0</v>
      </c>
      <c r="AE1335" s="8">
        <v>1.0160984848484849</v>
      </c>
      <c r="AF1335" s="8">
        <v>0</v>
      </c>
      <c r="AG1335" s="8">
        <v>0</v>
      </c>
      <c r="AH1335" s="8">
        <v>1.0160984848484849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8">
        <v>0</v>
      </c>
      <c r="AO1335" s="8">
        <v>0</v>
      </c>
      <c r="AP1335" s="8">
        <v>0</v>
      </c>
      <c r="AQ1335" s="8">
        <v>0</v>
      </c>
      <c r="AR1335" s="8">
        <v>0</v>
      </c>
      <c r="AS1335" s="8">
        <v>0</v>
      </c>
      <c r="AT1335" s="8">
        <v>0</v>
      </c>
      <c r="AU1335" s="7">
        <v>0</v>
      </c>
      <c r="AV1335" s="7">
        <v>0</v>
      </c>
      <c r="AW1335" s="7">
        <v>0</v>
      </c>
      <c r="AX1335" s="7">
        <v>0</v>
      </c>
      <c r="AY1335" s="7">
        <v>0</v>
      </c>
      <c r="AZ1335" s="7">
        <v>0</v>
      </c>
      <c r="BA1335" s="7">
        <v>0</v>
      </c>
      <c r="BB1335" s="7">
        <v>0</v>
      </c>
      <c r="BC1335" s="8">
        <v>0</v>
      </c>
      <c r="BD1335" s="8">
        <v>0</v>
      </c>
      <c r="BE1335" s="8">
        <v>0</v>
      </c>
      <c r="BF1335" s="8">
        <v>0</v>
      </c>
      <c r="BG1335" s="8">
        <v>0</v>
      </c>
      <c r="BH1335" s="8">
        <v>0</v>
      </c>
      <c r="BI1335" s="8">
        <v>0</v>
      </c>
      <c r="BJ1335" s="8">
        <v>0</v>
      </c>
      <c r="BK1335" s="8">
        <v>0</v>
      </c>
      <c r="BL1335" s="8">
        <v>0</v>
      </c>
      <c r="BM1335" s="8">
        <v>0</v>
      </c>
      <c r="BN1335" s="8">
        <v>0</v>
      </c>
      <c r="BO1335" s="8">
        <v>0</v>
      </c>
      <c r="BP1335" s="8">
        <v>0</v>
      </c>
      <c r="BQ1335" s="8">
        <v>0</v>
      </c>
      <c r="BR1335" s="8">
        <v>0</v>
      </c>
    </row>
    <row r="1336" spans="1:70" x14ac:dyDescent="0.25">
      <c r="A1336" s="6">
        <v>35085534</v>
      </c>
      <c r="B1336" t="s">
        <v>2898</v>
      </c>
      <c r="C1336" s="7" t="s">
        <v>101</v>
      </c>
      <c r="D1336" s="7" t="s">
        <v>94</v>
      </c>
      <c r="E1336" s="7" t="s">
        <v>95</v>
      </c>
      <c r="F1336" t="s">
        <v>2507</v>
      </c>
      <c r="G1336" t="s">
        <v>2508</v>
      </c>
      <c r="H1336" t="s">
        <v>1161</v>
      </c>
      <c r="I1336" t="s">
        <v>152</v>
      </c>
      <c r="J1336" t="s">
        <v>153</v>
      </c>
      <c r="K1336" t="s">
        <v>154</v>
      </c>
      <c r="L1336">
        <v>38.551395584799998</v>
      </c>
      <c r="M1336">
        <v>-122.4720615234</v>
      </c>
      <c r="N1336" s="7" t="s">
        <v>1278</v>
      </c>
      <c r="O1336" s="7" t="s">
        <v>2893</v>
      </c>
      <c r="P1336" s="7" t="s">
        <v>1280</v>
      </c>
      <c r="Q1336" s="7" t="s">
        <v>170</v>
      </c>
      <c r="R1336" s="7">
        <v>690</v>
      </c>
      <c r="S1336" s="7"/>
      <c r="T1336" s="7"/>
      <c r="U1336" s="7"/>
      <c r="V1336" s="7" t="s">
        <v>101</v>
      </c>
      <c r="W1336" s="8">
        <v>0.79374999999999996</v>
      </c>
      <c r="X1336" s="8">
        <v>0</v>
      </c>
      <c r="Y1336" s="8">
        <v>0</v>
      </c>
      <c r="Z1336" s="8">
        <v>0.79374999999999996</v>
      </c>
      <c r="AA1336" s="8">
        <v>0</v>
      </c>
      <c r="AB1336" s="8">
        <v>0</v>
      </c>
      <c r="AC1336" s="8">
        <v>0</v>
      </c>
      <c r="AD1336" s="8">
        <v>0</v>
      </c>
      <c r="AE1336" s="8">
        <v>6.9696969696969702E-2</v>
      </c>
      <c r="AF1336" s="8">
        <v>0</v>
      </c>
      <c r="AG1336" s="8">
        <v>0</v>
      </c>
      <c r="AH1336" s="8">
        <v>6.9696969696969702E-2</v>
      </c>
      <c r="AI1336" s="8">
        <v>0.72405303030303025</v>
      </c>
      <c r="AJ1336" s="8">
        <v>0</v>
      </c>
      <c r="AK1336" s="8">
        <v>0</v>
      </c>
      <c r="AL1336" s="8">
        <v>0.72405303030303025</v>
      </c>
      <c r="AM1336" s="8">
        <v>0</v>
      </c>
      <c r="AN1336" s="8">
        <v>0</v>
      </c>
      <c r="AO1336" s="8">
        <v>0</v>
      </c>
      <c r="AP1336" s="8">
        <v>0</v>
      </c>
      <c r="AQ1336" s="8">
        <v>0</v>
      </c>
      <c r="AR1336" s="8">
        <v>0</v>
      </c>
      <c r="AS1336" s="8">
        <v>0</v>
      </c>
      <c r="AT1336" s="8">
        <v>0</v>
      </c>
      <c r="AU1336" s="7">
        <v>0</v>
      </c>
      <c r="AV1336" s="7">
        <v>0</v>
      </c>
      <c r="AW1336" s="7">
        <v>0</v>
      </c>
      <c r="AX1336" s="7">
        <v>0</v>
      </c>
      <c r="AY1336" s="7">
        <v>0</v>
      </c>
      <c r="AZ1336" s="7">
        <v>0</v>
      </c>
      <c r="BA1336" s="7">
        <v>0</v>
      </c>
      <c r="BB1336" s="7">
        <v>0</v>
      </c>
      <c r="BC1336" s="8">
        <v>0</v>
      </c>
      <c r="BD1336" s="8">
        <v>0</v>
      </c>
      <c r="BE1336" s="8">
        <v>0</v>
      </c>
      <c r="BF1336" s="8">
        <v>0</v>
      </c>
      <c r="BG1336" s="8">
        <v>0</v>
      </c>
      <c r="BH1336" s="8">
        <v>0</v>
      </c>
      <c r="BI1336" s="8">
        <v>0</v>
      </c>
      <c r="BJ1336" s="8">
        <v>0</v>
      </c>
      <c r="BK1336" s="8">
        <v>0</v>
      </c>
      <c r="BL1336" s="8">
        <v>0</v>
      </c>
      <c r="BM1336" s="8">
        <v>0</v>
      </c>
      <c r="BN1336" s="8">
        <v>0</v>
      </c>
      <c r="BO1336" s="8">
        <v>0</v>
      </c>
      <c r="BP1336" s="8">
        <v>0</v>
      </c>
      <c r="BQ1336" s="8">
        <v>0</v>
      </c>
      <c r="BR1336" s="8">
        <v>0</v>
      </c>
    </row>
    <row r="1337" spans="1:70" x14ac:dyDescent="0.25">
      <c r="A1337" s="6">
        <v>35085535</v>
      </c>
      <c r="B1337" t="s">
        <v>2899</v>
      </c>
      <c r="C1337" s="7" t="s">
        <v>101</v>
      </c>
      <c r="D1337" s="7" t="s">
        <v>94</v>
      </c>
      <c r="E1337" s="7" t="s">
        <v>95</v>
      </c>
      <c r="F1337" t="s">
        <v>2507</v>
      </c>
      <c r="G1337" t="s">
        <v>2508</v>
      </c>
      <c r="H1337" t="s">
        <v>2888</v>
      </c>
      <c r="I1337" t="s">
        <v>152</v>
      </c>
      <c r="J1337" t="s">
        <v>153</v>
      </c>
      <c r="K1337" t="s">
        <v>154</v>
      </c>
      <c r="L1337">
        <v>38.5536252952</v>
      </c>
      <c r="M1337">
        <v>-122.457159523</v>
      </c>
      <c r="N1337" s="7" t="s">
        <v>1278</v>
      </c>
      <c r="O1337" s="7" t="s">
        <v>2893</v>
      </c>
      <c r="P1337" s="7" t="s">
        <v>1280</v>
      </c>
      <c r="Q1337" s="7" t="s">
        <v>170</v>
      </c>
      <c r="R1337" s="7">
        <v>690</v>
      </c>
      <c r="S1337" s="7"/>
      <c r="T1337" s="7"/>
      <c r="U1337" s="7"/>
      <c r="V1337" s="7" t="s">
        <v>101</v>
      </c>
      <c r="W1337" s="8">
        <v>1.665340909090909</v>
      </c>
      <c r="X1337" s="8">
        <v>0</v>
      </c>
      <c r="Y1337" s="8">
        <v>0</v>
      </c>
      <c r="Z1337" s="8">
        <v>1.665340909090909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1.665340909090909</v>
      </c>
      <c r="AJ1337" s="8">
        <v>0</v>
      </c>
      <c r="AK1337" s="8">
        <v>0</v>
      </c>
      <c r="AL1337" s="8">
        <v>1.665340909090909</v>
      </c>
      <c r="AM1337" s="8">
        <v>0</v>
      </c>
      <c r="AN1337" s="8">
        <v>0</v>
      </c>
      <c r="AO1337" s="8">
        <v>0</v>
      </c>
      <c r="AP1337" s="8">
        <v>0</v>
      </c>
      <c r="AQ1337" s="8">
        <v>0</v>
      </c>
      <c r="AR1337" s="8">
        <v>0</v>
      </c>
      <c r="AS1337" s="8">
        <v>0</v>
      </c>
      <c r="AT1337" s="8">
        <v>0</v>
      </c>
      <c r="AU1337" s="7">
        <v>0</v>
      </c>
      <c r="AV1337" s="7">
        <v>0</v>
      </c>
      <c r="AW1337" s="7">
        <v>0</v>
      </c>
      <c r="AX1337" s="7">
        <v>0</v>
      </c>
      <c r="AY1337" s="7">
        <v>0</v>
      </c>
      <c r="AZ1337" s="7">
        <v>0</v>
      </c>
      <c r="BA1337" s="7">
        <v>0</v>
      </c>
      <c r="BB1337" s="7">
        <v>0</v>
      </c>
      <c r="BC1337" s="8">
        <v>0</v>
      </c>
      <c r="BD1337" s="8">
        <v>0</v>
      </c>
      <c r="BE1337" s="8">
        <v>0</v>
      </c>
      <c r="BF1337" s="8">
        <v>0</v>
      </c>
      <c r="BG1337" s="8">
        <v>0</v>
      </c>
      <c r="BH1337" s="8">
        <v>0</v>
      </c>
      <c r="BI1337" s="8">
        <v>0</v>
      </c>
      <c r="BJ1337" s="8">
        <v>0</v>
      </c>
      <c r="BK1337" s="8">
        <v>0</v>
      </c>
      <c r="BL1337" s="8">
        <v>0</v>
      </c>
      <c r="BM1337" s="8">
        <v>0</v>
      </c>
      <c r="BN1337" s="8">
        <v>0</v>
      </c>
      <c r="BO1337" s="8">
        <v>0</v>
      </c>
      <c r="BP1337" s="8">
        <v>0</v>
      </c>
      <c r="BQ1337" s="8">
        <v>0</v>
      </c>
      <c r="BR1337" s="8">
        <v>0</v>
      </c>
    </row>
    <row r="1338" spans="1:70" x14ac:dyDescent="0.25">
      <c r="A1338" s="6">
        <v>35085536</v>
      </c>
      <c r="B1338" t="s">
        <v>2900</v>
      </c>
      <c r="C1338" s="7" t="s">
        <v>101</v>
      </c>
      <c r="D1338" s="7" t="s">
        <v>94</v>
      </c>
      <c r="E1338" s="7" t="s">
        <v>95</v>
      </c>
      <c r="F1338" t="s">
        <v>2507</v>
      </c>
      <c r="G1338" t="s">
        <v>2508</v>
      </c>
      <c r="H1338" t="s">
        <v>2888</v>
      </c>
      <c r="I1338" t="s">
        <v>152</v>
      </c>
      <c r="J1338" t="s">
        <v>153</v>
      </c>
      <c r="K1338" t="s">
        <v>154</v>
      </c>
      <c r="L1338">
        <v>38.552699476699999</v>
      </c>
      <c r="M1338">
        <v>-122.4572170157</v>
      </c>
      <c r="N1338" s="7" t="s">
        <v>1278</v>
      </c>
      <c r="O1338" s="7" t="s">
        <v>2893</v>
      </c>
      <c r="P1338" s="7" t="s">
        <v>1280</v>
      </c>
      <c r="Q1338" s="7" t="s">
        <v>170</v>
      </c>
      <c r="R1338" s="7">
        <v>690</v>
      </c>
      <c r="S1338" s="7"/>
      <c r="T1338" s="7"/>
      <c r="U1338" s="7"/>
      <c r="V1338" s="7" t="s">
        <v>101</v>
      </c>
      <c r="W1338" s="8">
        <v>1.3276515151515151</v>
      </c>
      <c r="X1338" s="8">
        <v>0</v>
      </c>
      <c r="Y1338" s="8">
        <v>0</v>
      </c>
      <c r="Z1338" s="8">
        <v>1.3276515151515151</v>
      </c>
      <c r="AA1338" s="8">
        <v>0</v>
      </c>
      <c r="AB1338" s="8">
        <v>0</v>
      </c>
      <c r="AC1338" s="8">
        <v>0</v>
      </c>
      <c r="AD1338" s="8">
        <v>0</v>
      </c>
      <c r="AE1338" s="8">
        <v>1.3276515151515154</v>
      </c>
      <c r="AF1338" s="8">
        <v>0</v>
      </c>
      <c r="AG1338" s="8">
        <v>0</v>
      </c>
      <c r="AH1338" s="8">
        <v>1.3276515151515154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8">
        <v>0</v>
      </c>
      <c r="AO1338" s="8">
        <v>0</v>
      </c>
      <c r="AP1338" s="8">
        <v>0</v>
      </c>
      <c r="AQ1338" s="8">
        <v>0</v>
      </c>
      <c r="AR1338" s="8">
        <v>0</v>
      </c>
      <c r="AS1338" s="8">
        <v>0</v>
      </c>
      <c r="AT1338" s="8">
        <v>0</v>
      </c>
      <c r="AU1338" s="7">
        <v>0</v>
      </c>
      <c r="AV1338" s="7">
        <v>0</v>
      </c>
      <c r="AW1338" s="7">
        <v>0</v>
      </c>
      <c r="AX1338" s="7">
        <v>0</v>
      </c>
      <c r="AY1338" s="7">
        <v>0</v>
      </c>
      <c r="AZ1338" s="7">
        <v>0</v>
      </c>
      <c r="BA1338" s="7">
        <v>0</v>
      </c>
      <c r="BB1338" s="7">
        <v>0</v>
      </c>
      <c r="BC1338" s="8">
        <v>0</v>
      </c>
      <c r="BD1338" s="8">
        <v>0</v>
      </c>
      <c r="BE1338" s="8">
        <v>0</v>
      </c>
      <c r="BF1338" s="8">
        <v>0</v>
      </c>
      <c r="BG1338" s="8">
        <v>0</v>
      </c>
      <c r="BH1338" s="8">
        <v>0</v>
      </c>
      <c r="BI1338" s="8">
        <v>0</v>
      </c>
      <c r="BJ1338" s="8">
        <v>0</v>
      </c>
      <c r="BK1338" s="8">
        <v>0</v>
      </c>
      <c r="BL1338" s="8">
        <v>0</v>
      </c>
      <c r="BM1338" s="8">
        <v>0</v>
      </c>
      <c r="BN1338" s="8">
        <v>0</v>
      </c>
      <c r="BO1338" s="8">
        <v>0</v>
      </c>
      <c r="BP1338" s="8">
        <v>0</v>
      </c>
      <c r="BQ1338" s="8">
        <v>0</v>
      </c>
      <c r="BR1338" s="8">
        <v>0</v>
      </c>
    </row>
    <row r="1339" spans="1:70" x14ac:dyDescent="0.25">
      <c r="A1339" s="6">
        <v>35085537</v>
      </c>
      <c r="B1339" t="s">
        <v>2901</v>
      </c>
      <c r="C1339" s="7" t="s">
        <v>101</v>
      </c>
      <c r="D1339" s="7" t="s">
        <v>94</v>
      </c>
      <c r="E1339" s="7" t="s">
        <v>95</v>
      </c>
      <c r="F1339" t="s">
        <v>2507</v>
      </c>
      <c r="G1339" t="s">
        <v>2508</v>
      </c>
      <c r="H1339" t="s">
        <v>2888</v>
      </c>
      <c r="I1339" t="s">
        <v>152</v>
      </c>
      <c r="J1339" t="s">
        <v>153</v>
      </c>
      <c r="K1339" t="s">
        <v>154</v>
      </c>
      <c r="L1339">
        <v>38.551865195399998</v>
      </c>
      <c r="M1339">
        <v>-122.4551967239</v>
      </c>
      <c r="N1339" s="7" t="s">
        <v>1278</v>
      </c>
      <c r="O1339" s="7" t="s">
        <v>2893</v>
      </c>
      <c r="P1339" s="7" t="s">
        <v>1280</v>
      </c>
      <c r="Q1339" s="7" t="s">
        <v>170</v>
      </c>
      <c r="R1339" s="7">
        <v>690</v>
      </c>
      <c r="S1339" s="7"/>
      <c r="T1339" s="7"/>
      <c r="U1339" s="7"/>
      <c r="V1339" s="7" t="s">
        <v>101</v>
      </c>
      <c r="W1339" s="8">
        <v>0.71060606060606057</v>
      </c>
      <c r="X1339" s="8">
        <v>0</v>
      </c>
      <c r="Y1339" s="8">
        <v>0</v>
      </c>
      <c r="Z1339" s="8">
        <v>0.71060606060606057</v>
      </c>
      <c r="AA1339" s="8">
        <v>0</v>
      </c>
      <c r="AB1339" s="8">
        <v>0</v>
      </c>
      <c r="AC1339" s="8">
        <v>0</v>
      </c>
      <c r="AD1339" s="8">
        <v>0</v>
      </c>
      <c r="AE1339" s="8">
        <v>0.59166666666666667</v>
      </c>
      <c r="AF1339" s="8">
        <v>0</v>
      </c>
      <c r="AG1339" s="8">
        <v>0</v>
      </c>
      <c r="AH1339" s="8">
        <v>0.59166666666666667</v>
      </c>
      <c r="AI1339" s="8">
        <v>0.11893939393939394</v>
      </c>
      <c r="AJ1339" s="8">
        <v>0</v>
      </c>
      <c r="AK1339" s="8">
        <v>0</v>
      </c>
      <c r="AL1339" s="8">
        <v>0.11893939393939394</v>
      </c>
      <c r="AM1339" s="8">
        <v>0</v>
      </c>
      <c r="AN1339" s="8">
        <v>0</v>
      </c>
      <c r="AO1339" s="8">
        <v>0</v>
      </c>
      <c r="AP1339" s="8">
        <v>0</v>
      </c>
      <c r="AQ1339" s="8">
        <v>0</v>
      </c>
      <c r="AR1339" s="8">
        <v>0</v>
      </c>
      <c r="AS1339" s="8">
        <v>0</v>
      </c>
      <c r="AT1339" s="8">
        <v>0</v>
      </c>
      <c r="AU1339" s="7">
        <v>0</v>
      </c>
      <c r="AV1339" s="7">
        <v>0</v>
      </c>
      <c r="AW1339" s="7">
        <v>0</v>
      </c>
      <c r="AX1339" s="7">
        <v>0</v>
      </c>
      <c r="AY1339" s="7">
        <v>0</v>
      </c>
      <c r="AZ1339" s="7">
        <v>0</v>
      </c>
      <c r="BA1339" s="7">
        <v>0</v>
      </c>
      <c r="BB1339" s="7">
        <v>0</v>
      </c>
      <c r="BC1339" s="8">
        <v>0</v>
      </c>
      <c r="BD1339" s="8">
        <v>0</v>
      </c>
      <c r="BE1339" s="8">
        <v>0</v>
      </c>
      <c r="BF1339" s="8">
        <v>0</v>
      </c>
      <c r="BG1339" s="8">
        <v>0</v>
      </c>
      <c r="BH1339" s="8">
        <v>0</v>
      </c>
      <c r="BI1339" s="8">
        <v>0</v>
      </c>
      <c r="BJ1339" s="8">
        <v>0</v>
      </c>
      <c r="BK1339" s="8">
        <v>0</v>
      </c>
      <c r="BL1339" s="8">
        <v>0</v>
      </c>
      <c r="BM1339" s="8">
        <v>0</v>
      </c>
      <c r="BN1339" s="8">
        <v>0</v>
      </c>
      <c r="BO1339" s="8">
        <v>0</v>
      </c>
      <c r="BP1339" s="8">
        <v>0</v>
      </c>
      <c r="BQ1339" s="8">
        <v>0</v>
      </c>
      <c r="BR1339" s="8">
        <v>0</v>
      </c>
    </row>
    <row r="1340" spans="1:70" x14ac:dyDescent="0.25">
      <c r="A1340" s="6">
        <v>35192284</v>
      </c>
      <c r="B1340" t="s">
        <v>2902</v>
      </c>
      <c r="C1340" s="7" t="s">
        <v>93</v>
      </c>
      <c r="D1340" s="7" t="s">
        <v>94</v>
      </c>
      <c r="E1340" s="7" t="s">
        <v>95</v>
      </c>
      <c r="F1340" t="s">
        <v>2507</v>
      </c>
      <c r="G1340" t="s">
        <v>2508</v>
      </c>
      <c r="H1340" t="s">
        <v>1161</v>
      </c>
      <c r="I1340" t="s">
        <v>152</v>
      </c>
      <c r="J1340" t="s">
        <v>153</v>
      </c>
      <c r="K1340" t="s">
        <v>154</v>
      </c>
      <c r="L1340">
        <v>38.6156532567</v>
      </c>
      <c r="M1340">
        <v>-122.4315378156</v>
      </c>
      <c r="N1340" s="7" t="s">
        <v>1278</v>
      </c>
      <c r="O1340" s="7" t="s">
        <v>2903</v>
      </c>
      <c r="P1340" s="7" t="s">
        <v>1280</v>
      </c>
      <c r="Q1340" s="7" t="s">
        <v>170</v>
      </c>
      <c r="R1340" s="7">
        <v>279</v>
      </c>
      <c r="S1340" s="7">
        <v>203</v>
      </c>
      <c r="T1340" s="7" t="s">
        <v>123</v>
      </c>
      <c r="U1340" s="7"/>
      <c r="V1340" s="7" t="s">
        <v>200</v>
      </c>
      <c r="W1340" s="8">
        <v>0</v>
      </c>
      <c r="X1340" s="8">
        <v>1.9475378787878788</v>
      </c>
      <c r="Y1340" s="8">
        <v>0</v>
      </c>
      <c r="Z1340" s="8">
        <v>1.9475378787878788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8">
        <v>0</v>
      </c>
      <c r="AO1340" s="8">
        <v>0</v>
      </c>
      <c r="AP1340" s="8">
        <v>0</v>
      </c>
      <c r="AQ1340" s="8">
        <v>0</v>
      </c>
      <c r="AR1340" s="8">
        <v>1.947537878787879</v>
      </c>
      <c r="AS1340" s="8">
        <v>0</v>
      </c>
      <c r="AT1340" s="8">
        <v>1.947537878787879</v>
      </c>
      <c r="AU1340" s="7">
        <v>0</v>
      </c>
      <c r="AV1340" s="7">
        <v>0</v>
      </c>
      <c r="AW1340" s="7">
        <v>0</v>
      </c>
      <c r="AX1340" s="7">
        <v>0</v>
      </c>
      <c r="AY1340" s="7">
        <v>0</v>
      </c>
      <c r="AZ1340" s="7">
        <v>0</v>
      </c>
      <c r="BA1340" s="7">
        <v>0</v>
      </c>
      <c r="BB1340" s="7">
        <v>0</v>
      </c>
      <c r="BC1340" s="8">
        <v>0</v>
      </c>
      <c r="BD1340" s="8">
        <v>0</v>
      </c>
      <c r="BE1340" s="8">
        <v>0</v>
      </c>
      <c r="BF1340" s="8">
        <v>0</v>
      </c>
      <c r="BG1340" s="8">
        <v>0</v>
      </c>
      <c r="BH1340" s="8">
        <v>0</v>
      </c>
      <c r="BI1340" s="8">
        <v>0</v>
      </c>
      <c r="BJ1340" s="8">
        <v>0</v>
      </c>
      <c r="BK1340" s="8">
        <v>0</v>
      </c>
      <c r="BL1340" s="8">
        <v>0</v>
      </c>
      <c r="BM1340" s="8">
        <v>0</v>
      </c>
      <c r="BN1340" s="8">
        <v>0</v>
      </c>
      <c r="BO1340" s="8">
        <v>0</v>
      </c>
      <c r="BP1340" s="8">
        <v>0</v>
      </c>
      <c r="BQ1340" s="8">
        <v>0</v>
      </c>
      <c r="BR1340" s="8">
        <v>0</v>
      </c>
    </row>
    <row r="1341" spans="1:70" x14ac:dyDescent="0.25">
      <c r="A1341" s="6">
        <v>35223024</v>
      </c>
      <c r="B1341" t="s">
        <v>2904</v>
      </c>
      <c r="C1341" s="7" t="s">
        <v>93</v>
      </c>
      <c r="D1341" s="7" t="s">
        <v>94</v>
      </c>
      <c r="E1341" s="7" t="s">
        <v>95</v>
      </c>
      <c r="F1341" t="s">
        <v>2507</v>
      </c>
      <c r="G1341" t="s">
        <v>2508</v>
      </c>
      <c r="H1341" t="s">
        <v>2905</v>
      </c>
      <c r="I1341" t="s">
        <v>152</v>
      </c>
      <c r="J1341" t="s">
        <v>153</v>
      </c>
      <c r="K1341" t="s">
        <v>154</v>
      </c>
      <c r="L1341">
        <v>38.615220364499997</v>
      </c>
      <c r="M1341">
        <v>-122.42933930869999</v>
      </c>
      <c r="N1341" s="7" t="s">
        <v>1278</v>
      </c>
      <c r="O1341" s="7" t="s">
        <v>2903</v>
      </c>
      <c r="P1341" s="7" t="s">
        <v>1280</v>
      </c>
      <c r="Q1341" s="7" t="s">
        <v>170</v>
      </c>
      <c r="R1341" s="7">
        <v>279</v>
      </c>
      <c r="S1341" s="7">
        <v>203</v>
      </c>
      <c r="T1341" s="7" t="s">
        <v>123</v>
      </c>
      <c r="U1341" s="7"/>
      <c r="V1341" s="7" t="s">
        <v>200</v>
      </c>
      <c r="W1341" s="8">
        <v>0</v>
      </c>
      <c r="X1341" s="8">
        <v>2.0195075757575758</v>
      </c>
      <c r="Y1341" s="8">
        <v>0</v>
      </c>
      <c r="Z1341" s="8">
        <v>2.0195075757575758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8">
        <v>0</v>
      </c>
      <c r="AO1341" s="8">
        <v>0</v>
      </c>
      <c r="AP1341" s="8">
        <v>0</v>
      </c>
      <c r="AQ1341" s="8">
        <v>0</v>
      </c>
      <c r="AR1341" s="8">
        <v>2.0195075757575762</v>
      </c>
      <c r="AS1341" s="8">
        <v>0</v>
      </c>
      <c r="AT1341" s="8">
        <v>2.0195075757575762</v>
      </c>
      <c r="AU1341" s="7">
        <v>0</v>
      </c>
      <c r="AV1341" s="7">
        <v>0</v>
      </c>
      <c r="AW1341" s="7">
        <v>0</v>
      </c>
      <c r="AX1341" s="7">
        <v>0</v>
      </c>
      <c r="AY1341" s="7">
        <v>0</v>
      </c>
      <c r="AZ1341" s="7">
        <v>0</v>
      </c>
      <c r="BA1341" s="7">
        <v>0</v>
      </c>
      <c r="BB1341" s="7">
        <v>0</v>
      </c>
      <c r="BC1341" s="8">
        <v>0</v>
      </c>
      <c r="BD1341" s="8">
        <v>0</v>
      </c>
      <c r="BE1341" s="8">
        <v>0</v>
      </c>
      <c r="BF1341" s="8">
        <v>0</v>
      </c>
      <c r="BG1341" s="8">
        <v>0</v>
      </c>
      <c r="BH1341" s="8">
        <v>0</v>
      </c>
      <c r="BI1341" s="8">
        <v>0</v>
      </c>
      <c r="BJ1341" s="8">
        <v>0</v>
      </c>
      <c r="BK1341" s="8">
        <v>0</v>
      </c>
      <c r="BL1341" s="8">
        <v>0</v>
      </c>
      <c r="BM1341" s="8">
        <v>0</v>
      </c>
      <c r="BN1341" s="8">
        <v>0</v>
      </c>
      <c r="BO1341" s="8">
        <v>0</v>
      </c>
      <c r="BP1341" s="8">
        <v>0</v>
      </c>
      <c r="BQ1341" s="8">
        <v>0</v>
      </c>
      <c r="BR1341" s="8">
        <v>0</v>
      </c>
    </row>
    <row r="1342" spans="1:70" x14ac:dyDescent="0.25">
      <c r="A1342" s="6">
        <v>35223026</v>
      </c>
      <c r="B1342" t="s">
        <v>2906</v>
      </c>
      <c r="C1342" s="7" t="s">
        <v>93</v>
      </c>
      <c r="D1342" s="7" t="s">
        <v>94</v>
      </c>
      <c r="E1342" s="7" t="s">
        <v>95</v>
      </c>
      <c r="F1342" t="s">
        <v>2507</v>
      </c>
      <c r="G1342" t="s">
        <v>2508</v>
      </c>
      <c r="H1342" t="s">
        <v>2905</v>
      </c>
      <c r="I1342" t="s">
        <v>152</v>
      </c>
      <c r="J1342" t="s">
        <v>153</v>
      </c>
      <c r="K1342" t="s">
        <v>154</v>
      </c>
      <c r="L1342">
        <v>38.615220364499997</v>
      </c>
      <c r="M1342">
        <v>-122.42933930869999</v>
      </c>
      <c r="N1342" s="7" t="s">
        <v>1278</v>
      </c>
      <c r="O1342" s="7" t="s">
        <v>2903</v>
      </c>
      <c r="P1342" s="7" t="s">
        <v>1280</v>
      </c>
      <c r="Q1342" s="7" t="s">
        <v>170</v>
      </c>
      <c r="R1342" s="7">
        <v>279</v>
      </c>
      <c r="S1342" s="7">
        <v>203</v>
      </c>
      <c r="T1342" s="7" t="s">
        <v>123</v>
      </c>
      <c r="U1342" s="7"/>
      <c r="V1342" s="7" t="s">
        <v>200</v>
      </c>
      <c r="W1342" s="8">
        <v>7.9545454545454544E-2</v>
      </c>
      <c r="X1342" s="8">
        <v>1.3289772727272726</v>
      </c>
      <c r="Y1342" s="8">
        <v>0</v>
      </c>
      <c r="Z1342" s="8">
        <v>1.4085227272727272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8">
        <v>0</v>
      </c>
      <c r="AO1342" s="8">
        <v>0</v>
      </c>
      <c r="AP1342" s="8">
        <v>0</v>
      </c>
      <c r="AQ1342" s="8">
        <v>7.9545454545454544E-2</v>
      </c>
      <c r="AR1342" s="8">
        <v>1.3289772727272726</v>
      </c>
      <c r="AS1342" s="8">
        <v>0</v>
      </c>
      <c r="AT1342" s="8">
        <v>1.4085227272727272</v>
      </c>
      <c r="AU1342" s="7">
        <v>0</v>
      </c>
      <c r="AV1342" s="7">
        <v>0</v>
      </c>
      <c r="AW1342" s="7">
        <v>0</v>
      </c>
      <c r="AX1342" s="7">
        <v>0</v>
      </c>
      <c r="AY1342" s="7">
        <v>0</v>
      </c>
      <c r="AZ1342" s="7">
        <v>0</v>
      </c>
      <c r="BA1342" s="7">
        <v>0</v>
      </c>
      <c r="BB1342" s="7">
        <v>0</v>
      </c>
      <c r="BC1342" s="8">
        <v>0</v>
      </c>
      <c r="BD1342" s="8">
        <v>0</v>
      </c>
      <c r="BE1342" s="8">
        <v>0</v>
      </c>
      <c r="BF1342" s="8">
        <v>0</v>
      </c>
      <c r="BG1342" s="8">
        <v>0</v>
      </c>
      <c r="BH1342" s="8">
        <v>0</v>
      </c>
      <c r="BI1342" s="8">
        <v>0</v>
      </c>
      <c r="BJ1342" s="8">
        <v>0</v>
      </c>
      <c r="BK1342" s="8">
        <v>0</v>
      </c>
      <c r="BL1342" s="8">
        <v>0</v>
      </c>
      <c r="BM1342" s="8">
        <v>0</v>
      </c>
      <c r="BN1342" s="8">
        <v>0</v>
      </c>
      <c r="BO1342" s="8">
        <v>0</v>
      </c>
      <c r="BP1342" s="8">
        <v>0</v>
      </c>
      <c r="BQ1342" s="8">
        <v>0</v>
      </c>
      <c r="BR1342" s="8">
        <v>0</v>
      </c>
    </row>
    <row r="1343" spans="1:70" x14ac:dyDescent="0.25">
      <c r="A1343" s="6">
        <v>35223027</v>
      </c>
      <c r="B1343" t="s">
        <v>2907</v>
      </c>
      <c r="C1343" s="7" t="s">
        <v>93</v>
      </c>
      <c r="D1343" s="7" t="s">
        <v>94</v>
      </c>
      <c r="E1343" s="7" t="s">
        <v>95</v>
      </c>
      <c r="F1343" t="s">
        <v>2507</v>
      </c>
      <c r="G1343" t="s">
        <v>2508</v>
      </c>
      <c r="H1343" t="s">
        <v>2905</v>
      </c>
      <c r="I1343" t="s">
        <v>152</v>
      </c>
      <c r="J1343" t="s">
        <v>153</v>
      </c>
      <c r="K1343" t="s">
        <v>154</v>
      </c>
      <c r="L1343">
        <v>38.615220364499997</v>
      </c>
      <c r="M1343">
        <v>-122.42933930869999</v>
      </c>
      <c r="N1343" s="7" t="s">
        <v>1278</v>
      </c>
      <c r="O1343" s="7" t="s">
        <v>2903</v>
      </c>
      <c r="P1343" s="7" t="s">
        <v>1280</v>
      </c>
      <c r="Q1343" s="7" t="s">
        <v>170</v>
      </c>
      <c r="R1343" s="7">
        <v>279</v>
      </c>
      <c r="S1343" s="7">
        <v>203</v>
      </c>
      <c r="T1343" s="7" t="s">
        <v>123</v>
      </c>
      <c r="U1343" s="7"/>
      <c r="V1343" s="7" t="s">
        <v>200</v>
      </c>
      <c r="W1343" s="8">
        <v>1.7458333333333333</v>
      </c>
      <c r="X1343" s="8">
        <v>0</v>
      </c>
      <c r="Y1343" s="8">
        <v>0</v>
      </c>
      <c r="Z1343" s="8">
        <v>1.7458333333333333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0.35909090909090907</v>
      </c>
      <c r="AN1343" s="8">
        <v>0</v>
      </c>
      <c r="AO1343" s="8">
        <v>0</v>
      </c>
      <c r="AP1343" s="8">
        <v>0.35909090909090907</v>
      </c>
      <c r="AQ1343" s="8">
        <v>1.3867424242424244</v>
      </c>
      <c r="AR1343" s="8">
        <v>0</v>
      </c>
      <c r="AS1343" s="8">
        <v>0</v>
      </c>
      <c r="AT1343" s="8">
        <v>1.3867424242424244</v>
      </c>
      <c r="AU1343" s="7">
        <v>0</v>
      </c>
      <c r="AV1343" s="7">
        <v>0</v>
      </c>
      <c r="AW1343" s="7">
        <v>0</v>
      </c>
      <c r="AX1343" s="7">
        <v>0</v>
      </c>
      <c r="AY1343" s="7">
        <v>0</v>
      </c>
      <c r="AZ1343" s="7">
        <v>0</v>
      </c>
      <c r="BA1343" s="7">
        <v>0</v>
      </c>
      <c r="BB1343" s="7">
        <v>0</v>
      </c>
      <c r="BC1343" s="8">
        <v>0</v>
      </c>
      <c r="BD1343" s="8">
        <v>0</v>
      </c>
      <c r="BE1343" s="8">
        <v>0</v>
      </c>
      <c r="BF1343" s="8">
        <v>0</v>
      </c>
      <c r="BG1343" s="8">
        <v>0</v>
      </c>
      <c r="BH1343" s="8">
        <v>0</v>
      </c>
      <c r="BI1343" s="8">
        <v>0</v>
      </c>
      <c r="BJ1343" s="8">
        <v>0</v>
      </c>
      <c r="BK1343" s="8">
        <v>0</v>
      </c>
      <c r="BL1343" s="8">
        <v>0</v>
      </c>
      <c r="BM1343" s="8">
        <v>0</v>
      </c>
      <c r="BN1343" s="8">
        <v>0</v>
      </c>
      <c r="BO1343" s="8">
        <v>0</v>
      </c>
      <c r="BP1343" s="8">
        <v>0</v>
      </c>
      <c r="BQ1343" s="8">
        <v>0</v>
      </c>
      <c r="BR1343" s="8">
        <v>0</v>
      </c>
    </row>
    <row r="1344" spans="1:70" x14ac:dyDescent="0.25">
      <c r="A1344" s="6">
        <v>35223028</v>
      </c>
      <c r="B1344" t="s">
        <v>2908</v>
      </c>
      <c r="C1344" s="7" t="s">
        <v>93</v>
      </c>
      <c r="D1344" s="7" t="s">
        <v>94</v>
      </c>
      <c r="E1344" s="7" t="s">
        <v>95</v>
      </c>
      <c r="F1344" t="s">
        <v>2507</v>
      </c>
      <c r="G1344" t="s">
        <v>2508</v>
      </c>
      <c r="H1344" t="s">
        <v>2905</v>
      </c>
      <c r="I1344" t="s">
        <v>152</v>
      </c>
      <c r="J1344" t="s">
        <v>153</v>
      </c>
      <c r="K1344" t="s">
        <v>154</v>
      </c>
      <c r="L1344">
        <v>38.615220364499997</v>
      </c>
      <c r="M1344">
        <v>-122.42933930869999</v>
      </c>
      <c r="N1344" s="7" t="s">
        <v>1278</v>
      </c>
      <c r="O1344" s="7" t="s">
        <v>2903</v>
      </c>
      <c r="P1344" s="7" t="s">
        <v>1280</v>
      </c>
      <c r="Q1344" s="7" t="s">
        <v>170</v>
      </c>
      <c r="R1344" s="7">
        <v>279</v>
      </c>
      <c r="S1344" s="7">
        <v>203</v>
      </c>
      <c r="T1344" s="7" t="s">
        <v>123</v>
      </c>
      <c r="U1344" s="7"/>
      <c r="V1344" s="7" t="s">
        <v>101</v>
      </c>
      <c r="W1344" s="8">
        <v>1.178409090909091</v>
      </c>
      <c r="X1344" s="8">
        <v>0</v>
      </c>
      <c r="Y1344" s="8">
        <v>0</v>
      </c>
      <c r="Z1344" s="8">
        <v>1.178409090909091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1.1784090909090907</v>
      </c>
      <c r="AN1344" s="8">
        <v>0</v>
      </c>
      <c r="AO1344" s="8">
        <v>0</v>
      </c>
      <c r="AP1344" s="8">
        <v>1.1784090909090907</v>
      </c>
      <c r="AQ1344" s="8">
        <v>0</v>
      </c>
      <c r="AR1344" s="8">
        <v>0</v>
      </c>
      <c r="AS1344" s="8">
        <v>0</v>
      </c>
      <c r="AT1344" s="8">
        <v>0</v>
      </c>
      <c r="AU1344" s="7">
        <v>0</v>
      </c>
      <c r="AV1344" s="7">
        <v>0</v>
      </c>
      <c r="AW1344" s="7">
        <v>0</v>
      </c>
      <c r="AX1344" s="7">
        <v>0</v>
      </c>
      <c r="AY1344" s="7">
        <v>0</v>
      </c>
      <c r="AZ1344" s="7">
        <v>0</v>
      </c>
      <c r="BA1344" s="7">
        <v>0</v>
      </c>
      <c r="BB1344" s="7">
        <v>0</v>
      </c>
      <c r="BC1344" s="8">
        <v>0</v>
      </c>
      <c r="BD1344" s="8">
        <v>0</v>
      </c>
      <c r="BE1344" s="8">
        <v>0</v>
      </c>
      <c r="BF1344" s="8">
        <v>0</v>
      </c>
      <c r="BG1344" s="8">
        <v>0</v>
      </c>
      <c r="BH1344" s="8">
        <v>0</v>
      </c>
      <c r="BI1344" s="8">
        <v>0</v>
      </c>
      <c r="BJ1344" s="8">
        <v>0</v>
      </c>
      <c r="BK1344" s="8">
        <v>0</v>
      </c>
      <c r="BL1344" s="8">
        <v>0</v>
      </c>
      <c r="BM1344" s="8">
        <v>0</v>
      </c>
      <c r="BN1344" s="8">
        <v>0</v>
      </c>
      <c r="BO1344" s="8">
        <v>0</v>
      </c>
      <c r="BP1344" s="8">
        <v>0</v>
      </c>
      <c r="BQ1344" s="8">
        <v>0</v>
      </c>
      <c r="BR1344" s="8">
        <v>0</v>
      </c>
    </row>
    <row r="1345" spans="1:70" x14ac:dyDescent="0.25">
      <c r="A1345" s="6">
        <v>35238098</v>
      </c>
      <c r="B1345" t="s">
        <v>2909</v>
      </c>
      <c r="C1345" s="7" t="s">
        <v>93</v>
      </c>
      <c r="D1345" s="7" t="s">
        <v>94</v>
      </c>
      <c r="E1345" s="7" t="s">
        <v>95</v>
      </c>
      <c r="F1345" t="s">
        <v>2507</v>
      </c>
      <c r="G1345" t="s">
        <v>2508</v>
      </c>
      <c r="H1345" t="s">
        <v>2905</v>
      </c>
      <c r="I1345" t="s">
        <v>152</v>
      </c>
      <c r="J1345" t="s">
        <v>153</v>
      </c>
      <c r="K1345" t="s">
        <v>154</v>
      </c>
      <c r="L1345">
        <v>38.615220364499997</v>
      </c>
      <c r="M1345">
        <v>-122.42933930869999</v>
      </c>
      <c r="N1345" s="7" t="s">
        <v>1278</v>
      </c>
      <c r="O1345" s="7" t="s">
        <v>2903</v>
      </c>
      <c r="P1345" s="7" t="s">
        <v>1280</v>
      </c>
      <c r="Q1345" s="7" t="s">
        <v>170</v>
      </c>
      <c r="R1345" s="7">
        <v>279</v>
      </c>
      <c r="S1345" s="7">
        <v>203</v>
      </c>
      <c r="T1345" s="7" t="s">
        <v>123</v>
      </c>
      <c r="U1345" s="7"/>
      <c r="V1345" s="7" t="s">
        <v>200</v>
      </c>
      <c r="W1345" s="8">
        <v>0.47935606060606062</v>
      </c>
      <c r="X1345" s="8">
        <v>0</v>
      </c>
      <c r="Y1345" s="8">
        <v>0</v>
      </c>
      <c r="Z1345" s="8">
        <v>0.47935606060606062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8">
        <v>0</v>
      </c>
      <c r="AO1345" s="8">
        <v>0</v>
      </c>
      <c r="AP1345" s="8">
        <v>0</v>
      </c>
      <c r="AQ1345" s="8">
        <v>0.47935606060606062</v>
      </c>
      <c r="AR1345" s="8">
        <v>0</v>
      </c>
      <c r="AS1345" s="8">
        <v>0</v>
      </c>
      <c r="AT1345" s="8">
        <v>0.47935606060606062</v>
      </c>
      <c r="AU1345" s="7">
        <v>0</v>
      </c>
      <c r="AV1345" s="7">
        <v>0</v>
      </c>
      <c r="AW1345" s="7">
        <v>0</v>
      </c>
      <c r="AX1345" s="7">
        <v>0</v>
      </c>
      <c r="AY1345" s="7">
        <v>0</v>
      </c>
      <c r="AZ1345" s="7">
        <v>0</v>
      </c>
      <c r="BA1345" s="7">
        <v>0</v>
      </c>
      <c r="BB1345" s="7">
        <v>0</v>
      </c>
      <c r="BC1345" s="8">
        <v>0</v>
      </c>
      <c r="BD1345" s="8">
        <v>0</v>
      </c>
      <c r="BE1345" s="8">
        <v>0</v>
      </c>
      <c r="BF1345" s="8">
        <v>0</v>
      </c>
      <c r="BG1345" s="8">
        <v>0</v>
      </c>
      <c r="BH1345" s="8">
        <v>0</v>
      </c>
      <c r="BI1345" s="8">
        <v>0</v>
      </c>
      <c r="BJ1345" s="8">
        <v>0</v>
      </c>
      <c r="BK1345" s="8">
        <v>0</v>
      </c>
      <c r="BL1345" s="8">
        <v>0</v>
      </c>
      <c r="BM1345" s="8">
        <v>0</v>
      </c>
      <c r="BN1345" s="8">
        <v>0</v>
      </c>
      <c r="BO1345" s="8">
        <v>0</v>
      </c>
      <c r="BP1345" s="8">
        <v>0</v>
      </c>
      <c r="BQ1345" s="8">
        <v>0</v>
      </c>
      <c r="BR1345" s="8">
        <v>0</v>
      </c>
    </row>
    <row r="1346" spans="1:70" x14ac:dyDescent="0.25">
      <c r="A1346" s="6">
        <v>35052718</v>
      </c>
      <c r="B1346" t="s">
        <v>2910</v>
      </c>
      <c r="C1346" s="7" t="s">
        <v>101</v>
      </c>
      <c r="D1346" s="7" t="s">
        <v>94</v>
      </c>
      <c r="E1346" s="7" t="s">
        <v>95</v>
      </c>
      <c r="F1346" t="s">
        <v>2507</v>
      </c>
      <c r="G1346" t="s">
        <v>2508</v>
      </c>
      <c r="H1346" t="s">
        <v>2888</v>
      </c>
      <c r="I1346" t="s">
        <v>152</v>
      </c>
      <c r="J1346" t="s">
        <v>153</v>
      </c>
      <c r="K1346" t="s">
        <v>154</v>
      </c>
      <c r="L1346">
        <v>38.565309999999997</v>
      </c>
      <c r="M1346">
        <v>-122.44159999999999</v>
      </c>
      <c r="N1346" s="7" t="s">
        <v>1278</v>
      </c>
      <c r="O1346" s="7" t="s">
        <v>2911</v>
      </c>
      <c r="P1346" s="7" t="s">
        <v>1280</v>
      </c>
      <c r="Q1346" s="7" t="s">
        <v>170</v>
      </c>
      <c r="R1346" s="7">
        <v>1254</v>
      </c>
      <c r="S1346" s="7"/>
      <c r="T1346" s="7"/>
      <c r="U1346" s="7"/>
      <c r="V1346" s="7" t="s">
        <v>101</v>
      </c>
      <c r="W1346" s="8">
        <v>0</v>
      </c>
      <c r="X1346" s="8">
        <v>0.42897727272727271</v>
      </c>
      <c r="Y1346" s="8">
        <v>0</v>
      </c>
      <c r="Z1346" s="8">
        <v>0.42897727272727271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0.42897727272727271</v>
      </c>
      <c r="AG1346" s="8">
        <v>0</v>
      </c>
      <c r="AH1346" s="8">
        <v>0.42897727272727271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8">
        <v>0</v>
      </c>
      <c r="AO1346" s="8">
        <v>0</v>
      </c>
      <c r="AP1346" s="8">
        <v>0</v>
      </c>
      <c r="AQ1346" s="8">
        <v>0</v>
      </c>
      <c r="AR1346" s="8">
        <v>0</v>
      </c>
      <c r="AS1346" s="8">
        <v>0</v>
      </c>
      <c r="AT1346" s="8">
        <v>0</v>
      </c>
      <c r="AU1346" s="7">
        <v>0</v>
      </c>
      <c r="AV1346" s="7">
        <v>0</v>
      </c>
      <c r="AW1346" s="7">
        <v>0</v>
      </c>
      <c r="AX1346" s="7">
        <v>0</v>
      </c>
      <c r="AY1346" s="7">
        <v>0</v>
      </c>
      <c r="AZ1346" s="7">
        <v>0</v>
      </c>
      <c r="BA1346" s="7">
        <v>0</v>
      </c>
      <c r="BB1346" s="7">
        <v>0</v>
      </c>
      <c r="BC1346" s="8">
        <v>0</v>
      </c>
      <c r="BD1346" s="8">
        <v>0</v>
      </c>
      <c r="BE1346" s="8">
        <v>0</v>
      </c>
      <c r="BF1346" s="8">
        <v>0</v>
      </c>
      <c r="BG1346" s="8">
        <v>0</v>
      </c>
      <c r="BH1346" s="8">
        <v>0</v>
      </c>
      <c r="BI1346" s="8">
        <v>0</v>
      </c>
      <c r="BJ1346" s="8">
        <v>0</v>
      </c>
      <c r="BK1346" s="8">
        <v>0</v>
      </c>
      <c r="BL1346" s="8">
        <v>0</v>
      </c>
      <c r="BM1346" s="8">
        <v>0</v>
      </c>
      <c r="BN1346" s="8">
        <v>0</v>
      </c>
      <c r="BO1346" s="8">
        <v>0</v>
      </c>
      <c r="BP1346" s="8">
        <v>0</v>
      </c>
      <c r="BQ1346" s="8">
        <v>0</v>
      </c>
      <c r="BR1346" s="8">
        <v>0</v>
      </c>
    </row>
    <row r="1347" spans="1:70" x14ac:dyDescent="0.25">
      <c r="A1347" s="6">
        <v>35042719</v>
      </c>
      <c r="B1347" t="s">
        <v>2912</v>
      </c>
      <c r="C1347" s="7" t="s">
        <v>101</v>
      </c>
      <c r="D1347" s="7" t="s">
        <v>94</v>
      </c>
      <c r="E1347" s="7" t="s">
        <v>95</v>
      </c>
      <c r="F1347" t="s">
        <v>2507</v>
      </c>
      <c r="G1347" t="s">
        <v>2508</v>
      </c>
      <c r="H1347" t="s">
        <v>2888</v>
      </c>
      <c r="I1347" t="s">
        <v>152</v>
      </c>
      <c r="J1347" t="s">
        <v>153</v>
      </c>
      <c r="K1347" t="s">
        <v>154</v>
      </c>
      <c r="L1347">
        <v>38.572858065399998</v>
      </c>
      <c r="M1347">
        <v>-122.44273702469999</v>
      </c>
      <c r="N1347" s="7" t="s">
        <v>1278</v>
      </c>
      <c r="O1347" s="7" t="s">
        <v>2911</v>
      </c>
      <c r="P1347" s="7" t="s">
        <v>1280</v>
      </c>
      <c r="Q1347" s="7" t="s">
        <v>170</v>
      </c>
      <c r="R1347" s="7">
        <v>1254</v>
      </c>
      <c r="S1347" s="7"/>
      <c r="T1347" s="7"/>
      <c r="U1347" s="7"/>
      <c r="V1347" s="7" t="s">
        <v>101</v>
      </c>
      <c r="W1347" s="8">
        <v>0.24147727272727273</v>
      </c>
      <c r="X1347" s="8">
        <v>0</v>
      </c>
      <c r="Y1347" s="8">
        <v>0</v>
      </c>
      <c r="Z1347" s="8">
        <v>0.24147727272727273</v>
      </c>
      <c r="AA1347" s="8">
        <v>0</v>
      </c>
      <c r="AB1347" s="8">
        <v>0</v>
      </c>
      <c r="AC1347" s="8">
        <v>0</v>
      </c>
      <c r="AD1347" s="8">
        <v>0</v>
      </c>
      <c r="AE1347" s="8">
        <v>0.24147727272727276</v>
      </c>
      <c r="AF1347" s="8">
        <v>0</v>
      </c>
      <c r="AG1347" s="8">
        <v>0</v>
      </c>
      <c r="AH1347" s="8">
        <v>0.24147727272727276</v>
      </c>
      <c r="AI1347" s="8">
        <v>0</v>
      </c>
      <c r="AJ1347" s="8">
        <v>0</v>
      </c>
      <c r="AK1347" s="8">
        <v>0</v>
      </c>
      <c r="AL1347" s="8">
        <v>0</v>
      </c>
      <c r="AM1347" s="8">
        <v>0</v>
      </c>
      <c r="AN1347" s="8">
        <v>0</v>
      </c>
      <c r="AO1347" s="8">
        <v>0</v>
      </c>
      <c r="AP1347" s="8">
        <v>0</v>
      </c>
      <c r="AQ1347" s="8">
        <v>0</v>
      </c>
      <c r="AR1347" s="8">
        <v>0</v>
      </c>
      <c r="AS1347" s="8">
        <v>0</v>
      </c>
      <c r="AT1347" s="8">
        <v>0</v>
      </c>
      <c r="AU1347" s="7">
        <v>0</v>
      </c>
      <c r="AV1347" s="7">
        <v>0</v>
      </c>
      <c r="AW1347" s="7">
        <v>0</v>
      </c>
      <c r="AX1347" s="7">
        <v>0</v>
      </c>
      <c r="AY1347" s="7">
        <v>0</v>
      </c>
      <c r="AZ1347" s="7">
        <v>0</v>
      </c>
      <c r="BA1347" s="7">
        <v>0</v>
      </c>
      <c r="BB1347" s="7">
        <v>0</v>
      </c>
      <c r="BC1347" s="8">
        <v>0</v>
      </c>
      <c r="BD1347" s="8">
        <v>0</v>
      </c>
      <c r="BE1347" s="8">
        <v>0</v>
      </c>
      <c r="BF1347" s="8">
        <v>0</v>
      </c>
      <c r="BG1347" s="8">
        <v>0</v>
      </c>
      <c r="BH1347" s="8">
        <v>0</v>
      </c>
      <c r="BI1347" s="8">
        <v>0</v>
      </c>
      <c r="BJ1347" s="8">
        <v>0</v>
      </c>
      <c r="BK1347" s="8">
        <v>0</v>
      </c>
      <c r="BL1347" s="8">
        <v>0</v>
      </c>
      <c r="BM1347" s="8">
        <v>0</v>
      </c>
      <c r="BN1347" s="8">
        <v>0</v>
      </c>
      <c r="BO1347" s="8">
        <v>0</v>
      </c>
      <c r="BP1347" s="8">
        <v>0</v>
      </c>
      <c r="BQ1347" s="8">
        <v>0</v>
      </c>
      <c r="BR1347" s="8">
        <v>0</v>
      </c>
    </row>
    <row r="1348" spans="1:70" x14ac:dyDescent="0.25">
      <c r="A1348" s="6">
        <v>35404726</v>
      </c>
      <c r="B1348" t="s">
        <v>2913</v>
      </c>
      <c r="C1348" s="7" t="s">
        <v>421</v>
      </c>
      <c r="D1348" s="7" t="s">
        <v>2647</v>
      </c>
      <c r="E1348" s="7" t="s">
        <v>421</v>
      </c>
      <c r="F1348" t="s">
        <v>2507</v>
      </c>
      <c r="G1348" t="s">
        <v>2648</v>
      </c>
      <c r="H1348" t="s">
        <v>2888</v>
      </c>
      <c r="I1348" t="s">
        <v>152</v>
      </c>
      <c r="J1348" t="s">
        <v>153</v>
      </c>
      <c r="K1348" t="s">
        <v>154</v>
      </c>
      <c r="L1348">
        <v>38.557193066400004</v>
      </c>
      <c r="M1348">
        <v>-122.4315333397</v>
      </c>
      <c r="N1348" s="7" t="s">
        <v>1278</v>
      </c>
      <c r="O1348" s="7" t="s">
        <v>2911</v>
      </c>
      <c r="P1348" s="7" t="s">
        <v>1280</v>
      </c>
      <c r="Q1348" s="7" t="s">
        <v>170</v>
      </c>
      <c r="R1348" s="7">
        <v>1254</v>
      </c>
      <c r="S1348" s="7">
        <v>101</v>
      </c>
      <c r="T1348" s="7" t="s">
        <v>123</v>
      </c>
      <c r="U1348" s="7"/>
      <c r="V1348" s="7" t="s">
        <v>2625</v>
      </c>
      <c r="W1348" s="8">
        <v>0</v>
      </c>
      <c r="X1348" s="8">
        <v>3.8799999999999994</v>
      </c>
      <c r="Y1348" s="8">
        <v>0</v>
      </c>
      <c r="Z1348" s="8">
        <v>3.8799999999999994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8">
        <v>0</v>
      </c>
      <c r="AO1348" s="8">
        <v>0</v>
      </c>
      <c r="AP1348" s="8">
        <v>0</v>
      </c>
      <c r="AQ1348" s="8">
        <v>0</v>
      </c>
      <c r="AR1348" s="8">
        <v>0</v>
      </c>
      <c r="AS1348" s="8">
        <v>0</v>
      </c>
      <c r="AT1348" s="8">
        <v>0</v>
      </c>
      <c r="AU1348" s="7">
        <v>0</v>
      </c>
      <c r="AV1348" s="7">
        <v>0</v>
      </c>
      <c r="AW1348" s="7">
        <v>0</v>
      </c>
      <c r="AX1348" s="7">
        <v>0</v>
      </c>
      <c r="AY1348" s="7">
        <v>0</v>
      </c>
      <c r="AZ1348" s="7">
        <v>0</v>
      </c>
      <c r="BA1348" s="7">
        <v>0</v>
      </c>
      <c r="BB1348" s="7">
        <v>0</v>
      </c>
      <c r="BC1348" s="8">
        <v>0</v>
      </c>
      <c r="BD1348" s="8">
        <v>3.8799999999999994</v>
      </c>
      <c r="BE1348" s="8">
        <v>0</v>
      </c>
      <c r="BF1348" s="8">
        <v>3.8799999999999994</v>
      </c>
      <c r="BG1348" s="8">
        <v>0</v>
      </c>
      <c r="BH1348" s="8">
        <v>0</v>
      </c>
      <c r="BI1348" s="8">
        <v>0</v>
      </c>
      <c r="BJ1348" s="8">
        <v>0</v>
      </c>
      <c r="BK1348" s="8">
        <v>0</v>
      </c>
      <c r="BL1348" s="8">
        <v>0</v>
      </c>
      <c r="BM1348" s="8">
        <v>0</v>
      </c>
      <c r="BN1348" s="8">
        <v>0</v>
      </c>
      <c r="BO1348" s="8">
        <v>0</v>
      </c>
      <c r="BP1348" s="8">
        <v>0</v>
      </c>
      <c r="BQ1348" s="8">
        <v>0</v>
      </c>
      <c r="BR1348" s="8">
        <v>0</v>
      </c>
    </row>
    <row r="1349" spans="1:70" x14ac:dyDescent="0.25">
      <c r="A1349" s="6">
        <v>35404351</v>
      </c>
      <c r="B1349" t="s">
        <v>2914</v>
      </c>
      <c r="C1349" s="7" t="s">
        <v>421</v>
      </c>
      <c r="D1349" s="7" t="s">
        <v>2647</v>
      </c>
      <c r="E1349" s="7" t="s">
        <v>421</v>
      </c>
      <c r="F1349" t="s">
        <v>2507</v>
      </c>
      <c r="G1349" t="s">
        <v>2648</v>
      </c>
      <c r="H1349" t="s">
        <v>2888</v>
      </c>
      <c r="I1349" t="s">
        <v>152</v>
      </c>
      <c r="J1349" t="s">
        <v>153</v>
      </c>
      <c r="K1349" t="s">
        <v>154</v>
      </c>
      <c r="L1349">
        <v>38.557493682</v>
      </c>
      <c r="M1349">
        <v>-122.4519990326</v>
      </c>
      <c r="N1349" s="7" t="s">
        <v>1278</v>
      </c>
      <c r="O1349" s="7" t="s">
        <v>2911</v>
      </c>
      <c r="P1349" s="7" t="s">
        <v>1280</v>
      </c>
      <c r="Q1349" s="7" t="s">
        <v>170</v>
      </c>
      <c r="R1349" s="7">
        <v>1254</v>
      </c>
      <c r="S1349" s="7">
        <v>101</v>
      </c>
      <c r="T1349" s="7" t="s">
        <v>123</v>
      </c>
      <c r="U1349" s="7"/>
      <c r="V1349" s="7" t="s">
        <v>2625</v>
      </c>
      <c r="W1349" s="8">
        <v>0</v>
      </c>
      <c r="X1349" s="8">
        <v>1.6319999999999999</v>
      </c>
      <c r="Y1349" s="8">
        <v>0</v>
      </c>
      <c r="Z1349" s="8">
        <v>1.6319999999999999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8">
        <v>0</v>
      </c>
      <c r="AO1349" s="8">
        <v>0</v>
      </c>
      <c r="AP1349" s="8">
        <v>0</v>
      </c>
      <c r="AQ1349" s="8">
        <v>0</v>
      </c>
      <c r="AR1349" s="8">
        <v>0</v>
      </c>
      <c r="AS1349" s="8">
        <v>0</v>
      </c>
      <c r="AT1349" s="8">
        <v>0</v>
      </c>
      <c r="AU1349" s="7">
        <v>0</v>
      </c>
      <c r="AV1349" s="7">
        <v>0</v>
      </c>
      <c r="AW1349" s="7">
        <v>0</v>
      </c>
      <c r="AX1349" s="7">
        <v>0</v>
      </c>
      <c r="AY1349" s="7">
        <v>0</v>
      </c>
      <c r="AZ1349" s="7">
        <v>0</v>
      </c>
      <c r="BA1349" s="7">
        <v>0</v>
      </c>
      <c r="BB1349" s="7">
        <v>0</v>
      </c>
      <c r="BC1349" s="8">
        <v>0</v>
      </c>
      <c r="BD1349" s="8">
        <v>1.6319999999999999</v>
      </c>
      <c r="BE1349" s="8">
        <v>0</v>
      </c>
      <c r="BF1349" s="8">
        <v>1.6319999999999999</v>
      </c>
      <c r="BG1349" s="8">
        <v>0</v>
      </c>
      <c r="BH1349" s="8">
        <v>0</v>
      </c>
      <c r="BI1349" s="8">
        <v>0</v>
      </c>
      <c r="BJ1349" s="8">
        <v>0</v>
      </c>
      <c r="BK1349" s="8">
        <v>0</v>
      </c>
      <c r="BL1349" s="8">
        <v>0</v>
      </c>
      <c r="BM1349" s="8">
        <v>0</v>
      </c>
      <c r="BN1349" s="8">
        <v>0</v>
      </c>
      <c r="BO1349" s="8">
        <v>0</v>
      </c>
      <c r="BP1349" s="8">
        <v>0</v>
      </c>
      <c r="BQ1349" s="8">
        <v>0</v>
      </c>
      <c r="BR1349" s="8">
        <v>0</v>
      </c>
    </row>
    <row r="1350" spans="1:70" x14ac:dyDescent="0.25">
      <c r="A1350" s="6">
        <v>35404352</v>
      </c>
      <c r="B1350" t="s">
        <v>2915</v>
      </c>
      <c r="C1350" s="7" t="s">
        <v>421</v>
      </c>
      <c r="D1350" s="7" t="s">
        <v>2647</v>
      </c>
      <c r="E1350" s="7" t="s">
        <v>421</v>
      </c>
      <c r="F1350" t="s">
        <v>2507</v>
      </c>
      <c r="G1350" t="s">
        <v>2648</v>
      </c>
      <c r="H1350" t="s">
        <v>2888</v>
      </c>
      <c r="I1350" t="s">
        <v>152</v>
      </c>
      <c r="J1350" t="s">
        <v>153</v>
      </c>
      <c r="K1350" t="s">
        <v>154</v>
      </c>
      <c r="L1350">
        <v>38.557844493200001</v>
      </c>
      <c r="M1350">
        <v>-122.456572541</v>
      </c>
      <c r="N1350" s="7" t="s">
        <v>1278</v>
      </c>
      <c r="O1350" s="7" t="s">
        <v>2911</v>
      </c>
      <c r="P1350" s="7" t="s">
        <v>1280</v>
      </c>
      <c r="Q1350" s="7" t="s">
        <v>170</v>
      </c>
      <c r="R1350" s="7">
        <v>1254</v>
      </c>
      <c r="S1350" s="7">
        <v>101</v>
      </c>
      <c r="T1350" s="7" t="s">
        <v>123</v>
      </c>
      <c r="U1350" s="7"/>
      <c r="V1350" s="7" t="s">
        <v>2625</v>
      </c>
      <c r="W1350" s="8">
        <v>0</v>
      </c>
      <c r="X1350" s="8">
        <v>2.0289999999999999</v>
      </c>
      <c r="Y1350" s="8">
        <v>0</v>
      </c>
      <c r="Z1350" s="8">
        <v>2.0289999999999999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>
        <v>0</v>
      </c>
      <c r="AH1350" s="8">
        <v>0</v>
      </c>
      <c r="AI1350" s="8">
        <v>0</v>
      </c>
      <c r="AJ1350" s="8">
        <v>0</v>
      </c>
      <c r="AK1350" s="8">
        <v>0</v>
      </c>
      <c r="AL1350" s="8">
        <v>0</v>
      </c>
      <c r="AM1350" s="8">
        <v>0</v>
      </c>
      <c r="AN1350" s="8">
        <v>0</v>
      </c>
      <c r="AO1350" s="8">
        <v>0</v>
      </c>
      <c r="AP1350" s="8">
        <v>0</v>
      </c>
      <c r="AQ1350" s="8">
        <v>0</v>
      </c>
      <c r="AR1350" s="8">
        <v>0</v>
      </c>
      <c r="AS1350" s="8">
        <v>0</v>
      </c>
      <c r="AT1350" s="8">
        <v>0</v>
      </c>
      <c r="AU1350" s="7">
        <v>0</v>
      </c>
      <c r="AV1350" s="7">
        <v>0</v>
      </c>
      <c r="AW1350" s="7">
        <v>0</v>
      </c>
      <c r="AX1350" s="7">
        <v>0</v>
      </c>
      <c r="AY1350" s="7">
        <v>0</v>
      </c>
      <c r="AZ1350" s="7">
        <v>0</v>
      </c>
      <c r="BA1350" s="7">
        <v>0</v>
      </c>
      <c r="BB1350" s="7">
        <v>0</v>
      </c>
      <c r="BC1350" s="8">
        <v>0</v>
      </c>
      <c r="BD1350" s="8">
        <v>2.0289999999999999</v>
      </c>
      <c r="BE1350" s="8">
        <v>0</v>
      </c>
      <c r="BF1350" s="8">
        <v>2.0289999999999999</v>
      </c>
      <c r="BG1350" s="8">
        <v>0</v>
      </c>
      <c r="BH1350" s="8">
        <v>0</v>
      </c>
      <c r="BI1350" s="8">
        <v>0</v>
      </c>
      <c r="BJ1350" s="8">
        <v>0</v>
      </c>
      <c r="BK1350" s="8">
        <v>0</v>
      </c>
      <c r="BL1350" s="8">
        <v>0</v>
      </c>
      <c r="BM1350" s="8">
        <v>0</v>
      </c>
      <c r="BN1350" s="8">
        <v>0</v>
      </c>
      <c r="BO1350" s="8">
        <v>0</v>
      </c>
      <c r="BP1350" s="8">
        <v>0</v>
      </c>
      <c r="BQ1350" s="8">
        <v>0</v>
      </c>
      <c r="BR1350" s="8">
        <v>0</v>
      </c>
    </row>
    <row r="1351" spans="1:70" x14ac:dyDescent="0.25">
      <c r="A1351" s="6">
        <v>35404353</v>
      </c>
      <c r="B1351" t="s">
        <v>2916</v>
      </c>
      <c r="C1351" s="7" t="s">
        <v>421</v>
      </c>
      <c r="D1351" s="7" t="s">
        <v>2647</v>
      </c>
      <c r="E1351" s="7" t="s">
        <v>421</v>
      </c>
      <c r="F1351" t="s">
        <v>2507</v>
      </c>
      <c r="G1351" t="s">
        <v>2648</v>
      </c>
      <c r="H1351" t="s">
        <v>2888</v>
      </c>
      <c r="I1351" t="s">
        <v>152</v>
      </c>
      <c r="J1351" t="s">
        <v>153</v>
      </c>
      <c r="K1351" t="s">
        <v>154</v>
      </c>
      <c r="L1351">
        <v>38.558672587399997</v>
      </c>
      <c r="M1351">
        <v>-122.4577362127</v>
      </c>
      <c r="N1351" s="7" t="s">
        <v>1278</v>
      </c>
      <c r="O1351" s="7" t="s">
        <v>2911</v>
      </c>
      <c r="P1351" s="7" t="s">
        <v>1280</v>
      </c>
      <c r="Q1351" s="7" t="s">
        <v>170</v>
      </c>
      <c r="R1351" s="7">
        <v>1254</v>
      </c>
      <c r="S1351" s="7">
        <v>101</v>
      </c>
      <c r="T1351" s="7" t="s">
        <v>123</v>
      </c>
      <c r="U1351" s="7"/>
      <c r="V1351" s="7" t="s">
        <v>2625</v>
      </c>
      <c r="W1351" s="8">
        <v>0</v>
      </c>
      <c r="X1351" s="8">
        <v>2.0960000000000001</v>
      </c>
      <c r="Y1351" s="8">
        <v>0</v>
      </c>
      <c r="Z1351" s="8">
        <v>2.0960000000000001</v>
      </c>
      <c r="AA1351" s="8">
        <v>0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>
        <v>0</v>
      </c>
      <c r="AH1351" s="8">
        <v>0</v>
      </c>
      <c r="AI1351" s="8">
        <v>0</v>
      </c>
      <c r="AJ1351" s="8">
        <v>0</v>
      </c>
      <c r="AK1351" s="8">
        <v>0</v>
      </c>
      <c r="AL1351" s="8">
        <v>0</v>
      </c>
      <c r="AM1351" s="8">
        <v>0</v>
      </c>
      <c r="AN1351" s="8">
        <v>0</v>
      </c>
      <c r="AO1351" s="8">
        <v>0</v>
      </c>
      <c r="AP1351" s="8">
        <v>0</v>
      </c>
      <c r="AQ1351" s="8">
        <v>0</v>
      </c>
      <c r="AR1351" s="8">
        <v>0</v>
      </c>
      <c r="AS1351" s="8">
        <v>0</v>
      </c>
      <c r="AT1351" s="8">
        <v>0</v>
      </c>
      <c r="AU1351" s="7">
        <v>0</v>
      </c>
      <c r="AV1351" s="7">
        <v>0</v>
      </c>
      <c r="AW1351" s="7">
        <v>0</v>
      </c>
      <c r="AX1351" s="7">
        <v>0</v>
      </c>
      <c r="AY1351" s="7">
        <v>0</v>
      </c>
      <c r="AZ1351" s="7">
        <v>0</v>
      </c>
      <c r="BA1351" s="7">
        <v>0</v>
      </c>
      <c r="BB1351" s="7">
        <v>0</v>
      </c>
      <c r="BC1351" s="8">
        <v>0</v>
      </c>
      <c r="BD1351" s="8">
        <v>0</v>
      </c>
      <c r="BE1351" s="8">
        <v>0</v>
      </c>
      <c r="BF1351" s="8">
        <v>0</v>
      </c>
      <c r="BG1351" s="8">
        <v>0</v>
      </c>
      <c r="BH1351" s="8">
        <v>2.0960000000000001</v>
      </c>
      <c r="BI1351" s="8">
        <v>0</v>
      </c>
      <c r="BJ1351" s="8">
        <v>2.0960000000000001</v>
      </c>
      <c r="BK1351" s="8">
        <v>0</v>
      </c>
      <c r="BL1351" s="8">
        <v>0</v>
      </c>
      <c r="BM1351" s="8">
        <v>0</v>
      </c>
      <c r="BN1351" s="8">
        <v>0</v>
      </c>
      <c r="BO1351" s="8">
        <v>0</v>
      </c>
      <c r="BP1351" s="8">
        <v>0</v>
      </c>
      <c r="BQ1351" s="8">
        <v>0</v>
      </c>
      <c r="BR1351" s="8">
        <v>0</v>
      </c>
    </row>
    <row r="1352" spans="1:70" x14ac:dyDescent="0.25">
      <c r="A1352" s="6">
        <v>35404354</v>
      </c>
      <c r="B1352" t="s">
        <v>2917</v>
      </c>
      <c r="C1352" s="7" t="s">
        <v>421</v>
      </c>
      <c r="D1352" s="7" t="s">
        <v>2647</v>
      </c>
      <c r="E1352" s="7" t="s">
        <v>421</v>
      </c>
      <c r="F1352" t="s">
        <v>2507</v>
      </c>
      <c r="G1352" t="s">
        <v>2648</v>
      </c>
      <c r="H1352" t="s">
        <v>2888</v>
      </c>
      <c r="I1352" t="s">
        <v>152</v>
      </c>
      <c r="J1352" t="s">
        <v>153</v>
      </c>
      <c r="K1352" t="s">
        <v>154</v>
      </c>
      <c r="L1352">
        <v>38.558184387799997</v>
      </c>
      <c r="M1352">
        <v>-122.4502337206</v>
      </c>
      <c r="N1352" s="7" t="s">
        <v>1278</v>
      </c>
      <c r="O1352" s="7" t="s">
        <v>2911</v>
      </c>
      <c r="P1352" s="7" t="s">
        <v>1280</v>
      </c>
      <c r="Q1352" s="7" t="s">
        <v>170</v>
      </c>
      <c r="R1352" s="7">
        <v>1254</v>
      </c>
      <c r="S1352" s="7">
        <v>101</v>
      </c>
      <c r="T1352" s="7" t="s">
        <v>123</v>
      </c>
      <c r="U1352" s="7"/>
      <c r="V1352" s="7" t="s">
        <v>2625</v>
      </c>
      <c r="W1352" s="8">
        <v>0</v>
      </c>
      <c r="X1352" s="8">
        <v>0.86199999999999999</v>
      </c>
      <c r="Y1352" s="8">
        <v>0</v>
      </c>
      <c r="Z1352" s="8">
        <v>0.86199999999999999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8">
        <v>0</v>
      </c>
      <c r="AO1352" s="8">
        <v>0</v>
      </c>
      <c r="AP1352" s="8">
        <v>0</v>
      </c>
      <c r="AQ1352" s="8">
        <v>0</v>
      </c>
      <c r="AR1352" s="8">
        <v>0</v>
      </c>
      <c r="AS1352" s="8">
        <v>0</v>
      </c>
      <c r="AT1352" s="8">
        <v>0</v>
      </c>
      <c r="AU1352" s="7">
        <v>0</v>
      </c>
      <c r="AV1352" s="7">
        <v>0</v>
      </c>
      <c r="AW1352" s="7">
        <v>0</v>
      </c>
      <c r="AX1352" s="7">
        <v>0</v>
      </c>
      <c r="AY1352" s="7">
        <v>0</v>
      </c>
      <c r="AZ1352" s="7">
        <v>0</v>
      </c>
      <c r="BA1352" s="7">
        <v>0</v>
      </c>
      <c r="BB1352" s="7">
        <v>0</v>
      </c>
      <c r="BC1352" s="8">
        <v>0</v>
      </c>
      <c r="BD1352" s="8">
        <v>0</v>
      </c>
      <c r="BE1352" s="8">
        <v>0</v>
      </c>
      <c r="BF1352" s="8">
        <v>0</v>
      </c>
      <c r="BG1352" s="8">
        <v>0</v>
      </c>
      <c r="BH1352" s="8">
        <v>0.86199999999999999</v>
      </c>
      <c r="BI1352" s="8">
        <v>0</v>
      </c>
      <c r="BJ1352" s="8">
        <v>0.86199999999999999</v>
      </c>
      <c r="BK1352" s="8">
        <v>0</v>
      </c>
      <c r="BL1352" s="8">
        <v>0</v>
      </c>
      <c r="BM1352" s="8">
        <v>0</v>
      </c>
      <c r="BN1352" s="8">
        <v>0</v>
      </c>
      <c r="BO1352" s="8">
        <v>0</v>
      </c>
      <c r="BP1352" s="8">
        <v>0</v>
      </c>
      <c r="BQ1352" s="8">
        <v>0</v>
      </c>
      <c r="BR1352" s="8">
        <v>0</v>
      </c>
    </row>
    <row r="1353" spans="1:70" x14ac:dyDescent="0.25">
      <c r="A1353" s="6">
        <v>35404355</v>
      </c>
      <c r="B1353" t="s">
        <v>2918</v>
      </c>
      <c r="C1353" s="7" t="s">
        <v>421</v>
      </c>
      <c r="D1353" s="7" t="s">
        <v>2647</v>
      </c>
      <c r="E1353" s="7" t="s">
        <v>421</v>
      </c>
      <c r="F1353" t="s">
        <v>2507</v>
      </c>
      <c r="G1353" t="s">
        <v>2648</v>
      </c>
      <c r="H1353" t="s">
        <v>2888</v>
      </c>
      <c r="I1353" t="s">
        <v>152</v>
      </c>
      <c r="J1353" t="s">
        <v>153</v>
      </c>
      <c r="K1353" t="s">
        <v>154</v>
      </c>
      <c r="L1353">
        <v>38.553195074999998</v>
      </c>
      <c r="M1353">
        <v>-122.4563574165</v>
      </c>
      <c r="N1353" s="7" t="s">
        <v>1278</v>
      </c>
      <c r="O1353" s="7" t="s">
        <v>2911</v>
      </c>
      <c r="P1353" s="7" t="s">
        <v>1280</v>
      </c>
      <c r="Q1353" s="7" t="s">
        <v>170</v>
      </c>
      <c r="R1353" s="7">
        <v>1254</v>
      </c>
      <c r="S1353" s="7">
        <v>101</v>
      </c>
      <c r="T1353" s="7" t="s">
        <v>123</v>
      </c>
      <c r="U1353" s="7"/>
      <c r="V1353" s="7" t="s">
        <v>2625</v>
      </c>
      <c r="W1353" s="8">
        <v>0</v>
      </c>
      <c r="X1353" s="8">
        <v>1.113</v>
      </c>
      <c r="Y1353" s="8">
        <v>0</v>
      </c>
      <c r="Z1353" s="8">
        <v>1.113</v>
      </c>
      <c r="AA1353" s="8">
        <v>0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8">
        <v>0</v>
      </c>
      <c r="AO1353" s="8">
        <v>0</v>
      </c>
      <c r="AP1353" s="8">
        <v>0</v>
      </c>
      <c r="AQ1353" s="8">
        <v>0</v>
      </c>
      <c r="AR1353" s="8">
        <v>0</v>
      </c>
      <c r="AS1353" s="8">
        <v>0</v>
      </c>
      <c r="AT1353" s="8">
        <v>0</v>
      </c>
      <c r="AU1353" s="7">
        <v>0</v>
      </c>
      <c r="AV1353" s="7">
        <v>0</v>
      </c>
      <c r="AW1353" s="7">
        <v>0</v>
      </c>
      <c r="AX1353" s="7">
        <v>0</v>
      </c>
      <c r="AY1353" s="7">
        <v>0</v>
      </c>
      <c r="AZ1353" s="7">
        <v>0</v>
      </c>
      <c r="BA1353" s="7">
        <v>0</v>
      </c>
      <c r="BB1353" s="7">
        <v>0</v>
      </c>
      <c r="BC1353" s="8">
        <v>0</v>
      </c>
      <c r="BD1353" s="8">
        <v>0</v>
      </c>
      <c r="BE1353" s="8">
        <v>0</v>
      </c>
      <c r="BF1353" s="8">
        <v>0</v>
      </c>
      <c r="BG1353" s="8">
        <v>0</v>
      </c>
      <c r="BH1353" s="8">
        <v>1.113</v>
      </c>
      <c r="BI1353" s="8">
        <v>0</v>
      </c>
      <c r="BJ1353" s="8">
        <v>1.113</v>
      </c>
      <c r="BK1353" s="8">
        <v>0</v>
      </c>
      <c r="BL1353" s="8">
        <v>0</v>
      </c>
      <c r="BM1353" s="8">
        <v>0</v>
      </c>
      <c r="BN1353" s="8">
        <v>0</v>
      </c>
      <c r="BO1353" s="8">
        <v>0</v>
      </c>
      <c r="BP1353" s="8">
        <v>0</v>
      </c>
      <c r="BQ1353" s="8">
        <v>0</v>
      </c>
      <c r="BR1353" s="8">
        <v>0</v>
      </c>
    </row>
    <row r="1354" spans="1:70" x14ac:dyDescent="0.25">
      <c r="A1354" s="6">
        <v>35373704</v>
      </c>
      <c r="B1354" t="s">
        <v>2919</v>
      </c>
      <c r="C1354" s="7" t="s">
        <v>421</v>
      </c>
      <c r="D1354" s="7" t="s">
        <v>2647</v>
      </c>
      <c r="E1354" s="7" t="s">
        <v>421</v>
      </c>
      <c r="F1354" t="s">
        <v>2507</v>
      </c>
      <c r="G1354" t="s">
        <v>2648</v>
      </c>
      <c r="H1354" t="s">
        <v>2888</v>
      </c>
      <c r="I1354" t="s">
        <v>152</v>
      </c>
      <c r="J1354" t="s">
        <v>153</v>
      </c>
      <c r="K1354" t="s">
        <v>154</v>
      </c>
      <c r="L1354">
        <v>38.5652658415</v>
      </c>
      <c r="M1354">
        <v>-122.4414887602</v>
      </c>
      <c r="N1354" s="7" t="s">
        <v>1278</v>
      </c>
      <c r="O1354" s="7" t="s">
        <v>2911</v>
      </c>
      <c r="P1354" s="7" t="s">
        <v>1280</v>
      </c>
      <c r="Q1354" s="7" t="s">
        <v>170</v>
      </c>
      <c r="R1354" s="7">
        <v>1254</v>
      </c>
      <c r="S1354" s="7">
        <v>101</v>
      </c>
      <c r="T1354" s="7" t="s">
        <v>123</v>
      </c>
      <c r="U1354" s="7" t="s">
        <v>221</v>
      </c>
      <c r="V1354" s="7" t="s">
        <v>2625</v>
      </c>
      <c r="W1354" s="8">
        <v>0</v>
      </c>
      <c r="X1354" s="8">
        <v>3.6480000000000006</v>
      </c>
      <c r="Y1354" s="8">
        <v>0</v>
      </c>
      <c r="Z1354" s="8">
        <v>3.6480000000000006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8">
        <v>0</v>
      </c>
      <c r="AO1354" s="8">
        <v>0</v>
      </c>
      <c r="AP1354" s="8">
        <v>0</v>
      </c>
      <c r="AQ1354" s="8">
        <v>0</v>
      </c>
      <c r="AR1354" s="8">
        <v>0</v>
      </c>
      <c r="AS1354" s="8">
        <v>0</v>
      </c>
      <c r="AT1354" s="8">
        <v>0</v>
      </c>
      <c r="AU1354" s="7">
        <v>0</v>
      </c>
      <c r="AV1354" s="7">
        <v>0</v>
      </c>
      <c r="AW1354" s="7">
        <v>0</v>
      </c>
      <c r="AX1354" s="7">
        <v>0</v>
      </c>
      <c r="AY1354" s="7">
        <v>0</v>
      </c>
      <c r="AZ1354" s="7">
        <v>0</v>
      </c>
      <c r="BA1354" s="7">
        <v>0</v>
      </c>
      <c r="BB1354" s="7">
        <v>0</v>
      </c>
      <c r="BC1354" s="8">
        <v>0</v>
      </c>
      <c r="BD1354" s="8">
        <v>3.6480000000000006</v>
      </c>
      <c r="BE1354" s="8">
        <v>0</v>
      </c>
      <c r="BF1354" s="8">
        <v>3.6480000000000006</v>
      </c>
      <c r="BG1354" s="8">
        <v>0</v>
      </c>
      <c r="BH1354" s="8">
        <v>0</v>
      </c>
      <c r="BI1354" s="8">
        <v>0</v>
      </c>
      <c r="BJ1354" s="8">
        <v>0</v>
      </c>
      <c r="BK1354" s="8">
        <v>0</v>
      </c>
      <c r="BL1354" s="8">
        <v>0</v>
      </c>
      <c r="BM1354" s="8">
        <v>0</v>
      </c>
      <c r="BN1354" s="8">
        <v>0</v>
      </c>
      <c r="BO1354" s="8">
        <v>0</v>
      </c>
      <c r="BP1354" s="8">
        <v>0</v>
      </c>
      <c r="BQ1354" s="8">
        <v>0</v>
      </c>
      <c r="BR1354" s="8">
        <v>0</v>
      </c>
    </row>
    <row r="1355" spans="1:70" x14ac:dyDescent="0.25">
      <c r="A1355" s="6">
        <v>35367516</v>
      </c>
      <c r="B1355" t="s">
        <v>2920</v>
      </c>
      <c r="C1355" s="7" t="s">
        <v>421</v>
      </c>
      <c r="D1355" s="7" t="s">
        <v>2647</v>
      </c>
      <c r="E1355" s="7" t="s">
        <v>421</v>
      </c>
      <c r="F1355" t="s">
        <v>2507</v>
      </c>
      <c r="G1355" t="s">
        <v>2648</v>
      </c>
      <c r="H1355" t="s">
        <v>2888</v>
      </c>
      <c r="I1355" t="s">
        <v>152</v>
      </c>
      <c r="J1355" t="s">
        <v>153</v>
      </c>
      <c r="K1355" t="s">
        <v>154</v>
      </c>
      <c r="L1355">
        <v>38.561324992800003</v>
      </c>
      <c r="M1355">
        <v>-122.4612385235</v>
      </c>
      <c r="N1355" s="7" t="s">
        <v>1278</v>
      </c>
      <c r="O1355" s="7" t="s">
        <v>2911</v>
      </c>
      <c r="P1355" s="7" t="s">
        <v>1280</v>
      </c>
      <c r="Q1355" s="7" t="s">
        <v>170</v>
      </c>
      <c r="R1355" s="7">
        <v>1254</v>
      </c>
      <c r="S1355" s="7">
        <v>101</v>
      </c>
      <c r="T1355" s="7" t="s">
        <v>123</v>
      </c>
      <c r="U1355" s="7" t="s">
        <v>221</v>
      </c>
      <c r="V1355" s="7" t="s">
        <v>2625</v>
      </c>
      <c r="W1355" s="8">
        <v>0</v>
      </c>
      <c r="X1355" s="8">
        <v>1.3580000000000001</v>
      </c>
      <c r="Y1355" s="8">
        <v>0</v>
      </c>
      <c r="Z1355" s="8">
        <v>1.3580000000000001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8">
        <v>0</v>
      </c>
      <c r="AO1355" s="8">
        <v>0</v>
      </c>
      <c r="AP1355" s="8">
        <v>0</v>
      </c>
      <c r="AQ1355" s="8">
        <v>0</v>
      </c>
      <c r="AR1355" s="8">
        <v>0</v>
      </c>
      <c r="AS1355" s="8">
        <v>0</v>
      </c>
      <c r="AT1355" s="8">
        <v>0</v>
      </c>
      <c r="AU1355" s="7">
        <v>0</v>
      </c>
      <c r="AV1355" s="7">
        <v>0</v>
      </c>
      <c r="AW1355" s="7">
        <v>0</v>
      </c>
      <c r="AX1355" s="7">
        <v>0</v>
      </c>
      <c r="AY1355" s="7">
        <v>0</v>
      </c>
      <c r="AZ1355" s="7">
        <v>0</v>
      </c>
      <c r="BA1355" s="7">
        <v>0</v>
      </c>
      <c r="BB1355" s="7">
        <v>0</v>
      </c>
      <c r="BC1355" s="8">
        <v>0</v>
      </c>
      <c r="BD1355" s="8">
        <v>0</v>
      </c>
      <c r="BE1355" s="8">
        <v>0</v>
      </c>
      <c r="BF1355" s="8">
        <v>0</v>
      </c>
      <c r="BG1355" s="8">
        <v>0</v>
      </c>
      <c r="BH1355" s="8">
        <v>1.3580000000000001</v>
      </c>
      <c r="BI1355" s="8">
        <v>0</v>
      </c>
      <c r="BJ1355" s="8">
        <v>1.3580000000000001</v>
      </c>
      <c r="BK1355" s="8">
        <v>0</v>
      </c>
      <c r="BL1355" s="8">
        <v>0</v>
      </c>
      <c r="BM1355" s="8">
        <v>0</v>
      </c>
      <c r="BN1355" s="8">
        <v>0</v>
      </c>
      <c r="BO1355" s="8">
        <v>0</v>
      </c>
      <c r="BP1355" s="8">
        <v>0</v>
      </c>
      <c r="BQ1355" s="8">
        <v>0</v>
      </c>
      <c r="BR1355" s="8">
        <v>0</v>
      </c>
    </row>
    <row r="1356" spans="1:70" x14ac:dyDescent="0.25">
      <c r="A1356" s="6">
        <v>35367518</v>
      </c>
      <c r="B1356" t="s">
        <v>2921</v>
      </c>
      <c r="C1356" s="7" t="s">
        <v>421</v>
      </c>
      <c r="D1356" s="7" t="s">
        <v>2647</v>
      </c>
      <c r="E1356" s="7" t="s">
        <v>421</v>
      </c>
      <c r="F1356" t="s">
        <v>2507</v>
      </c>
      <c r="G1356" t="s">
        <v>2648</v>
      </c>
      <c r="H1356" t="s">
        <v>1161</v>
      </c>
      <c r="I1356" t="s">
        <v>152</v>
      </c>
      <c r="J1356" t="s">
        <v>153</v>
      </c>
      <c r="K1356" t="s">
        <v>154</v>
      </c>
      <c r="L1356">
        <v>38.498257691500001</v>
      </c>
      <c r="M1356">
        <v>-122.47955612369999</v>
      </c>
      <c r="N1356" s="7" t="s">
        <v>2792</v>
      </c>
      <c r="O1356" s="7" t="s">
        <v>2922</v>
      </c>
      <c r="P1356" s="7" t="s">
        <v>1164</v>
      </c>
      <c r="Q1356" s="7" t="s">
        <v>170</v>
      </c>
      <c r="R1356" s="7">
        <v>2174</v>
      </c>
      <c r="S1356" s="7">
        <v>398</v>
      </c>
      <c r="T1356" s="7" t="s">
        <v>123</v>
      </c>
      <c r="U1356" s="7" t="s">
        <v>221</v>
      </c>
      <c r="V1356" s="7" t="s">
        <v>2625</v>
      </c>
      <c r="W1356" s="8">
        <v>0</v>
      </c>
      <c r="X1356" s="8">
        <v>1.5056818181818181</v>
      </c>
      <c r="Y1356" s="8">
        <v>0</v>
      </c>
      <c r="Z1356" s="8">
        <v>1.5056818181818181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8">
        <v>0</v>
      </c>
      <c r="AN1356" s="8">
        <v>0</v>
      </c>
      <c r="AO1356" s="8">
        <v>0</v>
      </c>
      <c r="AP1356" s="8">
        <v>0</v>
      </c>
      <c r="AQ1356" s="8">
        <v>0</v>
      </c>
      <c r="AR1356" s="8">
        <v>0</v>
      </c>
      <c r="AS1356" s="8">
        <v>0</v>
      </c>
      <c r="AT1356" s="8">
        <v>0</v>
      </c>
      <c r="AU1356" s="7">
        <v>0</v>
      </c>
      <c r="AV1356" s="7">
        <v>0</v>
      </c>
      <c r="AW1356" s="7">
        <v>0</v>
      </c>
      <c r="AX1356" s="7">
        <v>0</v>
      </c>
      <c r="AY1356" s="7">
        <v>0</v>
      </c>
      <c r="AZ1356" s="7">
        <v>0</v>
      </c>
      <c r="BA1356" s="7">
        <v>0</v>
      </c>
      <c r="BB1356" s="7">
        <v>0</v>
      </c>
      <c r="BC1356" s="8">
        <v>0</v>
      </c>
      <c r="BD1356" s="8">
        <v>1.5056818181818181</v>
      </c>
      <c r="BE1356" s="8">
        <v>0</v>
      </c>
      <c r="BF1356" s="8">
        <v>1.5056818181818181</v>
      </c>
      <c r="BG1356" s="8">
        <v>0</v>
      </c>
      <c r="BH1356" s="8">
        <v>0</v>
      </c>
      <c r="BI1356" s="8">
        <v>0</v>
      </c>
      <c r="BJ1356" s="8">
        <v>0</v>
      </c>
      <c r="BK1356" s="8">
        <v>0</v>
      </c>
      <c r="BL1356" s="8">
        <v>0</v>
      </c>
      <c r="BM1356" s="8">
        <v>0</v>
      </c>
      <c r="BN1356" s="8">
        <v>0</v>
      </c>
      <c r="BO1356" s="8">
        <v>0</v>
      </c>
      <c r="BP1356" s="8">
        <v>0</v>
      </c>
      <c r="BQ1356" s="8">
        <v>0</v>
      </c>
      <c r="BR1356" s="8">
        <v>0</v>
      </c>
    </row>
    <row r="1357" spans="1:70" x14ac:dyDescent="0.25">
      <c r="A1357" s="6">
        <v>35403551</v>
      </c>
      <c r="B1357" t="s">
        <v>2923</v>
      </c>
      <c r="C1357" s="7" t="s">
        <v>421</v>
      </c>
      <c r="D1357" s="7" t="s">
        <v>2647</v>
      </c>
      <c r="E1357" s="7" t="s">
        <v>421</v>
      </c>
      <c r="F1357" t="s">
        <v>2507</v>
      </c>
      <c r="G1357" t="s">
        <v>2648</v>
      </c>
      <c r="H1357" t="s">
        <v>1161</v>
      </c>
      <c r="I1357" t="s">
        <v>152</v>
      </c>
      <c r="J1357" t="s">
        <v>153</v>
      </c>
      <c r="K1357" t="s">
        <v>154</v>
      </c>
      <c r="L1357">
        <v>38.4995511407</v>
      </c>
      <c r="M1357">
        <v>-122.48920145549999</v>
      </c>
      <c r="N1357" s="7" t="s">
        <v>2792</v>
      </c>
      <c r="O1357" s="7" t="s">
        <v>2922</v>
      </c>
      <c r="P1357" s="7" t="s">
        <v>1164</v>
      </c>
      <c r="Q1357" s="7" t="s">
        <v>170</v>
      </c>
      <c r="R1357" s="7">
        <v>2174</v>
      </c>
      <c r="S1357" s="7">
        <v>398</v>
      </c>
      <c r="T1357" s="7" t="s">
        <v>123</v>
      </c>
      <c r="U1357" s="7"/>
      <c r="V1357" s="7" t="s">
        <v>2625</v>
      </c>
      <c r="W1357" s="8">
        <v>0</v>
      </c>
      <c r="X1357" s="8">
        <v>1.2547348484848484</v>
      </c>
      <c r="Y1357" s="8">
        <v>0</v>
      </c>
      <c r="Z1357" s="8">
        <v>1.2547348484848484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8">
        <v>0</v>
      </c>
      <c r="AN1357" s="8">
        <v>0</v>
      </c>
      <c r="AO1357" s="8">
        <v>0</v>
      </c>
      <c r="AP1357" s="8">
        <v>0</v>
      </c>
      <c r="AQ1357" s="8">
        <v>0</v>
      </c>
      <c r="AR1357" s="8">
        <v>0</v>
      </c>
      <c r="AS1357" s="8">
        <v>0</v>
      </c>
      <c r="AT1357" s="8">
        <v>0</v>
      </c>
      <c r="AU1357" s="7">
        <v>0</v>
      </c>
      <c r="AV1357" s="7">
        <v>0</v>
      </c>
      <c r="AW1357" s="7">
        <v>0</v>
      </c>
      <c r="AX1357" s="7">
        <v>0</v>
      </c>
      <c r="AY1357" s="7">
        <v>0</v>
      </c>
      <c r="AZ1357" s="7">
        <v>0</v>
      </c>
      <c r="BA1357" s="7">
        <v>0</v>
      </c>
      <c r="BB1357" s="7">
        <v>0</v>
      </c>
      <c r="BC1357" s="8">
        <v>0</v>
      </c>
      <c r="BD1357" s="8">
        <v>1.2547348484848484</v>
      </c>
      <c r="BE1357" s="8">
        <v>0</v>
      </c>
      <c r="BF1357" s="8">
        <v>1.2547348484848484</v>
      </c>
      <c r="BG1357" s="8">
        <v>0</v>
      </c>
      <c r="BH1357" s="8">
        <v>0</v>
      </c>
      <c r="BI1357" s="8">
        <v>0</v>
      </c>
      <c r="BJ1357" s="8">
        <v>0</v>
      </c>
      <c r="BK1357" s="8">
        <v>0</v>
      </c>
      <c r="BL1357" s="8">
        <v>0</v>
      </c>
      <c r="BM1357" s="8">
        <v>0</v>
      </c>
      <c r="BN1357" s="8">
        <v>0</v>
      </c>
      <c r="BO1357" s="8">
        <v>0</v>
      </c>
      <c r="BP1357" s="8">
        <v>0</v>
      </c>
      <c r="BQ1357" s="8">
        <v>0</v>
      </c>
      <c r="BR1357" s="8">
        <v>0</v>
      </c>
    </row>
    <row r="1358" spans="1:70" x14ac:dyDescent="0.25">
      <c r="A1358" s="6">
        <v>35403552</v>
      </c>
      <c r="B1358" t="s">
        <v>2924</v>
      </c>
      <c r="C1358" s="7" t="s">
        <v>421</v>
      </c>
      <c r="D1358" s="7" t="s">
        <v>2647</v>
      </c>
      <c r="E1358" s="7" t="s">
        <v>421</v>
      </c>
      <c r="F1358" t="s">
        <v>2507</v>
      </c>
      <c r="G1358" t="s">
        <v>2648</v>
      </c>
      <c r="H1358" t="s">
        <v>1161</v>
      </c>
      <c r="I1358" t="s">
        <v>152</v>
      </c>
      <c r="J1358" t="s">
        <v>153</v>
      </c>
      <c r="K1358" t="s">
        <v>154</v>
      </c>
      <c r="L1358">
        <v>38.494372628900003</v>
      </c>
      <c r="M1358">
        <v>-122.4755902647</v>
      </c>
      <c r="N1358" s="7" t="s">
        <v>2792</v>
      </c>
      <c r="O1358" s="7" t="s">
        <v>2922</v>
      </c>
      <c r="P1358" s="7" t="s">
        <v>1164</v>
      </c>
      <c r="Q1358" s="7" t="s">
        <v>170</v>
      </c>
      <c r="R1358" s="7">
        <v>2174</v>
      </c>
      <c r="S1358" s="7">
        <v>398</v>
      </c>
      <c r="T1358" s="7" t="s">
        <v>123</v>
      </c>
      <c r="U1358" s="7"/>
      <c r="V1358" s="7" t="s">
        <v>2625</v>
      </c>
      <c r="W1358" s="8">
        <v>0</v>
      </c>
      <c r="X1358" s="8">
        <v>2.3106060606060606</v>
      </c>
      <c r="Y1358" s="8">
        <v>0</v>
      </c>
      <c r="Z1358" s="8">
        <v>2.3106060606060606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8">
        <v>0</v>
      </c>
      <c r="AM1358" s="8">
        <v>0</v>
      </c>
      <c r="AN1358" s="8">
        <v>0</v>
      </c>
      <c r="AO1358" s="8">
        <v>0</v>
      </c>
      <c r="AP1358" s="8">
        <v>0</v>
      </c>
      <c r="AQ1358" s="8">
        <v>0</v>
      </c>
      <c r="AR1358" s="8">
        <v>0</v>
      </c>
      <c r="AS1358" s="8">
        <v>0</v>
      </c>
      <c r="AT1358" s="8">
        <v>0</v>
      </c>
      <c r="AU1358" s="7">
        <v>0</v>
      </c>
      <c r="AV1358" s="7">
        <v>0</v>
      </c>
      <c r="AW1358" s="7">
        <v>0</v>
      </c>
      <c r="AX1358" s="7">
        <v>0</v>
      </c>
      <c r="AY1358" s="7">
        <v>0</v>
      </c>
      <c r="AZ1358" s="7">
        <v>0</v>
      </c>
      <c r="BA1358" s="7">
        <v>0</v>
      </c>
      <c r="BB1358" s="7">
        <v>0</v>
      </c>
      <c r="BC1358" s="8">
        <v>0</v>
      </c>
      <c r="BD1358" s="8">
        <v>2.3106060606060606</v>
      </c>
      <c r="BE1358" s="8">
        <v>0</v>
      </c>
      <c r="BF1358" s="8">
        <v>2.3106060606060606</v>
      </c>
      <c r="BG1358" s="8">
        <v>0</v>
      </c>
      <c r="BH1358" s="8">
        <v>0</v>
      </c>
      <c r="BI1358" s="8">
        <v>0</v>
      </c>
      <c r="BJ1358" s="8">
        <v>0</v>
      </c>
      <c r="BK1358" s="8">
        <v>0</v>
      </c>
      <c r="BL1358" s="8">
        <v>0</v>
      </c>
      <c r="BM1358" s="8">
        <v>0</v>
      </c>
      <c r="BN1358" s="8">
        <v>0</v>
      </c>
      <c r="BO1358" s="8">
        <v>0</v>
      </c>
      <c r="BP1358" s="8">
        <v>0</v>
      </c>
      <c r="BQ1358" s="8">
        <v>0</v>
      </c>
      <c r="BR1358" s="8">
        <v>0</v>
      </c>
    </row>
    <row r="1359" spans="1:70" x14ac:dyDescent="0.25">
      <c r="A1359" s="6">
        <v>35403553</v>
      </c>
      <c r="B1359" t="s">
        <v>2925</v>
      </c>
      <c r="C1359" s="7" t="s">
        <v>421</v>
      </c>
      <c r="D1359" s="7" t="s">
        <v>2647</v>
      </c>
      <c r="E1359" s="7" t="s">
        <v>421</v>
      </c>
      <c r="F1359" t="s">
        <v>2507</v>
      </c>
      <c r="G1359" t="s">
        <v>2648</v>
      </c>
      <c r="H1359" t="s">
        <v>1161</v>
      </c>
      <c r="I1359" t="s">
        <v>152</v>
      </c>
      <c r="J1359" t="s">
        <v>153</v>
      </c>
      <c r="K1359" t="s">
        <v>154</v>
      </c>
      <c r="L1359">
        <v>38.494716115999999</v>
      </c>
      <c r="M1359">
        <v>-122.4939908706</v>
      </c>
      <c r="N1359" s="7" t="s">
        <v>2792</v>
      </c>
      <c r="O1359" s="7" t="s">
        <v>2922</v>
      </c>
      <c r="P1359" s="7" t="s">
        <v>1164</v>
      </c>
      <c r="Q1359" s="7" t="s">
        <v>170</v>
      </c>
      <c r="R1359" s="7">
        <v>2174</v>
      </c>
      <c r="S1359" s="7">
        <v>398</v>
      </c>
      <c r="T1359" s="7" t="s">
        <v>123</v>
      </c>
      <c r="U1359" s="7"/>
      <c r="V1359" s="7" t="s">
        <v>2625</v>
      </c>
      <c r="W1359" s="8">
        <v>0</v>
      </c>
      <c r="X1359" s="8">
        <v>1.5299242424242425</v>
      </c>
      <c r="Y1359" s="8">
        <v>0</v>
      </c>
      <c r="Z1359" s="8">
        <v>1.5299242424242425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0</v>
      </c>
      <c r="AN1359" s="8">
        <v>0</v>
      </c>
      <c r="AO1359" s="8">
        <v>0</v>
      </c>
      <c r="AP1359" s="8">
        <v>0</v>
      </c>
      <c r="AQ1359" s="8">
        <v>0</v>
      </c>
      <c r="AR1359" s="8">
        <v>0</v>
      </c>
      <c r="AS1359" s="8">
        <v>0</v>
      </c>
      <c r="AT1359" s="8">
        <v>0</v>
      </c>
      <c r="AU1359" s="7">
        <v>0</v>
      </c>
      <c r="AV1359" s="7">
        <v>0</v>
      </c>
      <c r="AW1359" s="7">
        <v>0</v>
      </c>
      <c r="AX1359" s="7">
        <v>0</v>
      </c>
      <c r="AY1359" s="7">
        <v>0</v>
      </c>
      <c r="AZ1359" s="7">
        <v>0</v>
      </c>
      <c r="BA1359" s="7">
        <v>0</v>
      </c>
      <c r="BB1359" s="7">
        <v>0</v>
      </c>
      <c r="BC1359" s="8">
        <v>0</v>
      </c>
      <c r="BD1359" s="8">
        <v>1.5299242424242425</v>
      </c>
      <c r="BE1359" s="8">
        <v>0</v>
      </c>
      <c r="BF1359" s="8">
        <v>1.5299242424242425</v>
      </c>
      <c r="BG1359" s="8">
        <v>0</v>
      </c>
      <c r="BH1359" s="8">
        <v>0</v>
      </c>
      <c r="BI1359" s="8">
        <v>0</v>
      </c>
      <c r="BJ1359" s="8">
        <v>0</v>
      </c>
      <c r="BK1359" s="8">
        <v>0</v>
      </c>
      <c r="BL1359" s="8">
        <v>0</v>
      </c>
      <c r="BM1359" s="8">
        <v>0</v>
      </c>
      <c r="BN1359" s="8">
        <v>0</v>
      </c>
      <c r="BO1359" s="8">
        <v>0</v>
      </c>
      <c r="BP1359" s="8">
        <v>0</v>
      </c>
      <c r="BQ1359" s="8">
        <v>0</v>
      </c>
      <c r="BR1359" s="8">
        <v>0</v>
      </c>
    </row>
    <row r="1360" spans="1:70" x14ac:dyDescent="0.25">
      <c r="A1360" s="6">
        <v>35403554</v>
      </c>
      <c r="B1360" t="s">
        <v>2926</v>
      </c>
      <c r="C1360" s="7" t="s">
        <v>421</v>
      </c>
      <c r="D1360" s="7" t="s">
        <v>2647</v>
      </c>
      <c r="E1360" s="7" t="s">
        <v>421</v>
      </c>
      <c r="F1360" t="s">
        <v>2507</v>
      </c>
      <c r="G1360" t="s">
        <v>2648</v>
      </c>
      <c r="H1360" t="s">
        <v>1161</v>
      </c>
      <c r="I1360" t="s">
        <v>152</v>
      </c>
      <c r="J1360" t="s">
        <v>153</v>
      </c>
      <c r="K1360" t="s">
        <v>154</v>
      </c>
      <c r="L1360">
        <v>38.491133705000003</v>
      </c>
      <c r="M1360">
        <v>-122.5229392255</v>
      </c>
      <c r="N1360" s="7" t="s">
        <v>2792</v>
      </c>
      <c r="O1360" s="7" t="s">
        <v>2922</v>
      </c>
      <c r="P1360" s="7" t="s">
        <v>1164</v>
      </c>
      <c r="Q1360" s="7" t="s">
        <v>170</v>
      </c>
      <c r="R1360" s="7">
        <v>2174</v>
      </c>
      <c r="S1360" s="7">
        <v>398</v>
      </c>
      <c r="T1360" s="7" t="s">
        <v>123</v>
      </c>
      <c r="U1360" s="7"/>
      <c r="V1360" s="7" t="s">
        <v>2625</v>
      </c>
      <c r="W1360" s="8">
        <v>0</v>
      </c>
      <c r="X1360" s="8">
        <v>2.95</v>
      </c>
      <c r="Y1360" s="8">
        <v>0</v>
      </c>
      <c r="Z1360" s="8">
        <v>2.95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8">
        <v>0</v>
      </c>
      <c r="AO1360" s="8">
        <v>0</v>
      </c>
      <c r="AP1360" s="8">
        <v>0</v>
      </c>
      <c r="AQ1360" s="8">
        <v>0</v>
      </c>
      <c r="AR1360" s="8">
        <v>0</v>
      </c>
      <c r="AS1360" s="8">
        <v>0</v>
      </c>
      <c r="AT1360" s="8">
        <v>0</v>
      </c>
      <c r="AU1360" s="7">
        <v>0</v>
      </c>
      <c r="AV1360" s="7">
        <v>0</v>
      </c>
      <c r="AW1360" s="7">
        <v>0</v>
      </c>
      <c r="AX1360" s="7">
        <v>0</v>
      </c>
      <c r="AY1360" s="7">
        <v>0</v>
      </c>
      <c r="AZ1360" s="7">
        <v>0</v>
      </c>
      <c r="BA1360" s="7">
        <v>0</v>
      </c>
      <c r="BB1360" s="7">
        <v>0</v>
      </c>
      <c r="BC1360" s="8">
        <v>0</v>
      </c>
      <c r="BD1360" s="8">
        <v>2.95</v>
      </c>
      <c r="BE1360" s="8">
        <v>0</v>
      </c>
      <c r="BF1360" s="8">
        <v>2.95</v>
      </c>
      <c r="BG1360" s="8">
        <v>0</v>
      </c>
      <c r="BH1360" s="8">
        <v>0</v>
      </c>
      <c r="BI1360" s="8">
        <v>0</v>
      </c>
      <c r="BJ1360" s="8">
        <v>0</v>
      </c>
      <c r="BK1360" s="8">
        <v>0</v>
      </c>
      <c r="BL1360" s="8">
        <v>0</v>
      </c>
      <c r="BM1360" s="8">
        <v>0</v>
      </c>
      <c r="BN1360" s="8">
        <v>0</v>
      </c>
      <c r="BO1360" s="8">
        <v>0</v>
      </c>
      <c r="BP1360" s="8">
        <v>0</v>
      </c>
      <c r="BQ1360" s="8">
        <v>0</v>
      </c>
      <c r="BR1360" s="8">
        <v>0</v>
      </c>
    </row>
    <row r="1361" spans="1:70" x14ac:dyDescent="0.25">
      <c r="A1361" s="6">
        <v>35376558</v>
      </c>
      <c r="B1361" t="s">
        <v>2927</v>
      </c>
      <c r="C1361" s="7" t="s">
        <v>421</v>
      </c>
      <c r="D1361" s="7" t="s">
        <v>2647</v>
      </c>
      <c r="E1361" s="7" t="s">
        <v>421</v>
      </c>
      <c r="F1361" t="s">
        <v>2507</v>
      </c>
      <c r="G1361" t="s">
        <v>2648</v>
      </c>
      <c r="H1361" t="s">
        <v>1161</v>
      </c>
      <c r="I1361" t="s">
        <v>152</v>
      </c>
      <c r="J1361" t="s">
        <v>153</v>
      </c>
      <c r="K1361" t="s">
        <v>154</v>
      </c>
      <c r="L1361">
        <v>38.5138870786</v>
      </c>
      <c r="M1361">
        <v>-122.50829443959999</v>
      </c>
      <c r="N1361" s="7" t="s">
        <v>2792</v>
      </c>
      <c r="O1361" s="7" t="s">
        <v>1163</v>
      </c>
      <c r="P1361" s="7" t="s">
        <v>1164</v>
      </c>
      <c r="Q1361" s="7" t="s">
        <v>170</v>
      </c>
      <c r="R1361" s="7">
        <v>1361</v>
      </c>
      <c r="S1361" s="7">
        <v>87</v>
      </c>
      <c r="T1361" s="7" t="s">
        <v>123</v>
      </c>
      <c r="U1361" s="7"/>
      <c r="V1361" s="7" t="s">
        <v>790</v>
      </c>
      <c r="W1361" s="8">
        <v>0</v>
      </c>
      <c r="X1361" s="8">
        <v>10.25</v>
      </c>
      <c r="Y1361" s="8">
        <v>0</v>
      </c>
      <c r="Z1361" s="8">
        <v>10.25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8">
        <v>0</v>
      </c>
      <c r="AO1361" s="8">
        <v>0</v>
      </c>
      <c r="AP1361" s="8">
        <v>0</v>
      </c>
      <c r="AQ1361" s="8">
        <v>0</v>
      </c>
      <c r="AR1361" s="8">
        <v>0</v>
      </c>
      <c r="AS1361" s="8">
        <v>0</v>
      </c>
      <c r="AT1361" s="8">
        <v>0</v>
      </c>
      <c r="AU1361" s="7">
        <v>0</v>
      </c>
      <c r="AV1361" s="7">
        <v>0</v>
      </c>
      <c r="AW1361" s="7">
        <v>0</v>
      </c>
      <c r="AX1361" s="7">
        <v>0</v>
      </c>
      <c r="AY1361" s="7">
        <v>0</v>
      </c>
      <c r="AZ1361" s="7">
        <v>0</v>
      </c>
      <c r="BA1361" s="7">
        <v>0</v>
      </c>
      <c r="BB1361" s="7">
        <v>0</v>
      </c>
      <c r="BC1361" s="8">
        <v>0</v>
      </c>
      <c r="BD1361" s="8">
        <v>0</v>
      </c>
      <c r="BE1361" s="8">
        <v>0</v>
      </c>
      <c r="BF1361" s="8">
        <v>0</v>
      </c>
      <c r="BG1361" s="8">
        <v>0</v>
      </c>
      <c r="BH1361" s="8">
        <v>0</v>
      </c>
      <c r="BI1361" s="8">
        <v>0</v>
      </c>
      <c r="BJ1361" s="8">
        <v>0</v>
      </c>
      <c r="BK1361" s="8">
        <v>0</v>
      </c>
      <c r="BL1361" s="8">
        <v>10.25</v>
      </c>
      <c r="BM1361" s="8">
        <v>0</v>
      </c>
      <c r="BN1361" s="8">
        <v>10.25</v>
      </c>
      <c r="BO1361" s="8">
        <v>0</v>
      </c>
      <c r="BP1361" s="8">
        <v>0</v>
      </c>
      <c r="BQ1361" s="8">
        <v>0</v>
      </c>
      <c r="BR1361" s="8">
        <v>0</v>
      </c>
    </row>
    <row r="1362" spans="1:70" x14ac:dyDescent="0.25">
      <c r="A1362" s="6">
        <v>35376559</v>
      </c>
      <c r="B1362" t="s">
        <v>2928</v>
      </c>
      <c r="C1362" s="7" t="s">
        <v>421</v>
      </c>
      <c r="D1362" s="7" t="s">
        <v>2647</v>
      </c>
      <c r="E1362" s="7" t="s">
        <v>421</v>
      </c>
      <c r="F1362" t="s">
        <v>2507</v>
      </c>
      <c r="G1362" t="s">
        <v>2648</v>
      </c>
      <c r="H1362" t="s">
        <v>1161</v>
      </c>
      <c r="I1362" t="s">
        <v>152</v>
      </c>
      <c r="J1362" t="s">
        <v>153</v>
      </c>
      <c r="K1362" t="s">
        <v>154</v>
      </c>
      <c r="L1362">
        <v>38.525255135400002</v>
      </c>
      <c r="M1362">
        <v>-122.5510476039</v>
      </c>
      <c r="N1362" s="7" t="s">
        <v>2792</v>
      </c>
      <c r="O1362" s="7" t="s">
        <v>1163</v>
      </c>
      <c r="P1362" s="7" t="s">
        <v>1164</v>
      </c>
      <c r="Q1362" s="7" t="s">
        <v>170</v>
      </c>
      <c r="R1362" s="7">
        <v>1361</v>
      </c>
      <c r="S1362" s="7">
        <v>87</v>
      </c>
      <c r="T1362" s="7" t="s">
        <v>123</v>
      </c>
      <c r="U1362" s="7"/>
      <c r="V1362" s="7" t="s">
        <v>790</v>
      </c>
      <c r="W1362" s="8">
        <v>0</v>
      </c>
      <c r="X1362" s="8">
        <v>3.7198863636363635</v>
      </c>
      <c r="Y1362" s="8">
        <v>0</v>
      </c>
      <c r="Z1362" s="8">
        <v>3.7198863636363635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0</v>
      </c>
      <c r="AN1362" s="8">
        <v>0</v>
      </c>
      <c r="AO1362" s="8">
        <v>0</v>
      </c>
      <c r="AP1362" s="8">
        <v>0</v>
      </c>
      <c r="AQ1362" s="8">
        <v>0</v>
      </c>
      <c r="AR1362" s="8">
        <v>0</v>
      </c>
      <c r="AS1362" s="8">
        <v>0</v>
      </c>
      <c r="AT1362" s="8">
        <v>0</v>
      </c>
      <c r="AU1362" s="7">
        <v>0</v>
      </c>
      <c r="AV1362" s="7">
        <v>0</v>
      </c>
      <c r="AW1362" s="7">
        <v>0</v>
      </c>
      <c r="AX1362" s="7">
        <v>0</v>
      </c>
      <c r="AY1362" s="7">
        <v>0</v>
      </c>
      <c r="AZ1362" s="7">
        <v>0</v>
      </c>
      <c r="BA1362" s="7">
        <v>0</v>
      </c>
      <c r="BB1362" s="7">
        <v>0</v>
      </c>
      <c r="BC1362" s="8">
        <v>0</v>
      </c>
      <c r="BD1362" s="8">
        <v>0</v>
      </c>
      <c r="BE1362" s="8">
        <v>0</v>
      </c>
      <c r="BF1362" s="8">
        <v>0</v>
      </c>
      <c r="BG1362" s="8">
        <v>0</v>
      </c>
      <c r="BH1362" s="8">
        <v>0</v>
      </c>
      <c r="BI1362" s="8">
        <v>0</v>
      </c>
      <c r="BJ1362" s="8">
        <v>0</v>
      </c>
      <c r="BK1362" s="8">
        <v>0</v>
      </c>
      <c r="BL1362" s="8">
        <v>3.7198863636363635</v>
      </c>
      <c r="BM1362" s="8">
        <v>0</v>
      </c>
      <c r="BN1362" s="8">
        <v>3.7198863636363635</v>
      </c>
      <c r="BO1362" s="8">
        <v>0</v>
      </c>
      <c r="BP1362" s="8">
        <v>0</v>
      </c>
      <c r="BQ1362" s="8">
        <v>0</v>
      </c>
      <c r="BR1362" s="8">
        <v>0</v>
      </c>
    </row>
    <row r="1363" spans="1:70" x14ac:dyDescent="0.25">
      <c r="A1363" s="6">
        <v>35422749</v>
      </c>
      <c r="B1363" t="s">
        <v>2929</v>
      </c>
      <c r="C1363" s="7" t="s">
        <v>421</v>
      </c>
      <c r="D1363" s="7" t="s">
        <v>2647</v>
      </c>
      <c r="E1363" s="7" t="s">
        <v>421</v>
      </c>
      <c r="F1363" t="s">
        <v>2507</v>
      </c>
      <c r="G1363" t="s">
        <v>2648</v>
      </c>
      <c r="H1363" t="s">
        <v>107</v>
      </c>
      <c r="I1363" t="s">
        <v>108</v>
      </c>
      <c r="J1363" t="s">
        <v>78</v>
      </c>
      <c r="K1363" t="s">
        <v>109</v>
      </c>
      <c r="L1363">
        <v>39.144319388500001</v>
      </c>
      <c r="M1363">
        <v>-120.9081969888</v>
      </c>
      <c r="N1363" s="7" t="s">
        <v>1157</v>
      </c>
      <c r="O1363" s="7" t="s">
        <v>1276</v>
      </c>
      <c r="P1363" s="7" t="s">
        <v>1159</v>
      </c>
      <c r="Q1363" s="7" t="s">
        <v>141</v>
      </c>
      <c r="R1363" s="7">
        <v>2022</v>
      </c>
      <c r="S1363" s="7">
        <v>93</v>
      </c>
      <c r="T1363" s="7" t="s">
        <v>123</v>
      </c>
      <c r="U1363" s="7"/>
      <c r="V1363" s="7" t="s">
        <v>790</v>
      </c>
      <c r="W1363" s="8">
        <v>0</v>
      </c>
      <c r="X1363" s="8">
        <v>7.3399621212121211</v>
      </c>
      <c r="Y1363" s="8">
        <v>0</v>
      </c>
      <c r="Z1363" s="8">
        <v>7.3399621212121211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8">
        <v>0</v>
      </c>
      <c r="AO1363" s="8">
        <v>0</v>
      </c>
      <c r="AP1363" s="8">
        <v>0</v>
      </c>
      <c r="AQ1363" s="8">
        <v>0</v>
      </c>
      <c r="AR1363" s="8">
        <v>0</v>
      </c>
      <c r="AS1363" s="8">
        <v>0</v>
      </c>
      <c r="AT1363" s="8">
        <v>0</v>
      </c>
      <c r="AU1363" s="7">
        <v>0</v>
      </c>
      <c r="AV1363" s="7">
        <v>0</v>
      </c>
      <c r="AW1363" s="7">
        <v>0</v>
      </c>
      <c r="AX1363" s="7">
        <v>0</v>
      </c>
      <c r="AY1363" s="7">
        <v>0</v>
      </c>
      <c r="AZ1363" s="7">
        <v>0</v>
      </c>
      <c r="BA1363" s="7">
        <v>0</v>
      </c>
      <c r="BB1363" s="7">
        <v>0</v>
      </c>
      <c r="BC1363" s="8">
        <v>0</v>
      </c>
      <c r="BD1363" s="8">
        <v>0</v>
      </c>
      <c r="BE1363" s="8">
        <v>0</v>
      </c>
      <c r="BF1363" s="8">
        <v>0</v>
      </c>
      <c r="BG1363" s="8">
        <v>0</v>
      </c>
      <c r="BH1363" s="8">
        <v>0</v>
      </c>
      <c r="BI1363" s="8">
        <v>0</v>
      </c>
      <c r="BJ1363" s="8">
        <v>0</v>
      </c>
      <c r="BK1363" s="8">
        <v>0</v>
      </c>
      <c r="BL1363" s="8">
        <v>7.3399621212121211</v>
      </c>
      <c r="BM1363" s="8">
        <v>0</v>
      </c>
      <c r="BN1363" s="8">
        <v>7.3399621212121211</v>
      </c>
      <c r="BO1363" s="8">
        <v>0</v>
      </c>
      <c r="BP1363" s="8">
        <v>0</v>
      </c>
      <c r="BQ1363" s="8">
        <v>0</v>
      </c>
      <c r="BR1363" s="8">
        <v>0</v>
      </c>
    </row>
    <row r="1364" spans="1:70" x14ac:dyDescent="0.25">
      <c r="A1364" s="6">
        <v>35422750</v>
      </c>
      <c r="B1364" t="s">
        <v>2930</v>
      </c>
      <c r="C1364" s="7" t="s">
        <v>421</v>
      </c>
      <c r="D1364" s="7" t="s">
        <v>2647</v>
      </c>
      <c r="E1364" s="7" t="s">
        <v>421</v>
      </c>
      <c r="F1364" t="s">
        <v>2507</v>
      </c>
      <c r="G1364" t="s">
        <v>2648</v>
      </c>
      <c r="H1364" t="s">
        <v>107</v>
      </c>
      <c r="I1364" t="s">
        <v>108</v>
      </c>
      <c r="J1364" t="s">
        <v>78</v>
      </c>
      <c r="K1364" t="s">
        <v>109</v>
      </c>
      <c r="L1364">
        <v>39.144461077999999</v>
      </c>
      <c r="M1364">
        <v>-120.9079561793</v>
      </c>
      <c r="N1364" s="7" t="s">
        <v>1157</v>
      </c>
      <c r="O1364" s="7" t="s">
        <v>1276</v>
      </c>
      <c r="P1364" s="7" t="s">
        <v>1159</v>
      </c>
      <c r="Q1364" s="7" t="s">
        <v>170</v>
      </c>
      <c r="R1364" s="7">
        <v>2022</v>
      </c>
      <c r="S1364" s="7">
        <v>93</v>
      </c>
      <c r="T1364" s="7" t="s">
        <v>123</v>
      </c>
      <c r="U1364" s="7"/>
      <c r="V1364" s="7" t="s">
        <v>790</v>
      </c>
      <c r="W1364" s="8">
        <v>0</v>
      </c>
      <c r="X1364" s="8">
        <v>6.9600378787878787</v>
      </c>
      <c r="Y1364" s="8">
        <v>1.55</v>
      </c>
      <c r="Z1364" s="8">
        <v>8.5100378787878785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8">
        <v>0</v>
      </c>
      <c r="AO1364" s="8">
        <v>0</v>
      </c>
      <c r="AP1364" s="8">
        <v>0</v>
      </c>
      <c r="AQ1364" s="8">
        <v>0</v>
      </c>
      <c r="AR1364" s="8">
        <v>0</v>
      </c>
      <c r="AS1364" s="8">
        <v>0</v>
      </c>
      <c r="AT1364" s="8">
        <v>0</v>
      </c>
      <c r="AU1364" s="7">
        <v>0</v>
      </c>
      <c r="AV1364" s="7">
        <v>0</v>
      </c>
      <c r="AW1364" s="7">
        <v>0</v>
      </c>
      <c r="AX1364" s="7">
        <v>0</v>
      </c>
      <c r="AY1364" s="7">
        <v>0</v>
      </c>
      <c r="AZ1364" s="7">
        <v>0</v>
      </c>
      <c r="BA1364" s="7">
        <v>0</v>
      </c>
      <c r="BB1364" s="7">
        <v>0</v>
      </c>
      <c r="BC1364" s="8">
        <v>0</v>
      </c>
      <c r="BD1364" s="8">
        <v>0</v>
      </c>
      <c r="BE1364" s="8">
        <v>0</v>
      </c>
      <c r="BF1364" s="8">
        <v>0</v>
      </c>
      <c r="BG1364" s="8">
        <v>0</v>
      </c>
      <c r="BH1364" s="8">
        <v>0</v>
      </c>
      <c r="BI1364" s="8">
        <v>0</v>
      </c>
      <c r="BJ1364" s="8">
        <v>0</v>
      </c>
      <c r="BK1364" s="8">
        <v>0</v>
      </c>
      <c r="BL1364" s="8">
        <v>6.9600378787878787</v>
      </c>
      <c r="BM1364" s="8">
        <v>1.55</v>
      </c>
      <c r="BN1364" s="8">
        <v>8.5100378787878785</v>
      </c>
      <c r="BO1364" s="8">
        <v>0</v>
      </c>
      <c r="BP1364" s="8">
        <v>0</v>
      </c>
      <c r="BQ1364" s="8">
        <v>0</v>
      </c>
      <c r="BR1364" s="8">
        <v>0</v>
      </c>
    </row>
    <row r="1365" spans="1:70" x14ac:dyDescent="0.25">
      <c r="A1365" s="6">
        <v>35422751</v>
      </c>
      <c r="B1365" t="s">
        <v>2931</v>
      </c>
      <c r="C1365" s="7" t="s">
        <v>421</v>
      </c>
      <c r="D1365" s="7" t="s">
        <v>2647</v>
      </c>
      <c r="E1365" s="7" t="s">
        <v>421</v>
      </c>
      <c r="F1365" t="s">
        <v>2507</v>
      </c>
      <c r="G1365" t="s">
        <v>2648</v>
      </c>
      <c r="H1365" t="s">
        <v>107</v>
      </c>
      <c r="I1365" t="s">
        <v>108</v>
      </c>
      <c r="J1365" t="s">
        <v>78</v>
      </c>
      <c r="K1365" t="s">
        <v>109</v>
      </c>
      <c r="L1365">
        <v>39.143965900600001</v>
      </c>
      <c r="M1365">
        <v>-120.90880127609999</v>
      </c>
      <c r="N1365" s="7" t="s">
        <v>1157</v>
      </c>
      <c r="O1365" s="7" t="s">
        <v>1276</v>
      </c>
      <c r="P1365" s="7" t="s">
        <v>1159</v>
      </c>
      <c r="Q1365" s="7" t="s">
        <v>170</v>
      </c>
      <c r="R1365" s="7">
        <v>2022</v>
      </c>
      <c r="S1365" s="7">
        <v>93</v>
      </c>
      <c r="T1365" s="7" t="s">
        <v>123</v>
      </c>
      <c r="U1365" s="7"/>
      <c r="V1365" s="7" t="s">
        <v>790</v>
      </c>
      <c r="W1365" s="8">
        <v>0</v>
      </c>
      <c r="X1365" s="8">
        <v>9.9700757575757581</v>
      </c>
      <c r="Y1365" s="8">
        <v>0</v>
      </c>
      <c r="Z1365" s="8">
        <v>9.9700757575757581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8">
        <v>0</v>
      </c>
      <c r="AN1365" s="8">
        <v>0</v>
      </c>
      <c r="AO1365" s="8">
        <v>0</v>
      </c>
      <c r="AP1365" s="8">
        <v>0</v>
      </c>
      <c r="AQ1365" s="8">
        <v>0</v>
      </c>
      <c r="AR1365" s="8">
        <v>0</v>
      </c>
      <c r="AS1365" s="8">
        <v>0</v>
      </c>
      <c r="AT1365" s="8">
        <v>0</v>
      </c>
      <c r="AU1365" s="7">
        <v>0</v>
      </c>
      <c r="AV1365" s="7">
        <v>0</v>
      </c>
      <c r="AW1365" s="7">
        <v>0</v>
      </c>
      <c r="AX1365" s="7">
        <v>0</v>
      </c>
      <c r="AY1365" s="7">
        <v>0</v>
      </c>
      <c r="AZ1365" s="7">
        <v>0</v>
      </c>
      <c r="BA1365" s="7">
        <v>0</v>
      </c>
      <c r="BB1365" s="7">
        <v>0</v>
      </c>
      <c r="BC1365" s="8">
        <v>0</v>
      </c>
      <c r="BD1365" s="8">
        <v>0</v>
      </c>
      <c r="BE1365" s="8">
        <v>0</v>
      </c>
      <c r="BF1365" s="8">
        <v>0</v>
      </c>
      <c r="BG1365" s="8">
        <v>0</v>
      </c>
      <c r="BH1365" s="8">
        <v>0</v>
      </c>
      <c r="BI1365" s="8">
        <v>0</v>
      </c>
      <c r="BJ1365" s="8">
        <v>0</v>
      </c>
      <c r="BK1365" s="8">
        <v>0</v>
      </c>
      <c r="BL1365" s="8">
        <v>9.9700757575757581</v>
      </c>
      <c r="BM1365" s="8">
        <v>0</v>
      </c>
      <c r="BN1365" s="8">
        <v>9.9700757575757581</v>
      </c>
      <c r="BO1365" s="8">
        <v>0</v>
      </c>
      <c r="BP1365" s="8">
        <v>0</v>
      </c>
      <c r="BQ1365" s="8">
        <v>0</v>
      </c>
      <c r="BR1365" s="8">
        <v>0</v>
      </c>
    </row>
    <row r="1366" spans="1:70" x14ac:dyDescent="0.25">
      <c r="A1366" s="6">
        <v>35418361</v>
      </c>
      <c r="B1366" t="s">
        <v>2932</v>
      </c>
      <c r="C1366" s="7" t="s">
        <v>421</v>
      </c>
      <c r="D1366" s="7" t="s">
        <v>2647</v>
      </c>
      <c r="E1366" s="7" t="s">
        <v>421</v>
      </c>
      <c r="F1366" t="s">
        <v>2507</v>
      </c>
      <c r="G1366" t="s">
        <v>2648</v>
      </c>
      <c r="H1366" t="s">
        <v>107</v>
      </c>
      <c r="I1366" t="s">
        <v>108</v>
      </c>
      <c r="J1366" t="s">
        <v>78</v>
      </c>
      <c r="K1366" t="s">
        <v>109</v>
      </c>
      <c r="L1366">
        <v>39.118961901500001</v>
      </c>
      <c r="M1366">
        <v>-120.95118517580001</v>
      </c>
      <c r="N1366" s="7" t="s">
        <v>1157</v>
      </c>
      <c r="O1366" s="7" t="s">
        <v>772</v>
      </c>
      <c r="P1366" s="7" t="s">
        <v>1159</v>
      </c>
      <c r="Q1366" s="7" t="s">
        <v>122</v>
      </c>
      <c r="R1366" s="7">
        <v>1378</v>
      </c>
      <c r="S1366" s="7">
        <v>89</v>
      </c>
      <c r="T1366" s="7" t="s">
        <v>123</v>
      </c>
      <c r="U1366" s="7"/>
      <c r="V1366" s="7" t="s">
        <v>790</v>
      </c>
      <c r="W1366" s="8">
        <v>0</v>
      </c>
      <c r="X1366" s="8">
        <v>12.7</v>
      </c>
      <c r="Y1366" s="8">
        <v>0</v>
      </c>
      <c r="Z1366" s="8">
        <v>12.7</v>
      </c>
      <c r="AA1366" s="8">
        <v>0</v>
      </c>
      <c r="AB1366" s="8">
        <v>0</v>
      </c>
      <c r="AC1366" s="8">
        <v>0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8">
        <v>0</v>
      </c>
      <c r="AN1366" s="8">
        <v>0</v>
      </c>
      <c r="AO1366" s="8">
        <v>0</v>
      </c>
      <c r="AP1366" s="8">
        <v>0</v>
      </c>
      <c r="AQ1366" s="8">
        <v>0</v>
      </c>
      <c r="AR1366" s="8">
        <v>0</v>
      </c>
      <c r="AS1366" s="8">
        <v>0</v>
      </c>
      <c r="AT1366" s="8">
        <v>0</v>
      </c>
      <c r="AU1366" s="7">
        <v>0</v>
      </c>
      <c r="AV1366" s="7">
        <v>0</v>
      </c>
      <c r="AW1366" s="7">
        <v>0</v>
      </c>
      <c r="AX1366" s="7">
        <v>0</v>
      </c>
      <c r="AY1366" s="7">
        <v>0</v>
      </c>
      <c r="AZ1366" s="7">
        <v>0</v>
      </c>
      <c r="BA1366" s="7">
        <v>0</v>
      </c>
      <c r="BB1366" s="7">
        <v>0</v>
      </c>
      <c r="BC1366" s="8">
        <v>0</v>
      </c>
      <c r="BD1366" s="8">
        <v>0</v>
      </c>
      <c r="BE1366" s="8">
        <v>0</v>
      </c>
      <c r="BF1366" s="8">
        <v>0</v>
      </c>
      <c r="BG1366" s="8">
        <v>0</v>
      </c>
      <c r="BH1366" s="8">
        <v>0</v>
      </c>
      <c r="BI1366" s="8">
        <v>0</v>
      </c>
      <c r="BJ1366" s="8">
        <v>0</v>
      </c>
      <c r="BK1366" s="8">
        <v>0</v>
      </c>
      <c r="BL1366" s="8">
        <v>12.7</v>
      </c>
      <c r="BM1366" s="8">
        <v>0</v>
      </c>
      <c r="BN1366" s="8">
        <v>12.7</v>
      </c>
      <c r="BO1366" s="8">
        <v>0</v>
      </c>
      <c r="BP1366" s="8">
        <v>0</v>
      </c>
      <c r="BQ1366" s="8">
        <v>0</v>
      </c>
      <c r="BR1366" s="8">
        <v>0</v>
      </c>
    </row>
    <row r="1367" spans="1:70" x14ac:dyDescent="0.25">
      <c r="A1367" s="6">
        <v>35418366</v>
      </c>
      <c r="B1367" t="s">
        <v>2933</v>
      </c>
      <c r="C1367" s="7" t="s">
        <v>421</v>
      </c>
      <c r="D1367" s="7" t="s">
        <v>2647</v>
      </c>
      <c r="E1367" s="7" t="s">
        <v>421</v>
      </c>
      <c r="F1367" t="s">
        <v>2507</v>
      </c>
      <c r="G1367" t="s">
        <v>2648</v>
      </c>
      <c r="H1367" t="s">
        <v>329</v>
      </c>
      <c r="I1367" t="s">
        <v>330</v>
      </c>
      <c r="J1367" t="s">
        <v>78</v>
      </c>
      <c r="K1367" t="s">
        <v>109</v>
      </c>
      <c r="L1367">
        <v>39.133753899699997</v>
      </c>
      <c r="M1367">
        <v>-120.95507677019999</v>
      </c>
      <c r="N1367" s="7" t="s">
        <v>1157</v>
      </c>
      <c r="O1367" s="7" t="s">
        <v>772</v>
      </c>
      <c r="P1367" s="7" t="s">
        <v>1159</v>
      </c>
      <c r="Q1367" s="7" t="s">
        <v>122</v>
      </c>
      <c r="R1367" s="7">
        <v>1378</v>
      </c>
      <c r="S1367" s="7">
        <v>89</v>
      </c>
      <c r="T1367" s="7" t="s">
        <v>123</v>
      </c>
      <c r="U1367" s="7"/>
      <c r="V1367" s="7" t="s">
        <v>422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0</v>
      </c>
      <c r="AN1367" s="8">
        <v>0</v>
      </c>
      <c r="AO1367" s="8">
        <v>0</v>
      </c>
      <c r="AP1367" s="8">
        <v>0</v>
      </c>
      <c r="AQ1367" s="8">
        <v>0</v>
      </c>
      <c r="AR1367" s="8">
        <v>0</v>
      </c>
      <c r="AS1367" s="8">
        <v>0</v>
      </c>
      <c r="AT1367" s="8">
        <v>0</v>
      </c>
      <c r="AU1367" s="7">
        <v>0</v>
      </c>
      <c r="AV1367" s="7">
        <v>0</v>
      </c>
      <c r="AW1367" s="7">
        <v>0</v>
      </c>
      <c r="AX1367" s="7">
        <v>0</v>
      </c>
      <c r="AY1367" s="7">
        <v>0</v>
      </c>
      <c r="AZ1367" s="7">
        <v>0</v>
      </c>
      <c r="BA1367" s="7">
        <v>0</v>
      </c>
      <c r="BB1367" s="7">
        <v>0</v>
      </c>
      <c r="BC1367" s="8">
        <v>0</v>
      </c>
      <c r="BD1367" s="8">
        <v>0</v>
      </c>
      <c r="BE1367" s="8">
        <v>0</v>
      </c>
      <c r="BF1367" s="8">
        <v>0</v>
      </c>
      <c r="BG1367" s="8">
        <v>0</v>
      </c>
      <c r="BH1367" s="8">
        <v>0</v>
      </c>
      <c r="BI1367" s="8">
        <v>0</v>
      </c>
      <c r="BJ1367" s="8">
        <v>0</v>
      </c>
      <c r="BK1367" s="8">
        <v>0</v>
      </c>
      <c r="BL1367" s="8">
        <v>0</v>
      </c>
      <c r="BM1367" s="8">
        <v>0</v>
      </c>
      <c r="BN1367" s="8">
        <v>0</v>
      </c>
      <c r="BO1367" s="8">
        <v>0</v>
      </c>
      <c r="BP1367" s="8">
        <v>0</v>
      </c>
      <c r="BQ1367" s="8">
        <v>0</v>
      </c>
      <c r="BR1367" s="8">
        <v>0</v>
      </c>
    </row>
    <row r="1368" spans="1:70" x14ac:dyDescent="0.25">
      <c r="A1368" s="6">
        <v>35191383</v>
      </c>
      <c r="B1368" t="s">
        <v>2934</v>
      </c>
      <c r="C1368" s="7" t="s">
        <v>93</v>
      </c>
      <c r="D1368" s="7" t="s">
        <v>94</v>
      </c>
      <c r="E1368" s="7" t="s">
        <v>95</v>
      </c>
      <c r="F1368" t="s">
        <v>2507</v>
      </c>
      <c r="G1368" t="s">
        <v>2508</v>
      </c>
      <c r="H1368" t="s">
        <v>1161</v>
      </c>
      <c r="I1368" t="s">
        <v>152</v>
      </c>
      <c r="J1368" t="s">
        <v>153</v>
      </c>
      <c r="K1368" t="s">
        <v>154</v>
      </c>
      <c r="L1368">
        <v>38.505657479600004</v>
      </c>
      <c r="M1368">
        <v>-122.4009923537</v>
      </c>
      <c r="N1368" s="7" t="s">
        <v>1269</v>
      </c>
      <c r="O1368" s="7" t="s">
        <v>2935</v>
      </c>
      <c r="P1368" s="7" t="s">
        <v>1271</v>
      </c>
      <c r="Q1368" s="7" t="s">
        <v>170</v>
      </c>
      <c r="R1368" s="7">
        <v>663</v>
      </c>
      <c r="S1368" s="7">
        <v>1278</v>
      </c>
      <c r="T1368" s="7" t="s">
        <v>220</v>
      </c>
      <c r="U1368" s="7"/>
      <c r="V1368" s="7" t="s">
        <v>101</v>
      </c>
      <c r="W1368" s="8">
        <v>1.3337121212121212</v>
      </c>
      <c r="X1368" s="8">
        <v>0</v>
      </c>
      <c r="Y1368" s="8">
        <v>0</v>
      </c>
      <c r="Z1368" s="8">
        <v>1.3337121212121212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1.333712121212121</v>
      </c>
      <c r="AN1368" s="8">
        <v>0</v>
      </c>
      <c r="AO1368" s="8">
        <v>0</v>
      </c>
      <c r="AP1368" s="8">
        <v>1.333712121212121</v>
      </c>
      <c r="AQ1368" s="8">
        <v>0</v>
      </c>
      <c r="AR1368" s="8">
        <v>0</v>
      </c>
      <c r="AS1368" s="8">
        <v>0</v>
      </c>
      <c r="AT1368" s="8">
        <v>0</v>
      </c>
      <c r="AU1368" s="7">
        <v>0</v>
      </c>
      <c r="AV1368" s="7">
        <v>0</v>
      </c>
      <c r="AW1368" s="7">
        <v>0</v>
      </c>
      <c r="AX1368" s="7">
        <v>0</v>
      </c>
      <c r="AY1368" s="7">
        <v>0</v>
      </c>
      <c r="AZ1368" s="7">
        <v>0</v>
      </c>
      <c r="BA1368" s="7">
        <v>0</v>
      </c>
      <c r="BB1368" s="7">
        <v>0</v>
      </c>
      <c r="BC1368" s="8">
        <v>0</v>
      </c>
      <c r="BD1368" s="8">
        <v>0</v>
      </c>
      <c r="BE1368" s="8">
        <v>0</v>
      </c>
      <c r="BF1368" s="8">
        <v>0</v>
      </c>
      <c r="BG1368" s="8">
        <v>0</v>
      </c>
      <c r="BH1368" s="8">
        <v>0</v>
      </c>
      <c r="BI1368" s="8">
        <v>0</v>
      </c>
      <c r="BJ1368" s="8">
        <v>0</v>
      </c>
      <c r="BK1368" s="8">
        <v>0</v>
      </c>
      <c r="BL1368" s="8">
        <v>0</v>
      </c>
      <c r="BM1368" s="8">
        <v>0</v>
      </c>
      <c r="BN1368" s="8">
        <v>0</v>
      </c>
      <c r="BO1368" s="8">
        <v>0</v>
      </c>
      <c r="BP1368" s="8">
        <v>0</v>
      </c>
      <c r="BQ1368" s="8">
        <v>0</v>
      </c>
      <c r="BR1368" s="8">
        <v>0</v>
      </c>
    </row>
    <row r="1369" spans="1:70" x14ac:dyDescent="0.25">
      <c r="A1369" s="6">
        <v>35191318</v>
      </c>
      <c r="B1369" t="s">
        <v>2936</v>
      </c>
      <c r="C1369" s="7" t="s">
        <v>93</v>
      </c>
      <c r="D1369" s="7" t="s">
        <v>94</v>
      </c>
      <c r="E1369" s="7" t="s">
        <v>95</v>
      </c>
      <c r="F1369" t="s">
        <v>2507</v>
      </c>
      <c r="G1369" t="s">
        <v>2508</v>
      </c>
      <c r="H1369" t="s">
        <v>1161</v>
      </c>
      <c r="I1369" t="s">
        <v>152</v>
      </c>
      <c r="J1369" t="s">
        <v>153</v>
      </c>
      <c r="K1369" t="s">
        <v>154</v>
      </c>
      <c r="L1369">
        <v>38.509531041199999</v>
      </c>
      <c r="M1369">
        <v>-122.3860313408</v>
      </c>
      <c r="N1369" s="7" t="s">
        <v>1269</v>
      </c>
      <c r="O1369" s="7" t="s">
        <v>2935</v>
      </c>
      <c r="P1369" s="7" t="s">
        <v>1271</v>
      </c>
      <c r="Q1369" s="7" t="s">
        <v>170</v>
      </c>
      <c r="R1369" s="7">
        <v>663</v>
      </c>
      <c r="S1369" s="7">
        <v>1278</v>
      </c>
      <c r="T1369" s="7" t="s">
        <v>220</v>
      </c>
      <c r="U1369" s="7"/>
      <c r="V1369" s="7" t="s">
        <v>200</v>
      </c>
      <c r="W1369" s="8">
        <v>2.2331439393939392</v>
      </c>
      <c r="X1369" s="8">
        <v>0</v>
      </c>
      <c r="Y1369" s="8">
        <v>0</v>
      </c>
      <c r="Z1369" s="8">
        <v>2.2331439393939392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8">
        <v>0</v>
      </c>
      <c r="AO1369" s="8">
        <v>0</v>
      </c>
      <c r="AP1369" s="8">
        <v>0</v>
      </c>
      <c r="AQ1369" s="8">
        <v>2.2331439393939396</v>
      </c>
      <c r="AR1369" s="8">
        <v>0</v>
      </c>
      <c r="AS1369" s="8">
        <v>0</v>
      </c>
      <c r="AT1369" s="8">
        <v>2.2331439393939396</v>
      </c>
      <c r="AU1369" s="7">
        <v>0</v>
      </c>
      <c r="AV1369" s="7">
        <v>0</v>
      </c>
      <c r="AW1369" s="7">
        <v>0</v>
      </c>
      <c r="AX1369" s="7">
        <v>0</v>
      </c>
      <c r="AY1369" s="7">
        <v>0</v>
      </c>
      <c r="AZ1369" s="7">
        <v>0</v>
      </c>
      <c r="BA1369" s="7">
        <v>0</v>
      </c>
      <c r="BB1369" s="7">
        <v>0</v>
      </c>
      <c r="BC1369" s="8">
        <v>0</v>
      </c>
      <c r="BD1369" s="8">
        <v>0</v>
      </c>
      <c r="BE1369" s="8">
        <v>0</v>
      </c>
      <c r="BF1369" s="8">
        <v>0</v>
      </c>
      <c r="BG1369" s="8">
        <v>0</v>
      </c>
      <c r="BH1369" s="8">
        <v>0</v>
      </c>
      <c r="BI1369" s="8">
        <v>0</v>
      </c>
      <c r="BJ1369" s="8">
        <v>0</v>
      </c>
      <c r="BK1369" s="8">
        <v>0</v>
      </c>
      <c r="BL1369" s="8">
        <v>0</v>
      </c>
      <c r="BM1369" s="8">
        <v>0</v>
      </c>
      <c r="BN1369" s="8">
        <v>0</v>
      </c>
      <c r="BO1369" s="8">
        <v>0</v>
      </c>
      <c r="BP1369" s="8">
        <v>0</v>
      </c>
      <c r="BQ1369" s="8">
        <v>0</v>
      </c>
      <c r="BR1369" s="8">
        <v>0</v>
      </c>
    </row>
    <row r="1370" spans="1:70" x14ac:dyDescent="0.25">
      <c r="A1370" s="6">
        <v>35113871</v>
      </c>
      <c r="B1370" t="s">
        <v>2937</v>
      </c>
      <c r="C1370" s="7" t="s">
        <v>101</v>
      </c>
      <c r="D1370" s="7" t="s">
        <v>94</v>
      </c>
      <c r="E1370" s="7" t="s">
        <v>95</v>
      </c>
      <c r="F1370" t="s">
        <v>2507</v>
      </c>
      <c r="G1370" t="s">
        <v>2508</v>
      </c>
      <c r="H1370" t="s">
        <v>2888</v>
      </c>
      <c r="I1370" t="s">
        <v>152</v>
      </c>
      <c r="J1370" t="s">
        <v>153</v>
      </c>
      <c r="K1370" t="s">
        <v>154</v>
      </c>
      <c r="L1370">
        <v>38.556795584</v>
      </c>
      <c r="M1370">
        <v>-122.495234629</v>
      </c>
      <c r="N1370" s="7" t="s">
        <v>1278</v>
      </c>
      <c r="O1370" s="7" t="s">
        <v>2938</v>
      </c>
      <c r="P1370" s="7" t="s">
        <v>1280</v>
      </c>
      <c r="Q1370" s="7" t="s">
        <v>141</v>
      </c>
      <c r="R1370" s="7">
        <v>1235</v>
      </c>
      <c r="S1370" s="7"/>
      <c r="T1370" s="7"/>
      <c r="U1370" s="7"/>
      <c r="V1370" s="7" t="s">
        <v>101</v>
      </c>
      <c r="W1370" s="8">
        <v>0</v>
      </c>
      <c r="X1370" s="8">
        <v>0.12310606060606061</v>
      </c>
      <c r="Y1370" s="8">
        <v>0</v>
      </c>
      <c r="Z1370" s="8">
        <v>0.12310606060606061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0.12310606060606061</v>
      </c>
      <c r="AG1370" s="8">
        <v>0</v>
      </c>
      <c r="AH1370" s="8">
        <v>0.12310606060606061</v>
      </c>
      <c r="AI1370" s="8">
        <v>0</v>
      </c>
      <c r="AJ1370" s="8">
        <v>0</v>
      </c>
      <c r="AK1370" s="8">
        <v>0</v>
      </c>
      <c r="AL1370" s="8">
        <v>0</v>
      </c>
      <c r="AM1370" s="8">
        <v>0</v>
      </c>
      <c r="AN1370" s="8">
        <v>0</v>
      </c>
      <c r="AO1370" s="8">
        <v>0</v>
      </c>
      <c r="AP1370" s="8">
        <v>0</v>
      </c>
      <c r="AQ1370" s="8">
        <v>0</v>
      </c>
      <c r="AR1370" s="8">
        <v>0</v>
      </c>
      <c r="AS1370" s="8">
        <v>0</v>
      </c>
      <c r="AT1370" s="8">
        <v>0</v>
      </c>
      <c r="AU1370" s="7">
        <v>0</v>
      </c>
      <c r="AV1370" s="7">
        <v>0</v>
      </c>
      <c r="AW1370" s="7">
        <v>0</v>
      </c>
      <c r="AX1370" s="7">
        <v>0</v>
      </c>
      <c r="AY1370" s="7">
        <v>0</v>
      </c>
      <c r="AZ1370" s="7">
        <v>0</v>
      </c>
      <c r="BA1370" s="7">
        <v>0</v>
      </c>
      <c r="BB1370" s="7">
        <v>0</v>
      </c>
      <c r="BC1370" s="8">
        <v>0</v>
      </c>
      <c r="BD1370" s="8">
        <v>0</v>
      </c>
      <c r="BE1370" s="8">
        <v>0</v>
      </c>
      <c r="BF1370" s="8">
        <v>0</v>
      </c>
      <c r="BG1370" s="8">
        <v>0</v>
      </c>
      <c r="BH1370" s="8">
        <v>0</v>
      </c>
      <c r="BI1370" s="8">
        <v>0</v>
      </c>
      <c r="BJ1370" s="8">
        <v>0</v>
      </c>
      <c r="BK1370" s="8">
        <v>0</v>
      </c>
      <c r="BL1370" s="8">
        <v>0</v>
      </c>
      <c r="BM1370" s="8">
        <v>0</v>
      </c>
      <c r="BN1370" s="8">
        <v>0</v>
      </c>
      <c r="BO1370" s="8">
        <v>0</v>
      </c>
      <c r="BP1370" s="8">
        <v>0</v>
      </c>
      <c r="BQ1370" s="8">
        <v>0</v>
      </c>
      <c r="BR1370" s="8">
        <v>0</v>
      </c>
    </row>
    <row r="1371" spans="1:70" x14ac:dyDescent="0.25">
      <c r="A1371" s="6">
        <v>35061709</v>
      </c>
      <c r="B1371" t="s">
        <v>2939</v>
      </c>
      <c r="C1371" s="7" t="s">
        <v>101</v>
      </c>
      <c r="D1371" s="7" t="s">
        <v>94</v>
      </c>
      <c r="E1371" s="7" t="s">
        <v>95</v>
      </c>
      <c r="F1371" t="s">
        <v>2507</v>
      </c>
      <c r="G1371" t="s">
        <v>2508</v>
      </c>
      <c r="H1371" t="s">
        <v>2888</v>
      </c>
      <c r="I1371" t="s">
        <v>152</v>
      </c>
      <c r="J1371" t="s">
        <v>153</v>
      </c>
      <c r="K1371" t="s">
        <v>154</v>
      </c>
      <c r="L1371">
        <v>38.556800861399999</v>
      </c>
      <c r="M1371">
        <v>-122.49392381289999</v>
      </c>
      <c r="N1371" s="7" t="s">
        <v>1278</v>
      </c>
      <c r="O1371" s="7" t="s">
        <v>2938</v>
      </c>
      <c r="P1371" s="7" t="s">
        <v>1280</v>
      </c>
      <c r="Q1371" s="7" t="s">
        <v>141</v>
      </c>
      <c r="R1371" s="7">
        <v>1235</v>
      </c>
      <c r="S1371" s="7"/>
      <c r="T1371" s="7"/>
      <c r="U1371" s="7"/>
      <c r="V1371" s="7" t="s">
        <v>101</v>
      </c>
      <c r="W1371" s="8">
        <v>1.5157196969696969</v>
      </c>
      <c r="X1371" s="8">
        <v>0</v>
      </c>
      <c r="Y1371" s="8">
        <v>0</v>
      </c>
      <c r="Z1371" s="8">
        <v>1.5157196969696969</v>
      </c>
      <c r="AA1371" s="8">
        <v>0</v>
      </c>
      <c r="AB1371" s="8">
        <v>0</v>
      </c>
      <c r="AC1371" s="8">
        <v>0</v>
      </c>
      <c r="AD1371" s="8">
        <v>0</v>
      </c>
      <c r="AE1371" s="8">
        <v>1.5157196969696967</v>
      </c>
      <c r="AF1371" s="8">
        <v>0</v>
      </c>
      <c r="AG1371" s="8">
        <v>0</v>
      </c>
      <c r="AH1371" s="8">
        <v>1.5157196969696967</v>
      </c>
      <c r="AI1371" s="8">
        <v>0</v>
      </c>
      <c r="AJ1371" s="8">
        <v>0</v>
      </c>
      <c r="AK1371" s="8">
        <v>0</v>
      </c>
      <c r="AL1371" s="8">
        <v>0</v>
      </c>
      <c r="AM1371" s="8">
        <v>0</v>
      </c>
      <c r="AN1371" s="8">
        <v>0</v>
      </c>
      <c r="AO1371" s="8">
        <v>0</v>
      </c>
      <c r="AP1371" s="8">
        <v>0</v>
      </c>
      <c r="AQ1371" s="8">
        <v>0</v>
      </c>
      <c r="AR1371" s="8">
        <v>0</v>
      </c>
      <c r="AS1371" s="8">
        <v>0</v>
      </c>
      <c r="AT1371" s="8">
        <v>0</v>
      </c>
      <c r="AU1371" s="7">
        <v>0</v>
      </c>
      <c r="AV1371" s="7">
        <v>0</v>
      </c>
      <c r="AW1371" s="7">
        <v>0</v>
      </c>
      <c r="AX1371" s="7">
        <v>0</v>
      </c>
      <c r="AY1371" s="7">
        <v>0</v>
      </c>
      <c r="AZ1371" s="7">
        <v>0</v>
      </c>
      <c r="BA1371" s="7">
        <v>0</v>
      </c>
      <c r="BB1371" s="7">
        <v>0</v>
      </c>
      <c r="BC1371" s="8">
        <v>0</v>
      </c>
      <c r="BD1371" s="8">
        <v>0</v>
      </c>
      <c r="BE1371" s="8">
        <v>0</v>
      </c>
      <c r="BF1371" s="8">
        <v>0</v>
      </c>
      <c r="BG1371" s="8">
        <v>0</v>
      </c>
      <c r="BH1371" s="8">
        <v>0</v>
      </c>
      <c r="BI1371" s="8">
        <v>0</v>
      </c>
      <c r="BJ1371" s="8">
        <v>0</v>
      </c>
      <c r="BK1371" s="8">
        <v>0</v>
      </c>
      <c r="BL1371" s="8">
        <v>0</v>
      </c>
      <c r="BM1371" s="8">
        <v>0</v>
      </c>
      <c r="BN1371" s="8">
        <v>0</v>
      </c>
      <c r="BO1371" s="8">
        <v>0</v>
      </c>
      <c r="BP1371" s="8">
        <v>0</v>
      </c>
      <c r="BQ1371" s="8">
        <v>0</v>
      </c>
      <c r="BR1371" s="8">
        <v>0</v>
      </c>
    </row>
    <row r="1372" spans="1:70" x14ac:dyDescent="0.25">
      <c r="A1372" s="6">
        <v>35089880</v>
      </c>
      <c r="B1372" t="s">
        <v>2940</v>
      </c>
      <c r="C1372" s="7" t="s">
        <v>115</v>
      </c>
      <c r="D1372" s="7" t="s">
        <v>94</v>
      </c>
      <c r="E1372" s="7" t="s">
        <v>95</v>
      </c>
      <c r="F1372" t="s">
        <v>2507</v>
      </c>
      <c r="G1372" t="s">
        <v>2508</v>
      </c>
      <c r="H1372" t="s">
        <v>2888</v>
      </c>
      <c r="I1372" t="s">
        <v>152</v>
      </c>
      <c r="J1372" t="s">
        <v>153</v>
      </c>
      <c r="K1372" t="s">
        <v>154</v>
      </c>
      <c r="L1372">
        <v>38.572010667900003</v>
      </c>
      <c r="M1372">
        <v>-122.4436808259</v>
      </c>
      <c r="N1372" s="7" t="s">
        <v>1278</v>
      </c>
      <c r="O1372" s="7" t="s">
        <v>2938</v>
      </c>
      <c r="P1372" s="7" t="s">
        <v>1280</v>
      </c>
      <c r="Q1372" s="7" t="s">
        <v>170</v>
      </c>
      <c r="R1372" s="7">
        <v>1235</v>
      </c>
      <c r="S1372" s="7"/>
      <c r="T1372" s="7"/>
      <c r="U1372" s="7"/>
      <c r="V1372" s="7" t="s">
        <v>101</v>
      </c>
      <c r="W1372" s="8">
        <v>0</v>
      </c>
      <c r="X1372" s="8">
        <v>0.40094696969696969</v>
      </c>
      <c r="Y1372" s="8">
        <v>0</v>
      </c>
      <c r="Z1372" s="8">
        <v>0.40094696969696969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0.40094696969696969</v>
      </c>
      <c r="AG1372" s="8">
        <v>0</v>
      </c>
      <c r="AH1372" s="8">
        <v>0.40094696969696969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8">
        <v>0</v>
      </c>
      <c r="AO1372" s="8">
        <v>0</v>
      </c>
      <c r="AP1372" s="8">
        <v>0</v>
      </c>
      <c r="AQ1372" s="8">
        <v>0</v>
      </c>
      <c r="AR1372" s="8">
        <v>0</v>
      </c>
      <c r="AS1372" s="8">
        <v>0</v>
      </c>
      <c r="AT1372" s="8">
        <v>0</v>
      </c>
      <c r="AU1372" s="7">
        <v>0</v>
      </c>
      <c r="AV1372" s="7">
        <v>0</v>
      </c>
      <c r="AW1372" s="7">
        <v>0</v>
      </c>
      <c r="AX1372" s="7">
        <v>0</v>
      </c>
      <c r="AY1372" s="7">
        <v>0</v>
      </c>
      <c r="AZ1372" s="7">
        <v>0</v>
      </c>
      <c r="BA1372" s="7">
        <v>0</v>
      </c>
      <c r="BB1372" s="7">
        <v>0</v>
      </c>
      <c r="BC1372" s="8">
        <v>0</v>
      </c>
      <c r="BD1372" s="8">
        <v>0</v>
      </c>
      <c r="BE1372" s="8">
        <v>0</v>
      </c>
      <c r="BF1372" s="8">
        <v>0</v>
      </c>
      <c r="BG1372" s="8">
        <v>0</v>
      </c>
      <c r="BH1372" s="8">
        <v>0</v>
      </c>
      <c r="BI1372" s="8">
        <v>0</v>
      </c>
      <c r="BJ1372" s="8">
        <v>0</v>
      </c>
      <c r="BK1372" s="8">
        <v>0</v>
      </c>
      <c r="BL1372" s="8">
        <v>0</v>
      </c>
      <c r="BM1372" s="8">
        <v>0</v>
      </c>
      <c r="BN1372" s="8">
        <v>0</v>
      </c>
      <c r="BO1372" s="8">
        <v>0</v>
      </c>
      <c r="BP1372" s="8">
        <v>0</v>
      </c>
      <c r="BQ1372" s="8">
        <v>0</v>
      </c>
      <c r="BR1372" s="8">
        <v>0</v>
      </c>
    </row>
    <row r="1373" spans="1:70" x14ac:dyDescent="0.25">
      <c r="A1373" s="6">
        <v>35429566</v>
      </c>
      <c r="B1373" t="s">
        <v>2941</v>
      </c>
      <c r="C1373" s="7" t="s">
        <v>421</v>
      </c>
      <c r="D1373" s="7" t="s">
        <v>2647</v>
      </c>
      <c r="E1373" s="7" t="s">
        <v>421</v>
      </c>
      <c r="F1373" t="s">
        <v>2507</v>
      </c>
      <c r="G1373" t="s">
        <v>2648</v>
      </c>
      <c r="H1373" t="s">
        <v>1161</v>
      </c>
      <c r="I1373" t="s">
        <v>152</v>
      </c>
      <c r="J1373" t="s">
        <v>153</v>
      </c>
      <c r="K1373" t="s">
        <v>154</v>
      </c>
      <c r="L1373">
        <v>38.551551382900001</v>
      </c>
      <c r="M1373">
        <v>-122.4853369006</v>
      </c>
      <c r="N1373" s="7" t="s">
        <v>1278</v>
      </c>
      <c r="O1373" s="7" t="s">
        <v>2942</v>
      </c>
      <c r="P1373" s="7" t="s">
        <v>1280</v>
      </c>
      <c r="Q1373" s="7" t="s">
        <v>170</v>
      </c>
      <c r="R1373" s="7">
        <v>0</v>
      </c>
      <c r="S1373" s="7">
        <v>33</v>
      </c>
      <c r="T1373" s="7" t="s">
        <v>123</v>
      </c>
      <c r="U1373" s="7"/>
      <c r="V1373" s="7" t="s">
        <v>2625</v>
      </c>
      <c r="W1373" s="8">
        <v>0</v>
      </c>
      <c r="X1373" s="8">
        <v>3.7949999999999999</v>
      </c>
      <c r="Y1373" s="8">
        <v>0</v>
      </c>
      <c r="Z1373" s="8">
        <v>3.7949999999999999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0</v>
      </c>
      <c r="AM1373" s="8">
        <v>0</v>
      </c>
      <c r="AN1373" s="8">
        <v>0</v>
      </c>
      <c r="AO1373" s="8">
        <v>0</v>
      </c>
      <c r="AP1373" s="8">
        <v>0</v>
      </c>
      <c r="AQ1373" s="8">
        <v>0</v>
      </c>
      <c r="AR1373" s="8">
        <v>0</v>
      </c>
      <c r="AS1373" s="8">
        <v>0</v>
      </c>
      <c r="AT1373" s="8">
        <v>0</v>
      </c>
      <c r="AU1373" s="7">
        <v>0</v>
      </c>
      <c r="AV1373" s="7">
        <v>0</v>
      </c>
      <c r="AW1373" s="7">
        <v>0</v>
      </c>
      <c r="AX1373" s="7">
        <v>0</v>
      </c>
      <c r="AY1373" s="7">
        <v>0</v>
      </c>
      <c r="AZ1373" s="7">
        <v>0</v>
      </c>
      <c r="BA1373" s="7">
        <v>0</v>
      </c>
      <c r="BB1373" s="7">
        <v>0</v>
      </c>
      <c r="BC1373" s="8">
        <v>0</v>
      </c>
      <c r="BD1373" s="8">
        <v>0</v>
      </c>
      <c r="BE1373" s="8">
        <v>0</v>
      </c>
      <c r="BF1373" s="8">
        <v>0</v>
      </c>
      <c r="BG1373" s="8">
        <v>0</v>
      </c>
      <c r="BH1373" s="8">
        <v>0</v>
      </c>
      <c r="BI1373" s="8">
        <v>0</v>
      </c>
      <c r="BJ1373" s="8">
        <v>0</v>
      </c>
      <c r="BK1373" s="8">
        <v>0</v>
      </c>
      <c r="BL1373" s="8">
        <v>3.7949999999999999</v>
      </c>
      <c r="BM1373" s="8">
        <v>0</v>
      </c>
      <c r="BN1373" s="8">
        <v>3.7949999999999999</v>
      </c>
      <c r="BO1373" s="8">
        <v>0</v>
      </c>
      <c r="BP1373" s="8">
        <v>0</v>
      </c>
      <c r="BQ1373" s="8">
        <v>0</v>
      </c>
      <c r="BR1373" s="8">
        <v>0</v>
      </c>
    </row>
    <row r="1374" spans="1:70" x14ac:dyDescent="0.25">
      <c r="A1374" s="6">
        <v>35428403</v>
      </c>
      <c r="B1374" t="s">
        <v>2943</v>
      </c>
      <c r="C1374" s="7" t="s">
        <v>421</v>
      </c>
      <c r="D1374" s="7" t="s">
        <v>2647</v>
      </c>
      <c r="E1374" s="7" t="s">
        <v>421</v>
      </c>
      <c r="F1374" t="s">
        <v>2507</v>
      </c>
      <c r="G1374" t="s">
        <v>2648</v>
      </c>
      <c r="H1374" t="s">
        <v>2888</v>
      </c>
      <c r="I1374" t="s">
        <v>152</v>
      </c>
      <c r="J1374" t="s">
        <v>153</v>
      </c>
      <c r="K1374" t="s">
        <v>154</v>
      </c>
      <c r="L1374">
        <v>38.573633475900003</v>
      </c>
      <c r="M1374">
        <v>-122.455848933</v>
      </c>
      <c r="N1374" s="7" t="s">
        <v>1278</v>
      </c>
      <c r="O1374" s="7" t="s">
        <v>2942</v>
      </c>
      <c r="P1374" s="7" t="s">
        <v>1280</v>
      </c>
      <c r="Q1374" s="7" t="s">
        <v>170</v>
      </c>
      <c r="R1374" s="7">
        <v>0</v>
      </c>
      <c r="S1374" s="7">
        <v>33</v>
      </c>
      <c r="T1374" s="7" t="s">
        <v>123</v>
      </c>
      <c r="U1374" s="7"/>
      <c r="V1374" s="7" t="s">
        <v>2625</v>
      </c>
      <c r="W1374" s="8">
        <v>0</v>
      </c>
      <c r="X1374" s="8">
        <v>2.7389999999999999</v>
      </c>
      <c r="Y1374" s="8">
        <v>0</v>
      </c>
      <c r="Z1374" s="8">
        <v>2.7389999999999999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0</v>
      </c>
      <c r="AM1374" s="8">
        <v>0</v>
      </c>
      <c r="AN1374" s="8">
        <v>0</v>
      </c>
      <c r="AO1374" s="8">
        <v>0</v>
      </c>
      <c r="AP1374" s="8">
        <v>0</v>
      </c>
      <c r="AQ1374" s="8">
        <v>0</v>
      </c>
      <c r="AR1374" s="8">
        <v>0</v>
      </c>
      <c r="AS1374" s="8">
        <v>0</v>
      </c>
      <c r="AT1374" s="8">
        <v>0</v>
      </c>
      <c r="AU1374" s="7">
        <v>0</v>
      </c>
      <c r="AV1374" s="7">
        <v>0</v>
      </c>
      <c r="AW1374" s="7">
        <v>0</v>
      </c>
      <c r="AX1374" s="7">
        <v>0</v>
      </c>
      <c r="AY1374" s="7">
        <v>0</v>
      </c>
      <c r="AZ1374" s="7">
        <v>0</v>
      </c>
      <c r="BA1374" s="7">
        <v>0</v>
      </c>
      <c r="BB1374" s="7">
        <v>0</v>
      </c>
      <c r="BC1374" s="8">
        <v>0</v>
      </c>
      <c r="BD1374" s="8">
        <v>0</v>
      </c>
      <c r="BE1374" s="8">
        <v>0</v>
      </c>
      <c r="BF1374" s="8">
        <v>0</v>
      </c>
      <c r="BG1374" s="8">
        <v>0</v>
      </c>
      <c r="BH1374" s="8">
        <v>0</v>
      </c>
      <c r="BI1374" s="8">
        <v>0</v>
      </c>
      <c r="BJ1374" s="8">
        <v>0</v>
      </c>
      <c r="BK1374" s="8">
        <v>0</v>
      </c>
      <c r="BL1374" s="8">
        <v>2.7389999999999999</v>
      </c>
      <c r="BM1374" s="8">
        <v>0</v>
      </c>
      <c r="BN1374" s="8">
        <v>2.7389999999999999</v>
      </c>
      <c r="BO1374" s="8">
        <v>0</v>
      </c>
      <c r="BP1374" s="8">
        <v>0</v>
      </c>
      <c r="BQ1374" s="8">
        <v>0</v>
      </c>
      <c r="BR1374" s="8">
        <v>0</v>
      </c>
    </row>
    <row r="1375" spans="1:70" x14ac:dyDescent="0.25">
      <c r="A1375" s="6">
        <v>35428406</v>
      </c>
      <c r="B1375" t="s">
        <v>2944</v>
      </c>
      <c r="C1375" s="7" t="s">
        <v>421</v>
      </c>
      <c r="D1375" s="7" t="s">
        <v>2647</v>
      </c>
      <c r="E1375" s="7" t="s">
        <v>421</v>
      </c>
      <c r="F1375" t="s">
        <v>2507</v>
      </c>
      <c r="G1375" t="s">
        <v>2648</v>
      </c>
      <c r="H1375" t="s">
        <v>2888</v>
      </c>
      <c r="I1375" t="s">
        <v>152</v>
      </c>
      <c r="J1375" t="s">
        <v>153</v>
      </c>
      <c r="K1375" t="s">
        <v>154</v>
      </c>
      <c r="L1375">
        <v>38.577827274500002</v>
      </c>
      <c r="M1375">
        <v>-122.45473482600001</v>
      </c>
      <c r="N1375" s="7" t="s">
        <v>1278</v>
      </c>
      <c r="O1375" s="7" t="s">
        <v>2942</v>
      </c>
      <c r="P1375" s="7" t="s">
        <v>1280</v>
      </c>
      <c r="Q1375" s="7" t="s">
        <v>170</v>
      </c>
      <c r="R1375" s="7">
        <v>0</v>
      </c>
      <c r="S1375" s="7">
        <v>33</v>
      </c>
      <c r="T1375" s="7" t="s">
        <v>123</v>
      </c>
      <c r="U1375" s="7"/>
      <c r="V1375" s="7" t="s">
        <v>2625</v>
      </c>
      <c r="W1375" s="8">
        <v>0</v>
      </c>
      <c r="X1375" s="8">
        <v>3.1659999999999999</v>
      </c>
      <c r="Y1375" s="8">
        <v>0</v>
      </c>
      <c r="Z1375" s="8">
        <v>3.1659999999999999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8">
        <v>0</v>
      </c>
      <c r="AO1375" s="8">
        <v>0</v>
      </c>
      <c r="AP1375" s="8">
        <v>0</v>
      </c>
      <c r="AQ1375" s="8">
        <v>0</v>
      </c>
      <c r="AR1375" s="8">
        <v>0</v>
      </c>
      <c r="AS1375" s="8">
        <v>0</v>
      </c>
      <c r="AT1375" s="8">
        <v>0</v>
      </c>
      <c r="AU1375" s="7">
        <v>0</v>
      </c>
      <c r="AV1375" s="7">
        <v>0</v>
      </c>
      <c r="AW1375" s="7">
        <v>0</v>
      </c>
      <c r="AX1375" s="7">
        <v>0</v>
      </c>
      <c r="AY1375" s="7">
        <v>0</v>
      </c>
      <c r="AZ1375" s="7">
        <v>0</v>
      </c>
      <c r="BA1375" s="7">
        <v>0</v>
      </c>
      <c r="BB1375" s="7">
        <v>0</v>
      </c>
      <c r="BC1375" s="8">
        <v>0</v>
      </c>
      <c r="BD1375" s="8">
        <v>0</v>
      </c>
      <c r="BE1375" s="8">
        <v>0</v>
      </c>
      <c r="BF1375" s="8">
        <v>0</v>
      </c>
      <c r="BG1375" s="8">
        <v>0</v>
      </c>
      <c r="BH1375" s="8">
        <v>0</v>
      </c>
      <c r="BI1375" s="8">
        <v>0</v>
      </c>
      <c r="BJ1375" s="8">
        <v>0</v>
      </c>
      <c r="BK1375" s="8">
        <v>0</v>
      </c>
      <c r="BL1375" s="8">
        <v>3.1659999999999999</v>
      </c>
      <c r="BM1375" s="8">
        <v>0</v>
      </c>
      <c r="BN1375" s="8">
        <v>3.1659999999999999</v>
      </c>
      <c r="BO1375" s="8">
        <v>0</v>
      </c>
      <c r="BP1375" s="8">
        <v>0</v>
      </c>
      <c r="BQ1375" s="8">
        <v>0</v>
      </c>
      <c r="BR1375" s="8">
        <v>0</v>
      </c>
    </row>
    <row r="1376" spans="1:70" x14ac:dyDescent="0.25">
      <c r="A1376" s="6">
        <v>35428408</v>
      </c>
      <c r="B1376" t="s">
        <v>2945</v>
      </c>
      <c r="C1376" s="7" t="s">
        <v>421</v>
      </c>
      <c r="D1376" s="7" t="s">
        <v>2647</v>
      </c>
      <c r="E1376" s="7" t="s">
        <v>421</v>
      </c>
      <c r="F1376" t="s">
        <v>2507</v>
      </c>
      <c r="G1376" t="s">
        <v>2648</v>
      </c>
      <c r="H1376" t="s">
        <v>2888</v>
      </c>
      <c r="I1376" t="s">
        <v>152</v>
      </c>
      <c r="J1376" t="s">
        <v>153</v>
      </c>
      <c r="K1376" t="s">
        <v>154</v>
      </c>
      <c r="L1376">
        <v>38.5858793835</v>
      </c>
      <c r="M1376">
        <v>-122.46218620649999</v>
      </c>
      <c r="N1376" s="7" t="s">
        <v>1278</v>
      </c>
      <c r="O1376" s="7" t="s">
        <v>2942</v>
      </c>
      <c r="P1376" s="7" t="s">
        <v>1280</v>
      </c>
      <c r="Q1376" s="7" t="s">
        <v>170</v>
      </c>
      <c r="R1376" s="7">
        <v>0</v>
      </c>
      <c r="S1376" s="7">
        <v>33</v>
      </c>
      <c r="T1376" s="7" t="s">
        <v>123</v>
      </c>
      <c r="U1376" s="7"/>
      <c r="V1376" s="7" t="s">
        <v>2625</v>
      </c>
      <c r="W1376" s="8">
        <v>0</v>
      </c>
      <c r="X1376" s="8">
        <v>2.5619999999999998</v>
      </c>
      <c r="Y1376" s="8">
        <v>0</v>
      </c>
      <c r="Z1376" s="8">
        <v>2.5619999999999998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8">
        <v>0</v>
      </c>
      <c r="AM1376" s="8">
        <v>0</v>
      </c>
      <c r="AN1376" s="8">
        <v>0</v>
      </c>
      <c r="AO1376" s="8">
        <v>0</v>
      </c>
      <c r="AP1376" s="8">
        <v>0</v>
      </c>
      <c r="AQ1376" s="8">
        <v>0</v>
      </c>
      <c r="AR1376" s="8">
        <v>0</v>
      </c>
      <c r="AS1376" s="8">
        <v>0</v>
      </c>
      <c r="AT1376" s="8">
        <v>0</v>
      </c>
      <c r="AU1376" s="7">
        <v>0</v>
      </c>
      <c r="AV1376" s="7">
        <v>0</v>
      </c>
      <c r="AW1376" s="7">
        <v>0</v>
      </c>
      <c r="AX1376" s="7">
        <v>0</v>
      </c>
      <c r="AY1376" s="7">
        <v>0</v>
      </c>
      <c r="AZ1376" s="7">
        <v>0</v>
      </c>
      <c r="BA1376" s="7">
        <v>0</v>
      </c>
      <c r="BB1376" s="7">
        <v>0</v>
      </c>
      <c r="BC1376" s="8">
        <v>0</v>
      </c>
      <c r="BD1376" s="8">
        <v>0</v>
      </c>
      <c r="BE1376" s="8">
        <v>0</v>
      </c>
      <c r="BF1376" s="8">
        <v>0</v>
      </c>
      <c r="BG1376" s="8">
        <v>0</v>
      </c>
      <c r="BH1376" s="8">
        <v>0</v>
      </c>
      <c r="BI1376" s="8">
        <v>0</v>
      </c>
      <c r="BJ1376" s="8">
        <v>0</v>
      </c>
      <c r="BK1376" s="8">
        <v>0</v>
      </c>
      <c r="BL1376" s="8">
        <v>2.5619999999999998</v>
      </c>
      <c r="BM1376" s="8">
        <v>0</v>
      </c>
      <c r="BN1376" s="8">
        <v>2.5619999999999998</v>
      </c>
      <c r="BO1376" s="8">
        <v>0</v>
      </c>
      <c r="BP1376" s="8">
        <v>0</v>
      </c>
      <c r="BQ1376" s="8">
        <v>0</v>
      </c>
      <c r="BR1376" s="8">
        <v>0</v>
      </c>
    </row>
    <row r="1377" spans="1:70" x14ac:dyDescent="0.25">
      <c r="A1377" s="6">
        <v>35385805</v>
      </c>
      <c r="B1377" t="s">
        <v>2946</v>
      </c>
      <c r="C1377" s="7" t="s">
        <v>421</v>
      </c>
      <c r="D1377" s="7" t="s">
        <v>2647</v>
      </c>
      <c r="E1377" s="7" t="s">
        <v>421</v>
      </c>
      <c r="F1377" t="s">
        <v>2507</v>
      </c>
      <c r="G1377" t="s">
        <v>2648</v>
      </c>
      <c r="H1377" t="s">
        <v>2888</v>
      </c>
      <c r="I1377" t="s">
        <v>152</v>
      </c>
      <c r="J1377" t="s">
        <v>153</v>
      </c>
      <c r="K1377" t="s">
        <v>154</v>
      </c>
      <c r="L1377">
        <v>38.563323685500002</v>
      </c>
      <c r="M1377">
        <v>-122.4693693326</v>
      </c>
      <c r="N1377" s="7" t="s">
        <v>1278</v>
      </c>
      <c r="O1377" s="7" t="s">
        <v>2942</v>
      </c>
      <c r="P1377" s="7" t="s">
        <v>1280</v>
      </c>
      <c r="Q1377" s="7" t="s">
        <v>170</v>
      </c>
      <c r="R1377" s="7">
        <v>1235</v>
      </c>
      <c r="S1377" s="7">
        <v>33</v>
      </c>
      <c r="T1377" s="7" t="s">
        <v>123</v>
      </c>
      <c r="U1377" s="7"/>
      <c r="V1377" s="7" t="s">
        <v>2625</v>
      </c>
      <c r="W1377" s="8">
        <v>0</v>
      </c>
      <c r="X1377" s="8">
        <v>3.1240000000000001</v>
      </c>
      <c r="Y1377" s="8">
        <v>0</v>
      </c>
      <c r="Z1377" s="8">
        <v>3.1240000000000001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0</v>
      </c>
      <c r="AN1377" s="8">
        <v>0</v>
      </c>
      <c r="AO1377" s="8">
        <v>0</v>
      </c>
      <c r="AP1377" s="8">
        <v>0</v>
      </c>
      <c r="AQ1377" s="8">
        <v>0</v>
      </c>
      <c r="AR1377" s="8">
        <v>0</v>
      </c>
      <c r="AS1377" s="8">
        <v>0</v>
      </c>
      <c r="AT1377" s="8">
        <v>0</v>
      </c>
      <c r="AU1377" s="7">
        <v>0</v>
      </c>
      <c r="AV1377" s="7">
        <v>0</v>
      </c>
      <c r="AW1377" s="7">
        <v>0</v>
      </c>
      <c r="AX1377" s="7">
        <v>0</v>
      </c>
      <c r="AY1377" s="7">
        <v>0</v>
      </c>
      <c r="AZ1377" s="7">
        <v>0</v>
      </c>
      <c r="BA1377" s="7">
        <v>0</v>
      </c>
      <c r="BB1377" s="7">
        <v>0</v>
      </c>
      <c r="BC1377" s="8">
        <v>0</v>
      </c>
      <c r="BD1377" s="8">
        <v>0</v>
      </c>
      <c r="BE1377" s="8">
        <v>0</v>
      </c>
      <c r="BF1377" s="8">
        <v>0</v>
      </c>
      <c r="BG1377" s="8">
        <v>0</v>
      </c>
      <c r="BH1377" s="8">
        <v>0</v>
      </c>
      <c r="BI1377" s="8">
        <v>0</v>
      </c>
      <c r="BJ1377" s="8">
        <v>0</v>
      </c>
      <c r="BK1377" s="8">
        <v>0</v>
      </c>
      <c r="BL1377" s="8">
        <v>3.1240000000000001</v>
      </c>
      <c r="BM1377" s="8">
        <v>0</v>
      </c>
      <c r="BN1377" s="8">
        <v>3.1240000000000001</v>
      </c>
      <c r="BO1377" s="8">
        <v>0</v>
      </c>
      <c r="BP1377" s="8">
        <v>0</v>
      </c>
      <c r="BQ1377" s="8">
        <v>0</v>
      </c>
      <c r="BR1377" s="8">
        <v>0</v>
      </c>
    </row>
    <row r="1378" spans="1:70" x14ac:dyDescent="0.25">
      <c r="A1378" s="6">
        <v>35385806</v>
      </c>
      <c r="B1378" t="s">
        <v>2947</v>
      </c>
      <c r="C1378" s="7" t="s">
        <v>421</v>
      </c>
      <c r="D1378" s="7" t="s">
        <v>2647</v>
      </c>
      <c r="E1378" s="7" t="s">
        <v>421</v>
      </c>
      <c r="F1378" t="s">
        <v>2507</v>
      </c>
      <c r="G1378" t="s">
        <v>2648</v>
      </c>
      <c r="H1378" t="s">
        <v>1161</v>
      </c>
      <c r="I1378" t="s">
        <v>152</v>
      </c>
      <c r="J1378" t="s">
        <v>153</v>
      </c>
      <c r="K1378" t="s">
        <v>154</v>
      </c>
      <c r="L1378">
        <v>38.537940882000001</v>
      </c>
      <c r="M1378">
        <v>-122.47665662119999</v>
      </c>
      <c r="N1378" s="7" t="s">
        <v>1278</v>
      </c>
      <c r="O1378" s="7" t="s">
        <v>2942</v>
      </c>
      <c r="P1378" s="7" t="s">
        <v>1280</v>
      </c>
      <c r="Q1378" s="7" t="s">
        <v>170</v>
      </c>
      <c r="R1378" s="7">
        <v>1235</v>
      </c>
      <c r="S1378" s="7">
        <v>33</v>
      </c>
      <c r="T1378" s="7" t="s">
        <v>123</v>
      </c>
      <c r="U1378" s="7"/>
      <c r="V1378" s="7" t="s">
        <v>2625</v>
      </c>
      <c r="W1378" s="8">
        <v>0</v>
      </c>
      <c r="X1378" s="8">
        <v>2.9359999999999999</v>
      </c>
      <c r="Y1378" s="8">
        <v>0</v>
      </c>
      <c r="Z1378" s="8">
        <v>2.9359999999999999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0</v>
      </c>
      <c r="AN1378" s="8">
        <v>0</v>
      </c>
      <c r="AO1378" s="8">
        <v>0</v>
      </c>
      <c r="AP1378" s="8">
        <v>0</v>
      </c>
      <c r="AQ1378" s="8">
        <v>0</v>
      </c>
      <c r="AR1378" s="8">
        <v>0</v>
      </c>
      <c r="AS1378" s="8">
        <v>0</v>
      </c>
      <c r="AT1378" s="8">
        <v>0</v>
      </c>
      <c r="AU1378" s="7">
        <v>0</v>
      </c>
      <c r="AV1378" s="7">
        <v>0</v>
      </c>
      <c r="AW1378" s="7">
        <v>0</v>
      </c>
      <c r="AX1378" s="7">
        <v>0</v>
      </c>
      <c r="AY1378" s="7">
        <v>0</v>
      </c>
      <c r="AZ1378" s="7">
        <v>0</v>
      </c>
      <c r="BA1378" s="7">
        <v>0</v>
      </c>
      <c r="BB1378" s="7">
        <v>0</v>
      </c>
      <c r="BC1378" s="8">
        <v>0</v>
      </c>
      <c r="BD1378" s="8">
        <v>0</v>
      </c>
      <c r="BE1378" s="8">
        <v>0</v>
      </c>
      <c r="BF1378" s="8">
        <v>0</v>
      </c>
      <c r="BG1378" s="8">
        <v>0</v>
      </c>
      <c r="BH1378" s="8">
        <v>0</v>
      </c>
      <c r="BI1378" s="8">
        <v>0</v>
      </c>
      <c r="BJ1378" s="8">
        <v>0</v>
      </c>
      <c r="BK1378" s="8">
        <v>0</v>
      </c>
      <c r="BL1378" s="8">
        <v>2.9359999999999999</v>
      </c>
      <c r="BM1378" s="8">
        <v>0</v>
      </c>
      <c r="BN1378" s="8">
        <v>2.9359999999999999</v>
      </c>
      <c r="BO1378" s="8">
        <v>0</v>
      </c>
      <c r="BP1378" s="8">
        <v>0</v>
      </c>
      <c r="BQ1378" s="8">
        <v>0</v>
      </c>
      <c r="BR1378" s="8">
        <v>0</v>
      </c>
    </row>
    <row r="1379" spans="1:70" x14ac:dyDescent="0.25">
      <c r="A1379" s="6">
        <v>35385803</v>
      </c>
      <c r="B1379" t="s">
        <v>2948</v>
      </c>
      <c r="C1379" s="7" t="s">
        <v>421</v>
      </c>
      <c r="D1379" s="7" t="s">
        <v>2647</v>
      </c>
      <c r="E1379" s="7" t="s">
        <v>421</v>
      </c>
      <c r="F1379" t="s">
        <v>2507</v>
      </c>
      <c r="G1379" t="s">
        <v>2648</v>
      </c>
      <c r="H1379" t="s">
        <v>2888</v>
      </c>
      <c r="I1379" t="s">
        <v>152</v>
      </c>
      <c r="J1379" t="s">
        <v>153</v>
      </c>
      <c r="K1379" t="s">
        <v>154</v>
      </c>
      <c r="L1379">
        <v>38.591698364300001</v>
      </c>
      <c r="M1379">
        <v>-122.44362642670001</v>
      </c>
      <c r="N1379" s="7" t="s">
        <v>1278</v>
      </c>
      <c r="O1379" s="7" t="s">
        <v>2949</v>
      </c>
      <c r="P1379" s="7" t="s">
        <v>1280</v>
      </c>
      <c r="Q1379" s="7" t="s">
        <v>170</v>
      </c>
      <c r="R1379" s="7">
        <v>792</v>
      </c>
      <c r="S1379" s="7">
        <v>59</v>
      </c>
      <c r="T1379" s="7" t="s">
        <v>123</v>
      </c>
      <c r="U1379" s="7"/>
      <c r="V1379" s="7" t="s">
        <v>2625</v>
      </c>
      <c r="W1379" s="8">
        <v>0</v>
      </c>
      <c r="X1379" s="8">
        <v>2.198</v>
      </c>
      <c r="Y1379" s="8">
        <v>0</v>
      </c>
      <c r="Z1379" s="8">
        <v>2.198</v>
      </c>
      <c r="AA1379" s="8">
        <v>0</v>
      </c>
      <c r="AB1379" s="8">
        <v>0</v>
      </c>
      <c r="AC1379" s="8">
        <v>0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8">
        <v>0</v>
      </c>
      <c r="AO1379" s="8">
        <v>0</v>
      </c>
      <c r="AP1379" s="8">
        <v>0</v>
      </c>
      <c r="AQ1379" s="8">
        <v>0</v>
      </c>
      <c r="AR1379" s="8">
        <v>0</v>
      </c>
      <c r="AS1379" s="8">
        <v>0</v>
      </c>
      <c r="AT1379" s="8">
        <v>0</v>
      </c>
      <c r="AU1379" s="7">
        <v>0</v>
      </c>
      <c r="AV1379" s="7">
        <v>0</v>
      </c>
      <c r="AW1379" s="7">
        <v>0</v>
      </c>
      <c r="AX1379" s="7">
        <v>0</v>
      </c>
      <c r="AY1379" s="7">
        <v>0</v>
      </c>
      <c r="AZ1379" s="7">
        <v>0</v>
      </c>
      <c r="BA1379" s="7">
        <v>0</v>
      </c>
      <c r="BB1379" s="7">
        <v>0</v>
      </c>
      <c r="BC1379" s="8">
        <v>0</v>
      </c>
      <c r="BD1379" s="8">
        <v>0</v>
      </c>
      <c r="BE1379" s="8">
        <v>0</v>
      </c>
      <c r="BF1379" s="8">
        <v>0</v>
      </c>
      <c r="BG1379" s="8">
        <v>0</v>
      </c>
      <c r="BH1379" s="8">
        <v>0</v>
      </c>
      <c r="BI1379" s="8">
        <v>0</v>
      </c>
      <c r="BJ1379" s="8">
        <v>0</v>
      </c>
      <c r="BK1379" s="8">
        <v>0</v>
      </c>
      <c r="BL1379" s="8">
        <v>2.198</v>
      </c>
      <c r="BM1379" s="8">
        <v>0</v>
      </c>
      <c r="BN1379" s="8">
        <v>2.198</v>
      </c>
      <c r="BO1379" s="8">
        <v>0</v>
      </c>
      <c r="BP1379" s="8">
        <v>0</v>
      </c>
      <c r="BQ1379" s="8">
        <v>0</v>
      </c>
      <c r="BR1379" s="8">
        <v>0</v>
      </c>
    </row>
    <row r="1380" spans="1:70" x14ac:dyDescent="0.25">
      <c r="A1380" s="6">
        <v>35385804</v>
      </c>
      <c r="B1380" t="s">
        <v>2950</v>
      </c>
      <c r="C1380" s="7" t="s">
        <v>421</v>
      </c>
      <c r="D1380" s="7" t="s">
        <v>2647</v>
      </c>
      <c r="E1380" s="7" t="s">
        <v>421</v>
      </c>
      <c r="F1380" t="s">
        <v>2507</v>
      </c>
      <c r="G1380" t="s">
        <v>2648</v>
      </c>
      <c r="H1380" t="s">
        <v>2888</v>
      </c>
      <c r="I1380" t="s">
        <v>152</v>
      </c>
      <c r="J1380" t="s">
        <v>153</v>
      </c>
      <c r="K1380" t="s">
        <v>154</v>
      </c>
      <c r="L1380">
        <v>38.593443771700002</v>
      </c>
      <c r="M1380">
        <v>-122.4485880996</v>
      </c>
      <c r="N1380" s="7" t="s">
        <v>1278</v>
      </c>
      <c r="O1380" s="7" t="s">
        <v>2949</v>
      </c>
      <c r="P1380" s="7" t="s">
        <v>1280</v>
      </c>
      <c r="Q1380" s="7" t="s">
        <v>170</v>
      </c>
      <c r="R1380" s="7">
        <v>792</v>
      </c>
      <c r="S1380" s="7">
        <v>59</v>
      </c>
      <c r="T1380" s="7" t="s">
        <v>123</v>
      </c>
      <c r="U1380" s="7"/>
      <c r="V1380" s="7" t="s">
        <v>790</v>
      </c>
      <c r="W1380" s="8">
        <v>0</v>
      </c>
      <c r="X1380" s="8">
        <v>2.65</v>
      </c>
      <c r="Y1380" s="8">
        <v>0</v>
      </c>
      <c r="Z1380" s="8">
        <v>2.65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0</v>
      </c>
      <c r="AN1380" s="8">
        <v>0</v>
      </c>
      <c r="AO1380" s="8">
        <v>0</v>
      </c>
      <c r="AP1380" s="8">
        <v>0</v>
      </c>
      <c r="AQ1380" s="8">
        <v>0</v>
      </c>
      <c r="AR1380" s="8">
        <v>0</v>
      </c>
      <c r="AS1380" s="8">
        <v>0</v>
      </c>
      <c r="AT1380" s="8">
        <v>0</v>
      </c>
      <c r="AU1380" s="7">
        <v>0</v>
      </c>
      <c r="AV1380" s="7">
        <v>0</v>
      </c>
      <c r="AW1380" s="7">
        <v>0</v>
      </c>
      <c r="AX1380" s="7">
        <v>0</v>
      </c>
      <c r="AY1380" s="7">
        <v>0</v>
      </c>
      <c r="AZ1380" s="7">
        <v>0</v>
      </c>
      <c r="BA1380" s="7">
        <v>0</v>
      </c>
      <c r="BB1380" s="7">
        <v>0</v>
      </c>
      <c r="BC1380" s="8">
        <v>0</v>
      </c>
      <c r="BD1380" s="8">
        <v>0</v>
      </c>
      <c r="BE1380" s="8">
        <v>0</v>
      </c>
      <c r="BF1380" s="8">
        <v>0</v>
      </c>
      <c r="BG1380" s="8">
        <v>0</v>
      </c>
      <c r="BH1380" s="8">
        <v>0</v>
      </c>
      <c r="BI1380" s="8">
        <v>0</v>
      </c>
      <c r="BJ1380" s="8">
        <v>0</v>
      </c>
      <c r="BK1380" s="8">
        <v>0</v>
      </c>
      <c r="BL1380" s="8">
        <v>2.65</v>
      </c>
      <c r="BM1380" s="8">
        <v>0</v>
      </c>
      <c r="BN1380" s="8">
        <v>2.65</v>
      </c>
      <c r="BO1380" s="8">
        <v>0</v>
      </c>
      <c r="BP1380" s="8">
        <v>0</v>
      </c>
      <c r="BQ1380" s="8">
        <v>0</v>
      </c>
      <c r="BR1380" s="8">
        <v>0</v>
      </c>
    </row>
    <row r="1381" spans="1:70" x14ac:dyDescent="0.25">
      <c r="A1381" s="6">
        <v>35428425</v>
      </c>
      <c r="B1381" t="s">
        <v>2951</v>
      </c>
      <c r="C1381" s="7" t="s">
        <v>421</v>
      </c>
      <c r="D1381" s="7" t="s">
        <v>2647</v>
      </c>
      <c r="E1381" s="7" t="s">
        <v>421</v>
      </c>
      <c r="F1381" t="s">
        <v>2507</v>
      </c>
      <c r="G1381" t="s">
        <v>2648</v>
      </c>
      <c r="H1381" t="s">
        <v>2888</v>
      </c>
      <c r="I1381" t="s">
        <v>152</v>
      </c>
      <c r="J1381" t="s">
        <v>153</v>
      </c>
      <c r="K1381" t="s">
        <v>154</v>
      </c>
      <c r="L1381">
        <v>38.599149583100001</v>
      </c>
      <c r="M1381">
        <v>-122.45950009480001</v>
      </c>
      <c r="N1381" s="7" t="s">
        <v>1278</v>
      </c>
      <c r="O1381" s="7" t="s">
        <v>2949</v>
      </c>
      <c r="P1381" s="7" t="s">
        <v>1280</v>
      </c>
      <c r="Q1381" s="7" t="s">
        <v>170</v>
      </c>
      <c r="R1381" s="7">
        <v>792</v>
      </c>
      <c r="S1381" s="7">
        <v>59</v>
      </c>
      <c r="T1381" s="7" t="s">
        <v>123</v>
      </c>
      <c r="U1381" s="7"/>
      <c r="V1381" s="7" t="s">
        <v>790</v>
      </c>
      <c r="W1381" s="8">
        <v>0</v>
      </c>
      <c r="X1381" s="8">
        <v>2.57</v>
      </c>
      <c r="Y1381" s="8">
        <v>0</v>
      </c>
      <c r="Z1381" s="8">
        <v>2.57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0</v>
      </c>
      <c r="AN1381" s="8">
        <v>0</v>
      </c>
      <c r="AO1381" s="8">
        <v>0</v>
      </c>
      <c r="AP1381" s="8">
        <v>0</v>
      </c>
      <c r="AQ1381" s="8">
        <v>0</v>
      </c>
      <c r="AR1381" s="8">
        <v>0</v>
      </c>
      <c r="AS1381" s="8">
        <v>0</v>
      </c>
      <c r="AT1381" s="8">
        <v>0</v>
      </c>
      <c r="AU1381" s="7">
        <v>0</v>
      </c>
      <c r="AV1381" s="7">
        <v>0</v>
      </c>
      <c r="AW1381" s="7">
        <v>0</v>
      </c>
      <c r="AX1381" s="7">
        <v>0</v>
      </c>
      <c r="AY1381" s="7">
        <v>0</v>
      </c>
      <c r="AZ1381" s="7">
        <v>0</v>
      </c>
      <c r="BA1381" s="7">
        <v>0</v>
      </c>
      <c r="BB1381" s="7">
        <v>0</v>
      </c>
      <c r="BC1381" s="8">
        <v>0</v>
      </c>
      <c r="BD1381" s="8">
        <v>0</v>
      </c>
      <c r="BE1381" s="8">
        <v>0</v>
      </c>
      <c r="BF1381" s="8">
        <v>0</v>
      </c>
      <c r="BG1381" s="8">
        <v>0</v>
      </c>
      <c r="BH1381" s="8">
        <v>0</v>
      </c>
      <c r="BI1381" s="8">
        <v>0</v>
      </c>
      <c r="BJ1381" s="8">
        <v>0</v>
      </c>
      <c r="BK1381" s="8">
        <v>0</v>
      </c>
      <c r="BL1381" s="8">
        <v>2.57</v>
      </c>
      <c r="BM1381" s="8">
        <v>0</v>
      </c>
      <c r="BN1381" s="8">
        <v>2.57</v>
      </c>
      <c r="BO1381" s="8">
        <v>0</v>
      </c>
      <c r="BP1381" s="8">
        <v>0</v>
      </c>
      <c r="BQ1381" s="8">
        <v>0</v>
      </c>
      <c r="BR1381" s="8">
        <v>0</v>
      </c>
    </row>
    <row r="1382" spans="1:70" x14ac:dyDescent="0.25">
      <c r="A1382" s="6">
        <v>35428426</v>
      </c>
      <c r="B1382" t="s">
        <v>2952</v>
      </c>
      <c r="C1382" s="7" t="s">
        <v>421</v>
      </c>
      <c r="D1382" s="7" t="s">
        <v>2647</v>
      </c>
      <c r="E1382" s="7" t="s">
        <v>421</v>
      </c>
      <c r="F1382" t="s">
        <v>2507</v>
      </c>
      <c r="G1382" t="s">
        <v>2648</v>
      </c>
      <c r="H1382" t="s">
        <v>2888</v>
      </c>
      <c r="I1382" t="s">
        <v>152</v>
      </c>
      <c r="J1382" t="s">
        <v>153</v>
      </c>
      <c r="K1382" t="s">
        <v>154</v>
      </c>
      <c r="L1382">
        <v>38.605867782899999</v>
      </c>
      <c r="M1382">
        <v>-122.4586394059</v>
      </c>
      <c r="N1382" s="7" t="s">
        <v>1278</v>
      </c>
      <c r="O1382" s="7" t="s">
        <v>2949</v>
      </c>
      <c r="P1382" s="7" t="s">
        <v>1280</v>
      </c>
      <c r="Q1382" s="7" t="s">
        <v>170</v>
      </c>
      <c r="R1382" s="7">
        <v>792</v>
      </c>
      <c r="S1382" s="7">
        <v>59</v>
      </c>
      <c r="T1382" s="7" t="s">
        <v>123</v>
      </c>
      <c r="U1382" s="7"/>
      <c r="V1382" s="7" t="s">
        <v>790</v>
      </c>
      <c r="W1382" s="8">
        <v>0</v>
      </c>
      <c r="X1382" s="8">
        <v>2.2839999999999998</v>
      </c>
      <c r="Y1382" s="8">
        <v>0</v>
      </c>
      <c r="Z1382" s="8">
        <v>2.2839999999999998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8">
        <v>0</v>
      </c>
      <c r="AO1382" s="8">
        <v>0</v>
      </c>
      <c r="AP1382" s="8">
        <v>0</v>
      </c>
      <c r="AQ1382" s="8">
        <v>0</v>
      </c>
      <c r="AR1382" s="8">
        <v>0</v>
      </c>
      <c r="AS1382" s="8">
        <v>0</v>
      </c>
      <c r="AT1382" s="8">
        <v>0</v>
      </c>
      <c r="AU1382" s="7">
        <v>0</v>
      </c>
      <c r="AV1382" s="7">
        <v>0</v>
      </c>
      <c r="AW1382" s="7">
        <v>0</v>
      </c>
      <c r="AX1382" s="7">
        <v>0</v>
      </c>
      <c r="AY1382" s="7">
        <v>0</v>
      </c>
      <c r="AZ1382" s="7">
        <v>0</v>
      </c>
      <c r="BA1382" s="7">
        <v>0</v>
      </c>
      <c r="BB1382" s="7">
        <v>0</v>
      </c>
      <c r="BC1382" s="8">
        <v>0</v>
      </c>
      <c r="BD1382" s="8">
        <v>0</v>
      </c>
      <c r="BE1382" s="8">
        <v>0</v>
      </c>
      <c r="BF1382" s="8">
        <v>0</v>
      </c>
      <c r="BG1382" s="8">
        <v>0</v>
      </c>
      <c r="BH1382" s="8">
        <v>0</v>
      </c>
      <c r="BI1382" s="8">
        <v>0</v>
      </c>
      <c r="BJ1382" s="8">
        <v>0</v>
      </c>
      <c r="BK1382" s="8">
        <v>0</v>
      </c>
      <c r="BL1382" s="8">
        <v>2.2839999999999998</v>
      </c>
      <c r="BM1382" s="8">
        <v>0</v>
      </c>
      <c r="BN1382" s="8">
        <v>2.2839999999999998</v>
      </c>
      <c r="BO1382" s="8">
        <v>0</v>
      </c>
      <c r="BP1382" s="8">
        <v>0</v>
      </c>
      <c r="BQ1382" s="8">
        <v>0</v>
      </c>
      <c r="BR1382" s="8">
        <v>0</v>
      </c>
    </row>
    <row r="1383" spans="1:70" x14ac:dyDescent="0.25">
      <c r="A1383" s="6">
        <v>35428427</v>
      </c>
      <c r="B1383" t="s">
        <v>2953</v>
      </c>
      <c r="C1383" s="7" t="s">
        <v>421</v>
      </c>
      <c r="D1383" s="7" t="s">
        <v>2647</v>
      </c>
      <c r="E1383" s="7" t="s">
        <v>421</v>
      </c>
      <c r="F1383" t="s">
        <v>2507</v>
      </c>
      <c r="G1383" t="s">
        <v>2648</v>
      </c>
      <c r="H1383" t="s">
        <v>2888</v>
      </c>
      <c r="I1383" t="s">
        <v>152</v>
      </c>
      <c r="J1383" t="s">
        <v>153</v>
      </c>
      <c r="K1383" t="s">
        <v>154</v>
      </c>
      <c r="L1383">
        <v>38.611626766299999</v>
      </c>
      <c r="M1383">
        <v>-122.4583681992</v>
      </c>
      <c r="N1383" s="7" t="s">
        <v>1278</v>
      </c>
      <c r="O1383" s="7" t="s">
        <v>2949</v>
      </c>
      <c r="P1383" s="7" t="s">
        <v>1280</v>
      </c>
      <c r="Q1383" s="7" t="s">
        <v>170</v>
      </c>
      <c r="R1383" s="7">
        <v>792</v>
      </c>
      <c r="S1383" s="7">
        <v>59</v>
      </c>
      <c r="T1383" s="7" t="s">
        <v>123</v>
      </c>
      <c r="U1383" s="7"/>
      <c r="V1383" s="7" t="s">
        <v>790</v>
      </c>
      <c r="W1383" s="8">
        <v>0</v>
      </c>
      <c r="X1383" s="8">
        <v>2.972</v>
      </c>
      <c r="Y1383" s="8">
        <v>0</v>
      </c>
      <c r="Z1383" s="8">
        <v>2.972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8">
        <v>0</v>
      </c>
      <c r="AO1383" s="8">
        <v>0</v>
      </c>
      <c r="AP1383" s="8">
        <v>0</v>
      </c>
      <c r="AQ1383" s="8">
        <v>0</v>
      </c>
      <c r="AR1383" s="8">
        <v>0</v>
      </c>
      <c r="AS1383" s="8">
        <v>0</v>
      </c>
      <c r="AT1383" s="8">
        <v>0</v>
      </c>
      <c r="AU1383" s="7">
        <v>0</v>
      </c>
      <c r="AV1383" s="7">
        <v>0</v>
      </c>
      <c r="AW1383" s="7">
        <v>0</v>
      </c>
      <c r="AX1383" s="7">
        <v>0</v>
      </c>
      <c r="AY1383" s="7">
        <v>0</v>
      </c>
      <c r="AZ1383" s="7">
        <v>0</v>
      </c>
      <c r="BA1383" s="7">
        <v>0</v>
      </c>
      <c r="BB1383" s="7">
        <v>0</v>
      </c>
      <c r="BC1383" s="8">
        <v>0</v>
      </c>
      <c r="BD1383" s="8">
        <v>0</v>
      </c>
      <c r="BE1383" s="8">
        <v>0</v>
      </c>
      <c r="BF1383" s="8">
        <v>0</v>
      </c>
      <c r="BG1383" s="8">
        <v>0</v>
      </c>
      <c r="BH1383" s="8">
        <v>0</v>
      </c>
      <c r="BI1383" s="8">
        <v>0</v>
      </c>
      <c r="BJ1383" s="8">
        <v>0</v>
      </c>
      <c r="BK1383" s="8">
        <v>0</v>
      </c>
      <c r="BL1383" s="8">
        <v>2.972</v>
      </c>
      <c r="BM1383" s="8">
        <v>0</v>
      </c>
      <c r="BN1383" s="8">
        <v>2.972</v>
      </c>
      <c r="BO1383" s="8">
        <v>0</v>
      </c>
      <c r="BP1383" s="8">
        <v>0</v>
      </c>
      <c r="BQ1383" s="8">
        <v>0</v>
      </c>
      <c r="BR1383" s="8">
        <v>0</v>
      </c>
    </row>
    <row r="1384" spans="1:70" x14ac:dyDescent="0.25">
      <c r="A1384" s="6">
        <v>35425877</v>
      </c>
      <c r="B1384" t="s">
        <v>2954</v>
      </c>
      <c r="C1384" s="7" t="s">
        <v>421</v>
      </c>
      <c r="D1384" s="7" t="s">
        <v>2647</v>
      </c>
      <c r="E1384" s="7" t="s">
        <v>421</v>
      </c>
      <c r="F1384" t="s">
        <v>2507</v>
      </c>
      <c r="G1384" t="s">
        <v>2648</v>
      </c>
      <c r="H1384" t="s">
        <v>2888</v>
      </c>
      <c r="I1384" t="s">
        <v>152</v>
      </c>
      <c r="J1384" t="s">
        <v>153</v>
      </c>
      <c r="K1384" t="s">
        <v>154</v>
      </c>
      <c r="L1384">
        <v>38.580922564700003</v>
      </c>
      <c r="M1384">
        <v>-122.4510405325</v>
      </c>
      <c r="N1384" s="7" t="s">
        <v>1278</v>
      </c>
      <c r="O1384" s="7" t="s">
        <v>2949</v>
      </c>
      <c r="P1384" s="7" t="s">
        <v>1280</v>
      </c>
      <c r="Q1384" s="7" t="s">
        <v>170</v>
      </c>
      <c r="R1384" s="7">
        <v>792</v>
      </c>
      <c r="S1384" s="7">
        <v>14</v>
      </c>
      <c r="T1384" s="7" t="s">
        <v>123</v>
      </c>
      <c r="U1384" s="7"/>
      <c r="V1384" s="7" t="s">
        <v>2625</v>
      </c>
      <c r="W1384" s="8">
        <v>0</v>
      </c>
      <c r="X1384" s="8">
        <v>1.2250000000000001</v>
      </c>
      <c r="Y1384" s="8">
        <v>0</v>
      </c>
      <c r="Z1384" s="8">
        <v>1.2250000000000001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8">
        <v>0</v>
      </c>
      <c r="AO1384" s="8">
        <v>0</v>
      </c>
      <c r="AP1384" s="8">
        <v>0</v>
      </c>
      <c r="AQ1384" s="8">
        <v>0</v>
      </c>
      <c r="AR1384" s="8">
        <v>0</v>
      </c>
      <c r="AS1384" s="8">
        <v>0</v>
      </c>
      <c r="AT1384" s="8">
        <v>0</v>
      </c>
      <c r="AU1384" s="7">
        <v>0</v>
      </c>
      <c r="AV1384" s="7">
        <v>0</v>
      </c>
      <c r="AW1384" s="7">
        <v>0</v>
      </c>
      <c r="AX1384" s="7">
        <v>0</v>
      </c>
      <c r="AY1384" s="7">
        <v>0</v>
      </c>
      <c r="AZ1384" s="7">
        <v>0</v>
      </c>
      <c r="BA1384" s="7">
        <v>0</v>
      </c>
      <c r="BB1384" s="7">
        <v>0</v>
      </c>
      <c r="BC1384" s="8">
        <v>0</v>
      </c>
      <c r="BD1384" s="8">
        <v>0</v>
      </c>
      <c r="BE1384" s="8">
        <v>0</v>
      </c>
      <c r="BF1384" s="8">
        <v>0</v>
      </c>
      <c r="BG1384" s="8">
        <v>0</v>
      </c>
      <c r="BH1384" s="8">
        <v>0</v>
      </c>
      <c r="BI1384" s="8">
        <v>0</v>
      </c>
      <c r="BJ1384" s="8">
        <v>0</v>
      </c>
      <c r="BK1384" s="8">
        <v>0</v>
      </c>
      <c r="BL1384" s="8">
        <v>1.2250000000000001</v>
      </c>
      <c r="BM1384" s="8">
        <v>0</v>
      </c>
      <c r="BN1384" s="8">
        <v>1.2250000000000001</v>
      </c>
      <c r="BO1384" s="8">
        <v>0</v>
      </c>
      <c r="BP1384" s="8">
        <v>0</v>
      </c>
      <c r="BQ1384" s="8">
        <v>0</v>
      </c>
      <c r="BR1384" s="8">
        <v>0</v>
      </c>
    </row>
    <row r="1385" spans="1:70" x14ac:dyDescent="0.25">
      <c r="A1385" s="6">
        <v>35425878</v>
      </c>
      <c r="B1385" t="s">
        <v>2955</v>
      </c>
      <c r="C1385" s="7" t="s">
        <v>421</v>
      </c>
      <c r="D1385" s="7" t="s">
        <v>2647</v>
      </c>
      <c r="E1385" s="7" t="s">
        <v>421</v>
      </c>
      <c r="F1385" t="s">
        <v>2507</v>
      </c>
      <c r="G1385" t="s">
        <v>2648</v>
      </c>
      <c r="H1385" t="s">
        <v>2888</v>
      </c>
      <c r="I1385" t="s">
        <v>152</v>
      </c>
      <c r="J1385" t="s">
        <v>153</v>
      </c>
      <c r="K1385" t="s">
        <v>154</v>
      </c>
      <c r="L1385">
        <v>38.579159973099998</v>
      </c>
      <c r="M1385">
        <v>-122.4492263354</v>
      </c>
      <c r="N1385" s="7" t="s">
        <v>1278</v>
      </c>
      <c r="O1385" s="7" t="s">
        <v>2949</v>
      </c>
      <c r="P1385" s="7" t="s">
        <v>1280</v>
      </c>
      <c r="Q1385" s="7" t="s">
        <v>170</v>
      </c>
      <c r="R1385" s="7">
        <v>792</v>
      </c>
      <c r="S1385" s="7">
        <v>14</v>
      </c>
      <c r="T1385" s="7" t="s">
        <v>123</v>
      </c>
      <c r="U1385" s="7"/>
      <c r="V1385" s="7" t="s">
        <v>2625</v>
      </c>
      <c r="W1385" s="8">
        <v>0</v>
      </c>
      <c r="X1385" s="8">
        <v>1.6840000000000002</v>
      </c>
      <c r="Y1385" s="8">
        <v>0</v>
      </c>
      <c r="Z1385" s="8">
        <v>1.6840000000000002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8">
        <v>0</v>
      </c>
      <c r="AN1385" s="8">
        <v>0</v>
      </c>
      <c r="AO1385" s="8">
        <v>0</v>
      </c>
      <c r="AP1385" s="8">
        <v>0</v>
      </c>
      <c r="AQ1385" s="8">
        <v>0</v>
      </c>
      <c r="AR1385" s="8">
        <v>0</v>
      </c>
      <c r="AS1385" s="8">
        <v>0</v>
      </c>
      <c r="AT1385" s="8">
        <v>0</v>
      </c>
      <c r="AU1385" s="7">
        <v>0</v>
      </c>
      <c r="AV1385" s="7">
        <v>0</v>
      </c>
      <c r="AW1385" s="7">
        <v>0</v>
      </c>
      <c r="AX1385" s="7">
        <v>0</v>
      </c>
      <c r="AY1385" s="7">
        <v>0</v>
      </c>
      <c r="AZ1385" s="7">
        <v>0</v>
      </c>
      <c r="BA1385" s="7">
        <v>0</v>
      </c>
      <c r="BB1385" s="7">
        <v>0</v>
      </c>
      <c r="BC1385" s="8">
        <v>0</v>
      </c>
      <c r="BD1385" s="8">
        <v>0</v>
      </c>
      <c r="BE1385" s="8">
        <v>0</v>
      </c>
      <c r="BF1385" s="8">
        <v>0</v>
      </c>
      <c r="BG1385" s="8">
        <v>0</v>
      </c>
      <c r="BH1385" s="8">
        <v>0</v>
      </c>
      <c r="BI1385" s="8">
        <v>0</v>
      </c>
      <c r="BJ1385" s="8">
        <v>0</v>
      </c>
      <c r="BK1385" s="8">
        <v>0</v>
      </c>
      <c r="BL1385" s="8">
        <v>1.6840000000000002</v>
      </c>
      <c r="BM1385" s="8">
        <v>0</v>
      </c>
      <c r="BN1385" s="8">
        <v>1.6840000000000002</v>
      </c>
      <c r="BO1385" s="8">
        <v>0</v>
      </c>
      <c r="BP1385" s="8">
        <v>0</v>
      </c>
      <c r="BQ1385" s="8">
        <v>0</v>
      </c>
      <c r="BR1385" s="8">
        <v>0</v>
      </c>
    </row>
    <row r="1386" spans="1:70" x14ac:dyDescent="0.25">
      <c r="A1386" s="6">
        <v>35425643</v>
      </c>
      <c r="B1386" t="s">
        <v>2956</v>
      </c>
      <c r="C1386" s="7" t="s">
        <v>421</v>
      </c>
      <c r="D1386" s="7" t="s">
        <v>2647</v>
      </c>
      <c r="E1386" s="7" t="s">
        <v>421</v>
      </c>
      <c r="F1386" t="s">
        <v>2507</v>
      </c>
      <c r="G1386" t="s">
        <v>2648</v>
      </c>
      <c r="H1386" t="s">
        <v>2888</v>
      </c>
      <c r="I1386" t="s">
        <v>152</v>
      </c>
      <c r="J1386" t="s">
        <v>153</v>
      </c>
      <c r="K1386" t="s">
        <v>154</v>
      </c>
      <c r="L1386">
        <v>38.5933116832</v>
      </c>
      <c r="M1386">
        <v>-122.4411328358</v>
      </c>
      <c r="N1386" s="7" t="s">
        <v>1278</v>
      </c>
      <c r="O1386" s="7" t="s">
        <v>2949</v>
      </c>
      <c r="P1386" s="7" t="s">
        <v>1280</v>
      </c>
      <c r="Q1386" s="7" t="s">
        <v>170</v>
      </c>
      <c r="R1386" s="7">
        <v>792</v>
      </c>
      <c r="S1386" s="7">
        <v>59</v>
      </c>
      <c r="T1386" s="7" t="s">
        <v>123</v>
      </c>
      <c r="U1386" s="7"/>
      <c r="V1386" s="7" t="s">
        <v>2625</v>
      </c>
      <c r="W1386" s="8">
        <v>0</v>
      </c>
      <c r="X1386" s="8">
        <v>2.508</v>
      </c>
      <c r="Y1386" s="8">
        <v>0</v>
      </c>
      <c r="Z1386" s="8">
        <v>2.508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8">
        <v>0</v>
      </c>
      <c r="AO1386" s="8">
        <v>0</v>
      </c>
      <c r="AP1386" s="8">
        <v>0</v>
      </c>
      <c r="AQ1386" s="8">
        <v>0</v>
      </c>
      <c r="AR1386" s="8">
        <v>0</v>
      </c>
      <c r="AS1386" s="8">
        <v>0</v>
      </c>
      <c r="AT1386" s="8">
        <v>0</v>
      </c>
      <c r="AU1386" s="7">
        <v>0</v>
      </c>
      <c r="AV1386" s="7">
        <v>0</v>
      </c>
      <c r="AW1386" s="7">
        <v>0</v>
      </c>
      <c r="AX1386" s="7">
        <v>0</v>
      </c>
      <c r="AY1386" s="7">
        <v>0</v>
      </c>
      <c r="AZ1386" s="7">
        <v>0</v>
      </c>
      <c r="BA1386" s="7">
        <v>0</v>
      </c>
      <c r="BB1386" s="7">
        <v>0</v>
      </c>
      <c r="BC1386" s="8">
        <v>0</v>
      </c>
      <c r="BD1386" s="8">
        <v>0</v>
      </c>
      <c r="BE1386" s="8">
        <v>0</v>
      </c>
      <c r="BF1386" s="8">
        <v>0</v>
      </c>
      <c r="BG1386" s="8">
        <v>0</v>
      </c>
      <c r="BH1386" s="8">
        <v>0</v>
      </c>
      <c r="BI1386" s="8">
        <v>0</v>
      </c>
      <c r="BJ1386" s="8">
        <v>0</v>
      </c>
      <c r="BK1386" s="8">
        <v>0</v>
      </c>
      <c r="BL1386" s="8">
        <v>2.508</v>
      </c>
      <c r="BM1386" s="8">
        <v>0</v>
      </c>
      <c r="BN1386" s="8">
        <v>2.508</v>
      </c>
      <c r="BO1386" s="8">
        <v>0</v>
      </c>
      <c r="BP1386" s="8">
        <v>0</v>
      </c>
      <c r="BQ1386" s="8">
        <v>0</v>
      </c>
      <c r="BR1386" s="8">
        <v>0</v>
      </c>
    </row>
    <row r="1387" spans="1:70" x14ac:dyDescent="0.25">
      <c r="A1387" s="6">
        <v>35425644</v>
      </c>
      <c r="B1387" t="s">
        <v>2957</v>
      </c>
      <c r="C1387" s="7" t="s">
        <v>421</v>
      </c>
      <c r="D1387" s="7" t="s">
        <v>2647</v>
      </c>
      <c r="E1387" s="7" t="s">
        <v>421</v>
      </c>
      <c r="F1387" t="s">
        <v>2507</v>
      </c>
      <c r="G1387" t="s">
        <v>2648</v>
      </c>
      <c r="H1387" t="s">
        <v>2905</v>
      </c>
      <c r="I1387" t="s">
        <v>152</v>
      </c>
      <c r="J1387" t="s">
        <v>153</v>
      </c>
      <c r="K1387" t="s">
        <v>154</v>
      </c>
      <c r="L1387">
        <v>38.604370973800002</v>
      </c>
      <c r="M1387">
        <v>-122.43568561879999</v>
      </c>
      <c r="N1387" s="7" t="s">
        <v>1278</v>
      </c>
      <c r="O1387" s="7" t="s">
        <v>2949</v>
      </c>
      <c r="P1387" s="7" t="s">
        <v>1280</v>
      </c>
      <c r="Q1387" s="7" t="s">
        <v>170</v>
      </c>
      <c r="R1387" s="7">
        <v>792</v>
      </c>
      <c r="S1387" s="7">
        <v>59</v>
      </c>
      <c r="T1387" s="7" t="s">
        <v>123</v>
      </c>
      <c r="U1387" s="7"/>
      <c r="V1387" s="7" t="s">
        <v>2625</v>
      </c>
      <c r="W1387" s="8">
        <v>0</v>
      </c>
      <c r="X1387" s="8">
        <v>4.1139999999999999</v>
      </c>
      <c r="Y1387" s="8">
        <v>0</v>
      </c>
      <c r="Z1387" s="8">
        <v>4.1139999999999999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8">
        <v>0</v>
      </c>
      <c r="AO1387" s="8">
        <v>0</v>
      </c>
      <c r="AP1387" s="8">
        <v>0</v>
      </c>
      <c r="AQ1387" s="8">
        <v>0</v>
      </c>
      <c r="AR1387" s="8">
        <v>0</v>
      </c>
      <c r="AS1387" s="8">
        <v>0</v>
      </c>
      <c r="AT1387" s="8">
        <v>0</v>
      </c>
      <c r="AU1387" s="7">
        <v>0</v>
      </c>
      <c r="AV1387" s="7">
        <v>0</v>
      </c>
      <c r="AW1387" s="7">
        <v>0</v>
      </c>
      <c r="AX1387" s="7">
        <v>0</v>
      </c>
      <c r="AY1387" s="7">
        <v>0</v>
      </c>
      <c r="AZ1387" s="7">
        <v>0</v>
      </c>
      <c r="BA1387" s="7">
        <v>0</v>
      </c>
      <c r="BB1387" s="7">
        <v>0</v>
      </c>
      <c r="BC1387" s="8">
        <v>0</v>
      </c>
      <c r="BD1387" s="8">
        <v>0</v>
      </c>
      <c r="BE1387" s="8">
        <v>0</v>
      </c>
      <c r="BF1387" s="8">
        <v>0</v>
      </c>
      <c r="BG1387" s="8">
        <v>0</v>
      </c>
      <c r="BH1387" s="8">
        <v>0</v>
      </c>
      <c r="BI1387" s="8">
        <v>0</v>
      </c>
      <c r="BJ1387" s="8">
        <v>0</v>
      </c>
      <c r="BK1387" s="8">
        <v>0</v>
      </c>
      <c r="BL1387" s="8">
        <v>4.1139999999999999</v>
      </c>
      <c r="BM1387" s="8">
        <v>0</v>
      </c>
      <c r="BN1387" s="8">
        <v>4.1139999999999999</v>
      </c>
      <c r="BO1387" s="8">
        <v>0</v>
      </c>
      <c r="BP1387" s="8">
        <v>0</v>
      </c>
      <c r="BQ1387" s="8">
        <v>0</v>
      </c>
      <c r="BR1387" s="8">
        <v>0</v>
      </c>
    </row>
    <row r="1388" spans="1:70" x14ac:dyDescent="0.25">
      <c r="A1388" s="6">
        <v>35425645</v>
      </c>
      <c r="B1388" t="s">
        <v>2958</v>
      </c>
      <c r="C1388" s="7" t="s">
        <v>421</v>
      </c>
      <c r="D1388" s="7" t="s">
        <v>2647</v>
      </c>
      <c r="E1388" s="7" t="s">
        <v>421</v>
      </c>
      <c r="F1388" t="s">
        <v>2507</v>
      </c>
      <c r="G1388" t="s">
        <v>2648</v>
      </c>
      <c r="H1388" t="s">
        <v>2888</v>
      </c>
      <c r="I1388" t="s">
        <v>152</v>
      </c>
      <c r="J1388" t="s">
        <v>153</v>
      </c>
      <c r="K1388" t="s">
        <v>154</v>
      </c>
      <c r="L1388">
        <v>38.576164992400003</v>
      </c>
      <c r="M1388">
        <v>-122.4427264947</v>
      </c>
      <c r="N1388" s="7" t="s">
        <v>1278</v>
      </c>
      <c r="O1388" s="7" t="s">
        <v>2949</v>
      </c>
      <c r="P1388" s="7" t="s">
        <v>1280</v>
      </c>
      <c r="Q1388" s="7" t="s">
        <v>170</v>
      </c>
      <c r="R1388" s="7">
        <v>792</v>
      </c>
      <c r="S1388" s="7">
        <v>59</v>
      </c>
      <c r="T1388" s="7" t="s">
        <v>123</v>
      </c>
      <c r="U1388" s="7"/>
      <c r="V1388" s="7" t="s">
        <v>2625</v>
      </c>
      <c r="W1388" s="8">
        <v>0</v>
      </c>
      <c r="X1388" s="8">
        <v>3.2120000000000002</v>
      </c>
      <c r="Y1388" s="8">
        <v>0</v>
      </c>
      <c r="Z1388" s="8">
        <v>3.2120000000000002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8">
        <v>0</v>
      </c>
      <c r="AO1388" s="8">
        <v>0</v>
      </c>
      <c r="AP1388" s="8">
        <v>0</v>
      </c>
      <c r="AQ1388" s="8">
        <v>0</v>
      </c>
      <c r="AR1388" s="8">
        <v>0</v>
      </c>
      <c r="AS1388" s="8">
        <v>0</v>
      </c>
      <c r="AT1388" s="8">
        <v>0</v>
      </c>
      <c r="AU1388" s="7">
        <v>0</v>
      </c>
      <c r="AV1388" s="7">
        <v>0</v>
      </c>
      <c r="AW1388" s="7">
        <v>0</v>
      </c>
      <c r="AX1388" s="7">
        <v>0</v>
      </c>
      <c r="AY1388" s="7">
        <v>0</v>
      </c>
      <c r="AZ1388" s="7">
        <v>0</v>
      </c>
      <c r="BA1388" s="7">
        <v>0</v>
      </c>
      <c r="BB1388" s="7">
        <v>0</v>
      </c>
      <c r="BC1388" s="8">
        <v>0</v>
      </c>
      <c r="BD1388" s="8">
        <v>0</v>
      </c>
      <c r="BE1388" s="8">
        <v>0</v>
      </c>
      <c r="BF1388" s="8">
        <v>0</v>
      </c>
      <c r="BG1388" s="8">
        <v>0</v>
      </c>
      <c r="BH1388" s="8">
        <v>0</v>
      </c>
      <c r="BI1388" s="8">
        <v>0</v>
      </c>
      <c r="BJ1388" s="8">
        <v>0</v>
      </c>
      <c r="BK1388" s="8">
        <v>0</v>
      </c>
      <c r="BL1388" s="8">
        <v>3.2120000000000002</v>
      </c>
      <c r="BM1388" s="8">
        <v>0</v>
      </c>
      <c r="BN1388" s="8">
        <v>3.2120000000000002</v>
      </c>
      <c r="BO1388" s="8">
        <v>0</v>
      </c>
      <c r="BP1388" s="8">
        <v>0</v>
      </c>
      <c r="BQ1388" s="8">
        <v>0</v>
      </c>
      <c r="BR1388" s="8">
        <v>0</v>
      </c>
    </row>
    <row r="1389" spans="1:70" x14ac:dyDescent="0.25">
      <c r="A1389" s="6">
        <v>35226846</v>
      </c>
      <c r="B1389" t="s">
        <v>2959</v>
      </c>
      <c r="C1389" s="7" t="s">
        <v>93</v>
      </c>
      <c r="D1389" s="7" t="s">
        <v>94</v>
      </c>
      <c r="E1389" s="7" t="s">
        <v>95</v>
      </c>
      <c r="F1389" t="s">
        <v>2507</v>
      </c>
      <c r="G1389" t="s">
        <v>2508</v>
      </c>
      <c r="H1389" t="s">
        <v>1206</v>
      </c>
      <c r="I1389" t="s">
        <v>130</v>
      </c>
      <c r="J1389" t="s">
        <v>78</v>
      </c>
      <c r="K1389" t="s">
        <v>109</v>
      </c>
      <c r="L1389">
        <v>38.7138066443</v>
      </c>
      <c r="M1389">
        <v>-120.9393783421</v>
      </c>
      <c r="N1389" s="7" t="s">
        <v>1219</v>
      </c>
      <c r="O1389" s="7" t="s">
        <v>2960</v>
      </c>
      <c r="P1389" s="7" t="s">
        <v>1221</v>
      </c>
      <c r="Q1389" s="7" t="s">
        <v>170</v>
      </c>
      <c r="R1389" s="7">
        <v>227</v>
      </c>
      <c r="S1389" s="7">
        <v>225</v>
      </c>
      <c r="T1389" s="7" t="s">
        <v>206</v>
      </c>
      <c r="U1389" s="7"/>
      <c r="V1389" s="7" t="s">
        <v>200</v>
      </c>
      <c r="W1389" s="8">
        <v>1.4795454545454545</v>
      </c>
      <c r="X1389" s="8">
        <v>0</v>
      </c>
      <c r="Y1389" s="8">
        <v>0</v>
      </c>
      <c r="Z1389" s="8">
        <v>1.4795454545454545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8">
        <v>0</v>
      </c>
      <c r="AO1389" s="8">
        <v>0</v>
      </c>
      <c r="AP1389" s="8">
        <v>0</v>
      </c>
      <c r="AQ1389" s="8">
        <v>1.4795454545454547</v>
      </c>
      <c r="AR1389" s="8">
        <v>0</v>
      </c>
      <c r="AS1389" s="8">
        <v>0</v>
      </c>
      <c r="AT1389" s="8">
        <v>1.4795454545454547</v>
      </c>
      <c r="AU1389" s="7">
        <v>0</v>
      </c>
      <c r="AV1389" s="7">
        <v>0</v>
      </c>
      <c r="AW1389" s="7">
        <v>0</v>
      </c>
      <c r="AX1389" s="7">
        <v>0</v>
      </c>
      <c r="AY1389" s="7">
        <v>0</v>
      </c>
      <c r="AZ1389" s="7">
        <v>0</v>
      </c>
      <c r="BA1389" s="7">
        <v>0</v>
      </c>
      <c r="BB1389" s="7">
        <v>0</v>
      </c>
      <c r="BC1389" s="8">
        <v>0</v>
      </c>
      <c r="BD1389" s="8">
        <v>0</v>
      </c>
      <c r="BE1389" s="8">
        <v>0</v>
      </c>
      <c r="BF1389" s="8">
        <v>0</v>
      </c>
      <c r="BG1389" s="8">
        <v>0</v>
      </c>
      <c r="BH1389" s="8">
        <v>0</v>
      </c>
      <c r="BI1389" s="8">
        <v>0</v>
      </c>
      <c r="BJ1389" s="8">
        <v>0</v>
      </c>
      <c r="BK1389" s="8">
        <v>0</v>
      </c>
      <c r="BL1389" s="8">
        <v>0</v>
      </c>
      <c r="BM1389" s="8">
        <v>0</v>
      </c>
      <c r="BN1389" s="8">
        <v>0</v>
      </c>
      <c r="BO1389" s="8">
        <v>0</v>
      </c>
      <c r="BP1389" s="8">
        <v>0</v>
      </c>
      <c r="BQ1389" s="8">
        <v>0</v>
      </c>
      <c r="BR1389" s="8">
        <v>0</v>
      </c>
    </row>
    <row r="1390" spans="1:70" x14ac:dyDescent="0.25">
      <c r="A1390" s="6">
        <v>35226847</v>
      </c>
      <c r="B1390" t="s">
        <v>2961</v>
      </c>
      <c r="C1390" s="7" t="s">
        <v>93</v>
      </c>
      <c r="D1390" s="7" t="s">
        <v>94</v>
      </c>
      <c r="E1390" s="7" t="s">
        <v>95</v>
      </c>
      <c r="F1390" t="s">
        <v>2507</v>
      </c>
      <c r="G1390" t="s">
        <v>2508</v>
      </c>
      <c r="H1390" t="s">
        <v>1206</v>
      </c>
      <c r="I1390" t="s">
        <v>130</v>
      </c>
      <c r="J1390" t="s">
        <v>78</v>
      </c>
      <c r="K1390" t="s">
        <v>109</v>
      </c>
      <c r="L1390">
        <v>38.7138066443</v>
      </c>
      <c r="M1390">
        <v>-120.9393783421</v>
      </c>
      <c r="N1390" s="7" t="s">
        <v>1219</v>
      </c>
      <c r="O1390" s="7" t="s">
        <v>2960</v>
      </c>
      <c r="P1390" s="7" t="s">
        <v>1221</v>
      </c>
      <c r="Q1390" s="7" t="s">
        <v>170</v>
      </c>
      <c r="R1390" s="7">
        <v>227</v>
      </c>
      <c r="S1390" s="7">
        <v>225</v>
      </c>
      <c r="T1390" s="7" t="s">
        <v>206</v>
      </c>
      <c r="U1390" s="7"/>
      <c r="V1390" s="7" t="s">
        <v>200</v>
      </c>
      <c r="W1390" s="8">
        <v>1.2946969696969697</v>
      </c>
      <c r="X1390" s="8">
        <v>0</v>
      </c>
      <c r="Y1390" s="8">
        <v>0.22462121212121211</v>
      </c>
      <c r="Z1390" s="8">
        <v>1.5193181818181818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8">
        <v>0</v>
      </c>
      <c r="AO1390" s="8">
        <v>0</v>
      </c>
      <c r="AP1390" s="8">
        <v>0</v>
      </c>
      <c r="AQ1390" s="8">
        <v>1.2946969696969697</v>
      </c>
      <c r="AR1390" s="8">
        <v>0</v>
      </c>
      <c r="AS1390" s="8">
        <v>0.22462121212121211</v>
      </c>
      <c r="AT1390" s="8">
        <v>1.5193181818181818</v>
      </c>
      <c r="AU1390" s="7">
        <v>0</v>
      </c>
      <c r="AV1390" s="7">
        <v>0</v>
      </c>
      <c r="AW1390" s="7">
        <v>0</v>
      </c>
      <c r="AX1390" s="7">
        <v>0</v>
      </c>
      <c r="AY1390" s="7">
        <v>0</v>
      </c>
      <c r="AZ1390" s="7">
        <v>0</v>
      </c>
      <c r="BA1390" s="7">
        <v>0</v>
      </c>
      <c r="BB1390" s="7">
        <v>0</v>
      </c>
      <c r="BC1390" s="8">
        <v>0</v>
      </c>
      <c r="BD1390" s="8">
        <v>0</v>
      </c>
      <c r="BE1390" s="8">
        <v>0</v>
      </c>
      <c r="BF1390" s="8">
        <v>0</v>
      </c>
      <c r="BG1390" s="8">
        <v>0</v>
      </c>
      <c r="BH1390" s="8">
        <v>0</v>
      </c>
      <c r="BI1390" s="8">
        <v>0</v>
      </c>
      <c r="BJ1390" s="8">
        <v>0</v>
      </c>
      <c r="BK1390" s="8">
        <v>0</v>
      </c>
      <c r="BL1390" s="8">
        <v>0</v>
      </c>
      <c r="BM1390" s="8">
        <v>0</v>
      </c>
      <c r="BN1390" s="8">
        <v>0</v>
      </c>
      <c r="BO1390" s="8">
        <v>0</v>
      </c>
      <c r="BP1390" s="8">
        <v>0</v>
      </c>
      <c r="BQ1390" s="8">
        <v>0</v>
      </c>
      <c r="BR1390" s="8">
        <v>0</v>
      </c>
    </row>
    <row r="1391" spans="1:70" x14ac:dyDescent="0.25">
      <c r="A1391" s="6">
        <v>35226848</v>
      </c>
      <c r="B1391" t="s">
        <v>2962</v>
      </c>
      <c r="C1391" s="7" t="s">
        <v>137</v>
      </c>
      <c r="D1391" s="7" t="s">
        <v>94</v>
      </c>
      <c r="E1391" s="7" t="s">
        <v>95</v>
      </c>
      <c r="F1391" t="s">
        <v>2507</v>
      </c>
      <c r="G1391" t="s">
        <v>2508</v>
      </c>
      <c r="H1391" t="s">
        <v>1206</v>
      </c>
      <c r="I1391" t="s">
        <v>130</v>
      </c>
      <c r="J1391" t="s">
        <v>78</v>
      </c>
      <c r="K1391" t="s">
        <v>109</v>
      </c>
      <c r="L1391">
        <v>38.7138066443</v>
      </c>
      <c r="M1391">
        <v>-120.9393783421</v>
      </c>
      <c r="N1391" s="7" t="s">
        <v>1219</v>
      </c>
      <c r="O1391" s="7" t="s">
        <v>2960</v>
      </c>
      <c r="P1391" s="7" t="s">
        <v>1221</v>
      </c>
      <c r="Q1391" s="7" t="s">
        <v>170</v>
      </c>
      <c r="R1391" s="7">
        <v>227</v>
      </c>
      <c r="S1391" s="7">
        <v>225</v>
      </c>
      <c r="T1391" s="7" t="s">
        <v>206</v>
      </c>
      <c r="U1391" s="7"/>
      <c r="V1391" s="7" t="s">
        <v>200</v>
      </c>
      <c r="W1391" s="8">
        <v>2.8729166666666668</v>
      </c>
      <c r="X1391" s="8">
        <v>0</v>
      </c>
      <c r="Y1391" s="8">
        <v>0</v>
      </c>
      <c r="Z1391" s="8">
        <v>2.8729166666666668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8">
        <v>0</v>
      </c>
      <c r="AM1391" s="8">
        <v>0</v>
      </c>
      <c r="AN1391" s="8">
        <v>0</v>
      </c>
      <c r="AO1391" s="8">
        <v>0</v>
      </c>
      <c r="AP1391" s="8">
        <v>0</v>
      </c>
      <c r="AQ1391" s="8">
        <v>2.8729166666666677</v>
      </c>
      <c r="AR1391" s="8">
        <v>0</v>
      </c>
      <c r="AS1391" s="8">
        <v>0</v>
      </c>
      <c r="AT1391" s="8">
        <v>2.8729166666666677</v>
      </c>
      <c r="AU1391" s="7">
        <v>0</v>
      </c>
      <c r="AV1391" s="7">
        <v>0</v>
      </c>
      <c r="AW1391" s="7">
        <v>0</v>
      </c>
      <c r="AX1391" s="7">
        <v>0</v>
      </c>
      <c r="AY1391" s="7">
        <v>0</v>
      </c>
      <c r="AZ1391" s="7">
        <v>0</v>
      </c>
      <c r="BA1391" s="7">
        <v>0</v>
      </c>
      <c r="BB1391" s="7">
        <v>0</v>
      </c>
      <c r="BC1391" s="8">
        <v>0</v>
      </c>
      <c r="BD1391" s="8">
        <v>0</v>
      </c>
      <c r="BE1391" s="8">
        <v>0</v>
      </c>
      <c r="BF1391" s="8">
        <v>0</v>
      </c>
      <c r="BG1391" s="8">
        <v>0</v>
      </c>
      <c r="BH1391" s="8">
        <v>0</v>
      </c>
      <c r="BI1391" s="8">
        <v>0</v>
      </c>
      <c r="BJ1391" s="8">
        <v>0</v>
      </c>
      <c r="BK1391" s="8">
        <v>0</v>
      </c>
      <c r="BL1391" s="8">
        <v>0</v>
      </c>
      <c r="BM1391" s="8">
        <v>0</v>
      </c>
      <c r="BN1391" s="8">
        <v>0</v>
      </c>
      <c r="BO1391" s="8">
        <v>0</v>
      </c>
      <c r="BP1391" s="8">
        <v>0</v>
      </c>
      <c r="BQ1391" s="8">
        <v>0</v>
      </c>
      <c r="BR1391" s="8">
        <v>0</v>
      </c>
    </row>
    <row r="1392" spans="1:70" x14ac:dyDescent="0.25">
      <c r="A1392" s="6">
        <v>35226849</v>
      </c>
      <c r="B1392" t="s">
        <v>2963</v>
      </c>
      <c r="C1392" s="7" t="s">
        <v>115</v>
      </c>
      <c r="D1392" s="7" t="s">
        <v>94</v>
      </c>
      <c r="E1392" s="7" t="s">
        <v>95</v>
      </c>
      <c r="F1392" t="s">
        <v>2507</v>
      </c>
      <c r="G1392" t="s">
        <v>2508</v>
      </c>
      <c r="H1392" t="s">
        <v>1206</v>
      </c>
      <c r="I1392" t="s">
        <v>130</v>
      </c>
      <c r="J1392" t="s">
        <v>78</v>
      </c>
      <c r="K1392" t="s">
        <v>109</v>
      </c>
      <c r="L1392">
        <v>38.7138066443</v>
      </c>
      <c r="M1392">
        <v>-120.9393783421</v>
      </c>
      <c r="N1392" s="7" t="s">
        <v>1219</v>
      </c>
      <c r="O1392" s="7" t="s">
        <v>2960</v>
      </c>
      <c r="P1392" s="7" t="s">
        <v>1221</v>
      </c>
      <c r="Q1392" s="7" t="s">
        <v>170</v>
      </c>
      <c r="R1392" s="7">
        <v>227</v>
      </c>
      <c r="S1392" s="7">
        <v>225</v>
      </c>
      <c r="T1392" s="7" t="s">
        <v>206</v>
      </c>
      <c r="U1392" s="7"/>
      <c r="V1392" s="7" t="s">
        <v>200</v>
      </c>
      <c r="W1392" s="8">
        <v>0</v>
      </c>
      <c r="X1392" s="8">
        <v>2.0458333333333334</v>
      </c>
      <c r="Y1392" s="8">
        <v>0</v>
      </c>
      <c r="Z1392" s="8">
        <v>2.0458333333333334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8">
        <v>0</v>
      </c>
      <c r="AN1392" s="8">
        <v>0</v>
      </c>
      <c r="AO1392" s="8">
        <v>0</v>
      </c>
      <c r="AP1392" s="8">
        <v>0</v>
      </c>
      <c r="AQ1392" s="8">
        <v>0</v>
      </c>
      <c r="AR1392" s="8">
        <v>2.0458333333333334</v>
      </c>
      <c r="AS1392" s="8">
        <v>0</v>
      </c>
      <c r="AT1392" s="8">
        <v>2.0458333333333334</v>
      </c>
      <c r="AU1392" s="7">
        <v>0</v>
      </c>
      <c r="AV1392" s="7">
        <v>0</v>
      </c>
      <c r="AW1392" s="7">
        <v>0</v>
      </c>
      <c r="AX1392" s="7">
        <v>0</v>
      </c>
      <c r="AY1392" s="7">
        <v>0</v>
      </c>
      <c r="AZ1392" s="7">
        <v>0</v>
      </c>
      <c r="BA1392" s="7">
        <v>0</v>
      </c>
      <c r="BB1392" s="7">
        <v>0</v>
      </c>
      <c r="BC1392" s="8">
        <v>0</v>
      </c>
      <c r="BD1392" s="8">
        <v>0</v>
      </c>
      <c r="BE1392" s="8">
        <v>0</v>
      </c>
      <c r="BF1392" s="8">
        <v>0</v>
      </c>
      <c r="BG1392" s="8">
        <v>0</v>
      </c>
      <c r="BH1392" s="8">
        <v>0</v>
      </c>
      <c r="BI1392" s="8">
        <v>0</v>
      </c>
      <c r="BJ1392" s="8">
        <v>0</v>
      </c>
      <c r="BK1392" s="8">
        <v>0</v>
      </c>
      <c r="BL1392" s="8">
        <v>0</v>
      </c>
      <c r="BM1392" s="8">
        <v>0</v>
      </c>
      <c r="BN1392" s="8">
        <v>0</v>
      </c>
      <c r="BO1392" s="8">
        <v>0</v>
      </c>
      <c r="BP1392" s="8">
        <v>0</v>
      </c>
      <c r="BQ1392" s="8">
        <v>0</v>
      </c>
      <c r="BR1392" s="8">
        <v>0</v>
      </c>
    </row>
    <row r="1393" spans="1:70" x14ac:dyDescent="0.25">
      <c r="A1393" s="6">
        <v>35226850</v>
      </c>
      <c r="B1393" t="s">
        <v>2964</v>
      </c>
      <c r="C1393" s="7" t="s">
        <v>93</v>
      </c>
      <c r="D1393" s="7" t="s">
        <v>94</v>
      </c>
      <c r="E1393" s="7" t="s">
        <v>95</v>
      </c>
      <c r="F1393" t="s">
        <v>2507</v>
      </c>
      <c r="G1393" t="s">
        <v>2508</v>
      </c>
      <c r="H1393" t="s">
        <v>1206</v>
      </c>
      <c r="I1393" t="s">
        <v>130</v>
      </c>
      <c r="J1393" t="s">
        <v>78</v>
      </c>
      <c r="K1393" t="s">
        <v>109</v>
      </c>
      <c r="L1393">
        <v>38.7138066443</v>
      </c>
      <c r="M1393">
        <v>-120.9393783421</v>
      </c>
      <c r="N1393" s="7" t="s">
        <v>1219</v>
      </c>
      <c r="O1393" s="7" t="s">
        <v>2960</v>
      </c>
      <c r="P1393" s="7" t="s">
        <v>1221</v>
      </c>
      <c r="Q1393" s="7" t="s">
        <v>170</v>
      </c>
      <c r="R1393" s="7">
        <v>227</v>
      </c>
      <c r="S1393" s="7">
        <v>225</v>
      </c>
      <c r="T1393" s="7" t="s">
        <v>206</v>
      </c>
      <c r="U1393" s="7"/>
      <c r="V1393" s="7" t="s">
        <v>200</v>
      </c>
      <c r="W1393" s="8">
        <v>1.4674242424242425</v>
      </c>
      <c r="X1393" s="8">
        <v>0</v>
      </c>
      <c r="Y1393" s="8">
        <v>0</v>
      </c>
      <c r="Z1393" s="8">
        <v>1.4674242424242425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0.18541666666666667</v>
      </c>
      <c r="AN1393" s="8">
        <v>0</v>
      </c>
      <c r="AO1393" s="8">
        <v>0</v>
      </c>
      <c r="AP1393" s="8">
        <v>0.18541666666666667</v>
      </c>
      <c r="AQ1393" s="8">
        <v>1.2820075757575755</v>
      </c>
      <c r="AR1393" s="8">
        <v>0</v>
      </c>
      <c r="AS1393" s="8">
        <v>0</v>
      </c>
      <c r="AT1393" s="8">
        <v>1.2820075757575755</v>
      </c>
      <c r="AU1393" s="7">
        <v>0</v>
      </c>
      <c r="AV1393" s="7">
        <v>0</v>
      </c>
      <c r="AW1393" s="7">
        <v>0</v>
      </c>
      <c r="AX1393" s="7">
        <v>0</v>
      </c>
      <c r="AY1393" s="7">
        <v>0</v>
      </c>
      <c r="AZ1393" s="7">
        <v>0</v>
      </c>
      <c r="BA1393" s="7">
        <v>0</v>
      </c>
      <c r="BB1393" s="7">
        <v>0</v>
      </c>
      <c r="BC1393" s="8">
        <v>0</v>
      </c>
      <c r="BD1393" s="8">
        <v>0</v>
      </c>
      <c r="BE1393" s="8">
        <v>0</v>
      </c>
      <c r="BF1393" s="8">
        <v>0</v>
      </c>
      <c r="BG1393" s="8">
        <v>0</v>
      </c>
      <c r="BH1393" s="8">
        <v>0</v>
      </c>
      <c r="BI1393" s="8">
        <v>0</v>
      </c>
      <c r="BJ1393" s="8">
        <v>0</v>
      </c>
      <c r="BK1393" s="8">
        <v>0</v>
      </c>
      <c r="BL1393" s="8">
        <v>0</v>
      </c>
      <c r="BM1393" s="8">
        <v>0</v>
      </c>
      <c r="BN1393" s="8">
        <v>0</v>
      </c>
      <c r="BO1393" s="8">
        <v>0</v>
      </c>
      <c r="BP1393" s="8">
        <v>0</v>
      </c>
      <c r="BQ1393" s="8">
        <v>0</v>
      </c>
      <c r="BR1393" s="8">
        <v>0</v>
      </c>
    </row>
    <row r="1394" spans="1:70" x14ac:dyDescent="0.25">
      <c r="A1394" s="6">
        <v>35226851</v>
      </c>
      <c r="B1394" t="s">
        <v>2965</v>
      </c>
      <c r="C1394" s="7" t="s">
        <v>93</v>
      </c>
      <c r="D1394" s="7" t="s">
        <v>94</v>
      </c>
      <c r="E1394" s="7" t="s">
        <v>95</v>
      </c>
      <c r="F1394" t="s">
        <v>2507</v>
      </c>
      <c r="G1394" t="s">
        <v>2508</v>
      </c>
      <c r="H1394" t="s">
        <v>1206</v>
      </c>
      <c r="I1394" t="s">
        <v>130</v>
      </c>
      <c r="J1394" t="s">
        <v>78</v>
      </c>
      <c r="K1394" t="s">
        <v>109</v>
      </c>
      <c r="L1394">
        <v>38.7138066443</v>
      </c>
      <c r="M1394">
        <v>-120.9393783421</v>
      </c>
      <c r="N1394" s="7" t="s">
        <v>1219</v>
      </c>
      <c r="O1394" s="7" t="s">
        <v>2960</v>
      </c>
      <c r="P1394" s="7" t="s">
        <v>1221</v>
      </c>
      <c r="Q1394" s="7" t="s">
        <v>170</v>
      </c>
      <c r="R1394" s="7">
        <v>227</v>
      </c>
      <c r="S1394" s="7">
        <v>225</v>
      </c>
      <c r="T1394" s="7" t="s">
        <v>206</v>
      </c>
      <c r="U1394" s="7"/>
      <c r="V1394" s="7" t="s">
        <v>200</v>
      </c>
      <c r="W1394" s="8">
        <v>2.0469696969696969</v>
      </c>
      <c r="X1394" s="8">
        <v>0</v>
      </c>
      <c r="Y1394" s="8">
        <v>0</v>
      </c>
      <c r="Z1394" s="8">
        <v>2.0469696969696969</v>
      </c>
      <c r="AA1394" s="8">
        <v>0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8">
        <v>0</v>
      </c>
      <c r="AO1394" s="8">
        <v>0</v>
      </c>
      <c r="AP1394" s="8">
        <v>0</v>
      </c>
      <c r="AQ1394" s="8">
        <v>2.0469696969696978</v>
      </c>
      <c r="AR1394" s="8">
        <v>0</v>
      </c>
      <c r="AS1394" s="8">
        <v>0</v>
      </c>
      <c r="AT1394" s="8">
        <v>2.0469696969696978</v>
      </c>
      <c r="AU1394" s="7">
        <v>0</v>
      </c>
      <c r="AV1394" s="7">
        <v>0</v>
      </c>
      <c r="AW1394" s="7">
        <v>0</v>
      </c>
      <c r="AX1394" s="7">
        <v>0</v>
      </c>
      <c r="AY1394" s="7">
        <v>0</v>
      </c>
      <c r="AZ1394" s="7">
        <v>0</v>
      </c>
      <c r="BA1394" s="7">
        <v>0</v>
      </c>
      <c r="BB1394" s="7">
        <v>0</v>
      </c>
      <c r="BC1394" s="8">
        <v>0</v>
      </c>
      <c r="BD1394" s="8">
        <v>0</v>
      </c>
      <c r="BE1394" s="8">
        <v>0</v>
      </c>
      <c r="BF1394" s="8">
        <v>0</v>
      </c>
      <c r="BG1394" s="8">
        <v>0</v>
      </c>
      <c r="BH1394" s="8">
        <v>0</v>
      </c>
      <c r="BI1394" s="8">
        <v>0</v>
      </c>
      <c r="BJ1394" s="8">
        <v>0</v>
      </c>
      <c r="BK1394" s="8">
        <v>0</v>
      </c>
      <c r="BL1394" s="8">
        <v>0</v>
      </c>
      <c r="BM1394" s="8">
        <v>0</v>
      </c>
      <c r="BN1394" s="8">
        <v>0</v>
      </c>
      <c r="BO1394" s="8">
        <v>0</v>
      </c>
      <c r="BP1394" s="8">
        <v>0</v>
      </c>
      <c r="BQ1394" s="8">
        <v>0</v>
      </c>
      <c r="BR1394" s="8">
        <v>0</v>
      </c>
    </row>
    <row r="1395" spans="1:70" x14ac:dyDescent="0.25">
      <c r="A1395" s="6">
        <v>35231607</v>
      </c>
      <c r="B1395" t="s">
        <v>2966</v>
      </c>
      <c r="C1395" s="7" t="s">
        <v>93</v>
      </c>
      <c r="D1395" s="7" t="s">
        <v>94</v>
      </c>
      <c r="E1395" s="7" t="s">
        <v>95</v>
      </c>
      <c r="F1395" t="s">
        <v>2507</v>
      </c>
      <c r="G1395" t="s">
        <v>2508</v>
      </c>
      <c r="H1395" t="s">
        <v>1206</v>
      </c>
      <c r="I1395" t="s">
        <v>130</v>
      </c>
      <c r="J1395" t="s">
        <v>78</v>
      </c>
      <c r="K1395" t="s">
        <v>109</v>
      </c>
      <c r="L1395">
        <v>38.7138066443</v>
      </c>
      <c r="M1395">
        <v>-120.9393783421</v>
      </c>
      <c r="N1395" s="7" t="s">
        <v>1219</v>
      </c>
      <c r="O1395" s="7" t="s">
        <v>2960</v>
      </c>
      <c r="P1395" s="7" t="s">
        <v>1221</v>
      </c>
      <c r="Q1395" s="7" t="s">
        <v>170</v>
      </c>
      <c r="R1395" s="7">
        <v>227</v>
      </c>
      <c r="S1395" s="7">
        <v>225</v>
      </c>
      <c r="T1395" s="7" t="s">
        <v>206</v>
      </c>
      <c r="U1395" s="7"/>
      <c r="V1395" s="7" t="s">
        <v>200</v>
      </c>
      <c r="W1395" s="8">
        <v>1.3643939393939395</v>
      </c>
      <c r="X1395" s="8">
        <v>0</v>
      </c>
      <c r="Y1395" s="8">
        <v>0</v>
      </c>
      <c r="Z1395" s="8">
        <v>1.3643939393939395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8">
        <v>0</v>
      </c>
      <c r="AO1395" s="8">
        <v>0</v>
      </c>
      <c r="AP1395" s="8">
        <v>0</v>
      </c>
      <c r="AQ1395" s="8">
        <v>1.3643939393939395</v>
      </c>
      <c r="AR1395" s="8">
        <v>0</v>
      </c>
      <c r="AS1395" s="8">
        <v>0</v>
      </c>
      <c r="AT1395" s="8">
        <v>1.3643939393939395</v>
      </c>
      <c r="AU1395" s="7">
        <v>0</v>
      </c>
      <c r="AV1395" s="7">
        <v>0</v>
      </c>
      <c r="AW1395" s="7">
        <v>0</v>
      </c>
      <c r="AX1395" s="7">
        <v>0</v>
      </c>
      <c r="AY1395" s="7">
        <v>0</v>
      </c>
      <c r="AZ1395" s="7">
        <v>0</v>
      </c>
      <c r="BA1395" s="7">
        <v>0</v>
      </c>
      <c r="BB1395" s="7">
        <v>0</v>
      </c>
      <c r="BC1395" s="8">
        <v>0</v>
      </c>
      <c r="BD1395" s="8">
        <v>0</v>
      </c>
      <c r="BE1395" s="8">
        <v>0</v>
      </c>
      <c r="BF1395" s="8">
        <v>0</v>
      </c>
      <c r="BG1395" s="8">
        <v>0</v>
      </c>
      <c r="BH1395" s="8">
        <v>0</v>
      </c>
      <c r="BI1395" s="8">
        <v>0</v>
      </c>
      <c r="BJ1395" s="8">
        <v>0</v>
      </c>
      <c r="BK1395" s="8">
        <v>0</v>
      </c>
      <c r="BL1395" s="8">
        <v>0</v>
      </c>
      <c r="BM1395" s="8">
        <v>0</v>
      </c>
      <c r="BN1395" s="8">
        <v>0</v>
      </c>
      <c r="BO1395" s="8">
        <v>0</v>
      </c>
      <c r="BP1395" s="8">
        <v>0</v>
      </c>
      <c r="BQ1395" s="8">
        <v>0</v>
      </c>
      <c r="BR1395" s="8">
        <v>0</v>
      </c>
    </row>
    <row r="1396" spans="1:70" x14ac:dyDescent="0.25">
      <c r="A1396" s="6">
        <v>35231608</v>
      </c>
      <c r="B1396" t="s">
        <v>2967</v>
      </c>
      <c r="C1396" s="7" t="s">
        <v>93</v>
      </c>
      <c r="D1396" s="7" t="s">
        <v>94</v>
      </c>
      <c r="E1396" s="7" t="s">
        <v>95</v>
      </c>
      <c r="F1396" t="s">
        <v>2507</v>
      </c>
      <c r="G1396" t="s">
        <v>2508</v>
      </c>
      <c r="H1396" t="s">
        <v>1206</v>
      </c>
      <c r="I1396" t="s">
        <v>130</v>
      </c>
      <c r="J1396" t="s">
        <v>78</v>
      </c>
      <c r="K1396" t="s">
        <v>109</v>
      </c>
      <c r="L1396">
        <v>38.7138066443</v>
      </c>
      <c r="M1396">
        <v>-120.9393783421</v>
      </c>
      <c r="N1396" s="7" t="s">
        <v>1219</v>
      </c>
      <c r="O1396" s="7" t="s">
        <v>2960</v>
      </c>
      <c r="P1396" s="7" t="s">
        <v>1221</v>
      </c>
      <c r="Q1396" s="7" t="s">
        <v>170</v>
      </c>
      <c r="R1396" s="7">
        <v>227</v>
      </c>
      <c r="S1396" s="7">
        <v>225</v>
      </c>
      <c r="T1396" s="7" t="s">
        <v>206</v>
      </c>
      <c r="U1396" s="7"/>
      <c r="V1396" s="7" t="s">
        <v>200</v>
      </c>
      <c r="W1396" s="8">
        <v>0.36742424242424243</v>
      </c>
      <c r="X1396" s="8">
        <v>0</v>
      </c>
      <c r="Y1396" s="8">
        <v>0</v>
      </c>
      <c r="Z1396" s="8">
        <v>0.36742424242424243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8">
        <v>0</v>
      </c>
      <c r="AO1396" s="8">
        <v>0</v>
      </c>
      <c r="AP1396" s="8">
        <v>0</v>
      </c>
      <c r="AQ1396" s="8">
        <v>0.36742424242424243</v>
      </c>
      <c r="AR1396" s="8">
        <v>0</v>
      </c>
      <c r="AS1396" s="8">
        <v>0</v>
      </c>
      <c r="AT1396" s="8">
        <v>0.36742424242424243</v>
      </c>
      <c r="AU1396" s="7">
        <v>0</v>
      </c>
      <c r="AV1396" s="7">
        <v>0</v>
      </c>
      <c r="AW1396" s="7">
        <v>0</v>
      </c>
      <c r="AX1396" s="7">
        <v>0</v>
      </c>
      <c r="AY1396" s="7">
        <v>0</v>
      </c>
      <c r="AZ1396" s="7">
        <v>0</v>
      </c>
      <c r="BA1396" s="7">
        <v>0</v>
      </c>
      <c r="BB1396" s="7">
        <v>0</v>
      </c>
      <c r="BC1396" s="8">
        <v>0</v>
      </c>
      <c r="BD1396" s="8">
        <v>0</v>
      </c>
      <c r="BE1396" s="8">
        <v>0</v>
      </c>
      <c r="BF1396" s="8">
        <v>0</v>
      </c>
      <c r="BG1396" s="8">
        <v>0</v>
      </c>
      <c r="BH1396" s="8">
        <v>0</v>
      </c>
      <c r="BI1396" s="8">
        <v>0</v>
      </c>
      <c r="BJ1396" s="8">
        <v>0</v>
      </c>
      <c r="BK1396" s="8">
        <v>0</v>
      </c>
      <c r="BL1396" s="8">
        <v>0</v>
      </c>
      <c r="BM1396" s="8">
        <v>0</v>
      </c>
      <c r="BN1396" s="8">
        <v>0</v>
      </c>
      <c r="BO1396" s="8">
        <v>0</v>
      </c>
      <c r="BP1396" s="8">
        <v>0</v>
      </c>
      <c r="BQ1396" s="8">
        <v>0</v>
      </c>
      <c r="BR1396" s="8">
        <v>0</v>
      </c>
    </row>
    <row r="1397" spans="1:70" x14ac:dyDescent="0.25">
      <c r="A1397" s="6">
        <v>35231609</v>
      </c>
      <c r="B1397" t="s">
        <v>2968</v>
      </c>
      <c r="C1397" s="7" t="s">
        <v>93</v>
      </c>
      <c r="D1397" s="7" t="s">
        <v>94</v>
      </c>
      <c r="E1397" s="7" t="s">
        <v>95</v>
      </c>
      <c r="F1397" t="s">
        <v>2507</v>
      </c>
      <c r="G1397" t="s">
        <v>2508</v>
      </c>
      <c r="H1397" t="s">
        <v>1206</v>
      </c>
      <c r="I1397" t="s">
        <v>130</v>
      </c>
      <c r="J1397" t="s">
        <v>78</v>
      </c>
      <c r="K1397" t="s">
        <v>109</v>
      </c>
      <c r="L1397">
        <v>38.7138066443</v>
      </c>
      <c r="M1397">
        <v>-120.9393783421</v>
      </c>
      <c r="N1397" s="7" t="s">
        <v>1219</v>
      </c>
      <c r="O1397" s="7" t="s">
        <v>2960</v>
      </c>
      <c r="P1397" s="7" t="s">
        <v>1221</v>
      </c>
      <c r="Q1397" s="7" t="s">
        <v>170</v>
      </c>
      <c r="R1397" s="7">
        <v>227</v>
      </c>
      <c r="S1397" s="7">
        <v>225</v>
      </c>
      <c r="T1397" s="7" t="s">
        <v>206</v>
      </c>
      <c r="U1397" s="7"/>
      <c r="V1397" s="7" t="s">
        <v>200</v>
      </c>
      <c r="W1397" s="8">
        <v>1.7043560606060606</v>
      </c>
      <c r="X1397" s="8">
        <v>0</v>
      </c>
      <c r="Y1397" s="8">
        <v>0.15757575757575756</v>
      </c>
      <c r="Z1397" s="8">
        <v>1.8619318181818181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0</v>
      </c>
      <c r="AN1397" s="8">
        <v>0</v>
      </c>
      <c r="AO1397" s="8">
        <v>0</v>
      </c>
      <c r="AP1397" s="8">
        <v>0</v>
      </c>
      <c r="AQ1397" s="8">
        <v>1.7043560606060606</v>
      </c>
      <c r="AR1397" s="8">
        <v>0</v>
      </c>
      <c r="AS1397" s="8">
        <v>0.15757575757575756</v>
      </c>
      <c r="AT1397" s="8">
        <v>1.8619318181818181</v>
      </c>
      <c r="AU1397" s="7">
        <v>0</v>
      </c>
      <c r="AV1397" s="7">
        <v>0</v>
      </c>
      <c r="AW1397" s="7">
        <v>0</v>
      </c>
      <c r="AX1397" s="7">
        <v>0</v>
      </c>
      <c r="AY1397" s="7">
        <v>0</v>
      </c>
      <c r="AZ1397" s="7">
        <v>0</v>
      </c>
      <c r="BA1397" s="7">
        <v>0</v>
      </c>
      <c r="BB1397" s="7">
        <v>0</v>
      </c>
      <c r="BC1397" s="8">
        <v>0</v>
      </c>
      <c r="BD1397" s="8">
        <v>0</v>
      </c>
      <c r="BE1397" s="8">
        <v>0</v>
      </c>
      <c r="BF1397" s="8">
        <v>0</v>
      </c>
      <c r="BG1397" s="8">
        <v>0</v>
      </c>
      <c r="BH1397" s="8">
        <v>0</v>
      </c>
      <c r="BI1397" s="8">
        <v>0</v>
      </c>
      <c r="BJ1397" s="8">
        <v>0</v>
      </c>
      <c r="BK1397" s="8">
        <v>0</v>
      </c>
      <c r="BL1397" s="8">
        <v>0</v>
      </c>
      <c r="BM1397" s="8">
        <v>0</v>
      </c>
      <c r="BN1397" s="8">
        <v>0</v>
      </c>
      <c r="BO1397" s="8">
        <v>0</v>
      </c>
      <c r="BP1397" s="8">
        <v>0</v>
      </c>
      <c r="BQ1397" s="8">
        <v>0</v>
      </c>
      <c r="BR1397" s="8">
        <v>0</v>
      </c>
    </row>
    <row r="1398" spans="1:70" x14ac:dyDescent="0.25">
      <c r="A1398" s="6">
        <v>35232280</v>
      </c>
      <c r="B1398" t="s">
        <v>2969</v>
      </c>
      <c r="C1398" s="7" t="s">
        <v>93</v>
      </c>
      <c r="D1398" s="7" t="s">
        <v>94</v>
      </c>
      <c r="E1398" s="7" t="s">
        <v>95</v>
      </c>
      <c r="F1398" t="s">
        <v>2507</v>
      </c>
      <c r="G1398" t="s">
        <v>2508</v>
      </c>
      <c r="H1398" t="s">
        <v>1206</v>
      </c>
      <c r="I1398" t="s">
        <v>130</v>
      </c>
      <c r="J1398" t="s">
        <v>78</v>
      </c>
      <c r="K1398" t="s">
        <v>109</v>
      </c>
      <c r="L1398">
        <v>38.7138066443</v>
      </c>
      <c r="M1398">
        <v>-120.9393783421</v>
      </c>
      <c r="N1398" s="7" t="s">
        <v>1219</v>
      </c>
      <c r="O1398" s="7" t="s">
        <v>2960</v>
      </c>
      <c r="P1398" s="7" t="s">
        <v>1221</v>
      </c>
      <c r="Q1398" s="7" t="s">
        <v>170</v>
      </c>
      <c r="R1398" s="7">
        <v>227</v>
      </c>
      <c r="S1398" s="7">
        <v>225</v>
      </c>
      <c r="T1398" s="7" t="s">
        <v>206</v>
      </c>
      <c r="U1398" s="7"/>
      <c r="V1398" s="7" t="s">
        <v>101</v>
      </c>
      <c r="W1398" s="8">
        <v>0.61268939393939392</v>
      </c>
      <c r="X1398" s="8">
        <v>0</v>
      </c>
      <c r="Y1398" s="8">
        <v>0</v>
      </c>
      <c r="Z1398" s="8">
        <v>0.61268939393939392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0.61268939393939392</v>
      </c>
      <c r="AN1398" s="8">
        <v>0</v>
      </c>
      <c r="AO1398" s="8">
        <v>0</v>
      </c>
      <c r="AP1398" s="8">
        <v>0.61268939393939392</v>
      </c>
      <c r="AQ1398" s="8">
        <v>0</v>
      </c>
      <c r="AR1398" s="8">
        <v>0</v>
      </c>
      <c r="AS1398" s="8">
        <v>0</v>
      </c>
      <c r="AT1398" s="8">
        <v>0</v>
      </c>
      <c r="AU1398" s="7">
        <v>0</v>
      </c>
      <c r="AV1398" s="7">
        <v>0</v>
      </c>
      <c r="AW1398" s="7">
        <v>0</v>
      </c>
      <c r="AX1398" s="7">
        <v>0</v>
      </c>
      <c r="AY1398" s="7">
        <v>0</v>
      </c>
      <c r="AZ1398" s="7">
        <v>0</v>
      </c>
      <c r="BA1398" s="7">
        <v>0</v>
      </c>
      <c r="BB1398" s="7">
        <v>0</v>
      </c>
      <c r="BC1398" s="8">
        <v>0</v>
      </c>
      <c r="BD1398" s="8">
        <v>0</v>
      </c>
      <c r="BE1398" s="8">
        <v>0</v>
      </c>
      <c r="BF1398" s="8">
        <v>0</v>
      </c>
      <c r="BG1398" s="8">
        <v>0</v>
      </c>
      <c r="BH1398" s="8">
        <v>0</v>
      </c>
      <c r="BI1398" s="8">
        <v>0</v>
      </c>
      <c r="BJ1398" s="8">
        <v>0</v>
      </c>
      <c r="BK1398" s="8">
        <v>0</v>
      </c>
      <c r="BL1398" s="8">
        <v>0</v>
      </c>
      <c r="BM1398" s="8">
        <v>0</v>
      </c>
      <c r="BN1398" s="8">
        <v>0</v>
      </c>
      <c r="BO1398" s="8">
        <v>0</v>
      </c>
      <c r="BP1398" s="8">
        <v>0</v>
      </c>
      <c r="BQ1398" s="8">
        <v>0</v>
      </c>
      <c r="BR1398" s="8">
        <v>0</v>
      </c>
    </row>
    <row r="1399" spans="1:70" x14ac:dyDescent="0.25">
      <c r="A1399" s="6">
        <v>35062374</v>
      </c>
      <c r="B1399" t="s">
        <v>2970</v>
      </c>
      <c r="C1399" s="7" t="s">
        <v>115</v>
      </c>
      <c r="D1399" s="7" t="s">
        <v>94</v>
      </c>
      <c r="E1399" s="7" t="s">
        <v>95</v>
      </c>
      <c r="F1399" t="s">
        <v>2507</v>
      </c>
      <c r="G1399" t="s">
        <v>2508</v>
      </c>
      <c r="H1399" t="s">
        <v>1218</v>
      </c>
      <c r="I1399" t="s">
        <v>130</v>
      </c>
      <c r="J1399" t="s">
        <v>78</v>
      </c>
      <c r="K1399" t="s">
        <v>109</v>
      </c>
      <c r="L1399">
        <v>38.731727761499997</v>
      </c>
      <c r="M1399">
        <v>-120.93342949309999</v>
      </c>
      <c r="N1399" s="7" t="s">
        <v>1219</v>
      </c>
      <c r="O1399" s="7" t="s">
        <v>2960</v>
      </c>
      <c r="P1399" s="7" t="s">
        <v>1221</v>
      </c>
      <c r="Q1399" s="7" t="s">
        <v>170</v>
      </c>
      <c r="R1399" s="7">
        <v>227</v>
      </c>
      <c r="S1399" s="7">
        <v>225</v>
      </c>
      <c r="T1399" s="7" t="s">
        <v>206</v>
      </c>
      <c r="U1399" s="7"/>
      <c r="V1399" s="7" t="s">
        <v>200</v>
      </c>
      <c r="W1399" s="8">
        <v>3.7310606060606058E-2</v>
      </c>
      <c r="X1399" s="8">
        <v>2.053598484848485</v>
      </c>
      <c r="Y1399" s="8">
        <v>0</v>
      </c>
      <c r="Z1399" s="8">
        <v>2.0909090909090908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8">
        <v>0</v>
      </c>
      <c r="AO1399" s="8">
        <v>0</v>
      </c>
      <c r="AP1399" s="8">
        <v>0</v>
      </c>
      <c r="AQ1399" s="8">
        <v>3.7310606060606058E-2</v>
      </c>
      <c r="AR1399" s="8">
        <v>2.053598484848485</v>
      </c>
      <c r="AS1399" s="8">
        <v>0</v>
      </c>
      <c r="AT1399" s="8">
        <v>2.0909090909090908</v>
      </c>
      <c r="AU1399" s="7">
        <v>0</v>
      </c>
      <c r="AV1399" s="7">
        <v>0</v>
      </c>
      <c r="AW1399" s="7">
        <v>0</v>
      </c>
      <c r="AX1399" s="7">
        <v>0</v>
      </c>
      <c r="AY1399" s="7">
        <v>0</v>
      </c>
      <c r="AZ1399" s="7">
        <v>0</v>
      </c>
      <c r="BA1399" s="7">
        <v>0</v>
      </c>
      <c r="BB1399" s="7">
        <v>0</v>
      </c>
      <c r="BC1399" s="8">
        <v>0</v>
      </c>
      <c r="BD1399" s="8">
        <v>0</v>
      </c>
      <c r="BE1399" s="8">
        <v>0</v>
      </c>
      <c r="BF1399" s="8">
        <v>0</v>
      </c>
      <c r="BG1399" s="8">
        <v>0</v>
      </c>
      <c r="BH1399" s="8">
        <v>0</v>
      </c>
      <c r="BI1399" s="8">
        <v>0</v>
      </c>
      <c r="BJ1399" s="8">
        <v>0</v>
      </c>
      <c r="BK1399" s="8">
        <v>0</v>
      </c>
      <c r="BL1399" s="8">
        <v>0</v>
      </c>
      <c r="BM1399" s="8">
        <v>0</v>
      </c>
      <c r="BN1399" s="8">
        <v>0</v>
      </c>
      <c r="BO1399" s="8">
        <v>0</v>
      </c>
      <c r="BP1399" s="8">
        <v>0</v>
      </c>
      <c r="BQ1399" s="8">
        <v>0</v>
      </c>
      <c r="BR1399" s="8">
        <v>0</v>
      </c>
    </row>
    <row r="1400" spans="1:70" x14ac:dyDescent="0.25">
      <c r="A1400" s="6">
        <v>35062375</v>
      </c>
      <c r="B1400" t="s">
        <v>2971</v>
      </c>
      <c r="C1400" s="7" t="s">
        <v>137</v>
      </c>
      <c r="D1400" s="7" t="s">
        <v>94</v>
      </c>
      <c r="E1400" s="7" t="s">
        <v>95</v>
      </c>
      <c r="F1400" t="s">
        <v>2507</v>
      </c>
      <c r="G1400" t="s">
        <v>2508</v>
      </c>
      <c r="H1400" t="s">
        <v>1218</v>
      </c>
      <c r="I1400" t="s">
        <v>130</v>
      </c>
      <c r="J1400" t="s">
        <v>78</v>
      </c>
      <c r="K1400" t="s">
        <v>109</v>
      </c>
      <c r="L1400">
        <v>38.753921857000002</v>
      </c>
      <c r="M1400">
        <v>-120.9338967987</v>
      </c>
      <c r="N1400" s="7" t="s">
        <v>1219</v>
      </c>
      <c r="O1400" s="7" t="s">
        <v>2960</v>
      </c>
      <c r="P1400" s="7" t="s">
        <v>1221</v>
      </c>
      <c r="Q1400" s="7" t="s">
        <v>170</v>
      </c>
      <c r="R1400" s="7">
        <v>227</v>
      </c>
      <c r="S1400" s="7">
        <v>225</v>
      </c>
      <c r="T1400" s="7" t="s">
        <v>206</v>
      </c>
      <c r="U1400" s="7"/>
      <c r="V1400" s="7" t="s">
        <v>200</v>
      </c>
      <c r="W1400" s="8">
        <v>0</v>
      </c>
      <c r="X1400" s="8">
        <v>1.4892045454545455</v>
      </c>
      <c r="Y1400" s="8">
        <v>0</v>
      </c>
      <c r="Z1400" s="8">
        <v>1.4892045454545455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8">
        <v>0</v>
      </c>
      <c r="AO1400" s="8">
        <v>0</v>
      </c>
      <c r="AP1400" s="8">
        <v>0</v>
      </c>
      <c r="AQ1400" s="8">
        <v>0</v>
      </c>
      <c r="AR1400" s="8">
        <v>1.4892045454545455</v>
      </c>
      <c r="AS1400" s="8">
        <v>0</v>
      </c>
      <c r="AT1400" s="8">
        <v>1.4892045454545455</v>
      </c>
      <c r="AU1400" s="7">
        <v>0</v>
      </c>
      <c r="AV1400" s="7">
        <v>0</v>
      </c>
      <c r="AW1400" s="7">
        <v>0</v>
      </c>
      <c r="AX1400" s="7">
        <v>0</v>
      </c>
      <c r="AY1400" s="7">
        <v>0</v>
      </c>
      <c r="AZ1400" s="7">
        <v>0</v>
      </c>
      <c r="BA1400" s="7">
        <v>0</v>
      </c>
      <c r="BB1400" s="7">
        <v>0</v>
      </c>
      <c r="BC1400" s="8">
        <v>0</v>
      </c>
      <c r="BD1400" s="8">
        <v>0</v>
      </c>
      <c r="BE1400" s="8">
        <v>0</v>
      </c>
      <c r="BF1400" s="8">
        <v>0</v>
      </c>
      <c r="BG1400" s="8">
        <v>0</v>
      </c>
      <c r="BH1400" s="8">
        <v>0</v>
      </c>
      <c r="BI1400" s="8">
        <v>0</v>
      </c>
      <c r="BJ1400" s="8">
        <v>0</v>
      </c>
      <c r="BK1400" s="8">
        <v>0</v>
      </c>
      <c r="BL1400" s="8">
        <v>0</v>
      </c>
      <c r="BM1400" s="8">
        <v>0</v>
      </c>
      <c r="BN1400" s="8">
        <v>0</v>
      </c>
      <c r="BO1400" s="8">
        <v>0</v>
      </c>
      <c r="BP1400" s="8">
        <v>0</v>
      </c>
      <c r="BQ1400" s="8">
        <v>0</v>
      </c>
      <c r="BR1400" s="8">
        <v>0</v>
      </c>
    </row>
    <row r="1401" spans="1:70" x14ac:dyDescent="0.25">
      <c r="A1401" s="6">
        <v>35264191</v>
      </c>
      <c r="B1401" t="s">
        <v>2972</v>
      </c>
      <c r="C1401" s="7" t="s">
        <v>93</v>
      </c>
      <c r="D1401" s="7" t="s">
        <v>94</v>
      </c>
      <c r="E1401" s="7" t="s">
        <v>95</v>
      </c>
      <c r="F1401" t="s">
        <v>2507</v>
      </c>
      <c r="G1401" t="s">
        <v>2508</v>
      </c>
      <c r="H1401" t="s">
        <v>1975</v>
      </c>
      <c r="I1401" t="s">
        <v>1168</v>
      </c>
      <c r="J1401" t="s">
        <v>158</v>
      </c>
      <c r="K1401" t="s">
        <v>1101</v>
      </c>
      <c r="L1401">
        <v>34.632309789499999</v>
      </c>
      <c r="M1401">
        <v>-120.1426370607</v>
      </c>
      <c r="N1401" s="7" t="s">
        <v>1184</v>
      </c>
      <c r="O1401" s="7" t="s">
        <v>2973</v>
      </c>
      <c r="P1401" s="7" t="s">
        <v>1186</v>
      </c>
      <c r="Q1401" s="7" t="s">
        <v>141</v>
      </c>
      <c r="R1401" s="7">
        <v>308</v>
      </c>
      <c r="S1401" s="7">
        <v>2145</v>
      </c>
      <c r="T1401" s="7" t="s">
        <v>220</v>
      </c>
      <c r="U1401" s="7"/>
      <c r="V1401" s="7" t="s">
        <v>200</v>
      </c>
      <c r="W1401" s="8">
        <v>2.3604166666666666</v>
      </c>
      <c r="X1401" s="8">
        <v>0</v>
      </c>
      <c r="Y1401" s="8">
        <v>0</v>
      </c>
      <c r="Z1401" s="8">
        <v>2.3604166666666666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8">
        <v>0</v>
      </c>
      <c r="AO1401" s="8">
        <v>0</v>
      </c>
      <c r="AP1401" s="8">
        <v>0</v>
      </c>
      <c r="AQ1401" s="8">
        <v>2.3604166666666675</v>
      </c>
      <c r="AR1401" s="8">
        <v>0</v>
      </c>
      <c r="AS1401" s="8">
        <v>0</v>
      </c>
      <c r="AT1401" s="8">
        <v>2.3604166666666675</v>
      </c>
      <c r="AU1401" s="7">
        <v>0</v>
      </c>
      <c r="AV1401" s="7">
        <v>0</v>
      </c>
      <c r="AW1401" s="7">
        <v>0</v>
      </c>
      <c r="AX1401" s="7">
        <v>0</v>
      </c>
      <c r="AY1401" s="7">
        <v>0</v>
      </c>
      <c r="AZ1401" s="7">
        <v>0</v>
      </c>
      <c r="BA1401" s="7">
        <v>0</v>
      </c>
      <c r="BB1401" s="7">
        <v>0</v>
      </c>
      <c r="BC1401" s="8">
        <v>0</v>
      </c>
      <c r="BD1401" s="8">
        <v>0</v>
      </c>
      <c r="BE1401" s="8">
        <v>0</v>
      </c>
      <c r="BF1401" s="8">
        <v>0</v>
      </c>
      <c r="BG1401" s="8">
        <v>0</v>
      </c>
      <c r="BH1401" s="8">
        <v>0</v>
      </c>
      <c r="BI1401" s="8">
        <v>0</v>
      </c>
      <c r="BJ1401" s="8">
        <v>0</v>
      </c>
      <c r="BK1401" s="8">
        <v>0</v>
      </c>
      <c r="BL1401" s="8">
        <v>0</v>
      </c>
      <c r="BM1401" s="8">
        <v>0</v>
      </c>
      <c r="BN1401" s="8">
        <v>0</v>
      </c>
      <c r="BO1401" s="8">
        <v>0</v>
      </c>
      <c r="BP1401" s="8">
        <v>0</v>
      </c>
      <c r="BQ1401" s="8">
        <v>0</v>
      </c>
      <c r="BR1401" s="8">
        <v>0</v>
      </c>
    </row>
    <row r="1402" spans="1:70" x14ac:dyDescent="0.25">
      <c r="A1402" s="6">
        <v>35264192</v>
      </c>
      <c r="B1402" t="s">
        <v>2974</v>
      </c>
      <c r="C1402" s="7" t="s">
        <v>115</v>
      </c>
      <c r="D1402" s="7" t="s">
        <v>94</v>
      </c>
      <c r="E1402" s="7" t="s">
        <v>95</v>
      </c>
      <c r="F1402" t="s">
        <v>2507</v>
      </c>
      <c r="G1402" t="s">
        <v>2508</v>
      </c>
      <c r="H1402" t="s">
        <v>1975</v>
      </c>
      <c r="I1402" t="s">
        <v>1168</v>
      </c>
      <c r="J1402" t="s">
        <v>158</v>
      </c>
      <c r="K1402" t="s">
        <v>1101</v>
      </c>
      <c r="L1402">
        <v>34.633754283400002</v>
      </c>
      <c r="M1402">
        <v>-120.14188163670001</v>
      </c>
      <c r="N1402" s="7" t="s">
        <v>1184</v>
      </c>
      <c r="O1402" s="7" t="s">
        <v>2973</v>
      </c>
      <c r="P1402" s="7" t="s">
        <v>1186</v>
      </c>
      <c r="Q1402" s="7" t="s">
        <v>141</v>
      </c>
      <c r="R1402" s="7">
        <v>308</v>
      </c>
      <c r="S1402" s="7">
        <v>2145</v>
      </c>
      <c r="T1402" s="7" t="s">
        <v>220</v>
      </c>
      <c r="U1402" s="7"/>
      <c r="V1402" s="7" t="s">
        <v>200</v>
      </c>
      <c r="W1402" s="8">
        <v>2.4191287878787877</v>
      </c>
      <c r="X1402" s="8">
        <v>0</v>
      </c>
      <c r="Y1402" s="8">
        <v>0</v>
      </c>
      <c r="Z1402" s="8">
        <v>2.4191287878787877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8">
        <v>0</v>
      </c>
      <c r="AO1402" s="8">
        <v>0</v>
      </c>
      <c r="AP1402" s="8">
        <v>0</v>
      </c>
      <c r="AQ1402" s="8">
        <v>2.4191287878787882</v>
      </c>
      <c r="AR1402" s="8">
        <v>0</v>
      </c>
      <c r="AS1402" s="8">
        <v>0</v>
      </c>
      <c r="AT1402" s="8">
        <v>2.4191287878787882</v>
      </c>
      <c r="AU1402" s="7">
        <v>0</v>
      </c>
      <c r="AV1402" s="7">
        <v>0</v>
      </c>
      <c r="AW1402" s="7">
        <v>0</v>
      </c>
      <c r="AX1402" s="7">
        <v>0</v>
      </c>
      <c r="AY1402" s="7">
        <v>0</v>
      </c>
      <c r="AZ1402" s="7">
        <v>0</v>
      </c>
      <c r="BA1402" s="7">
        <v>0</v>
      </c>
      <c r="BB1402" s="7">
        <v>0</v>
      </c>
      <c r="BC1402" s="8">
        <v>0</v>
      </c>
      <c r="BD1402" s="8">
        <v>0</v>
      </c>
      <c r="BE1402" s="8">
        <v>0</v>
      </c>
      <c r="BF1402" s="8">
        <v>0</v>
      </c>
      <c r="BG1402" s="8">
        <v>0</v>
      </c>
      <c r="BH1402" s="8">
        <v>0</v>
      </c>
      <c r="BI1402" s="8">
        <v>0</v>
      </c>
      <c r="BJ1402" s="8">
        <v>0</v>
      </c>
      <c r="BK1402" s="8">
        <v>0</v>
      </c>
      <c r="BL1402" s="8">
        <v>0</v>
      </c>
      <c r="BM1402" s="8">
        <v>0</v>
      </c>
      <c r="BN1402" s="8">
        <v>0</v>
      </c>
      <c r="BO1402" s="8">
        <v>0</v>
      </c>
      <c r="BP1402" s="8">
        <v>0</v>
      </c>
      <c r="BQ1402" s="8">
        <v>0</v>
      </c>
      <c r="BR1402" s="8">
        <v>0</v>
      </c>
    </row>
    <row r="1403" spans="1:70" x14ac:dyDescent="0.25">
      <c r="A1403" s="6">
        <v>35264193</v>
      </c>
      <c r="B1403" t="s">
        <v>2975</v>
      </c>
      <c r="C1403" s="7" t="s">
        <v>93</v>
      </c>
      <c r="D1403" s="7" t="s">
        <v>94</v>
      </c>
      <c r="E1403" s="7" t="s">
        <v>95</v>
      </c>
      <c r="F1403" t="s">
        <v>2507</v>
      </c>
      <c r="G1403" t="s">
        <v>2508</v>
      </c>
      <c r="H1403" t="s">
        <v>1975</v>
      </c>
      <c r="I1403" t="s">
        <v>1168</v>
      </c>
      <c r="J1403" t="s">
        <v>158</v>
      </c>
      <c r="K1403" t="s">
        <v>1101</v>
      </c>
      <c r="L1403">
        <v>34.650901786600002</v>
      </c>
      <c r="M1403">
        <v>-120.1422440406</v>
      </c>
      <c r="N1403" s="7" t="s">
        <v>1184</v>
      </c>
      <c r="O1403" s="7" t="s">
        <v>2973</v>
      </c>
      <c r="P1403" s="7" t="s">
        <v>1186</v>
      </c>
      <c r="Q1403" s="7" t="s">
        <v>141</v>
      </c>
      <c r="R1403" s="7">
        <v>308</v>
      </c>
      <c r="S1403" s="7">
        <v>2145</v>
      </c>
      <c r="T1403" s="7" t="s">
        <v>220</v>
      </c>
      <c r="U1403" s="7"/>
      <c r="V1403" s="7" t="s">
        <v>200</v>
      </c>
      <c r="W1403" s="8">
        <v>2.0784090909090911</v>
      </c>
      <c r="X1403" s="8">
        <v>0</v>
      </c>
      <c r="Y1403" s="8">
        <v>0</v>
      </c>
      <c r="Z1403" s="8">
        <v>2.0784090909090911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0</v>
      </c>
      <c r="AM1403" s="8">
        <v>0</v>
      </c>
      <c r="AN1403" s="8">
        <v>0</v>
      </c>
      <c r="AO1403" s="8">
        <v>0</v>
      </c>
      <c r="AP1403" s="8">
        <v>0</v>
      </c>
      <c r="AQ1403" s="8">
        <v>2.0784090909090907</v>
      </c>
      <c r="AR1403" s="8">
        <v>0</v>
      </c>
      <c r="AS1403" s="8">
        <v>0</v>
      </c>
      <c r="AT1403" s="8">
        <v>2.0784090909090907</v>
      </c>
      <c r="AU1403" s="7">
        <v>0</v>
      </c>
      <c r="AV1403" s="7">
        <v>0</v>
      </c>
      <c r="AW1403" s="7">
        <v>0</v>
      </c>
      <c r="AX1403" s="7">
        <v>0</v>
      </c>
      <c r="AY1403" s="7">
        <v>0</v>
      </c>
      <c r="AZ1403" s="7">
        <v>0</v>
      </c>
      <c r="BA1403" s="7">
        <v>0</v>
      </c>
      <c r="BB1403" s="7">
        <v>0</v>
      </c>
      <c r="BC1403" s="8">
        <v>0</v>
      </c>
      <c r="BD1403" s="8">
        <v>0</v>
      </c>
      <c r="BE1403" s="8">
        <v>0</v>
      </c>
      <c r="BF1403" s="8">
        <v>0</v>
      </c>
      <c r="BG1403" s="8">
        <v>0</v>
      </c>
      <c r="BH1403" s="8">
        <v>0</v>
      </c>
      <c r="BI1403" s="8">
        <v>0</v>
      </c>
      <c r="BJ1403" s="8">
        <v>0</v>
      </c>
      <c r="BK1403" s="8">
        <v>0</v>
      </c>
      <c r="BL1403" s="8">
        <v>0</v>
      </c>
      <c r="BM1403" s="8">
        <v>0</v>
      </c>
      <c r="BN1403" s="8">
        <v>0</v>
      </c>
      <c r="BO1403" s="8">
        <v>0</v>
      </c>
      <c r="BP1403" s="8">
        <v>0</v>
      </c>
      <c r="BQ1403" s="8">
        <v>0</v>
      </c>
      <c r="BR1403" s="8">
        <v>0</v>
      </c>
    </row>
    <row r="1404" spans="1:70" x14ac:dyDescent="0.25">
      <c r="A1404" s="6">
        <v>35264194</v>
      </c>
      <c r="B1404" t="s">
        <v>2976</v>
      </c>
      <c r="C1404" s="7" t="s">
        <v>93</v>
      </c>
      <c r="D1404" s="7" t="s">
        <v>94</v>
      </c>
      <c r="E1404" s="7" t="s">
        <v>95</v>
      </c>
      <c r="F1404" t="s">
        <v>2507</v>
      </c>
      <c r="G1404" t="s">
        <v>2508</v>
      </c>
      <c r="H1404" t="s">
        <v>1975</v>
      </c>
      <c r="I1404" t="s">
        <v>1168</v>
      </c>
      <c r="J1404" t="s">
        <v>158</v>
      </c>
      <c r="K1404" t="s">
        <v>1101</v>
      </c>
      <c r="L1404">
        <v>34.646967761399999</v>
      </c>
      <c r="M1404">
        <v>-120.1323324685</v>
      </c>
      <c r="N1404" s="7" t="s">
        <v>1184</v>
      </c>
      <c r="O1404" s="7" t="s">
        <v>2973</v>
      </c>
      <c r="P1404" s="7" t="s">
        <v>1186</v>
      </c>
      <c r="Q1404" s="7" t="s">
        <v>141</v>
      </c>
      <c r="R1404" s="7">
        <v>308</v>
      </c>
      <c r="S1404" s="7">
        <v>2145</v>
      </c>
      <c r="T1404" s="7" t="s">
        <v>220</v>
      </c>
      <c r="U1404" s="7"/>
      <c r="V1404" s="7" t="s">
        <v>200</v>
      </c>
      <c r="W1404" s="8">
        <v>1.9746212121212121</v>
      </c>
      <c r="X1404" s="8">
        <v>0</v>
      </c>
      <c r="Y1404" s="8">
        <v>0</v>
      </c>
      <c r="Z1404" s="8">
        <v>1.9746212121212121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0</v>
      </c>
      <c r="AN1404" s="8">
        <v>0</v>
      </c>
      <c r="AO1404" s="8">
        <v>0</v>
      </c>
      <c r="AP1404" s="8">
        <v>0</v>
      </c>
      <c r="AQ1404" s="8">
        <v>1.9746212121212123</v>
      </c>
      <c r="AR1404" s="8">
        <v>0</v>
      </c>
      <c r="AS1404" s="8">
        <v>0</v>
      </c>
      <c r="AT1404" s="8">
        <v>1.9746212121212123</v>
      </c>
      <c r="AU1404" s="7">
        <v>0</v>
      </c>
      <c r="AV1404" s="7">
        <v>0</v>
      </c>
      <c r="AW1404" s="7">
        <v>0</v>
      </c>
      <c r="AX1404" s="7">
        <v>0</v>
      </c>
      <c r="AY1404" s="7">
        <v>0</v>
      </c>
      <c r="AZ1404" s="7">
        <v>0</v>
      </c>
      <c r="BA1404" s="7">
        <v>0</v>
      </c>
      <c r="BB1404" s="7">
        <v>0</v>
      </c>
      <c r="BC1404" s="8">
        <v>0</v>
      </c>
      <c r="BD1404" s="8">
        <v>0</v>
      </c>
      <c r="BE1404" s="8">
        <v>0</v>
      </c>
      <c r="BF1404" s="8">
        <v>0</v>
      </c>
      <c r="BG1404" s="8">
        <v>0</v>
      </c>
      <c r="BH1404" s="8">
        <v>0</v>
      </c>
      <c r="BI1404" s="8">
        <v>0</v>
      </c>
      <c r="BJ1404" s="8">
        <v>0</v>
      </c>
      <c r="BK1404" s="8">
        <v>0</v>
      </c>
      <c r="BL1404" s="8">
        <v>0</v>
      </c>
      <c r="BM1404" s="8">
        <v>0</v>
      </c>
      <c r="BN1404" s="8">
        <v>0</v>
      </c>
      <c r="BO1404" s="8">
        <v>0</v>
      </c>
      <c r="BP1404" s="8">
        <v>0</v>
      </c>
      <c r="BQ1404" s="8">
        <v>0</v>
      </c>
      <c r="BR1404" s="8">
        <v>0</v>
      </c>
    </row>
    <row r="1405" spans="1:70" x14ac:dyDescent="0.25">
      <c r="A1405" s="6">
        <v>35271002</v>
      </c>
      <c r="B1405" t="s">
        <v>2977</v>
      </c>
      <c r="C1405" s="7" t="s">
        <v>93</v>
      </c>
      <c r="D1405" s="7" t="s">
        <v>94</v>
      </c>
      <c r="E1405" s="7" t="s">
        <v>95</v>
      </c>
      <c r="F1405" t="s">
        <v>2507</v>
      </c>
      <c r="G1405" t="s">
        <v>2508</v>
      </c>
      <c r="H1405" t="s">
        <v>1975</v>
      </c>
      <c r="I1405" t="s">
        <v>1168</v>
      </c>
      <c r="J1405" t="s">
        <v>158</v>
      </c>
      <c r="K1405" t="s">
        <v>1101</v>
      </c>
      <c r="L1405">
        <v>34.659964768400002</v>
      </c>
      <c r="M1405">
        <v>-120.1338834491</v>
      </c>
      <c r="N1405" s="7" t="s">
        <v>1184</v>
      </c>
      <c r="O1405" s="7" t="s">
        <v>2973</v>
      </c>
      <c r="P1405" s="7" t="s">
        <v>1186</v>
      </c>
      <c r="Q1405" s="7" t="s">
        <v>141</v>
      </c>
      <c r="R1405" s="7">
        <v>308</v>
      </c>
      <c r="S1405" s="7">
        <v>2145</v>
      </c>
      <c r="T1405" s="7" t="s">
        <v>220</v>
      </c>
      <c r="U1405" s="7"/>
      <c r="V1405" s="7" t="s">
        <v>200</v>
      </c>
      <c r="W1405" s="8">
        <v>1.1234848484848485</v>
      </c>
      <c r="X1405" s="8">
        <v>0</v>
      </c>
      <c r="Y1405" s="8">
        <v>0</v>
      </c>
      <c r="Z1405" s="8">
        <v>1.1234848484848485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0</v>
      </c>
      <c r="AM1405" s="8">
        <v>0</v>
      </c>
      <c r="AN1405" s="8">
        <v>0</v>
      </c>
      <c r="AO1405" s="8">
        <v>0</v>
      </c>
      <c r="AP1405" s="8">
        <v>0</v>
      </c>
      <c r="AQ1405" s="8">
        <v>1.1234848484848485</v>
      </c>
      <c r="AR1405" s="8">
        <v>0</v>
      </c>
      <c r="AS1405" s="8">
        <v>0</v>
      </c>
      <c r="AT1405" s="8">
        <v>1.1234848484848485</v>
      </c>
      <c r="AU1405" s="7">
        <v>0</v>
      </c>
      <c r="AV1405" s="7">
        <v>0</v>
      </c>
      <c r="AW1405" s="7">
        <v>0</v>
      </c>
      <c r="AX1405" s="7">
        <v>0</v>
      </c>
      <c r="AY1405" s="7">
        <v>0</v>
      </c>
      <c r="AZ1405" s="7">
        <v>0</v>
      </c>
      <c r="BA1405" s="7">
        <v>0</v>
      </c>
      <c r="BB1405" s="7">
        <v>0</v>
      </c>
      <c r="BC1405" s="8">
        <v>0</v>
      </c>
      <c r="BD1405" s="8">
        <v>0</v>
      </c>
      <c r="BE1405" s="8">
        <v>0</v>
      </c>
      <c r="BF1405" s="8">
        <v>0</v>
      </c>
      <c r="BG1405" s="8">
        <v>0</v>
      </c>
      <c r="BH1405" s="8">
        <v>0</v>
      </c>
      <c r="BI1405" s="8">
        <v>0</v>
      </c>
      <c r="BJ1405" s="8">
        <v>0</v>
      </c>
      <c r="BK1405" s="8">
        <v>0</v>
      </c>
      <c r="BL1405" s="8">
        <v>0</v>
      </c>
      <c r="BM1405" s="8">
        <v>0</v>
      </c>
      <c r="BN1405" s="8">
        <v>0</v>
      </c>
      <c r="BO1405" s="8">
        <v>0</v>
      </c>
      <c r="BP1405" s="8">
        <v>0</v>
      </c>
      <c r="BQ1405" s="8">
        <v>0</v>
      </c>
      <c r="BR1405" s="8">
        <v>0</v>
      </c>
    </row>
    <row r="1406" spans="1:70" x14ac:dyDescent="0.25">
      <c r="A1406" s="6">
        <v>35240224</v>
      </c>
      <c r="B1406" t="s">
        <v>2978</v>
      </c>
      <c r="C1406" s="7" t="s">
        <v>93</v>
      </c>
      <c r="D1406" s="7" t="s">
        <v>94</v>
      </c>
      <c r="E1406" s="7" t="s">
        <v>95</v>
      </c>
      <c r="F1406" t="s">
        <v>2507</v>
      </c>
      <c r="G1406" t="s">
        <v>2508</v>
      </c>
      <c r="H1406" t="s">
        <v>1975</v>
      </c>
      <c r="I1406" t="s">
        <v>1168</v>
      </c>
      <c r="J1406" t="s">
        <v>158</v>
      </c>
      <c r="K1406" t="s">
        <v>1101</v>
      </c>
      <c r="L1406">
        <v>34.632307442699997</v>
      </c>
      <c r="M1406">
        <v>-120.1186494488</v>
      </c>
      <c r="N1406" s="7" t="s">
        <v>1184</v>
      </c>
      <c r="O1406" s="7" t="s">
        <v>2973</v>
      </c>
      <c r="P1406" s="7" t="s">
        <v>1186</v>
      </c>
      <c r="Q1406" s="7" t="s">
        <v>141</v>
      </c>
      <c r="R1406" s="7">
        <v>308</v>
      </c>
      <c r="S1406" s="7">
        <v>2145</v>
      </c>
      <c r="T1406" s="7" t="s">
        <v>220</v>
      </c>
      <c r="U1406" s="7"/>
      <c r="V1406" s="7" t="s">
        <v>200</v>
      </c>
      <c r="W1406" s="8">
        <v>1.8793560606060606</v>
      </c>
      <c r="X1406" s="8">
        <v>0</v>
      </c>
      <c r="Y1406" s="8">
        <v>0</v>
      </c>
      <c r="Z1406" s="8">
        <v>1.8793560606060606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8">
        <v>0</v>
      </c>
      <c r="AO1406" s="8">
        <v>0</v>
      </c>
      <c r="AP1406" s="8">
        <v>0</v>
      </c>
      <c r="AQ1406" s="8">
        <v>1.8793560606060604</v>
      </c>
      <c r="AR1406" s="8">
        <v>0</v>
      </c>
      <c r="AS1406" s="8">
        <v>0</v>
      </c>
      <c r="AT1406" s="8">
        <v>1.8793560606060604</v>
      </c>
      <c r="AU1406" s="7">
        <v>0</v>
      </c>
      <c r="AV1406" s="7">
        <v>0</v>
      </c>
      <c r="AW1406" s="7">
        <v>0</v>
      </c>
      <c r="AX1406" s="7">
        <v>0</v>
      </c>
      <c r="AY1406" s="7">
        <v>0</v>
      </c>
      <c r="AZ1406" s="7">
        <v>0</v>
      </c>
      <c r="BA1406" s="7">
        <v>0</v>
      </c>
      <c r="BB1406" s="7">
        <v>0</v>
      </c>
      <c r="BC1406" s="8">
        <v>0</v>
      </c>
      <c r="BD1406" s="8">
        <v>0</v>
      </c>
      <c r="BE1406" s="8">
        <v>0</v>
      </c>
      <c r="BF1406" s="8">
        <v>0</v>
      </c>
      <c r="BG1406" s="8">
        <v>0</v>
      </c>
      <c r="BH1406" s="8">
        <v>0</v>
      </c>
      <c r="BI1406" s="8">
        <v>0</v>
      </c>
      <c r="BJ1406" s="8">
        <v>0</v>
      </c>
      <c r="BK1406" s="8">
        <v>0</v>
      </c>
      <c r="BL1406" s="8">
        <v>0</v>
      </c>
      <c r="BM1406" s="8">
        <v>0</v>
      </c>
      <c r="BN1406" s="8">
        <v>0</v>
      </c>
      <c r="BO1406" s="8">
        <v>0</v>
      </c>
      <c r="BP1406" s="8">
        <v>0</v>
      </c>
      <c r="BQ1406" s="8">
        <v>0</v>
      </c>
      <c r="BR1406" s="8">
        <v>0</v>
      </c>
    </row>
    <row r="1407" spans="1:70" x14ac:dyDescent="0.25">
      <c r="A1407" s="6">
        <v>35240179</v>
      </c>
      <c r="B1407" t="s">
        <v>2979</v>
      </c>
      <c r="C1407" s="7" t="s">
        <v>93</v>
      </c>
      <c r="D1407" s="7" t="s">
        <v>94</v>
      </c>
      <c r="E1407" s="7" t="s">
        <v>95</v>
      </c>
      <c r="F1407" t="s">
        <v>2507</v>
      </c>
      <c r="G1407" t="s">
        <v>2508</v>
      </c>
      <c r="H1407" t="s">
        <v>1975</v>
      </c>
      <c r="I1407" t="s">
        <v>1168</v>
      </c>
      <c r="J1407" t="s">
        <v>158</v>
      </c>
      <c r="K1407" t="s">
        <v>1101</v>
      </c>
      <c r="L1407">
        <v>34.625430543999997</v>
      </c>
      <c r="M1407">
        <v>-120.1189033759</v>
      </c>
      <c r="N1407" s="7" t="s">
        <v>1184</v>
      </c>
      <c r="O1407" s="7" t="s">
        <v>2980</v>
      </c>
      <c r="P1407" s="7" t="s">
        <v>1186</v>
      </c>
      <c r="Q1407" s="7" t="s">
        <v>141</v>
      </c>
      <c r="R1407" s="7">
        <v>137</v>
      </c>
      <c r="S1407" s="7">
        <v>9344</v>
      </c>
      <c r="T1407" s="7" t="s">
        <v>220</v>
      </c>
      <c r="U1407" s="7"/>
      <c r="V1407" s="7" t="s">
        <v>200</v>
      </c>
      <c r="W1407" s="8">
        <v>0.31628787878787878</v>
      </c>
      <c r="X1407" s="8">
        <v>0</v>
      </c>
      <c r="Y1407" s="8">
        <v>0</v>
      </c>
      <c r="Z1407" s="8">
        <v>0.31628787878787878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8">
        <v>0</v>
      </c>
      <c r="AO1407" s="8">
        <v>0</v>
      </c>
      <c r="AP1407" s="8">
        <v>0</v>
      </c>
      <c r="AQ1407" s="8">
        <v>0.31628787878787878</v>
      </c>
      <c r="AR1407" s="8">
        <v>0</v>
      </c>
      <c r="AS1407" s="8">
        <v>0</v>
      </c>
      <c r="AT1407" s="8">
        <v>0.31628787878787878</v>
      </c>
      <c r="AU1407" s="7">
        <v>0</v>
      </c>
      <c r="AV1407" s="7">
        <v>0</v>
      </c>
      <c r="AW1407" s="7">
        <v>0</v>
      </c>
      <c r="AX1407" s="7">
        <v>0</v>
      </c>
      <c r="AY1407" s="7">
        <v>0</v>
      </c>
      <c r="AZ1407" s="7">
        <v>0</v>
      </c>
      <c r="BA1407" s="7">
        <v>0</v>
      </c>
      <c r="BB1407" s="7">
        <v>0</v>
      </c>
      <c r="BC1407" s="8">
        <v>0</v>
      </c>
      <c r="BD1407" s="8">
        <v>0</v>
      </c>
      <c r="BE1407" s="8">
        <v>0</v>
      </c>
      <c r="BF1407" s="8">
        <v>0</v>
      </c>
      <c r="BG1407" s="8">
        <v>0</v>
      </c>
      <c r="BH1407" s="8">
        <v>0</v>
      </c>
      <c r="BI1407" s="8">
        <v>0</v>
      </c>
      <c r="BJ1407" s="8">
        <v>0</v>
      </c>
      <c r="BK1407" s="8">
        <v>0</v>
      </c>
      <c r="BL1407" s="8">
        <v>0</v>
      </c>
      <c r="BM1407" s="8">
        <v>0</v>
      </c>
      <c r="BN1407" s="8">
        <v>0</v>
      </c>
      <c r="BO1407" s="8">
        <v>0</v>
      </c>
      <c r="BP1407" s="8">
        <v>0</v>
      </c>
      <c r="BQ1407" s="8">
        <v>0</v>
      </c>
      <c r="BR1407" s="8">
        <v>0</v>
      </c>
    </row>
    <row r="1408" spans="1:70" x14ac:dyDescent="0.25">
      <c r="A1408" s="6">
        <v>35240220</v>
      </c>
      <c r="B1408" t="s">
        <v>2981</v>
      </c>
      <c r="C1408" s="7" t="s">
        <v>93</v>
      </c>
      <c r="D1408" s="7" t="s">
        <v>94</v>
      </c>
      <c r="E1408" s="7" t="s">
        <v>95</v>
      </c>
      <c r="F1408" t="s">
        <v>2507</v>
      </c>
      <c r="G1408" t="s">
        <v>2508</v>
      </c>
      <c r="H1408" t="s">
        <v>1183</v>
      </c>
      <c r="I1408" t="s">
        <v>1168</v>
      </c>
      <c r="J1408" t="s">
        <v>158</v>
      </c>
      <c r="K1408" t="s">
        <v>1101</v>
      </c>
      <c r="L1408">
        <v>34.635426766199998</v>
      </c>
      <c r="M1408">
        <v>-120.06557331170001</v>
      </c>
      <c r="N1408" s="7" t="s">
        <v>1184</v>
      </c>
      <c r="O1408" s="7" t="s">
        <v>2982</v>
      </c>
      <c r="P1408" s="7" t="s">
        <v>1186</v>
      </c>
      <c r="Q1408" s="7" t="s">
        <v>141</v>
      </c>
      <c r="R1408" s="7">
        <v>108</v>
      </c>
      <c r="S1408" s="7">
        <v>2888</v>
      </c>
      <c r="T1408" s="7" t="s">
        <v>220</v>
      </c>
      <c r="U1408" s="7"/>
      <c r="V1408" s="7" t="s">
        <v>200</v>
      </c>
      <c r="W1408" s="8">
        <v>2.771590909090909</v>
      </c>
      <c r="X1408" s="8">
        <v>0</v>
      </c>
      <c r="Y1408" s="8">
        <v>0</v>
      </c>
      <c r="Z1408" s="8">
        <v>2.771590909090909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0</v>
      </c>
      <c r="AN1408" s="8">
        <v>0</v>
      </c>
      <c r="AO1408" s="8">
        <v>0</v>
      </c>
      <c r="AP1408" s="8">
        <v>0</v>
      </c>
      <c r="AQ1408" s="8">
        <v>2.771590909090909</v>
      </c>
      <c r="AR1408" s="8">
        <v>0</v>
      </c>
      <c r="AS1408" s="8">
        <v>0</v>
      </c>
      <c r="AT1408" s="8">
        <v>2.771590909090909</v>
      </c>
      <c r="AU1408" s="7">
        <v>0</v>
      </c>
      <c r="AV1408" s="7">
        <v>0</v>
      </c>
      <c r="AW1408" s="7">
        <v>0</v>
      </c>
      <c r="AX1408" s="7">
        <v>0</v>
      </c>
      <c r="AY1408" s="7">
        <v>0</v>
      </c>
      <c r="AZ1408" s="7">
        <v>0</v>
      </c>
      <c r="BA1408" s="7">
        <v>0</v>
      </c>
      <c r="BB1408" s="7">
        <v>0</v>
      </c>
      <c r="BC1408" s="8">
        <v>0</v>
      </c>
      <c r="BD1408" s="8">
        <v>0</v>
      </c>
      <c r="BE1408" s="8">
        <v>0</v>
      </c>
      <c r="BF1408" s="8">
        <v>0</v>
      </c>
      <c r="BG1408" s="8">
        <v>0</v>
      </c>
      <c r="BH1408" s="8">
        <v>0</v>
      </c>
      <c r="BI1408" s="8">
        <v>0</v>
      </c>
      <c r="BJ1408" s="8">
        <v>0</v>
      </c>
      <c r="BK1408" s="8">
        <v>0</v>
      </c>
      <c r="BL1408" s="8">
        <v>0</v>
      </c>
      <c r="BM1408" s="8">
        <v>0</v>
      </c>
      <c r="BN1408" s="8">
        <v>0</v>
      </c>
      <c r="BO1408" s="8">
        <v>0</v>
      </c>
      <c r="BP1408" s="8">
        <v>0</v>
      </c>
      <c r="BQ1408" s="8">
        <v>0</v>
      </c>
      <c r="BR1408" s="8">
        <v>0</v>
      </c>
    </row>
    <row r="1409" spans="1:70" x14ac:dyDescent="0.25">
      <c r="A1409" s="6">
        <v>35240221</v>
      </c>
      <c r="B1409" t="s">
        <v>2983</v>
      </c>
      <c r="C1409" s="7" t="s">
        <v>93</v>
      </c>
      <c r="D1409" s="7" t="s">
        <v>94</v>
      </c>
      <c r="E1409" s="7" t="s">
        <v>95</v>
      </c>
      <c r="F1409" t="s">
        <v>2507</v>
      </c>
      <c r="G1409" t="s">
        <v>2508</v>
      </c>
      <c r="H1409" t="s">
        <v>1183</v>
      </c>
      <c r="I1409" t="s">
        <v>1168</v>
      </c>
      <c r="J1409" t="s">
        <v>158</v>
      </c>
      <c r="K1409" t="s">
        <v>1101</v>
      </c>
      <c r="L1409">
        <v>34.635426766199998</v>
      </c>
      <c r="M1409">
        <v>-120.06557331170001</v>
      </c>
      <c r="N1409" s="7" t="s">
        <v>1184</v>
      </c>
      <c r="O1409" s="7" t="s">
        <v>2982</v>
      </c>
      <c r="P1409" s="7" t="s">
        <v>1186</v>
      </c>
      <c r="Q1409" s="7" t="s">
        <v>141</v>
      </c>
      <c r="R1409" s="7">
        <v>108</v>
      </c>
      <c r="S1409" s="7">
        <v>2888</v>
      </c>
      <c r="T1409" s="7" t="s">
        <v>220</v>
      </c>
      <c r="U1409" s="7"/>
      <c r="V1409" s="7" t="s">
        <v>200</v>
      </c>
      <c r="W1409" s="8">
        <v>2.9183712121212122</v>
      </c>
      <c r="X1409" s="8">
        <v>0</v>
      </c>
      <c r="Y1409" s="8">
        <v>0</v>
      </c>
      <c r="Z1409" s="8">
        <v>2.9183712121212122</v>
      </c>
      <c r="AA1409" s="8">
        <v>0</v>
      </c>
      <c r="AB1409" s="8">
        <v>0</v>
      </c>
      <c r="AC1409" s="8">
        <v>0</v>
      </c>
      <c r="AD1409" s="8">
        <v>0</v>
      </c>
      <c r="AE1409" s="8">
        <v>0</v>
      </c>
      <c r="AF1409" s="8">
        <v>0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8">
        <v>0</v>
      </c>
      <c r="AM1409" s="8">
        <v>0</v>
      </c>
      <c r="AN1409" s="8">
        <v>0</v>
      </c>
      <c r="AO1409" s="8">
        <v>0</v>
      </c>
      <c r="AP1409" s="8">
        <v>0</v>
      </c>
      <c r="AQ1409" s="8">
        <v>2.9183712121212113</v>
      </c>
      <c r="AR1409" s="8">
        <v>0</v>
      </c>
      <c r="AS1409" s="8">
        <v>0</v>
      </c>
      <c r="AT1409" s="8">
        <v>2.9183712121212113</v>
      </c>
      <c r="AU1409" s="7">
        <v>0</v>
      </c>
      <c r="AV1409" s="7">
        <v>0</v>
      </c>
      <c r="AW1409" s="7">
        <v>0</v>
      </c>
      <c r="AX1409" s="7">
        <v>0</v>
      </c>
      <c r="AY1409" s="7">
        <v>0</v>
      </c>
      <c r="AZ1409" s="7">
        <v>0</v>
      </c>
      <c r="BA1409" s="7">
        <v>0</v>
      </c>
      <c r="BB1409" s="7">
        <v>0</v>
      </c>
      <c r="BC1409" s="8">
        <v>0</v>
      </c>
      <c r="BD1409" s="8">
        <v>0</v>
      </c>
      <c r="BE1409" s="8">
        <v>0</v>
      </c>
      <c r="BF1409" s="8">
        <v>0</v>
      </c>
      <c r="BG1409" s="8">
        <v>0</v>
      </c>
      <c r="BH1409" s="8">
        <v>0</v>
      </c>
      <c r="BI1409" s="8">
        <v>0</v>
      </c>
      <c r="BJ1409" s="8">
        <v>0</v>
      </c>
      <c r="BK1409" s="8">
        <v>0</v>
      </c>
      <c r="BL1409" s="8">
        <v>0</v>
      </c>
      <c r="BM1409" s="8">
        <v>0</v>
      </c>
      <c r="BN1409" s="8">
        <v>0</v>
      </c>
      <c r="BO1409" s="8">
        <v>0</v>
      </c>
      <c r="BP1409" s="8">
        <v>0</v>
      </c>
      <c r="BQ1409" s="8">
        <v>0</v>
      </c>
      <c r="BR1409" s="8">
        <v>0</v>
      </c>
    </row>
    <row r="1410" spans="1:70" x14ac:dyDescent="0.25">
      <c r="A1410" s="6">
        <v>35264181</v>
      </c>
      <c r="B1410" t="s">
        <v>2984</v>
      </c>
      <c r="C1410" s="7" t="s">
        <v>115</v>
      </c>
      <c r="D1410" s="7" t="s">
        <v>94</v>
      </c>
      <c r="E1410" s="7" t="s">
        <v>95</v>
      </c>
      <c r="F1410" t="s">
        <v>2507</v>
      </c>
      <c r="G1410" t="s">
        <v>2508</v>
      </c>
      <c r="H1410" t="s">
        <v>1183</v>
      </c>
      <c r="I1410" t="s">
        <v>1168</v>
      </c>
      <c r="J1410" t="s">
        <v>158</v>
      </c>
      <c r="K1410" t="s">
        <v>1101</v>
      </c>
      <c r="L1410">
        <v>34.6364764689</v>
      </c>
      <c r="M1410">
        <v>-120.0217804998</v>
      </c>
      <c r="N1410" s="7" t="s">
        <v>1184</v>
      </c>
      <c r="O1410" s="7" t="s">
        <v>2982</v>
      </c>
      <c r="P1410" s="7" t="s">
        <v>1186</v>
      </c>
      <c r="Q1410" s="7" t="s">
        <v>141</v>
      </c>
      <c r="R1410" s="7">
        <v>108</v>
      </c>
      <c r="S1410" s="7">
        <v>2888</v>
      </c>
      <c r="T1410" s="7" t="s">
        <v>220</v>
      </c>
      <c r="U1410" s="7"/>
      <c r="V1410" s="7" t="s">
        <v>207</v>
      </c>
      <c r="W1410" s="8">
        <v>2.7505681818181817</v>
      </c>
      <c r="X1410" s="8">
        <v>0</v>
      </c>
      <c r="Y1410" s="8">
        <v>0</v>
      </c>
      <c r="Z1410" s="8">
        <v>2.7505681818181817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8">
        <v>0</v>
      </c>
      <c r="AO1410" s="8">
        <v>0</v>
      </c>
      <c r="AP1410" s="8">
        <v>0</v>
      </c>
      <c r="AQ1410" s="8">
        <v>0.89204545454545447</v>
      </c>
      <c r="AR1410" s="8">
        <v>0</v>
      </c>
      <c r="AS1410" s="8">
        <v>0</v>
      </c>
      <c r="AT1410" s="8">
        <v>0.89204545454545447</v>
      </c>
      <c r="AU1410" s="7">
        <v>1.8585227272727272</v>
      </c>
      <c r="AV1410" s="7">
        <v>0</v>
      </c>
      <c r="AW1410" s="7">
        <v>0</v>
      </c>
      <c r="AX1410" s="7">
        <v>1.8585227272727272</v>
      </c>
      <c r="AY1410" s="7">
        <v>-2.2204460492503131E-16</v>
      </c>
      <c r="AZ1410" s="7">
        <v>0</v>
      </c>
      <c r="BA1410" s="7">
        <v>0</v>
      </c>
      <c r="BB1410" s="7">
        <v>-2.2204460492503131E-16</v>
      </c>
      <c r="BC1410" s="8">
        <v>0</v>
      </c>
      <c r="BD1410" s="8">
        <v>0</v>
      </c>
      <c r="BE1410" s="8">
        <v>0</v>
      </c>
      <c r="BF1410" s="8">
        <v>0</v>
      </c>
      <c r="BG1410" s="8">
        <v>0</v>
      </c>
      <c r="BH1410" s="8">
        <v>0</v>
      </c>
      <c r="BI1410" s="8">
        <v>0</v>
      </c>
      <c r="BJ1410" s="8">
        <v>0</v>
      </c>
      <c r="BK1410" s="8">
        <v>0</v>
      </c>
      <c r="BL1410" s="8">
        <v>0</v>
      </c>
      <c r="BM1410" s="8">
        <v>0</v>
      </c>
      <c r="BN1410" s="8">
        <v>0</v>
      </c>
      <c r="BO1410" s="8">
        <v>0</v>
      </c>
      <c r="BP1410" s="8">
        <v>0</v>
      </c>
      <c r="BQ1410" s="8">
        <v>0</v>
      </c>
      <c r="BR1410" s="8">
        <v>0</v>
      </c>
    </row>
    <row r="1411" spans="1:70" x14ac:dyDescent="0.25">
      <c r="A1411" s="6">
        <v>35264182</v>
      </c>
      <c r="B1411" t="s">
        <v>2985</v>
      </c>
      <c r="C1411" s="7" t="s">
        <v>115</v>
      </c>
      <c r="D1411" s="7" t="s">
        <v>94</v>
      </c>
      <c r="E1411" s="7" t="s">
        <v>95</v>
      </c>
      <c r="F1411" t="s">
        <v>2507</v>
      </c>
      <c r="G1411" t="s">
        <v>2508</v>
      </c>
      <c r="H1411" t="s">
        <v>1183</v>
      </c>
      <c r="I1411" t="s">
        <v>1168</v>
      </c>
      <c r="J1411" t="s">
        <v>158</v>
      </c>
      <c r="K1411" t="s">
        <v>1101</v>
      </c>
      <c r="L1411">
        <v>34.627846764799997</v>
      </c>
      <c r="M1411">
        <v>-120.0208871002</v>
      </c>
      <c r="N1411" s="7" t="s">
        <v>1184</v>
      </c>
      <c r="O1411" s="7" t="s">
        <v>2982</v>
      </c>
      <c r="P1411" s="7" t="s">
        <v>1186</v>
      </c>
      <c r="Q1411" s="7" t="s">
        <v>141</v>
      </c>
      <c r="R1411" s="7">
        <v>108</v>
      </c>
      <c r="S1411" s="7">
        <v>2888</v>
      </c>
      <c r="T1411" s="7" t="s">
        <v>220</v>
      </c>
      <c r="U1411" s="7"/>
      <c r="V1411" s="7" t="s">
        <v>207</v>
      </c>
      <c r="W1411" s="8">
        <v>2.6348484848484848</v>
      </c>
      <c r="X1411" s="8">
        <v>0</v>
      </c>
      <c r="Y1411" s="8">
        <v>0</v>
      </c>
      <c r="Z1411" s="8">
        <v>2.6348484848484848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0</v>
      </c>
      <c r="AN1411" s="8">
        <v>0</v>
      </c>
      <c r="AO1411" s="8">
        <v>0</v>
      </c>
      <c r="AP1411" s="8">
        <v>0</v>
      </c>
      <c r="AQ1411" s="8">
        <v>2.4571969696969687</v>
      </c>
      <c r="AR1411" s="8">
        <v>0</v>
      </c>
      <c r="AS1411" s="8">
        <v>0</v>
      </c>
      <c r="AT1411" s="8">
        <v>2.4571969696969687</v>
      </c>
      <c r="AU1411" s="7">
        <v>0.17765151515151517</v>
      </c>
      <c r="AV1411" s="7">
        <v>0</v>
      </c>
      <c r="AW1411" s="7">
        <v>0</v>
      </c>
      <c r="AX1411" s="7">
        <v>0.17765151515151517</v>
      </c>
      <c r="AY1411" s="7">
        <v>0</v>
      </c>
      <c r="AZ1411" s="7">
        <v>0</v>
      </c>
      <c r="BA1411" s="7">
        <v>0</v>
      </c>
      <c r="BB1411" s="7">
        <v>0</v>
      </c>
      <c r="BC1411" s="8">
        <v>0</v>
      </c>
      <c r="BD1411" s="8">
        <v>0</v>
      </c>
      <c r="BE1411" s="8">
        <v>0</v>
      </c>
      <c r="BF1411" s="8">
        <v>0</v>
      </c>
      <c r="BG1411" s="8">
        <v>0</v>
      </c>
      <c r="BH1411" s="8">
        <v>0</v>
      </c>
      <c r="BI1411" s="8">
        <v>0</v>
      </c>
      <c r="BJ1411" s="8">
        <v>0</v>
      </c>
      <c r="BK1411" s="8">
        <v>0</v>
      </c>
      <c r="BL1411" s="8">
        <v>0</v>
      </c>
      <c r="BM1411" s="8">
        <v>0</v>
      </c>
      <c r="BN1411" s="8">
        <v>0</v>
      </c>
      <c r="BO1411" s="8">
        <v>0</v>
      </c>
      <c r="BP1411" s="8">
        <v>0</v>
      </c>
      <c r="BQ1411" s="8">
        <v>0</v>
      </c>
      <c r="BR1411" s="8">
        <v>0</v>
      </c>
    </row>
    <row r="1412" spans="1:70" x14ac:dyDescent="0.25">
      <c r="A1412" s="6">
        <v>35264183</v>
      </c>
      <c r="B1412" t="s">
        <v>2986</v>
      </c>
      <c r="C1412" s="7" t="s">
        <v>115</v>
      </c>
      <c r="D1412" s="7" t="s">
        <v>94</v>
      </c>
      <c r="E1412" s="7" t="s">
        <v>95</v>
      </c>
      <c r="F1412" t="s">
        <v>2507</v>
      </c>
      <c r="G1412" t="s">
        <v>2508</v>
      </c>
      <c r="H1412" t="s">
        <v>1183</v>
      </c>
      <c r="I1412" t="s">
        <v>1168</v>
      </c>
      <c r="J1412" t="s">
        <v>158</v>
      </c>
      <c r="K1412" t="s">
        <v>1101</v>
      </c>
      <c r="L1412">
        <v>34.627310759499998</v>
      </c>
      <c r="M1412">
        <v>-120.02093307769999</v>
      </c>
      <c r="N1412" s="7" t="s">
        <v>1184</v>
      </c>
      <c r="O1412" s="7" t="s">
        <v>2982</v>
      </c>
      <c r="P1412" s="7" t="s">
        <v>1186</v>
      </c>
      <c r="Q1412" s="7" t="s">
        <v>141</v>
      </c>
      <c r="R1412" s="7">
        <v>108</v>
      </c>
      <c r="S1412" s="7">
        <v>2888</v>
      </c>
      <c r="T1412" s="7" t="s">
        <v>220</v>
      </c>
      <c r="U1412" s="7"/>
      <c r="V1412" s="7" t="s">
        <v>200</v>
      </c>
      <c r="W1412" s="8">
        <v>2.4359848484848485</v>
      </c>
      <c r="X1412" s="8">
        <v>0</v>
      </c>
      <c r="Y1412" s="8">
        <v>0</v>
      </c>
      <c r="Z1412" s="8">
        <v>2.4359848484848485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8">
        <v>0</v>
      </c>
      <c r="AN1412" s="8">
        <v>0</v>
      </c>
      <c r="AO1412" s="8">
        <v>0</v>
      </c>
      <c r="AP1412" s="8">
        <v>0</v>
      </c>
      <c r="AQ1412" s="8">
        <v>2.4359848484848485</v>
      </c>
      <c r="AR1412" s="8">
        <v>0</v>
      </c>
      <c r="AS1412" s="8">
        <v>0</v>
      </c>
      <c r="AT1412" s="8">
        <v>2.4359848484848485</v>
      </c>
      <c r="AU1412" s="7">
        <v>0</v>
      </c>
      <c r="AV1412" s="7">
        <v>0</v>
      </c>
      <c r="AW1412" s="7">
        <v>0</v>
      </c>
      <c r="AX1412" s="7">
        <v>0</v>
      </c>
      <c r="AY1412" s="7">
        <v>0</v>
      </c>
      <c r="AZ1412" s="7">
        <v>0</v>
      </c>
      <c r="BA1412" s="7">
        <v>0</v>
      </c>
      <c r="BB1412" s="7">
        <v>0</v>
      </c>
      <c r="BC1412" s="8">
        <v>0</v>
      </c>
      <c r="BD1412" s="8">
        <v>0</v>
      </c>
      <c r="BE1412" s="8">
        <v>0</v>
      </c>
      <c r="BF1412" s="8">
        <v>0</v>
      </c>
      <c r="BG1412" s="8">
        <v>0</v>
      </c>
      <c r="BH1412" s="8">
        <v>0</v>
      </c>
      <c r="BI1412" s="8">
        <v>0</v>
      </c>
      <c r="BJ1412" s="8">
        <v>0</v>
      </c>
      <c r="BK1412" s="8">
        <v>0</v>
      </c>
      <c r="BL1412" s="8">
        <v>0</v>
      </c>
      <c r="BM1412" s="8">
        <v>0</v>
      </c>
      <c r="BN1412" s="8">
        <v>0</v>
      </c>
      <c r="BO1412" s="8">
        <v>0</v>
      </c>
      <c r="BP1412" s="8">
        <v>0</v>
      </c>
      <c r="BQ1412" s="8">
        <v>0</v>
      </c>
      <c r="BR1412" s="8">
        <v>0</v>
      </c>
    </row>
    <row r="1413" spans="1:70" x14ac:dyDescent="0.25">
      <c r="A1413" s="6">
        <v>35264184</v>
      </c>
      <c r="B1413" t="s">
        <v>2987</v>
      </c>
      <c r="C1413" s="7" t="s">
        <v>115</v>
      </c>
      <c r="D1413" s="7" t="s">
        <v>94</v>
      </c>
      <c r="E1413" s="7" t="s">
        <v>95</v>
      </c>
      <c r="F1413" t="s">
        <v>2507</v>
      </c>
      <c r="G1413" t="s">
        <v>2508</v>
      </c>
      <c r="H1413" t="s">
        <v>1183</v>
      </c>
      <c r="I1413" t="s">
        <v>1168</v>
      </c>
      <c r="J1413" t="s">
        <v>158</v>
      </c>
      <c r="K1413" t="s">
        <v>1101</v>
      </c>
      <c r="L1413">
        <v>34.598512575299999</v>
      </c>
      <c r="M1413">
        <v>-120.02969759360001</v>
      </c>
      <c r="N1413" s="7" t="s">
        <v>1184</v>
      </c>
      <c r="O1413" s="7" t="s">
        <v>2982</v>
      </c>
      <c r="P1413" s="7" t="s">
        <v>1186</v>
      </c>
      <c r="Q1413" s="7" t="s">
        <v>141</v>
      </c>
      <c r="R1413" s="7">
        <v>108</v>
      </c>
      <c r="S1413" s="7">
        <v>2888</v>
      </c>
      <c r="T1413" s="7" t="s">
        <v>220</v>
      </c>
      <c r="U1413" s="7"/>
      <c r="V1413" s="7" t="s">
        <v>200</v>
      </c>
      <c r="W1413" s="8">
        <v>2.0774621212121214</v>
      </c>
      <c r="X1413" s="8">
        <v>0</v>
      </c>
      <c r="Y1413" s="8">
        <v>0</v>
      </c>
      <c r="Z1413" s="8">
        <v>2.0774621212121214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8">
        <v>0</v>
      </c>
      <c r="AN1413" s="8">
        <v>0</v>
      </c>
      <c r="AO1413" s="8">
        <v>0</v>
      </c>
      <c r="AP1413" s="8">
        <v>0</v>
      </c>
      <c r="AQ1413" s="8">
        <v>2.0774621212121214</v>
      </c>
      <c r="AR1413" s="8">
        <v>0</v>
      </c>
      <c r="AS1413" s="8">
        <v>0</v>
      </c>
      <c r="AT1413" s="8">
        <v>2.0774621212121214</v>
      </c>
      <c r="AU1413" s="7">
        <v>0</v>
      </c>
      <c r="AV1413" s="7">
        <v>0</v>
      </c>
      <c r="AW1413" s="7">
        <v>0</v>
      </c>
      <c r="AX1413" s="7">
        <v>0</v>
      </c>
      <c r="AY1413" s="7">
        <v>0</v>
      </c>
      <c r="AZ1413" s="7">
        <v>0</v>
      </c>
      <c r="BA1413" s="7">
        <v>0</v>
      </c>
      <c r="BB1413" s="7">
        <v>0</v>
      </c>
      <c r="BC1413" s="8">
        <v>0</v>
      </c>
      <c r="BD1413" s="8">
        <v>0</v>
      </c>
      <c r="BE1413" s="8">
        <v>0</v>
      </c>
      <c r="BF1413" s="8">
        <v>0</v>
      </c>
      <c r="BG1413" s="8">
        <v>0</v>
      </c>
      <c r="BH1413" s="8">
        <v>0</v>
      </c>
      <c r="BI1413" s="8">
        <v>0</v>
      </c>
      <c r="BJ1413" s="8">
        <v>0</v>
      </c>
      <c r="BK1413" s="8">
        <v>0</v>
      </c>
      <c r="BL1413" s="8">
        <v>0</v>
      </c>
      <c r="BM1413" s="8">
        <v>0</v>
      </c>
      <c r="BN1413" s="8">
        <v>0</v>
      </c>
      <c r="BO1413" s="8">
        <v>0</v>
      </c>
      <c r="BP1413" s="8">
        <v>0</v>
      </c>
      <c r="BQ1413" s="8">
        <v>0</v>
      </c>
      <c r="BR1413" s="8">
        <v>0</v>
      </c>
    </row>
    <row r="1414" spans="1:70" x14ac:dyDescent="0.25">
      <c r="A1414" s="6">
        <v>35264185</v>
      </c>
      <c r="B1414" t="s">
        <v>2988</v>
      </c>
      <c r="C1414" s="7" t="s">
        <v>137</v>
      </c>
      <c r="D1414" s="7" t="s">
        <v>94</v>
      </c>
      <c r="E1414" s="7" t="s">
        <v>95</v>
      </c>
      <c r="F1414" t="s">
        <v>2507</v>
      </c>
      <c r="G1414" t="s">
        <v>2508</v>
      </c>
      <c r="H1414" t="s">
        <v>1183</v>
      </c>
      <c r="I1414" t="s">
        <v>1168</v>
      </c>
      <c r="J1414" t="s">
        <v>158</v>
      </c>
      <c r="K1414" t="s">
        <v>1101</v>
      </c>
      <c r="L1414">
        <v>34.614244751000001</v>
      </c>
      <c r="M1414">
        <v>-119.9877551164</v>
      </c>
      <c r="N1414" s="7" t="s">
        <v>1184</v>
      </c>
      <c r="O1414" s="7" t="s">
        <v>1185</v>
      </c>
      <c r="P1414" s="7" t="s">
        <v>1186</v>
      </c>
      <c r="Q1414" s="7" t="s">
        <v>122</v>
      </c>
      <c r="R1414" s="7">
        <v>153</v>
      </c>
      <c r="S1414" s="7">
        <v>1417</v>
      </c>
      <c r="T1414" s="7" t="s">
        <v>220</v>
      </c>
      <c r="U1414" s="7"/>
      <c r="V1414" s="7" t="s">
        <v>207</v>
      </c>
      <c r="W1414" s="8">
        <v>1.4926136363636364</v>
      </c>
      <c r="X1414" s="8">
        <v>0</v>
      </c>
      <c r="Y1414" s="8">
        <v>0</v>
      </c>
      <c r="Z1414" s="8">
        <v>1.4926136363636364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8">
        <v>0</v>
      </c>
      <c r="AO1414" s="8">
        <v>0</v>
      </c>
      <c r="AP1414" s="8">
        <v>0</v>
      </c>
      <c r="AQ1414" s="8">
        <v>0</v>
      </c>
      <c r="AR1414" s="8">
        <v>0</v>
      </c>
      <c r="AS1414" s="8">
        <v>0</v>
      </c>
      <c r="AT1414" s="8">
        <v>0</v>
      </c>
      <c r="AU1414" s="7">
        <v>0.21439393939393939</v>
      </c>
      <c r="AV1414" s="7">
        <v>0</v>
      </c>
      <c r="AW1414" s="7">
        <v>0</v>
      </c>
      <c r="AX1414" s="7">
        <v>0.21439393939393939</v>
      </c>
      <c r="AY1414" s="7">
        <v>1.2782196969696971</v>
      </c>
      <c r="AZ1414" s="7">
        <v>0</v>
      </c>
      <c r="BA1414" s="7">
        <v>0</v>
      </c>
      <c r="BB1414" s="7">
        <v>1.2782196969696971</v>
      </c>
      <c r="BC1414" s="8">
        <v>0</v>
      </c>
      <c r="BD1414" s="8">
        <v>0</v>
      </c>
      <c r="BE1414" s="8">
        <v>0</v>
      </c>
      <c r="BF1414" s="8">
        <v>0</v>
      </c>
      <c r="BG1414" s="8">
        <v>0</v>
      </c>
      <c r="BH1414" s="8">
        <v>0</v>
      </c>
      <c r="BI1414" s="8">
        <v>0</v>
      </c>
      <c r="BJ1414" s="8">
        <v>0</v>
      </c>
      <c r="BK1414" s="8">
        <v>0</v>
      </c>
      <c r="BL1414" s="8">
        <v>0</v>
      </c>
      <c r="BM1414" s="8">
        <v>0</v>
      </c>
      <c r="BN1414" s="8">
        <v>0</v>
      </c>
      <c r="BO1414" s="8">
        <v>0</v>
      </c>
      <c r="BP1414" s="8">
        <v>0</v>
      </c>
      <c r="BQ1414" s="8">
        <v>0</v>
      </c>
      <c r="BR1414" s="8">
        <v>0</v>
      </c>
    </row>
    <row r="1415" spans="1:70" x14ac:dyDescent="0.25">
      <c r="A1415" s="6">
        <v>35264186</v>
      </c>
      <c r="B1415" t="s">
        <v>2989</v>
      </c>
      <c r="C1415" s="7" t="s">
        <v>93</v>
      </c>
      <c r="D1415" s="7" t="s">
        <v>94</v>
      </c>
      <c r="E1415" s="7" t="s">
        <v>95</v>
      </c>
      <c r="F1415" t="s">
        <v>2507</v>
      </c>
      <c r="G1415" t="s">
        <v>2508</v>
      </c>
      <c r="H1415" t="s">
        <v>1183</v>
      </c>
      <c r="I1415" t="s">
        <v>1168</v>
      </c>
      <c r="J1415" t="s">
        <v>158</v>
      </c>
      <c r="K1415" t="s">
        <v>1101</v>
      </c>
      <c r="L1415">
        <v>34.6119015656</v>
      </c>
      <c r="M1415">
        <v>-119.9908137102</v>
      </c>
      <c r="N1415" s="7" t="s">
        <v>1184</v>
      </c>
      <c r="O1415" s="7" t="s">
        <v>1185</v>
      </c>
      <c r="P1415" s="7" t="s">
        <v>1186</v>
      </c>
      <c r="Q1415" s="7" t="s">
        <v>122</v>
      </c>
      <c r="R1415" s="7">
        <v>153</v>
      </c>
      <c r="S1415" s="7">
        <v>1417</v>
      </c>
      <c r="T1415" s="7" t="s">
        <v>220</v>
      </c>
      <c r="U1415" s="7"/>
      <c r="V1415" s="7" t="s">
        <v>200</v>
      </c>
      <c r="W1415" s="8">
        <v>0.42821969696969697</v>
      </c>
      <c r="X1415" s="8">
        <v>0</v>
      </c>
      <c r="Y1415" s="8">
        <v>0</v>
      </c>
      <c r="Z1415" s="8">
        <v>0.42821969696969697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8">
        <v>0</v>
      </c>
      <c r="AO1415" s="8">
        <v>0</v>
      </c>
      <c r="AP1415" s="8">
        <v>0</v>
      </c>
      <c r="AQ1415" s="8">
        <v>0.42821969696969697</v>
      </c>
      <c r="AR1415" s="8">
        <v>0</v>
      </c>
      <c r="AS1415" s="8">
        <v>0</v>
      </c>
      <c r="AT1415" s="8">
        <v>0.42821969696969697</v>
      </c>
      <c r="AU1415" s="7">
        <v>0</v>
      </c>
      <c r="AV1415" s="7">
        <v>0</v>
      </c>
      <c r="AW1415" s="7">
        <v>0</v>
      </c>
      <c r="AX1415" s="7">
        <v>0</v>
      </c>
      <c r="AY1415" s="7">
        <v>0</v>
      </c>
      <c r="AZ1415" s="7">
        <v>0</v>
      </c>
      <c r="BA1415" s="7">
        <v>0</v>
      </c>
      <c r="BB1415" s="7">
        <v>0</v>
      </c>
      <c r="BC1415" s="8">
        <v>0</v>
      </c>
      <c r="BD1415" s="8">
        <v>0</v>
      </c>
      <c r="BE1415" s="8">
        <v>0</v>
      </c>
      <c r="BF1415" s="8">
        <v>0</v>
      </c>
      <c r="BG1415" s="8">
        <v>0</v>
      </c>
      <c r="BH1415" s="8">
        <v>0</v>
      </c>
      <c r="BI1415" s="8">
        <v>0</v>
      </c>
      <c r="BJ1415" s="8">
        <v>0</v>
      </c>
      <c r="BK1415" s="8">
        <v>0</v>
      </c>
      <c r="BL1415" s="8">
        <v>0</v>
      </c>
      <c r="BM1415" s="8">
        <v>0</v>
      </c>
      <c r="BN1415" s="8">
        <v>0</v>
      </c>
      <c r="BO1415" s="8">
        <v>0</v>
      </c>
      <c r="BP1415" s="8">
        <v>0</v>
      </c>
      <c r="BQ1415" s="8">
        <v>0</v>
      </c>
      <c r="BR1415" s="8">
        <v>0</v>
      </c>
    </row>
    <row r="1416" spans="1:70" x14ac:dyDescent="0.25">
      <c r="A1416" s="6">
        <v>35264187</v>
      </c>
      <c r="B1416" t="s">
        <v>2990</v>
      </c>
      <c r="C1416" s="7" t="s">
        <v>71</v>
      </c>
      <c r="D1416" s="7" t="s">
        <v>94</v>
      </c>
      <c r="E1416" s="7" t="s">
        <v>73</v>
      </c>
      <c r="F1416" t="s">
        <v>2507</v>
      </c>
      <c r="G1416" t="s">
        <v>2508</v>
      </c>
      <c r="H1416" t="s">
        <v>1183</v>
      </c>
      <c r="I1416" t="s">
        <v>1168</v>
      </c>
      <c r="J1416" t="s">
        <v>158</v>
      </c>
      <c r="K1416" t="s">
        <v>1101</v>
      </c>
      <c r="L1416">
        <v>34.6112467616</v>
      </c>
      <c r="M1416">
        <v>-119.9785953036</v>
      </c>
      <c r="N1416" s="7" t="s">
        <v>1184</v>
      </c>
      <c r="O1416" s="7" t="s">
        <v>1185</v>
      </c>
      <c r="P1416" s="7" t="s">
        <v>1186</v>
      </c>
      <c r="Q1416" s="7" t="s">
        <v>122</v>
      </c>
      <c r="R1416" s="7">
        <v>153</v>
      </c>
      <c r="S1416" s="7">
        <v>1417</v>
      </c>
      <c r="T1416" s="7" t="s">
        <v>220</v>
      </c>
      <c r="U1416" s="7"/>
      <c r="V1416" s="7" t="s">
        <v>207</v>
      </c>
      <c r="W1416" s="8">
        <v>1.6918560606060606</v>
      </c>
      <c r="X1416" s="8">
        <v>0</v>
      </c>
      <c r="Y1416" s="8">
        <v>0</v>
      </c>
      <c r="Z1416" s="8">
        <v>1.6918560606060606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8">
        <v>0</v>
      </c>
      <c r="AO1416" s="8">
        <v>0</v>
      </c>
      <c r="AP1416" s="8">
        <v>0</v>
      </c>
      <c r="AQ1416" s="8">
        <v>0</v>
      </c>
      <c r="AR1416" s="8">
        <v>0</v>
      </c>
      <c r="AS1416" s="8">
        <v>0</v>
      </c>
      <c r="AT1416" s="8">
        <v>0</v>
      </c>
      <c r="AU1416" s="7">
        <v>0</v>
      </c>
      <c r="AV1416" s="7">
        <v>0</v>
      </c>
      <c r="AW1416" s="7">
        <v>0</v>
      </c>
      <c r="AX1416" s="7">
        <v>0</v>
      </c>
      <c r="AY1416" s="7">
        <v>1.6918560606060606</v>
      </c>
      <c r="AZ1416" s="7">
        <v>0</v>
      </c>
      <c r="BA1416" s="7">
        <v>0</v>
      </c>
      <c r="BB1416" s="7">
        <v>1.6918560606060606</v>
      </c>
      <c r="BC1416" s="8">
        <v>0</v>
      </c>
      <c r="BD1416" s="8">
        <v>0</v>
      </c>
      <c r="BE1416" s="8">
        <v>0</v>
      </c>
      <c r="BF1416" s="8">
        <v>0</v>
      </c>
      <c r="BG1416" s="8">
        <v>0</v>
      </c>
      <c r="BH1416" s="8">
        <v>0</v>
      </c>
      <c r="BI1416" s="8">
        <v>0</v>
      </c>
      <c r="BJ1416" s="8">
        <v>0</v>
      </c>
      <c r="BK1416" s="8">
        <v>0</v>
      </c>
      <c r="BL1416" s="8">
        <v>0</v>
      </c>
      <c r="BM1416" s="8">
        <v>0</v>
      </c>
      <c r="BN1416" s="8">
        <v>0</v>
      </c>
      <c r="BO1416" s="8">
        <v>0</v>
      </c>
      <c r="BP1416" s="8">
        <v>0</v>
      </c>
      <c r="BQ1416" s="8">
        <v>0</v>
      </c>
      <c r="BR1416" s="8">
        <v>0</v>
      </c>
    </row>
    <row r="1417" spans="1:70" x14ac:dyDescent="0.25">
      <c r="A1417" s="6">
        <v>35264188</v>
      </c>
      <c r="B1417" t="s">
        <v>2991</v>
      </c>
      <c r="C1417" s="7" t="s">
        <v>137</v>
      </c>
      <c r="D1417" s="7" t="s">
        <v>94</v>
      </c>
      <c r="E1417" s="7" t="s">
        <v>95</v>
      </c>
      <c r="F1417" t="s">
        <v>2507</v>
      </c>
      <c r="G1417" t="s">
        <v>2508</v>
      </c>
      <c r="H1417" t="s">
        <v>1183</v>
      </c>
      <c r="I1417" t="s">
        <v>1168</v>
      </c>
      <c r="J1417" t="s">
        <v>158</v>
      </c>
      <c r="K1417" t="s">
        <v>1101</v>
      </c>
      <c r="L1417">
        <v>34.6065085571</v>
      </c>
      <c r="M1417">
        <v>-119.9508485339</v>
      </c>
      <c r="N1417" s="7" t="s">
        <v>1184</v>
      </c>
      <c r="O1417" s="7" t="s">
        <v>1185</v>
      </c>
      <c r="P1417" s="7" t="s">
        <v>1186</v>
      </c>
      <c r="Q1417" s="7" t="s">
        <v>122</v>
      </c>
      <c r="R1417" s="7">
        <v>153</v>
      </c>
      <c r="S1417" s="7">
        <v>1417</v>
      </c>
      <c r="T1417" s="7" t="s">
        <v>220</v>
      </c>
      <c r="U1417" s="7"/>
      <c r="V1417" s="7" t="s">
        <v>207</v>
      </c>
      <c r="W1417" s="8">
        <v>1.1100378787878789</v>
      </c>
      <c r="X1417" s="8">
        <v>0</v>
      </c>
      <c r="Y1417" s="8">
        <v>0</v>
      </c>
      <c r="Z1417" s="8">
        <v>1.1100378787878789</v>
      </c>
      <c r="AA1417" s="8">
        <v>0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8">
        <v>0</v>
      </c>
      <c r="AN1417" s="8">
        <v>0</v>
      </c>
      <c r="AO1417" s="8">
        <v>0</v>
      </c>
      <c r="AP1417" s="8">
        <v>0</v>
      </c>
      <c r="AQ1417" s="8">
        <v>0</v>
      </c>
      <c r="AR1417" s="8">
        <v>0</v>
      </c>
      <c r="AS1417" s="8">
        <v>0</v>
      </c>
      <c r="AT1417" s="8">
        <v>0</v>
      </c>
      <c r="AU1417" s="7">
        <v>0</v>
      </c>
      <c r="AV1417" s="7">
        <v>0</v>
      </c>
      <c r="AW1417" s="7">
        <v>0</v>
      </c>
      <c r="AX1417" s="7">
        <v>0</v>
      </c>
      <c r="AY1417" s="7">
        <v>1.1100378787878789</v>
      </c>
      <c r="AZ1417" s="7">
        <v>0</v>
      </c>
      <c r="BA1417" s="7">
        <v>0</v>
      </c>
      <c r="BB1417" s="7">
        <v>1.1100378787878789</v>
      </c>
      <c r="BC1417" s="8">
        <v>0</v>
      </c>
      <c r="BD1417" s="8">
        <v>0</v>
      </c>
      <c r="BE1417" s="8">
        <v>0</v>
      </c>
      <c r="BF1417" s="8">
        <v>0</v>
      </c>
      <c r="BG1417" s="8">
        <v>0</v>
      </c>
      <c r="BH1417" s="8">
        <v>0</v>
      </c>
      <c r="BI1417" s="8">
        <v>0</v>
      </c>
      <c r="BJ1417" s="8">
        <v>0</v>
      </c>
      <c r="BK1417" s="8">
        <v>0</v>
      </c>
      <c r="BL1417" s="8">
        <v>0</v>
      </c>
      <c r="BM1417" s="8">
        <v>0</v>
      </c>
      <c r="BN1417" s="8">
        <v>0</v>
      </c>
      <c r="BO1417" s="8">
        <v>0</v>
      </c>
      <c r="BP1417" s="8">
        <v>0</v>
      </c>
      <c r="BQ1417" s="8">
        <v>0</v>
      </c>
      <c r="BR1417" s="8">
        <v>0</v>
      </c>
    </row>
    <row r="1418" spans="1:70" x14ac:dyDescent="0.25">
      <c r="A1418" s="6">
        <v>35264189</v>
      </c>
      <c r="B1418" t="s">
        <v>2992</v>
      </c>
      <c r="C1418" s="7" t="s">
        <v>137</v>
      </c>
      <c r="D1418" s="7" t="s">
        <v>94</v>
      </c>
      <c r="E1418" s="7" t="s">
        <v>95</v>
      </c>
      <c r="F1418" t="s">
        <v>2507</v>
      </c>
      <c r="G1418" t="s">
        <v>2508</v>
      </c>
      <c r="H1418" t="s">
        <v>1183</v>
      </c>
      <c r="I1418" t="s">
        <v>1168</v>
      </c>
      <c r="J1418" t="s">
        <v>158</v>
      </c>
      <c r="K1418" t="s">
        <v>1101</v>
      </c>
      <c r="L1418">
        <v>34.637736848800003</v>
      </c>
      <c r="M1418">
        <v>-119.9713330937</v>
      </c>
      <c r="N1418" s="7" t="s">
        <v>1184</v>
      </c>
      <c r="O1418" s="7" t="s">
        <v>1185</v>
      </c>
      <c r="P1418" s="7" t="s">
        <v>1186</v>
      </c>
      <c r="Q1418" s="7" t="s">
        <v>122</v>
      </c>
      <c r="R1418" s="7">
        <v>153</v>
      </c>
      <c r="S1418" s="7">
        <v>1417</v>
      </c>
      <c r="T1418" s="7" t="s">
        <v>220</v>
      </c>
      <c r="U1418" s="7"/>
      <c r="V1418" s="7" t="s">
        <v>207</v>
      </c>
      <c r="W1418" s="8">
        <v>2.7369318181818181</v>
      </c>
      <c r="X1418" s="8">
        <v>0</v>
      </c>
      <c r="Y1418" s="8">
        <v>0</v>
      </c>
      <c r="Z1418" s="8">
        <v>2.7369318181818181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8">
        <v>0</v>
      </c>
      <c r="AO1418" s="8">
        <v>0</v>
      </c>
      <c r="AP1418" s="8">
        <v>0</v>
      </c>
      <c r="AQ1418" s="8">
        <v>0</v>
      </c>
      <c r="AR1418" s="8">
        <v>0</v>
      </c>
      <c r="AS1418" s="8">
        <v>0</v>
      </c>
      <c r="AT1418" s="8">
        <v>0</v>
      </c>
      <c r="AU1418" s="7">
        <v>0.72253787878787878</v>
      </c>
      <c r="AV1418" s="7">
        <v>0</v>
      </c>
      <c r="AW1418" s="7">
        <v>0</v>
      </c>
      <c r="AX1418" s="7">
        <v>0.72253787878787878</v>
      </c>
      <c r="AY1418" s="7">
        <v>2.0143939393939392</v>
      </c>
      <c r="AZ1418" s="7">
        <v>0</v>
      </c>
      <c r="BA1418" s="7">
        <v>0</v>
      </c>
      <c r="BB1418" s="7">
        <v>2.0143939393939392</v>
      </c>
      <c r="BC1418" s="8">
        <v>0</v>
      </c>
      <c r="BD1418" s="8">
        <v>0</v>
      </c>
      <c r="BE1418" s="8">
        <v>0</v>
      </c>
      <c r="BF1418" s="8">
        <v>0</v>
      </c>
      <c r="BG1418" s="8">
        <v>0</v>
      </c>
      <c r="BH1418" s="8">
        <v>0</v>
      </c>
      <c r="BI1418" s="8">
        <v>0</v>
      </c>
      <c r="BJ1418" s="8">
        <v>0</v>
      </c>
      <c r="BK1418" s="8">
        <v>0</v>
      </c>
      <c r="BL1418" s="8">
        <v>0</v>
      </c>
      <c r="BM1418" s="8">
        <v>0</v>
      </c>
      <c r="BN1418" s="8">
        <v>0</v>
      </c>
      <c r="BO1418" s="8">
        <v>0</v>
      </c>
      <c r="BP1418" s="8">
        <v>0</v>
      </c>
      <c r="BQ1418" s="8">
        <v>0</v>
      </c>
      <c r="BR1418" s="8">
        <v>0</v>
      </c>
    </row>
    <row r="1419" spans="1:70" x14ac:dyDescent="0.25">
      <c r="A1419" s="6">
        <v>35264190</v>
      </c>
      <c r="B1419" t="s">
        <v>2993</v>
      </c>
      <c r="C1419" s="7" t="s">
        <v>137</v>
      </c>
      <c r="D1419" s="7" t="s">
        <v>94</v>
      </c>
      <c r="E1419" s="7" t="s">
        <v>95</v>
      </c>
      <c r="F1419" t="s">
        <v>2507</v>
      </c>
      <c r="G1419" t="s">
        <v>2508</v>
      </c>
      <c r="H1419" t="s">
        <v>1183</v>
      </c>
      <c r="I1419" t="s">
        <v>1168</v>
      </c>
      <c r="J1419" t="s">
        <v>158</v>
      </c>
      <c r="K1419" t="s">
        <v>1101</v>
      </c>
      <c r="L1419">
        <v>34.645112237100001</v>
      </c>
      <c r="M1419">
        <v>-119.9634460008</v>
      </c>
      <c r="N1419" s="7" t="s">
        <v>1184</v>
      </c>
      <c r="O1419" s="7" t="s">
        <v>1185</v>
      </c>
      <c r="P1419" s="7" t="s">
        <v>1186</v>
      </c>
      <c r="Q1419" s="7" t="s">
        <v>122</v>
      </c>
      <c r="R1419" s="7">
        <v>153</v>
      </c>
      <c r="S1419" s="7">
        <v>1417</v>
      </c>
      <c r="T1419" s="7" t="s">
        <v>220</v>
      </c>
      <c r="U1419" s="7"/>
      <c r="V1419" s="7" t="s">
        <v>207</v>
      </c>
      <c r="W1419" s="8">
        <v>2.3384469696969696</v>
      </c>
      <c r="X1419" s="8">
        <v>0</v>
      </c>
      <c r="Y1419" s="8">
        <v>0</v>
      </c>
      <c r="Z1419" s="8">
        <v>2.3384469696969696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8">
        <v>0</v>
      </c>
      <c r="AO1419" s="8">
        <v>0</v>
      </c>
      <c r="AP1419" s="8">
        <v>0</v>
      </c>
      <c r="AQ1419" s="8">
        <v>0</v>
      </c>
      <c r="AR1419" s="8">
        <v>0</v>
      </c>
      <c r="AS1419" s="8">
        <v>0</v>
      </c>
      <c r="AT1419" s="8">
        <v>0</v>
      </c>
      <c r="AU1419" s="7">
        <v>0</v>
      </c>
      <c r="AV1419" s="7">
        <v>0</v>
      </c>
      <c r="AW1419" s="7">
        <v>0</v>
      </c>
      <c r="AX1419" s="7">
        <v>0</v>
      </c>
      <c r="AY1419" s="7">
        <v>2.3384469696969696</v>
      </c>
      <c r="AZ1419" s="7">
        <v>0</v>
      </c>
      <c r="BA1419" s="7">
        <v>0</v>
      </c>
      <c r="BB1419" s="7">
        <v>2.3384469696969696</v>
      </c>
      <c r="BC1419" s="8">
        <v>0</v>
      </c>
      <c r="BD1419" s="8">
        <v>0</v>
      </c>
      <c r="BE1419" s="8">
        <v>0</v>
      </c>
      <c r="BF1419" s="8">
        <v>0</v>
      </c>
      <c r="BG1419" s="8">
        <v>0</v>
      </c>
      <c r="BH1419" s="8">
        <v>0</v>
      </c>
      <c r="BI1419" s="8">
        <v>0</v>
      </c>
      <c r="BJ1419" s="8">
        <v>0</v>
      </c>
      <c r="BK1419" s="8">
        <v>0</v>
      </c>
      <c r="BL1419" s="8">
        <v>0</v>
      </c>
      <c r="BM1419" s="8">
        <v>0</v>
      </c>
      <c r="BN1419" s="8">
        <v>0</v>
      </c>
      <c r="BO1419" s="8">
        <v>0</v>
      </c>
      <c r="BP1419" s="8">
        <v>0</v>
      </c>
      <c r="BQ1419" s="8">
        <v>0</v>
      </c>
      <c r="BR1419" s="8">
        <v>0</v>
      </c>
    </row>
    <row r="1420" spans="1:70" x14ac:dyDescent="0.25">
      <c r="A1420" s="6">
        <v>35240222</v>
      </c>
      <c r="B1420" t="s">
        <v>2994</v>
      </c>
      <c r="C1420" s="7" t="s">
        <v>71</v>
      </c>
      <c r="D1420" s="7" t="s">
        <v>94</v>
      </c>
      <c r="E1420" s="7" t="s">
        <v>73</v>
      </c>
      <c r="F1420" t="s">
        <v>2507</v>
      </c>
      <c r="G1420" t="s">
        <v>2508</v>
      </c>
      <c r="H1420" t="s">
        <v>1183</v>
      </c>
      <c r="I1420" t="s">
        <v>1168</v>
      </c>
      <c r="J1420" t="s">
        <v>158</v>
      </c>
      <c r="K1420" t="s">
        <v>1101</v>
      </c>
      <c r="L1420">
        <v>34.610881788100002</v>
      </c>
      <c r="M1420">
        <v>-120.0203499026</v>
      </c>
      <c r="N1420" s="7" t="s">
        <v>1184</v>
      </c>
      <c r="O1420" s="7" t="s">
        <v>1185</v>
      </c>
      <c r="P1420" s="7" t="s">
        <v>1186</v>
      </c>
      <c r="Q1420" s="7" t="s">
        <v>122</v>
      </c>
      <c r="R1420" s="7">
        <v>153</v>
      </c>
      <c r="S1420" s="7">
        <v>1417</v>
      </c>
      <c r="T1420" s="7" t="s">
        <v>220</v>
      </c>
      <c r="U1420" s="7"/>
      <c r="V1420" s="7" t="s">
        <v>207</v>
      </c>
      <c r="W1420" s="8">
        <v>2.0513257575757575</v>
      </c>
      <c r="X1420" s="8">
        <v>0</v>
      </c>
      <c r="Y1420" s="8">
        <v>0</v>
      </c>
      <c r="Z1420" s="8">
        <v>2.0513257575757575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8">
        <v>0</v>
      </c>
      <c r="AO1420" s="8">
        <v>0</v>
      </c>
      <c r="AP1420" s="8">
        <v>0</v>
      </c>
      <c r="AQ1420" s="8">
        <v>0</v>
      </c>
      <c r="AR1420" s="8">
        <v>0</v>
      </c>
      <c r="AS1420" s="8">
        <v>0</v>
      </c>
      <c r="AT1420" s="8">
        <v>0</v>
      </c>
      <c r="AU1420" s="7">
        <v>0</v>
      </c>
      <c r="AV1420" s="7">
        <v>0</v>
      </c>
      <c r="AW1420" s="7">
        <v>0</v>
      </c>
      <c r="AX1420" s="7">
        <v>0</v>
      </c>
      <c r="AY1420" s="7">
        <v>2.0513257575757575</v>
      </c>
      <c r="AZ1420" s="7">
        <v>0</v>
      </c>
      <c r="BA1420" s="7">
        <v>0</v>
      </c>
      <c r="BB1420" s="7">
        <v>2.0513257575757575</v>
      </c>
      <c r="BC1420" s="8">
        <v>0</v>
      </c>
      <c r="BD1420" s="8">
        <v>0</v>
      </c>
      <c r="BE1420" s="8">
        <v>0</v>
      </c>
      <c r="BF1420" s="8">
        <v>0</v>
      </c>
      <c r="BG1420" s="8">
        <v>0</v>
      </c>
      <c r="BH1420" s="8">
        <v>0</v>
      </c>
      <c r="BI1420" s="8">
        <v>0</v>
      </c>
      <c r="BJ1420" s="8">
        <v>0</v>
      </c>
      <c r="BK1420" s="8">
        <v>0</v>
      </c>
      <c r="BL1420" s="8">
        <v>0</v>
      </c>
      <c r="BM1420" s="8">
        <v>0</v>
      </c>
      <c r="BN1420" s="8">
        <v>0</v>
      </c>
      <c r="BO1420" s="8">
        <v>0</v>
      </c>
      <c r="BP1420" s="8">
        <v>0</v>
      </c>
      <c r="BQ1420" s="8">
        <v>0</v>
      </c>
      <c r="BR1420" s="8">
        <v>0</v>
      </c>
    </row>
    <row r="1421" spans="1:70" x14ac:dyDescent="0.25">
      <c r="A1421" s="6">
        <v>35240223</v>
      </c>
      <c r="B1421" t="s">
        <v>2995</v>
      </c>
      <c r="C1421" s="7" t="s">
        <v>137</v>
      </c>
      <c r="D1421" s="7" t="s">
        <v>94</v>
      </c>
      <c r="E1421" s="7" t="s">
        <v>95</v>
      </c>
      <c r="F1421" t="s">
        <v>2507</v>
      </c>
      <c r="G1421" t="s">
        <v>2508</v>
      </c>
      <c r="H1421" t="s">
        <v>1183</v>
      </c>
      <c r="I1421" t="s">
        <v>1168</v>
      </c>
      <c r="J1421" t="s">
        <v>158</v>
      </c>
      <c r="K1421" t="s">
        <v>1101</v>
      </c>
      <c r="L1421">
        <v>34.610881788100002</v>
      </c>
      <c r="M1421">
        <v>-120.0203499026</v>
      </c>
      <c r="N1421" s="7" t="s">
        <v>1184</v>
      </c>
      <c r="O1421" s="7" t="s">
        <v>1185</v>
      </c>
      <c r="P1421" s="7" t="s">
        <v>1186</v>
      </c>
      <c r="Q1421" s="7" t="s">
        <v>122</v>
      </c>
      <c r="R1421" s="7">
        <v>153</v>
      </c>
      <c r="S1421" s="7">
        <v>1417</v>
      </c>
      <c r="T1421" s="7" t="s">
        <v>220</v>
      </c>
      <c r="U1421" s="7"/>
      <c r="V1421" s="7" t="s">
        <v>207</v>
      </c>
      <c r="W1421" s="8">
        <v>2.5759469696969699</v>
      </c>
      <c r="X1421" s="8">
        <v>0</v>
      </c>
      <c r="Y1421" s="8">
        <v>0</v>
      </c>
      <c r="Z1421" s="8">
        <v>2.5759469696969699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8">
        <v>0</v>
      </c>
      <c r="AO1421" s="8">
        <v>0</v>
      </c>
      <c r="AP1421" s="8">
        <v>0</v>
      </c>
      <c r="AQ1421" s="8">
        <v>0</v>
      </c>
      <c r="AR1421" s="8">
        <v>0</v>
      </c>
      <c r="AS1421" s="8">
        <v>0</v>
      </c>
      <c r="AT1421" s="8">
        <v>0</v>
      </c>
      <c r="AU1421" s="7">
        <v>1.6964015151515148</v>
      </c>
      <c r="AV1421" s="7">
        <v>0</v>
      </c>
      <c r="AW1421" s="7">
        <v>0</v>
      </c>
      <c r="AX1421" s="7">
        <v>1.6964015151515148</v>
      </c>
      <c r="AY1421" s="7">
        <v>0.87954545454545507</v>
      </c>
      <c r="AZ1421" s="7">
        <v>0</v>
      </c>
      <c r="BA1421" s="7">
        <v>0</v>
      </c>
      <c r="BB1421" s="7">
        <v>0.87954545454545507</v>
      </c>
      <c r="BC1421" s="8">
        <v>0</v>
      </c>
      <c r="BD1421" s="8">
        <v>0</v>
      </c>
      <c r="BE1421" s="8">
        <v>0</v>
      </c>
      <c r="BF1421" s="8">
        <v>0</v>
      </c>
      <c r="BG1421" s="8">
        <v>0</v>
      </c>
      <c r="BH1421" s="8">
        <v>0</v>
      </c>
      <c r="BI1421" s="8">
        <v>0</v>
      </c>
      <c r="BJ1421" s="8">
        <v>0</v>
      </c>
      <c r="BK1421" s="8">
        <v>0</v>
      </c>
      <c r="BL1421" s="8">
        <v>0</v>
      </c>
      <c r="BM1421" s="8">
        <v>0</v>
      </c>
      <c r="BN1421" s="8">
        <v>0</v>
      </c>
      <c r="BO1421" s="8">
        <v>0</v>
      </c>
      <c r="BP1421" s="8">
        <v>0</v>
      </c>
      <c r="BQ1421" s="8">
        <v>0</v>
      </c>
      <c r="BR1421" s="8">
        <v>0</v>
      </c>
    </row>
    <row r="1422" spans="1:70" x14ac:dyDescent="0.25">
      <c r="A1422" s="6">
        <v>35062376</v>
      </c>
      <c r="B1422" t="s">
        <v>2996</v>
      </c>
      <c r="C1422" s="7" t="s">
        <v>137</v>
      </c>
      <c r="D1422" s="7" t="s">
        <v>94</v>
      </c>
      <c r="E1422" s="7" t="s">
        <v>95</v>
      </c>
      <c r="F1422" t="s">
        <v>2507</v>
      </c>
      <c r="G1422" t="s">
        <v>2508</v>
      </c>
      <c r="H1422" t="s">
        <v>1206</v>
      </c>
      <c r="I1422" t="s">
        <v>130</v>
      </c>
      <c r="J1422" t="s">
        <v>78</v>
      </c>
      <c r="K1422" t="s">
        <v>109</v>
      </c>
      <c r="L1422">
        <v>38.768553722630003</v>
      </c>
      <c r="M1422">
        <v>-120.9250592766</v>
      </c>
      <c r="N1422" s="7" t="s">
        <v>1219</v>
      </c>
      <c r="O1422" s="7" t="s">
        <v>2997</v>
      </c>
      <c r="P1422" s="7" t="s">
        <v>1221</v>
      </c>
      <c r="Q1422" s="7" t="s">
        <v>170</v>
      </c>
      <c r="R1422" s="7">
        <v>159</v>
      </c>
      <c r="S1422" s="7">
        <v>241</v>
      </c>
      <c r="T1422" s="7" t="s">
        <v>206</v>
      </c>
      <c r="U1422" s="7" t="s">
        <v>211</v>
      </c>
      <c r="V1422" s="7" t="s">
        <v>80</v>
      </c>
      <c r="W1422" s="8">
        <v>0.19412878787878787</v>
      </c>
      <c r="X1422" s="8">
        <v>5.0310606060606062</v>
      </c>
      <c r="Y1422" s="8">
        <v>0</v>
      </c>
      <c r="Z1422" s="8">
        <v>5.2251893939393943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8">
        <v>0</v>
      </c>
      <c r="AO1422" s="8">
        <v>0</v>
      </c>
      <c r="AP1422" s="8">
        <v>0</v>
      </c>
      <c r="AQ1422" s="8">
        <v>0</v>
      </c>
      <c r="AR1422" s="8">
        <v>0.97178030303030305</v>
      </c>
      <c r="AS1422" s="8">
        <v>0</v>
      </c>
      <c r="AT1422" s="8">
        <v>0.97178030303030305</v>
      </c>
      <c r="AU1422" s="7">
        <v>0</v>
      </c>
      <c r="AV1422" s="7">
        <v>0</v>
      </c>
      <c r="AW1422" s="7">
        <v>0</v>
      </c>
      <c r="AX1422" s="7">
        <v>0</v>
      </c>
      <c r="AY1422" s="7">
        <v>0</v>
      </c>
      <c r="AZ1422" s="7">
        <v>4.2534090909090905</v>
      </c>
      <c r="BA1422" s="7">
        <v>0</v>
      </c>
      <c r="BB1422" s="7">
        <v>4.2534090909090905</v>
      </c>
      <c r="BC1422" s="8">
        <v>0</v>
      </c>
      <c r="BD1422" s="8">
        <v>0</v>
      </c>
      <c r="BE1422" s="8">
        <v>0</v>
      </c>
      <c r="BF1422" s="8">
        <v>0</v>
      </c>
      <c r="BG1422" s="8">
        <v>0</v>
      </c>
      <c r="BH1422" s="8">
        <v>0</v>
      </c>
      <c r="BI1422" s="8">
        <v>0</v>
      </c>
      <c r="BJ1422" s="8">
        <v>0</v>
      </c>
      <c r="BK1422" s="8">
        <v>0</v>
      </c>
      <c r="BL1422" s="8">
        <v>0</v>
      </c>
      <c r="BM1422" s="8">
        <v>0</v>
      </c>
      <c r="BN1422" s="8">
        <v>0</v>
      </c>
      <c r="BO1422" s="8">
        <v>0</v>
      </c>
      <c r="BP1422" s="8">
        <v>0</v>
      </c>
      <c r="BQ1422" s="8">
        <v>0</v>
      </c>
      <c r="BR1422" s="8">
        <v>0</v>
      </c>
    </row>
    <row r="1423" spans="1:70" x14ac:dyDescent="0.25">
      <c r="A1423" s="6">
        <v>35226852</v>
      </c>
      <c r="B1423" t="s">
        <v>2998</v>
      </c>
      <c r="C1423" s="7" t="s">
        <v>137</v>
      </c>
      <c r="D1423" s="7" t="s">
        <v>94</v>
      </c>
      <c r="E1423" s="7" t="s">
        <v>95</v>
      </c>
      <c r="F1423" t="s">
        <v>2507</v>
      </c>
      <c r="G1423" t="s">
        <v>2508</v>
      </c>
      <c r="H1423" t="s">
        <v>1206</v>
      </c>
      <c r="I1423" t="s">
        <v>130</v>
      </c>
      <c r="J1423" t="s">
        <v>78</v>
      </c>
      <c r="K1423" t="s">
        <v>109</v>
      </c>
      <c r="L1423">
        <v>38.7138066443</v>
      </c>
      <c r="M1423">
        <v>-120.9393783421</v>
      </c>
      <c r="N1423" s="7" t="s">
        <v>1219</v>
      </c>
      <c r="O1423" s="7" t="s">
        <v>2997</v>
      </c>
      <c r="P1423" s="7" t="s">
        <v>1221</v>
      </c>
      <c r="Q1423" s="7" t="s">
        <v>170</v>
      </c>
      <c r="R1423" s="7">
        <v>159</v>
      </c>
      <c r="S1423" s="7">
        <v>241</v>
      </c>
      <c r="T1423" s="7" t="s">
        <v>206</v>
      </c>
      <c r="U1423" s="7"/>
      <c r="V1423" s="7" t="s">
        <v>207</v>
      </c>
      <c r="W1423" s="8">
        <v>2.3679924242424244</v>
      </c>
      <c r="X1423" s="8">
        <v>0</v>
      </c>
      <c r="Y1423" s="8">
        <v>0</v>
      </c>
      <c r="Z1423" s="8">
        <v>2.3679924242424244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8">
        <v>0</v>
      </c>
      <c r="AO1423" s="8">
        <v>0</v>
      </c>
      <c r="AP1423" s="8">
        <v>0</v>
      </c>
      <c r="AQ1423" s="8">
        <v>0</v>
      </c>
      <c r="AR1423" s="8">
        <v>0</v>
      </c>
      <c r="AS1423" s="8">
        <v>0</v>
      </c>
      <c r="AT1423" s="8">
        <v>0</v>
      </c>
      <c r="AU1423" s="7">
        <v>0.2505681818181818</v>
      </c>
      <c r="AV1423" s="7">
        <v>0</v>
      </c>
      <c r="AW1423" s="7">
        <v>0</v>
      </c>
      <c r="AX1423" s="7">
        <v>0.2505681818181818</v>
      </c>
      <c r="AY1423" s="7">
        <v>2.1174242424242427</v>
      </c>
      <c r="AZ1423" s="7">
        <v>0</v>
      </c>
      <c r="BA1423" s="7">
        <v>0</v>
      </c>
      <c r="BB1423" s="7">
        <v>2.1174242424242427</v>
      </c>
      <c r="BC1423" s="8">
        <v>0</v>
      </c>
      <c r="BD1423" s="8">
        <v>0</v>
      </c>
      <c r="BE1423" s="8">
        <v>0</v>
      </c>
      <c r="BF1423" s="8">
        <v>0</v>
      </c>
      <c r="BG1423" s="8">
        <v>0</v>
      </c>
      <c r="BH1423" s="8">
        <v>0</v>
      </c>
      <c r="BI1423" s="8">
        <v>0</v>
      </c>
      <c r="BJ1423" s="8">
        <v>0</v>
      </c>
      <c r="BK1423" s="8">
        <v>0</v>
      </c>
      <c r="BL1423" s="8">
        <v>0</v>
      </c>
      <c r="BM1423" s="8">
        <v>0</v>
      </c>
      <c r="BN1423" s="8">
        <v>0</v>
      </c>
      <c r="BO1423" s="8">
        <v>0</v>
      </c>
      <c r="BP1423" s="8">
        <v>0</v>
      </c>
      <c r="BQ1423" s="8">
        <v>0</v>
      </c>
      <c r="BR1423" s="8">
        <v>0</v>
      </c>
    </row>
    <row r="1424" spans="1:70" x14ac:dyDescent="0.25">
      <c r="A1424" s="6">
        <v>35226853</v>
      </c>
      <c r="B1424" t="s">
        <v>2999</v>
      </c>
      <c r="C1424" s="7" t="s">
        <v>93</v>
      </c>
      <c r="D1424" s="7" t="s">
        <v>94</v>
      </c>
      <c r="E1424" s="7" t="s">
        <v>95</v>
      </c>
      <c r="F1424" t="s">
        <v>2507</v>
      </c>
      <c r="G1424" t="s">
        <v>2508</v>
      </c>
      <c r="H1424" t="s">
        <v>1206</v>
      </c>
      <c r="I1424" t="s">
        <v>130</v>
      </c>
      <c r="J1424" t="s">
        <v>78</v>
      </c>
      <c r="K1424" t="s">
        <v>109</v>
      </c>
      <c r="L1424">
        <v>38.7138066443</v>
      </c>
      <c r="M1424">
        <v>-120.9393783421</v>
      </c>
      <c r="N1424" s="7" t="s">
        <v>1219</v>
      </c>
      <c r="O1424" s="7" t="s">
        <v>2997</v>
      </c>
      <c r="P1424" s="7" t="s">
        <v>1221</v>
      </c>
      <c r="Q1424" s="7" t="s">
        <v>170</v>
      </c>
      <c r="R1424" s="7">
        <v>159</v>
      </c>
      <c r="S1424" s="7">
        <v>241</v>
      </c>
      <c r="T1424" s="7" t="s">
        <v>206</v>
      </c>
      <c r="U1424" s="7"/>
      <c r="V1424" s="7" t="s">
        <v>200</v>
      </c>
      <c r="W1424" s="8">
        <v>2.6304924242424241</v>
      </c>
      <c r="X1424" s="8">
        <v>0</v>
      </c>
      <c r="Y1424" s="8">
        <v>0</v>
      </c>
      <c r="Z1424" s="8">
        <v>2.6304924242424241</v>
      </c>
      <c r="AA1424" s="8">
        <v>0</v>
      </c>
      <c r="AB1424" s="8">
        <v>0</v>
      </c>
      <c r="AC1424" s="8">
        <v>0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8">
        <v>0</v>
      </c>
      <c r="AN1424" s="8">
        <v>0</v>
      </c>
      <c r="AO1424" s="8">
        <v>0</v>
      </c>
      <c r="AP1424" s="8">
        <v>0</v>
      </c>
      <c r="AQ1424" s="8">
        <v>2.6304924242424259</v>
      </c>
      <c r="AR1424" s="8">
        <v>0</v>
      </c>
      <c r="AS1424" s="8">
        <v>0</v>
      </c>
      <c r="AT1424" s="8">
        <v>2.6304924242424259</v>
      </c>
      <c r="AU1424" s="7">
        <v>0</v>
      </c>
      <c r="AV1424" s="7">
        <v>0</v>
      </c>
      <c r="AW1424" s="7">
        <v>0</v>
      </c>
      <c r="AX1424" s="7">
        <v>0</v>
      </c>
      <c r="AY1424" s="7">
        <v>0</v>
      </c>
      <c r="AZ1424" s="7">
        <v>0</v>
      </c>
      <c r="BA1424" s="7">
        <v>0</v>
      </c>
      <c r="BB1424" s="7">
        <v>0</v>
      </c>
      <c r="BC1424" s="8">
        <v>0</v>
      </c>
      <c r="BD1424" s="8">
        <v>0</v>
      </c>
      <c r="BE1424" s="8">
        <v>0</v>
      </c>
      <c r="BF1424" s="8">
        <v>0</v>
      </c>
      <c r="BG1424" s="8">
        <v>0</v>
      </c>
      <c r="BH1424" s="8">
        <v>0</v>
      </c>
      <c r="BI1424" s="8">
        <v>0</v>
      </c>
      <c r="BJ1424" s="8">
        <v>0</v>
      </c>
      <c r="BK1424" s="8">
        <v>0</v>
      </c>
      <c r="BL1424" s="8">
        <v>0</v>
      </c>
      <c r="BM1424" s="8">
        <v>0</v>
      </c>
      <c r="BN1424" s="8">
        <v>0</v>
      </c>
      <c r="BO1424" s="8">
        <v>0</v>
      </c>
      <c r="BP1424" s="8">
        <v>0</v>
      </c>
      <c r="BQ1424" s="8">
        <v>0</v>
      </c>
      <c r="BR1424" s="8">
        <v>0</v>
      </c>
    </row>
    <row r="1425" spans="1:70" x14ac:dyDescent="0.25">
      <c r="A1425" s="6">
        <v>35226854</v>
      </c>
      <c r="B1425" t="s">
        <v>3000</v>
      </c>
      <c r="C1425" s="7" t="s">
        <v>93</v>
      </c>
      <c r="D1425" s="7" t="s">
        <v>94</v>
      </c>
      <c r="E1425" s="7" t="s">
        <v>95</v>
      </c>
      <c r="F1425" t="s">
        <v>2507</v>
      </c>
      <c r="G1425" t="s">
        <v>2508</v>
      </c>
      <c r="H1425" t="s">
        <v>1206</v>
      </c>
      <c r="I1425" t="s">
        <v>130</v>
      </c>
      <c r="J1425" t="s">
        <v>78</v>
      </c>
      <c r="K1425" t="s">
        <v>109</v>
      </c>
      <c r="L1425">
        <v>38.7138066443</v>
      </c>
      <c r="M1425">
        <v>-120.9393783421</v>
      </c>
      <c r="N1425" s="7" t="s">
        <v>1219</v>
      </c>
      <c r="O1425" s="7" t="s">
        <v>2997</v>
      </c>
      <c r="P1425" s="7" t="s">
        <v>1221</v>
      </c>
      <c r="Q1425" s="7" t="s">
        <v>170</v>
      </c>
      <c r="R1425" s="7">
        <v>159</v>
      </c>
      <c r="S1425" s="7">
        <v>241</v>
      </c>
      <c r="T1425" s="7" t="s">
        <v>206</v>
      </c>
      <c r="U1425" s="7"/>
      <c r="V1425" s="7" t="s">
        <v>200</v>
      </c>
      <c r="W1425" s="8">
        <v>2.1119318181818181</v>
      </c>
      <c r="X1425" s="8">
        <v>0</v>
      </c>
      <c r="Y1425" s="8">
        <v>0.1571969696969697</v>
      </c>
      <c r="Z1425" s="8">
        <v>2.2691287878787878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0</v>
      </c>
      <c r="AN1425" s="8">
        <v>0</v>
      </c>
      <c r="AO1425" s="8">
        <v>0</v>
      </c>
      <c r="AP1425" s="8">
        <v>0</v>
      </c>
      <c r="AQ1425" s="8">
        <v>2.1119318181818181</v>
      </c>
      <c r="AR1425" s="8">
        <v>0</v>
      </c>
      <c r="AS1425" s="8">
        <v>0.1571969696969697</v>
      </c>
      <c r="AT1425" s="8">
        <v>2.2691287878787878</v>
      </c>
      <c r="AU1425" s="7">
        <v>0</v>
      </c>
      <c r="AV1425" s="7">
        <v>0</v>
      </c>
      <c r="AW1425" s="7">
        <v>0</v>
      </c>
      <c r="AX1425" s="7">
        <v>0</v>
      </c>
      <c r="AY1425" s="7">
        <v>0</v>
      </c>
      <c r="AZ1425" s="7">
        <v>0</v>
      </c>
      <c r="BA1425" s="7">
        <v>0</v>
      </c>
      <c r="BB1425" s="7">
        <v>0</v>
      </c>
      <c r="BC1425" s="8">
        <v>0</v>
      </c>
      <c r="BD1425" s="8">
        <v>0</v>
      </c>
      <c r="BE1425" s="8">
        <v>0</v>
      </c>
      <c r="BF1425" s="8">
        <v>0</v>
      </c>
      <c r="BG1425" s="8">
        <v>0</v>
      </c>
      <c r="BH1425" s="8">
        <v>0</v>
      </c>
      <c r="BI1425" s="8">
        <v>0</v>
      </c>
      <c r="BJ1425" s="8">
        <v>0</v>
      </c>
      <c r="BK1425" s="8">
        <v>0</v>
      </c>
      <c r="BL1425" s="8">
        <v>0</v>
      </c>
      <c r="BM1425" s="8">
        <v>0</v>
      </c>
      <c r="BN1425" s="8">
        <v>0</v>
      </c>
      <c r="BO1425" s="8">
        <v>0</v>
      </c>
      <c r="BP1425" s="8">
        <v>0</v>
      </c>
      <c r="BQ1425" s="8">
        <v>0</v>
      </c>
      <c r="BR1425" s="8">
        <v>0</v>
      </c>
    </row>
    <row r="1426" spans="1:70" x14ac:dyDescent="0.25">
      <c r="A1426" s="6">
        <v>35226856</v>
      </c>
      <c r="B1426" t="s">
        <v>3001</v>
      </c>
      <c r="C1426" s="7" t="s">
        <v>93</v>
      </c>
      <c r="D1426" s="7" t="s">
        <v>94</v>
      </c>
      <c r="E1426" s="7" t="s">
        <v>95</v>
      </c>
      <c r="F1426" t="s">
        <v>2507</v>
      </c>
      <c r="G1426" t="s">
        <v>2508</v>
      </c>
      <c r="H1426" t="s">
        <v>1206</v>
      </c>
      <c r="I1426" t="s">
        <v>130</v>
      </c>
      <c r="J1426" t="s">
        <v>78</v>
      </c>
      <c r="K1426" t="s">
        <v>109</v>
      </c>
      <c r="L1426">
        <v>38.7138066443</v>
      </c>
      <c r="M1426">
        <v>-120.9393783421</v>
      </c>
      <c r="N1426" s="7" t="s">
        <v>1219</v>
      </c>
      <c r="O1426" s="7" t="s">
        <v>2997</v>
      </c>
      <c r="P1426" s="7" t="s">
        <v>1221</v>
      </c>
      <c r="Q1426" s="7" t="s">
        <v>170</v>
      </c>
      <c r="R1426" s="7">
        <v>159</v>
      </c>
      <c r="S1426" s="7">
        <v>241</v>
      </c>
      <c r="T1426" s="7" t="s">
        <v>206</v>
      </c>
      <c r="U1426" s="7"/>
      <c r="V1426" s="7" t="s">
        <v>200</v>
      </c>
      <c r="W1426" s="8">
        <v>1.0929924242424243</v>
      </c>
      <c r="X1426" s="8">
        <v>0</v>
      </c>
      <c r="Y1426" s="8">
        <v>0</v>
      </c>
      <c r="Z1426" s="8">
        <v>1.0929924242424243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8">
        <v>0</v>
      </c>
      <c r="AO1426" s="8">
        <v>0</v>
      </c>
      <c r="AP1426" s="8">
        <v>0</v>
      </c>
      <c r="AQ1426" s="8">
        <v>1.0929924242424243</v>
      </c>
      <c r="AR1426" s="8">
        <v>0</v>
      </c>
      <c r="AS1426" s="8">
        <v>0</v>
      </c>
      <c r="AT1426" s="8">
        <v>1.0929924242424243</v>
      </c>
      <c r="AU1426" s="7">
        <v>0</v>
      </c>
      <c r="AV1426" s="7">
        <v>0</v>
      </c>
      <c r="AW1426" s="7">
        <v>0</v>
      </c>
      <c r="AX1426" s="7">
        <v>0</v>
      </c>
      <c r="AY1426" s="7">
        <v>0</v>
      </c>
      <c r="AZ1426" s="7">
        <v>0</v>
      </c>
      <c r="BA1426" s="7">
        <v>0</v>
      </c>
      <c r="BB1426" s="7">
        <v>0</v>
      </c>
      <c r="BC1426" s="8">
        <v>0</v>
      </c>
      <c r="BD1426" s="8">
        <v>0</v>
      </c>
      <c r="BE1426" s="8">
        <v>0</v>
      </c>
      <c r="BF1426" s="8">
        <v>0</v>
      </c>
      <c r="BG1426" s="8">
        <v>0</v>
      </c>
      <c r="BH1426" s="8">
        <v>0</v>
      </c>
      <c r="BI1426" s="8">
        <v>0</v>
      </c>
      <c r="BJ1426" s="8">
        <v>0</v>
      </c>
      <c r="BK1426" s="8">
        <v>0</v>
      </c>
      <c r="BL1426" s="8">
        <v>0</v>
      </c>
      <c r="BM1426" s="8">
        <v>0</v>
      </c>
      <c r="BN1426" s="8">
        <v>0</v>
      </c>
      <c r="BO1426" s="8">
        <v>0</v>
      </c>
      <c r="BP1426" s="8">
        <v>0</v>
      </c>
      <c r="BQ1426" s="8">
        <v>0</v>
      </c>
      <c r="BR1426" s="8">
        <v>0</v>
      </c>
    </row>
    <row r="1427" spans="1:70" x14ac:dyDescent="0.25">
      <c r="A1427" s="6">
        <v>31290145</v>
      </c>
      <c r="B1427" t="s">
        <v>3002</v>
      </c>
      <c r="C1427" s="7" t="s">
        <v>93</v>
      </c>
      <c r="D1427" s="7" t="s">
        <v>94</v>
      </c>
      <c r="E1427" s="7" t="s">
        <v>95</v>
      </c>
      <c r="F1427" t="s">
        <v>2507</v>
      </c>
      <c r="G1427" t="s">
        <v>2508</v>
      </c>
      <c r="H1427" t="s">
        <v>3003</v>
      </c>
      <c r="I1427" t="s">
        <v>1229</v>
      </c>
      <c r="J1427" t="s">
        <v>153</v>
      </c>
      <c r="K1427" t="s">
        <v>154</v>
      </c>
      <c r="L1427">
        <v>37.946785700900001</v>
      </c>
      <c r="M1427">
        <v>-122.55988052710001</v>
      </c>
      <c r="N1427" s="7" t="s">
        <v>3004</v>
      </c>
      <c r="O1427" s="7" t="s">
        <v>3005</v>
      </c>
      <c r="P1427" s="7" t="s">
        <v>3006</v>
      </c>
      <c r="Q1427" s="7" t="s">
        <v>170</v>
      </c>
      <c r="R1427" s="7">
        <v>2837</v>
      </c>
      <c r="S1427" s="7"/>
      <c r="T1427" s="7"/>
      <c r="U1427" s="7"/>
      <c r="V1427" s="7" t="s">
        <v>101</v>
      </c>
      <c r="W1427" s="8">
        <v>0.15170454545454545</v>
      </c>
      <c r="X1427" s="8">
        <v>0</v>
      </c>
      <c r="Y1427" s="8">
        <v>0</v>
      </c>
      <c r="Z1427" s="8">
        <v>0.15170454545454545</v>
      </c>
      <c r="AA1427" s="8">
        <v>0</v>
      </c>
      <c r="AB1427" s="8">
        <v>0</v>
      </c>
      <c r="AC1427" s="8">
        <v>0</v>
      </c>
      <c r="AD1427" s="8">
        <v>0</v>
      </c>
      <c r="AE1427" s="8">
        <v>0.15170454545454545</v>
      </c>
      <c r="AF1427" s="8">
        <v>0</v>
      </c>
      <c r="AG1427" s="8">
        <v>0</v>
      </c>
      <c r="AH1427" s="8">
        <v>0.15170454545454545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8">
        <v>0</v>
      </c>
      <c r="AO1427" s="8">
        <v>0</v>
      </c>
      <c r="AP1427" s="8">
        <v>0</v>
      </c>
      <c r="AQ1427" s="8">
        <v>0</v>
      </c>
      <c r="AR1427" s="8">
        <v>0</v>
      </c>
      <c r="AS1427" s="8">
        <v>0</v>
      </c>
      <c r="AT1427" s="8">
        <v>0</v>
      </c>
      <c r="AU1427" s="7">
        <v>0</v>
      </c>
      <c r="AV1427" s="7">
        <v>0</v>
      </c>
      <c r="AW1427" s="7">
        <v>0</v>
      </c>
      <c r="AX1427" s="7">
        <v>0</v>
      </c>
      <c r="AY1427" s="7">
        <v>0</v>
      </c>
      <c r="AZ1427" s="7">
        <v>0</v>
      </c>
      <c r="BA1427" s="7">
        <v>0</v>
      </c>
      <c r="BB1427" s="7">
        <v>0</v>
      </c>
      <c r="BC1427" s="8">
        <v>0</v>
      </c>
      <c r="BD1427" s="8">
        <v>0</v>
      </c>
      <c r="BE1427" s="8">
        <v>0</v>
      </c>
      <c r="BF1427" s="8">
        <v>0</v>
      </c>
      <c r="BG1427" s="8">
        <v>0</v>
      </c>
      <c r="BH1427" s="8">
        <v>0</v>
      </c>
      <c r="BI1427" s="8">
        <v>0</v>
      </c>
      <c r="BJ1427" s="8">
        <v>0</v>
      </c>
      <c r="BK1427" s="8">
        <v>0</v>
      </c>
      <c r="BL1427" s="8">
        <v>0</v>
      </c>
      <c r="BM1427" s="8">
        <v>0</v>
      </c>
      <c r="BN1427" s="8">
        <v>0</v>
      </c>
      <c r="BO1427" s="8">
        <v>0</v>
      </c>
      <c r="BP1427" s="8">
        <v>0</v>
      </c>
      <c r="BQ1427" s="8">
        <v>0</v>
      </c>
      <c r="BR1427" s="8">
        <v>0</v>
      </c>
    </row>
    <row r="1428" spans="1:70" x14ac:dyDescent="0.25">
      <c r="A1428" s="6">
        <v>35409205</v>
      </c>
      <c r="B1428" t="s">
        <v>3007</v>
      </c>
      <c r="C1428" s="7" t="s">
        <v>421</v>
      </c>
      <c r="D1428" s="7" t="s">
        <v>2647</v>
      </c>
      <c r="E1428" s="7" t="s">
        <v>421</v>
      </c>
      <c r="F1428" t="s">
        <v>2507</v>
      </c>
      <c r="G1428" t="s">
        <v>2648</v>
      </c>
      <c r="H1428" t="s">
        <v>107</v>
      </c>
      <c r="I1428" t="s">
        <v>108</v>
      </c>
      <c r="J1428" t="s">
        <v>78</v>
      </c>
      <c r="K1428" t="s">
        <v>109</v>
      </c>
      <c r="L1428">
        <v>39.101114529999997</v>
      </c>
      <c r="M1428">
        <v>-120.9595967179</v>
      </c>
      <c r="N1428" s="7" t="s">
        <v>762</v>
      </c>
      <c r="O1428" s="7" t="s">
        <v>770</v>
      </c>
      <c r="P1428" s="7" t="s">
        <v>764</v>
      </c>
      <c r="Q1428" s="7" t="s">
        <v>141</v>
      </c>
      <c r="R1428" s="7">
        <v>2201</v>
      </c>
      <c r="S1428" s="7">
        <v>71</v>
      </c>
      <c r="T1428" s="7" t="s">
        <v>123</v>
      </c>
      <c r="U1428" s="7"/>
      <c r="V1428" s="7" t="s">
        <v>790</v>
      </c>
      <c r="W1428" s="8">
        <v>0</v>
      </c>
      <c r="X1428" s="8">
        <v>15.2</v>
      </c>
      <c r="Y1428" s="8">
        <v>0</v>
      </c>
      <c r="Z1428" s="8">
        <v>15.2</v>
      </c>
      <c r="AA1428" s="8">
        <v>0</v>
      </c>
      <c r="AB1428" s="8">
        <v>0</v>
      </c>
      <c r="AC1428" s="8">
        <v>0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8">
        <v>0</v>
      </c>
      <c r="AM1428" s="8">
        <v>0</v>
      </c>
      <c r="AN1428" s="8">
        <v>0</v>
      </c>
      <c r="AO1428" s="8">
        <v>0</v>
      </c>
      <c r="AP1428" s="8">
        <v>0</v>
      </c>
      <c r="AQ1428" s="8">
        <v>0</v>
      </c>
      <c r="AR1428" s="8">
        <v>0</v>
      </c>
      <c r="AS1428" s="8">
        <v>0</v>
      </c>
      <c r="AT1428" s="8">
        <v>0</v>
      </c>
      <c r="AU1428" s="7">
        <v>0</v>
      </c>
      <c r="AV1428" s="7">
        <v>0</v>
      </c>
      <c r="AW1428" s="7">
        <v>0</v>
      </c>
      <c r="AX1428" s="7">
        <v>0</v>
      </c>
      <c r="AY1428" s="7">
        <v>0</v>
      </c>
      <c r="AZ1428" s="7">
        <v>0</v>
      </c>
      <c r="BA1428" s="7">
        <v>0</v>
      </c>
      <c r="BB1428" s="7">
        <v>0</v>
      </c>
      <c r="BC1428" s="8">
        <v>0</v>
      </c>
      <c r="BD1428" s="8">
        <v>0</v>
      </c>
      <c r="BE1428" s="8">
        <v>0</v>
      </c>
      <c r="BF1428" s="8">
        <v>0</v>
      </c>
      <c r="BG1428" s="8">
        <v>0</v>
      </c>
      <c r="BH1428" s="8">
        <v>0</v>
      </c>
      <c r="BI1428" s="8">
        <v>0</v>
      </c>
      <c r="BJ1428" s="8">
        <v>0</v>
      </c>
      <c r="BK1428" s="8">
        <v>0</v>
      </c>
      <c r="BL1428" s="8">
        <v>15.2</v>
      </c>
      <c r="BM1428" s="8">
        <v>0</v>
      </c>
      <c r="BN1428" s="8">
        <v>15.2</v>
      </c>
      <c r="BO1428" s="8">
        <v>0</v>
      </c>
      <c r="BP1428" s="8">
        <v>0</v>
      </c>
      <c r="BQ1428" s="8">
        <v>0</v>
      </c>
      <c r="BR1428" s="8">
        <v>0</v>
      </c>
    </row>
    <row r="1429" spans="1:70" x14ac:dyDescent="0.25">
      <c r="A1429" s="6">
        <v>35409211</v>
      </c>
      <c r="B1429" t="s">
        <v>3008</v>
      </c>
      <c r="C1429" s="7" t="s">
        <v>421</v>
      </c>
      <c r="D1429" s="7" t="s">
        <v>2647</v>
      </c>
      <c r="E1429" s="7" t="s">
        <v>421</v>
      </c>
      <c r="F1429" t="s">
        <v>2507</v>
      </c>
      <c r="G1429" t="s">
        <v>2648</v>
      </c>
      <c r="H1429" t="s">
        <v>329</v>
      </c>
      <c r="I1429" t="s">
        <v>330</v>
      </c>
      <c r="J1429" t="s">
        <v>78</v>
      </c>
      <c r="K1429" t="s">
        <v>109</v>
      </c>
      <c r="L1429">
        <v>39.086509629600002</v>
      </c>
      <c r="M1429">
        <v>-120.9937183028</v>
      </c>
      <c r="N1429" s="7" t="s">
        <v>762</v>
      </c>
      <c r="O1429" s="7" t="s">
        <v>770</v>
      </c>
      <c r="P1429" s="7" t="s">
        <v>764</v>
      </c>
      <c r="Q1429" s="7" t="s">
        <v>141</v>
      </c>
      <c r="R1429" s="7">
        <v>2201</v>
      </c>
      <c r="S1429" s="7">
        <v>71</v>
      </c>
      <c r="T1429" s="7" t="s">
        <v>123</v>
      </c>
      <c r="U1429" s="7"/>
      <c r="V1429" s="7" t="s">
        <v>422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8">
        <v>0</v>
      </c>
      <c r="AO1429" s="8">
        <v>0</v>
      </c>
      <c r="AP1429" s="8">
        <v>0</v>
      </c>
      <c r="AQ1429" s="8">
        <v>0</v>
      </c>
      <c r="AR1429" s="8">
        <v>0</v>
      </c>
      <c r="AS1429" s="8">
        <v>0</v>
      </c>
      <c r="AT1429" s="8">
        <v>0</v>
      </c>
      <c r="AU1429" s="7">
        <v>0</v>
      </c>
      <c r="AV1429" s="7">
        <v>0</v>
      </c>
      <c r="AW1429" s="7">
        <v>0</v>
      </c>
      <c r="AX1429" s="7">
        <v>0</v>
      </c>
      <c r="AY1429" s="7">
        <v>0</v>
      </c>
      <c r="AZ1429" s="7">
        <v>0</v>
      </c>
      <c r="BA1429" s="7">
        <v>0</v>
      </c>
      <c r="BB1429" s="7">
        <v>0</v>
      </c>
      <c r="BC1429" s="8">
        <v>0</v>
      </c>
      <c r="BD1429" s="8">
        <v>0</v>
      </c>
      <c r="BE1429" s="8">
        <v>0</v>
      </c>
      <c r="BF1429" s="8">
        <v>0</v>
      </c>
      <c r="BG1429" s="8">
        <v>0</v>
      </c>
      <c r="BH1429" s="8">
        <v>0</v>
      </c>
      <c r="BI1429" s="8">
        <v>0</v>
      </c>
      <c r="BJ1429" s="8">
        <v>0</v>
      </c>
      <c r="BK1429" s="8">
        <v>0</v>
      </c>
      <c r="BL1429" s="8">
        <v>0</v>
      </c>
      <c r="BM1429" s="8">
        <v>0</v>
      </c>
      <c r="BN1429" s="8">
        <v>0</v>
      </c>
      <c r="BO1429" s="8">
        <v>0</v>
      </c>
      <c r="BP1429" s="8">
        <v>0</v>
      </c>
      <c r="BQ1429" s="8">
        <v>0</v>
      </c>
      <c r="BR1429" s="8">
        <v>0</v>
      </c>
    </row>
    <row r="1430" spans="1:70" x14ac:dyDescent="0.25">
      <c r="A1430" s="6">
        <v>35317398</v>
      </c>
      <c r="B1430" t="s">
        <v>3009</v>
      </c>
      <c r="C1430" s="7" t="s">
        <v>86</v>
      </c>
      <c r="D1430" s="7" t="s">
        <v>94</v>
      </c>
      <c r="E1430" s="7" t="s">
        <v>87</v>
      </c>
      <c r="F1430" t="s">
        <v>2507</v>
      </c>
      <c r="G1430" t="s">
        <v>2508</v>
      </c>
      <c r="H1430" t="s">
        <v>1308</v>
      </c>
      <c r="I1430" t="s">
        <v>1044</v>
      </c>
      <c r="J1430" t="s">
        <v>153</v>
      </c>
      <c r="K1430" t="s">
        <v>196</v>
      </c>
      <c r="L1430">
        <v>39.058069090799997</v>
      </c>
      <c r="M1430">
        <v>-122.69301822760001</v>
      </c>
      <c r="N1430" s="7" t="s">
        <v>1309</v>
      </c>
      <c r="O1430" s="7" t="s">
        <v>3010</v>
      </c>
      <c r="P1430" s="7" t="s">
        <v>1314</v>
      </c>
      <c r="Q1430" s="7" t="s">
        <v>122</v>
      </c>
      <c r="R1430" s="7">
        <v>0</v>
      </c>
      <c r="S1430" s="7">
        <v>375</v>
      </c>
      <c r="T1430" s="7" t="s">
        <v>123</v>
      </c>
      <c r="U1430" s="7" t="s">
        <v>211</v>
      </c>
      <c r="V1430" s="7" t="s">
        <v>217</v>
      </c>
      <c r="W1430" s="8">
        <v>0</v>
      </c>
      <c r="X1430" s="8">
        <v>3.5200757575757575</v>
      </c>
      <c r="Y1430" s="8">
        <v>0</v>
      </c>
      <c r="Z1430" s="8">
        <v>3.5200757575757575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8">
        <v>0</v>
      </c>
      <c r="AO1430" s="8">
        <v>0</v>
      </c>
      <c r="AP1430" s="8">
        <v>0</v>
      </c>
      <c r="AQ1430" s="8">
        <v>0</v>
      </c>
      <c r="AR1430" s="8">
        <v>0</v>
      </c>
      <c r="AS1430" s="8">
        <v>0</v>
      </c>
      <c r="AT1430" s="8">
        <v>0</v>
      </c>
      <c r="AU1430" s="7">
        <v>0</v>
      </c>
      <c r="AV1430" s="7">
        <v>0</v>
      </c>
      <c r="AW1430" s="7">
        <v>0</v>
      </c>
      <c r="AX1430" s="7">
        <v>0</v>
      </c>
      <c r="AY1430" s="7">
        <v>0</v>
      </c>
      <c r="AZ1430" s="7">
        <v>3.5200757575757575</v>
      </c>
      <c r="BA1430" s="7">
        <v>0</v>
      </c>
      <c r="BB1430" s="7">
        <v>3.5200757575757575</v>
      </c>
      <c r="BC1430" s="8">
        <v>0</v>
      </c>
      <c r="BD1430" s="8">
        <v>0</v>
      </c>
      <c r="BE1430" s="8">
        <v>0</v>
      </c>
      <c r="BF1430" s="8">
        <v>0</v>
      </c>
      <c r="BG1430" s="8">
        <v>0</v>
      </c>
      <c r="BH1430" s="8">
        <v>0</v>
      </c>
      <c r="BI1430" s="8">
        <v>0</v>
      </c>
      <c r="BJ1430" s="8">
        <v>0</v>
      </c>
      <c r="BK1430" s="8">
        <v>0</v>
      </c>
      <c r="BL1430" s="8">
        <v>0</v>
      </c>
      <c r="BM1430" s="8">
        <v>0</v>
      </c>
      <c r="BN1430" s="8">
        <v>0</v>
      </c>
      <c r="BO1430" s="8">
        <v>0</v>
      </c>
      <c r="BP1430" s="8">
        <v>0</v>
      </c>
      <c r="BQ1430" s="8">
        <v>0</v>
      </c>
      <c r="BR1430" s="8">
        <v>0</v>
      </c>
    </row>
    <row r="1431" spans="1:70" x14ac:dyDescent="0.25">
      <c r="A1431" s="6">
        <v>35329474</v>
      </c>
      <c r="B1431" t="s">
        <v>3011</v>
      </c>
      <c r="C1431" s="7" t="s">
        <v>86</v>
      </c>
      <c r="D1431" s="7" t="s">
        <v>94</v>
      </c>
      <c r="E1431" s="7" t="s">
        <v>87</v>
      </c>
      <c r="F1431" t="s">
        <v>2507</v>
      </c>
      <c r="G1431" t="s">
        <v>2508</v>
      </c>
      <c r="H1431" t="s">
        <v>1308</v>
      </c>
      <c r="I1431" t="s">
        <v>1044</v>
      </c>
      <c r="J1431" t="s">
        <v>153</v>
      </c>
      <c r="K1431" t="s">
        <v>196</v>
      </c>
      <c r="L1431">
        <v>39.093152841600002</v>
      </c>
      <c r="M1431">
        <v>-122.6804373001</v>
      </c>
      <c r="N1431" s="7" t="s">
        <v>1309</v>
      </c>
      <c r="O1431" s="7" t="s">
        <v>3010</v>
      </c>
      <c r="P1431" s="7" t="s">
        <v>1314</v>
      </c>
      <c r="Q1431" s="7" t="s">
        <v>122</v>
      </c>
      <c r="R1431" s="7">
        <v>0</v>
      </c>
      <c r="S1431" s="7">
        <v>375</v>
      </c>
      <c r="T1431" s="7" t="s">
        <v>123</v>
      </c>
      <c r="U1431" s="7" t="s">
        <v>211</v>
      </c>
      <c r="V1431" s="7" t="s">
        <v>80</v>
      </c>
      <c r="W1431" s="8">
        <v>1.1806818181818182</v>
      </c>
      <c r="X1431" s="8">
        <v>0.13750000000000001</v>
      </c>
      <c r="Y1431" s="8">
        <v>0</v>
      </c>
      <c r="Z1431" s="8">
        <v>1.3181818181818181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0</v>
      </c>
      <c r="AN1431" s="8">
        <v>0</v>
      </c>
      <c r="AO1431" s="8">
        <v>0</v>
      </c>
      <c r="AP1431" s="8">
        <v>0</v>
      </c>
      <c r="AQ1431" s="8">
        <v>0</v>
      </c>
      <c r="AR1431" s="8">
        <v>0</v>
      </c>
      <c r="AS1431" s="8">
        <v>0</v>
      </c>
      <c r="AT1431" s="8">
        <v>0</v>
      </c>
      <c r="AU1431" s="7">
        <v>0</v>
      </c>
      <c r="AV1431" s="7">
        <v>0</v>
      </c>
      <c r="AW1431" s="7">
        <v>0</v>
      </c>
      <c r="AX1431" s="7">
        <v>0</v>
      </c>
      <c r="AY1431" s="7">
        <v>1.1806818181818182</v>
      </c>
      <c r="AZ1431" s="7">
        <v>0.13750000000000001</v>
      </c>
      <c r="BA1431" s="7">
        <v>0</v>
      </c>
      <c r="BB1431" s="7">
        <v>1.3181818181818181</v>
      </c>
      <c r="BC1431" s="8">
        <v>0</v>
      </c>
      <c r="BD1431" s="8">
        <v>0</v>
      </c>
      <c r="BE1431" s="8">
        <v>0</v>
      </c>
      <c r="BF1431" s="8">
        <v>0</v>
      </c>
      <c r="BG1431" s="8">
        <v>0</v>
      </c>
      <c r="BH1431" s="8">
        <v>0</v>
      </c>
      <c r="BI1431" s="8">
        <v>0</v>
      </c>
      <c r="BJ1431" s="8">
        <v>0</v>
      </c>
      <c r="BK1431" s="8">
        <v>0</v>
      </c>
      <c r="BL1431" s="8">
        <v>0</v>
      </c>
      <c r="BM1431" s="8">
        <v>0</v>
      </c>
      <c r="BN1431" s="8">
        <v>0</v>
      </c>
      <c r="BO1431" s="8">
        <v>0</v>
      </c>
      <c r="BP1431" s="8">
        <v>0</v>
      </c>
      <c r="BQ1431" s="8">
        <v>0</v>
      </c>
      <c r="BR1431" s="8">
        <v>0</v>
      </c>
    </row>
    <row r="1432" spans="1:70" x14ac:dyDescent="0.25">
      <c r="A1432" s="6">
        <v>35329475</v>
      </c>
      <c r="B1432" t="s">
        <v>3012</v>
      </c>
      <c r="C1432" s="7" t="s">
        <v>421</v>
      </c>
      <c r="D1432" s="7" t="s">
        <v>94</v>
      </c>
      <c r="E1432" s="7" t="s">
        <v>421</v>
      </c>
      <c r="F1432" t="s">
        <v>2507</v>
      </c>
      <c r="G1432" t="s">
        <v>2508</v>
      </c>
      <c r="H1432" t="s">
        <v>1316</v>
      </c>
      <c r="I1432" t="s">
        <v>1044</v>
      </c>
      <c r="J1432" t="s">
        <v>153</v>
      </c>
      <c r="K1432" t="s">
        <v>196</v>
      </c>
      <c r="L1432">
        <v>38.936204350499999</v>
      </c>
      <c r="M1432">
        <v>-122.62125187549999</v>
      </c>
      <c r="N1432" s="7" t="s">
        <v>1317</v>
      </c>
      <c r="O1432" s="7" t="s">
        <v>1318</v>
      </c>
      <c r="P1432" s="7" t="s">
        <v>1319</v>
      </c>
      <c r="Q1432" s="7" t="s">
        <v>141</v>
      </c>
      <c r="R1432" s="7">
        <v>371</v>
      </c>
      <c r="S1432" s="7">
        <v>1792</v>
      </c>
      <c r="T1432" s="7" t="s">
        <v>220</v>
      </c>
      <c r="U1432" s="7"/>
      <c r="V1432" s="7" t="s">
        <v>422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  <c r="AB1432" s="8">
        <v>0</v>
      </c>
      <c r="AC1432" s="8">
        <v>0</v>
      </c>
      <c r="AD1432" s="8">
        <v>0</v>
      </c>
      <c r="AE1432" s="8">
        <v>0</v>
      </c>
      <c r="AF1432" s="8">
        <v>0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8">
        <v>0</v>
      </c>
      <c r="AN1432" s="8">
        <v>0</v>
      </c>
      <c r="AO1432" s="8">
        <v>0</v>
      </c>
      <c r="AP1432" s="8">
        <v>0</v>
      </c>
      <c r="AQ1432" s="8">
        <v>0</v>
      </c>
      <c r="AR1432" s="8">
        <v>0</v>
      </c>
      <c r="AS1432" s="8">
        <v>0</v>
      </c>
      <c r="AT1432" s="8">
        <v>0</v>
      </c>
      <c r="AU1432" s="7">
        <v>0</v>
      </c>
      <c r="AV1432" s="7">
        <v>0</v>
      </c>
      <c r="AW1432" s="7">
        <v>0</v>
      </c>
      <c r="AX1432" s="7">
        <v>0</v>
      </c>
      <c r="AY1432" s="7">
        <v>0</v>
      </c>
      <c r="AZ1432" s="7">
        <v>0</v>
      </c>
      <c r="BA1432" s="7">
        <v>0</v>
      </c>
      <c r="BB1432" s="7">
        <v>0</v>
      </c>
      <c r="BC1432" s="8">
        <v>0</v>
      </c>
      <c r="BD1432" s="8">
        <v>0</v>
      </c>
      <c r="BE1432" s="8">
        <v>0</v>
      </c>
      <c r="BF1432" s="8">
        <v>0</v>
      </c>
      <c r="BG1432" s="8">
        <v>0</v>
      </c>
      <c r="BH1432" s="8">
        <v>0</v>
      </c>
      <c r="BI1432" s="8">
        <v>0</v>
      </c>
      <c r="BJ1432" s="8">
        <v>0</v>
      </c>
      <c r="BK1432" s="8">
        <v>0</v>
      </c>
      <c r="BL1432" s="8">
        <v>0</v>
      </c>
      <c r="BM1432" s="8">
        <v>0</v>
      </c>
      <c r="BN1432" s="8">
        <v>0</v>
      </c>
      <c r="BO1432" s="8">
        <v>0</v>
      </c>
      <c r="BP1432" s="8">
        <v>0</v>
      </c>
      <c r="BQ1432" s="8">
        <v>0</v>
      </c>
      <c r="BR1432" s="8">
        <v>0</v>
      </c>
    </row>
    <row r="1433" spans="1:70" x14ac:dyDescent="0.25">
      <c r="A1433" s="6">
        <v>35329476</v>
      </c>
      <c r="B1433" t="s">
        <v>3013</v>
      </c>
      <c r="C1433" s="7" t="s">
        <v>421</v>
      </c>
      <c r="D1433" s="7" t="s">
        <v>94</v>
      </c>
      <c r="E1433" s="7" t="s">
        <v>421</v>
      </c>
      <c r="F1433" t="s">
        <v>2507</v>
      </c>
      <c r="G1433" t="s">
        <v>2508</v>
      </c>
      <c r="H1433" t="s">
        <v>1316</v>
      </c>
      <c r="I1433" t="s">
        <v>1044</v>
      </c>
      <c r="J1433" t="s">
        <v>153</v>
      </c>
      <c r="K1433" t="s">
        <v>196</v>
      </c>
      <c r="L1433">
        <v>38.938481875599997</v>
      </c>
      <c r="M1433">
        <v>-122.6284645785</v>
      </c>
      <c r="N1433" s="7" t="s">
        <v>1317</v>
      </c>
      <c r="O1433" s="7" t="s">
        <v>1318</v>
      </c>
      <c r="P1433" s="7" t="s">
        <v>1319</v>
      </c>
      <c r="Q1433" s="7" t="s">
        <v>141</v>
      </c>
      <c r="R1433" s="7">
        <v>371</v>
      </c>
      <c r="S1433" s="7">
        <v>1792</v>
      </c>
      <c r="T1433" s="7" t="s">
        <v>220</v>
      </c>
      <c r="U1433" s="7"/>
      <c r="V1433" s="7" t="s">
        <v>422</v>
      </c>
      <c r="W1433" s="8">
        <v>0</v>
      </c>
      <c r="X1433" s="8">
        <v>0</v>
      </c>
      <c r="Y1433" s="8">
        <v>0</v>
      </c>
      <c r="Z1433" s="8">
        <v>0</v>
      </c>
      <c r="AA1433" s="8">
        <v>0</v>
      </c>
      <c r="AB1433" s="8">
        <v>0</v>
      </c>
      <c r="AC1433" s="8">
        <v>0</v>
      </c>
      <c r="AD1433" s="8">
        <v>0</v>
      </c>
      <c r="AE1433" s="8">
        <v>0</v>
      </c>
      <c r="AF1433" s="8">
        <v>0</v>
      </c>
      <c r="AG1433" s="8">
        <v>0</v>
      </c>
      <c r="AH1433" s="8">
        <v>0</v>
      </c>
      <c r="AI1433" s="8">
        <v>0</v>
      </c>
      <c r="AJ1433" s="8">
        <v>0</v>
      </c>
      <c r="AK1433" s="8">
        <v>0</v>
      </c>
      <c r="AL1433" s="8">
        <v>0</v>
      </c>
      <c r="AM1433" s="8">
        <v>0</v>
      </c>
      <c r="AN1433" s="8">
        <v>0</v>
      </c>
      <c r="AO1433" s="8">
        <v>0</v>
      </c>
      <c r="AP1433" s="8">
        <v>0</v>
      </c>
      <c r="AQ1433" s="8">
        <v>0</v>
      </c>
      <c r="AR1433" s="8">
        <v>0</v>
      </c>
      <c r="AS1433" s="8">
        <v>0</v>
      </c>
      <c r="AT1433" s="8">
        <v>0</v>
      </c>
      <c r="AU1433" s="7">
        <v>0</v>
      </c>
      <c r="AV1433" s="7">
        <v>0</v>
      </c>
      <c r="AW1433" s="7">
        <v>0</v>
      </c>
      <c r="AX1433" s="7">
        <v>0</v>
      </c>
      <c r="AY1433" s="7">
        <v>0</v>
      </c>
      <c r="AZ1433" s="7">
        <v>0</v>
      </c>
      <c r="BA1433" s="7">
        <v>0</v>
      </c>
      <c r="BB1433" s="7">
        <v>0</v>
      </c>
      <c r="BC1433" s="8">
        <v>0</v>
      </c>
      <c r="BD1433" s="8">
        <v>0</v>
      </c>
      <c r="BE1433" s="8">
        <v>0</v>
      </c>
      <c r="BF1433" s="8">
        <v>0</v>
      </c>
      <c r="BG1433" s="8">
        <v>0</v>
      </c>
      <c r="BH1433" s="8">
        <v>0</v>
      </c>
      <c r="BI1433" s="8">
        <v>0</v>
      </c>
      <c r="BJ1433" s="8">
        <v>0</v>
      </c>
      <c r="BK1433" s="8">
        <v>0</v>
      </c>
      <c r="BL1433" s="8">
        <v>0</v>
      </c>
      <c r="BM1433" s="8">
        <v>0</v>
      </c>
      <c r="BN1433" s="8">
        <v>0</v>
      </c>
      <c r="BO1433" s="8">
        <v>0</v>
      </c>
      <c r="BP1433" s="8">
        <v>0</v>
      </c>
      <c r="BQ1433" s="8">
        <v>0</v>
      </c>
      <c r="BR1433" s="8">
        <v>0</v>
      </c>
    </row>
    <row r="1434" spans="1:70" x14ac:dyDescent="0.25">
      <c r="A1434" s="6">
        <v>35329477</v>
      </c>
      <c r="B1434" t="s">
        <v>3014</v>
      </c>
      <c r="C1434" s="7" t="s">
        <v>421</v>
      </c>
      <c r="D1434" s="7" t="s">
        <v>94</v>
      </c>
      <c r="E1434" s="7" t="s">
        <v>421</v>
      </c>
      <c r="F1434" t="s">
        <v>2507</v>
      </c>
      <c r="G1434" t="s">
        <v>2508</v>
      </c>
      <c r="H1434" t="s">
        <v>1316</v>
      </c>
      <c r="I1434" t="s">
        <v>1044</v>
      </c>
      <c r="J1434" t="s">
        <v>153</v>
      </c>
      <c r="K1434" t="s">
        <v>196</v>
      </c>
      <c r="L1434">
        <v>38.946958139199999</v>
      </c>
      <c r="M1434">
        <v>-122.630802898</v>
      </c>
      <c r="N1434" s="7" t="s">
        <v>1317</v>
      </c>
      <c r="O1434" s="7" t="s">
        <v>1318</v>
      </c>
      <c r="P1434" s="7" t="s">
        <v>1319</v>
      </c>
      <c r="Q1434" s="7" t="s">
        <v>141</v>
      </c>
      <c r="R1434" s="7">
        <v>371</v>
      </c>
      <c r="S1434" s="7">
        <v>1792</v>
      </c>
      <c r="T1434" s="7" t="s">
        <v>220</v>
      </c>
      <c r="U1434" s="7"/>
      <c r="V1434" s="7" t="s">
        <v>422</v>
      </c>
      <c r="W1434" s="8">
        <v>0</v>
      </c>
      <c r="X1434" s="8">
        <v>0</v>
      </c>
      <c r="Y1434" s="8">
        <v>0</v>
      </c>
      <c r="Z1434" s="8">
        <v>0</v>
      </c>
      <c r="AA1434" s="8">
        <v>0</v>
      </c>
      <c r="AB1434" s="8">
        <v>0</v>
      </c>
      <c r="AC1434" s="8">
        <v>0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0</v>
      </c>
      <c r="AN1434" s="8">
        <v>0</v>
      </c>
      <c r="AO1434" s="8">
        <v>0</v>
      </c>
      <c r="AP1434" s="8">
        <v>0</v>
      </c>
      <c r="AQ1434" s="8">
        <v>0</v>
      </c>
      <c r="AR1434" s="8">
        <v>0</v>
      </c>
      <c r="AS1434" s="8">
        <v>0</v>
      </c>
      <c r="AT1434" s="8">
        <v>0</v>
      </c>
      <c r="AU1434" s="7">
        <v>0</v>
      </c>
      <c r="AV1434" s="7">
        <v>0</v>
      </c>
      <c r="AW1434" s="7">
        <v>0</v>
      </c>
      <c r="AX1434" s="7">
        <v>0</v>
      </c>
      <c r="AY1434" s="7">
        <v>0</v>
      </c>
      <c r="AZ1434" s="7">
        <v>0</v>
      </c>
      <c r="BA1434" s="7">
        <v>0</v>
      </c>
      <c r="BB1434" s="7">
        <v>0</v>
      </c>
      <c r="BC1434" s="8">
        <v>0</v>
      </c>
      <c r="BD1434" s="8">
        <v>0</v>
      </c>
      <c r="BE1434" s="8">
        <v>0</v>
      </c>
      <c r="BF1434" s="8">
        <v>0</v>
      </c>
      <c r="BG1434" s="8">
        <v>0</v>
      </c>
      <c r="BH1434" s="8">
        <v>0</v>
      </c>
      <c r="BI1434" s="8">
        <v>0</v>
      </c>
      <c r="BJ1434" s="8">
        <v>0</v>
      </c>
      <c r="BK1434" s="8">
        <v>0</v>
      </c>
      <c r="BL1434" s="8">
        <v>0</v>
      </c>
      <c r="BM1434" s="8">
        <v>0</v>
      </c>
      <c r="BN1434" s="8">
        <v>0</v>
      </c>
      <c r="BO1434" s="8">
        <v>0</v>
      </c>
      <c r="BP1434" s="8">
        <v>0</v>
      </c>
      <c r="BQ1434" s="8">
        <v>0</v>
      </c>
      <c r="BR1434" s="8">
        <v>0</v>
      </c>
    </row>
    <row r="1435" spans="1:70" x14ac:dyDescent="0.25">
      <c r="A1435" s="6">
        <v>35329478</v>
      </c>
      <c r="B1435" t="s">
        <v>3015</v>
      </c>
      <c r="C1435" s="7" t="s">
        <v>421</v>
      </c>
      <c r="D1435" s="7" t="s">
        <v>94</v>
      </c>
      <c r="E1435" s="7" t="s">
        <v>421</v>
      </c>
      <c r="F1435" t="s">
        <v>2507</v>
      </c>
      <c r="G1435" t="s">
        <v>2508</v>
      </c>
      <c r="H1435" t="s">
        <v>1316</v>
      </c>
      <c r="I1435" t="s">
        <v>1044</v>
      </c>
      <c r="J1435" t="s">
        <v>153</v>
      </c>
      <c r="K1435" t="s">
        <v>196</v>
      </c>
      <c r="L1435">
        <v>38.9563964162</v>
      </c>
      <c r="M1435">
        <v>-122.63133022309999</v>
      </c>
      <c r="N1435" s="7" t="s">
        <v>1317</v>
      </c>
      <c r="O1435" s="7" t="s">
        <v>1318</v>
      </c>
      <c r="P1435" s="7" t="s">
        <v>1319</v>
      </c>
      <c r="Q1435" s="7" t="s">
        <v>141</v>
      </c>
      <c r="R1435" s="7">
        <v>371</v>
      </c>
      <c r="S1435" s="7">
        <v>1792</v>
      </c>
      <c r="T1435" s="7" t="s">
        <v>220</v>
      </c>
      <c r="U1435" s="7"/>
      <c r="V1435" s="7" t="s">
        <v>422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8">
        <v>0</v>
      </c>
      <c r="AO1435" s="8">
        <v>0</v>
      </c>
      <c r="AP1435" s="8">
        <v>0</v>
      </c>
      <c r="AQ1435" s="8">
        <v>0</v>
      </c>
      <c r="AR1435" s="8">
        <v>0</v>
      </c>
      <c r="AS1435" s="8">
        <v>0</v>
      </c>
      <c r="AT1435" s="8">
        <v>0</v>
      </c>
      <c r="AU1435" s="7">
        <v>0</v>
      </c>
      <c r="AV1435" s="7">
        <v>0</v>
      </c>
      <c r="AW1435" s="7">
        <v>0</v>
      </c>
      <c r="AX1435" s="7">
        <v>0</v>
      </c>
      <c r="AY1435" s="7">
        <v>0</v>
      </c>
      <c r="AZ1435" s="7">
        <v>0</v>
      </c>
      <c r="BA1435" s="7">
        <v>0</v>
      </c>
      <c r="BB1435" s="7">
        <v>0</v>
      </c>
      <c r="BC1435" s="8">
        <v>0</v>
      </c>
      <c r="BD1435" s="8">
        <v>0</v>
      </c>
      <c r="BE1435" s="8">
        <v>0</v>
      </c>
      <c r="BF1435" s="8">
        <v>0</v>
      </c>
      <c r="BG1435" s="8">
        <v>0</v>
      </c>
      <c r="BH1435" s="8">
        <v>0</v>
      </c>
      <c r="BI1435" s="8">
        <v>0</v>
      </c>
      <c r="BJ1435" s="8">
        <v>0</v>
      </c>
      <c r="BK1435" s="8">
        <v>0</v>
      </c>
      <c r="BL1435" s="8">
        <v>0</v>
      </c>
      <c r="BM1435" s="8">
        <v>0</v>
      </c>
      <c r="BN1435" s="8">
        <v>0</v>
      </c>
      <c r="BO1435" s="8">
        <v>0</v>
      </c>
      <c r="BP1435" s="8">
        <v>0</v>
      </c>
      <c r="BQ1435" s="8">
        <v>0</v>
      </c>
      <c r="BR1435" s="8">
        <v>0</v>
      </c>
    </row>
    <row r="1436" spans="1:70" x14ac:dyDescent="0.25">
      <c r="A1436" s="6">
        <v>35329479</v>
      </c>
      <c r="B1436" t="s">
        <v>3016</v>
      </c>
      <c r="C1436" s="7" t="s">
        <v>421</v>
      </c>
      <c r="D1436" s="7" t="s">
        <v>94</v>
      </c>
      <c r="E1436" s="7" t="s">
        <v>421</v>
      </c>
      <c r="F1436" t="s">
        <v>2507</v>
      </c>
      <c r="G1436" t="s">
        <v>2508</v>
      </c>
      <c r="H1436" t="s">
        <v>1316</v>
      </c>
      <c r="I1436" t="s">
        <v>1044</v>
      </c>
      <c r="J1436" t="s">
        <v>153</v>
      </c>
      <c r="K1436" t="s">
        <v>196</v>
      </c>
      <c r="L1436">
        <v>38.958828910400001</v>
      </c>
      <c r="M1436">
        <v>-122.6423962926</v>
      </c>
      <c r="N1436" s="7" t="s">
        <v>1317</v>
      </c>
      <c r="O1436" s="7" t="s">
        <v>1318</v>
      </c>
      <c r="P1436" s="7" t="s">
        <v>1319</v>
      </c>
      <c r="Q1436" s="7" t="s">
        <v>141</v>
      </c>
      <c r="R1436" s="7">
        <v>371</v>
      </c>
      <c r="S1436" s="7">
        <v>1792</v>
      </c>
      <c r="T1436" s="7" t="s">
        <v>220</v>
      </c>
      <c r="U1436" s="7"/>
      <c r="V1436" s="7" t="s">
        <v>422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8">
        <v>0</v>
      </c>
      <c r="AO1436" s="8">
        <v>0</v>
      </c>
      <c r="AP1436" s="8">
        <v>0</v>
      </c>
      <c r="AQ1436" s="8">
        <v>0</v>
      </c>
      <c r="AR1436" s="8">
        <v>0</v>
      </c>
      <c r="AS1436" s="8">
        <v>0</v>
      </c>
      <c r="AT1436" s="8">
        <v>0</v>
      </c>
      <c r="AU1436" s="7">
        <v>0</v>
      </c>
      <c r="AV1436" s="7">
        <v>0</v>
      </c>
      <c r="AW1436" s="7">
        <v>0</v>
      </c>
      <c r="AX1436" s="7">
        <v>0</v>
      </c>
      <c r="AY1436" s="7">
        <v>0</v>
      </c>
      <c r="AZ1436" s="7">
        <v>0</v>
      </c>
      <c r="BA1436" s="7">
        <v>0</v>
      </c>
      <c r="BB1436" s="7">
        <v>0</v>
      </c>
      <c r="BC1436" s="8">
        <v>0</v>
      </c>
      <c r="BD1436" s="8">
        <v>0</v>
      </c>
      <c r="BE1436" s="8">
        <v>0</v>
      </c>
      <c r="BF1436" s="8">
        <v>0</v>
      </c>
      <c r="BG1436" s="8">
        <v>0</v>
      </c>
      <c r="BH1436" s="8">
        <v>0</v>
      </c>
      <c r="BI1436" s="8">
        <v>0</v>
      </c>
      <c r="BJ1436" s="8">
        <v>0</v>
      </c>
      <c r="BK1436" s="8">
        <v>0</v>
      </c>
      <c r="BL1436" s="8">
        <v>0</v>
      </c>
      <c r="BM1436" s="8">
        <v>0</v>
      </c>
      <c r="BN1436" s="8">
        <v>0</v>
      </c>
      <c r="BO1436" s="8">
        <v>0</v>
      </c>
      <c r="BP1436" s="8">
        <v>0</v>
      </c>
      <c r="BQ1436" s="8">
        <v>0</v>
      </c>
      <c r="BR1436" s="8">
        <v>0</v>
      </c>
    </row>
    <row r="1437" spans="1:70" x14ac:dyDescent="0.25">
      <c r="A1437" s="6">
        <v>31319444</v>
      </c>
      <c r="B1437" t="s">
        <v>3017</v>
      </c>
      <c r="C1437" s="7" t="s">
        <v>101</v>
      </c>
      <c r="D1437" s="7" t="s">
        <v>94</v>
      </c>
      <c r="E1437" s="7" t="s">
        <v>95</v>
      </c>
      <c r="F1437" t="s">
        <v>2507</v>
      </c>
      <c r="G1437" t="s">
        <v>2508</v>
      </c>
      <c r="H1437" t="s">
        <v>400</v>
      </c>
      <c r="I1437" t="s">
        <v>168</v>
      </c>
      <c r="J1437" t="s">
        <v>153</v>
      </c>
      <c r="K1437" t="s">
        <v>169</v>
      </c>
      <c r="L1437">
        <v>38.554087820500001</v>
      </c>
      <c r="M1437">
        <v>-122.65505223220001</v>
      </c>
      <c r="N1437" s="7" t="s">
        <v>2483</v>
      </c>
      <c r="O1437" s="7" t="s">
        <v>3018</v>
      </c>
      <c r="P1437" s="7" t="s">
        <v>2485</v>
      </c>
      <c r="Q1437" s="7" t="s">
        <v>170</v>
      </c>
      <c r="R1437" s="7">
        <v>625</v>
      </c>
      <c r="S1437" s="7"/>
      <c r="T1437" s="7"/>
      <c r="U1437" s="7"/>
      <c r="V1437" s="7" t="s">
        <v>101</v>
      </c>
      <c r="W1437" s="8">
        <v>0.2422348484848485</v>
      </c>
      <c r="X1437" s="8">
        <v>0</v>
      </c>
      <c r="Y1437" s="8">
        <v>0</v>
      </c>
      <c r="Z1437" s="8">
        <v>0.2422348484848485</v>
      </c>
      <c r="AA1437" s="8">
        <v>0</v>
      </c>
      <c r="AB1437" s="8">
        <v>0</v>
      </c>
      <c r="AC1437" s="8">
        <v>0</v>
      </c>
      <c r="AD1437" s="8">
        <v>0</v>
      </c>
      <c r="AE1437" s="8">
        <v>0.24223484848484847</v>
      </c>
      <c r="AF1437" s="8">
        <v>0</v>
      </c>
      <c r="AG1437" s="8">
        <v>0</v>
      </c>
      <c r="AH1437" s="8">
        <v>0.24223484848484847</v>
      </c>
      <c r="AI1437" s="8">
        <v>0</v>
      </c>
      <c r="AJ1437" s="8">
        <v>0</v>
      </c>
      <c r="AK1437" s="8">
        <v>0</v>
      </c>
      <c r="AL1437" s="8">
        <v>0</v>
      </c>
      <c r="AM1437" s="8">
        <v>0</v>
      </c>
      <c r="AN1437" s="8">
        <v>0</v>
      </c>
      <c r="AO1437" s="8">
        <v>0</v>
      </c>
      <c r="AP1437" s="8">
        <v>0</v>
      </c>
      <c r="AQ1437" s="8">
        <v>0</v>
      </c>
      <c r="AR1437" s="8">
        <v>0</v>
      </c>
      <c r="AS1437" s="8">
        <v>0</v>
      </c>
      <c r="AT1437" s="8">
        <v>0</v>
      </c>
      <c r="AU1437" s="7">
        <v>0</v>
      </c>
      <c r="AV1437" s="7">
        <v>0</v>
      </c>
      <c r="AW1437" s="7">
        <v>0</v>
      </c>
      <c r="AX1437" s="7">
        <v>0</v>
      </c>
      <c r="AY1437" s="7">
        <v>0</v>
      </c>
      <c r="AZ1437" s="7">
        <v>0</v>
      </c>
      <c r="BA1437" s="7">
        <v>0</v>
      </c>
      <c r="BB1437" s="7">
        <v>0</v>
      </c>
      <c r="BC1437" s="8">
        <v>0</v>
      </c>
      <c r="BD1437" s="8">
        <v>0</v>
      </c>
      <c r="BE1437" s="8">
        <v>0</v>
      </c>
      <c r="BF1437" s="8">
        <v>0</v>
      </c>
      <c r="BG1437" s="8">
        <v>0</v>
      </c>
      <c r="BH1437" s="8">
        <v>0</v>
      </c>
      <c r="BI1437" s="8">
        <v>0</v>
      </c>
      <c r="BJ1437" s="8">
        <v>0</v>
      </c>
      <c r="BK1437" s="8">
        <v>0</v>
      </c>
      <c r="BL1437" s="8">
        <v>0</v>
      </c>
      <c r="BM1437" s="8">
        <v>0</v>
      </c>
      <c r="BN1437" s="8">
        <v>0</v>
      </c>
      <c r="BO1437" s="8">
        <v>0</v>
      </c>
      <c r="BP1437" s="8">
        <v>0</v>
      </c>
      <c r="BQ1437" s="8">
        <v>0</v>
      </c>
      <c r="BR1437" s="8">
        <v>0</v>
      </c>
    </row>
    <row r="1438" spans="1:70" x14ac:dyDescent="0.25">
      <c r="A1438" s="6">
        <v>35145524</v>
      </c>
      <c r="B1438" t="s">
        <v>3019</v>
      </c>
      <c r="C1438" s="7" t="s">
        <v>115</v>
      </c>
      <c r="D1438" s="7" t="s">
        <v>94</v>
      </c>
      <c r="E1438" s="7" t="s">
        <v>95</v>
      </c>
      <c r="F1438" t="s">
        <v>2507</v>
      </c>
      <c r="G1438" t="s">
        <v>2508</v>
      </c>
      <c r="H1438" t="s">
        <v>400</v>
      </c>
      <c r="I1438" t="s">
        <v>168</v>
      </c>
      <c r="J1438" t="s">
        <v>153</v>
      </c>
      <c r="K1438" t="s">
        <v>169</v>
      </c>
      <c r="L1438">
        <v>38.489600000000003</v>
      </c>
      <c r="M1438">
        <v>-122.6662</v>
      </c>
      <c r="N1438" s="7" t="s">
        <v>2483</v>
      </c>
      <c r="O1438" s="7" t="s">
        <v>3020</v>
      </c>
      <c r="P1438" s="7" t="s">
        <v>2485</v>
      </c>
      <c r="Q1438" s="7" t="s">
        <v>170</v>
      </c>
      <c r="R1438" s="7">
        <v>1755</v>
      </c>
      <c r="S1438" s="7">
        <v>1401</v>
      </c>
      <c r="T1438" s="7" t="s">
        <v>220</v>
      </c>
      <c r="U1438" s="7"/>
      <c r="V1438" s="7" t="s">
        <v>101</v>
      </c>
      <c r="W1438" s="8">
        <v>0</v>
      </c>
      <c r="X1438" s="8">
        <v>1.521590909090909</v>
      </c>
      <c r="Y1438" s="8">
        <v>0</v>
      </c>
      <c r="Z1438" s="8">
        <v>1.521590909090909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8">
        <v>0</v>
      </c>
      <c r="AM1438" s="8">
        <v>0</v>
      </c>
      <c r="AN1438" s="8">
        <v>1.5215909090909092</v>
      </c>
      <c r="AO1438" s="8">
        <v>0</v>
      </c>
      <c r="AP1438" s="8">
        <v>1.5215909090909092</v>
      </c>
      <c r="AQ1438" s="8">
        <v>0</v>
      </c>
      <c r="AR1438" s="8">
        <v>0</v>
      </c>
      <c r="AS1438" s="8">
        <v>0</v>
      </c>
      <c r="AT1438" s="8">
        <v>0</v>
      </c>
      <c r="AU1438" s="7">
        <v>0</v>
      </c>
      <c r="AV1438" s="7">
        <v>0</v>
      </c>
      <c r="AW1438" s="7">
        <v>0</v>
      </c>
      <c r="AX1438" s="7">
        <v>0</v>
      </c>
      <c r="AY1438" s="7">
        <v>0</v>
      </c>
      <c r="AZ1438" s="7">
        <v>0</v>
      </c>
      <c r="BA1438" s="7">
        <v>0</v>
      </c>
      <c r="BB1438" s="7">
        <v>0</v>
      </c>
      <c r="BC1438" s="8">
        <v>0</v>
      </c>
      <c r="BD1438" s="8">
        <v>0</v>
      </c>
      <c r="BE1438" s="8">
        <v>0</v>
      </c>
      <c r="BF1438" s="8">
        <v>0</v>
      </c>
      <c r="BG1438" s="8">
        <v>0</v>
      </c>
      <c r="BH1438" s="8">
        <v>0</v>
      </c>
      <c r="BI1438" s="8">
        <v>0</v>
      </c>
      <c r="BJ1438" s="8">
        <v>0</v>
      </c>
      <c r="BK1438" s="8">
        <v>0</v>
      </c>
      <c r="BL1438" s="8">
        <v>0</v>
      </c>
      <c r="BM1438" s="8">
        <v>0</v>
      </c>
      <c r="BN1438" s="8">
        <v>0</v>
      </c>
      <c r="BO1438" s="8">
        <v>0</v>
      </c>
      <c r="BP1438" s="8">
        <v>0</v>
      </c>
      <c r="BQ1438" s="8">
        <v>0</v>
      </c>
      <c r="BR1438" s="8">
        <v>0</v>
      </c>
    </row>
    <row r="1439" spans="1:70" x14ac:dyDescent="0.25">
      <c r="A1439" s="6">
        <v>35145525</v>
      </c>
      <c r="B1439" t="s">
        <v>3021</v>
      </c>
      <c r="C1439" s="7" t="s">
        <v>115</v>
      </c>
      <c r="D1439" s="7" t="s">
        <v>94</v>
      </c>
      <c r="E1439" s="7" t="s">
        <v>95</v>
      </c>
      <c r="F1439" t="s">
        <v>2507</v>
      </c>
      <c r="G1439" t="s">
        <v>2508</v>
      </c>
      <c r="H1439" t="s">
        <v>400</v>
      </c>
      <c r="I1439" t="s">
        <v>168</v>
      </c>
      <c r="J1439" t="s">
        <v>153</v>
      </c>
      <c r="K1439" t="s">
        <v>169</v>
      </c>
      <c r="L1439">
        <v>38.488970000000002</v>
      </c>
      <c r="M1439">
        <v>-122.666</v>
      </c>
      <c r="N1439" s="7" t="s">
        <v>3022</v>
      </c>
      <c r="O1439" s="7" t="s">
        <v>3023</v>
      </c>
      <c r="P1439" s="7" t="s">
        <v>3024</v>
      </c>
      <c r="Q1439" s="7" t="s">
        <v>141</v>
      </c>
      <c r="R1439" s="7">
        <v>3302</v>
      </c>
      <c r="S1439" s="7">
        <v>2587</v>
      </c>
      <c r="T1439" s="7" t="s">
        <v>220</v>
      </c>
      <c r="U1439" s="7"/>
      <c r="V1439" s="7" t="s">
        <v>200</v>
      </c>
      <c r="W1439" s="8">
        <v>0.13598484848484849</v>
      </c>
      <c r="X1439" s="8">
        <v>1.2829545454545455</v>
      </c>
      <c r="Y1439" s="8">
        <v>0</v>
      </c>
      <c r="Z1439" s="8">
        <v>1.4189393939393939</v>
      </c>
      <c r="AA1439" s="8">
        <v>0</v>
      </c>
      <c r="AB1439" s="8">
        <v>0</v>
      </c>
      <c r="AC1439" s="8">
        <v>0</v>
      </c>
      <c r="AD1439" s="8">
        <v>0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8">
        <v>0</v>
      </c>
      <c r="AN1439" s="8">
        <v>1.2829545454545455</v>
      </c>
      <c r="AO1439" s="8">
        <v>0</v>
      </c>
      <c r="AP1439" s="8">
        <v>1.2829545454545455</v>
      </c>
      <c r="AQ1439" s="8">
        <v>0.13598484848484849</v>
      </c>
      <c r="AR1439" s="8">
        <v>0</v>
      </c>
      <c r="AS1439" s="8">
        <v>0</v>
      </c>
      <c r="AT1439" s="8">
        <v>0.13598484848484849</v>
      </c>
      <c r="AU1439" s="7">
        <v>0</v>
      </c>
      <c r="AV1439" s="7">
        <v>0</v>
      </c>
      <c r="AW1439" s="7">
        <v>0</v>
      </c>
      <c r="AX1439" s="7">
        <v>0</v>
      </c>
      <c r="AY1439" s="7">
        <v>0</v>
      </c>
      <c r="AZ1439" s="7">
        <v>0</v>
      </c>
      <c r="BA1439" s="7">
        <v>0</v>
      </c>
      <c r="BB1439" s="7">
        <v>0</v>
      </c>
      <c r="BC1439" s="8">
        <v>0</v>
      </c>
      <c r="BD1439" s="8">
        <v>0</v>
      </c>
      <c r="BE1439" s="8">
        <v>0</v>
      </c>
      <c r="BF1439" s="8">
        <v>0</v>
      </c>
      <c r="BG1439" s="8">
        <v>0</v>
      </c>
      <c r="BH1439" s="8">
        <v>0</v>
      </c>
      <c r="BI1439" s="8">
        <v>0</v>
      </c>
      <c r="BJ1439" s="8">
        <v>0</v>
      </c>
      <c r="BK1439" s="8">
        <v>0</v>
      </c>
      <c r="BL1439" s="8">
        <v>0</v>
      </c>
      <c r="BM1439" s="8">
        <v>0</v>
      </c>
      <c r="BN1439" s="8">
        <v>0</v>
      </c>
      <c r="BO1439" s="8">
        <v>0</v>
      </c>
      <c r="BP1439" s="8">
        <v>0</v>
      </c>
      <c r="BQ1439" s="8">
        <v>0</v>
      </c>
      <c r="BR1439" s="8">
        <v>0</v>
      </c>
    </row>
    <row r="1440" spans="1:70" x14ac:dyDescent="0.25">
      <c r="A1440" s="6">
        <v>35228449</v>
      </c>
      <c r="B1440" t="s">
        <v>3025</v>
      </c>
      <c r="C1440" s="7" t="s">
        <v>101</v>
      </c>
      <c r="D1440" s="7" t="s">
        <v>94</v>
      </c>
      <c r="E1440" s="7" t="s">
        <v>95</v>
      </c>
      <c r="F1440" t="s">
        <v>2507</v>
      </c>
      <c r="G1440" t="s">
        <v>3026</v>
      </c>
      <c r="H1440" t="s">
        <v>1871</v>
      </c>
      <c r="I1440" t="s">
        <v>939</v>
      </c>
      <c r="J1440" t="s">
        <v>153</v>
      </c>
      <c r="K1440" t="s">
        <v>196</v>
      </c>
      <c r="L1440">
        <v>40.367875136400002</v>
      </c>
      <c r="M1440">
        <v>-124.0594252771</v>
      </c>
      <c r="N1440" s="7" t="s">
        <v>3027</v>
      </c>
      <c r="O1440" s="7" t="s">
        <v>3028</v>
      </c>
      <c r="P1440" s="7" t="s">
        <v>3029</v>
      </c>
      <c r="Q1440" s="7" t="s">
        <v>141</v>
      </c>
      <c r="R1440" s="7">
        <v>585</v>
      </c>
      <c r="S1440" s="7">
        <v>1782</v>
      </c>
      <c r="T1440" s="7" t="s">
        <v>220</v>
      </c>
      <c r="U1440" s="7"/>
      <c r="V1440" s="7" t="s">
        <v>101</v>
      </c>
      <c r="W1440" s="8">
        <v>2.8289772727272728</v>
      </c>
      <c r="X1440" s="8">
        <v>0</v>
      </c>
      <c r="Y1440" s="8">
        <v>0</v>
      </c>
      <c r="Z1440" s="8">
        <v>2.8289772727272728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8">
        <v>2.8289772727272728</v>
      </c>
      <c r="AN1440" s="8">
        <v>0</v>
      </c>
      <c r="AO1440" s="8">
        <v>0</v>
      </c>
      <c r="AP1440" s="8">
        <v>2.8289772727272728</v>
      </c>
      <c r="AQ1440" s="8">
        <v>0</v>
      </c>
      <c r="AR1440" s="8">
        <v>0</v>
      </c>
      <c r="AS1440" s="8">
        <v>0</v>
      </c>
      <c r="AT1440" s="8">
        <v>0</v>
      </c>
      <c r="AU1440" s="7">
        <v>0</v>
      </c>
      <c r="AV1440" s="7">
        <v>0</v>
      </c>
      <c r="AW1440" s="7">
        <v>0</v>
      </c>
      <c r="AX1440" s="7">
        <v>0</v>
      </c>
      <c r="AY1440" s="7">
        <v>0</v>
      </c>
      <c r="AZ1440" s="7">
        <v>0</v>
      </c>
      <c r="BA1440" s="7">
        <v>0</v>
      </c>
      <c r="BB1440" s="7">
        <v>0</v>
      </c>
      <c r="BC1440" s="8">
        <v>0</v>
      </c>
      <c r="BD1440" s="8">
        <v>0</v>
      </c>
      <c r="BE1440" s="8">
        <v>0</v>
      </c>
      <c r="BF1440" s="8">
        <v>0</v>
      </c>
      <c r="BG1440" s="8">
        <v>0</v>
      </c>
      <c r="BH1440" s="8">
        <v>0</v>
      </c>
      <c r="BI1440" s="8">
        <v>0</v>
      </c>
      <c r="BJ1440" s="8">
        <v>0</v>
      </c>
      <c r="BK1440" s="8">
        <v>0</v>
      </c>
      <c r="BL1440" s="8">
        <v>0</v>
      </c>
      <c r="BM1440" s="8">
        <v>0</v>
      </c>
      <c r="BN1440" s="8">
        <v>0</v>
      </c>
      <c r="BO1440" s="8">
        <v>0</v>
      </c>
      <c r="BP1440" s="8">
        <v>0</v>
      </c>
      <c r="BQ1440" s="8">
        <v>0</v>
      </c>
      <c r="BR1440" s="8">
        <v>0</v>
      </c>
    </row>
    <row r="1441" spans="1:70" x14ac:dyDescent="0.25">
      <c r="A1441" s="6">
        <v>31215474</v>
      </c>
      <c r="B1441" t="s">
        <v>3030</v>
      </c>
      <c r="C1441" s="7" t="s">
        <v>101</v>
      </c>
      <c r="D1441" s="7" t="s">
        <v>94</v>
      </c>
      <c r="E1441" s="7" t="s">
        <v>95</v>
      </c>
      <c r="F1441" t="s">
        <v>2507</v>
      </c>
      <c r="G1441" t="s">
        <v>2508</v>
      </c>
      <c r="H1441" t="s">
        <v>1290</v>
      </c>
      <c r="I1441" t="s">
        <v>157</v>
      </c>
      <c r="J1441" t="s">
        <v>158</v>
      </c>
      <c r="K1441" t="s">
        <v>159</v>
      </c>
      <c r="L1441">
        <v>36.987479999999998</v>
      </c>
      <c r="M1441">
        <v>-121.86082</v>
      </c>
      <c r="N1441" s="7" t="s">
        <v>1291</v>
      </c>
      <c r="O1441" s="7" t="s">
        <v>3031</v>
      </c>
      <c r="P1441" s="7" t="s">
        <v>1328</v>
      </c>
      <c r="Q1441" s="7" t="s">
        <v>141</v>
      </c>
      <c r="R1441" s="7">
        <v>2864</v>
      </c>
      <c r="S1441" s="7"/>
      <c r="T1441" s="7"/>
      <c r="U1441" s="7"/>
      <c r="V1441" s="7" t="s">
        <v>101</v>
      </c>
      <c r="W1441" s="8">
        <v>0.51496212121212126</v>
      </c>
      <c r="X1441" s="8">
        <v>0</v>
      </c>
      <c r="Y1441" s="8">
        <v>0</v>
      </c>
      <c r="Z1441" s="8">
        <v>0.51496212121212126</v>
      </c>
      <c r="AA1441" s="8">
        <v>0</v>
      </c>
      <c r="AB1441" s="8">
        <v>0</v>
      </c>
      <c r="AC1441" s="8">
        <v>0</v>
      </c>
      <c r="AD1441" s="8">
        <v>0</v>
      </c>
      <c r="AE1441" s="8">
        <v>0.51496212121212115</v>
      </c>
      <c r="AF1441" s="8">
        <v>0</v>
      </c>
      <c r="AG1441" s="8">
        <v>0</v>
      </c>
      <c r="AH1441" s="8">
        <v>0.51496212121212115</v>
      </c>
      <c r="AI1441" s="8">
        <v>0</v>
      </c>
      <c r="AJ1441" s="8">
        <v>0</v>
      </c>
      <c r="AK1441" s="8">
        <v>0</v>
      </c>
      <c r="AL1441" s="8">
        <v>0</v>
      </c>
      <c r="AM1441" s="8">
        <v>0</v>
      </c>
      <c r="AN1441" s="8">
        <v>0</v>
      </c>
      <c r="AO1441" s="8">
        <v>0</v>
      </c>
      <c r="AP1441" s="8">
        <v>0</v>
      </c>
      <c r="AQ1441" s="8">
        <v>0</v>
      </c>
      <c r="AR1441" s="8">
        <v>0</v>
      </c>
      <c r="AS1441" s="8">
        <v>0</v>
      </c>
      <c r="AT1441" s="8">
        <v>0</v>
      </c>
      <c r="AU1441" s="7">
        <v>0</v>
      </c>
      <c r="AV1441" s="7">
        <v>0</v>
      </c>
      <c r="AW1441" s="7">
        <v>0</v>
      </c>
      <c r="AX1441" s="7">
        <v>0</v>
      </c>
      <c r="AY1441" s="7">
        <v>0</v>
      </c>
      <c r="AZ1441" s="7">
        <v>0</v>
      </c>
      <c r="BA1441" s="7">
        <v>0</v>
      </c>
      <c r="BB1441" s="7">
        <v>0</v>
      </c>
      <c r="BC1441" s="8">
        <v>0</v>
      </c>
      <c r="BD1441" s="8">
        <v>0</v>
      </c>
      <c r="BE1441" s="8">
        <v>0</v>
      </c>
      <c r="BF1441" s="8">
        <v>0</v>
      </c>
      <c r="BG1441" s="8">
        <v>0</v>
      </c>
      <c r="BH1441" s="8">
        <v>0</v>
      </c>
      <c r="BI1441" s="8">
        <v>0</v>
      </c>
      <c r="BJ1441" s="8">
        <v>0</v>
      </c>
      <c r="BK1441" s="8">
        <v>0</v>
      </c>
      <c r="BL1441" s="8">
        <v>0</v>
      </c>
      <c r="BM1441" s="8">
        <v>0</v>
      </c>
      <c r="BN1441" s="8">
        <v>0</v>
      </c>
      <c r="BO1441" s="8">
        <v>0</v>
      </c>
      <c r="BP1441" s="8">
        <v>0</v>
      </c>
      <c r="BQ1441" s="8">
        <v>0</v>
      </c>
      <c r="BR1441" s="8">
        <v>0</v>
      </c>
    </row>
    <row r="1442" spans="1:70" x14ac:dyDescent="0.25">
      <c r="A1442" s="6">
        <v>31209950</v>
      </c>
      <c r="B1442" t="s">
        <v>3032</v>
      </c>
      <c r="C1442" s="7" t="s">
        <v>93</v>
      </c>
      <c r="D1442" s="7" t="s">
        <v>94</v>
      </c>
      <c r="E1442" s="7" t="s">
        <v>95</v>
      </c>
      <c r="F1442" t="s">
        <v>2507</v>
      </c>
      <c r="G1442" t="s">
        <v>2508</v>
      </c>
      <c r="H1442" t="s">
        <v>1321</v>
      </c>
      <c r="I1442" t="s">
        <v>906</v>
      </c>
      <c r="J1442" t="s">
        <v>153</v>
      </c>
      <c r="K1442" t="s">
        <v>196</v>
      </c>
      <c r="L1442">
        <v>39.380791969699999</v>
      </c>
      <c r="M1442">
        <v>-123.1148536427</v>
      </c>
      <c r="N1442" s="7" t="s">
        <v>1322</v>
      </c>
      <c r="O1442" s="7" t="s">
        <v>1323</v>
      </c>
      <c r="P1442" s="7" t="s">
        <v>1324</v>
      </c>
      <c r="Q1442" s="7" t="s">
        <v>170</v>
      </c>
      <c r="R1442" s="7">
        <v>1348</v>
      </c>
      <c r="S1442" s="7"/>
      <c r="T1442" s="7"/>
      <c r="U1442" s="7"/>
      <c r="V1442" s="7" t="s">
        <v>101</v>
      </c>
      <c r="W1442" s="8">
        <v>0.5696969696969697</v>
      </c>
      <c r="X1442" s="8">
        <v>0</v>
      </c>
      <c r="Y1442" s="8">
        <v>0</v>
      </c>
      <c r="Z1442" s="8">
        <v>0.5696969696969697</v>
      </c>
      <c r="AA1442" s="8">
        <v>0</v>
      </c>
      <c r="AB1442" s="8">
        <v>0</v>
      </c>
      <c r="AC1442" s="8">
        <v>0</v>
      </c>
      <c r="AD1442" s="8">
        <v>0</v>
      </c>
      <c r="AE1442" s="8">
        <v>0.5696969696969697</v>
      </c>
      <c r="AF1442" s="8">
        <v>0</v>
      </c>
      <c r="AG1442" s="8">
        <v>0</v>
      </c>
      <c r="AH1442" s="8">
        <v>0.5696969696969697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8">
        <v>0</v>
      </c>
      <c r="AO1442" s="8">
        <v>0</v>
      </c>
      <c r="AP1442" s="8">
        <v>0</v>
      </c>
      <c r="AQ1442" s="8">
        <v>0</v>
      </c>
      <c r="AR1442" s="8">
        <v>0</v>
      </c>
      <c r="AS1442" s="8">
        <v>0</v>
      </c>
      <c r="AT1442" s="8">
        <v>0</v>
      </c>
      <c r="AU1442" s="7">
        <v>0</v>
      </c>
      <c r="AV1442" s="7">
        <v>0</v>
      </c>
      <c r="AW1442" s="7">
        <v>0</v>
      </c>
      <c r="AX1442" s="7">
        <v>0</v>
      </c>
      <c r="AY1442" s="7">
        <v>0</v>
      </c>
      <c r="AZ1442" s="7">
        <v>0</v>
      </c>
      <c r="BA1442" s="7">
        <v>0</v>
      </c>
      <c r="BB1442" s="7">
        <v>0</v>
      </c>
      <c r="BC1442" s="8">
        <v>0</v>
      </c>
      <c r="BD1442" s="8">
        <v>0</v>
      </c>
      <c r="BE1442" s="8">
        <v>0</v>
      </c>
      <c r="BF1442" s="8">
        <v>0</v>
      </c>
      <c r="BG1442" s="8">
        <v>0</v>
      </c>
      <c r="BH1442" s="8">
        <v>0</v>
      </c>
      <c r="BI1442" s="8">
        <v>0</v>
      </c>
      <c r="BJ1442" s="8">
        <v>0</v>
      </c>
      <c r="BK1442" s="8">
        <v>0</v>
      </c>
      <c r="BL1442" s="8">
        <v>0</v>
      </c>
      <c r="BM1442" s="8">
        <v>0</v>
      </c>
      <c r="BN1442" s="8">
        <v>0</v>
      </c>
      <c r="BO1442" s="8">
        <v>0</v>
      </c>
      <c r="BP1442" s="8">
        <v>0</v>
      </c>
      <c r="BQ1442" s="8">
        <v>0</v>
      </c>
      <c r="BR1442" s="8">
        <v>0</v>
      </c>
    </row>
    <row r="1443" spans="1:70" x14ac:dyDescent="0.25">
      <c r="A1443" s="6">
        <v>35330211</v>
      </c>
      <c r="B1443" t="s">
        <v>3033</v>
      </c>
      <c r="C1443" s="7" t="s">
        <v>86</v>
      </c>
      <c r="D1443" s="7" t="s">
        <v>94</v>
      </c>
      <c r="E1443" s="7" t="s">
        <v>87</v>
      </c>
      <c r="F1443" t="s">
        <v>2507</v>
      </c>
      <c r="G1443" t="s">
        <v>2508</v>
      </c>
      <c r="H1443" t="s">
        <v>1308</v>
      </c>
      <c r="I1443" t="s">
        <v>1044</v>
      </c>
      <c r="J1443" t="s">
        <v>153</v>
      </c>
      <c r="K1443" t="s">
        <v>196</v>
      </c>
      <c r="L1443">
        <v>39.028656134000002</v>
      </c>
      <c r="M1443">
        <v>-122.5858280385</v>
      </c>
      <c r="N1443" s="7" t="s">
        <v>1309</v>
      </c>
      <c r="O1443" s="7" t="s">
        <v>3034</v>
      </c>
      <c r="P1443" s="7" t="s">
        <v>1314</v>
      </c>
      <c r="Q1443" s="7" t="s">
        <v>122</v>
      </c>
      <c r="R1443" s="7">
        <v>423</v>
      </c>
      <c r="S1443" s="7">
        <v>127</v>
      </c>
      <c r="T1443" s="7" t="s">
        <v>123</v>
      </c>
      <c r="U1443" s="7" t="s">
        <v>211</v>
      </c>
      <c r="V1443" s="7" t="s">
        <v>80</v>
      </c>
      <c r="W1443" s="8">
        <v>0</v>
      </c>
      <c r="X1443" s="8">
        <v>1.9700757575757575</v>
      </c>
      <c r="Y1443" s="8">
        <v>0</v>
      </c>
      <c r="Z1443" s="8">
        <v>1.9700757575757575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8">
        <v>0</v>
      </c>
      <c r="AN1443" s="8">
        <v>0</v>
      </c>
      <c r="AO1443" s="8">
        <v>0</v>
      </c>
      <c r="AP1443" s="8">
        <v>0</v>
      </c>
      <c r="AQ1443" s="8">
        <v>0</v>
      </c>
      <c r="AR1443" s="8">
        <v>0</v>
      </c>
      <c r="AS1443" s="8">
        <v>0</v>
      </c>
      <c r="AT1443" s="8">
        <v>0</v>
      </c>
      <c r="AU1443" s="7">
        <v>0</v>
      </c>
      <c r="AV1443" s="7">
        <v>0</v>
      </c>
      <c r="AW1443" s="7">
        <v>0</v>
      </c>
      <c r="AX1443" s="7">
        <v>0</v>
      </c>
      <c r="AY1443" s="7">
        <v>0</v>
      </c>
      <c r="AZ1443" s="7">
        <v>1.9700757575757575</v>
      </c>
      <c r="BA1443" s="7">
        <v>0</v>
      </c>
      <c r="BB1443" s="7">
        <v>1.9700757575757575</v>
      </c>
      <c r="BC1443" s="8">
        <v>0</v>
      </c>
      <c r="BD1443" s="8">
        <v>0</v>
      </c>
      <c r="BE1443" s="8">
        <v>0</v>
      </c>
      <c r="BF1443" s="8">
        <v>0</v>
      </c>
      <c r="BG1443" s="8">
        <v>0</v>
      </c>
      <c r="BH1443" s="8">
        <v>0</v>
      </c>
      <c r="BI1443" s="8">
        <v>0</v>
      </c>
      <c r="BJ1443" s="8">
        <v>0</v>
      </c>
      <c r="BK1443" s="8">
        <v>0</v>
      </c>
      <c r="BL1443" s="8">
        <v>0</v>
      </c>
      <c r="BM1443" s="8">
        <v>0</v>
      </c>
      <c r="BN1443" s="8">
        <v>0</v>
      </c>
      <c r="BO1443" s="8">
        <v>0</v>
      </c>
      <c r="BP1443" s="8">
        <v>0</v>
      </c>
      <c r="BQ1443" s="8">
        <v>0</v>
      </c>
      <c r="BR1443" s="8">
        <v>0</v>
      </c>
    </row>
    <row r="1444" spans="1:70" x14ac:dyDescent="0.25">
      <c r="A1444" s="6">
        <v>35330213</v>
      </c>
      <c r="B1444" t="s">
        <v>3035</v>
      </c>
      <c r="C1444" s="7" t="s">
        <v>82</v>
      </c>
      <c r="D1444" s="7" t="s">
        <v>94</v>
      </c>
      <c r="E1444" s="7" t="s">
        <v>83</v>
      </c>
      <c r="F1444" t="s">
        <v>2507</v>
      </c>
      <c r="G1444" t="s">
        <v>2508</v>
      </c>
      <c r="H1444" t="s">
        <v>1308</v>
      </c>
      <c r="I1444" t="s">
        <v>1044</v>
      </c>
      <c r="J1444" t="s">
        <v>153</v>
      </c>
      <c r="K1444" t="s">
        <v>196</v>
      </c>
      <c r="L1444">
        <v>39.044766532799997</v>
      </c>
      <c r="M1444">
        <v>-122.58869243220001</v>
      </c>
      <c r="N1444" s="7" t="s">
        <v>1309</v>
      </c>
      <c r="O1444" s="7" t="s">
        <v>3034</v>
      </c>
      <c r="P1444" s="7" t="s">
        <v>1314</v>
      </c>
      <c r="Q1444" s="7" t="s">
        <v>122</v>
      </c>
      <c r="R1444" s="7">
        <v>423</v>
      </c>
      <c r="S1444" s="7">
        <v>127</v>
      </c>
      <c r="T1444" s="7" t="s">
        <v>123</v>
      </c>
      <c r="U1444" s="7" t="s">
        <v>221</v>
      </c>
      <c r="V1444" s="7" t="s">
        <v>222</v>
      </c>
      <c r="W1444" s="8">
        <v>0</v>
      </c>
      <c r="X1444" s="8">
        <v>5.2600378787878785</v>
      </c>
      <c r="Y1444" s="8">
        <v>0</v>
      </c>
      <c r="Z1444" s="8">
        <v>5.2600378787878785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8">
        <v>0</v>
      </c>
      <c r="AO1444" s="8">
        <v>0</v>
      </c>
      <c r="AP1444" s="8">
        <v>0</v>
      </c>
      <c r="AQ1444" s="8">
        <v>0</v>
      </c>
      <c r="AR1444" s="8">
        <v>0</v>
      </c>
      <c r="AS1444" s="8">
        <v>0</v>
      </c>
      <c r="AT1444" s="8">
        <v>0</v>
      </c>
      <c r="AU1444" s="7">
        <v>0</v>
      </c>
      <c r="AV1444" s="7">
        <v>0</v>
      </c>
      <c r="AW1444" s="7">
        <v>0</v>
      </c>
      <c r="AX1444" s="7">
        <v>0</v>
      </c>
      <c r="AY1444" s="7">
        <v>0</v>
      </c>
      <c r="AZ1444" s="7">
        <v>0</v>
      </c>
      <c r="BA1444" s="7">
        <v>0</v>
      </c>
      <c r="BB1444" s="7">
        <v>0</v>
      </c>
      <c r="BC1444" s="8">
        <v>0</v>
      </c>
      <c r="BD1444" s="8">
        <v>5.2600378787878785</v>
      </c>
      <c r="BE1444" s="8">
        <v>0</v>
      </c>
      <c r="BF1444" s="8">
        <v>5.2600378787878785</v>
      </c>
      <c r="BG1444" s="8">
        <v>0</v>
      </c>
      <c r="BH1444" s="8">
        <v>0</v>
      </c>
      <c r="BI1444" s="8">
        <v>0</v>
      </c>
      <c r="BJ1444" s="8">
        <v>0</v>
      </c>
      <c r="BK1444" s="8">
        <v>0</v>
      </c>
      <c r="BL1444" s="8">
        <v>0</v>
      </c>
      <c r="BM1444" s="8">
        <v>0</v>
      </c>
      <c r="BN1444" s="8">
        <v>0</v>
      </c>
      <c r="BO1444" s="8">
        <v>0</v>
      </c>
      <c r="BP1444" s="8">
        <v>0</v>
      </c>
      <c r="BQ1444" s="8">
        <v>0</v>
      </c>
      <c r="BR1444" s="8">
        <v>0</v>
      </c>
    </row>
    <row r="1445" spans="1:70" x14ac:dyDescent="0.25">
      <c r="A1445" s="6">
        <v>35330215</v>
      </c>
      <c r="B1445" t="s">
        <v>3036</v>
      </c>
      <c r="C1445" s="7" t="s">
        <v>86</v>
      </c>
      <c r="D1445" s="7" t="s">
        <v>94</v>
      </c>
      <c r="E1445" s="7" t="s">
        <v>87</v>
      </c>
      <c r="F1445" t="s">
        <v>2507</v>
      </c>
      <c r="G1445" t="s">
        <v>2508</v>
      </c>
      <c r="H1445" t="s">
        <v>1308</v>
      </c>
      <c r="I1445" t="s">
        <v>1044</v>
      </c>
      <c r="J1445" t="s">
        <v>153</v>
      </c>
      <c r="K1445" t="s">
        <v>196</v>
      </c>
      <c r="L1445">
        <v>39.066850031100003</v>
      </c>
      <c r="M1445">
        <v>-122.59926082210001</v>
      </c>
      <c r="N1445" s="7" t="s">
        <v>1309</v>
      </c>
      <c r="O1445" s="7" t="s">
        <v>3034</v>
      </c>
      <c r="P1445" s="7" t="s">
        <v>1314</v>
      </c>
      <c r="Q1445" s="7" t="s">
        <v>122</v>
      </c>
      <c r="R1445" s="7">
        <v>423</v>
      </c>
      <c r="S1445" s="7">
        <v>127</v>
      </c>
      <c r="T1445" s="7" t="s">
        <v>123</v>
      </c>
      <c r="U1445" s="7" t="s">
        <v>216</v>
      </c>
      <c r="V1445" s="7" t="s">
        <v>222</v>
      </c>
      <c r="W1445" s="8">
        <v>0</v>
      </c>
      <c r="X1445" s="8">
        <v>2.7998106060606061</v>
      </c>
      <c r="Y1445" s="8">
        <v>0</v>
      </c>
      <c r="Z1445" s="8">
        <v>2.7998106060606061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8">
        <v>0</v>
      </c>
      <c r="AO1445" s="8">
        <v>0</v>
      </c>
      <c r="AP1445" s="8">
        <v>0</v>
      </c>
      <c r="AQ1445" s="8">
        <v>0</v>
      </c>
      <c r="AR1445" s="8">
        <v>0</v>
      </c>
      <c r="AS1445" s="8">
        <v>0</v>
      </c>
      <c r="AT1445" s="8">
        <v>0</v>
      </c>
      <c r="AU1445" s="7">
        <v>0</v>
      </c>
      <c r="AV1445" s="7">
        <v>0</v>
      </c>
      <c r="AW1445" s="7">
        <v>0</v>
      </c>
      <c r="AX1445" s="7">
        <v>0</v>
      </c>
      <c r="AY1445" s="7">
        <v>0</v>
      </c>
      <c r="AZ1445" s="7">
        <v>0</v>
      </c>
      <c r="BA1445" s="7">
        <v>0</v>
      </c>
      <c r="BB1445" s="7">
        <v>0</v>
      </c>
      <c r="BC1445" s="8">
        <v>0</v>
      </c>
      <c r="BD1445" s="8">
        <v>2.7998106060606061</v>
      </c>
      <c r="BE1445" s="8">
        <v>0</v>
      </c>
      <c r="BF1445" s="8">
        <v>2.7998106060606061</v>
      </c>
      <c r="BG1445" s="8">
        <v>0</v>
      </c>
      <c r="BH1445" s="8">
        <v>0</v>
      </c>
      <c r="BI1445" s="8">
        <v>0</v>
      </c>
      <c r="BJ1445" s="8">
        <v>0</v>
      </c>
      <c r="BK1445" s="8">
        <v>0</v>
      </c>
      <c r="BL1445" s="8">
        <v>0</v>
      </c>
      <c r="BM1445" s="8">
        <v>0</v>
      </c>
      <c r="BN1445" s="8">
        <v>0</v>
      </c>
      <c r="BO1445" s="8">
        <v>0</v>
      </c>
      <c r="BP1445" s="8">
        <v>0</v>
      </c>
      <c r="BQ1445" s="8">
        <v>0</v>
      </c>
      <c r="BR1445" s="8">
        <v>0</v>
      </c>
    </row>
    <row r="1446" spans="1:70" x14ac:dyDescent="0.25">
      <c r="A1446" s="6">
        <v>35330216</v>
      </c>
      <c r="B1446" t="s">
        <v>3037</v>
      </c>
      <c r="C1446" s="7" t="s">
        <v>86</v>
      </c>
      <c r="D1446" s="7" t="s">
        <v>94</v>
      </c>
      <c r="E1446" s="7" t="s">
        <v>87</v>
      </c>
      <c r="F1446" t="s">
        <v>2507</v>
      </c>
      <c r="G1446" t="s">
        <v>2508</v>
      </c>
      <c r="H1446" t="s">
        <v>1308</v>
      </c>
      <c r="I1446" t="s">
        <v>1044</v>
      </c>
      <c r="J1446" t="s">
        <v>153</v>
      </c>
      <c r="K1446" t="s">
        <v>196</v>
      </c>
      <c r="L1446">
        <v>39.069554127899998</v>
      </c>
      <c r="M1446">
        <v>-122.58500532550001</v>
      </c>
      <c r="N1446" s="7" t="s">
        <v>1309</v>
      </c>
      <c r="O1446" s="7" t="s">
        <v>3034</v>
      </c>
      <c r="P1446" s="7" t="s">
        <v>1314</v>
      </c>
      <c r="Q1446" s="7" t="s">
        <v>122</v>
      </c>
      <c r="R1446" s="7">
        <v>423</v>
      </c>
      <c r="S1446" s="7">
        <v>127</v>
      </c>
      <c r="T1446" s="7" t="s">
        <v>123</v>
      </c>
      <c r="U1446" s="7" t="s">
        <v>211</v>
      </c>
      <c r="V1446" s="7" t="s">
        <v>80</v>
      </c>
      <c r="W1446" s="8">
        <v>0</v>
      </c>
      <c r="X1446" s="8">
        <v>1.4299242424242424</v>
      </c>
      <c r="Y1446" s="8">
        <v>0</v>
      </c>
      <c r="Z1446" s="8">
        <v>1.4299242424242424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8">
        <v>0</v>
      </c>
      <c r="AO1446" s="8">
        <v>0</v>
      </c>
      <c r="AP1446" s="8">
        <v>0</v>
      </c>
      <c r="AQ1446" s="8">
        <v>0</v>
      </c>
      <c r="AR1446" s="8">
        <v>0</v>
      </c>
      <c r="AS1446" s="8">
        <v>0</v>
      </c>
      <c r="AT1446" s="8">
        <v>0</v>
      </c>
      <c r="AU1446" s="7">
        <v>0</v>
      </c>
      <c r="AV1446" s="7">
        <v>0</v>
      </c>
      <c r="AW1446" s="7">
        <v>0</v>
      </c>
      <c r="AX1446" s="7">
        <v>0</v>
      </c>
      <c r="AY1446" s="7">
        <v>0</v>
      </c>
      <c r="AZ1446" s="7">
        <v>1.4299242424242424</v>
      </c>
      <c r="BA1446" s="7">
        <v>0</v>
      </c>
      <c r="BB1446" s="7">
        <v>1.4299242424242424</v>
      </c>
      <c r="BC1446" s="8">
        <v>0</v>
      </c>
      <c r="BD1446" s="8">
        <v>0</v>
      </c>
      <c r="BE1446" s="8">
        <v>0</v>
      </c>
      <c r="BF1446" s="8">
        <v>0</v>
      </c>
      <c r="BG1446" s="8">
        <v>0</v>
      </c>
      <c r="BH1446" s="8">
        <v>0</v>
      </c>
      <c r="BI1446" s="8">
        <v>0</v>
      </c>
      <c r="BJ1446" s="8">
        <v>0</v>
      </c>
      <c r="BK1446" s="8">
        <v>0</v>
      </c>
      <c r="BL1446" s="8">
        <v>0</v>
      </c>
      <c r="BM1446" s="8">
        <v>0</v>
      </c>
      <c r="BN1446" s="8">
        <v>0</v>
      </c>
      <c r="BO1446" s="8">
        <v>0</v>
      </c>
      <c r="BP1446" s="8">
        <v>0</v>
      </c>
      <c r="BQ1446" s="8">
        <v>0</v>
      </c>
      <c r="BR1446" s="8">
        <v>0</v>
      </c>
    </row>
    <row r="1447" spans="1:70" x14ac:dyDescent="0.25">
      <c r="A1447" s="6">
        <v>35330217</v>
      </c>
      <c r="B1447" t="s">
        <v>3038</v>
      </c>
      <c r="C1447" s="7" t="s">
        <v>86</v>
      </c>
      <c r="D1447" s="7" t="s">
        <v>94</v>
      </c>
      <c r="E1447" s="7" t="s">
        <v>87</v>
      </c>
      <c r="F1447" t="s">
        <v>2507</v>
      </c>
      <c r="G1447" t="s">
        <v>2508</v>
      </c>
      <c r="H1447" t="s">
        <v>1308</v>
      </c>
      <c r="I1447" t="s">
        <v>1044</v>
      </c>
      <c r="J1447" t="s">
        <v>153</v>
      </c>
      <c r="K1447" t="s">
        <v>196</v>
      </c>
      <c r="L1447">
        <v>39.050583822699998</v>
      </c>
      <c r="M1447">
        <v>-122.5833389406</v>
      </c>
      <c r="N1447" s="7" t="s">
        <v>1309</v>
      </c>
      <c r="O1447" s="7" t="s">
        <v>3034</v>
      </c>
      <c r="P1447" s="7" t="s">
        <v>1314</v>
      </c>
      <c r="Q1447" s="7" t="s">
        <v>122</v>
      </c>
      <c r="R1447" s="7">
        <v>423</v>
      </c>
      <c r="S1447" s="7">
        <v>127</v>
      </c>
      <c r="T1447" s="7" t="s">
        <v>123</v>
      </c>
      <c r="U1447" s="7" t="s">
        <v>211</v>
      </c>
      <c r="V1447" s="7" t="s">
        <v>80</v>
      </c>
      <c r="W1447" s="8">
        <v>0</v>
      </c>
      <c r="X1447" s="8">
        <v>0.27992424242424241</v>
      </c>
      <c r="Y1447" s="8">
        <v>0</v>
      </c>
      <c r="Z1447" s="8">
        <v>0.27992424242424241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8">
        <v>0</v>
      </c>
      <c r="AO1447" s="8">
        <v>0</v>
      </c>
      <c r="AP1447" s="8">
        <v>0</v>
      </c>
      <c r="AQ1447" s="8">
        <v>0</v>
      </c>
      <c r="AR1447" s="8">
        <v>0</v>
      </c>
      <c r="AS1447" s="8">
        <v>0</v>
      </c>
      <c r="AT1447" s="8">
        <v>0</v>
      </c>
      <c r="AU1447" s="7">
        <v>0</v>
      </c>
      <c r="AV1447" s="7">
        <v>0</v>
      </c>
      <c r="AW1447" s="7">
        <v>0</v>
      </c>
      <c r="AX1447" s="7">
        <v>0</v>
      </c>
      <c r="AY1447" s="7">
        <v>0</v>
      </c>
      <c r="AZ1447" s="7">
        <v>0.27992424242424241</v>
      </c>
      <c r="BA1447" s="7">
        <v>0</v>
      </c>
      <c r="BB1447" s="7">
        <v>0.27992424242424241</v>
      </c>
      <c r="BC1447" s="8">
        <v>0</v>
      </c>
      <c r="BD1447" s="8">
        <v>0</v>
      </c>
      <c r="BE1447" s="8">
        <v>0</v>
      </c>
      <c r="BF1447" s="8">
        <v>0</v>
      </c>
      <c r="BG1447" s="8">
        <v>0</v>
      </c>
      <c r="BH1447" s="8">
        <v>0</v>
      </c>
      <c r="BI1447" s="8">
        <v>0</v>
      </c>
      <c r="BJ1447" s="8">
        <v>0</v>
      </c>
      <c r="BK1447" s="8">
        <v>0</v>
      </c>
      <c r="BL1447" s="8">
        <v>0</v>
      </c>
      <c r="BM1447" s="8">
        <v>0</v>
      </c>
      <c r="BN1447" s="8">
        <v>0</v>
      </c>
      <c r="BO1447" s="8">
        <v>0</v>
      </c>
      <c r="BP1447" s="8">
        <v>0</v>
      </c>
      <c r="BQ1447" s="8">
        <v>0</v>
      </c>
      <c r="BR1447" s="8">
        <v>0</v>
      </c>
    </row>
    <row r="1448" spans="1:70" x14ac:dyDescent="0.25">
      <c r="A1448" s="6">
        <v>35330219</v>
      </c>
      <c r="B1448" t="s">
        <v>3039</v>
      </c>
      <c r="C1448" s="7" t="s">
        <v>86</v>
      </c>
      <c r="D1448" s="7" t="s">
        <v>94</v>
      </c>
      <c r="E1448" s="7" t="s">
        <v>87</v>
      </c>
      <c r="F1448" t="s">
        <v>2507</v>
      </c>
      <c r="G1448" t="s">
        <v>2508</v>
      </c>
      <c r="H1448" t="s">
        <v>1308</v>
      </c>
      <c r="I1448" t="s">
        <v>1044</v>
      </c>
      <c r="J1448" t="s">
        <v>153</v>
      </c>
      <c r="K1448" t="s">
        <v>196</v>
      </c>
      <c r="L1448">
        <v>39.068792231400003</v>
      </c>
      <c r="M1448">
        <v>-122.6042734215</v>
      </c>
      <c r="N1448" s="7" t="s">
        <v>1309</v>
      </c>
      <c r="O1448" s="7" t="s">
        <v>3034</v>
      </c>
      <c r="P1448" s="7" t="s">
        <v>1314</v>
      </c>
      <c r="Q1448" s="7" t="s">
        <v>170</v>
      </c>
      <c r="R1448" s="7">
        <v>423</v>
      </c>
      <c r="S1448" s="7">
        <v>127</v>
      </c>
      <c r="T1448" s="7" t="s">
        <v>123</v>
      </c>
      <c r="U1448" s="7" t="s">
        <v>211</v>
      </c>
      <c r="V1448" s="7" t="s">
        <v>80</v>
      </c>
      <c r="W1448" s="8">
        <v>0</v>
      </c>
      <c r="X1448" s="8">
        <v>3.1299242424242424</v>
      </c>
      <c r="Y1448" s="8">
        <v>0</v>
      </c>
      <c r="Z1448" s="8">
        <v>3.1299242424242424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  <c r="AH1448" s="8">
        <v>0</v>
      </c>
      <c r="AI1448" s="8">
        <v>0</v>
      </c>
      <c r="AJ1448" s="8">
        <v>0</v>
      </c>
      <c r="AK1448" s="8">
        <v>0</v>
      </c>
      <c r="AL1448" s="8">
        <v>0</v>
      </c>
      <c r="AM1448" s="8">
        <v>0</v>
      </c>
      <c r="AN1448" s="8">
        <v>0</v>
      </c>
      <c r="AO1448" s="8">
        <v>0</v>
      </c>
      <c r="AP1448" s="8">
        <v>0</v>
      </c>
      <c r="AQ1448" s="8">
        <v>0</v>
      </c>
      <c r="AR1448" s="8">
        <v>0</v>
      </c>
      <c r="AS1448" s="8">
        <v>0</v>
      </c>
      <c r="AT1448" s="8">
        <v>0</v>
      </c>
      <c r="AU1448" s="7">
        <v>0</v>
      </c>
      <c r="AV1448" s="7">
        <v>0</v>
      </c>
      <c r="AW1448" s="7">
        <v>0</v>
      </c>
      <c r="AX1448" s="7">
        <v>0</v>
      </c>
      <c r="AY1448" s="7">
        <v>0</v>
      </c>
      <c r="AZ1448" s="7">
        <v>3.1299242424242424</v>
      </c>
      <c r="BA1448" s="7">
        <v>0</v>
      </c>
      <c r="BB1448" s="7">
        <v>3.1299242424242424</v>
      </c>
      <c r="BC1448" s="8">
        <v>0</v>
      </c>
      <c r="BD1448" s="8">
        <v>0</v>
      </c>
      <c r="BE1448" s="8">
        <v>0</v>
      </c>
      <c r="BF1448" s="8">
        <v>0</v>
      </c>
      <c r="BG1448" s="8">
        <v>0</v>
      </c>
      <c r="BH1448" s="8">
        <v>0</v>
      </c>
      <c r="BI1448" s="8">
        <v>0</v>
      </c>
      <c r="BJ1448" s="8">
        <v>0</v>
      </c>
      <c r="BK1448" s="8">
        <v>0</v>
      </c>
      <c r="BL1448" s="8">
        <v>0</v>
      </c>
      <c r="BM1448" s="8">
        <v>0</v>
      </c>
      <c r="BN1448" s="8">
        <v>0</v>
      </c>
      <c r="BO1448" s="8">
        <v>0</v>
      </c>
      <c r="BP1448" s="8">
        <v>0</v>
      </c>
      <c r="BQ1448" s="8">
        <v>0</v>
      </c>
      <c r="BR1448" s="8">
        <v>0</v>
      </c>
    </row>
    <row r="1449" spans="1:70" x14ac:dyDescent="0.25">
      <c r="A1449" s="6">
        <v>35330241</v>
      </c>
      <c r="B1449" t="s">
        <v>3040</v>
      </c>
      <c r="C1449" s="7" t="s">
        <v>86</v>
      </c>
      <c r="D1449" s="7" t="s">
        <v>94</v>
      </c>
      <c r="E1449" s="7" t="s">
        <v>87</v>
      </c>
      <c r="F1449" t="s">
        <v>2507</v>
      </c>
      <c r="G1449" t="s">
        <v>2508</v>
      </c>
      <c r="H1449" t="s">
        <v>1308</v>
      </c>
      <c r="I1449" t="s">
        <v>1044</v>
      </c>
      <c r="J1449" t="s">
        <v>153</v>
      </c>
      <c r="K1449" t="s">
        <v>196</v>
      </c>
      <c r="L1449">
        <v>39.082343629900002</v>
      </c>
      <c r="M1449">
        <v>-122.6045256159</v>
      </c>
      <c r="N1449" s="7" t="s">
        <v>1309</v>
      </c>
      <c r="O1449" s="7" t="s">
        <v>3034</v>
      </c>
      <c r="P1449" s="7" t="s">
        <v>1314</v>
      </c>
      <c r="Q1449" s="7" t="s">
        <v>170</v>
      </c>
      <c r="R1449" s="7">
        <v>423</v>
      </c>
      <c r="S1449" s="7">
        <v>127</v>
      </c>
      <c r="T1449" s="7" t="s">
        <v>123</v>
      </c>
      <c r="U1449" s="7" t="s">
        <v>211</v>
      </c>
      <c r="V1449" s="7" t="s">
        <v>217</v>
      </c>
      <c r="W1449" s="8">
        <v>0</v>
      </c>
      <c r="X1449" s="8">
        <v>2.8549242424242425</v>
      </c>
      <c r="Y1449" s="8">
        <v>0</v>
      </c>
      <c r="Z1449" s="8">
        <v>2.8549242424242425</v>
      </c>
      <c r="AA1449" s="8">
        <v>0</v>
      </c>
      <c r="AB1449" s="8">
        <v>0</v>
      </c>
      <c r="AC1449" s="8">
        <v>0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0</v>
      </c>
      <c r="AJ1449" s="8">
        <v>0</v>
      </c>
      <c r="AK1449" s="8">
        <v>0</v>
      </c>
      <c r="AL1449" s="8">
        <v>0</v>
      </c>
      <c r="AM1449" s="8">
        <v>0</v>
      </c>
      <c r="AN1449" s="8">
        <v>0</v>
      </c>
      <c r="AO1449" s="8">
        <v>0</v>
      </c>
      <c r="AP1449" s="8">
        <v>0</v>
      </c>
      <c r="AQ1449" s="8">
        <v>0</v>
      </c>
      <c r="AR1449" s="8">
        <v>0</v>
      </c>
      <c r="AS1449" s="8">
        <v>0</v>
      </c>
      <c r="AT1449" s="8">
        <v>0</v>
      </c>
      <c r="AU1449" s="7">
        <v>0</v>
      </c>
      <c r="AV1449" s="7">
        <v>0</v>
      </c>
      <c r="AW1449" s="7">
        <v>0</v>
      </c>
      <c r="AX1449" s="7">
        <v>0</v>
      </c>
      <c r="AY1449" s="7">
        <v>0</v>
      </c>
      <c r="AZ1449" s="7">
        <v>2.8549242424242425</v>
      </c>
      <c r="BA1449" s="7">
        <v>0</v>
      </c>
      <c r="BB1449" s="7">
        <v>2.8549242424242425</v>
      </c>
      <c r="BC1449" s="8">
        <v>0</v>
      </c>
      <c r="BD1449" s="8">
        <v>0</v>
      </c>
      <c r="BE1449" s="8">
        <v>0</v>
      </c>
      <c r="BF1449" s="8">
        <v>0</v>
      </c>
      <c r="BG1449" s="8">
        <v>0</v>
      </c>
      <c r="BH1449" s="8">
        <v>0</v>
      </c>
      <c r="BI1449" s="8">
        <v>0</v>
      </c>
      <c r="BJ1449" s="8">
        <v>0</v>
      </c>
      <c r="BK1449" s="8">
        <v>0</v>
      </c>
      <c r="BL1449" s="8">
        <v>0</v>
      </c>
      <c r="BM1449" s="8">
        <v>0</v>
      </c>
      <c r="BN1449" s="8">
        <v>0</v>
      </c>
      <c r="BO1449" s="8">
        <v>0</v>
      </c>
      <c r="BP1449" s="8">
        <v>0</v>
      </c>
      <c r="BQ1449" s="8">
        <v>0</v>
      </c>
      <c r="BR1449" s="8">
        <v>0</v>
      </c>
    </row>
    <row r="1450" spans="1:70" x14ac:dyDescent="0.25">
      <c r="A1450" s="6">
        <v>35330242</v>
      </c>
      <c r="B1450" t="s">
        <v>3041</v>
      </c>
      <c r="C1450" s="7" t="s">
        <v>86</v>
      </c>
      <c r="D1450" s="7" t="s">
        <v>94</v>
      </c>
      <c r="E1450" s="7" t="s">
        <v>87</v>
      </c>
      <c r="F1450" t="s">
        <v>2507</v>
      </c>
      <c r="G1450" t="s">
        <v>2508</v>
      </c>
      <c r="H1450" t="s">
        <v>1308</v>
      </c>
      <c r="I1450" t="s">
        <v>1044</v>
      </c>
      <c r="J1450" t="s">
        <v>153</v>
      </c>
      <c r="K1450" t="s">
        <v>196</v>
      </c>
      <c r="L1450">
        <v>39.067114228199998</v>
      </c>
      <c r="M1450">
        <v>-122.5853337269</v>
      </c>
      <c r="N1450" s="7" t="s">
        <v>1309</v>
      </c>
      <c r="O1450" s="7" t="s">
        <v>3034</v>
      </c>
      <c r="P1450" s="7" t="s">
        <v>1314</v>
      </c>
      <c r="Q1450" s="7" t="s">
        <v>170</v>
      </c>
      <c r="R1450" s="7">
        <v>423</v>
      </c>
      <c r="S1450" s="7">
        <v>127</v>
      </c>
      <c r="T1450" s="7" t="s">
        <v>123</v>
      </c>
      <c r="U1450" s="7"/>
      <c r="V1450" s="7" t="s">
        <v>2605</v>
      </c>
      <c r="W1450" s="8">
        <v>0.69090909090909092</v>
      </c>
      <c r="X1450" s="8">
        <v>0</v>
      </c>
      <c r="Y1450" s="8">
        <v>0</v>
      </c>
      <c r="Z1450" s="8">
        <v>0.69090909090909092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8">
        <v>0</v>
      </c>
      <c r="AO1450" s="8">
        <v>0</v>
      </c>
      <c r="AP1450" s="8">
        <v>0</v>
      </c>
      <c r="AQ1450" s="8">
        <v>0</v>
      </c>
      <c r="AR1450" s="8">
        <v>0</v>
      </c>
      <c r="AS1450" s="8">
        <v>0</v>
      </c>
      <c r="AT1450" s="8">
        <v>0</v>
      </c>
      <c r="AU1450" s="7">
        <v>0</v>
      </c>
      <c r="AV1450" s="7">
        <v>0</v>
      </c>
      <c r="AW1450" s="7">
        <v>0</v>
      </c>
      <c r="AX1450" s="7">
        <v>0</v>
      </c>
      <c r="AY1450" s="7">
        <v>0</v>
      </c>
      <c r="AZ1450" s="7">
        <v>0</v>
      </c>
      <c r="BA1450" s="7">
        <v>0</v>
      </c>
      <c r="BB1450" s="7">
        <v>0</v>
      </c>
      <c r="BC1450" s="8">
        <v>0</v>
      </c>
      <c r="BD1450" s="8">
        <v>0</v>
      </c>
      <c r="BE1450" s="8">
        <v>0</v>
      </c>
      <c r="BF1450" s="8">
        <v>0</v>
      </c>
      <c r="BG1450" s="8">
        <v>0.69090909090909092</v>
      </c>
      <c r="BH1450" s="8">
        <v>0</v>
      </c>
      <c r="BI1450" s="8">
        <v>0</v>
      </c>
      <c r="BJ1450" s="8">
        <v>0.69090909090909092</v>
      </c>
      <c r="BK1450" s="8">
        <v>0</v>
      </c>
      <c r="BL1450" s="8">
        <v>0</v>
      </c>
      <c r="BM1450" s="8">
        <v>0</v>
      </c>
      <c r="BN1450" s="8">
        <v>0</v>
      </c>
      <c r="BO1450" s="8">
        <v>0</v>
      </c>
      <c r="BP1450" s="8">
        <v>0</v>
      </c>
      <c r="BQ1450" s="8">
        <v>0</v>
      </c>
      <c r="BR1450" s="8">
        <v>0</v>
      </c>
    </row>
    <row r="1451" spans="1:70" x14ac:dyDescent="0.25">
      <c r="A1451" s="6">
        <v>35330243</v>
      </c>
      <c r="B1451" t="s">
        <v>3042</v>
      </c>
      <c r="C1451" s="7" t="s">
        <v>86</v>
      </c>
      <c r="D1451" s="7" t="s">
        <v>94</v>
      </c>
      <c r="E1451" s="7" t="s">
        <v>87</v>
      </c>
      <c r="F1451" t="s">
        <v>2507</v>
      </c>
      <c r="G1451" t="s">
        <v>2508</v>
      </c>
      <c r="H1451" t="s">
        <v>1308</v>
      </c>
      <c r="I1451" t="s">
        <v>1044</v>
      </c>
      <c r="J1451" t="s">
        <v>153</v>
      </c>
      <c r="K1451" t="s">
        <v>196</v>
      </c>
      <c r="L1451">
        <v>39.062054627899997</v>
      </c>
      <c r="M1451">
        <v>-122.5786087295</v>
      </c>
      <c r="N1451" s="7" t="s">
        <v>1309</v>
      </c>
      <c r="O1451" s="7" t="s">
        <v>3034</v>
      </c>
      <c r="P1451" s="7" t="s">
        <v>1314</v>
      </c>
      <c r="Q1451" s="7" t="s">
        <v>170</v>
      </c>
      <c r="R1451" s="7">
        <v>423</v>
      </c>
      <c r="S1451" s="7">
        <v>127</v>
      </c>
      <c r="T1451" s="7" t="s">
        <v>123</v>
      </c>
      <c r="U1451" s="7"/>
      <c r="V1451" s="7" t="s">
        <v>222</v>
      </c>
      <c r="W1451" s="8">
        <v>0</v>
      </c>
      <c r="X1451" s="8">
        <v>0</v>
      </c>
      <c r="Y1451" s="8">
        <v>4.1479166666666663</v>
      </c>
      <c r="Z1451" s="8">
        <v>4.1479166666666663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8">
        <v>0</v>
      </c>
      <c r="AO1451" s="8">
        <v>0</v>
      </c>
      <c r="AP1451" s="8">
        <v>0</v>
      </c>
      <c r="AQ1451" s="8">
        <v>0</v>
      </c>
      <c r="AR1451" s="8">
        <v>0</v>
      </c>
      <c r="AS1451" s="8">
        <v>0</v>
      </c>
      <c r="AT1451" s="8">
        <v>0</v>
      </c>
      <c r="AU1451" s="7">
        <v>0</v>
      </c>
      <c r="AV1451" s="7">
        <v>0</v>
      </c>
      <c r="AW1451" s="7">
        <v>0</v>
      </c>
      <c r="AX1451" s="7">
        <v>0</v>
      </c>
      <c r="AY1451" s="7">
        <v>0</v>
      </c>
      <c r="AZ1451" s="7">
        <v>0</v>
      </c>
      <c r="BA1451" s="7">
        <v>0</v>
      </c>
      <c r="BB1451" s="7">
        <v>0</v>
      </c>
      <c r="BC1451" s="8">
        <v>0</v>
      </c>
      <c r="BD1451" s="8">
        <v>0</v>
      </c>
      <c r="BE1451" s="8">
        <v>4.1479166666666663</v>
      </c>
      <c r="BF1451" s="8">
        <v>4.1479166666666663</v>
      </c>
      <c r="BG1451" s="8">
        <v>0</v>
      </c>
      <c r="BH1451" s="8">
        <v>0</v>
      </c>
      <c r="BI1451" s="8">
        <v>0</v>
      </c>
      <c r="BJ1451" s="8">
        <v>0</v>
      </c>
      <c r="BK1451" s="8">
        <v>0</v>
      </c>
      <c r="BL1451" s="8">
        <v>0</v>
      </c>
      <c r="BM1451" s="8">
        <v>0</v>
      </c>
      <c r="BN1451" s="8">
        <v>0</v>
      </c>
      <c r="BO1451" s="8">
        <v>0</v>
      </c>
      <c r="BP1451" s="8">
        <v>0</v>
      </c>
      <c r="BQ1451" s="8">
        <v>0</v>
      </c>
      <c r="BR1451" s="8">
        <v>0</v>
      </c>
    </row>
    <row r="1452" spans="1:70" x14ac:dyDescent="0.25">
      <c r="A1452" s="6">
        <v>35312550</v>
      </c>
      <c r="B1452" t="s">
        <v>3043</v>
      </c>
      <c r="C1452" s="7" t="s">
        <v>178</v>
      </c>
      <c r="D1452" s="7" t="s">
        <v>94</v>
      </c>
      <c r="E1452" s="7" t="s">
        <v>83</v>
      </c>
      <c r="F1452" t="s">
        <v>2507</v>
      </c>
      <c r="G1452" t="s">
        <v>2508</v>
      </c>
      <c r="H1452" t="s">
        <v>1308</v>
      </c>
      <c r="I1452" t="s">
        <v>1044</v>
      </c>
      <c r="J1452" t="s">
        <v>153</v>
      </c>
      <c r="K1452" t="s">
        <v>196</v>
      </c>
      <c r="L1452">
        <v>39.066200840199997</v>
      </c>
      <c r="M1452">
        <v>-122.6110926258</v>
      </c>
      <c r="N1452" s="7" t="s">
        <v>1309</v>
      </c>
      <c r="O1452" s="7" t="s">
        <v>3034</v>
      </c>
      <c r="P1452" s="7" t="s">
        <v>1314</v>
      </c>
      <c r="Q1452" s="7" t="s">
        <v>170</v>
      </c>
      <c r="R1452" s="7">
        <v>423</v>
      </c>
      <c r="S1452" s="7">
        <v>127</v>
      </c>
      <c r="T1452" s="7" t="s">
        <v>123</v>
      </c>
      <c r="U1452" s="7" t="s">
        <v>211</v>
      </c>
      <c r="V1452" s="7" t="s">
        <v>80</v>
      </c>
      <c r="W1452" s="8">
        <v>0</v>
      </c>
      <c r="X1452" s="8">
        <v>1.5399621212121213</v>
      </c>
      <c r="Y1452" s="8">
        <v>0</v>
      </c>
      <c r="Z1452" s="8">
        <v>1.5399621212121213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8">
        <v>0</v>
      </c>
      <c r="AO1452" s="8">
        <v>0</v>
      </c>
      <c r="AP1452" s="8">
        <v>0</v>
      </c>
      <c r="AQ1452" s="8">
        <v>0</v>
      </c>
      <c r="AR1452" s="8">
        <v>0</v>
      </c>
      <c r="AS1452" s="8">
        <v>0</v>
      </c>
      <c r="AT1452" s="8">
        <v>0</v>
      </c>
      <c r="AU1452" s="7">
        <v>0</v>
      </c>
      <c r="AV1452" s="7">
        <v>0</v>
      </c>
      <c r="AW1452" s="7">
        <v>0</v>
      </c>
      <c r="AX1452" s="7">
        <v>0</v>
      </c>
      <c r="AY1452" s="7">
        <v>0</v>
      </c>
      <c r="AZ1452" s="7">
        <v>1.5399621212121213</v>
      </c>
      <c r="BA1452" s="7">
        <v>0</v>
      </c>
      <c r="BB1452" s="7">
        <v>1.5399621212121213</v>
      </c>
      <c r="BC1452" s="8">
        <v>0</v>
      </c>
      <c r="BD1452" s="8">
        <v>0</v>
      </c>
      <c r="BE1452" s="8">
        <v>0</v>
      </c>
      <c r="BF1452" s="8">
        <v>0</v>
      </c>
      <c r="BG1452" s="8">
        <v>0</v>
      </c>
      <c r="BH1452" s="8">
        <v>0</v>
      </c>
      <c r="BI1452" s="8">
        <v>0</v>
      </c>
      <c r="BJ1452" s="8">
        <v>0</v>
      </c>
      <c r="BK1452" s="8">
        <v>0</v>
      </c>
      <c r="BL1452" s="8">
        <v>0</v>
      </c>
      <c r="BM1452" s="8">
        <v>0</v>
      </c>
      <c r="BN1452" s="8">
        <v>0</v>
      </c>
      <c r="BO1452" s="8">
        <v>0</v>
      </c>
      <c r="BP1452" s="8">
        <v>0</v>
      </c>
      <c r="BQ1452" s="8">
        <v>0</v>
      </c>
      <c r="BR1452" s="8">
        <v>0</v>
      </c>
    </row>
    <row r="1453" spans="1:70" x14ac:dyDescent="0.25">
      <c r="A1453" s="6">
        <v>35317399</v>
      </c>
      <c r="B1453" t="s">
        <v>3044</v>
      </c>
      <c r="C1453" s="7" t="s">
        <v>86</v>
      </c>
      <c r="D1453" s="7" t="s">
        <v>94</v>
      </c>
      <c r="E1453" s="7" t="s">
        <v>87</v>
      </c>
      <c r="F1453" t="s">
        <v>2507</v>
      </c>
      <c r="G1453" t="s">
        <v>2508</v>
      </c>
      <c r="H1453" t="s">
        <v>1308</v>
      </c>
      <c r="I1453" t="s">
        <v>1044</v>
      </c>
      <c r="J1453" t="s">
        <v>153</v>
      </c>
      <c r="K1453" t="s">
        <v>196</v>
      </c>
      <c r="L1453">
        <v>39.066200840199997</v>
      </c>
      <c r="M1453">
        <v>-122.6110926258</v>
      </c>
      <c r="N1453" s="7" t="s">
        <v>1309</v>
      </c>
      <c r="O1453" s="7" t="s">
        <v>3034</v>
      </c>
      <c r="P1453" s="7" t="s">
        <v>1314</v>
      </c>
      <c r="Q1453" s="7" t="s">
        <v>122</v>
      </c>
      <c r="R1453" s="7">
        <v>423</v>
      </c>
      <c r="S1453" s="7">
        <v>127</v>
      </c>
      <c r="T1453" s="7" t="s">
        <v>123</v>
      </c>
      <c r="U1453" s="7" t="s">
        <v>211</v>
      </c>
      <c r="V1453" s="7" t="s">
        <v>80</v>
      </c>
      <c r="W1453" s="8">
        <v>0</v>
      </c>
      <c r="X1453" s="8">
        <v>1.1799242424242424</v>
      </c>
      <c r="Y1453" s="8">
        <v>0</v>
      </c>
      <c r="Z1453" s="8">
        <v>1.1799242424242424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8">
        <v>0</v>
      </c>
      <c r="AO1453" s="8">
        <v>0</v>
      </c>
      <c r="AP1453" s="8">
        <v>0</v>
      </c>
      <c r="AQ1453" s="8">
        <v>0</v>
      </c>
      <c r="AR1453" s="8">
        <v>0</v>
      </c>
      <c r="AS1453" s="8">
        <v>0</v>
      </c>
      <c r="AT1453" s="8">
        <v>0</v>
      </c>
      <c r="AU1453" s="7">
        <v>0</v>
      </c>
      <c r="AV1453" s="7">
        <v>0</v>
      </c>
      <c r="AW1453" s="7">
        <v>0</v>
      </c>
      <c r="AX1453" s="7">
        <v>0</v>
      </c>
      <c r="AY1453" s="7">
        <v>0</v>
      </c>
      <c r="AZ1453" s="7">
        <v>1.1799242424242424</v>
      </c>
      <c r="BA1453" s="7">
        <v>0</v>
      </c>
      <c r="BB1453" s="7">
        <v>1.1799242424242424</v>
      </c>
      <c r="BC1453" s="8">
        <v>0</v>
      </c>
      <c r="BD1453" s="8">
        <v>0</v>
      </c>
      <c r="BE1453" s="8">
        <v>0</v>
      </c>
      <c r="BF1453" s="8">
        <v>0</v>
      </c>
      <c r="BG1453" s="8">
        <v>0</v>
      </c>
      <c r="BH1453" s="8">
        <v>0</v>
      </c>
      <c r="BI1453" s="8">
        <v>0</v>
      </c>
      <c r="BJ1453" s="8">
        <v>0</v>
      </c>
      <c r="BK1453" s="8">
        <v>0</v>
      </c>
      <c r="BL1453" s="8">
        <v>0</v>
      </c>
      <c r="BM1453" s="8">
        <v>0</v>
      </c>
      <c r="BN1453" s="8">
        <v>0</v>
      </c>
      <c r="BO1453" s="8">
        <v>0</v>
      </c>
      <c r="BP1453" s="8">
        <v>0</v>
      </c>
      <c r="BQ1453" s="8">
        <v>0</v>
      </c>
      <c r="BR1453" s="8">
        <v>0</v>
      </c>
    </row>
    <row r="1454" spans="1:70" x14ac:dyDescent="0.25">
      <c r="A1454" s="6">
        <v>35312551</v>
      </c>
      <c r="B1454" t="s">
        <v>3045</v>
      </c>
      <c r="C1454" s="7" t="s">
        <v>86</v>
      </c>
      <c r="D1454" s="7" t="s">
        <v>94</v>
      </c>
      <c r="E1454" s="7" t="s">
        <v>87</v>
      </c>
      <c r="F1454" t="s">
        <v>2507</v>
      </c>
      <c r="G1454" t="s">
        <v>2508</v>
      </c>
      <c r="H1454" t="s">
        <v>1308</v>
      </c>
      <c r="I1454" t="s">
        <v>1044</v>
      </c>
      <c r="J1454" t="s">
        <v>153</v>
      </c>
      <c r="K1454" t="s">
        <v>196</v>
      </c>
      <c r="L1454">
        <v>39.0836690378</v>
      </c>
      <c r="M1454">
        <v>-122.6600273008</v>
      </c>
      <c r="N1454" s="7" t="s">
        <v>1309</v>
      </c>
      <c r="O1454" s="7" t="s">
        <v>3046</v>
      </c>
      <c r="P1454" s="7" t="s">
        <v>1314</v>
      </c>
      <c r="Q1454" s="7" t="s">
        <v>170</v>
      </c>
      <c r="R1454" s="7">
        <v>312</v>
      </c>
      <c r="S1454" s="7">
        <v>44</v>
      </c>
      <c r="T1454" s="7" t="s">
        <v>123</v>
      </c>
      <c r="U1454" s="7" t="s">
        <v>216</v>
      </c>
      <c r="V1454" s="7" t="s">
        <v>222</v>
      </c>
      <c r="W1454" s="8">
        <v>0</v>
      </c>
      <c r="X1454" s="8">
        <v>3.2049242424242426</v>
      </c>
      <c r="Y1454" s="8">
        <v>0</v>
      </c>
      <c r="Z1454" s="8">
        <v>3.2049242424242426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0</v>
      </c>
      <c r="AN1454" s="8">
        <v>0</v>
      </c>
      <c r="AO1454" s="8">
        <v>0</v>
      </c>
      <c r="AP1454" s="8">
        <v>0</v>
      </c>
      <c r="AQ1454" s="8">
        <v>0</v>
      </c>
      <c r="AR1454" s="8">
        <v>0</v>
      </c>
      <c r="AS1454" s="8">
        <v>0</v>
      </c>
      <c r="AT1454" s="8">
        <v>0</v>
      </c>
      <c r="AU1454" s="7">
        <v>0</v>
      </c>
      <c r="AV1454" s="7">
        <v>0</v>
      </c>
      <c r="AW1454" s="7">
        <v>0</v>
      </c>
      <c r="AX1454" s="7">
        <v>0</v>
      </c>
      <c r="AY1454" s="7">
        <v>0</v>
      </c>
      <c r="AZ1454" s="7">
        <v>3.2049242424242426</v>
      </c>
      <c r="BA1454" s="7">
        <v>0</v>
      </c>
      <c r="BB1454" s="7">
        <v>3.2049242424242426</v>
      </c>
      <c r="BC1454" s="8">
        <v>0</v>
      </c>
      <c r="BD1454" s="8">
        <v>0</v>
      </c>
      <c r="BE1454" s="8">
        <v>0</v>
      </c>
      <c r="BF1454" s="8">
        <v>0</v>
      </c>
      <c r="BG1454" s="8">
        <v>0</v>
      </c>
      <c r="BH1454" s="8">
        <v>0</v>
      </c>
      <c r="BI1454" s="8">
        <v>0</v>
      </c>
      <c r="BJ1454" s="8">
        <v>0</v>
      </c>
      <c r="BK1454" s="8">
        <v>0</v>
      </c>
      <c r="BL1454" s="8">
        <v>0</v>
      </c>
      <c r="BM1454" s="8">
        <v>0</v>
      </c>
      <c r="BN1454" s="8">
        <v>0</v>
      </c>
      <c r="BO1454" s="8">
        <v>0</v>
      </c>
      <c r="BP1454" s="8">
        <v>0</v>
      </c>
      <c r="BQ1454" s="8">
        <v>0</v>
      </c>
      <c r="BR1454" s="8">
        <v>0</v>
      </c>
    </row>
    <row r="1455" spans="1:70" x14ac:dyDescent="0.25">
      <c r="A1455" s="6">
        <v>35329472</v>
      </c>
      <c r="B1455" t="s">
        <v>3047</v>
      </c>
      <c r="C1455" s="7" t="s">
        <v>86</v>
      </c>
      <c r="D1455" s="7" t="s">
        <v>94</v>
      </c>
      <c r="E1455" s="7" t="s">
        <v>87</v>
      </c>
      <c r="F1455" t="s">
        <v>2507</v>
      </c>
      <c r="G1455" t="s">
        <v>2508</v>
      </c>
      <c r="H1455" t="s">
        <v>1308</v>
      </c>
      <c r="I1455" t="s">
        <v>1044</v>
      </c>
      <c r="J1455" t="s">
        <v>153</v>
      </c>
      <c r="K1455" t="s">
        <v>196</v>
      </c>
      <c r="L1455">
        <v>39.074768925199997</v>
      </c>
      <c r="M1455">
        <v>-122.6503481009</v>
      </c>
      <c r="N1455" s="7" t="s">
        <v>1309</v>
      </c>
      <c r="O1455" s="7" t="s">
        <v>3046</v>
      </c>
      <c r="P1455" s="7" t="s">
        <v>1314</v>
      </c>
      <c r="Q1455" s="7" t="s">
        <v>170</v>
      </c>
      <c r="R1455" s="7">
        <v>312</v>
      </c>
      <c r="S1455" s="7">
        <v>44</v>
      </c>
      <c r="T1455" s="7" t="s">
        <v>123</v>
      </c>
      <c r="U1455" s="7" t="s">
        <v>211</v>
      </c>
      <c r="V1455" s="7" t="s">
        <v>80</v>
      </c>
      <c r="W1455" s="8">
        <v>0</v>
      </c>
      <c r="X1455" s="8">
        <v>2.8689393939393941</v>
      </c>
      <c r="Y1455" s="8">
        <v>0</v>
      </c>
      <c r="Z1455" s="8">
        <v>2.8689393939393941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8">
        <v>0</v>
      </c>
      <c r="AO1455" s="8">
        <v>0</v>
      </c>
      <c r="AP1455" s="8">
        <v>0</v>
      </c>
      <c r="AQ1455" s="8">
        <v>0</v>
      </c>
      <c r="AR1455" s="8">
        <v>0</v>
      </c>
      <c r="AS1455" s="8">
        <v>0</v>
      </c>
      <c r="AT1455" s="8">
        <v>0</v>
      </c>
      <c r="AU1455" s="7">
        <v>0</v>
      </c>
      <c r="AV1455" s="7">
        <v>0</v>
      </c>
      <c r="AW1455" s="7">
        <v>0</v>
      </c>
      <c r="AX1455" s="7">
        <v>0</v>
      </c>
      <c r="AY1455" s="7">
        <v>0</v>
      </c>
      <c r="AZ1455" s="7">
        <v>2.8689393939393941</v>
      </c>
      <c r="BA1455" s="7">
        <v>0</v>
      </c>
      <c r="BB1455" s="7">
        <v>2.8689393939393941</v>
      </c>
      <c r="BC1455" s="8">
        <v>0</v>
      </c>
      <c r="BD1455" s="8">
        <v>0</v>
      </c>
      <c r="BE1455" s="8">
        <v>0</v>
      </c>
      <c r="BF1455" s="8">
        <v>0</v>
      </c>
      <c r="BG1455" s="8">
        <v>0</v>
      </c>
      <c r="BH1455" s="8">
        <v>0</v>
      </c>
      <c r="BI1455" s="8">
        <v>0</v>
      </c>
      <c r="BJ1455" s="8">
        <v>0</v>
      </c>
      <c r="BK1455" s="8">
        <v>0</v>
      </c>
      <c r="BL1455" s="8">
        <v>0</v>
      </c>
      <c r="BM1455" s="8">
        <v>0</v>
      </c>
      <c r="BN1455" s="8">
        <v>0</v>
      </c>
      <c r="BO1455" s="8">
        <v>0</v>
      </c>
      <c r="BP1455" s="8">
        <v>0</v>
      </c>
      <c r="BQ1455" s="8">
        <v>0</v>
      </c>
      <c r="BR1455" s="8">
        <v>0</v>
      </c>
    </row>
    <row r="1456" spans="1:70" x14ac:dyDescent="0.25">
      <c r="A1456" s="6">
        <v>35329473</v>
      </c>
      <c r="B1456" t="s">
        <v>3048</v>
      </c>
      <c r="C1456" s="7" t="s">
        <v>82</v>
      </c>
      <c r="D1456" s="7" t="s">
        <v>94</v>
      </c>
      <c r="E1456" s="7" t="s">
        <v>83</v>
      </c>
      <c r="F1456" t="s">
        <v>2507</v>
      </c>
      <c r="G1456" t="s">
        <v>2508</v>
      </c>
      <c r="H1456" t="s">
        <v>1308</v>
      </c>
      <c r="I1456" t="s">
        <v>1044</v>
      </c>
      <c r="J1456" t="s">
        <v>153</v>
      </c>
      <c r="K1456" t="s">
        <v>196</v>
      </c>
      <c r="L1456">
        <v>39.065448447000001</v>
      </c>
      <c r="M1456">
        <v>-122.633322627</v>
      </c>
      <c r="N1456" s="7" t="s">
        <v>1309</v>
      </c>
      <c r="O1456" s="7" t="s">
        <v>3046</v>
      </c>
      <c r="P1456" s="7" t="s">
        <v>1314</v>
      </c>
      <c r="Q1456" s="7" t="s">
        <v>170</v>
      </c>
      <c r="R1456" s="7">
        <v>312</v>
      </c>
      <c r="S1456" s="7">
        <v>44</v>
      </c>
      <c r="T1456" s="7" t="s">
        <v>123</v>
      </c>
      <c r="U1456" s="7" t="s">
        <v>221</v>
      </c>
      <c r="V1456" s="7" t="s">
        <v>222</v>
      </c>
      <c r="W1456" s="8">
        <v>0</v>
      </c>
      <c r="X1456" s="8">
        <v>4.7609848484848483</v>
      </c>
      <c r="Y1456" s="8">
        <v>0</v>
      </c>
      <c r="Z1456" s="8">
        <v>4.7609848484848483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8">
        <v>0</v>
      </c>
      <c r="AO1456" s="8">
        <v>0</v>
      </c>
      <c r="AP1456" s="8">
        <v>0</v>
      </c>
      <c r="AQ1456" s="8">
        <v>0</v>
      </c>
      <c r="AR1456" s="8">
        <v>0</v>
      </c>
      <c r="AS1456" s="8">
        <v>0</v>
      </c>
      <c r="AT1456" s="8">
        <v>0</v>
      </c>
      <c r="AU1456" s="7">
        <v>0</v>
      </c>
      <c r="AV1456" s="7">
        <v>0</v>
      </c>
      <c r="AW1456" s="7">
        <v>0</v>
      </c>
      <c r="AX1456" s="7">
        <v>0</v>
      </c>
      <c r="AY1456" s="7">
        <v>0</v>
      </c>
      <c r="AZ1456" s="7">
        <v>4.7609848484848483</v>
      </c>
      <c r="BA1456" s="7">
        <v>0</v>
      </c>
      <c r="BB1456" s="7">
        <v>4.7609848484848483</v>
      </c>
      <c r="BC1456" s="8">
        <v>0</v>
      </c>
      <c r="BD1456" s="8">
        <v>0</v>
      </c>
      <c r="BE1456" s="8">
        <v>0</v>
      </c>
      <c r="BF1456" s="8">
        <v>0</v>
      </c>
      <c r="BG1456" s="8">
        <v>0</v>
      </c>
      <c r="BH1456" s="8">
        <v>0</v>
      </c>
      <c r="BI1456" s="8">
        <v>0</v>
      </c>
      <c r="BJ1456" s="8">
        <v>0</v>
      </c>
      <c r="BK1456" s="8">
        <v>0</v>
      </c>
      <c r="BL1456" s="8">
        <v>0</v>
      </c>
      <c r="BM1456" s="8">
        <v>0</v>
      </c>
      <c r="BN1456" s="8">
        <v>0</v>
      </c>
      <c r="BO1456" s="8">
        <v>0</v>
      </c>
      <c r="BP1456" s="8">
        <v>0</v>
      </c>
      <c r="BQ1456" s="8">
        <v>0</v>
      </c>
      <c r="BR1456" s="8">
        <v>0</v>
      </c>
    </row>
    <row r="1457" spans="1:70" x14ac:dyDescent="0.25">
      <c r="A1457" s="6">
        <v>35330244</v>
      </c>
      <c r="B1457" t="s">
        <v>3049</v>
      </c>
      <c r="C1457" s="7" t="s">
        <v>137</v>
      </c>
      <c r="D1457" s="7" t="s">
        <v>94</v>
      </c>
      <c r="E1457" s="7" t="s">
        <v>95</v>
      </c>
      <c r="F1457" t="s">
        <v>2507</v>
      </c>
      <c r="G1457" t="s">
        <v>2508</v>
      </c>
      <c r="H1457" t="s">
        <v>1308</v>
      </c>
      <c r="I1457" t="s">
        <v>1044</v>
      </c>
      <c r="J1457" t="s">
        <v>153</v>
      </c>
      <c r="K1457" t="s">
        <v>196</v>
      </c>
      <c r="L1457">
        <v>39.053063638499999</v>
      </c>
      <c r="M1457">
        <v>-122.6812841104</v>
      </c>
      <c r="N1457" s="7" t="s">
        <v>1309</v>
      </c>
      <c r="O1457" s="7" t="s">
        <v>1313</v>
      </c>
      <c r="P1457" s="7" t="s">
        <v>1314</v>
      </c>
      <c r="Q1457" s="7" t="s">
        <v>122</v>
      </c>
      <c r="R1457" s="7">
        <v>345</v>
      </c>
      <c r="S1457" s="7">
        <v>679</v>
      </c>
      <c r="T1457" s="7" t="s">
        <v>123</v>
      </c>
      <c r="U1457" s="7" t="s">
        <v>211</v>
      </c>
      <c r="V1457" s="7" t="s">
        <v>80</v>
      </c>
      <c r="W1457" s="8">
        <v>0</v>
      </c>
      <c r="X1457" s="8">
        <v>0.46723484848484848</v>
      </c>
      <c r="Y1457" s="8">
        <v>0</v>
      </c>
      <c r="Z1457" s="8">
        <v>0.46723484848484848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0</v>
      </c>
      <c r="AK1457" s="8">
        <v>0</v>
      </c>
      <c r="AL1457" s="8">
        <v>0</v>
      </c>
      <c r="AM1457" s="8">
        <v>0</v>
      </c>
      <c r="AN1457" s="8">
        <v>0</v>
      </c>
      <c r="AO1457" s="8">
        <v>0</v>
      </c>
      <c r="AP1457" s="8">
        <v>0</v>
      </c>
      <c r="AQ1457" s="8">
        <v>0</v>
      </c>
      <c r="AR1457" s="8">
        <v>0</v>
      </c>
      <c r="AS1457" s="8">
        <v>0</v>
      </c>
      <c r="AT1457" s="8">
        <v>0</v>
      </c>
      <c r="AU1457" s="7">
        <v>0</v>
      </c>
      <c r="AV1457" s="7">
        <v>0</v>
      </c>
      <c r="AW1457" s="7">
        <v>0</v>
      </c>
      <c r="AX1457" s="7">
        <v>0</v>
      </c>
      <c r="AY1457" s="7">
        <v>0</v>
      </c>
      <c r="AZ1457" s="7">
        <v>0.46723484848484848</v>
      </c>
      <c r="BA1457" s="7">
        <v>0</v>
      </c>
      <c r="BB1457" s="7">
        <v>0.46723484848484848</v>
      </c>
      <c r="BC1457" s="8">
        <v>0</v>
      </c>
      <c r="BD1457" s="8">
        <v>0</v>
      </c>
      <c r="BE1457" s="8">
        <v>0</v>
      </c>
      <c r="BF1457" s="8">
        <v>0</v>
      </c>
      <c r="BG1457" s="8">
        <v>0</v>
      </c>
      <c r="BH1457" s="8">
        <v>0</v>
      </c>
      <c r="BI1457" s="8">
        <v>0</v>
      </c>
      <c r="BJ1457" s="8">
        <v>0</v>
      </c>
      <c r="BK1457" s="8">
        <v>0</v>
      </c>
      <c r="BL1457" s="8">
        <v>0</v>
      </c>
      <c r="BM1457" s="8">
        <v>0</v>
      </c>
      <c r="BN1457" s="8">
        <v>0</v>
      </c>
      <c r="BO1457" s="8">
        <v>0</v>
      </c>
      <c r="BP1457" s="8">
        <v>0</v>
      </c>
      <c r="BQ1457" s="8">
        <v>0</v>
      </c>
      <c r="BR1457" s="8">
        <v>0</v>
      </c>
    </row>
    <row r="1458" spans="1:70" x14ac:dyDescent="0.25">
      <c r="A1458" s="6">
        <v>35330245</v>
      </c>
      <c r="B1458" t="s">
        <v>3050</v>
      </c>
      <c r="C1458" s="7" t="s">
        <v>137</v>
      </c>
      <c r="D1458" s="7" t="s">
        <v>94</v>
      </c>
      <c r="E1458" s="7" t="s">
        <v>95</v>
      </c>
      <c r="F1458" t="s">
        <v>2507</v>
      </c>
      <c r="G1458" t="s">
        <v>2508</v>
      </c>
      <c r="H1458" t="s">
        <v>1308</v>
      </c>
      <c r="I1458" t="s">
        <v>1044</v>
      </c>
      <c r="J1458" t="s">
        <v>153</v>
      </c>
      <c r="K1458" t="s">
        <v>196</v>
      </c>
      <c r="L1458">
        <v>39.054096359699997</v>
      </c>
      <c r="M1458">
        <v>-122.6766687094</v>
      </c>
      <c r="N1458" s="7" t="s">
        <v>1309</v>
      </c>
      <c r="O1458" s="7" t="s">
        <v>1313</v>
      </c>
      <c r="P1458" s="7" t="s">
        <v>1314</v>
      </c>
      <c r="Q1458" s="7" t="s">
        <v>122</v>
      </c>
      <c r="R1458" s="7">
        <v>345</v>
      </c>
      <c r="S1458" s="7">
        <v>679</v>
      </c>
      <c r="T1458" s="7" t="s">
        <v>123</v>
      </c>
      <c r="U1458" s="7" t="s">
        <v>211</v>
      </c>
      <c r="V1458" s="7" t="s">
        <v>80</v>
      </c>
      <c r="W1458" s="8">
        <v>0</v>
      </c>
      <c r="X1458" s="8">
        <v>7.7272727272727271E-2</v>
      </c>
      <c r="Y1458" s="8">
        <v>0</v>
      </c>
      <c r="Z1458" s="8">
        <v>7.7272727272727271E-2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8">
        <v>0</v>
      </c>
      <c r="AM1458" s="8">
        <v>0</v>
      </c>
      <c r="AN1458" s="8">
        <v>0</v>
      </c>
      <c r="AO1458" s="8">
        <v>0</v>
      </c>
      <c r="AP1458" s="8">
        <v>0</v>
      </c>
      <c r="AQ1458" s="8">
        <v>0</v>
      </c>
      <c r="AR1458" s="8">
        <v>0</v>
      </c>
      <c r="AS1458" s="8">
        <v>0</v>
      </c>
      <c r="AT1458" s="8">
        <v>0</v>
      </c>
      <c r="AU1458" s="7">
        <v>0</v>
      </c>
      <c r="AV1458" s="7">
        <v>0</v>
      </c>
      <c r="AW1458" s="7">
        <v>0</v>
      </c>
      <c r="AX1458" s="7">
        <v>0</v>
      </c>
      <c r="AY1458" s="7">
        <v>0</v>
      </c>
      <c r="AZ1458" s="7">
        <v>7.7272727272727271E-2</v>
      </c>
      <c r="BA1458" s="7">
        <v>0</v>
      </c>
      <c r="BB1458" s="7">
        <v>7.7272727272727271E-2</v>
      </c>
      <c r="BC1458" s="8">
        <v>0</v>
      </c>
      <c r="BD1458" s="8">
        <v>0</v>
      </c>
      <c r="BE1458" s="8">
        <v>0</v>
      </c>
      <c r="BF1458" s="8">
        <v>0</v>
      </c>
      <c r="BG1458" s="8">
        <v>0</v>
      </c>
      <c r="BH1458" s="8">
        <v>0</v>
      </c>
      <c r="BI1458" s="8">
        <v>0</v>
      </c>
      <c r="BJ1458" s="8">
        <v>0</v>
      </c>
      <c r="BK1458" s="8">
        <v>0</v>
      </c>
      <c r="BL1458" s="8">
        <v>0</v>
      </c>
      <c r="BM1458" s="8">
        <v>0</v>
      </c>
      <c r="BN1458" s="8">
        <v>0</v>
      </c>
      <c r="BO1458" s="8">
        <v>0</v>
      </c>
      <c r="BP1458" s="8">
        <v>0</v>
      </c>
      <c r="BQ1458" s="8">
        <v>0</v>
      </c>
      <c r="BR1458" s="8">
        <v>0</v>
      </c>
    </row>
    <row r="1459" spans="1:70" x14ac:dyDescent="0.25">
      <c r="A1459" s="6">
        <v>35330246</v>
      </c>
      <c r="B1459" t="s">
        <v>3051</v>
      </c>
      <c r="C1459" s="7" t="s">
        <v>137</v>
      </c>
      <c r="D1459" s="7" t="s">
        <v>94</v>
      </c>
      <c r="E1459" s="7" t="s">
        <v>95</v>
      </c>
      <c r="F1459" t="s">
        <v>2507</v>
      </c>
      <c r="G1459" t="s">
        <v>2508</v>
      </c>
      <c r="H1459" t="s">
        <v>1308</v>
      </c>
      <c r="I1459" t="s">
        <v>1044</v>
      </c>
      <c r="J1459" t="s">
        <v>153</v>
      </c>
      <c r="K1459" t="s">
        <v>196</v>
      </c>
      <c r="L1459">
        <v>39.044803557400002</v>
      </c>
      <c r="M1459">
        <v>-122.68140100639999</v>
      </c>
      <c r="N1459" s="7" t="s">
        <v>1309</v>
      </c>
      <c r="O1459" s="7" t="s">
        <v>1313</v>
      </c>
      <c r="P1459" s="7" t="s">
        <v>1314</v>
      </c>
      <c r="Q1459" s="7" t="s">
        <v>122</v>
      </c>
      <c r="R1459" s="7">
        <v>345</v>
      </c>
      <c r="S1459" s="7">
        <v>679</v>
      </c>
      <c r="T1459" s="7" t="s">
        <v>123</v>
      </c>
      <c r="U1459" s="7" t="s">
        <v>211</v>
      </c>
      <c r="V1459" s="7" t="s">
        <v>80</v>
      </c>
      <c r="W1459" s="8">
        <v>0</v>
      </c>
      <c r="X1459" s="8">
        <v>0.78503787878787878</v>
      </c>
      <c r="Y1459" s="8">
        <v>0</v>
      </c>
      <c r="Z1459" s="8">
        <v>0.78503787878787878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8">
        <v>0</v>
      </c>
      <c r="AO1459" s="8">
        <v>0</v>
      </c>
      <c r="AP1459" s="8">
        <v>0</v>
      </c>
      <c r="AQ1459" s="8">
        <v>0</v>
      </c>
      <c r="AR1459" s="8">
        <v>0</v>
      </c>
      <c r="AS1459" s="8">
        <v>0</v>
      </c>
      <c r="AT1459" s="8">
        <v>0</v>
      </c>
      <c r="AU1459" s="7">
        <v>0</v>
      </c>
      <c r="AV1459" s="7">
        <v>0</v>
      </c>
      <c r="AW1459" s="7">
        <v>0</v>
      </c>
      <c r="AX1459" s="7">
        <v>0</v>
      </c>
      <c r="AY1459" s="7">
        <v>0</v>
      </c>
      <c r="AZ1459" s="7">
        <v>0.78503787878787878</v>
      </c>
      <c r="BA1459" s="7">
        <v>0</v>
      </c>
      <c r="BB1459" s="7">
        <v>0.78503787878787878</v>
      </c>
      <c r="BC1459" s="8">
        <v>0</v>
      </c>
      <c r="BD1459" s="8">
        <v>0</v>
      </c>
      <c r="BE1459" s="8">
        <v>0</v>
      </c>
      <c r="BF1459" s="8">
        <v>0</v>
      </c>
      <c r="BG1459" s="8">
        <v>0</v>
      </c>
      <c r="BH1459" s="8">
        <v>0</v>
      </c>
      <c r="BI1459" s="8">
        <v>0</v>
      </c>
      <c r="BJ1459" s="8">
        <v>0</v>
      </c>
      <c r="BK1459" s="8">
        <v>0</v>
      </c>
      <c r="BL1459" s="8">
        <v>0</v>
      </c>
      <c r="BM1459" s="8">
        <v>0</v>
      </c>
      <c r="BN1459" s="8">
        <v>0</v>
      </c>
      <c r="BO1459" s="8">
        <v>0</v>
      </c>
      <c r="BP1459" s="8">
        <v>0</v>
      </c>
      <c r="BQ1459" s="8">
        <v>0</v>
      </c>
      <c r="BR1459" s="8">
        <v>0</v>
      </c>
    </row>
    <row r="1460" spans="1:70" x14ac:dyDescent="0.25">
      <c r="A1460" s="6">
        <v>35330247</v>
      </c>
      <c r="B1460" t="s">
        <v>3052</v>
      </c>
      <c r="C1460" s="7" t="s">
        <v>137</v>
      </c>
      <c r="D1460" s="7" t="s">
        <v>94</v>
      </c>
      <c r="E1460" s="7" t="s">
        <v>95</v>
      </c>
      <c r="F1460" t="s">
        <v>2507</v>
      </c>
      <c r="G1460" t="s">
        <v>2508</v>
      </c>
      <c r="H1460" t="s">
        <v>1308</v>
      </c>
      <c r="I1460" t="s">
        <v>1044</v>
      </c>
      <c r="J1460" t="s">
        <v>153</v>
      </c>
      <c r="K1460" t="s">
        <v>196</v>
      </c>
      <c r="L1460">
        <v>39.0399948409</v>
      </c>
      <c r="M1460">
        <v>-122.6823166944</v>
      </c>
      <c r="N1460" s="7" t="s">
        <v>1309</v>
      </c>
      <c r="O1460" s="7" t="s">
        <v>1313</v>
      </c>
      <c r="P1460" s="7" t="s">
        <v>1314</v>
      </c>
      <c r="Q1460" s="7" t="s">
        <v>122</v>
      </c>
      <c r="R1460" s="7">
        <v>345</v>
      </c>
      <c r="S1460" s="7">
        <v>679</v>
      </c>
      <c r="T1460" s="7" t="s">
        <v>123</v>
      </c>
      <c r="U1460" s="7" t="s">
        <v>211</v>
      </c>
      <c r="V1460" s="7" t="s">
        <v>80</v>
      </c>
      <c r="W1460" s="8">
        <v>0</v>
      </c>
      <c r="X1460" s="8">
        <v>0.80511363636363631</v>
      </c>
      <c r="Y1460" s="8">
        <v>0</v>
      </c>
      <c r="Z1460" s="8">
        <v>0.80511363636363631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8">
        <v>0</v>
      </c>
      <c r="AO1460" s="8">
        <v>0</v>
      </c>
      <c r="AP1460" s="8">
        <v>0</v>
      </c>
      <c r="AQ1460" s="8">
        <v>0</v>
      </c>
      <c r="AR1460" s="8">
        <v>0</v>
      </c>
      <c r="AS1460" s="8">
        <v>0</v>
      </c>
      <c r="AT1460" s="8">
        <v>0</v>
      </c>
      <c r="AU1460" s="7">
        <v>0</v>
      </c>
      <c r="AV1460" s="7">
        <v>0</v>
      </c>
      <c r="AW1460" s="7">
        <v>0</v>
      </c>
      <c r="AX1460" s="7">
        <v>0</v>
      </c>
      <c r="AY1460" s="7">
        <v>0</v>
      </c>
      <c r="AZ1460" s="7">
        <v>0.80511363636363631</v>
      </c>
      <c r="BA1460" s="7">
        <v>0</v>
      </c>
      <c r="BB1460" s="7">
        <v>0.80511363636363631</v>
      </c>
      <c r="BC1460" s="8">
        <v>0</v>
      </c>
      <c r="BD1460" s="8">
        <v>0</v>
      </c>
      <c r="BE1460" s="8">
        <v>0</v>
      </c>
      <c r="BF1460" s="8">
        <v>0</v>
      </c>
      <c r="BG1460" s="8">
        <v>0</v>
      </c>
      <c r="BH1460" s="8">
        <v>0</v>
      </c>
      <c r="BI1460" s="8">
        <v>0</v>
      </c>
      <c r="BJ1460" s="8">
        <v>0</v>
      </c>
      <c r="BK1460" s="8">
        <v>0</v>
      </c>
      <c r="BL1460" s="8">
        <v>0</v>
      </c>
      <c r="BM1460" s="8">
        <v>0</v>
      </c>
      <c r="BN1460" s="8">
        <v>0</v>
      </c>
      <c r="BO1460" s="8">
        <v>0</v>
      </c>
      <c r="BP1460" s="8">
        <v>0</v>
      </c>
      <c r="BQ1460" s="8">
        <v>0</v>
      </c>
      <c r="BR1460" s="8">
        <v>0</v>
      </c>
    </row>
    <row r="1461" spans="1:70" x14ac:dyDescent="0.25">
      <c r="A1461" s="6">
        <v>35330248</v>
      </c>
      <c r="B1461" t="s">
        <v>3053</v>
      </c>
      <c r="C1461" s="7" t="s">
        <v>178</v>
      </c>
      <c r="D1461" s="7" t="s">
        <v>94</v>
      </c>
      <c r="E1461" s="7" t="s">
        <v>83</v>
      </c>
      <c r="F1461" t="s">
        <v>2507</v>
      </c>
      <c r="G1461" t="s">
        <v>2508</v>
      </c>
      <c r="H1461" t="s">
        <v>1308</v>
      </c>
      <c r="I1461" t="s">
        <v>1044</v>
      </c>
      <c r="J1461" t="s">
        <v>153</v>
      </c>
      <c r="K1461" t="s">
        <v>196</v>
      </c>
      <c r="L1461">
        <v>39.029616752300001</v>
      </c>
      <c r="M1461">
        <v>-122.6802020172</v>
      </c>
      <c r="N1461" s="7" t="s">
        <v>1309</v>
      </c>
      <c r="O1461" s="7" t="s">
        <v>1313</v>
      </c>
      <c r="P1461" s="7" t="s">
        <v>1314</v>
      </c>
      <c r="Q1461" s="7" t="s">
        <v>122</v>
      </c>
      <c r="R1461" s="7">
        <v>345</v>
      </c>
      <c r="S1461" s="7">
        <v>679</v>
      </c>
      <c r="T1461" s="7" t="s">
        <v>123</v>
      </c>
      <c r="U1461" s="7" t="s">
        <v>211</v>
      </c>
      <c r="V1461" s="7" t="s">
        <v>222</v>
      </c>
      <c r="W1461" s="8">
        <v>0</v>
      </c>
      <c r="X1461" s="8">
        <v>2.4</v>
      </c>
      <c r="Y1461" s="8">
        <v>0</v>
      </c>
      <c r="Z1461" s="8">
        <v>2.4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8">
        <v>0</v>
      </c>
      <c r="AO1461" s="8">
        <v>0</v>
      </c>
      <c r="AP1461" s="8">
        <v>0</v>
      </c>
      <c r="AQ1461" s="8">
        <v>0</v>
      </c>
      <c r="AR1461" s="8">
        <v>0</v>
      </c>
      <c r="AS1461" s="8">
        <v>0</v>
      </c>
      <c r="AT1461" s="8">
        <v>0</v>
      </c>
      <c r="AU1461" s="7">
        <v>0</v>
      </c>
      <c r="AV1461" s="7">
        <v>0</v>
      </c>
      <c r="AW1461" s="7">
        <v>0</v>
      </c>
      <c r="AX1461" s="7">
        <v>0</v>
      </c>
      <c r="AY1461" s="7">
        <v>0</v>
      </c>
      <c r="AZ1461" s="7">
        <v>2.4</v>
      </c>
      <c r="BA1461" s="7">
        <v>0</v>
      </c>
      <c r="BB1461" s="7">
        <v>2.4</v>
      </c>
      <c r="BC1461" s="8">
        <v>0</v>
      </c>
      <c r="BD1461" s="8">
        <v>0</v>
      </c>
      <c r="BE1461" s="8">
        <v>0</v>
      </c>
      <c r="BF1461" s="8">
        <v>0</v>
      </c>
      <c r="BG1461" s="8">
        <v>0</v>
      </c>
      <c r="BH1461" s="8">
        <v>0</v>
      </c>
      <c r="BI1461" s="8">
        <v>0</v>
      </c>
      <c r="BJ1461" s="8">
        <v>0</v>
      </c>
      <c r="BK1461" s="8">
        <v>0</v>
      </c>
      <c r="BL1461" s="8">
        <v>0</v>
      </c>
      <c r="BM1461" s="8">
        <v>0</v>
      </c>
      <c r="BN1461" s="8">
        <v>0</v>
      </c>
      <c r="BO1461" s="8">
        <v>0</v>
      </c>
      <c r="BP1461" s="8">
        <v>0</v>
      </c>
      <c r="BQ1461" s="8">
        <v>0</v>
      </c>
      <c r="BR1461" s="8">
        <v>0</v>
      </c>
    </row>
    <row r="1462" spans="1:70" x14ac:dyDescent="0.25">
      <c r="A1462" s="6">
        <v>35330249</v>
      </c>
      <c r="B1462" t="s">
        <v>3054</v>
      </c>
      <c r="C1462" s="7" t="s">
        <v>82</v>
      </c>
      <c r="D1462" s="7" t="s">
        <v>94</v>
      </c>
      <c r="E1462" s="7" t="s">
        <v>83</v>
      </c>
      <c r="F1462" t="s">
        <v>2507</v>
      </c>
      <c r="G1462" t="s">
        <v>2508</v>
      </c>
      <c r="H1462" t="s">
        <v>1308</v>
      </c>
      <c r="I1462" t="s">
        <v>1044</v>
      </c>
      <c r="J1462" t="s">
        <v>153</v>
      </c>
      <c r="K1462" t="s">
        <v>196</v>
      </c>
      <c r="L1462">
        <v>39.028660260499997</v>
      </c>
      <c r="M1462">
        <v>-122.6799240215</v>
      </c>
      <c r="N1462" s="7" t="s">
        <v>1309</v>
      </c>
      <c r="O1462" s="7" t="s">
        <v>1313</v>
      </c>
      <c r="P1462" s="7" t="s">
        <v>1314</v>
      </c>
      <c r="Q1462" s="7" t="s">
        <v>122</v>
      </c>
      <c r="R1462" s="7">
        <v>345</v>
      </c>
      <c r="S1462" s="7">
        <v>679</v>
      </c>
      <c r="T1462" s="7" t="s">
        <v>123</v>
      </c>
      <c r="U1462" s="7" t="s">
        <v>211</v>
      </c>
      <c r="V1462" s="7" t="s">
        <v>80</v>
      </c>
      <c r="W1462" s="8">
        <v>0.25</v>
      </c>
      <c r="X1462" s="8">
        <v>4</v>
      </c>
      <c r="Y1462" s="8">
        <v>0</v>
      </c>
      <c r="Z1462" s="8">
        <v>4.25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8">
        <v>0</v>
      </c>
      <c r="AO1462" s="8">
        <v>0</v>
      </c>
      <c r="AP1462" s="8">
        <v>0</v>
      </c>
      <c r="AQ1462" s="8">
        <v>0</v>
      </c>
      <c r="AR1462" s="8">
        <v>0</v>
      </c>
      <c r="AS1462" s="8">
        <v>0</v>
      </c>
      <c r="AT1462" s="8">
        <v>0</v>
      </c>
      <c r="AU1462" s="7">
        <v>0</v>
      </c>
      <c r="AV1462" s="7">
        <v>0</v>
      </c>
      <c r="AW1462" s="7">
        <v>0</v>
      </c>
      <c r="AX1462" s="7">
        <v>0</v>
      </c>
      <c r="AY1462" s="7">
        <v>0.25</v>
      </c>
      <c r="AZ1462" s="7">
        <v>4</v>
      </c>
      <c r="BA1462" s="7">
        <v>0</v>
      </c>
      <c r="BB1462" s="7">
        <v>4.25</v>
      </c>
      <c r="BC1462" s="8">
        <v>0</v>
      </c>
      <c r="BD1462" s="8">
        <v>0</v>
      </c>
      <c r="BE1462" s="8">
        <v>0</v>
      </c>
      <c r="BF1462" s="8">
        <v>0</v>
      </c>
      <c r="BG1462" s="8">
        <v>0</v>
      </c>
      <c r="BH1462" s="8">
        <v>0</v>
      </c>
      <c r="BI1462" s="8">
        <v>0</v>
      </c>
      <c r="BJ1462" s="8">
        <v>0</v>
      </c>
      <c r="BK1462" s="8">
        <v>0</v>
      </c>
      <c r="BL1462" s="8">
        <v>0</v>
      </c>
      <c r="BM1462" s="8">
        <v>0</v>
      </c>
      <c r="BN1462" s="8">
        <v>0</v>
      </c>
      <c r="BO1462" s="8">
        <v>0</v>
      </c>
      <c r="BP1462" s="8">
        <v>0</v>
      </c>
      <c r="BQ1462" s="8">
        <v>0</v>
      </c>
      <c r="BR1462" s="8">
        <v>0</v>
      </c>
    </row>
    <row r="1463" spans="1:70" x14ac:dyDescent="0.25">
      <c r="A1463" s="6">
        <v>35312552</v>
      </c>
      <c r="B1463" t="s">
        <v>3055</v>
      </c>
      <c r="C1463" s="7" t="s">
        <v>137</v>
      </c>
      <c r="D1463" s="7" t="s">
        <v>94</v>
      </c>
      <c r="E1463" s="7" t="s">
        <v>95</v>
      </c>
      <c r="F1463" t="s">
        <v>2507</v>
      </c>
      <c r="G1463" t="s">
        <v>2508</v>
      </c>
      <c r="H1463" t="s">
        <v>1308</v>
      </c>
      <c r="I1463" t="s">
        <v>1044</v>
      </c>
      <c r="J1463" t="s">
        <v>153</v>
      </c>
      <c r="K1463" t="s">
        <v>196</v>
      </c>
      <c r="L1463">
        <v>39.0229819463</v>
      </c>
      <c r="M1463">
        <v>-122.6778932312</v>
      </c>
      <c r="N1463" s="7" t="s">
        <v>1309</v>
      </c>
      <c r="O1463" s="7" t="s">
        <v>1313</v>
      </c>
      <c r="P1463" s="7" t="s">
        <v>1314</v>
      </c>
      <c r="Q1463" s="7" t="s">
        <v>122</v>
      </c>
      <c r="R1463" s="7">
        <v>345</v>
      </c>
      <c r="S1463" s="7">
        <v>679</v>
      </c>
      <c r="T1463" s="7" t="s">
        <v>123</v>
      </c>
      <c r="U1463" s="7" t="s">
        <v>211</v>
      </c>
      <c r="V1463" s="7" t="s">
        <v>80</v>
      </c>
      <c r="W1463" s="8">
        <v>0</v>
      </c>
      <c r="X1463" s="8">
        <v>0.69507575757575757</v>
      </c>
      <c r="Y1463" s="8">
        <v>0</v>
      </c>
      <c r="Z1463" s="8">
        <v>0.69507575757575757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8">
        <v>0</v>
      </c>
      <c r="AO1463" s="8">
        <v>0</v>
      </c>
      <c r="AP1463" s="8">
        <v>0</v>
      </c>
      <c r="AQ1463" s="8">
        <v>0</v>
      </c>
      <c r="AR1463" s="8">
        <v>0</v>
      </c>
      <c r="AS1463" s="8">
        <v>0</v>
      </c>
      <c r="AT1463" s="8">
        <v>0</v>
      </c>
      <c r="AU1463" s="7">
        <v>0</v>
      </c>
      <c r="AV1463" s="7">
        <v>0</v>
      </c>
      <c r="AW1463" s="7">
        <v>0</v>
      </c>
      <c r="AX1463" s="7">
        <v>0</v>
      </c>
      <c r="AY1463" s="7">
        <v>0</v>
      </c>
      <c r="AZ1463" s="7">
        <v>0.69507575757575757</v>
      </c>
      <c r="BA1463" s="7">
        <v>0</v>
      </c>
      <c r="BB1463" s="7">
        <v>0.69507575757575757</v>
      </c>
      <c r="BC1463" s="8">
        <v>0</v>
      </c>
      <c r="BD1463" s="8">
        <v>0</v>
      </c>
      <c r="BE1463" s="8">
        <v>0</v>
      </c>
      <c r="BF1463" s="8">
        <v>0</v>
      </c>
      <c r="BG1463" s="8">
        <v>0</v>
      </c>
      <c r="BH1463" s="8">
        <v>0</v>
      </c>
      <c r="BI1463" s="8">
        <v>0</v>
      </c>
      <c r="BJ1463" s="8">
        <v>0</v>
      </c>
      <c r="BK1463" s="8">
        <v>0</v>
      </c>
      <c r="BL1463" s="8">
        <v>0</v>
      </c>
      <c r="BM1463" s="8">
        <v>0</v>
      </c>
      <c r="BN1463" s="8">
        <v>0</v>
      </c>
      <c r="BO1463" s="8">
        <v>0</v>
      </c>
      <c r="BP1463" s="8">
        <v>0</v>
      </c>
      <c r="BQ1463" s="8">
        <v>0</v>
      </c>
      <c r="BR1463" s="8">
        <v>0</v>
      </c>
    </row>
    <row r="1464" spans="1:70" x14ac:dyDescent="0.25">
      <c r="A1464" s="6">
        <v>35115855</v>
      </c>
      <c r="B1464" t="s">
        <v>3056</v>
      </c>
      <c r="C1464" s="7" t="s">
        <v>93</v>
      </c>
      <c r="D1464" s="7" t="s">
        <v>94</v>
      </c>
      <c r="E1464" s="7" t="s">
        <v>95</v>
      </c>
      <c r="F1464" t="s">
        <v>2507</v>
      </c>
      <c r="G1464" t="s">
        <v>2508</v>
      </c>
      <c r="H1464" t="s">
        <v>1152</v>
      </c>
      <c r="I1464" t="s">
        <v>956</v>
      </c>
      <c r="J1464" t="s">
        <v>99</v>
      </c>
      <c r="K1464" t="s">
        <v>957</v>
      </c>
      <c r="L1464">
        <v>38.301690816700003</v>
      </c>
      <c r="M1464">
        <v>-120.2770624202</v>
      </c>
      <c r="N1464" s="7" t="s">
        <v>3057</v>
      </c>
      <c r="O1464" s="7" t="s">
        <v>3058</v>
      </c>
      <c r="P1464" s="7" t="s">
        <v>3059</v>
      </c>
      <c r="Q1464" s="7" t="s">
        <v>170</v>
      </c>
      <c r="R1464" s="7">
        <v>2659</v>
      </c>
      <c r="S1464" s="7">
        <v>1175</v>
      </c>
      <c r="T1464" s="7" t="s">
        <v>220</v>
      </c>
      <c r="U1464" s="7"/>
      <c r="V1464" s="7" t="s">
        <v>101</v>
      </c>
      <c r="W1464" s="8">
        <v>1.2456439393939394</v>
      </c>
      <c r="X1464" s="8">
        <v>0</v>
      </c>
      <c r="Y1464" s="8">
        <v>0</v>
      </c>
      <c r="Z1464" s="8">
        <v>1.2456439393939394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1.1621212121212126</v>
      </c>
      <c r="AJ1464" s="8">
        <v>0</v>
      </c>
      <c r="AK1464" s="8">
        <v>0</v>
      </c>
      <c r="AL1464" s="8">
        <v>1.1621212121212126</v>
      </c>
      <c r="AM1464" s="8">
        <v>8.3522727272727276E-2</v>
      </c>
      <c r="AN1464" s="8">
        <v>0</v>
      </c>
      <c r="AO1464" s="8">
        <v>0</v>
      </c>
      <c r="AP1464" s="8">
        <v>8.3522727272727276E-2</v>
      </c>
      <c r="AQ1464" s="8">
        <v>0</v>
      </c>
      <c r="AR1464" s="8">
        <v>0</v>
      </c>
      <c r="AS1464" s="8">
        <v>0</v>
      </c>
      <c r="AT1464" s="8">
        <v>0</v>
      </c>
      <c r="AU1464" s="7">
        <v>0</v>
      </c>
      <c r="AV1464" s="7">
        <v>0</v>
      </c>
      <c r="AW1464" s="7">
        <v>0</v>
      </c>
      <c r="AX1464" s="7">
        <v>0</v>
      </c>
      <c r="AY1464" s="7">
        <v>0</v>
      </c>
      <c r="AZ1464" s="7">
        <v>0</v>
      </c>
      <c r="BA1464" s="7">
        <v>0</v>
      </c>
      <c r="BB1464" s="7">
        <v>0</v>
      </c>
      <c r="BC1464" s="8">
        <v>0</v>
      </c>
      <c r="BD1464" s="8">
        <v>0</v>
      </c>
      <c r="BE1464" s="8">
        <v>0</v>
      </c>
      <c r="BF1464" s="8">
        <v>0</v>
      </c>
      <c r="BG1464" s="8">
        <v>0</v>
      </c>
      <c r="BH1464" s="8">
        <v>0</v>
      </c>
      <c r="BI1464" s="8">
        <v>0</v>
      </c>
      <c r="BJ1464" s="8">
        <v>0</v>
      </c>
      <c r="BK1464" s="8">
        <v>0</v>
      </c>
      <c r="BL1464" s="8">
        <v>0</v>
      </c>
      <c r="BM1464" s="8">
        <v>0</v>
      </c>
      <c r="BN1464" s="8">
        <v>0</v>
      </c>
      <c r="BO1464" s="8">
        <v>0</v>
      </c>
      <c r="BP1464" s="8">
        <v>0</v>
      </c>
      <c r="BQ1464" s="8">
        <v>0</v>
      </c>
      <c r="BR1464" s="8">
        <v>0</v>
      </c>
    </row>
    <row r="1465" spans="1:70" x14ac:dyDescent="0.25">
      <c r="A1465" s="6">
        <v>35367515</v>
      </c>
      <c r="B1465" t="s">
        <v>3060</v>
      </c>
      <c r="C1465" s="7" t="s">
        <v>421</v>
      </c>
      <c r="D1465" s="7" t="s">
        <v>2647</v>
      </c>
      <c r="E1465" s="7" t="s">
        <v>421</v>
      </c>
      <c r="F1465" t="s">
        <v>2507</v>
      </c>
      <c r="G1465" t="s">
        <v>2648</v>
      </c>
      <c r="H1465" t="s">
        <v>1152</v>
      </c>
      <c r="I1465" t="s">
        <v>956</v>
      </c>
      <c r="J1465" t="s">
        <v>99</v>
      </c>
      <c r="K1465" t="s">
        <v>957</v>
      </c>
      <c r="L1465">
        <v>38.323030915300002</v>
      </c>
      <c r="M1465">
        <v>-120.2534725531</v>
      </c>
      <c r="N1465" s="7" t="s">
        <v>3057</v>
      </c>
      <c r="O1465" s="7" t="s">
        <v>3061</v>
      </c>
      <c r="P1465" s="7" t="s">
        <v>3059</v>
      </c>
      <c r="Q1465" s="7" t="s">
        <v>170</v>
      </c>
      <c r="R1465" s="7">
        <v>2620</v>
      </c>
      <c r="S1465" s="7">
        <v>133</v>
      </c>
      <c r="T1465" s="7" t="s">
        <v>123</v>
      </c>
      <c r="U1465" s="7"/>
      <c r="V1465" s="7" t="s">
        <v>790</v>
      </c>
      <c r="W1465" s="8">
        <v>0</v>
      </c>
      <c r="X1465" s="8">
        <v>6.6799242424242422</v>
      </c>
      <c r="Y1465" s="8">
        <v>0</v>
      </c>
      <c r="Z1465" s="8">
        <v>6.6799242424242422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8">
        <v>0</v>
      </c>
      <c r="AO1465" s="8">
        <v>0</v>
      </c>
      <c r="AP1465" s="8">
        <v>0</v>
      </c>
      <c r="AQ1465" s="8">
        <v>0</v>
      </c>
      <c r="AR1465" s="8">
        <v>0</v>
      </c>
      <c r="AS1465" s="8">
        <v>0</v>
      </c>
      <c r="AT1465" s="8">
        <v>0</v>
      </c>
      <c r="AU1465" s="7">
        <v>0</v>
      </c>
      <c r="AV1465" s="7">
        <v>0</v>
      </c>
      <c r="AW1465" s="7">
        <v>0</v>
      </c>
      <c r="AX1465" s="7">
        <v>0</v>
      </c>
      <c r="AY1465" s="7">
        <v>0</v>
      </c>
      <c r="AZ1465" s="7">
        <v>0</v>
      </c>
      <c r="BA1465" s="7">
        <v>0</v>
      </c>
      <c r="BB1465" s="7">
        <v>0</v>
      </c>
      <c r="BC1465" s="8">
        <v>0</v>
      </c>
      <c r="BD1465" s="8">
        <v>0</v>
      </c>
      <c r="BE1465" s="8">
        <v>0</v>
      </c>
      <c r="BF1465" s="8">
        <v>0</v>
      </c>
      <c r="BG1465" s="8">
        <v>0</v>
      </c>
      <c r="BH1465" s="8">
        <v>0</v>
      </c>
      <c r="BI1465" s="8">
        <v>0</v>
      </c>
      <c r="BJ1465" s="8">
        <v>0</v>
      </c>
      <c r="BK1465" s="8">
        <v>0</v>
      </c>
      <c r="BL1465" s="8">
        <v>6.6799242424242422</v>
      </c>
      <c r="BM1465" s="8">
        <v>0</v>
      </c>
      <c r="BN1465" s="8">
        <v>6.6799242424242422</v>
      </c>
      <c r="BO1465" s="8">
        <v>0</v>
      </c>
      <c r="BP1465" s="8">
        <v>0</v>
      </c>
      <c r="BQ1465" s="8">
        <v>0</v>
      </c>
      <c r="BR1465" s="8">
        <v>0</v>
      </c>
    </row>
    <row r="1466" spans="1:70" x14ac:dyDescent="0.25">
      <c r="A1466" s="6">
        <v>35015704</v>
      </c>
      <c r="B1466" t="s">
        <v>3062</v>
      </c>
      <c r="C1466" s="7" t="s">
        <v>86</v>
      </c>
      <c r="D1466" s="7" t="s">
        <v>94</v>
      </c>
      <c r="E1466" s="7" t="s">
        <v>87</v>
      </c>
      <c r="F1466" t="s">
        <v>2507</v>
      </c>
      <c r="G1466" t="s">
        <v>2508</v>
      </c>
      <c r="H1466" t="s">
        <v>1290</v>
      </c>
      <c r="I1466" t="s">
        <v>157</v>
      </c>
      <c r="J1466" t="s">
        <v>158</v>
      </c>
      <c r="K1466" t="s">
        <v>159</v>
      </c>
      <c r="L1466">
        <v>36.971799943100002</v>
      </c>
      <c r="M1466">
        <v>-121.8758071451</v>
      </c>
      <c r="N1466" s="7" t="s">
        <v>3063</v>
      </c>
      <c r="O1466" s="7" t="s">
        <v>3064</v>
      </c>
      <c r="P1466" s="7" t="s">
        <v>3065</v>
      </c>
      <c r="Q1466" s="7" t="s">
        <v>170</v>
      </c>
      <c r="R1466" s="7">
        <v>3283</v>
      </c>
      <c r="S1466" s="7">
        <v>2739</v>
      </c>
      <c r="T1466" s="7" t="s">
        <v>220</v>
      </c>
      <c r="U1466" s="7"/>
      <c r="V1466" s="7" t="s">
        <v>362</v>
      </c>
      <c r="W1466" s="8">
        <v>1.0037878787878789</v>
      </c>
      <c r="X1466" s="8">
        <v>0</v>
      </c>
      <c r="Y1466" s="8">
        <v>0</v>
      </c>
      <c r="Z1466" s="8">
        <v>1.0037878787878789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8">
        <v>0</v>
      </c>
      <c r="AO1466" s="8">
        <v>0</v>
      </c>
      <c r="AP1466" s="8">
        <v>0</v>
      </c>
      <c r="AQ1466" s="8">
        <v>0</v>
      </c>
      <c r="AR1466" s="8">
        <v>0</v>
      </c>
      <c r="AS1466" s="8">
        <v>0</v>
      </c>
      <c r="AT1466" s="8">
        <v>0</v>
      </c>
      <c r="AU1466" s="7">
        <v>0</v>
      </c>
      <c r="AV1466" s="7">
        <v>0</v>
      </c>
      <c r="AW1466" s="7">
        <v>0</v>
      </c>
      <c r="AX1466" s="7">
        <v>0</v>
      </c>
      <c r="AY1466" s="7">
        <v>0</v>
      </c>
      <c r="AZ1466" s="7">
        <v>0</v>
      </c>
      <c r="BA1466" s="7">
        <v>0</v>
      </c>
      <c r="BB1466" s="7">
        <v>0</v>
      </c>
      <c r="BC1466" s="8">
        <v>1.0037878787878789</v>
      </c>
      <c r="BD1466" s="8">
        <v>0</v>
      </c>
      <c r="BE1466" s="8">
        <v>0</v>
      </c>
      <c r="BF1466" s="8">
        <v>1.0037878787878789</v>
      </c>
      <c r="BG1466" s="8">
        <v>0</v>
      </c>
      <c r="BH1466" s="8">
        <v>0</v>
      </c>
      <c r="BI1466" s="8">
        <v>0</v>
      </c>
      <c r="BJ1466" s="8">
        <v>0</v>
      </c>
      <c r="BK1466" s="8">
        <v>0</v>
      </c>
      <c r="BL1466" s="8">
        <v>0</v>
      </c>
      <c r="BM1466" s="8">
        <v>0</v>
      </c>
      <c r="BN1466" s="8">
        <v>0</v>
      </c>
      <c r="BO1466" s="8">
        <v>0</v>
      </c>
      <c r="BP1466" s="8">
        <v>0</v>
      </c>
      <c r="BQ1466" s="8">
        <v>0</v>
      </c>
      <c r="BR1466" s="8">
        <v>0</v>
      </c>
    </row>
    <row r="1467" spans="1:70" x14ac:dyDescent="0.25">
      <c r="A1467" s="6">
        <v>35085847</v>
      </c>
      <c r="B1467" t="s">
        <v>3066</v>
      </c>
      <c r="C1467" s="7" t="s">
        <v>86</v>
      </c>
      <c r="D1467" s="7" t="s">
        <v>94</v>
      </c>
      <c r="E1467" s="7" t="s">
        <v>87</v>
      </c>
      <c r="F1467" t="s">
        <v>2507</v>
      </c>
      <c r="G1467" t="s">
        <v>2508</v>
      </c>
      <c r="H1467" t="s">
        <v>1290</v>
      </c>
      <c r="I1467" t="s">
        <v>157</v>
      </c>
      <c r="J1467" t="s">
        <v>158</v>
      </c>
      <c r="K1467" t="s">
        <v>159</v>
      </c>
      <c r="L1467">
        <v>36.974659649899998</v>
      </c>
      <c r="M1467">
        <v>-121.88388154419999</v>
      </c>
      <c r="N1467" s="7" t="s">
        <v>3063</v>
      </c>
      <c r="O1467" s="7" t="s">
        <v>3064</v>
      </c>
      <c r="P1467" s="7" t="s">
        <v>3065</v>
      </c>
      <c r="Q1467" s="7" t="s">
        <v>170</v>
      </c>
      <c r="R1467" s="7">
        <v>3283</v>
      </c>
      <c r="S1467" s="7">
        <v>2739</v>
      </c>
      <c r="T1467" s="7" t="s">
        <v>220</v>
      </c>
      <c r="U1467" s="7"/>
      <c r="V1467" s="7" t="s">
        <v>362</v>
      </c>
      <c r="W1467" s="8">
        <v>0.86268939393939392</v>
      </c>
      <c r="X1467" s="8">
        <v>0</v>
      </c>
      <c r="Y1467" s="8">
        <v>0</v>
      </c>
      <c r="Z1467" s="8">
        <v>0.86268939393939392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8">
        <v>0</v>
      </c>
      <c r="AO1467" s="8">
        <v>0</v>
      </c>
      <c r="AP1467" s="8">
        <v>0</v>
      </c>
      <c r="AQ1467" s="8">
        <v>0</v>
      </c>
      <c r="AR1467" s="8">
        <v>0</v>
      </c>
      <c r="AS1467" s="8">
        <v>0</v>
      </c>
      <c r="AT1467" s="8">
        <v>0</v>
      </c>
      <c r="AU1467" s="7">
        <v>0</v>
      </c>
      <c r="AV1467" s="7">
        <v>0</v>
      </c>
      <c r="AW1467" s="7">
        <v>0</v>
      </c>
      <c r="AX1467" s="7">
        <v>0</v>
      </c>
      <c r="AY1467" s="7">
        <v>0</v>
      </c>
      <c r="AZ1467" s="7">
        <v>0</v>
      </c>
      <c r="BA1467" s="7">
        <v>0</v>
      </c>
      <c r="BB1467" s="7">
        <v>0</v>
      </c>
      <c r="BC1467" s="8">
        <v>0.86268939393939392</v>
      </c>
      <c r="BD1467" s="8">
        <v>0</v>
      </c>
      <c r="BE1467" s="8">
        <v>0</v>
      </c>
      <c r="BF1467" s="8">
        <v>0.86268939393939392</v>
      </c>
      <c r="BG1467" s="8">
        <v>0</v>
      </c>
      <c r="BH1467" s="8">
        <v>0</v>
      </c>
      <c r="BI1467" s="8">
        <v>0</v>
      </c>
      <c r="BJ1467" s="8">
        <v>0</v>
      </c>
      <c r="BK1467" s="8">
        <v>0</v>
      </c>
      <c r="BL1467" s="8">
        <v>0</v>
      </c>
      <c r="BM1467" s="8">
        <v>0</v>
      </c>
      <c r="BN1467" s="8">
        <v>0</v>
      </c>
      <c r="BO1467" s="8">
        <v>0</v>
      </c>
      <c r="BP1467" s="8">
        <v>0</v>
      </c>
      <c r="BQ1467" s="8">
        <v>0</v>
      </c>
      <c r="BR1467" s="8">
        <v>0</v>
      </c>
    </row>
    <row r="1468" spans="1:70" x14ac:dyDescent="0.25">
      <c r="A1468" s="6">
        <v>35081748</v>
      </c>
      <c r="B1468" t="s">
        <v>3067</v>
      </c>
      <c r="C1468" s="7" t="s">
        <v>101</v>
      </c>
      <c r="D1468" s="7" t="s">
        <v>94</v>
      </c>
      <c r="E1468" s="7" t="s">
        <v>95</v>
      </c>
      <c r="F1468" t="s">
        <v>2507</v>
      </c>
      <c r="G1468" t="s">
        <v>2508</v>
      </c>
      <c r="H1468" t="s">
        <v>1290</v>
      </c>
      <c r="I1468" t="s">
        <v>157</v>
      </c>
      <c r="J1468" t="s">
        <v>158</v>
      </c>
      <c r="K1468" t="s">
        <v>159</v>
      </c>
      <c r="L1468">
        <v>36.973354696800001</v>
      </c>
      <c r="M1468">
        <v>-121.9037738156</v>
      </c>
      <c r="N1468" s="7" t="s">
        <v>3063</v>
      </c>
      <c r="O1468" s="7" t="s">
        <v>3068</v>
      </c>
      <c r="P1468" s="7" t="s">
        <v>3065</v>
      </c>
      <c r="Q1468" s="7" t="s">
        <v>170</v>
      </c>
      <c r="R1468" s="7">
        <v>2918</v>
      </c>
      <c r="S1468" s="7"/>
      <c r="T1468" s="7"/>
      <c r="U1468" s="7"/>
      <c r="V1468" s="7" t="s">
        <v>101</v>
      </c>
      <c r="W1468" s="8">
        <v>0.16098484848484848</v>
      </c>
      <c r="X1468" s="8">
        <v>0</v>
      </c>
      <c r="Y1468" s="8">
        <v>0</v>
      </c>
      <c r="Z1468" s="8">
        <v>0.16098484848484848</v>
      </c>
      <c r="AA1468" s="8">
        <v>0</v>
      </c>
      <c r="AB1468" s="8">
        <v>0</v>
      </c>
      <c r="AC1468" s="8">
        <v>0</v>
      </c>
      <c r="AD1468" s="8">
        <v>0</v>
      </c>
      <c r="AE1468" s="8">
        <v>0.16098484848484848</v>
      </c>
      <c r="AF1468" s="8">
        <v>0</v>
      </c>
      <c r="AG1468" s="8">
        <v>0</v>
      </c>
      <c r="AH1468" s="8">
        <v>0.16098484848484848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8">
        <v>0</v>
      </c>
      <c r="AO1468" s="8">
        <v>0</v>
      </c>
      <c r="AP1468" s="8">
        <v>0</v>
      </c>
      <c r="AQ1468" s="8">
        <v>0</v>
      </c>
      <c r="AR1468" s="8">
        <v>0</v>
      </c>
      <c r="AS1468" s="8">
        <v>0</v>
      </c>
      <c r="AT1468" s="8">
        <v>0</v>
      </c>
      <c r="AU1468" s="7">
        <v>0</v>
      </c>
      <c r="AV1468" s="7">
        <v>0</v>
      </c>
      <c r="AW1468" s="7">
        <v>0</v>
      </c>
      <c r="AX1468" s="7">
        <v>0</v>
      </c>
      <c r="AY1468" s="7">
        <v>0</v>
      </c>
      <c r="AZ1468" s="7">
        <v>0</v>
      </c>
      <c r="BA1468" s="7">
        <v>0</v>
      </c>
      <c r="BB1468" s="7">
        <v>0</v>
      </c>
      <c r="BC1468" s="8">
        <v>0</v>
      </c>
      <c r="BD1468" s="8">
        <v>0</v>
      </c>
      <c r="BE1468" s="8">
        <v>0</v>
      </c>
      <c r="BF1468" s="8">
        <v>0</v>
      </c>
      <c r="BG1468" s="8">
        <v>0</v>
      </c>
      <c r="BH1468" s="8">
        <v>0</v>
      </c>
      <c r="BI1468" s="8">
        <v>0</v>
      </c>
      <c r="BJ1468" s="8">
        <v>0</v>
      </c>
      <c r="BK1468" s="8">
        <v>0</v>
      </c>
      <c r="BL1468" s="8">
        <v>0</v>
      </c>
      <c r="BM1468" s="8">
        <v>0</v>
      </c>
      <c r="BN1468" s="8">
        <v>0</v>
      </c>
      <c r="BO1468" s="8">
        <v>0</v>
      </c>
      <c r="BP1468" s="8">
        <v>0</v>
      </c>
      <c r="BQ1468" s="8">
        <v>0</v>
      </c>
      <c r="BR1468" s="8">
        <v>0</v>
      </c>
    </row>
    <row r="1469" spans="1:70" x14ac:dyDescent="0.25">
      <c r="A1469" s="6">
        <v>35103324</v>
      </c>
      <c r="B1469" t="s">
        <v>3069</v>
      </c>
      <c r="C1469" s="7" t="s">
        <v>101</v>
      </c>
      <c r="D1469" s="7" t="s">
        <v>94</v>
      </c>
      <c r="E1469" s="7" t="s">
        <v>95</v>
      </c>
      <c r="F1469" t="s">
        <v>2507</v>
      </c>
      <c r="G1469" t="s">
        <v>2508</v>
      </c>
      <c r="H1469" t="s">
        <v>3070</v>
      </c>
      <c r="I1469" t="s">
        <v>1987</v>
      </c>
      <c r="J1469" t="s">
        <v>508</v>
      </c>
      <c r="K1469" t="s">
        <v>1981</v>
      </c>
      <c r="L1469">
        <v>37.855579512200002</v>
      </c>
      <c r="M1469">
        <v>-122.0713736435</v>
      </c>
      <c r="N1469" s="7" t="s">
        <v>3071</v>
      </c>
      <c r="O1469" s="7" t="s">
        <v>3072</v>
      </c>
      <c r="P1469" s="7" t="s">
        <v>3073</v>
      </c>
      <c r="Q1469" s="7" t="s">
        <v>170</v>
      </c>
      <c r="R1469" s="7">
        <v>2739</v>
      </c>
      <c r="S1469" s="7"/>
      <c r="T1469" s="7"/>
      <c r="U1469" s="7"/>
      <c r="V1469" s="7" t="s">
        <v>101</v>
      </c>
      <c r="W1469" s="8">
        <v>0.76628787878787874</v>
      </c>
      <c r="X1469" s="8">
        <v>0</v>
      </c>
      <c r="Y1469" s="8">
        <v>0</v>
      </c>
      <c r="Z1469" s="8">
        <v>0.76628787878787874</v>
      </c>
      <c r="AA1469" s="8">
        <v>0</v>
      </c>
      <c r="AB1469" s="8">
        <v>0</v>
      </c>
      <c r="AC1469" s="8">
        <v>0</v>
      </c>
      <c r="AD1469" s="8">
        <v>0</v>
      </c>
      <c r="AE1469" s="8">
        <v>0.45587121212121212</v>
      </c>
      <c r="AF1469" s="8">
        <v>0</v>
      </c>
      <c r="AG1469" s="8">
        <v>0</v>
      </c>
      <c r="AH1469" s="8">
        <v>0.45587121212121212</v>
      </c>
      <c r="AI1469" s="8">
        <v>0.31041666666666667</v>
      </c>
      <c r="AJ1469" s="8">
        <v>0</v>
      </c>
      <c r="AK1469" s="8">
        <v>0</v>
      </c>
      <c r="AL1469" s="8">
        <v>0.31041666666666667</v>
      </c>
      <c r="AM1469" s="8">
        <v>0</v>
      </c>
      <c r="AN1469" s="8">
        <v>0</v>
      </c>
      <c r="AO1469" s="8">
        <v>0</v>
      </c>
      <c r="AP1469" s="8">
        <v>0</v>
      </c>
      <c r="AQ1469" s="8">
        <v>0</v>
      </c>
      <c r="AR1469" s="8">
        <v>0</v>
      </c>
      <c r="AS1469" s="8">
        <v>0</v>
      </c>
      <c r="AT1469" s="8">
        <v>0</v>
      </c>
      <c r="AU1469" s="7">
        <v>0</v>
      </c>
      <c r="AV1469" s="7">
        <v>0</v>
      </c>
      <c r="AW1469" s="7">
        <v>0</v>
      </c>
      <c r="AX1469" s="7">
        <v>0</v>
      </c>
      <c r="AY1469" s="7">
        <v>0</v>
      </c>
      <c r="AZ1469" s="7">
        <v>0</v>
      </c>
      <c r="BA1469" s="7">
        <v>0</v>
      </c>
      <c r="BB1469" s="7">
        <v>0</v>
      </c>
      <c r="BC1469" s="8">
        <v>0</v>
      </c>
      <c r="BD1469" s="8">
        <v>0</v>
      </c>
      <c r="BE1469" s="8">
        <v>0</v>
      </c>
      <c r="BF1469" s="8">
        <v>0</v>
      </c>
      <c r="BG1469" s="8">
        <v>0</v>
      </c>
      <c r="BH1469" s="8">
        <v>0</v>
      </c>
      <c r="BI1469" s="8">
        <v>0</v>
      </c>
      <c r="BJ1469" s="8">
        <v>0</v>
      </c>
      <c r="BK1469" s="8">
        <v>0</v>
      </c>
      <c r="BL1469" s="8">
        <v>0</v>
      </c>
      <c r="BM1469" s="8">
        <v>0</v>
      </c>
      <c r="BN1469" s="8">
        <v>0</v>
      </c>
      <c r="BO1469" s="8">
        <v>0</v>
      </c>
      <c r="BP1469" s="8">
        <v>0</v>
      </c>
      <c r="BQ1469" s="8">
        <v>0</v>
      </c>
      <c r="BR1469" s="8">
        <v>0</v>
      </c>
    </row>
    <row r="1470" spans="1:70" x14ac:dyDescent="0.25">
      <c r="A1470" s="6">
        <v>35145004</v>
      </c>
      <c r="B1470" t="s">
        <v>3074</v>
      </c>
      <c r="C1470" s="7" t="s">
        <v>93</v>
      </c>
      <c r="D1470" s="7" t="s">
        <v>94</v>
      </c>
      <c r="E1470" s="7" t="s">
        <v>95</v>
      </c>
      <c r="F1470" t="s">
        <v>2507</v>
      </c>
      <c r="G1470" t="s">
        <v>2508</v>
      </c>
      <c r="H1470" t="s">
        <v>2488</v>
      </c>
      <c r="I1470" t="s">
        <v>1987</v>
      </c>
      <c r="J1470" t="s">
        <v>508</v>
      </c>
      <c r="K1470" t="s">
        <v>1981</v>
      </c>
      <c r="L1470">
        <v>37.862400000000001</v>
      </c>
      <c r="M1470">
        <v>-122.08617</v>
      </c>
      <c r="N1470" s="7" t="s">
        <v>3075</v>
      </c>
      <c r="O1470" s="7" t="s">
        <v>3076</v>
      </c>
      <c r="P1470" s="7" t="s">
        <v>3077</v>
      </c>
      <c r="Q1470" s="7" t="s">
        <v>122</v>
      </c>
      <c r="R1470" s="7">
        <v>3259</v>
      </c>
      <c r="S1470" s="7">
        <v>1347</v>
      </c>
      <c r="T1470" s="7" t="s">
        <v>220</v>
      </c>
      <c r="U1470" s="7"/>
      <c r="V1470" s="7" t="s">
        <v>200</v>
      </c>
      <c r="W1470" s="8">
        <v>0</v>
      </c>
      <c r="X1470" s="8">
        <v>0.69488636363636369</v>
      </c>
      <c r="Y1470" s="8">
        <v>0</v>
      </c>
      <c r="Z1470" s="8">
        <v>0.69488636363636369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8">
        <v>0</v>
      </c>
      <c r="AO1470" s="8">
        <v>0</v>
      </c>
      <c r="AP1470" s="8">
        <v>0</v>
      </c>
      <c r="AQ1470" s="8">
        <v>0</v>
      </c>
      <c r="AR1470" s="8">
        <v>0.69488636363636358</v>
      </c>
      <c r="AS1470" s="8">
        <v>0</v>
      </c>
      <c r="AT1470" s="8">
        <v>0.69488636363636358</v>
      </c>
      <c r="AU1470" s="7">
        <v>0</v>
      </c>
      <c r="AV1470" s="7">
        <v>0</v>
      </c>
      <c r="AW1470" s="7">
        <v>0</v>
      </c>
      <c r="AX1470" s="7">
        <v>0</v>
      </c>
      <c r="AY1470" s="7">
        <v>0</v>
      </c>
      <c r="AZ1470" s="7">
        <v>0</v>
      </c>
      <c r="BA1470" s="7">
        <v>0</v>
      </c>
      <c r="BB1470" s="7">
        <v>0</v>
      </c>
      <c r="BC1470" s="8">
        <v>0</v>
      </c>
      <c r="BD1470" s="8">
        <v>0</v>
      </c>
      <c r="BE1470" s="8">
        <v>0</v>
      </c>
      <c r="BF1470" s="8">
        <v>0</v>
      </c>
      <c r="BG1470" s="8">
        <v>0</v>
      </c>
      <c r="BH1470" s="8">
        <v>0</v>
      </c>
      <c r="BI1470" s="8">
        <v>0</v>
      </c>
      <c r="BJ1470" s="8">
        <v>0</v>
      </c>
      <c r="BK1470" s="8">
        <v>0</v>
      </c>
      <c r="BL1470" s="8">
        <v>0</v>
      </c>
      <c r="BM1470" s="8">
        <v>0</v>
      </c>
      <c r="BN1470" s="8">
        <v>0</v>
      </c>
      <c r="BO1470" s="8">
        <v>0</v>
      </c>
      <c r="BP1470" s="8">
        <v>0</v>
      </c>
      <c r="BQ1470" s="8">
        <v>0</v>
      </c>
      <c r="BR1470" s="8">
        <v>0</v>
      </c>
    </row>
    <row r="1471" spans="1:70" x14ac:dyDescent="0.25">
      <c r="A1471" s="6">
        <v>35324156</v>
      </c>
      <c r="B1471" t="s">
        <v>3078</v>
      </c>
      <c r="C1471" s="7" t="s">
        <v>93</v>
      </c>
      <c r="D1471" s="7" t="s">
        <v>94</v>
      </c>
      <c r="E1471" s="7" t="s">
        <v>95</v>
      </c>
      <c r="F1471" t="s">
        <v>2507</v>
      </c>
      <c r="G1471" t="s">
        <v>2508</v>
      </c>
      <c r="H1471" t="s">
        <v>3070</v>
      </c>
      <c r="I1471" t="s">
        <v>1987</v>
      </c>
      <c r="J1471" t="s">
        <v>508</v>
      </c>
      <c r="K1471" t="s">
        <v>1981</v>
      </c>
      <c r="L1471">
        <v>37.8652074902</v>
      </c>
      <c r="M1471">
        <v>-122.08101318360001</v>
      </c>
      <c r="N1471" s="7" t="s">
        <v>2489</v>
      </c>
      <c r="O1471" s="7" t="s">
        <v>2490</v>
      </c>
      <c r="P1471" s="7" t="s">
        <v>2491</v>
      </c>
      <c r="Q1471" s="7" t="s">
        <v>122</v>
      </c>
      <c r="R1471" s="7">
        <v>2676</v>
      </c>
      <c r="S1471" s="7">
        <v>1517</v>
      </c>
      <c r="T1471" s="7" t="s">
        <v>220</v>
      </c>
      <c r="U1471" s="7"/>
      <c r="V1471" s="7" t="s">
        <v>200</v>
      </c>
      <c r="W1471" s="8">
        <v>0.38863636363636361</v>
      </c>
      <c r="X1471" s="8">
        <v>0.55340909090909096</v>
      </c>
      <c r="Y1471" s="8">
        <v>9.261363636363637E-2</v>
      </c>
      <c r="Z1471" s="8">
        <v>1.0346590909090909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8">
        <v>0</v>
      </c>
      <c r="AO1471" s="8">
        <v>0</v>
      </c>
      <c r="AP1471" s="8">
        <v>0</v>
      </c>
      <c r="AQ1471" s="8">
        <v>0.38863636363636367</v>
      </c>
      <c r="AR1471" s="8">
        <v>0.55340909090909085</v>
      </c>
      <c r="AS1471" s="8">
        <v>9.2613636363636356E-2</v>
      </c>
      <c r="AT1471" s="8">
        <v>1.0346590909090909</v>
      </c>
      <c r="AU1471" s="7">
        <v>0</v>
      </c>
      <c r="AV1471" s="7">
        <v>0</v>
      </c>
      <c r="AW1471" s="7">
        <v>0</v>
      </c>
      <c r="AX1471" s="7">
        <v>0</v>
      </c>
      <c r="AY1471" s="7">
        <v>0</v>
      </c>
      <c r="AZ1471" s="7">
        <v>0</v>
      </c>
      <c r="BA1471" s="7">
        <v>0</v>
      </c>
      <c r="BB1471" s="7">
        <v>0</v>
      </c>
      <c r="BC1471" s="8">
        <v>0</v>
      </c>
      <c r="BD1471" s="8">
        <v>0</v>
      </c>
      <c r="BE1471" s="8">
        <v>0</v>
      </c>
      <c r="BF1471" s="8">
        <v>0</v>
      </c>
      <c r="BG1471" s="8">
        <v>0</v>
      </c>
      <c r="BH1471" s="8">
        <v>0</v>
      </c>
      <c r="BI1471" s="8">
        <v>0</v>
      </c>
      <c r="BJ1471" s="8">
        <v>0</v>
      </c>
      <c r="BK1471" s="8">
        <v>0</v>
      </c>
      <c r="BL1471" s="8">
        <v>0</v>
      </c>
      <c r="BM1471" s="8">
        <v>0</v>
      </c>
      <c r="BN1471" s="8">
        <v>0</v>
      </c>
      <c r="BO1471" s="8">
        <v>0</v>
      </c>
      <c r="BP1471" s="8">
        <v>0</v>
      </c>
      <c r="BQ1471" s="8">
        <v>0</v>
      </c>
      <c r="BR1471" s="8">
        <v>0</v>
      </c>
    </row>
    <row r="1472" spans="1:70" x14ac:dyDescent="0.25">
      <c r="A1472" s="6">
        <v>35060582</v>
      </c>
      <c r="B1472" t="s">
        <v>3079</v>
      </c>
      <c r="C1472" s="7" t="s">
        <v>93</v>
      </c>
      <c r="D1472" s="7" t="s">
        <v>94</v>
      </c>
      <c r="E1472" s="7" t="s">
        <v>95</v>
      </c>
      <c r="F1472" t="s">
        <v>2507</v>
      </c>
      <c r="G1472" t="s">
        <v>2508</v>
      </c>
      <c r="H1472" t="s">
        <v>3080</v>
      </c>
      <c r="I1472" t="s">
        <v>1100</v>
      </c>
      <c r="J1472" t="s">
        <v>158</v>
      </c>
      <c r="K1472" t="s">
        <v>1101</v>
      </c>
      <c r="L1472">
        <v>35.193800000000003</v>
      </c>
      <c r="M1472">
        <v>-120.67812000000001</v>
      </c>
      <c r="N1472" s="7" t="s">
        <v>1286</v>
      </c>
      <c r="O1472" s="7" t="s">
        <v>1287</v>
      </c>
      <c r="P1472" s="7" t="s">
        <v>1288</v>
      </c>
      <c r="Q1472" s="7" t="s">
        <v>141</v>
      </c>
      <c r="R1472" s="7">
        <v>1317</v>
      </c>
      <c r="S1472" s="7"/>
      <c r="T1472" s="7"/>
      <c r="U1472" s="7"/>
      <c r="V1472" s="7" t="s">
        <v>101</v>
      </c>
      <c r="W1472" s="8">
        <v>0.7356060606060606</v>
      </c>
      <c r="X1472" s="8">
        <v>0</v>
      </c>
      <c r="Y1472" s="8">
        <v>0</v>
      </c>
      <c r="Z1472" s="8">
        <v>0.7356060606060606</v>
      </c>
      <c r="AA1472" s="8">
        <v>0</v>
      </c>
      <c r="AB1472" s="8">
        <v>0</v>
      </c>
      <c r="AC1472" s="8">
        <v>0</v>
      </c>
      <c r="AD1472" s="8">
        <v>0</v>
      </c>
      <c r="AE1472" s="8">
        <v>0.7356060606060606</v>
      </c>
      <c r="AF1472" s="8">
        <v>0</v>
      </c>
      <c r="AG1472" s="8">
        <v>0</v>
      </c>
      <c r="AH1472" s="8">
        <v>0.7356060606060606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8">
        <v>0</v>
      </c>
      <c r="AO1472" s="8">
        <v>0</v>
      </c>
      <c r="AP1472" s="8">
        <v>0</v>
      </c>
      <c r="AQ1472" s="8">
        <v>0</v>
      </c>
      <c r="AR1472" s="8">
        <v>0</v>
      </c>
      <c r="AS1472" s="8">
        <v>0</v>
      </c>
      <c r="AT1472" s="8">
        <v>0</v>
      </c>
      <c r="AU1472" s="7">
        <v>0</v>
      </c>
      <c r="AV1472" s="7">
        <v>0</v>
      </c>
      <c r="AW1472" s="7">
        <v>0</v>
      </c>
      <c r="AX1472" s="7">
        <v>0</v>
      </c>
      <c r="AY1472" s="7">
        <v>0</v>
      </c>
      <c r="AZ1472" s="7">
        <v>0</v>
      </c>
      <c r="BA1472" s="7">
        <v>0</v>
      </c>
      <c r="BB1472" s="7">
        <v>0</v>
      </c>
      <c r="BC1472" s="8">
        <v>0</v>
      </c>
      <c r="BD1472" s="8">
        <v>0</v>
      </c>
      <c r="BE1472" s="8">
        <v>0</v>
      </c>
      <c r="BF1472" s="8">
        <v>0</v>
      </c>
      <c r="BG1472" s="8">
        <v>0</v>
      </c>
      <c r="BH1472" s="8">
        <v>0</v>
      </c>
      <c r="BI1472" s="8">
        <v>0</v>
      </c>
      <c r="BJ1472" s="8">
        <v>0</v>
      </c>
      <c r="BK1472" s="8">
        <v>0</v>
      </c>
      <c r="BL1472" s="8">
        <v>0</v>
      </c>
      <c r="BM1472" s="8">
        <v>0</v>
      </c>
      <c r="BN1472" s="8">
        <v>0</v>
      </c>
      <c r="BO1472" s="8">
        <v>0</v>
      </c>
      <c r="BP1472" s="8">
        <v>0</v>
      </c>
      <c r="BQ1472" s="8">
        <v>0</v>
      </c>
      <c r="BR1472" s="8">
        <v>0</v>
      </c>
    </row>
    <row r="1473" spans="1:70" x14ac:dyDescent="0.25">
      <c r="A1473" s="6">
        <v>31389447</v>
      </c>
      <c r="B1473" t="s">
        <v>3081</v>
      </c>
      <c r="C1473" s="7" t="s">
        <v>101</v>
      </c>
      <c r="D1473" s="7" t="s">
        <v>94</v>
      </c>
      <c r="E1473" s="7" t="s">
        <v>95</v>
      </c>
      <c r="F1473" t="s">
        <v>2507</v>
      </c>
      <c r="G1473" t="s">
        <v>2508</v>
      </c>
      <c r="H1473" t="s">
        <v>152</v>
      </c>
      <c r="I1473" t="s">
        <v>152</v>
      </c>
      <c r="J1473" t="s">
        <v>153</v>
      </c>
      <c r="K1473" t="s">
        <v>154</v>
      </c>
      <c r="L1473">
        <v>38.381770189500003</v>
      </c>
      <c r="M1473">
        <v>-122.2913124422</v>
      </c>
      <c r="N1473" s="7" t="s">
        <v>1341</v>
      </c>
      <c r="O1473" s="7" t="s">
        <v>3082</v>
      </c>
      <c r="P1473" s="7" t="s">
        <v>1343</v>
      </c>
      <c r="Q1473" s="7" t="s">
        <v>170</v>
      </c>
      <c r="R1473" s="7">
        <v>1069</v>
      </c>
      <c r="S1473" s="7"/>
      <c r="T1473" s="7"/>
      <c r="U1473" s="7"/>
      <c r="V1473" s="7" t="s">
        <v>101</v>
      </c>
      <c r="W1473" s="8">
        <v>1.27</v>
      </c>
      <c r="X1473" s="8">
        <v>0</v>
      </c>
      <c r="Y1473" s="8">
        <v>0</v>
      </c>
      <c r="Z1473" s="8">
        <v>1.27</v>
      </c>
      <c r="AA1473" s="8">
        <v>0</v>
      </c>
      <c r="AB1473" s="8">
        <v>0</v>
      </c>
      <c r="AC1473" s="8">
        <v>0</v>
      </c>
      <c r="AD1473" s="8">
        <v>0</v>
      </c>
      <c r="AE1473" s="8">
        <v>1.27</v>
      </c>
      <c r="AF1473" s="8">
        <v>0</v>
      </c>
      <c r="AG1473" s="8">
        <v>0</v>
      </c>
      <c r="AH1473" s="8">
        <v>1.27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8">
        <v>0</v>
      </c>
      <c r="AO1473" s="8">
        <v>0</v>
      </c>
      <c r="AP1473" s="8">
        <v>0</v>
      </c>
      <c r="AQ1473" s="8">
        <v>0</v>
      </c>
      <c r="AR1473" s="8">
        <v>0</v>
      </c>
      <c r="AS1473" s="8">
        <v>0</v>
      </c>
      <c r="AT1473" s="8">
        <v>0</v>
      </c>
      <c r="AU1473" s="7">
        <v>0</v>
      </c>
      <c r="AV1473" s="7">
        <v>0</v>
      </c>
      <c r="AW1473" s="7">
        <v>0</v>
      </c>
      <c r="AX1473" s="7">
        <v>0</v>
      </c>
      <c r="AY1473" s="7">
        <v>0</v>
      </c>
      <c r="AZ1473" s="7">
        <v>0</v>
      </c>
      <c r="BA1473" s="7">
        <v>0</v>
      </c>
      <c r="BB1473" s="7">
        <v>0</v>
      </c>
      <c r="BC1473" s="8">
        <v>0</v>
      </c>
      <c r="BD1473" s="8">
        <v>0</v>
      </c>
      <c r="BE1473" s="8">
        <v>0</v>
      </c>
      <c r="BF1473" s="8">
        <v>0</v>
      </c>
      <c r="BG1473" s="8">
        <v>0</v>
      </c>
      <c r="BH1473" s="8">
        <v>0</v>
      </c>
      <c r="BI1473" s="8">
        <v>0</v>
      </c>
      <c r="BJ1473" s="8">
        <v>0</v>
      </c>
      <c r="BK1473" s="8">
        <v>0</v>
      </c>
      <c r="BL1473" s="8">
        <v>0</v>
      </c>
      <c r="BM1473" s="8">
        <v>0</v>
      </c>
      <c r="BN1473" s="8">
        <v>0</v>
      </c>
      <c r="BO1473" s="8">
        <v>0</v>
      </c>
      <c r="BP1473" s="8">
        <v>0</v>
      </c>
      <c r="BQ1473" s="8">
        <v>0</v>
      </c>
      <c r="BR1473" s="8">
        <v>0</v>
      </c>
    </row>
    <row r="1474" spans="1:70" x14ac:dyDescent="0.25">
      <c r="A1474" s="6">
        <v>35191937</v>
      </c>
      <c r="B1474" t="s">
        <v>3083</v>
      </c>
      <c r="C1474" s="7" t="s">
        <v>93</v>
      </c>
      <c r="D1474" s="7" t="s">
        <v>94</v>
      </c>
      <c r="E1474" s="7" t="s">
        <v>95</v>
      </c>
      <c r="F1474" t="s">
        <v>2507</v>
      </c>
      <c r="G1474" t="s">
        <v>2508</v>
      </c>
      <c r="H1474" t="s">
        <v>152</v>
      </c>
      <c r="I1474" t="s">
        <v>152</v>
      </c>
      <c r="J1474" t="s">
        <v>153</v>
      </c>
      <c r="K1474" t="s">
        <v>154</v>
      </c>
      <c r="L1474">
        <v>38.410865615500001</v>
      </c>
      <c r="M1474">
        <v>-122.4505813809</v>
      </c>
      <c r="N1474" s="7" t="s">
        <v>3084</v>
      </c>
      <c r="O1474" s="7" t="s">
        <v>3085</v>
      </c>
      <c r="P1474" s="7" t="s">
        <v>3086</v>
      </c>
      <c r="Q1474" s="7" t="s">
        <v>170</v>
      </c>
      <c r="R1474" s="7">
        <v>951</v>
      </c>
      <c r="S1474" s="7">
        <v>0</v>
      </c>
      <c r="T1474" s="7" t="s">
        <v>220</v>
      </c>
      <c r="U1474" s="7"/>
      <c r="V1474" s="7" t="s">
        <v>101</v>
      </c>
      <c r="W1474" s="8">
        <v>1.4541666666666666</v>
      </c>
      <c r="X1474" s="8">
        <v>0</v>
      </c>
      <c r="Y1474" s="8">
        <v>0</v>
      </c>
      <c r="Z1474" s="8">
        <v>1.4541666666666666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1.4541666666666664</v>
      </c>
      <c r="AN1474" s="8">
        <v>0</v>
      </c>
      <c r="AO1474" s="8">
        <v>0</v>
      </c>
      <c r="AP1474" s="8">
        <v>1.4541666666666664</v>
      </c>
      <c r="AQ1474" s="8">
        <v>0</v>
      </c>
      <c r="AR1474" s="8">
        <v>0</v>
      </c>
      <c r="AS1474" s="8">
        <v>0</v>
      </c>
      <c r="AT1474" s="8">
        <v>0</v>
      </c>
      <c r="AU1474" s="7">
        <v>0</v>
      </c>
      <c r="AV1474" s="7">
        <v>0</v>
      </c>
      <c r="AW1474" s="7">
        <v>0</v>
      </c>
      <c r="AX1474" s="7">
        <v>0</v>
      </c>
      <c r="AY1474" s="7">
        <v>0</v>
      </c>
      <c r="AZ1474" s="7">
        <v>0</v>
      </c>
      <c r="BA1474" s="7">
        <v>0</v>
      </c>
      <c r="BB1474" s="7">
        <v>0</v>
      </c>
      <c r="BC1474" s="8">
        <v>0</v>
      </c>
      <c r="BD1474" s="8">
        <v>0</v>
      </c>
      <c r="BE1474" s="8">
        <v>0</v>
      </c>
      <c r="BF1474" s="8">
        <v>0</v>
      </c>
      <c r="BG1474" s="8">
        <v>0</v>
      </c>
      <c r="BH1474" s="8">
        <v>0</v>
      </c>
      <c r="BI1474" s="8">
        <v>0</v>
      </c>
      <c r="BJ1474" s="8">
        <v>0</v>
      </c>
      <c r="BK1474" s="8">
        <v>0</v>
      </c>
      <c r="BL1474" s="8">
        <v>0</v>
      </c>
      <c r="BM1474" s="8">
        <v>0</v>
      </c>
      <c r="BN1474" s="8">
        <v>0</v>
      </c>
      <c r="BO1474" s="8">
        <v>0</v>
      </c>
      <c r="BP1474" s="8">
        <v>0</v>
      </c>
      <c r="BQ1474" s="8">
        <v>0</v>
      </c>
      <c r="BR1474" s="8">
        <v>0</v>
      </c>
    </row>
    <row r="1475" spans="1:70" x14ac:dyDescent="0.25">
      <c r="A1475" s="6">
        <v>35227032</v>
      </c>
      <c r="B1475" t="s">
        <v>3087</v>
      </c>
      <c r="C1475" s="7" t="s">
        <v>93</v>
      </c>
      <c r="D1475" s="7" t="s">
        <v>94</v>
      </c>
      <c r="E1475" s="7" t="s">
        <v>95</v>
      </c>
      <c r="F1475" t="s">
        <v>2507</v>
      </c>
      <c r="G1475" t="s">
        <v>2508</v>
      </c>
      <c r="H1475" t="s">
        <v>152</v>
      </c>
      <c r="I1475" t="s">
        <v>152</v>
      </c>
      <c r="J1475" t="s">
        <v>153</v>
      </c>
      <c r="K1475" t="s">
        <v>154</v>
      </c>
      <c r="L1475">
        <v>38.432983490700003</v>
      </c>
      <c r="M1475">
        <v>-122.4021126042</v>
      </c>
      <c r="N1475" s="7" t="s">
        <v>3084</v>
      </c>
      <c r="O1475" s="7" t="s">
        <v>3085</v>
      </c>
      <c r="P1475" s="7" t="s">
        <v>3086</v>
      </c>
      <c r="Q1475" s="7" t="s">
        <v>170</v>
      </c>
      <c r="R1475" s="7">
        <v>951</v>
      </c>
      <c r="S1475" s="7">
        <v>0</v>
      </c>
      <c r="T1475" s="7" t="s">
        <v>220</v>
      </c>
      <c r="U1475" s="7"/>
      <c r="V1475" s="7" t="s">
        <v>101</v>
      </c>
      <c r="W1475" s="8">
        <v>0.56268939393939399</v>
      </c>
      <c r="X1475" s="8">
        <v>0</v>
      </c>
      <c r="Y1475" s="8">
        <v>0</v>
      </c>
      <c r="Z1475" s="8">
        <v>0.56268939393939399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0.56268939393939399</v>
      </c>
      <c r="AN1475" s="8">
        <v>0</v>
      </c>
      <c r="AO1475" s="8">
        <v>0</v>
      </c>
      <c r="AP1475" s="8">
        <v>0.56268939393939399</v>
      </c>
      <c r="AQ1475" s="8">
        <v>0</v>
      </c>
      <c r="AR1475" s="8">
        <v>0</v>
      </c>
      <c r="AS1475" s="8">
        <v>0</v>
      </c>
      <c r="AT1475" s="8">
        <v>0</v>
      </c>
      <c r="AU1475" s="7">
        <v>0</v>
      </c>
      <c r="AV1475" s="7">
        <v>0</v>
      </c>
      <c r="AW1475" s="7">
        <v>0</v>
      </c>
      <c r="AX1475" s="7">
        <v>0</v>
      </c>
      <c r="AY1475" s="7">
        <v>0</v>
      </c>
      <c r="AZ1475" s="7">
        <v>0</v>
      </c>
      <c r="BA1475" s="7">
        <v>0</v>
      </c>
      <c r="BB1475" s="7">
        <v>0</v>
      </c>
      <c r="BC1475" s="8">
        <v>0</v>
      </c>
      <c r="BD1475" s="8">
        <v>0</v>
      </c>
      <c r="BE1475" s="8">
        <v>0</v>
      </c>
      <c r="BF1475" s="8">
        <v>0</v>
      </c>
      <c r="BG1475" s="8">
        <v>0</v>
      </c>
      <c r="BH1475" s="8">
        <v>0</v>
      </c>
      <c r="BI1475" s="8">
        <v>0</v>
      </c>
      <c r="BJ1475" s="8">
        <v>0</v>
      </c>
      <c r="BK1475" s="8">
        <v>0</v>
      </c>
      <c r="BL1475" s="8">
        <v>0</v>
      </c>
      <c r="BM1475" s="8">
        <v>0</v>
      </c>
      <c r="BN1475" s="8">
        <v>0</v>
      </c>
      <c r="BO1475" s="8">
        <v>0</v>
      </c>
      <c r="BP1475" s="8">
        <v>0</v>
      </c>
      <c r="BQ1475" s="8">
        <v>0</v>
      </c>
      <c r="BR1475" s="8">
        <v>0</v>
      </c>
    </row>
    <row r="1476" spans="1:70" x14ac:dyDescent="0.25">
      <c r="A1476" s="6">
        <v>35227033</v>
      </c>
      <c r="B1476" t="s">
        <v>3088</v>
      </c>
      <c r="C1476" s="7" t="s">
        <v>86</v>
      </c>
      <c r="D1476" s="7" t="s">
        <v>94</v>
      </c>
      <c r="E1476" s="7" t="s">
        <v>87</v>
      </c>
      <c r="F1476" t="s">
        <v>2507</v>
      </c>
      <c r="G1476" t="s">
        <v>2508</v>
      </c>
      <c r="H1476" t="s">
        <v>152</v>
      </c>
      <c r="I1476" t="s">
        <v>152</v>
      </c>
      <c r="J1476" t="s">
        <v>153</v>
      </c>
      <c r="K1476" t="s">
        <v>154</v>
      </c>
      <c r="L1476">
        <v>38.432983490700003</v>
      </c>
      <c r="M1476">
        <v>-122.4021126042</v>
      </c>
      <c r="N1476" s="7" t="s">
        <v>3084</v>
      </c>
      <c r="O1476" s="7" t="s">
        <v>3085</v>
      </c>
      <c r="P1476" s="7" t="s">
        <v>3086</v>
      </c>
      <c r="Q1476" s="7" t="s">
        <v>170</v>
      </c>
      <c r="R1476" s="7">
        <v>951</v>
      </c>
      <c r="S1476" s="7">
        <v>0</v>
      </c>
      <c r="T1476" s="7" t="s">
        <v>220</v>
      </c>
      <c r="U1476" s="7"/>
      <c r="V1476" s="7" t="s">
        <v>321</v>
      </c>
      <c r="W1476" s="8">
        <v>1.3090909090909091</v>
      </c>
      <c r="X1476" s="8">
        <v>0</v>
      </c>
      <c r="Y1476" s="8">
        <v>0</v>
      </c>
      <c r="Z1476" s="8">
        <v>1.3090909090909091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8">
        <v>0</v>
      </c>
      <c r="AO1476" s="8">
        <v>0</v>
      </c>
      <c r="AP1476" s="8">
        <v>0</v>
      </c>
      <c r="AQ1476" s="8">
        <v>0</v>
      </c>
      <c r="AR1476" s="8">
        <v>0</v>
      </c>
      <c r="AS1476" s="8">
        <v>0</v>
      </c>
      <c r="AT1476" s="8">
        <v>0</v>
      </c>
      <c r="AU1476" s="7">
        <v>0</v>
      </c>
      <c r="AV1476" s="7">
        <v>0</v>
      </c>
      <c r="AW1476" s="7">
        <v>0</v>
      </c>
      <c r="AX1476" s="7">
        <v>0</v>
      </c>
      <c r="AY1476" s="7">
        <v>0</v>
      </c>
      <c r="AZ1476" s="7">
        <v>0</v>
      </c>
      <c r="BA1476" s="7">
        <v>0</v>
      </c>
      <c r="BB1476" s="7">
        <v>0</v>
      </c>
      <c r="BC1476" s="8">
        <v>0</v>
      </c>
      <c r="BD1476" s="8">
        <v>0</v>
      </c>
      <c r="BE1476" s="8">
        <v>0</v>
      </c>
      <c r="BF1476" s="8">
        <v>0</v>
      </c>
      <c r="BG1476" s="8">
        <v>1.3090909090909091</v>
      </c>
      <c r="BH1476" s="8">
        <v>0</v>
      </c>
      <c r="BI1476" s="8">
        <v>0</v>
      </c>
      <c r="BJ1476" s="8">
        <v>1.3090909090909091</v>
      </c>
      <c r="BK1476" s="8">
        <v>0</v>
      </c>
      <c r="BL1476" s="8">
        <v>0</v>
      </c>
      <c r="BM1476" s="8">
        <v>0</v>
      </c>
      <c r="BN1476" s="8">
        <v>0</v>
      </c>
      <c r="BO1476" s="8">
        <v>0</v>
      </c>
      <c r="BP1476" s="8">
        <v>0</v>
      </c>
      <c r="BQ1476" s="8">
        <v>0</v>
      </c>
      <c r="BR1476" s="8">
        <v>0</v>
      </c>
    </row>
    <row r="1477" spans="1:70" x14ac:dyDescent="0.25">
      <c r="A1477" s="6">
        <v>35250579</v>
      </c>
      <c r="B1477" t="s">
        <v>3089</v>
      </c>
      <c r="C1477" s="7" t="s">
        <v>86</v>
      </c>
      <c r="D1477" s="7" t="s">
        <v>94</v>
      </c>
      <c r="E1477" s="7" t="s">
        <v>87</v>
      </c>
      <c r="F1477" t="s">
        <v>2507</v>
      </c>
      <c r="G1477" t="s">
        <v>2508</v>
      </c>
      <c r="H1477" t="s">
        <v>1321</v>
      </c>
      <c r="I1477" t="s">
        <v>906</v>
      </c>
      <c r="J1477" t="s">
        <v>153</v>
      </c>
      <c r="K1477" t="s">
        <v>196</v>
      </c>
      <c r="L1477">
        <v>39.361830710900001</v>
      </c>
      <c r="M1477">
        <v>-123.1271698509</v>
      </c>
      <c r="N1477" s="7" t="s">
        <v>1404</v>
      </c>
      <c r="O1477" s="7" t="s">
        <v>1405</v>
      </c>
      <c r="P1477" s="7" t="s">
        <v>3090</v>
      </c>
      <c r="Q1477" s="7" t="s">
        <v>122</v>
      </c>
      <c r="R1477" s="7">
        <v>60</v>
      </c>
      <c r="S1477" s="7">
        <v>2459</v>
      </c>
      <c r="T1477" s="7" t="s">
        <v>220</v>
      </c>
      <c r="U1477" s="7"/>
      <c r="V1477" s="7" t="s">
        <v>2621</v>
      </c>
      <c r="W1477" s="8">
        <v>0.67992424242424243</v>
      </c>
      <c r="X1477" s="8">
        <v>0</v>
      </c>
      <c r="Y1477" s="8">
        <v>0</v>
      </c>
      <c r="Z1477" s="8">
        <v>0.67992424242424243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8">
        <v>0</v>
      </c>
      <c r="AO1477" s="8">
        <v>0</v>
      </c>
      <c r="AP1477" s="8">
        <v>0</v>
      </c>
      <c r="AQ1477" s="8">
        <v>0</v>
      </c>
      <c r="AR1477" s="8">
        <v>0</v>
      </c>
      <c r="AS1477" s="8">
        <v>0</v>
      </c>
      <c r="AT1477" s="8">
        <v>0</v>
      </c>
      <c r="AU1477" s="7">
        <v>0</v>
      </c>
      <c r="AV1477" s="7">
        <v>0</v>
      </c>
      <c r="AW1477" s="7">
        <v>0</v>
      </c>
      <c r="AX1477" s="7">
        <v>0</v>
      </c>
      <c r="AY1477" s="7">
        <v>0</v>
      </c>
      <c r="AZ1477" s="7">
        <v>0</v>
      </c>
      <c r="BA1477" s="7">
        <v>0</v>
      </c>
      <c r="BB1477" s="7">
        <v>0</v>
      </c>
      <c r="BC1477" s="8">
        <v>0</v>
      </c>
      <c r="BD1477" s="8">
        <v>0</v>
      </c>
      <c r="BE1477" s="8">
        <v>0</v>
      </c>
      <c r="BF1477" s="8">
        <v>0</v>
      </c>
      <c r="BG1477" s="8">
        <v>0.67992424242424243</v>
      </c>
      <c r="BH1477" s="8">
        <v>0</v>
      </c>
      <c r="BI1477" s="8">
        <v>0</v>
      </c>
      <c r="BJ1477" s="8">
        <v>0.67992424242424243</v>
      </c>
      <c r="BK1477" s="8">
        <v>0</v>
      </c>
      <c r="BL1477" s="8">
        <v>0</v>
      </c>
      <c r="BM1477" s="8">
        <v>0</v>
      </c>
      <c r="BN1477" s="8">
        <v>0</v>
      </c>
      <c r="BO1477" s="8">
        <v>0</v>
      </c>
      <c r="BP1477" s="8">
        <v>0</v>
      </c>
      <c r="BQ1477" s="8">
        <v>0</v>
      </c>
      <c r="BR1477" s="8">
        <v>0</v>
      </c>
    </row>
    <row r="1478" spans="1:70" x14ac:dyDescent="0.25">
      <c r="A1478" s="6">
        <v>35353435</v>
      </c>
      <c r="B1478" t="s">
        <v>3091</v>
      </c>
      <c r="C1478" s="7" t="s">
        <v>82</v>
      </c>
      <c r="D1478" s="7" t="s">
        <v>94</v>
      </c>
      <c r="E1478" s="7" t="s">
        <v>83</v>
      </c>
      <c r="F1478" t="s">
        <v>2507</v>
      </c>
      <c r="G1478" t="s">
        <v>2508</v>
      </c>
      <c r="H1478" t="s">
        <v>732</v>
      </c>
      <c r="I1478" t="s">
        <v>130</v>
      </c>
      <c r="J1478" t="s">
        <v>78</v>
      </c>
      <c r="K1478" t="s">
        <v>109</v>
      </c>
      <c r="L1478">
        <v>38.908056507200001</v>
      </c>
      <c r="M1478">
        <v>-120.8468340889</v>
      </c>
      <c r="N1478" s="7" t="s">
        <v>733</v>
      </c>
      <c r="O1478" s="7" t="s">
        <v>1369</v>
      </c>
      <c r="P1478" s="7" t="s">
        <v>735</v>
      </c>
      <c r="Q1478" s="7" t="s">
        <v>170</v>
      </c>
      <c r="R1478" s="7">
        <v>1363</v>
      </c>
      <c r="S1478" s="7">
        <v>277</v>
      </c>
      <c r="T1478" s="7" t="s">
        <v>134</v>
      </c>
      <c r="U1478" s="7"/>
      <c r="V1478" s="7" t="s">
        <v>3092</v>
      </c>
      <c r="W1478" s="8">
        <v>0</v>
      </c>
      <c r="X1478" s="8">
        <v>0</v>
      </c>
      <c r="Y1478" s="8">
        <v>0.7</v>
      </c>
      <c r="Z1478" s="8">
        <v>0.7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8">
        <v>0</v>
      </c>
      <c r="AO1478" s="8">
        <v>0</v>
      </c>
      <c r="AP1478" s="8">
        <v>0</v>
      </c>
      <c r="AQ1478" s="8">
        <v>0</v>
      </c>
      <c r="AR1478" s="8">
        <v>0</v>
      </c>
      <c r="AS1478" s="8">
        <v>0</v>
      </c>
      <c r="AT1478" s="8">
        <v>0</v>
      </c>
      <c r="AU1478" s="7">
        <v>0</v>
      </c>
      <c r="AV1478" s="7">
        <v>0</v>
      </c>
      <c r="AW1478" s="7">
        <v>0</v>
      </c>
      <c r="AX1478" s="7">
        <v>0</v>
      </c>
      <c r="AY1478" s="7">
        <v>0</v>
      </c>
      <c r="AZ1478" s="7">
        <v>0</v>
      </c>
      <c r="BA1478" s="7">
        <v>0.7</v>
      </c>
      <c r="BB1478" s="7">
        <v>0.7</v>
      </c>
      <c r="BC1478" s="8">
        <v>0</v>
      </c>
      <c r="BD1478" s="8">
        <v>0</v>
      </c>
      <c r="BE1478" s="8">
        <v>0</v>
      </c>
      <c r="BF1478" s="8">
        <v>0</v>
      </c>
      <c r="BG1478" s="8">
        <v>0</v>
      </c>
      <c r="BH1478" s="8">
        <v>0</v>
      </c>
      <c r="BI1478" s="8">
        <v>0</v>
      </c>
      <c r="BJ1478" s="8">
        <v>0</v>
      </c>
      <c r="BK1478" s="8">
        <v>0</v>
      </c>
      <c r="BL1478" s="8">
        <v>0</v>
      </c>
      <c r="BM1478" s="8">
        <v>0</v>
      </c>
      <c r="BN1478" s="8">
        <v>0</v>
      </c>
      <c r="BO1478" s="8">
        <v>0</v>
      </c>
      <c r="BP1478" s="8">
        <v>0</v>
      </c>
      <c r="BQ1478" s="8">
        <v>0</v>
      </c>
      <c r="BR1478" s="8">
        <v>0</v>
      </c>
    </row>
    <row r="1479" spans="1:70" x14ac:dyDescent="0.25">
      <c r="A1479" s="6">
        <v>35418255</v>
      </c>
      <c r="B1479" t="s">
        <v>3093</v>
      </c>
      <c r="C1479" s="7" t="s">
        <v>421</v>
      </c>
      <c r="D1479" s="7" t="s">
        <v>2647</v>
      </c>
      <c r="E1479" s="7" t="s">
        <v>421</v>
      </c>
      <c r="F1479" t="s">
        <v>2507</v>
      </c>
      <c r="G1479" t="s">
        <v>2648</v>
      </c>
      <c r="H1479" t="s">
        <v>1218</v>
      </c>
      <c r="I1479" t="s">
        <v>130</v>
      </c>
      <c r="J1479" t="s">
        <v>78</v>
      </c>
      <c r="K1479" t="s">
        <v>109</v>
      </c>
      <c r="L1479">
        <v>38.757963631999999</v>
      </c>
      <c r="M1479">
        <v>-120.7682062408</v>
      </c>
      <c r="N1479" s="7" t="s">
        <v>733</v>
      </c>
      <c r="O1479" s="7" t="s">
        <v>1349</v>
      </c>
      <c r="P1479" s="7" t="s">
        <v>735</v>
      </c>
      <c r="Q1479" s="7" t="s">
        <v>170</v>
      </c>
      <c r="R1479" s="7">
        <v>904</v>
      </c>
      <c r="S1479" s="7">
        <v>58</v>
      </c>
      <c r="T1479" s="7" t="s">
        <v>123</v>
      </c>
      <c r="U1479" s="7"/>
      <c r="V1479" s="7" t="s">
        <v>790</v>
      </c>
      <c r="W1479" s="8">
        <v>0</v>
      </c>
      <c r="X1479" s="8">
        <v>8.6999999999999993</v>
      </c>
      <c r="Y1479" s="8">
        <v>0</v>
      </c>
      <c r="Z1479" s="8">
        <v>8.6999999999999993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8">
        <v>0</v>
      </c>
      <c r="AN1479" s="8">
        <v>0</v>
      </c>
      <c r="AO1479" s="8">
        <v>0</v>
      </c>
      <c r="AP1479" s="8">
        <v>0</v>
      </c>
      <c r="AQ1479" s="8">
        <v>0</v>
      </c>
      <c r="AR1479" s="8">
        <v>0</v>
      </c>
      <c r="AS1479" s="8">
        <v>0</v>
      </c>
      <c r="AT1479" s="8">
        <v>0</v>
      </c>
      <c r="AU1479" s="7">
        <v>0</v>
      </c>
      <c r="AV1479" s="7">
        <v>0</v>
      </c>
      <c r="AW1479" s="7">
        <v>0</v>
      </c>
      <c r="AX1479" s="7">
        <v>0</v>
      </c>
      <c r="AY1479" s="7">
        <v>0</v>
      </c>
      <c r="AZ1479" s="7">
        <v>0</v>
      </c>
      <c r="BA1479" s="7">
        <v>0</v>
      </c>
      <c r="BB1479" s="7">
        <v>0</v>
      </c>
      <c r="BC1479" s="8">
        <v>0</v>
      </c>
      <c r="BD1479" s="8">
        <v>0</v>
      </c>
      <c r="BE1479" s="8">
        <v>0</v>
      </c>
      <c r="BF1479" s="8">
        <v>0</v>
      </c>
      <c r="BG1479" s="8">
        <v>0</v>
      </c>
      <c r="BH1479" s="8">
        <v>8.6999999999999993</v>
      </c>
      <c r="BI1479" s="8">
        <v>0</v>
      </c>
      <c r="BJ1479" s="8">
        <v>8.6999999999999993</v>
      </c>
      <c r="BK1479" s="8">
        <v>0</v>
      </c>
      <c r="BL1479" s="8">
        <v>0</v>
      </c>
      <c r="BM1479" s="8">
        <v>0</v>
      </c>
      <c r="BN1479" s="8">
        <v>0</v>
      </c>
      <c r="BO1479" s="8">
        <v>0</v>
      </c>
      <c r="BP1479" s="8">
        <v>0</v>
      </c>
      <c r="BQ1479" s="8">
        <v>0</v>
      </c>
      <c r="BR1479" s="8">
        <v>0</v>
      </c>
    </row>
    <row r="1480" spans="1:70" x14ac:dyDescent="0.25">
      <c r="A1480" s="6">
        <v>35418305</v>
      </c>
      <c r="B1480" t="s">
        <v>3094</v>
      </c>
      <c r="C1480" s="7" t="s">
        <v>421</v>
      </c>
      <c r="D1480" s="7" t="s">
        <v>2647</v>
      </c>
      <c r="E1480" s="7" t="s">
        <v>421</v>
      </c>
      <c r="F1480" t="s">
        <v>2507</v>
      </c>
      <c r="G1480" t="s">
        <v>2648</v>
      </c>
      <c r="H1480" t="s">
        <v>1218</v>
      </c>
      <c r="I1480" t="s">
        <v>130</v>
      </c>
      <c r="J1480" t="s">
        <v>78</v>
      </c>
      <c r="K1480" t="s">
        <v>109</v>
      </c>
      <c r="L1480">
        <v>38.7584484351</v>
      </c>
      <c r="M1480">
        <v>-120.768284055</v>
      </c>
      <c r="N1480" s="7" t="s">
        <v>733</v>
      </c>
      <c r="O1480" s="7" t="s">
        <v>1349</v>
      </c>
      <c r="P1480" s="7" t="s">
        <v>735</v>
      </c>
      <c r="Q1480" s="7" t="s">
        <v>170</v>
      </c>
      <c r="R1480" s="7">
        <v>904</v>
      </c>
      <c r="S1480" s="7">
        <v>58</v>
      </c>
      <c r="T1480" s="7" t="s">
        <v>123</v>
      </c>
      <c r="U1480" s="7"/>
      <c r="V1480" s="7" t="s">
        <v>790</v>
      </c>
      <c r="W1480" s="8">
        <v>0</v>
      </c>
      <c r="X1480" s="8">
        <v>8.6999999999999993</v>
      </c>
      <c r="Y1480" s="8">
        <v>0</v>
      </c>
      <c r="Z1480" s="8">
        <v>8.6999999999999993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0</v>
      </c>
      <c r="AN1480" s="8">
        <v>0</v>
      </c>
      <c r="AO1480" s="8">
        <v>0</v>
      </c>
      <c r="AP1480" s="8">
        <v>0</v>
      </c>
      <c r="AQ1480" s="8">
        <v>0</v>
      </c>
      <c r="AR1480" s="8">
        <v>0</v>
      </c>
      <c r="AS1480" s="8">
        <v>0</v>
      </c>
      <c r="AT1480" s="8">
        <v>0</v>
      </c>
      <c r="AU1480" s="7">
        <v>0</v>
      </c>
      <c r="AV1480" s="7">
        <v>0</v>
      </c>
      <c r="AW1480" s="7">
        <v>0</v>
      </c>
      <c r="AX1480" s="7">
        <v>0</v>
      </c>
      <c r="AY1480" s="7">
        <v>0</v>
      </c>
      <c r="AZ1480" s="7">
        <v>0</v>
      </c>
      <c r="BA1480" s="7">
        <v>0</v>
      </c>
      <c r="BB1480" s="7">
        <v>0</v>
      </c>
      <c r="BC1480" s="8">
        <v>0</v>
      </c>
      <c r="BD1480" s="8">
        <v>0</v>
      </c>
      <c r="BE1480" s="8">
        <v>0</v>
      </c>
      <c r="BF1480" s="8">
        <v>0</v>
      </c>
      <c r="BG1480" s="8">
        <v>0</v>
      </c>
      <c r="BH1480" s="8">
        <v>0</v>
      </c>
      <c r="BI1480" s="8">
        <v>0</v>
      </c>
      <c r="BJ1480" s="8">
        <v>0</v>
      </c>
      <c r="BK1480" s="8">
        <v>0</v>
      </c>
      <c r="BL1480" s="8">
        <v>8.6999999999999993</v>
      </c>
      <c r="BM1480" s="8">
        <v>0</v>
      </c>
      <c r="BN1480" s="8">
        <v>8.6999999999999993</v>
      </c>
      <c r="BO1480" s="8">
        <v>0</v>
      </c>
      <c r="BP1480" s="8">
        <v>0</v>
      </c>
      <c r="BQ1480" s="8">
        <v>0</v>
      </c>
      <c r="BR1480" s="8">
        <v>0</v>
      </c>
    </row>
    <row r="1481" spans="1:70" x14ac:dyDescent="0.25">
      <c r="A1481" s="6">
        <v>35417127</v>
      </c>
      <c r="B1481" t="s">
        <v>3095</v>
      </c>
      <c r="C1481" s="7" t="s">
        <v>421</v>
      </c>
      <c r="D1481" s="7" t="s">
        <v>2647</v>
      </c>
      <c r="E1481" s="7" t="s">
        <v>421</v>
      </c>
      <c r="F1481" t="s">
        <v>2507</v>
      </c>
      <c r="G1481" t="s">
        <v>2648</v>
      </c>
      <c r="H1481" t="s">
        <v>1218</v>
      </c>
      <c r="I1481" t="s">
        <v>130</v>
      </c>
      <c r="J1481" t="s">
        <v>78</v>
      </c>
      <c r="K1481" t="s">
        <v>109</v>
      </c>
      <c r="L1481">
        <v>38.7571851135</v>
      </c>
      <c r="M1481">
        <v>-120.7680802374</v>
      </c>
      <c r="N1481" s="7" t="s">
        <v>733</v>
      </c>
      <c r="O1481" s="7" t="s">
        <v>1349</v>
      </c>
      <c r="P1481" s="7" t="s">
        <v>735</v>
      </c>
      <c r="Q1481" s="7" t="s">
        <v>170</v>
      </c>
      <c r="R1481" s="7">
        <v>904</v>
      </c>
      <c r="S1481" s="7">
        <v>58</v>
      </c>
      <c r="T1481" s="7" t="s">
        <v>123</v>
      </c>
      <c r="U1481" s="7"/>
      <c r="V1481" s="7" t="s">
        <v>790</v>
      </c>
      <c r="W1481" s="8">
        <v>0</v>
      </c>
      <c r="X1481" s="8">
        <v>4.9000000000000004</v>
      </c>
      <c r="Y1481" s="8">
        <v>0</v>
      </c>
      <c r="Z1481" s="8">
        <v>4.9000000000000004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8">
        <v>0</v>
      </c>
      <c r="AO1481" s="8">
        <v>0</v>
      </c>
      <c r="AP1481" s="8">
        <v>0</v>
      </c>
      <c r="AQ1481" s="8">
        <v>0</v>
      </c>
      <c r="AR1481" s="8">
        <v>0</v>
      </c>
      <c r="AS1481" s="8">
        <v>0</v>
      </c>
      <c r="AT1481" s="8">
        <v>0</v>
      </c>
      <c r="AU1481" s="7">
        <v>0</v>
      </c>
      <c r="AV1481" s="7">
        <v>0</v>
      </c>
      <c r="AW1481" s="7">
        <v>0</v>
      </c>
      <c r="AX1481" s="7">
        <v>0</v>
      </c>
      <c r="AY1481" s="7">
        <v>0</v>
      </c>
      <c r="AZ1481" s="7">
        <v>0</v>
      </c>
      <c r="BA1481" s="7">
        <v>0</v>
      </c>
      <c r="BB1481" s="7">
        <v>0</v>
      </c>
      <c r="BC1481" s="8">
        <v>0</v>
      </c>
      <c r="BD1481" s="8">
        <v>0</v>
      </c>
      <c r="BE1481" s="8">
        <v>0</v>
      </c>
      <c r="BF1481" s="8">
        <v>0</v>
      </c>
      <c r="BG1481" s="8">
        <v>0</v>
      </c>
      <c r="BH1481" s="8">
        <v>4.9000000000000004</v>
      </c>
      <c r="BI1481" s="8">
        <v>0</v>
      </c>
      <c r="BJ1481" s="8">
        <v>4.9000000000000004</v>
      </c>
      <c r="BK1481" s="8">
        <v>0</v>
      </c>
      <c r="BL1481" s="8">
        <v>0</v>
      </c>
      <c r="BM1481" s="8">
        <v>0</v>
      </c>
      <c r="BN1481" s="8">
        <v>0</v>
      </c>
      <c r="BO1481" s="8">
        <v>0</v>
      </c>
      <c r="BP1481" s="8">
        <v>0</v>
      </c>
      <c r="BQ1481" s="8">
        <v>0</v>
      </c>
      <c r="BR1481" s="8">
        <v>0</v>
      </c>
    </row>
    <row r="1482" spans="1:70" x14ac:dyDescent="0.25">
      <c r="A1482" s="6">
        <v>35240178</v>
      </c>
      <c r="B1482" t="s">
        <v>3096</v>
      </c>
      <c r="C1482" s="7" t="s">
        <v>93</v>
      </c>
      <c r="D1482" s="7" t="s">
        <v>94</v>
      </c>
      <c r="E1482" s="7" t="s">
        <v>95</v>
      </c>
      <c r="F1482" t="s">
        <v>2507</v>
      </c>
      <c r="G1482" t="s">
        <v>2508</v>
      </c>
      <c r="H1482" t="s">
        <v>3097</v>
      </c>
      <c r="I1482" t="s">
        <v>3098</v>
      </c>
      <c r="J1482" t="s">
        <v>78</v>
      </c>
      <c r="K1482" t="s">
        <v>166</v>
      </c>
      <c r="L1482">
        <v>38.514192692999998</v>
      </c>
      <c r="M1482">
        <v>-122.0002415368</v>
      </c>
      <c r="N1482" s="7" t="s">
        <v>1375</v>
      </c>
      <c r="O1482" s="7" t="s">
        <v>3099</v>
      </c>
      <c r="P1482" s="7" t="s">
        <v>1377</v>
      </c>
      <c r="Q1482" s="7" t="s">
        <v>141</v>
      </c>
      <c r="R1482" s="7">
        <v>418</v>
      </c>
      <c r="S1482" s="7">
        <v>2277</v>
      </c>
      <c r="T1482" s="7" t="s">
        <v>220</v>
      </c>
      <c r="U1482" s="7"/>
      <c r="V1482" s="7" t="s">
        <v>200</v>
      </c>
      <c r="W1482" s="8">
        <v>3.4229166666666666</v>
      </c>
      <c r="X1482" s="8">
        <v>0</v>
      </c>
      <c r="Y1482" s="8">
        <v>0</v>
      </c>
      <c r="Z1482" s="8">
        <v>3.4229166666666666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8">
        <v>0</v>
      </c>
      <c r="AO1482" s="8">
        <v>0</v>
      </c>
      <c r="AP1482" s="8">
        <v>0</v>
      </c>
      <c r="AQ1482" s="8">
        <v>3.4229166666666671</v>
      </c>
      <c r="AR1482" s="8">
        <v>0</v>
      </c>
      <c r="AS1482" s="8">
        <v>0</v>
      </c>
      <c r="AT1482" s="8">
        <v>3.4229166666666671</v>
      </c>
      <c r="AU1482" s="7">
        <v>0</v>
      </c>
      <c r="AV1482" s="7">
        <v>0</v>
      </c>
      <c r="AW1482" s="7">
        <v>0</v>
      </c>
      <c r="AX1482" s="7">
        <v>0</v>
      </c>
      <c r="AY1482" s="7">
        <v>0</v>
      </c>
      <c r="AZ1482" s="7">
        <v>0</v>
      </c>
      <c r="BA1482" s="7">
        <v>0</v>
      </c>
      <c r="BB1482" s="7">
        <v>0</v>
      </c>
      <c r="BC1482" s="8">
        <v>0</v>
      </c>
      <c r="BD1482" s="8">
        <v>0</v>
      </c>
      <c r="BE1482" s="8">
        <v>0</v>
      </c>
      <c r="BF1482" s="8">
        <v>0</v>
      </c>
      <c r="BG1482" s="8">
        <v>0</v>
      </c>
      <c r="BH1482" s="8">
        <v>0</v>
      </c>
      <c r="BI1482" s="8">
        <v>0</v>
      </c>
      <c r="BJ1482" s="8">
        <v>0</v>
      </c>
      <c r="BK1482" s="8">
        <v>0</v>
      </c>
      <c r="BL1482" s="8">
        <v>0</v>
      </c>
      <c r="BM1482" s="8">
        <v>0</v>
      </c>
      <c r="BN1482" s="8">
        <v>0</v>
      </c>
      <c r="BO1482" s="8">
        <v>0</v>
      </c>
      <c r="BP1482" s="8">
        <v>0</v>
      </c>
      <c r="BQ1482" s="8">
        <v>0</v>
      </c>
      <c r="BR1482" s="8">
        <v>0</v>
      </c>
    </row>
    <row r="1483" spans="1:70" x14ac:dyDescent="0.25">
      <c r="A1483" s="6">
        <v>35254263</v>
      </c>
      <c r="B1483" t="s">
        <v>3100</v>
      </c>
      <c r="C1483" s="7" t="s">
        <v>93</v>
      </c>
      <c r="D1483" s="7" t="s">
        <v>94</v>
      </c>
      <c r="E1483" s="7" t="s">
        <v>95</v>
      </c>
      <c r="F1483" t="s">
        <v>2507</v>
      </c>
      <c r="G1483" t="s">
        <v>2508</v>
      </c>
      <c r="H1483" t="s">
        <v>3097</v>
      </c>
      <c r="I1483" t="s">
        <v>3098</v>
      </c>
      <c r="J1483" t="s">
        <v>78</v>
      </c>
      <c r="K1483" t="s">
        <v>166</v>
      </c>
      <c r="L1483">
        <v>38.514192692999998</v>
      </c>
      <c r="M1483">
        <v>-122.0002415368</v>
      </c>
      <c r="N1483" s="7" t="s">
        <v>1375</v>
      </c>
      <c r="O1483" s="7" t="s">
        <v>3099</v>
      </c>
      <c r="P1483" s="7" t="s">
        <v>1377</v>
      </c>
      <c r="Q1483" s="7" t="s">
        <v>141</v>
      </c>
      <c r="R1483" s="7">
        <v>418</v>
      </c>
      <c r="S1483" s="7">
        <v>2277</v>
      </c>
      <c r="T1483" s="7" t="s">
        <v>220</v>
      </c>
      <c r="U1483" s="7"/>
      <c r="V1483" s="7" t="s">
        <v>200</v>
      </c>
      <c r="W1483" s="8">
        <v>1.2795454545454545</v>
      </c>
      <c r="X1483" s="8">
        <v>0</v>
      </c>
      <c r="Y1483" s="8">
        <v>0</v>
      </c>
      <c r="Z1483" s="8">
        <v>1.2795454545454545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8">
        <v>0</v>
      </c>
      <c r="AO1483" s="8">
        <v>0</v>
      </c>
      <c r="AP1483" s="8">
        <v>0</v>
      </c>
      <c r="AQ1483" s="8">
        <v>1.2795454545454548</v>
      </c>
      <c r="AR1483" s="8">
        <v>0</v>
      </c>
      <c r="AS1483" s="8">
        <v>0</v>
      </c>
      <c r="AT1483" s="8">
        <v>1.2795454545454548</v>
      </c>
      <c r="AU1483" s="7">
        <v>0</v>
      </c>
      <c r="AV1483" s="7">
        <v>0</v>
      </c>
      <c r="AW1483" s="7">
        <v>0</v>
      </c>
      <c r="AX1483" s="7">
        <v>0</v>
      </c>
      <c r="AY1483" s="7">
        <v>0</v>
      </c>
      <c r="AZ1483" s="7">
        <v>0</v>
      </c>
      <c r="BA1483" s="7">
        <v>0</v>
      </c>
      <c r="BB1483" s="7">
        <v>0</v>
      </c>
      <c r="BC1483" s="8">
        <v>0</v>
      </c>
      <c r="BD1483" s="8">
        <v>0</v>
      </c>
      <c r="BE1483" s="8">
        <v>0</v>
      </c>
      <c r="BF1483" s="8">
        <v>0</v>
      </c>
      <c r="BG1483" s="8">
        <v>0</v>
      </c>
      <c r="BH1483" s="8">
        <v>0</v>
      </c>
      <c r="BI1483" s="8">
        <v>0</v>
      </c>
      <c r="BJ1483" s="8">
        <v>0</v>
      </c>
      <c r="BK1483" s="8">
        <v>0</v>
      </c>
      <c r="BL1483" s="8">
        <v>0</v>
      </c>
      <c r="BM1483" s="8">
        <v>0</v>
      </c>
      <c r="BN1483" s="8">
        <v>0</v>
      </c>
      <c r="BO1483" s="8">
        <v>0</v>
      </c>
      <c r="BP1483" s="8">
        <v>0</v>
      </c>
      <c r="BQ1483" s="8">
        <v>0</v>
      </c>
      <c r="BR1483" s="8">
        <v>0</v>
      </c>
    </row>
    <row r="1484" spans="1:70" x14ac:dyDescent="0.25">
      <c r="A1484" s="6">
        <v>35254264</v>
      </c>
      <c r="B1484" t="s">
        <v>3101</v>
      </c>
      <c r="C1484" s="7" t="s">
        <v>93</v>
      </c>
      <c r="D1484" s="7" t="s">
        <v>94</v>
      </c>
      <c r="E1484" s="7" t="s">
        <v>95</v>
      </c>
      <c r="F1484" t="s">
        <v>2507</v>
      </c>
      <c r="G1484" t="s">
        <v>2508</v>
      </c>
      <c r="H1484" t="s">
        <v>3097</v>
      </c>
      <c r="I1484" t="s">
        <v>3098</v>
      </c>
      <c r="J1484" t="s">
        <v>78</v>
      </c>
      <c r="K1484" t="s">
        <v>166</v>
      </c>
      <c r="L1484">
        <v>38.5035282212</v>
      </c>
      <c r="M1484">
        <v>-122.0020000759</v>
      </c>
      <c r="N1484" s="7" t="s">
        <v>1375</v>
      </c>
      <c r="O1484" s="7" t="s">
        <v>3102</v>
      </c>
      <c r="P1484" s="7" t="s">
        <v>1377</v>
      </c>
      <c r="Q1484" s="7" t="s">
        <v>141</v>
      </c>
      <c r="R1484" s="7">
        <v>171</v>
      </c>
      <c r="S1484" s="7">
        <v>712</v>
      </c>
      <c r="T1484" s="7" t="s">
        <v>134</v>
      </c>
      <c r="U1484" s="7"/>
      <c r="V1484" s="7" t="s">
        <v>200</v>
      </c>
      <c r="W1484" s="8">
        <v>1.2600378787878788</v>
      </c>
      <c r="X1484" s="8">
        <v>0</v>
      </c>
      <c r="Y1484" s="8">
        <v>0</v>
      </c>
      <c r="Z1484" s="8">
        <v>1.2600378787878788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8">
        <v>0</v>
      </c>
      <c r="AO1484" s="8">
        <v>0</v>
      </c>
      <c r="AP1484" s="8">
        <v>0</v>
      </c>
      <c r="AQ1484" s="8">
        <v>1.2600378787878788</v>
      </c>
      <c r="AR1484" s="8">
        <v>0</v>
      </c>
      <c r="AS1484" s="8">
        <v>0</v>
      </c>
      <c r="AT1484" s="8">
        <v>1.2600378787878788</v>
      </c>
      <c r="AU1484" s="7">
        <v>0</v>
      </c>
      <c r="AV1484" s="7">
        <v>0</v>
      </c>
      <c r="AW1484" s="7">
        <v>0</v>
      </c>
      <c r="AX1484" s="7">
        <v>0</v>
      </c>
      <c r="AY1484" s="7">
        <v>0</v>
      </c>
      <c r="AZ1484" s="7">
        <v>0</v>
      </c>
      <c r="BA1484" s="7">
        <v>0</v>
      </c>
      <c r="BB1484" s="7">
        <v>0</v>
      </c>
      <c r="BC1484" s="8">
        <v>0</v>
      </c>
      <c r="BD1484" s="8">
        <v>0</v>
      </c>
      <c r="BE1484" s="8">
        <v>0</v>
      </c>
      <c r="BF1484" s="8">
        <v>0</v>
      </c>
      <c r="BG1484" s="8">
        <v>0</v>
      </c>
      <c r="BH1484" s="8">
        <v>0</v>
      </c>
      <c r="BI1484" s="8">
        <v>0</v>
      </c>
      <c r="BJ1484" s="8">
        <v>0</v>
      </c>
      <c r="BK1484" s="8">
        <v>0</v>
      </c>
      <c r="BL1484" s="8">
        <v>0</v>
      </c>
      <c r="BM1484" s="8">
        <v>0</v>
      </c>
      <c r="BN1484" s="8">
        <v>0</v>
      </c>
      <c r="BO1484" s="8">
        <v>0</v>
      </c>
      <c r="BP1484" s="8">
        <v>0</v>
      </c>
      <c r="BQ1484" s="8">
        <v>0</v>
      </c>
      <c r="BR1484" s="8">
        <v>0</v>
      </c>
    </row>
    <row r="1485" spans="1:70" x14ac:dyDescent="0.25">
      <c r="A1485" s="6">
        <v>35254265</v>
      </c>
      <c r="B1485" t="s">
        <v>3103</v>
      </c>
      <c r="C1485" s="7" t="s">
        <v>93</v>
      </c>
      <c r="D1485" s="7" t="s">
        <v>94</v>
      </c>
      <c r="E1485" s="7" t="s">
        <v>95</v>
      </c>
      <c r="F1485" t="s">
        <v>2507</v>
      </c>
      <c r="G1485" t="s">
        <v>2508</v>
      </c>
      <c r="H1485" t="s">
        <v>3097</v>
      </c>
      <c r="I1485" t="s">
        <v>3098</v>
      </c>
      <c r="J1485" t="s">
        <v>78</v>
      </c>
      <c r="K1485" t="s">
        <v>166</v>
      </c>
      <c r="L1485">
        <v>38.5035282212</v>
      </c>
      <c r="M1485">
        <v>-122.0020000759</v>
      </c>
      <c r="N1485" s="7" t="s">
        <v>1375</v>
      </c>
      <c r="O1485" s="7" t="s">
        <v>3102</v>
      </c>
      <c r="P1485" s="7" t="s">
        <v>1377</v>
      </c>
      <c r="Q1485" s="7" t="s">
        <v>141</v>
      </c>
      <c r="R1485" s="7">
        <v>171</v>
      </c>
      <c r="S1485" s="7">
        <v>712</v>
      </c>
      <c r="T1485" s="7" t="s">
        <v>134</v>
      </c>
      <c r="U1485" s="7"/>
      <c r="V1485" s="7" t="s">
        <v>200</v>
      </c>
      <c r="W1485" s="8">
        <v>2.6678030303030305</v>
      </c>
      <c r="X1485" s="8">
        <v>0</v>
      </c>
      <c r="Y1485" s="8">
        <v>5.4734848484848483E-2</v>
      </c>
      <c r="Z1485" s="8">
        <v>2.7225378787878789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0</v>
      </c>
      <c r="AN1485" s="8">
        <v>0</v>
      </c>
      <c r="AO1485" s="8">
        <v>0</v>
      </c>
      <c r="AP1485" s="8">
        <v>0</v>
      </c>
      <c r="AQ1485" s="8">
        <v>2.6678030303030305</v>
      </c>
      <c r="AR1485" s="8">
        <v>0</v>
      </c>
      <c r="AS1485" s="8">
        <v>5.4734848484848483E-2</v>
      </c>
      <c r="AT1485" s="8">
        <v>2.7225378787878789</v>
      </c>
      <c r="AU1485" s="7">
        <v>0</v>
      </c>
      <c r="AV1485" s="7">
        <v>0</v>
      </c>
      <c r="AW1485" s="7">
        <v>0</v>
      </c>
      <c r="AX1485" s="7">
        <v>0</v>
      </c>
      <c r="AY1485" s="7">
        <v>0</v>
      </c>
      <c r="AZ1485" s="7">
        <v>0</v>
      </c>
      <c r="BA1485" s="7">
        <v>0</v>
      </c>
      <c r="BB1485" s="7">
        <v>0</v>
      </c>
      <c r="BC1485" s="8">
        <v>0</v>
      </c>
      <c r="BD1485" s="8">
        <v>0</v>
      </c>
      <c r="BE1485" s="8">
        <v>0</v>
      </c>
      <c r="BF1485" s="8">
        <v>0</v>
      </c>
      <c r="BG1485" s="8">
        <v>0</v>
      </c>
      <c r="BH1485" s="8">
        <v>0</v>
      </c>
      <c r="BI1485" s="8">
        <v>0</v>
      </c>
      <c r="BJ1485" s="8">
        <v>0</v>
      </c>
      <c r="BK1485" s="8">
        <v>0</v>
      </c>
      <c r="BL1485" s="8">
        <v>0</v>
      </c>
      <c r="BM1485" s="8">
        <v>0</v>
      </c>
      <c r="BN1485" s="8">
        <v>0</v>
      </c>
      <c r="BO1485" s="8">
        <v>0</v>
      </c>
      <c r="BP1485" s="8">
        <v>0</v>
      </c>
      <c r="BQ1485" s="8">
        <v>0</v>
      </c>
      <c r="BR1485" s="8">
        <v>0</v>
      </c>
    </row>
    <row r="1486" spans="1:70" x14ac:dyDescent="0.25">
      <c r="A1486" s="6">
        <v>35254266</v>
      </c>
      <c r="B1486" t="s">
        <v>3104</v>
      </c>
      <c r="C1486" s="7" t="s">
        <v>137</v>
      </c>
      <c r="D1486" s="7" t="s">
        <v>94</v>
      </c>
      <c r="E1486" s="7" t="s">
        <v>95</v>
      </c>
      <c r="F1486" t="s">
        <v>2507</v>
      </c>
      <c r="G1486" t="s">
        <v>2508</v>
      </c>
      <c r="H1486" t="s">
        <v>3097</v>
      </c>
      <c r="I1486" t="s">
        <v>3098</v>
      </c>
      <c r="J1486" t="s">
        <v>78</v>
      </c>
      <c r="K1486" t="s">
        <v>166</v>
      </c>
      <c r="L1486">
        <v>38.5035282212</v>
      </c>
      <c r="M1486">
        <v>-122.0020000759</v>
      </c>
      <c r="N1486" s="7" t="s">
        <v>1375</v>
      </c>
      <c r="O1486" s="7" t="s">
        <v>3102</v>
      </c>
      <c r="P1486" s="7" t="s">
        <v>1377</v>
      </c>
      <c r="Q1486" s="7" t="s">
        <v>141</v>
      </c>
      <c r="R1486" s="7">
        <v>171</v>
      </c>
      <c r="S1486" s="7">
        <v>712</v>
      </c>
      <c r="T1486" s="7" t="s">
        <v>134</v>
      </c>
      <c r="U1486" s="7"/>
      <c r="V1486" s="7" t="s">
        <v>207</v>
      </c>
      <c r="W1486" s="8">
        <v>0.15814393939393939</v>
      </c>
      <c r="X1486" s="8">
        <v>0</v>
      </c>
      <c r="Y1486" s="8">
        <v>0</v>
      </c>
      <c r="Z1486" s="8">
        <v>0.15814393939393939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8">
        <v>0</v>
      </c>
      <c r="AO1486" s="8">
        <v>0</v>
      </c>
      <c r="AP1486" s="8">
        <v>0</v>
      </c>
      <c r="AQ1486" s="8">
        <v>0</v>
      </c>
      <c r="AR1486" s="8">
        <v>0</v>
      </c>
      <c r="AS1486" s="8">
        <v>0</v>
      </c>
      <c r="AT1486" s="8">
        <v>0</v>
      </c>
      <c r="AU1486" s="7">
        <v>0</v>
      </c>
      <c r="AV1486" s="7">
        <v>0</v>
      </c>
      <c r="AW1486" s="7">
        <v>0</v>
      </c>
      <c r="AX1486" s="7">
        <v>0</v>
      </c>
      <c r="AY1486" s="7">
        <v>0.15814393939393939</v>
      </c>
      <c r="AZ1486" s="7">
        <v>0</v>
      </c>
      <c r="BA1486" s="7">
        <v>0</v>
      </c>
      <c r="BB1486" s="7">
        <v>0.15814393939393939</v>
      </c>
      <c r="BC1486" s="8">
        <v>0</v>
      </c>
      <c r="BD1486" s="8">
        <v>0</v>
      </c>
      <c r="BE1486" s="8">
        <v>0</v>
      </c>
      <c r="BF1486" s="8">
        <v>0</v>
      </c>
      <c r="BG1486" s="8">
        <v>0</v>
      </c>
      <c r="BH1486" s="8">
        <v>0</v>
      </c>
      <c r="BI1486" s="8">
        <v>0</v>
      </c>
      <c r="BJ1486" s="8">
        <v>0</v>
      </c>
      <c r="BK1486" s="8">
        <v>0</v>
      </c>
      <c r="BL1486" s="8">
        <v>0</v>
      </c>
      <c r="BM1486" s="8">
        <v>0</v>
      </c>
      <c r="BN1486" s="8">
        <v>0</v>
      </c>
      <c r="BO1486" s="8">
        <v>0</v>
      </c>
      <c r="BP1486" s="8">
        <v>0</v>
      </c>
      <c r="BQ1486" s="8">
        <v>0</v>
      </c>
      <c r="BR1486" s="8">
        <v>0</v>
      </c>
    </row>
    <row r="1487" spans="1:70" x14ac:dyDescent="0.25">
      <c r="A1487" s="6">
        <v>35240173</v>
      </c>
      <c r="B1487" t="s">
        <v>3105</v>
      </c>
      <c r="C1487" s="7" t="s">
        <v>71</v>
      </c>
      <c r="D1487" s="7" t="s">
        <v>94</v>
      </c>
      <c r="E1487" s="7" t="s">
        <v>73</v>
      </c>
      <c r="F1487" t="s">
        <v>2507</v>
      </c>
      <c r="G1487" t="s">
        <v>2508</v>
      </c>
      <c r="H1487" t="s">
        <v>3097</v>
      </c>
      <c r="I1487" t="s">
        <v>3098</v>
      </c>
      <c r="J1487" t="s">
        <v>78</v>
      </c>
      <c r="K1487" t="s">
        <v>166</v>
      </c>
      <c r="L1487">
        <v>38.5035282212</v>
      </c>
      <c r="M1487">
        <v>-122.0020000759</v>
      </c>
      <c r="N1487" s="7" t="s">
        <v>1375</v>
      </c>
      <c r="O1487" s="7" t="s">
        <v>3102</v>
      </c>
      <c r="P1487" s="7" t="s">
        <v>1377</v>
      </c>
      <c r="Q1487" s="7" t="s">
        <v>141</v>
      </c>
      <c r="R1487" s="7">
        <v>171</v>
      </c>
      <c r="S1487" s="7">
        <v>712</v>
      </c>
      <c r="T1487" s="7" t="s">
        <v>134</v>
      </c>
      <c r="U1487" s="7"/>
      <c r="V1487" s="7" t="s">
        <v>207</v>
      </c>
      <c r="W1487" s="8">
        <v>1.5670454545454546</v>
      </c>
      <c r="X1487" s="8">
        <v>0</v>
      </c>
      <c r="Y1487" s="8">
        <v>0</v>
      </c>
      <c r="Z1487" s="8">
        <v>1.5670454545454546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0</v>
      </c>
      <c r="AN1487" s="8">
        <v>0</v>
      </c>
      <c r="AO1487" s="8">
        <v>0</v>
      </c>
      <c r="AP1487" s="8">
        <v>0</v>
      </c>
      <c r="AQ1487" s="8">
        <v>0</v>
      </c>
      <c r="AR1487" s="8">
        <v>0</v>
      </c>
      <c r="AS1487" s="8">
        <v>0</v>
      </c>
      <c r="AT1487" s="8">
        <v>0</v>
      </c>
      <c r="AU1487" s="7">
        <v>0</v>
      </c>
      <c r="AV1487" s="7">
        <v>0</v>
      </c>
      <c r="AW1487" s="7">
        <v>0</v>
      </c>
      <c r="AX1487" s="7">
        <v>0</v>
      </c>
      <c r="AY1487" s="7">
        <v>1.5670454545454546</v>
      </c>
      <c r="AZ1487" s="7">
        <v>0</v>
      </c>
      <c r="BA1487" s="7">
        <v>0</v>
      </c>
      <c r="BB1487" s="7">
        <v>1.5670454545454546</v>
      </c>
      <c r="BC1487" s="8">
        <v>0</v>
      </c>
      <c r="BD1487" s="8">
        <v>0</v>
      </c>
      <c r="BE1487" s="8">
        <v>0</v>
      </c>
      <c r="BF1487" s="8">
        <v>0</v>
      </c>
      <c r="BG1487" s="8">
        <v>0</v>
      </c>
      <c r="BH1487" s="8">
        <v>0</v>
      </c>
      <c r="BI1487" s="8">
        <v>0</v>
      </c>
      <c r="BJ1487" s="8">
        <v>0</v>
      </c>
      <c r="BK1487" s="8">
        <v>0</v>
      </c>
      <c r="BL1487" s="8">
        <v>0</v>
      </c>
      <c r="BM1487" s="8">
        <v>0</v>
      </c>
      <c r="BN1487" s="8">
        <v>0</v>
      </c>
      <c r="BO1487" s="8">
        <v>0</v>
      </c>
      <c r="BP1487" s="8">
        <v>0</v>
      </c>
      <c r="BQ1487" s="8">
        <v>0</v>
      </c>
      <c r="BR1487" s="8">
        <v>0</v>
      </c>
    </row>
    <row r="1488" spans="1:70" x14ac:dyDescent="0.25">
      <c r="A1488" s="6">
        <v>35240174</v>
      </c>
      <c r="B1488" t="s">
        <v>3106</v>
      </c>
      <c r="C1488" s="7" t="s">
        <v>93</v>
      </c>
      <c r="D1488" s="7" t="s">
        <v>94</v>
      </c>
      <c r="E1488" s="7" t="s">
        <v>95</v>
      </c>
      <c r="F1488" t="s">
        <v>2507</v>
      </c>
      <c r="G1488" t="s">
        <v>2508</v>
      </c>
      <c r="H1488" t="s">
        <v>3097</v>
      </c>
      <c r="I1488" t="s">
        <v>3098</v>
      </c>
      <c r="J1488" t="s">
        <v>78</v>
      </c>
      <c r="K1488" t="s">
        <v>166</v>
      </c>
      <c r="L1488">
        <v>38.5035282212</v>
      </c>
      <c r="M1488">
        <v>-122.0020000759</v>
      </c>
      <c r="N1488" s="7" t="s">
        <v>1375</v>
      </c>
      <c r="O1488" s="7" t="s">
        <v>3102</v>
      </c>
      <c r="P1488" s="7" t="s">
        <v>1377</v>
      </c>
      <c r="Q1488" s="7" t="s">
        <v>141</v>
      </c>
      <c r="R1488" s="7">
        <v>171</v>
      </c>
      <c r="S1488" s="7">
        <v>712</v>
      </c>
      <c r="T1488" s="7" t="s">
        <v>134</v>
      </c>
      <c r="U1488" s="7"/>
      <c r="V1488" s="7" t="s">
        <v>200</v>
      </c>
      <c r="W1488" s="8">
        <v>1.0494318181818181</v>
      </c>
      <c r="X1488" s="8">
        <v>0</v>
      </c>
      <c r="Y1488" s="8">
        <v>0</v>
      </c>
      <c r="Z1488" s="8">
        <v>1.0494318181818181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0</v>
      </c>
      <c r="AN1488" s="8">
        <v>0</v>
      </c>
      <c r="AO1488" s="8">
        <v>0</v>
      </c>
      <c r="AP1488" s="8">
        <v>0</v>
      </c>
      <c r="AQ1488" s="8">
        <v>1.0494318181818181</v>
      </c>
      <c r="AR1488" s="8">
        <v>0</v>
      </c>
      <c r="AS1488" s="8">
        <v>0</v>
      </c>
      <c r="AT1488" s="8">
        <v>1.0494318181818181</v>
      </c>
      <c r="AU1488" s="7">
        <v>0</v>
      </c>
      <c r="AV1488" s="7">
        <v>0</v>
      </c>
      <c r="AW1488" s="7">
        <v>0</v>
      </c>
      <c r="AX1488" s="7">
        <v>0</v>
      </c>
      <c r="AY1488" s="7">
        <v>0</v>
      </c>
      <c r="AZ1488" s="7">
        <v>0</v>
      </c>
      <c r="BA1488" s="7">
        <v>0</v>
      </c>
      <c r="BB1488" s="7">
        <v>0</v>
      </c>
      <c r="BC1488" s="8">
        <v>0</v>
      </c>
      <c r="BD1488" s="8">
        <v>0</v>
      </c>
      <c r="BE1488" s="8">
        <v>0</v>
      </c>
      <c r="BF1488" s="8">
        <v>0</v>
      </c>
      <c r="BG1488" s="8">
        <v>0</v>
      </c>
      <c r="BH1488" s="8">
        <v>0</v>
      </c>
      <c r="BI1488" s="8">
        <v>0</v>
      </c>
      <c r="BJ1488" s="8">
        <v>0</v>
      </c>
      <c r="BK1488" s="8">
        <v>0</v>
      </c>
      <c r="BL1488" s="8">
        <v>0</v>
      </c>
      <c r="BM1488" s="8">
        <v>0</v>
      </c>
      <c r="BN1488" s="8">
        <v>0</v>
      </c>
      <c r="BO1488" s="8">
        <v>0</v>
      </c>
      <c r="BP1488" s="8">
        <v>0</v>
      </c>
      <c r="BQ1488" s="8">
        <v>0</v>
      </c>
      <c r="BR1488" s="8">
        <v>0</v>
      </c>
    </row>
    <row r="1489" spans="1:70" x14ac:dyDescent="0.25">
      <c r="A1489" s="6">
        <v>35240176</v>
      </c>
      <c r="B1489" t="s">
        <v>3107</v>
      </c>
      <c r="C1489" s="7" t="s">
        <v>93</v>
      </c>
      <c r="D1489" s="7" t="s">
        <v>94</v>
      </c>
      <c r="E1489" s="7" t="s">
        <v>95</v>
      </c>
      <c r="F1489" t="s">
        <v>2507</v>
      </c>
      <c r="G1489" t="s">
        <v>2508</v>
      </c>
      <c r="H1489" t="s">
        <v>3097</v>
      </c>
      <c r="I1489" t="s">
        <v>165</v>
      </c>
      <c r="J1489" t="s">
        <v>78</v>
      </c>
      <c r="K1489" t="s">
        <v>166</v>
      </c>
      <c r="L1489">
        <v>38.494573900500001</v>
      </c>
      <c r="M1489">
        <v>-122.0340414429</v>
      </c>
      <c r="N1489" s="7" t="s">
        <v>1375</v>
      </c>
      <c r="O1489" s="7" t="s">
        <v>3108</v>
      </c>
      <c r="P1489" s="7" t="s">
        <v>1377</v>
      </c>
      <c r="Q1489" s="7" t="s">
        <v>141</v>
      </c>
      <c r="R1489" s="7">
        <v>529</v>
      </c>
      <c r="S1489" s="7">
        <v>252</v>
      </c>
      <c r="T1489" s="7" t="s">
        <v>134</v>
      </c>
      <c r="U1489" s="7"/>
      <c r="V1489" s="7" t="s">
        <v>200</v>
      </c>
      <c r="W1489" s="8">
        <v>2.3687499999999999</v>
      </c>
      <c r="X1489" s="8">
        <v>0</v>
      </c>
      <c r="Y1489" s="8">
        <v>0</v>
      </c>
      <c r="Z1489" s="8">
        <v>2.3687499999999999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8">
        <v>0</v>
      </c>
      <c r="AO1489" s="8">
        <v>0</v>
      </c>
      <c r="AP1489" s="8">
        <v>0</v>
      </c>
      <c r="AQ1489" s="8">
        <v>2.3687499999999999</v>
      </c>
      <c r="AR1489" s="8">
        <v>0</v>
      </c>
      <c r="AS1489" s="8">
        <v>0</v>
      </c>
      <c r="AT1489" s="8">
        <v>2.3687499999999999</v>
      </c>
      <c r="AU1489" s="7">
        <v>0</v>
      </c>
      <c r="AV1489" s="7">
        <v>0</v>
      </c>
      <c r="AW1489" s="7">
        <v>0</v>
      </c>
      <c r="AX1489" s="7">
        <v>0</v>
      </c>
      <c r="AY1489" s="7">
        <v>0</v>
      </c>
      <c r="AZ1489" s="7">
        <v>0</v>
      </c>
      <c r="BA1489" s="7">
        <v>0</v>
      </c>
      <c r="BB1489" s="7">
        <v>0</v>
      </c>
      <c r="BC1489" s="8">
        <v>0</v>
      </c>
      <c r="BD1489" s="8">
        <v>0</v>
      </c>
      <c r="BE1489" s="8">
        <v>0</v>
      </c>
      <c r="BF1489" s="8">
        <v>0</v>
      </c>
      <c r="BG1489" s="8">
        <v>0</v>
      </c>
      <c r="BH1489" s="8">
        <v>0</v>
      </c>
      <c r="BI1489" s="8">
        <v>0</v>
      </c>
      <c r="BJ1489" s="8">
        <v>0</v>
      </c>
      <c r="BK1489" s="8">
        <v>0</v>
      </c>
      <c r="BL1489" s="8">
        <v>0</v>
      </c>
      <c r="BM1489" s="8">
        <v>0</v>
      </c>
      <c r="BN1489" s="8">
        <v>0</v>
      </c>
      <c r="BO1489" s="8">
        <v>0</v>
      </c>
      <c r="BP1489" s="8">
        <v>0</v>
      </c>
      <c r="BQ1489" s="8">
        <v>0</v>
      </c>
      <c r="BR1489" s="8">
        <v>0</v>
      </c>
    </row>
    <row r="1490" spans="1:70" x14ac:dyDescent="0.25">
      <c r="A1490" s="6">
        <v>35240177</v>
      </c>
      <c r="B1490" t="s">
        <v>3109</v>
      </c>
      <c r="C1490" s="7" t="s">
        <v>93</v>
      </c>
      <c r="D1490" s="7" t="s">
        <v>94</v>
      </c>
      <c r="E1490" s="7" t="s">
        <v>95</v>
      </c>
      <c r="F1490" t="s">
        <v>2507</v>
      </c>
      <c r="G1490" t="s">
        <v>2508</v>
      </c>
      <c r="H1490" t="s">
        <v>3097</v>
      </c>
      <c r="I1490" t="s">
        <v>165</v>
      </c>
      <c r="J1490" t="s">
        <v>78</v>
      </c>
      <c r="K1490" t="s">
        <v>166</v>
      </c>
      <c r="L1490">
        <v>38.494573900500001</v>
      </c>
      <c r="M1490">
        <v>-122.0340414429</v>
      </c>
      <c r="N1490" s="7" t="s">
        <v>1375</v>
      </c>
      <c r="O1490" s="7" t="s">
        <v>3108</v>
      </c>
      <c r="P1490" s="7" t="s">
        <v>1377</v>
      </c>
      <c r="Q1490" s="7" t="s">
        <v>141</v>
      </c>
      <c r="R1490" s="7">
        <v>529</v>
      </c>
      <c r="S1490" s="7">
        <v>252</v>
      </c>
      <c r="T1490" s="7" t="s">
        <v>134</v>
      </c>
      <c r="U1490" s="7"/>
      <c r="V1490" s="7" t="s">
        <v>200</v>
      </c>
      <c r="W1490" s="8">
        <v>2.3945075757575758</v>
      </c>
      <c r="X1490" s="8">
        <v>0</v>
      </c>
      <c r="Y1490" s="8">
        <v>0</v>
      </c>
      <c r="Z1490" s="8">
        <v>2.3945075757575758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8">
        <v>0</v>
      </c>
      <c r="AO1490" s="8">
        <v>0</v>
      </c>
      <c r="AP1490" s="8">
        <v>0</v>
      </c>
      <c r="AQ1490" s="8">
        <v>2.3945075757575753</v>
      </c>
      <c r="AR1490" s="8">
        <v>0</v>
      </c>
      <c r="AS1490" s="8">
        <v>0</v>
      </c>
      <c r="AT1490" s="8">
        <v>2.3945075757575753</v>
      </c>
      <c r="AU1490" s="7">
        <v>0</v>
      </c>
      <c r="AV1490" s="7">
        <v>0</v>
      </c>
      <c r="AW1490" s="7">
        <v>0</v>
      </c>
      <c r="AX1490" s="7">
        <v>0</v>
      </c>
      <c r="AY1490" s="7">
        <v>0</v>
      </c>
      <c r="AZ1490" s="7">
        <v>0</v>
      </c>
      <c r="BA1490" s="7">
        <v>0</v>
      </c>
      <c r="BB1490" s="7">
        <v>0</v>
      </c>
      <c r="BC1490" s="8">
        <v>0</v>
      </c>
      <c r="BD1490" s="8">
        <v>0</v>
      </c>
      <c r="BE1490" s="8">
        <v>0</v>
      </c>
      <c r="BF1490" s="8">
        <v>0</v>
      </c>
      <c r="BG1490" s="8">
        <v>0</v>
      </c>
      <c r="BH1490" s="8">
        <v>0</v>
      </c>
      <c r="BI1490" s="8">
        <v>0</v>
      </c>
      <c r="BJ1490" s="8">
        <v>0</v>
      </c>
      <c r="BK1490" s="8">
        <v>0</v>
      </c>
      <c r="BL1490" s="8">
        <v>0</v>
      </c>
      <c r="BM1490" s="8">
        <v>0</v>
      </c>
      <c r="BN1490" s="8">
        <v>0</v>
      </c>
      <c r="BO1490" s="8">
        <v>0</v>
      </c>
      <c r="BP1490" s="8">
        <v>0</v>
      </c>
      <c r="BQ1490" s="8">
        <v>0</v>
      </c>
      <c r="BR1490" s="8">
        <v>0</v>
      </c>
    </row>
    <row r="1491" spans="1:70" x14ac:dyDescent="0.25">
      <c r="A1491" s="6">
        <v>35254177</v>
      </c>
      <c r="B1491" t="s">
        <v>3110</v>
      </c>
      <c r="C1491" s="7" t="s">
        <v>115</v>
      </c>
      <c r="D1491" s="7" t="s">
        <v>94</v>
      </c>
      <c r="E1491" s="7" t="s">
        <v>95</v>
      </c>
      <c r="F1491" t="s">
        <v>2507</v>
      </c>
      <c r="G1491" t="s">
        <v>2508</v>
      </c>
      <c r="H1491" t="s">
        <v>3097</v>
      </c>
      <c r="I1491" t="s">
        <v>165</v>
      </c>
      <c r="J1491" t="s">
        <v>78</v>
      </c>
      <c r="K1491" t="s">
        <v>166</v>
      </c>
      <c r="L1491">
        <v>38.494573900500001</v>
      </c>
      <c r="M1491">
        <v>-122.0340414429</v>
      </c>
      <c r="N1491" s="7" t="s">
        <v>1375</v>
      </c>
      <c r="O1491" s="7" t="s">
        <v>3108</v>
      </c>
      <c r="P1491" s="7" t="s">
        <v>1377</v>
      </c>
      <c r="Q1491" s="7" t="s">
        <v>141</v>
      </c>
      <c r="R1491" s="7">
        <v>529</v>
      </c>
      <c r="S1491" s="7">
        <v>252</v>
      </c>
      <c r="T1491" s="7" t="s">
        <v>134</v>
      </c>
      <c r="U1491" s="7"/>
      <c r="V1491" s="7" t="s">
        <v>200</v>
      </c>
      <c r="W1491" s="8">
        <v>0.29488636363636361</v>
      </c>
      <c r="X1491" s="8">
        <v>0</v>
      </c>
      <c r="Y1491" s="8">
        <v>0</v>
      </c>
      <c r="Z1491" s="8">
        <v>0.29488636363636361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8">
        <v>0</v>
      </c>
      <c r="AO1491" s="8">
        <v>0</v>
      </c>
      <c r="AP1491" s="8">
        <v>0</v>
      </c>
      <c r="AQ1491" s="8">
        <v>0.29488636363636361</v>
      </c>
      <c r="AR1491" s="8">
        <v>0</v>
      </c>
      <c r="AS1491" s="8">
        <v>0</v>
      </c>
      <c r="AT1491" s="8">
        <v>0.29488636363636361</v>
      </c>
      <c r="AU1491" s="7">
        <v>0</v>
      </c>
      <c r="AV1491" s="7">
        <v>0</v>
      </c>
      <c r="AW1491" s="7">
        <v>0</v>
      </c>
      <c r="AX1491" s="7">
        <v>0</v>
      </c>
      <c r="AY1491" s="7">
        <v>0</v>
      </c>
      <c r="AZ1491" s="7">
        <v>0</v>
      </c>
      <c r="BA1491" s="7">
        <v>0</v>
      </c>
      <c r="BB1491" s="7">
        <v>0</v>
      </c>
      <c r="BC1491" s="8">
        <v>0</v>
      </c>
      <c r="BD1491" s="8">
        <v>0</v>
      </c>
      <c r="BE1491" s="8">
        <v>0</v>
      </c>
      <c r="BF1491" s="8">
        <v>0</v>
      </c>
      <c r="BG1491" s="8">
        <v>0</v>
      </c>
      <c r="BH1491" s="8">
        <v>0</v>
      </c>
      <c r="BI1491" s="8">
        <v>0</v>
      </c>
      <c r="BJ1491" s="8">
        <v>0</v>
      </c>
      <c r="BK1491" s="8">
        <v>0</v>
      </c>
      <c r="BL1491" s="8">
        <v>0</v>
      </c>
      <c r="BM1491" s="8">
        <v>0</v>
      </c>
      <c r="BN1491" s="8">
        <v>0</v>
      </c>
      <c r="BO1491" s="8">
        <v>0</v>
      </c>
      <c r="BP1491" s="8">
        <v>0</v>
      </c>
      <c r="BQ1491" s="8">
        <v>0</v>
      </c>
      <c r="BR1491" s="8">
        <v>0</v>
      </c>
    </row>
    <row r="1492" spans="1:70" x14ac:dyDescent="0.25">
      <c r="A1492" s="6">
        <v>35254178</v>
      </c>
      <c r="B1492" t="s">
        <v>3111</v>
      </c>
      <c r="C1492" s="7" t="s">
        <v>93</v>
      </c>
      <c r="D1492" s="7" t="s">
        <v>94</v>
      </c>
      <c r="E1492" s="7" t="s">
        <v>95</v>
      </c>
      <c r="F1492" t="s">
        <v>2507</v>
      </c>
      <c r="G1492" t="s">
        <v>2508</v>
      </c>
      <c r="H1492" t="s">
        <v>3097</v>
      </c>
      <c r="I1492" t="s">
        <v>165</v>
      </c>
      <c r="J1492" t="s">
        <v>78</v>
      </c>
      <c r="K1492" t="s">
        <v>166</v>
      </c>
      <c r="L1492">
        <v>38.481039418100004</v>
      </c>
      <c r="M1492">
        <v>-122.0271785187</v>
      </c>
      <c r="N1492" s="7" t="s">
        <v>1375</v>
      </c>
      <c r="O1492" s="7" t="s">
        <v>1376</v>
      </c>
      <c r="P1492" s="7" t="s">
        <v>1377</v>
      </c>
      <c r="Q1492" s="7" t="s">
        <v>141</v>
      </c>
      <c r="R1492" s="7">
        <v>92</v>
      </c>
      <c r="S1492" s="7">
        <v>423</v>
      </c>
      <c r="T1492" s="7" t="s">
        <v>134</v>
      </c>
      <c r="U1492" s="7"/>
      <c r="V1492" s="7" t="s">
        <v>200</v>
      </c>
      <c r="W1492" s="8">
        <v>1.2492424242424243</v>
      </c>
      <c r="X1492" s="8">
        <v>0</v>
      </c>
      <c r="Y1492" s="8">
        <v>0</v>
      </c>
      <c r="Z1492" s="8">
        <v>1.2492424242424243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0</v>
      </c>
      <c r="AN1492" s="8">
        <v>0</v>
      </c>
      <c r="AO1492" s="8">
        <v>0</v>
      </c>
      <c r="AP1492" s="8">
        <v>0</v>
      </c>
      <c r="AQ1492" s="8">
        <v>1.2492424242424245</v>
      </c>
      <c r="AR1492" s="8">
        <v>0</v>
      </c>
      <c r="AS1492" s="8">
        <v>0</v>
      </c>
      <c r="AT1492" s="8">
        <v>1.2492424242424245</v>
      </c>
      <c r="AU1492" s="7">
        <v>0</v>
      </c>
      <c r="AV1492" s="7">
        <v>0</v>
      </c>
      <c r="AW1492" s="7">
        <v>0</v>
      </c>
      <c r="AX1492" s="7">
        <v>0</v>
      </c>
      <c r="AY1492" s="7">
        <v>0</v>
      </c>
      <c r="AZ1492" s="7">
        <v>0</v>
      </c>
      <c r="BA1492" s="7">
        <v>0</v>
      </c>
      <c r="BB1492" s="7">
        <v>0</v>
      </c>
      <c r="BC1492" s="8">
        <v>0</v>
      </c>
      <c r="BD1492" s="8">
        <v>0</v>
      </c>
      <c r="BE1492" s="8">
        <v>0</v>
      </c>
      <c r="BF1492" s="8">
        <v>0</v>
      </c>
      <c r="BG1492" s="8">
        <v>0</v>
      </c>
      <c r="BH1492" s="8">
        <v>0</v>
      </c>
      <c r="BI1492" s="8">
        <v>0</v>
      </c>
      <c r="BJ1492" s="8">
        <v>0</v>
      </c>
      <c r="BK1492" s="8">
        <v>0</v>
      </c>
      <c r="BL1492" s="8">
        <v>0</v>
      </c>
      <c r="BM1492" s="8">
        <v>0</v>
      </c>
      <c r="BN1492" s="8">
        <v>0</v>
      </c>
      <c r="BO1492" s="8">
        <v>0</v>
      </c>
      <c r="BP1492" s="8">
        <v>0</v>
      </c>
      <c r="BQ1492" s="8">
        <v>0</v>
      </c>
      <c r="BR1492" s="8">
        <v>0</v>
      </c>
    </row>
    <row r="1493" spans="1:70" x14ac:dyDescent="0.25">
      <c r="A1493" s="6">
        <v>35254260</v>
      </c>
      <c r="B1493" t="s">
        <v>3112</v>
      </c>
      <c r="C1493" s="7" t="s">
        <v>410</v>
      </c>
      <c r="D1493" s="7" t="s">
        <v>94</v>
      </c>
      <c r="E1493" s="7" t="s">
        <v>95</v>
      </c>
      <c r="F1493" t="s">
        <v>2507</v>
      </c>
      <c r="G1493" t="s">
        <v>2508</v>
      </c>
      <c r="H1493" t="s">
        <v>3097</v>
      </c>
      <c r="I1493" t="s">
        <v>165</v>
      </c>
      <c r="J1493" t="s">
        <v>78</v>
      </c>
      <c r="K1493" t="s">
        <v>166</v>
      </c>
      <c r="L1493">
        <v>38.481039418100004</v>
      </c>
      <c r="M1493">
        <v>-122.0271785187</v>
      </c>
      <c r="N1493" s="7" t="s">
        <v>1375</v>
      </c>
      <c r="O1493" s="7" t="s">
        <v>1376</v>
      </c>
      <c r="P1493" s="7" t="s">
        <v>1377</v>
      </c>
      <c r="Q1493" s="7" t="s">
        <v>141</v>
      </c>
      <c r="R1493" s="7">
        <v>92</v>
      </c>
      <c r="S1493" s="7">
        <v>423</v>
      </c>
      <c r="T1493" s="7" t="s">
        <v>134</v>
      </c>
      <c r="U1493" s="7"/>
      <c r="V1493" s="7" t="s">
        <v>200</v>
      </c>
      <c r="W1493" s="8">
        <v>0.10359848484848484</v>
      </c>
      <c r="X1493" s="8">
        <v>0.37821969696969698</v>
      </c>
      <c r="Y1493" s="8">
        <v>0</v>
      </c>
      <c r="Z1493" s="8">
        <v>0.48181818181818181</v>
      </c>
      <c r="AA1493" s="8">
        <v>0</v>
      </c>
      <c r="AB1493" s="8">
        <v>0</v>
      </c>
      <c r="AC1493" s="8">
        <v>0</v>
      </c>
      <c r="AD1493" s="8">
        <v>0</v>
      </c>
      <c r="AE1493" s="8">
        <v>0</v>
      </c>
      <c r="AF1493" s="8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0</v>
      </c>
      <c r="AN1493" s="8">
        <v>0</v>
      </c>
      <c r="AO1493" s="8">
        <v>0</v>
      </c>
      <c r="AP1493" s="8">
        <v>0</v>
      </c>
      <c r="AQ1493" s="8">
        <v>0.10359848484848486</v>
      </c>
      <c r="AR1493" s="8">
        <v>0.37821969696969693</v>
      </c>
      <c r="AS1493" s="8">
        <v>0</v>
      </c>
      <c r="AT1493" s="8">
        <v>0.48181818181818181</v>
      </c>
      <c r="AU1493" s="7">
        <v>0</v>
      </c>
      <c r="AV1493" s="7">
        <v>0</v>
      </c>
      <c r="AW1493" s="7">
        <v>0</v>
      </c>
      <c r="AX1493" s="7">
        <v>0</v>
      </c>
      <c r="AY1493" s="7">
        <v>0</v>
      </c>
      <c r="AZ1493" s="7">
        <v>0</v>
      </c>
      <c r="BA1493" s="7">
        <v>0</v>
      </c>
      <c r="BB1493" s="7">
        <v>0</v>
      </c>
      <c r="BC1493" s="8">
        <v>0</v>
      </c>
      <c r="BD1493" s="8">
        <v>0</v>
      </c>
      <c r="BE1493" s="8">
        <v>0</v>
      </c>
      <c r="BF1493" s="8">
        <v>0</v>
      </c>
      <c r="BG1493" s="8">
        <v>0</v>
      </c>
      <c r="BH1493" s="8">
        <v>0</v>
      </c>
      <c r="BI1493" s="8">
        <v>0</v>
      </c>
      <c r="BJ1493" s="8">
        <v>0</v>
      </c>
      <c r="BK1493" s="8">
        <v>0</v>
      </c>
      <c r="BL1493" s="8">
        <v>0</v>
      </c>
      <c r="BM1493" s="8">
        <v>0</v>
      </c>
      <c r="BN1493" s="8">
        <v>0</v>
      </c>
      <c r="BO1493" s="8">
        <v>0</v>
      </c>
      <c r="BP1493" s="8">
        <v>0</v>
      </c>
      <c r="BQ1493" s="8">
        <v>0</v>
      </c>
      <c r="BR1493" s="8">
        <v>0</v>
      </c>
    </row>
    <row r="1494" spans="1:70" x14ac:dyDescent="0.25">
      <c r="A1494" s="6">
        <v>35254261</v>
      </c>
      <c r="B1494" t="s">
        <v>3113</v>
      </c>
      <c r="C1494" s="7" t="s">
        <v>93</v>
      </c>
      <c r="D1494" s="7" t="s">
        <v>94</v>
      </c>
      <c r="E1494" s="7" t="s">
        <v>95</v>
      </c>
      <c r="F1494" t="s">
        <v>2507</v>
      </c>
      <c r="G1494" t="s">
        <v>2508</v>
      </c>
      <c r="H1494" t="s">
        <v>3097</v>
      </c>
      <c r="I1494" t="s">
        <v>165</v>
      </c>
      <c r="J1494" t="s">
        <v>78</v>
      </c>
      <c r="K1494" t="s">
        <v>166</v>
      </c>
      <c r="L1494">
        <v>38.481039418100004</v>
      </c>
      <c r="M1494">
        <v>-122.0271785187</v>
      </c>
      <c r="N1494" s="7" t="s">
        <v>1375</v>
      </c>
      <c r="O1494" s="7" t="s">
        <v>1376</v>
      </c>
      <c r="P1494" s="7" t="s">
        <v>1377</v>
      </c>
      <c r="Q1494" s="7" t="s">
        <v>141</v>
      </c>
      <c r="R1494" s="7">
        <v>92</v>
      </c>
      <c r="S1494" s="7">
        <v>423</v>
      </c>
      <c r="T1494" s="7" t="s">
        <v>134</v>
      </c>
      <c r="U1494" s="7"/>
      <c r="V1494" s="7" t="s">
        <v>200</v>
      </c>
      <c r="W1494" s="8">
        <v>2.8289772727272728</v>
      </c>
      <c r="X1494" s="8">
        <v>0</v>
      </c>
      <c r="Y1494" s="8">
        <v>0</v>
      </c>
      <c r="Z1494" s="8">
        <v>2.8289772727272728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0</v>
      </c>
      <c r="AN1494" s="8">
        <v>0</v>
      </c>
      <c r="AO1494" s="8">
        <v>0</v>
      </c>
      <c r="AP1494" s="8">
        <v>0</v>
      </c>
      <c r="AQ1494" s="8">
        <v>2.828977272727272</v>
      </c>
      <c r="AR1494" s="8">
        <v>0</v>
      </c>
      <c r="AS1494" s="8">
        <v>0</v>
      </c>
      <c r="AT1494" s="8">
        <v>2.828977272727272</v>
      </c>
      <c r="AU1494" s="7">
        <v>0</v>
      </c>
      <c r="AV1494" s="7">
        <v>0</v>
      </c>
      <c r="AW1494" s="7">
        <v>0</v>
      </c>
      <c r="AX1494" s="7">
        <v>0</v>
      </c>
      <c r="AY1494" s="7">
        <v>0</v>
      </c>
      <c r="AZ1494" s="7">
        <v>0</v>
      </c>
      <c r="BA1494" s="7">
        <v>0</v>
      </c>
      <c r="BB1494" s="7">
        <v>0</v>
      </c>
      <c r="BC1494" s="8">
        <v>0</v>
      </c>
      <c r="BD1494" s="8">
        <v>0</v>
      </c>
      <c r="BE1494" s="8">
        <v>0</v>
      </c>
      <c r="BF1494" s="8">
        <v>0</v>
      </c>
      <c r="BG1494" s="8">
        <v>0</v>
      </c>
      <c r="BH1494" s="8">
        <v>0</v>
      </c>
      <c r="BI1494" s="8">
        <v>0</v>
      </c>
      <c r="BJ1494" s="8">
        <v>0</v>
      </c>
      <c r="BK1494" s="8">
        <v>0</v>
      </c>
      <c r="BL1494" s="8">
        <v>0</v>
      </c>
      <c r="BM1494" s="8">
        <v>0</v>
      </c>
      <c r="BN1494" s="8">
        <v>0</v>
      </c>
      <c r="BO1494" s="8">
        <v>0</v>
      </c>
      <c r="BP1494" s="8">
        <v>0</v>
      </c>
      <c r="BQ1494" s="8">
        <v>0</v>
      </c>
      <c r="BR1494" s="8">
        <v>0</v>
      </c>
    </row>
    <row r="1495" spans="1:70" x14ac:dyDescent="0.25">
      <c r="A1495" s="6">
        <v>35254262</v>
      </c>
      <c r="B1495" t="s">
        <v>3114</v>
      </c>
      <c r="C1495" s="7" t="s">
        <v>93</v>
      </c>
      <c r="D1495" s="7" t="s">
        <v>94</v>
      </c>
      <c r="E1495" s="7" t="s">
        <v>95</v>
      </c>
      <c r="F1495" t="s">
        <v>2507</v>
      </c>
      <c r="G1495" t="s">
        <v>2508</v>
      </c>
      <c r="H1495" t="s">
        <v>3097</v>
      </c>
      <c r="I1495" t="s">
        <v>165</v>
      </c>
      <c r="J1495" t="s">
        <v>78</v>
      </c>
      <c r="K1495" t="s">
        <v>166</v>
      </c>
      <c r="L1495">
        <v>38.481039418100004</v>
      </c>
      <c r="M1495">
        <v>-122.0271785187</v>
      </c>
      <c r="N1495" s="7" t="s">
        <v>1375</v>
      </c>
      <c r="O1495" s="7" t="s">
        <v>1376</v>
      </c>
      <c r="P1495" s="7" t="s">
        <v>1377</v>
      </c>
      <c r="Q1495" s="7" t="s">
        <v>141</v>
      </c>
      <c r="R1495" s="7">
        <v>92</v>
      </c>
      <c r="S1495" s="7">
        <v>423</v>
      </c>
      <c r="T1495" s="7" t="s">
        <v>134</v>
      </c>
      <c r="U1495" s="7"/>
      <c r="V1495" s="7" t="s">
        <v>200</v>
      </c>
      <c r="W1495" s="8">
        <v>2.0928030303030303</v>
      </c>
      <c r="X1495" s="8">
        <v>0</v>
      </c>
      <c r="Y1495" s="8">
        <v>0</v>
      </c>
      <c r="Z1495" s="8">
        <v>2.0928030303030303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0</v>
      </c>
      <c r="AN1495" s="8">
        <v>0</v>
      </c>
      <c r="AO1495" s="8">
        <v>0</v>
      </c>
      <c r="AP1495" s="8">
        <v>0</v>
      </c>
      <c r="AQ1495" s="8">
        <v>2.0928030303030303</v>
      </c>
      <c r="AR1495" s="8">
        <v>0</v>
      </c>
      <c r="AS1495" s="8">
        <v>0</v>
      </c>
      <c r="AT1495" s="8">
        <v>2.0928030303030303</v>
      </c>
      <c r="AU1495" s="7">
        <v>0</v>
      </c>
      <c r="AV1495" s="7">
        <v>0</v>
      </c>
      <c r="AW1495" s="7">
        <v>0</v>
      </c>
      <c r="AX1495" s="7">
        <v>0</v>
      </c>
      <c r="AY1495" s="7">
        <v>0</v>
      </c>
      <c r="AZ1495" s="7">
        <v>0</v>
      </c>
      <c r="BA1495" s="7">
        <v>0</v>
      </c>
      <c r="BB1495" s="7">
        <v>0</v>
      </c>
      <c r="BC1495" s="8">
        <v>0</v>
      </c>
      <c r="BD1495" s="8">
        <v>0</v>
      </c>
      <c r="BE1495" s="8">
        <v>0</v>
      </c>
      <c r="BF1495" s="8">
        <v>0</v>
      </c>
      <c r="BG1495" s="8">
        <v>0</v>
      </c>
      <c r="BH1495" s="8">
        <v>0</v>
      </c>
      <c r="BI1495" s="8">
        <v>0</v>
      </c>
      <c r="BJ1495" s="8">
        <v>0</v>
      </c>
      <c r="BK1495" s="8">
        <v>0</v>
      </c>
      <c r="BL1495" s="8">
        <v>0</v>
      </c>
      <c r="BM1495" s="8">
        <v>0</v>
      </c>
      <c r="BN1495" s="8">
        <v>0</v>
      </c>
      <c r="BO1495" s="8">
        <v>0</v>
      </c>
      <c r="BP1495" s="8">
        <v>0</v>
      </c>
      <c r="BQ1495" s="8">
        <v>0</v>
      </c>
      <c r="BR1495" s="8">
        <v>0</v>
      </c>
    </row>
    <row r="1496" spans="1:70" x14ac:dyDescent="0.25">
      <c r="A1496" s="6">
        <v>35254560</v>
      </c>
      <c r="B1496" t="s">
        <v>3115</v>
      </c>
      <c r="C1496" s="7" t="s">
        <v>93</v>
      </c>
      <c r="D1496" s="7" t="s">
        <v>94</v>
      </c>
      <c r="E1496" s="7" t="s">
        <v>95</v>
      </c>
      <c r="F1496" t="s">
        <v>2507</v>
      </c>
      <c r="G1496" t="s">
        <v>2508</v>
      </c>
      <c r="H1496" t="s">
        <v>3097</v>
      </c>
      <c r="I1496" t="s">
        <v>165</v>
      </c>
      <c r="J1496" t="s">
        <v>78</v>
      </c>
      <c r="K1496" t="s">
        <v>166</v>
      </c>
      <c r="L1496">
        <v>38.481039418100004</v>
      </c>
      <c r="M1496">
        <v>-122.0271785187</v>
      </c>
      <c r="N1496" s="7" t="s">
        <v>1375</v>
      </c>
      <c r="O1496" s="7" t="s">
        <v>1376</v>
      </c>
      <c r="P1496" s="7" t="s">
        <v>1377</v>
      </c>
      <c r="Q1496" s="7" t="s">
        <v>141</v>
      </c>
      <c r="R1496" s="7">
        <v>92</v>
      </c>
      <c r="S1496" s="7">
        <v>423</v>
      </c>
      <c r="T1496" s="7" t="s">
        <v>134</v>
      </c>
      <c r="U1496" s="7"/>
      <c r="V1496" s="7" t="s">
        <v>200</v>
      </c>
      <c r="W1496" s="8">
        <v>1.2204545454545455</v>
      </c>
      <c r="X1496" s="8">
        <v>0</v>
      </c>
      <c r="Y1496" s="8">
        <v>0</v>
      </c>
      <c r="Z1496" s="8">
        <v>1.2204545454545455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8">
        <v>0</v>
      </c>
      <c r="AO1496" s="8">
        <v>0</v>
      </c>
      <c r="AP1496" s="8">
        <v>0</v>
      </c>
      <c r="AQ1496" s="8">
        <v>1.2204545454545455</v>
      </c>
      <c r="AR1496" s="8">
        <v>0</v>
      </c>
      <c r="AS1496" s="8">
        <v>0</v>
      </c>
      <c r="AT1496" s="8">
        <v>1.2204545454545455</v>
      </c>
      <c r="AU1496" s="7">
        <v>0</v>
      </c>
      <c r="AV1496" s="7">
        <v>0</v>
      </c>
      <c r="AW1496" s="7">
        <v>0</v>
      </c>
      <c r="AX1496" s="7">
        <v>0</v>
      </c>
      <c r="AY1496" s="7">
        <v>0</v>
      </c>
      <c r="AZ1496" s="7">
        <v>0</v>
      </c>
      <c r="BA1496" s="7">
        <v>0</v>
      </c>
      <c r="BB1496" s="7">
        <v>0</v>
      </c>
      <c r="BC1496" s="8">
        <v>0</v>
      </c>
      <c r="BD1496" s="8">
        <v>0</v>
      </c>
      <c r="BE1496" s="8">
        <v>0</v>
      </c>
      <c r="BF1496" s="8">
        <v>0</v>
      </c>
      <c r="BG1496" s="8">
        <v>0</v>
      </c>
      <c r="BH1496" s="8">
        <v>0</v>
      </c>
      <c r="BI1496" s="8">
        <v>0</v>
      </c>
      <c r="BJ1496" s="8">
        <v>0</v>
      </c>
      <c r="BK1496" s="8">
        <v>0</v>
      </c>
      <c r="BL1496" s="8">
        <v>0</v>
      </c>
      <c r="BM1496" s="8">
        <v>0</v>
      </c>
      <c r="BN1496" s="8">
        <v>0</v>
      </c>
      <c r="BO1496" s="8">
        <v>0</v>
      </c>
      <c r="BP1496" s="8">
        <v>0</v>
      </c>
      <c r="BQ1496" s="8">
        <v>0</v>
      </c>
      <c r="BR1496" s="8">
        <v>0</v>
      </c>
    </row>
    <row r="1497" spans="1:70" x14ac:dyDescent="0.25">
      <c r="A1497" s="6">
        <v>35240175</v>
      </c>
      <c r="B1497" t="s">
        <v>3116</v>
      </c>
      <c r="C1497" s="7" t="s">
        <v>93</v>
      </c>
      <c r="D1497" s="7" t="s">
        <v>94</v>
      </c>
      <c r="E1497" s="7" t="s">
        <v>95</v>
      </c>
      <c r="F1497" t="s">
        <v>2507</v>
      </c>
      <c r="G1497" t="s">
        <v>2508</v>
      </c>
      <c r="H1497" t="s">
        <v>3097</v>
      </c>
      <c r="I1497" t="s">
        <v>165</v>
      </c>
      <c r="J1497" t="s">
        <v>78</v>
      </c>
      <c r="K1497" t="s">
        <v>166</v>
      </c>
      <c r="L1497">
        <v>38.481039418100004</v>
      </c>
      <c r="M1497">
        <v>-122.0271785187</v>
      </c>
      <c r="N1497" s="7" t="s">
        <v>1375</v>
      </c>
      <c r="O1497" s="7" t="s">
        <v>1376</v>
      </c>
      <c r="P1497" s="7" t="s">
        <v>1377</v>
      </c>
      <c r="Q1497" s="7" t="s">
        <v>141</v>
      </c>
      <c r="R1497" s="7">
        <v>92</v>
      </c>
      <c r="S1497" s="7">
        <v>423</v>
      </c>
      <c r="T1497" s="7" t="s">
        <v>134</v>
      </c>
      <c r="U1497" s="7"/>
      <c r="V1497" s="7" t="s">
        <v>200</v>
      </c>
      <c r="W1497" s="8">
        <v>3.303219696969697</v>
      </c>
      <c r="X1497" s="8">
        <v>0</v>
      </c>
      <c r="Y1497" s="8">
        <v>0.12878787878787878</v>
      </c>
      <c r="Z1497" s="8">
        <v>3.4320075757575759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0</v>
      </c>
      <c r="AN1497" s="8">
        <v>0</v>
      </c>
      <c r="AO1497" s="8">
        <v>0</v>
      </c>
      <c r="AP1497" s="8">
        <v>0</v>
      </c>
      <c r="AQ1497" s="8">
        <v>3.3032196969696979</v>
      </c>
      <c r="AR1497" s="8">
        <v>0</v>
      </c>
      <c r="AS1497" s="8">
        <v>0.12878787878787878</v>
      </c>
      <c r="AT1497" s="8">
        <v>3.4320075757575768</v>
      </c>
      <c r="AU1497" s="7">
        <v>0</v>
      </c>
      <c r="AV1497" s="7">
        <v>0</v>
      </c>
      <c r="AW1497" s="7">
        <v>0</v>
      </c>
      <c r="AX1497" s="7">
        <v>0</v>
      </c>
      <c r="AY1497" s="7">
        <v>0</v>
      </c>
      <c r="AZ1497" s="7">
        <v>0</v>
      </c>
      <c r="BA1497" s="7">
        <v>0</v>
      </c>
      <c r="BB1497" s="7">
        <v>0</v>
      </c>
      <c r="BC1497" s="8">
        <v>0</v>
      </c>
      <c r="BD1497" s="8">
        <v>0</v>
      </c>
      <c r="BE1497" s="8">
        <v>0</v>
      </c>
      <c r="BF1497" s="8">
        <v>0</v>
      </c>
      <c r="BG1497" s="8">
        <v>0</v>
      </c>
      <c r="BH1497" s="8">
        <v>0</v>
      </c>
      <c r="BI1497" s="8">
        <v>0</v>
      </c>
      <c r="BJ1497" s="8">
        <v>0</v>
      </c>
      <c r="BK1497" s="8">
        <v>0</v>
      </c>
      <c r="BL1497" s="8">
        <v>0</v>
      </c>
      <c r="BM1497" s="8">
        <v>0</v>
      </c>
      <c r="BN1497" s="8">
        <v>0</v>
      </c>
      <c r="BO1497" s="8">
        <v>0</v>
      </c>
      <c r="BP1497" s="8">
        <v>0</v>
      </c>
      <c r="BQ1497" s="8">
        <v>0</v>
      </c>
      <c r="BR1497" s="8">
        <v>0</v>
      </c>
    </row>
    <row r="1498" spans="1:70" x14ac:dyDescent="0.25">
      <c r="A1498" s="6">
        <v>35367513</v>
      </c>
      <c r="B1498" t="s">
        <v>3117</v>
      </c>
      <c r="C1498" s="7" t="s">
        <v>421</v>
      </c>
      <c r="D1498" s="7" t="s">
        <v>2647</v>
      </c>
      <c r="E1498" s="7" t="s">
        <v>421</v>
      </c>
      <c r="F1498" t="s">
        <v>2507</v>
      </c>
      <c r="G1498" t="s">
        <v>2648</v>
      </c>
      <c r="H1498" t="s">
        <v>152</v>
      </c>
      <c r="I1498" t="s">
        <v>152</v>
      </c>
      <c r="J1498" t="s">
        <v>153</v>
      </c>
      <c r="K1498" t="s">
        <v>154</v>
      </c>
      <c r="L1498">
        <v>38.315530588800002</v>
      </c>
      <c r="M1498">
        <v>-122.34204331959999</v>
      </c>
      <c r="N1498" s="7" t="s">
        <v>1371</v>
      </c>
      <c r="O1498" s="7" t="s">
        <v>3118</v>
      </c>
      <c r="P1498" s="7" t="s">
        <v>1373</v>
      </c>
      <c r="Q1498" s="7" t="s">
        <v>141</v>
      </c>
      <c r="R1498" s="7">
        <v>1224</v>
      </c>
      <c r="S1498" s="7">
        <v>255</v>
      </c>
      <c r="T1498" s="7" t="s">
        <v>123</v>
      </c>
      <c r="U1498" s="7" t="s">
        <v>221</v>
      </c>
      <c r="V1498" s="7" t="s">
        <v>2625</v>
      </c>
      <c r="W1498" s="8">
        <v>0</v>
      </c>
      <c r="X1498" s="8">
        <v>2.27</v>
      </c>
      <c r="Y1498" s="8">
        <v>0</v>
      </c>
      <c r="Z1498" s="8">
        <v>2.27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8">
        <v>0</v>
      </c>
      <c r="AO1498" s="8">
        <v>0</v>
      </c>
      <c r="AP1498" s="8">
        <v>0</v>
      </c>
      <c r="AQ1498" s="8">
        <v>0</v>
      </c>
      <c r="AR1498" s="8">
        <v>0</v>
      </c>
      <c r="AS1498" s="8">
        <v>0</v>
      </c>
      <c r="AT1498" s="8">
        <v>0</v>
      </c>
      <c r="AU1498" s="7">
        <v>0</v>
      </c>
      <c r="AV1498" s="7">
        <v>0</v>
      </c>
      <c r="AW1498" s="7">
        <v>0</v>
      </c>
      <c r="AX1498" s="7">
        <v>0</v>
      </c>
      <c r="AY1498" s="7">
        <v>0</v>
      </c>
      <c r="AZ1498" s="7">
        <v>0</v>
      </c>
      <c r="BA1498" s="7">
        <v>0</v>
      </c>
      <c r="BB1498" s="7">
        <v>0</v>
      </c>
      <c r="BC1498" s="8">
        <v>0</v>
      </c>
      <c r="BD1498" s="8">
        <v>0</v>
      </c>
      <c r="BE1498" s="8">
        <v>0</v>
      </c>
      <c r="BF1498" s="8">
        <v>0</v>
      </c>
      <c r="BG1498" s="8">
        <v>0</v>
      </c>
      <c r="BH1498" s="8">
        <v>2.27</v>
      </c>
      <c r="BI1498" s="8">
        <v>0</v>
      </c>
      <c r="BJ1498" s="8">
        <v>2.27</v>
      </c>
      <c r="BK1498" s="8">
        <v>0</v>
      </c>
      <c r="BL1498" s="8">
        <v>0</v>
      </c>
      <c r="BM1498" s="8">
        <v>0</v>
      </c>
      <c r="BN1498" s="8">
        <v>0</v>
      </c>
      <c r="BO1498" s="8">
        <v>0</v>
      </c>
      <c r="BP1498" s="8">
        <v>0</v>
      </c>
      <c r="BQ1498" s="8">
        <v>0</v>
      </c>
      <c r="BR1498" s="8">
        <v>0</v>
      </c>
    </row>
    <row r="1499" spans="1:70" x14ac:dyDescent="0.25">
      <c r="A1499" s="6">
        <v>35397960</v>
      </c>
      <c r="B1499" t="s">
        <v>3119</v>
      </c>
      <c r="C1499" s="7" t="s">
        <v>421</v>
      </c>
      <c r="D1499" s="7" t="s">
        <v>2647</v>
      </c>
      <c r="E1499" s="7" t="s">
        <v>421</v>
      </c>
      <c r="F1499" t="s">
        <v>2507</v>
      </c>
      <c r="G1499" t="s">
        <v>2648</v>
      </c>
      <c r="H1499" t="s">
        <v>152</v>
      </c>
      <c r="I1499" t="s">
        <v>152</v>
      </c>
      <c r="J1499" t="s">
        <v>153</v>
      </c>
      <c r="K1499" t="s">
        <v>154</v>
      </c>
      <c r="L1499">
        <v>38.344102896700001</v>
      </c>
      <c r="M1499">
        <v>-122.40998698670001</v>
      </c>
      <c r="N1499" s="7" t="s">
        <v>1371</v>
      </c>
      <c r="O1499" s="7" t="s">
        <v>3118</v>
      </c>
      <c r="P1499" s="7" t="s">
        <v>1373</v>
      </c>
      <c r="Q1499" s="7" t="s">
        <v>170</v>
      </c>
      <c r="R1499" s="7">
        <v>1224</v>
      </c>
      <c r="S1499" s="7">
        <v>255</v>
      </c>
      <c r="T1499" s="7" t="s">
        <v>123</v>
      </c>
      <c r="U1499" s="7" t="s">
        <v>221</v>
      </c>
      <c r="V1499" s="7" t="s">
        <v>2625</v>
      </c>
      <c r="W1499" s="8">
        <v>0</v>
      </c>
      <c r="X1499" s="8">
        <v>2.222</v>
      </c>
      <c r="Y1499" s="8">
        <v>0</v>
      </c>
      <c r="Z1499" s="8">
        <v>2.222</v>
      </c>
      <c r="AA1499" s="8">
        <v>0</v>
      </c>
      <c r="AB1499" s="8">
        <v>0</v>
      </c>
      <c r="AC1499" s="8">
        <v>0</v>
      </c>
      <c r="AD1499" s="8">
        <v>0</v>
      </c>
      <c r="AE1499" s="8">
        <v>0</v>
      </c>
      <c r="AF1499" s="8">
        <v>0</v>
      </c>
      <c r="AG1499" s="8">
        <v>0</v>
      </c>
      <c r="AH1499" s="8">
        <v>0</v>
      </c>
      <c r="AI1499" s="8">
        <v>0</v>
      </c>
      <c r="AJ1499" s="8">
        <v>0</v>
      </c>
      <c r="AK1499" s="8">
        <v>0</v>
      </c>
      <c r="AL1499" s="8">
        <v>0</v>
      </c>
      <c r="AM1499" s="8">
        <v>0</v>
      </c>
      <c r="AN1499" s="8">
        <v>0</v>
      </c>
      <c r="AO1499" s="8">
        <v>0</v>
      </c>
      <c r="AP1499" s="8">
        <v>0</v>
      </c>
      <c r="AQ1499" s="8">
        <v>0</v>
      </c>
      <c r="AR1499" s="8">
        <v>0</v>
      </c>
      <c r="AS1499" s="8">
        <v>0</v>
      </c>
      <c r="AT1499" s="8">
        <v>0</v>
      </c>
      <c r="AU1499" s="7">
        <v>0</v>
      </c>
      <c r="AV1499" s="7">
        <v>0</v>
      </c>
      <c r="AW1499" s="7">
        <v>0</v>
      </c>
      <c r="AX1499" s="7">
        <v>0</v>
      </c>
      <c r="AY1499" s="7">
        <v>0</v>
      </c>
      <c r="AZ1499" s="7">
        <v>0</v>
      </c>
      <c r="BA1499" s="7">
        <v>0</v>
      </c>
      <c r="BB1499" s="7">
        <v>0</v>
      </c>
      <c r="BC1499" s="8">
        <v>0</v>
      </c>
      <c r="BD1499" s="8">
        <v>2.222</v>
      </c>
      <c r="BE1499" s="8">
        <v>0</v>
      </c>
      <c r="BF1499" s="8">
        <v>2.222</v>
      </c>
      <c r="BG1499" s="8">
        <v>0</v>
      </c>
      <c r="BH1499" s="8">
        <v>0</v>
      </c>
      <c r="BI1499" s="8">
        <v>0</v>
      </c>
      <c r="BJ1499" s="8">
        <v>0</v>
      </c>
      <c r="BK1499" s="8">
        <v>0</v>
      </c>
      <c r="BL1499" s="8">
        <v>0</v>
      </c>
      <c r="BM1499" s="8">
        <v>0</v>
      </c>
      <c r="BN1499" s="8">
        <v>0</v>
      </c>
      <c r="BO1499" s="8">
        <v>0</v>
      </c>
      <c r="BP1499" s="8">
        <v>0</v>
      </c>
      <c r="BQ1499" s="8">
        <v>0</v>
      </c>
      <c r="BR1499" s="8">
        <v>0</v>
      </c>
    </row>
    <row r="1500" spans="1:70" x14ac:dyDescent="0.25">
      <c r="A1500" s="6">
        <v>35397961</v>
      </c>
      <c r="B1500" t="s">
        <v>3120</v>
      </c>
      <c r="C1500" s="7" t="s">
        <v>421</v>
      </c>
      <c r="D1500" s="7" t="s">
        <v>2647</v>
      </c>
      <c r="E1500" s="7" t="s">
        <v>421</v>
      </c>
      <c r="F1500" t="s">
        <v>2507</v>
      </c>
      <c r="G1500" t="s">
        <v>2648</v>
      </c>
      <c r="H1500" t="s">
        <v>152</v>
      </c>
      <c r="I1500" t="s">
        <v>152</v>
      </c>
      <c r="J1500" t="s">
        <v>153</v>
      </c>
      <c r="K1500" t="s">
        <v>154</v>
      </c>
      <c r="L1500">
        <v>38.346454301000001</v>
      </c>
      <c r="M1500">
        <v>-122.41934618160001</v>
      </c>
      <c r="N1500" s="7" t="s">
        <v>1371</v>
      </c>
      <c r="O1500" s="7" t="s">
        <v>3118</v>
      </c>
      <c r="P1500" s="7" t="s">
        <v>1373</v>
      </c>
      <c r="Q1500" s="7" t="s">
        <v>170</v>
      </c>
      <c r="R1500" s="7">
        <v>1224</v>
      </c>
      <c r="S1500" s="7">
        <v>255</v>
      </c>
      <c r="T1500" s="7" t="s">
        <v>123</v>
      </c>
      <c r="U1500" s="7" t="s">
        <v>221</v>
      </c>
      <c r="V1500" s="7" t="s">
        <v>2625</v>
      </c>
      <c r="W1500" s="8">
        <v>0</v>
      </c>
      <c r="X1500" s="8">
        <v>1.161</v>
      </c>
      <c r="Y1500" s="8">
        <v>0</v>
      </c>
      <c r="Z1500" s="8">
        <v>1.161</v>
      </c>
      <c r="AA1500" s="8">
        <v>0</v>
      </c>
      <c r="AB1500" s="8">
        <v>0</v>
      </c>
      <c r="AC1500" s="8">
        <v>0</v>
      </c>
      <c r="AD1500" s="8">
        <v>0</v>
      </c>
      <c r="AE1500" s="8">
        <v>0</v>
      </c>
      <c r="AF1500" s="8">
        <v>0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8">
        <v>0</v>
      </c>
      <c r="AM1500" s="8">
        <v>0</v>
      </c>
      <c r="AN1500" s="8">
        <v>0</v>
      </c>
      <c r="AO1500" s="8">
        <v>0</v>
      </c>
      <c r="AP1500" s="8">
        <v>0</v>
      </c>
      <c r="AQ1500" s="8">
        <v>0</v>
      </c>
      <c r="AR1500" s="8">
        <v>0</v>
      </c>
      <c r="AS1500" s="8">
        <v>0</v>
      </c>
      <c r="AT1500" s="8">
        <v>0</v>
      </c>
      <c r="AU1500" s="7">
        <v>0</v>
      </c>
      <c r="AV1500" s="7">
        <v>0</v>
      </c>
      <c r="AW1500" s="7">
        <v>0</v>
      </c>
      <c r="AX1500" s="7">
        <v>0</v>
      </c>
      <c r="AY1500" s="7">
        <v>0</v>
      </c>
      <c r="AZ1500" s="7">
        <v>0</v>
      </c>
      <c r="BA1500" s="7">
        <v>0</v>
      </c>
      <c r="BB1500" s="7">
        <v>0</v>
      </c>
      <c r="BC1500" s="8">
        <v>0</v>
      </c>
      <c r="BD1500" s="8">
        <v>1.161</v>
      </c>
      <c r="BE1500" s="8">
        <v>0</v>
      </c>
      <c r="BF1500" s="8">
        <v>1.161</v>
      </c>
      <c r="BG1500" s="8">
        <v>0</v>
      </c>
      <c r="BH1500" s="8">
        <v>0</v>
      </c>
      <c r="BI1500" s="8">
        <v>0</v>
      </c>
      <c r="BJ1500" s="8">
        <v>0</v>
      </c>
      <c r="BK1500" s="8">
        <v>0</v>
      </c>
      <c r="BL1500" s="8">
        <v>0</v>
      </c>
      <c r="BM1500" s="8">
        <v>0</v>
      </c>
      <c r="BN1500" s="8">
        <v>0</v>
      </c>
      <c r="BO1500" s="8">
        <v>0</v>
      </c>
      <c r="BP1500" s="8">
        <v>0</v>
      </c>
      <c r="BQ1500" s="8">
        <v>0</v>
      </c>
      <c r="BR1500" s="8">
        <v>0</v>
      </c>
    </row>
    <row r="1501" spans="1:70" x14ac:dyDescent="0.25">
      <c r="A1501" s="6">
        <v>35392773</v>
      </c>
      <c r="B1501" t="s">
        <v>3121</v>
      </c>
      <c r="C1501" s="7" t="s">
        <v>421</v>
      </c>
      <c r="D1501" s="7" t="s">
        <v>2647</v>
      </c>
      <c r="E1501" s="7" t="s">
        <v>421</v>
      </c>
      <c r="F1501" t="s">
        <v>2507</v>
      </c>
      <c r="G1501" t="s">
        <v>2648</v>
      </c>
      <c r="H1501" t="s">
        <v>152</v>
      </c>
      <c r="I1501" t="s">
        <v>152</v>
      </c>
      <c r="J1501" t="s">
        <v>153</v>
      </c>
      <c r="K1501" t="s">
        <v>154</v>
      </c>
      <c r="L1501">
        <v>38.3284153938</v>
      </c>
      <c r="M1501">
        <v>-122.353554837</v>
      </c>
      <c r="N1501" s="7" t="s">
        <v>1371</v>
      </c>
      <c r="O1501" s="7" t="s">
        <v>3118</v>
      </c>
      <c r="P1501" s="7" t="s">
        <v>1373</v>
      </c>
      <c r="Q1501" s="7" t="s">
        <v>122</v>
      </c>
      <c r="R1501" s="7">
        <v>1224</v>
      </c>
      <c r="S1501" s="7">
        <v>255</v>
      </c>
      <c r="T1501" s="7" t="s">
        <v>123</v>
      </c>
      <c r="U1501" s="7" t="s">
        <v>221</v>
      </c>
      <c r="V1501" s="7" t="s">
        <v>2625</v>
      </c>
      <c r="W1501" s="8">
        <v>0</v>
      </c>
      <c r="X1501" s="8">
        <v>4.9000000000000004</v>
      </c>
      <c r="Y1501" s="8">
        <v>0</v>
      </c>
      <c r="Z1501" s="8">
        <v>4.9000000000000004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0</v>
      </c>
      <c r="AN1501" s="8">
        <v>0</v>
      </c>
      <c r="AO1501" s="8">
        <v>0</v>
      </c>
      <c r="AP1501" s="8">
        <v>0</v>
      </c>
      <c r="AQ1501" s="8">
        <v>0</v>
      </c>
      <c r="AR1501" s="8">
        <v>0</v>
      </c>
      <c r="AS1501" s="8">
        <v>0</v>
      </c>
      <c r="AT1501" s="8">
        <v>0</v>
      </c>
      <c r="AU1501" s="7">
        <v>0</v>
      </c>
      <c r="AV1501" s="7">
        <v>0</v>
      </c>
      <c r="AW1501" s="7">
        <v>0</v>
      </c>
      <c r="AX1501" s="7">
        <v>0</v>
      </c>
      <c r="AY1501" s="7">
        <v>0</v>
      </c>
      <c r="AZ1501" s="7">
        <v>0</v>
      </c>
      <c r="BA1501" s="7">
        <v>0</v>
      </c>
      <c r="BB1501" s="7">
        <v>0</v>
      </c>
      <c r="BC1501" s="8">
        <v>0</v>
      </c>
      <c r="BD1501" s="8">
        <v>0</v>
      </c>
      <c r="BE1501" s="8">
        <v>0</v>
      </c>
      <c r="BF1501" s="8">
        <v>0</v>
      </c>
      <c r="BG1501" s="8">
        <v>0</v>
      </c>
      <c r="BH1501" s="8">
        <v>4.9000000000000004</v>
      </c>
      <c r="BI1501" s="8">
        <v>0</v>
      </c>
      <c r="BJ1501" s="8">
        <v>4.9000000000000004</v>
      </c>
      <c r="BK1501" s="8">
        <v>0</v>
      </c>
      <c r="BL1501" s="8">
        <v>0</v>
      </c>
      <c r="BM1501" s="8">
        <v>0</v>
      </c>
      <c r="BN1501" s="8">
        <v>0</v>
      </c>
      <c r="BO1501" s="8">
        <v>0</v>
      </c>
      <c r="BP1501" s="8">
        <v>0</v>
      </c>
      <c r="BQ1501" s="8">
        <v>0</v>
      </c>
      <c r="BR1501" s="8">
        <v>0</v>
      </c>
    </row>
    <row r="1502" spans="1:70" x14ac:dyDescent="0.25">
      <c r="A1502" s="6">
        <v>35392774</v>
      </c>
      <c r="B1502" t="s">
        <v>3122</v>
      </c>
      <c r="C1502" s="7" t="s">
        <v>421</v>
      </c>
      <c r="D1502" s="7" t="s">
        <v>2647</v>
      </c>
      <c r="E1502" s="7" t="s">
        <v>421</v>
      </c>
      <c r="F1502" t="s">
        <v>2507</v>
      </c>
      <c r="G1502" t="s">
        <v>2648</v>
      </c>
      <c r="H1502" t="s">
        <v>152</v>
      </c>
      <c r="I1502" t="s">
        <v>152</v>
      </c>
      <c r="J1502" t="s">
        <v>153</v>
      </c>
      <c r="K1502" t="s">
        <v>154</v>
      </c>
      <c r="L1502">
        <v>38.333718392900003</v>
      </c>
      <c r="M1502">
        <v>-122.37417991469999</v>
      </c>
      <c r="N1502" s="7" t="s">
        <v>1371</v>
      </c>
      <c r="O1502" s="7" t="s">
        <v>3118</v>
      </c>
      <c r="P1502" s="7" t="s">
        <v>1373</v>
      </c>
      <c r="Q1502" s="7" t="s">
        <v>170</v>
      </c>
      <c r="R1502" s="7">
        <v>1224</v>
      </c>
      <c r="S1502" s="7">
        <v>255</v>
      </c>
      <c r="T1502" s="7" t="s">
        <v>123</v>
      </c>
      <c r="U1502" s="7" t="s">
        <v>221</v>
      </c>
      <c r="V1502" s="7" t="s">
        <v>2625</v>
      </c>
      <c r="W1502" s="8">
        <v>0</v>
      </c>
      <c r="X1502" s="8">
        <v>1.5899621212121211</v>
      </c>
      <c r="Y1502" s="8">
        <v>0</v>
      </c>
      <c r="Z1502" s="8">
        <v>1.5899621212121211</v>
      </c>
      <c r="AA1502" s="8">
        <v>0</v>
      </c>
      <c r="AB1502" s="8">
        <v>0</v>
      </c>
      <c r="AC1502" s="8">
        <v>0</v>
      </c>
      <c r="AD1502" s="8">
        <v>0</v>
      </c>
      <c r="AE1502" s="8">
        <v>0</v>
      </c>
      <c r="AF1502" s="8">
        <v>0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0</v>
      </c>
      <c r="AN1502" s="8">
        <v>0</v>
      </c>
      <c r="AO1502" s="8">
        <v>0</v>
      </c>
      <c r="AP1502" s="8">
        <v>0</v>
      </c>
      <c r="AQ1502" s="8">
        <v>0</v>
      </c>
      <c r="AR1502" s="8">
        <v>0</v>
      </c>
      <c r="AS1502" s="8">
        <v>0</v>
      </c>
      <c r="AT1502" s="8">
        <v>0</v>
      </c>
      <c r="AU1502" s="7">
        <v>0</v>
      </c>
      <c r="AV1502" s="7">
        <v>0</v>
      </c>
      <c r="AW1502" s="7">
        <v>0</v>
      </c>
      <c r="AX1502" s="7">
        <v>0</v>
      </c>
      <c r="AY1502" s="7">
        <v>0</v>
      </c>
      <c r="AZ1502" s="7">
        <v>0</v>
      </c>
      <c r="BA1502" s="7">
        <v>0</v>
      </c>
      <c r="BB1502" s="7">
        <v>0</v>
      </c>
      <c r="BC1502" s="8">
        <v>0</v>
      </c>
      <c r="BD1502" s="8">
        <v>0</v>
      </c>
      <c r="BE1502" s="8">
        <v>0</v>
      </c>
      <c r="BF1502" s="8">
        <v>0</v>
      </c>
      <c r="BG1502" s="8">
        <v>0</v>
      </c>
      <c r="BH1502" s="8">
        <v>1.5899621212121211</v>
      </c>
      <c r="BI1502" s="8">
        <v>0</v>
      </c>
      <c r="BJ1502" s="8">
        <v>1.5899621212121211</v>
      </c>
      <c r="BK1502" s="8">
        <v>0</v>
      </c>
      <c r="BL1502" s="8">
        <v>0</v>
      </c>
      <c r="BM1502" s="8">
        <v>0</v>
      </c>
      <c r="BN1502" s="8">
        <v>0</v>
      </c>
      <c r="BO1502" s="8">
        <v>0</v>
      </c>
      <c r="BP1502" s="8">
        <v>0</v>
      </c>
      <c r="BQ1502" s="8">
        <v>0</v>
      </c>
      <c r="BR1502" s="8">
        <v>0</v>
      </c>
    </row>
    <row r="1503" spans="1:70" x14ac:dyDescent="0.25">
      <c r="A1503" s="6">
        <v>35392775</v>
      </c>
      <c r="B1503" t="s">
        <v>3123</v>
      </c>
      <c r="C1503" s="7" t="s">
        <v>421</v>
      </c>
      <c r="D1503" s="7" t="s">
        <v>2647</v>
      </c>
      <c r="E1503" s="7" t="s">
        <v>421</v>
      </c>
      <c r="F1503" t="s">
        <v>2507</v>
      </c>
      <c r="G1503" t="s">
        <v>2648</v>
      </c>
      <c r="H1503" t="s">
        <v>152</v>
      </c>
      <c r="I1503" t="s">
        <v>152</v>
      </c>
      <c r="J1503" t="s">
        <v>153</v>
      </c>
      <c r="K1503" t="s">
        <v>154</v>
      </c>
      <c r="L1503">
        <v>38.336470008100001</v>
      </c>
      <c r="M1503">
        <v>-122.383902619</v>
      </c>
      <c r="N1503" s="7" t="s">
        <v>1371</v>
      </c>
      <c r="O1503" s="7" t="s">
        <v>3118</v>
      </c>
      <c r="P1503" s="7" t="s">
        <v>1373</v>
      </c>
      <c r="Q1503" s="7" t="s">
        <v>170</v>
      </c>
      <c r="R1503" s="7">
        <v>1224</v>
      </c>
      <c r="S1503" s="7">
        <v>255</v>
      </c>
      <c r="T1503" s="7" t="s">
        <v>123</v>
      </c>
      <c r="U1503" s="7" t="s">
        <v>221</v>
      </c>
      <c r="V1503" s="7" t="s">
        <v>2625</v>
      </c>
      <c r="W1503" s="8">
        <v>0</v>
      </c>
      <c r="X1503" s="8">
        <v>1.7600378787878788</v>
      </c>
      <c r="Y1503" s="8">
        <v>0</v>
      </c>
      <c r="Z1503" s="8">
        <v>1.7600378787878788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8">
        <v>0</v>
      </c>
      <c r="AN1503" s="8">
        <v>0</v>
      </c>
      <c r="AO1503" s="8">
        <v>0</v>
      </c>
      <c r="AP1503" s="8">
        <v>0</v>
      </c>
      <c r="AQ1503" s="8">
        <v>0</v>
      </c>
      <c r="AR1503" s="8">
        <v>0</v>
      </c>
      <c r="AS1503" s="8">
        <v>0</v>
      </c>
      <c r="AT1503" s="8">
        <v>0</v>
      </c>
      <c r="AU1503" s="7">
        <v>0</v>
      </c>
      <c r="AV1503" s="7">
        <v>0</v>
      </c>
      <c r="AW1503" s="7">
        <v>0</v>
      </c>
      <c r="AX1503" s="7">
        <v>0</v>
      </c>
      <c r="AY1503" s="7">
        <v>0</v>
      </c>
      <c r="AZ1503" s="7">
        <v>0</v>
      </c>
      <c r="BA1503" s="7">
        <v>0</v>
      </c>
      <c r="BB1503" s="7">
        <v>0</v>
      </c>
      <c r="BC1503" s="8">
        <v>0</v>
      </c>
      <c r="BD1503" s="8">
        <v>0</v>
      </c>
      <c r="BE1503" s="8">
        <v>0</v>
      </c>
      <c r="BF1503" s="8">
        <v>0</v>
      </c>
      <c r="BG1503" s="8">
        <v>0</v>
      </c>
      <c r="BH1503" s="8">
        <v>1.7600378787878788</v>
      </c>
      <c r="BI1503" s="8">
        <v>0</v>
      </c>
      <c r="BJ1503" s="8">
        <v>1.7600378787878788</v>
      </c>
      <c r="BK1503" s="8">
        <v>0</v>
      </c>
      <c r="BL1503" s="8">
        <v>0</v>
      </c>
      <c r="BM1503" s="8">
        <v>0</v>
      </c>
      <c r="BN1503" s="8">
        <v>0</v>
      </c>
      <c r="BO1503" s="8">
        <v>0</v>
      </c>
      <c r="BP1503" s="8">
        <v>0</v>
      </c>
      <c r="BQ1503" s="8">
        <v>0</v>
      </c>
      <c r="BR1503" s="8">
        <v>0</v>
      </c>
    </row>
    <row r="1504" spans="1:70" x14ac:dyDescent="0.25">
      <c r="A1504" s="6">
        <v>35392776</v>
      </c>
      <c r="B1504" t="s">
        <v>3124</v>
      </c>
      <c r="C1504" s="7" t="s">
        <v>421</v>
      </c>
      <c r="D1504" s="7" t="s">
        <v>2647</v>
      </c>
      <c r="E1504" s="7" t="s">
        <v>421</v>
      </c>
      <c r="F1504" t="s">
        <v>2507</v>
      </c>
      <c r="G1504" t="s">
        <v>2648</v>
      </c>
      <c r="H1504" t="s">
        <v>152</v>
      </c>
      <c r="I1504" t="s">
        <v>152</v>
      </c>
      <c r="J1504" t="s">
        <v>153</v>
      </c>
      <c r="K1504" t="s">
        <v>154</v>
      </c>
      <c r="L1504">
        <v>38.339065108</v>
      </c>
      <c r="M1504">
        <v>-122.3908975122</v>
      </c>
      <c r="N1504" s="7" t="s">
        <v>1371</v>
      </c>
      <c r="O1504" s="7" t="s">
        <v>3118</v>
      </c>
      <c r="P1504" s="7" t="s">
        <v>1373</v>
      </c>
      <c r="Q1504" s="7" t="s">
        <v>170</v>
      </c>
      <c r="R1504" s="7">
        <v>1224</v>
      </c>
      <c r="S1504" s="7">
        <v>255</v>
      </c>
      <c r="T1504" s="7" t="s">
        <v>123</v>
      </c>
      <c r="U1504" s="7" t="s">
        <v>221</v>
      </c>
      <c r="V1504" s="7" t="s">
        <v>2625</v>
      </c>
      <c r="W1504" s="8">
        <v>0</v>
      </c>
      <c r="X1504" s="8">
        <v>1.6200757575757576</v>
      </c>
      <c r="Y1504" s="8">
        <v>0</v>
      </c>
      <c r="Z1504" s="8">
        <v>1.6200757575757576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8">
        <v>0</v>
      </c>
      <c r="AN1504" s="8">
        <v>0</v>
      </c>
      <c r="AO1504" s="8">
        <v>0</v>
      </c>
      <c r="AP1504" s="8">
        <v>0</v>
      </c>
      <c r="AQ1504" s="8">
        <v>0</v>
      </c>
      <c r="AR1504" s="8">
        <v>0</v>
      </c>
      <c r="AS1504" s="8">
        <v>0</v>
      </c>
      <c r="AT1504" s="8">
        <v>0</v>
      </c>
      <c r="AU1504" s="7">
        <v>0</v>
      </c>
      <c r="AV1504" s="7">
        <v>0</v>
      </c>
      <c r="AW1504" s="7">
        <v>0</v>
      </c>
      <c r="AX1504" s="7">
        <v>0</v>
      </c>
      <c r="AY1504" s="7">
        <v>0</v>
      </c>
      <c r="AZ1504" s="7">
        <v>0</v>
      </c>
      <c r="BA1504" s="7">
        <v>0</v>
      </c>
      <c r="BB1504" s="7">
        <v>0</v>
      </c>
      <c r="BC1504" s="8">
        <v>0</v>
      </c>
      <c r="BD1504" s="8">
        <v>0</v>
      </c>
      <c r="BE1504" s="8">
        <v>0</v>
      </c>
      <c r="BF1504" s="8">
        <v>0</v>
      </c>
      <c r="BG1504" s="8">
        <v>0</v>
      </c>
      <c r="BH1504" s="8">
        <v>1.6200757575757576</v>
      </c>
      <c r="BI1504" s="8">
        <v>0</v>
      </c>
      <c r="BJ1504" s="8">
        <v>1.6200757575757576</v>
      </c>
      <c r="BK1504" s="8">
        <v>0</v>
      </c>
      <c r="BL1504" s="8">
        <v>0</v>
      </c>
      <c r="BM1504" s="8">
        <v>0</v>
      </c>
      <c r="BN1504" s="8">
        <v>0</v>
      </c>
      <c r="BO1504" s="8">
        <v>0</v>
      </c>
      <c r="BP1504" s="8">
        <v>0</v>
      </c>
      <c r="BQ1504" s="8">
        <v>0</v>
      </c>
      <c r="BR1504" s="8">
        <v>0</v>
      </c>
    </row>
    <row r="1505" spans="1:70" x14ac:dyDescent="0.25">
      <c r="A1505" s="6">
        <v>35392777</v>
      </c>
      <c r="B1505" t="s">
        <v>3125</v>
      </c>
      <c r="C1505" s="7" t="s">
        <v>421</v>
      </c>
      <c r="D1505" s="7" t="s">
        <v>2647</v>
      </c>
      <c r="E1505" s="7" t="s">
        <v>421</v>
      </c>
      <c r="F1505" t="s">
        <v>2507</v>
      </c>
      <c r="G1505" t="s">
        <v>2648</v>
      </c>
      <c r="H1505" t="s">
        <v>152</v>
      </c>
      <c r="I1505" t="s">
        <v>152</v>
      </c>
      <c r="J1505" t="s">
        <v>153</v>
      </c>
      <c r="K1505" t="s">
        <v>154</v>
      </c>
      <c r="L1505">
        <v>38.332639006699999</v>
      </c>
      <c r="M1505">
        <v>-122.3980220208</v>
      </c>
      <c r="N1505" s="7" t="s">
        <v>1371</v>
      </c>
      <c r="O1505" s="7" t="s">
        <v>3118</v>
      </c>
      <c r="P1505" s="7" t="s">
        <v>1373</v>
      </c>
      <c r="Q1505" s="7" t="s">
        <v>122</v>
      </c>
      <c r="R1505" s="7">
        <v>1224</v>
      </c>
      <c r="S1505" s="7">
        <v>255</v>
      </c>
      <c r="T1505" s="7" t="s">
        <v>123</v>
      </c>
      <c r="U1505" s="7" t="s">
        <v>221</v>
      </c>
      <c r="V1505" s="7" t="s">
        <v>2625</v>
      </c>
      <c r="W1505" s="8">
        <v>0</v>
      </c>
      <c r="X1505" s="8">
        <v>1.8200757575757576</v>
      </c>
      <c r="Y1505" s="8">
        <v>0</v>
      </c>
      <c r="Z1505" s="8">
        <v>1.8200757575757576</v>
      </c>
      <c r="AA1505" s="8">
        <v>0</v>
      </c>
      <c r="AB1505" s="8">
        <v>0</v>
      </c>
      <c r="AC1505" s="8">
        <v>0</v>
      </c>
      <c r="AD1505" s="8">
        <v>0</v>
      </c>
      <c r="AE1505" s="8">
        <v>0</v>
      </c>
      <c r="AF1505" s="8">
        <v>0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8">
        <v>0</v>
      </c>
      <c r="AM1505" s="8">
        <v>0</v>
      </c>
      <c r="AN1505" s="8">
        <v>0</v>
      </c>
      <c r="AO1505" s="8">
        <v>0</v>
      </c>
      <c r="AP1505" s="8">
        <v>0</v>
      </c>
      <c r="AQ1505" s="8">
        <v>0</v>
      </c>
      <c r="AR1505" s="8">
        <v>0</v>
      </c>
      <c r="AS1505" s="8">
        <v>0</v>
      </c>
      <c r="AT1505" s="8">
        <v>0</v>
      </c>
      <c r="AU1505" s="7">
        <v>0</v>
      </c>
      <c r="AV1505" s="7">
        <v>0</v>
      </c>
      <c r="AW1505" s="7">
        <v>0</v>
      </c>
      <c r="AX1505" s="7">
        <v>0</v>
      </c>
      <c r="AY1505" s="7">
        <v>0</v>
      </c>
      <c r="AZ1505" s="7">
        <v>0</v>
      </c>
      <c r="BA1505" s="7">
        <v>0</v>
      </c>
      <c r="BB1505" s="7">
        <v>0</v>
      </c>
      <c r="BC1505" s="8">
        <v>0</v>
      </c>
      <c r="BD1505" s="8">
        <v>0</v>
      </c>
      <c r="BE1505" s="8">
        <v>0</v>
      </c>
      <c r="BF1505" s="8">
        <v>0</v>
      </c>
      <c r="BG1505" s="8">
        <v>0</v>
      </c>
      <c r="BH1505" s="8">
        <v>1.8200757575757576</v>
      </c>
      <c r="BI1505" s="8">
        <v>0</v>
      </c>
      <c r="BJ1505" s="8">
        <v>1.8200757575757576</v>
      </c>
      <c r="BK1505" s="8">
        <v>0</v>
      </c>
      <c r="BL1505" s="8">
        <v>0</v>
      </c>
      <c r="BM1505" s="8">
        <v>0</v>
      </c>
      <c r="BN1505" s="8">
        <v>0</v>
      </c>
      <c r="BO1505" s="8">
        <v>0</v>
      </c>
      <c r="BP1505" s="8">
        <v>0</v>
      </c>
      <c r="BQ1505" s="8">
        <v>0</v>
      </c>
      <c r="BR1505" s="8">
        <v>0</v>
      </c>
    </row>
    <row r="1506" spans="1:70" x14ac:dyDescent="0.25">
      <c r="A1506" s="6">
        <v>35396869</v>
      </c>
      <c r="B1506" t="s">
        <v>3126</v>
      </c>
      <c r="C1506" s="7" t="s">
        <v>421</v>
      </c>
      <c r="D1506" s="7" t="s">
        <v>2647</v>
      </c>
      <c r="E1506" s="7" t="s">
        <v>421</v>
      </c>
      <c r="F1506" t="s">
        <v>2507</v>
      </c>
      <c r="G1506" t="s">
        <v>2648</v>
      </c>
      <c r="H1506" t="s">
        <v>152</v>
      </c>
      <c r="I1506" t="s">
        <v>152</v>
      </c>
      <c r="J1506" t="s">
        <v>153</v>
      </c>
      <c r="K1506" t="s">
        <v>154</v>
      </c>
      <c r="L1506">
        <v>38.339476503999997</v>
      </c>
      <c r="M1506">
        <v>-122.3757113021</v>
      </c>
      <c r="N1506" s="7" t="s">
        <v>1371</v>
      </c>
      <c r="O1506" s="7" t="s">
        <v>3118</v>
      </c>
      <c r="P1506" s="7" t="s">
        <v>1373</v>
      </c>
      <c r="Q1506" s="7" t="s">
        <v>170</v>
      </c>
      <c r="R1506" s="7">
        <v>1224</v>
      </c>
      <c r="S1506" s="7">
        <v>255</v>
      </c>
      <c r="T1506" s="7" t="s">
        <v>123</v>
      </c>
      <c r="U1506" s="7" t="s">
        <v>221</v>
      </c>
      <c r="V1506" s="7" t="s">
        <v>2625</v>
      </c>
      <c r="W1506" s="8">
        <v>0</v>
      </c>
      <c r="X1506" s="8">
        <v>3.6180000000000003</v>
      </c>
      <c r="Y1506" s="8">
        <v>0</v>
      </c>
      <c r="Z1506" s="8">
        <v>3.6180000000000003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8">
        <v>0</v>
      </c>
      <c r="AN1506" s="8">
        <v>0</v>
      </c>
      <c r="AO1506" s="8">
        <v>0</v>
      </c>
      <c r="AP1506" s="8">
        <v>0</v>
      </c>
      <c r="AQ1506" s="8">
        <v>0</v>
      </c>
      <c r="AR1506" s="8">
        <v>0</v>
      </c>
      <c r="AS1506" s="8">
        <v>0</v>
      </c>
      <c r="AT1506" s="8">
        <v>0</v>
      </c>
      <c r="AU1506" s="7">
        <v>0</v>
      </c>
      <c r="AV1506" s="7">
        <v>0</v>
      </c>
      <c r="AW1506" s="7">
        <v>0</v>
      </c>
      <c r="AX1506" s="7">
        <v>0</v>
      </c>
      <c r="AY1506" s="7">
        <v>0</v>
      </c>
      <c r="AZ1506" s="7">
        <v>0</v>
      </c>
      <c r="BA1506" s="7">
        <v>0</v>
      </c>
      <c r="BB1506" s="7">
        <v>0</v>
      </c>
      <c r="BC1506" s="8">
        <v>0</v>
      </c>
      <c r="BD1506" s="8">
        <v>3.6180000000000003</v>
      </c>
      <c r="BE1506" s="8">
        <v>0</v>
      </c>
      <c r="BF1506" s="8">
        <v>3.6180000000000003</v>
      </c>
      <c r="BG1506" s="8">
        <v>0</v>
      </c>
      <c r="BH1506" s="8">
        <v>0</v>
      </c>
      <c r="BI1506" s="8">
        <v>0</v>
      </c>
      <c r="BJ1506" s="8">
        <v>0</v>
      </c>
      <c r="BK1506" s="8">
        <v>0</v>
      </c>
      <c r="BL1506" s="8">
        <v>0</v>
      </c>
      <c r="BM1506" s="8">
        <v>0</v>
      </c>
      <c r="BN1506" s="8">
        <v>0</v>
      </c>
      <c r="BO1506" s="8">
        <v>0</v>
      </c>
      <c r="BP1506" s="8">
        <v>0</v>
      </c>
      <c r="BQ1506" s="8">
        <v>0</v>
      </c>
      <c r="BR1506" s="8">
        <v>0</v>
      </c>
    </row>
    <row r="1507" spans="1:70" x14ac:dyDescent="0.25">
      <c r="A1507" s="6">
        <v>35396870</v>
      </c>
      <c r="B1507" t="s">
        <v>3127</v>
      </c>
      <c r="C1507" s="7" t="s">
        <v>421</v>
      </c>
      <c r="D1507" s="7" t="s">
        <v>2647</v>
      </c>
      <c r="E1507" s="7" t="s">
        <v>421</v>
      </c>
      <c r="F1507" t="s">
        <v>2507</v>
      </c>
      <c r="G1507" t="s">
        <v>2648</v>
      </c>
      <c r="H1507" t="s">
        <v>152</v>
      </c>
      <c r="I1507" t="s">
        <v>152</v>
      </c>
      <c r="J1507" t="s">
        <v>153</v>
      </c>
      <c r="K1507" t="s">
        <v>154</v>
      </c>
      <c r="L1507">
        <v>38.351174586900001</v>
      </c>
      <c r="M1507">
        <v>-122.3814827185</v>
      </c>
      <c r="N1507" s="7" t="s">
        <v>1371</v>
      </c>
      <c r="O1507" s="7" t="s">
        <v>3118</v>
      </c>
      <c r="P1507" s="7" t="s">
        <v>1373</v>
      </c>
      <c r="Q1507" s="7" t="s">
        <v>170</v>
      </c>
      <c r="R1507" s="7">
        <v>1224</v>
      </c>
      <c r="S1507" s="7">
        <v>255</v>
      </c>
      <c r="T1507" s="7" t="s">
        <v>123</v>
      </c>
      <c r="U1507" s="7" t="s">
        <v>221</v>
      </c>
      <c r="V1507" s="7" t="s">
        <v>2625</v>
      </c>
      <c r="W1507" s="8">
        <v>0</v>
      </c>
      <c r="X1507" s="8">
        <v>1.619</v>
      </c>
      <c r="Y1507" s="8">
        <v>0</v>
      </c>
      <c r="Z1507" s="8">
        <v>1.619</v>
      </c>
      <c r="AA1507" s="8">
        <v>0</v>
      </c>
      <c r="AB1507" s="8">
        <v>0</v>
      </c>
      <c r="AC1507" s="8">
        <v>0</v>
      </c>
      <c r="AD1507" s="8">
        <v>0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8">
        <v>0</v>
      </c>
      <c r="AN1507" s="8">
        <v>0</v>
      </c>
      <c r="AO1507" s="8">
        <v>0</v>
      </c>
      <c r="AP1507" s="8">
        <v>0</v>
      </c>
      <c r="AQ1507" s="8">
        <v>0</v>
      </c>
      <c r="AR1507" s="8">
        <v>0</v>
      </c>
      <c r="AS1507" s="8">
        <v>0</v>
      </c>
      <c r="AT1507" s="8">
        <v>0</v>
      </c>
      <c r="AU1507" s="7">
        <v>0</v>
      </c>
      <c r="AV1507" s="7">
        <v>0</v>
      </c>
      <c r="AW1507" s="7">
        <v>0</v>
      </c>
      <c r="AX1507" s="7">
        <v>0</v>
      </c>
      <c r="AY1507" s="7">
        <v>0</v>
      </c>
      <c r="AZ1507" s="7">
        <v>0</v>
      </c>
      <c r="BA1507" s="7">
        <v>0</v>
      </c>
      <c r="BB1507" s="7">
        <v>0</v>
      </c>
      <c r="BC1507" s="8">
        <v>0</v>
      </c>
      <c r="BD1507" s="8">
        <v>1.619</v>
      </c>
      <c r="BE1507" s="8">
        <v>0</v>
      </c>
      <c r="BF1507" s="8">
        <v>1.619</v>
      </c>
      <c r="BG1507" s="8">
        <v>0</v>
      </c>
      <c r="BH1507" s="8">
        <v>0</v>
      </c>
      <c r="BI1507" s="8">
        <v>0</v>
      </c>
      <c r="BJ1507" s="8">
        <v>0</v>
      </c>
      <c r="BK1507" s="8">
        <v>0</v>
      </c>
      <c r="BL1507" s="8">
        <v>0</v>
      </c>
      <c r="BM1507" s="8">
        <v>0</v>
      </c>
      <c r="BN1507" s="8">
        <v>0</v>
      </c>
      <c r="BO1507" s="8">
        <v>0</v>
      </c>
      <c r="BP1507" s="8">
        <v>0</v>
      </c>
      <c r="BQ1507" s="8">
        <v>0</v>
      </c>
      <c r="BR1507" s="8">
        <v>0</v>
      </c>
    </row>
    <row r="1508" spans="1:70" x14ac:dyDescent="0.25">
      <c r="A1508" s="6">
        <v>35396871</v>
      </c>
      <c r="B1508" t="s">
        <v>3128</v>
      </c>
      <c r="C1508" s="7" t="s">
        <v>421</v>
      </c>
      <c r="D1508" s="7" t="s">
        <v>2647</v>
      </c>
      <c r="E1508" s="7" t="s">
        <v>421</v>
      </c>
      <c r="F1508" t="s">
        <v>2507</v>
      </c>
      <c r="G1508" t="s">
        <v>2648</v>
      </c>
      <c r="H1508" t="s">
        <v>152</v>
      </c>
      <c r="I1508" t="s">
        <v>152</v>
      </c>
      <c r="J1508" t="s">
        <v>153</v>
      </c>
      <c r="K1508" t="s">
        <v>154</v>
      </c>
      <c r="L1508">
        <v>38.362365107999999</v>
      </c>
      <c r="M1508">
        <v>-122.40474939329999</v>
      </c>
      <c r="N1508" s="7" t="s">
        <v>1371</v>
      </c>
      <c r="O1508" s="7" t="s">
        <v>3118</v>
      </c>
      <c r="P1508" s="7" t="s">
        <v>1373</v>
      </c>
      <c r="Q1508" s="7" t="s">
        <v>170</v>
      </c>
      <c r="R1508" s="7">
        <v>1224</v>
      </c>
      <c r="S1508" s="7">
        <v>255</v>
      </c>
      <c r="T1508" s="7" t="s">
        <v>123</v>
      </c>
      <c r="U1508" s="7" t="s">
        <v>221</v>
      </c>
      <c r="V1508" s="7" t="s">
        <v>2625</v>
      </c>
      <c r="W1508" s="8">
        <v>0</v>
      </c>
      <c r="X1508" s="8">
        <v>0.70299999999999996</v>
      </c>
      <c r="Y1508" s="8">
        <v>0</v>
      </c>
      <c r="Z1508" s="8">
        <v>0.70299999999999996</v>
      </c>
      <c r="AA1508" s="8">
        <v>0</v>
      </c>
      <c r="AB1508" s="8">
        <v>0</v>
      </c>
      <c r="AC1508" s="8">
        <v>0</v>
      </c>
      <c r="AD1508" s="8">
        <v>0</v>
      </c>
      <c r="AE1508" s="8">
        <v>0</v>
      </c>
      <c r="AF1508" s="8">
        <v>0</v>
      </c>
      <c r="AG1508" s="8">
        <v>0</v>
      </c>
      <c r="AH1508" s="8">
        <v>0</v>
      </c>
      <c r="AI1508" s="8">
        <v>0</v>
      </c>
      <c r="AJ1508" s="8">
        <v>0</v>
      </c>
      <c r="AK1508" s="8">
        <v>0</v>
      </c>
      <c r="AL1508" s="8">
        <v>0</v>
      </c>
      <c r="AM1508" s="8">
        <v>0</v>
      </c>
      <c r="AN1508" s="8">
        <v>0</v>
      </c>
      <c r="AO1508" s="8">
        <v>0</v>
      </c>
      <c r="AP1508" s="8">
        <v>0</v>
      </c>
      <c r="AQ1508" s="8">
        <v>0</v>
      </c>
      <c r="AR1508" s="8">
        <v>0</v>
      </c>
      <c r="AS1508" s="8">
        <v>0</v>
      </c>
      <c r="AT1508" s="8">
        <v>0</v>
      </c>
      <c r="AU1508" s="7">
        <v>0</v>
      </c>
      <c r="AV1508" s="7">
        <v>0</v>
      </c>
      <c r="AW1508" s="7">
        <v>0</v>
      </c>
      <c r="AX1508" s="7">
        <v>0</v>
      </c>
      <c r="AY1508" s="7">
        <v>0</v>
      </c>
      <c r="AZ1508" s="7">
        <v>0</v>
      </c>
      <c r="BA1508" s="7">
        <v>0</v>
      </c>
      <c r="BB1508" s="7">
        <v>0</v>
      </c>
      <c r="BC1508" s="8">
        <v>0</v>
      </c>
      <c r="BD1508" s="8">
        <v>0.70299999999999996</v>
      </c>
      <c r="BE1508" s="8">
        <v>0</v>
      </c>
      <c r="BF1508" s="8">
        <v>0.70299999999999996</v>
      </c>
      <c r="BG1508" s="8">
        <v>0</v>
      </c>
      <c r="BH1508" s="8">
        <v>0</v>
      </c>
      <c r="BI1508" s="8">
        <v>0</v>
      </c>
      <c r="BJ1508" s="8">
        <v>0</v>
      </c>
      <c r="BK1508" s="8">
        <v>0</v>
      </c>
      <c r="BL1508" s="8">
        <v>0</v>
      </c>
      <c r="BM1508" s="8">
        <v>0</v>
      </c>
      <c r="BN1508" s="8">
        <v>0</v>
      </c>
      <c r="BO1508" s="8">
        <v>0</v>
      </c>
      <c r="BP1508" s="8">
        <v>0</v>
      </c>
      <c r="BQ1508" s="8">
        <v>0</v>
      </c>
      <c r="BR1508" s="8">
        <v>0</v>
      </c>
    </row>
    <row r="1509" spans="1:70" x14ac:dyDescent="0.25">
      <c r="A1509" s="6">
        <v>35396874</v>
      </c>
      <c r="B1509" t="s">
        <v>3129</v>
      </c>
      <c r="C1509" s="7" t="s">
        <v>421</v>
      </c>
      <c r="D1509" s="7" t="s">
        <v>2647</v>
      </c>
      <c r="E1509" s="7" t="s">
        <v>421</v>
      </c>
      <c r="F1509" t="s">
        <v>2507</v>
      </c>
      <c r="G1509" t="s">
        <v>2648</v>
      </c>
      <c r="H1509" t="s">
        <v>152</v>
      </c>
      <c r="I1509" t="s">
        <v>152</v>
      </c>
      <c r="J1509" t="s">
        <v>153</v>
      </c>
      <c r="K1509" t="s">
        <v>154</v>
      </c>
      <c r="L1509">
        <v>38.347092090799997</v>
      </c>
      <c r="M1509">
        <v>-122.39491482139999</v>
      </c>
      <c r="N1509" s="7" t="s">
        <v>1371</v>
      </c>
      <c r="O1509" s="7" t="s">
        <v>3118</v>
      </c>
      <c r="P1509" s="7" t="s">
        <v>1373</v>
      </c>
      <c r="Q1509" s="7" t="s">
        <v>170</v>
      </c>
      <c r="R1509" s="7">
        <v>1224</v>
      </c>
      <c r="S1509" s="7">
        <v>255</v>
      </c>
      <c r="T1509" s="7" t="s">
        <v>123</v>
      </c>
      <c r="U1509" s="7" t="s">
        <v>221</v>
      </c>
      <c r="V1509" s="7" t="s">
        <v>2625</v>
      </c>
      <c r="W1509" s="8">
        <v>0</v>
      </c>
      <c r="X1509" s="8">
        <v>2.9649999999999999</v>
      </c>
      <c r="Y1509" s="8">
        <v>0</v>
      </c>
      <c r="Z1509" s="8">
        <v>2.9649999999999999</v>
      </c>
      <c r="AA1509" s="8">
        <v>0</v>
      </c>
      <c r="AB1509" s="8">
        <v>0</v>
      </c>
      <c r="AC1509" s="8">
        <v>0</v>
      </c>
      <c r="AD1509" s="8">
        <v>0</v>
      </c>
      <c r="AE1509" s="8">
        <v>0</v>
      </c>
      <c r="AF1509" s="8">
        <v>0</v>
      </c>
      <c r="AG1509" s="8">
        <v>0</v>
      </c>
      <c r="AH1509" s="8">
        <v>0</v>
      </c>
      <c r="AI1509" s="8">
        <v>0</v>
      </c>
      <c r="AJ1509" s="8">
        <v>0</v>
      </c>
      <c r="AK1509" s="8">
        <v>0</v>
      </c>
      <c r="AL1509" s="8">
        <v>0</v>
      </c>
      <c r="AM1509" s="8">
        <v>0</v>
      </c>
      <c r="AN1509" s="8">
        <v>0</v>
      </c>
      <c r="AO1509" s="8">
        <v>0</v>
      </c>
      <c r="AP1509" s="8">
        <v>0</v>
      </c>
      <c r="AQ1509" s="8">
        <v>0</v>
      </c>
      <c r="AR1509" s="8">
        <v>0</v>
      </c>
      <c r="AS1509" s="8">
        <v>0</v>
      </c>
      <c r="AT1509" s="8">
        <v>0</v>
      </c>
      <c r="AU1509" s="7">
        <v>0</v>
      </c>
      <c r="AV1509" s="7">
        <v>0</v>
      </c>
      <c r="AW1509" s="7">
        <v>0</v>
      </c>
      <c r="AX1509" s="7">
        <v>0</v>
      </c>
      <c r="AY1509" s="7">
        <v>0</v>
      </c>
      <c r="AZ1509" s="7">
        <v>0</v>
      </c>
      <c r="BA1509" s="7">
        <v>0</v>
      </c>
      <c r="BB1509" s="7">
        <v>0</v>
      </c>
      <c r="BC1509" s="8">
        <v>0</v>
      </c>
      <c r="BD1509" s="8">
        <v>2.9649999999999999</v>
      </c>
      <c r="BE1509" s="8">
        <v>0</v>
      </c>
      <c r="BF1509" s="8">
        <v>2.9649999999999999</v>
      </c>
      <c r="BG1509" s="8">
        <v>0</v>
      </c>
      <c r="BH1509" s="8">
        <v>0</v>
      </c>
      <c r="BI1509" s="8">
        <v>0</v>
      </c>
      <c r="BJ1509" s="8">
        <v>0</v>
      </c>
      <c r="BK1509" s="8">
        <v>0</v>
      </c>
      <c r="BL1509" s="8">
        <v>0</v>
      </c>
      <c r="BM1509" s="8">
        <v>0</v>
      </c>
      <c r="BN1509" s="8">
        <v>0</v>
      </c>
      <c r="BO1509" s="8">
        <v>0</v>
      </c>
      <c r="BP1509" s="8">
        <v>0</v>
      </c>
      <c r="BQ1509" s="8">
        <v>0</v>
      </c>
      <c r="BR1509" s="8">
        <v>0</v>
      </c>
    </row>
    <row r="1510" spans="1:70" x14ac:dyDescent="0.25">
      <c r="A1510" s="6">
        <v>35396875</v>
      </c>
      <c r="B1510" t="s">
        <v>3130</v>
      </c>
      <c r="C1510" s="7" t="s">
        <v>421</v>
      </c>
      <c r="D1510" s="7" t="s">
        <v>2647</v>
      </c>
      <c r="E1510" s="7" t="s">
        <v>421</v>
      </c>
      <c r="F1510" t="s">
        <v>2507</v>
      </c>
      <c r="G1510" t="s">
        <v>2648</v>
      </c>
      <c r="H1510" t="s">
        <v>152</v>
      </c>
      <c r="I1510" t="s">
        <v>152</v>
      </c>
      <c r="J1510" t="s">
        <v>153</v>
      </c>
      <c r="K1510" t="s">
        <v>154</v>
      </c>
      <c r="L1510">
        <v>38.363024192200001</v>
      </c>
      <c r="M1510">
        <v>-122.40517358450001</v>
      </c>
      <c r="N1510" s="7" t="s">
        <v>1371</v>
      </c>
      <c r="O1510" s="7" t="s">
        <v>3118</v>
      </c>
      <c r="P1510" s="7" t="s">
        <v>1373</v>
      </c>
      <c r="Q1510" s="7" t="s">
        <v>170</v>
      </c>
      <c r="R1510" s="7">
        <v>1224</v>
      </c>
      <c r="S1510" s="7">
        <v>255</v>
      </c>
      <c r="T1510" s="7" t="s">
        <v>123</v>
      </c>
      <c r="U1510" s="7" t="s">
        <v>221</v>
      </c>
      <c r="V1510" s="7" t="s">
        <v>2625</v>
      </c>
      <c r="W1510" s="8">
        <v>0</v>
      </c>
      <c r="X1510" s="8">
        <v>2.7050000000000001</v>
      </c>
      <c r="Y1510" s="8">
        <v>0</v>
      </c>
      <c r="Z1510" s="8">
        <v>2.7050000000000001</v>
      </c>
      <c r="AA1510" s="8">
        <v>0</v>
      </c>
      <c r="AB1510" s="8">
        <v>0</v>
      </c>
      <c r="AC1510" s="8">
        <v>0</v>
      </c>
      <c r="AD1510" s="8">
        <v>0</v>
      </c>
      <c r="AE1510" s="8">
        <v>0</v>
      </c>
      <c r="AF1510" s="8">
        <v>0</v>
      </c>
      <c r="AG1510" s="8">
        <v>0</v>
      </c>
      <c r="AH1510" s="8">
        <v>0</v>
      </c>
      <c r="AI1510" s="8">
        <v>0</v>
      </c>
      <c r="AJ1510" s="8">
        <v>0</v>
      </c>
      <c r="AK1510" s="8">
        <v>0</v>
      </c>
      <c r="AL1510" s="8">
        <v>0</v>
      </c>
      <c r="AM1510" s="8">
        <v>0</v>
      </c>
      <c r="AN1510" s="8">
        <v>0</v>
      </c>
      <c r="AO1510" s="8">
        <v>0</v>
      </c>
      <c r="AP1510" s="8">
        <v>0</v>
      </c>
      <c r="AQ1510" s="8">
        <v>0</v>
      </c>
      <c r="AR1510" s="8">
        <v>0</v>
      </c>
      <c r="AS1510" s="8">
        <v>0</v>
      </c>
      <c r="AT1510" s="8">
        <v>0</v>
      </c>
      <c r="AU1510" s="7">
        <v>0</v>
      </c>
      <c r="AV1510" s="7">
        <v>0</v>
      </c>
      <c r="AW1510" s="7">
        <v>0</v>
      </c>
      <c r="AX1510" s="7">
        <v>0</v>
      </c>
      <c r="AY1510" s="7">
        <v>0</v>
      </c>
      <c r="AZ1510" s="7">
        <v>0</v>
      </c>
      <c r="BA1510" s="7">
        <v>0</v>
      </c>
      <c r="BB1510" s="7">
        <v>0</v>
      </c>
      <c r="BC1510" s="8">
        <v>0</v>
      </c>
      <c r="BD1510" s="8">
        <v>2.7050000000000001</v>
      </c>
      <c r="BE1510" s="8">
        <v>0</v>
      </c>
      <c r="BF1510" s="8">
        <v>2.7050000000000001</v>
      </c>
      <c r="BG1510" s="8">
        <v>0</v>
      </c>
      <c r="BH1510" s="8">
        <v>0</v>
      </c>
      <c r="BI1510" s="8">
        <v>0</v>
      </c>
      <c r="BJ1510" s="8">
        <v>0</v>
      </c>
      <c r="BK1510" s="8">
        <v>0</v>
      </c>
      <c r="BL1510" s="8">
        <v>0</v>
      </c>
      <c r="BM1510" s="8">
        <v>0</v>
      </c>
      <c r="BN1510" s="8">
        <v>0</v>
      </c>
      <c r="BO1510" s="8">
        <v>0</v>
      </c>
      <c r="BP1510" s="8">
        <v>0</v>
      </c>
      <c r="BQ1510" s="8">
        <v>0</v>
      </c>
      <c r="BR1510" s="8">
        <v>0</v>
      </c>
    </row>
    <row r="1511" spans="1:70" x14ac:dyDescent="0.25">
      <c r="A1511" s="6">
        <v>35396876</v>
      </c>
      <c r="B1511" t="s">
        <v>3131</v>
      </c>
      <c r="C1511" s="7" t="s">
        <v>82</v>
      </c>
      <c r="D1511" s="7" t="s">
        <v>2647</v>
      </c>
      <c r="E1511" s="7" t="s">
        <v>83</v>
      </c>
      <c r="F1511" t="s">
        <v>2507</v>
      </c>
      <c r="G1511" t="s">
        <v>2648</v>
      </c>
      <c r="H1511" t="s">
        <v>152</v>
      </c>
      <c r="I1511" t="s">
        <v>152</v>
      </c>
      <c r="J1511" t="s">
        <v>153</v>
      </c>
      <c r="K1511" t="s">
        <v>154</v>
      </c>
      <c r="L1511">
        <v>38.375339407200002</v>
      </c>
      <c r="M1511">
        <v>-122.4220649865</v>
      </c>
      <c r="N1511" s="7" t="s">
        <v>1371</v>
      </c>
      <c r="O1511" s="7" t="s">
        <v>3118</v>
      </c>
      <c r="P1511" s="7" t="s">
        <v>1373</v>
      </c>
      <c r="Q1511" s="7" t="s">
        <v>170</v>
      </c>
      <c r="R1511" s="7">
        <v>1224</v>
      </c>
      <c r="S1511" s="7">
        <v>255</v>
      </c>
      <c r="T1511" s="7" t="s">
        <v>123</v>
      </c>
      <c r="U1511" s="7" t="s">
        <v>221</v>
      </c>
      <c r="V1511" s="7" t="s">
        <v>222</v>
      </c>
      <c r="W1511" s="8">
        <v>0</v>
      </c>
      <c r="X1511" s="8">
        <v>1.7250000000000001</v>
      </c>
      <c r="Y1511" s="8">
        <v>0</v>
      </c>
      <c r="Z1511" s="8">
        <v>1.7250000000000001</v>
      </c>
      <c r="AA1511" s="8">
        <v>0</v>
      </c>
      <c r="AB1511" s="8">
        <v>0</v>
      </c>
      <c r="AC1511" s="8">
        <v>0</v>
      </c>
      <c r="AD1511" s="8">
        <v>0</v>
      </c>
      <c r="AE1511" s="8">
        <v>0</v>
      </c>
      <c r="AF1511" s="8">
        <v>0</v>
      </c>
      <c r="AG1511" s="8">
        <v>0</v>
      </c>
      <c r="AH1511" s="8">
        <v>0</v>
      </c>
      <c r="AI1511" s="8">
        <v>0</v>
      </c>
      <c r="AJ1511" s="8">
        <v>0</v>
      </c>
      <c r="AK1511" s="8">
        <v>0</v>
      </c>
      <c r="AL1511" s="8">
        <v>0</v>
      </c>
      <c r="AM1511" s="8">
        <v>0</v>
      </c>
      <c r="AN1511" s="8">
        <v>0</v>
      </c>
      <c r="AO1511" s="8">
        <v>0</v>
      </c>
      <c r="AP1511" s="8">
        <v>0</v>
      </c>
      <c r="AQ1511" s="8">
        <v>0</v>
      </c>
      <c r="AR1511" s="8">
        <v>0</v>
      </c>
      <c r="AS1511" s="8">
        <v>0</v>
      </c>
      <c r="AT1511" s="8">
        <v>0</v>
      </c>
      <c r="AU1511" s="7">
        <v>0</v>
      </c>
      <c r="AV1511" s="7">
        <v>0</v>
      </c>
      <c r="AW1511" s="7">
        <v>0</v>
      </c>
      <c r="AX1511" s="7">
        <v>0</v>
      </c>
      <c r="AY1511" s="7">
        <v>0</v>
      </c>
      <c r="AZ1511" s="7">
        <v>0</v>
      </c>
      <c r="BA1511" s="7">
        <v>0</v>
      </c>
      <c r="BB1511" s="7">
        <v>0</v>
      </c>
      <c r="BC1511" s="8">
        <v>0</v>
      </c>
      <c r="BD1511" s="8">
        <v>0</v>
      </c>
      <c r="BE1511" s="8">
        <v>0</v>
      </c>
      <c r="BF1511" s="8">
        <v>0</v>
      </c>
      <c r="BG1511" s="8">
        <v>0</v>
      </c>
      <c r="BH1511" s="8">
        <v>1.7250000000000001</v>
      </c>
      <c r="BI1511" s="8">
        <v>0</v>
      </c>
      <c r="BJ1511" s="8">
        <v>1.7250000000000001</v>
      </c>
      <c r="BK1511" s="8">
        <v>0</v>
      </c>
      <c r="BL1511" s="8">
        <v>0</v>
      </c>
      <c r="BM1511" s="8">
        <v>0</v>
      </c>
      <c r="BN1511" s="8">
        <v>0</v>
      </c>
      <c r="BO1511" s="8">
        <v>0</v>
      </c>
      <c r="BP1511" s="8">
        <v>0</v>
      </c>
      <c r="BQ1511" s="8">
        <v>0</v>
      </c>
      <c r="BR1511" s="8">
        <v>0</v>
      </c>
    </row>
    <row r="1512" spans="1:70" x14ac:dyDescent="0.25">
      <c r="A1512" s="6">
        <v>35396877</v>
      </c>
      <c r="B1512" t="s">
        <v>3132</v>
      </c>
      <c r="C1512" s="7" t="s">
        <v>421</v>
      </c>
      <c r="D1512" s="7" t="s">
        <v>2647</v>
      </c>
      <c r="E1512" s="7" t="s">
        <v>421</v>
      </c>
      <c r="F1512" t="s">
        <v>2507</v>
      </c>
      <c r="G1512" t="s">
        <v>2648</v>
      </c>
      <c r="H1512" t="s">
        <v>152</v>
      </c>
      <c r="I1512" t="s">
        <v>152</v>
      </c>
      <c r="J1512" t="s">
        <v>153</v>
      </c>
      <c r="K1512" t="s">
        <v>154</v>
      </c>
      <c r="L1512">
        <v>38.372259213900001</v>
      </c>
      <c r="M1512">
        <v>-122.4178172909</v>
      </c>
      <c r="N1512" s="7" t="s">
        <v>1371</v>
      </c>
      <c r="O1512" s="7" t="s">
        <v>3118</v>
      </c>
      <c r="P1512" s="7" t="s">
        <v>1373</v>
      </c>
      <c r="Q1512" s="7" t="s">
        <v>170</v>
      </c>
      <c r="R1512" s="7">
        <v>1224</v>
      </c>
      <c r="S1512" s="7">
        <v>255</v>
      </c>
      <c r="T1512" s="7" t="s">
        <v>123</v>
      </c>
      <c r="U1512" s="7" t="s">
        <v>221</v>
      </c>
      <c r="V1512" s="7" t="s">
        <v>2625</v>
      </c>
      <c r="W1512" s="8">
        <v>0</v>
      </c>
      <c r="X1512" s="8">
        <v>4.2619999999999996</v>
      </c>
      <c r="Y1512" s="8">
        <v>0</v>
      </c>
      <c r="Z1512" s="8">
        <v>4.2619999999999996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8">
        <v>0</v>
      </c>
      <c r="AO1512" s="8">
        <v>0</v>
      </c>
      <c r="AP1512" s="8">
        <v>0</v>
      </c>
      <c r="AQ1512" s="8">
        <v>0</v>
      </c>
      <c r="AR1512" s="8">
        <v>0</v>
      </c>
      <c r="AS1512" s="8">
        <v>0</v>
      </c>
      <c r="AT1512" s="8">
        <v>0</v>
      </c>
      <c r="AU1512" s="7">
        <v>0</v>
      </c>
      <c r="AV1512" s="7">
        <v>0</v>
      </c>
      <c r="AW1512" s="7">
        <v>0</v>
      </c>
      <c r="AX1512" s="7">
        <v>0</v>
      </c>
      <c r="AY1512" s="7">
        <v>0</v>
      </c>
      <c r="AZ1512" s="7">
        <v>0</v>
      </c>
      <c r="BA1512" s="7">
        <v>0</v>
      </c>
      <c r="BB1512" s="7">
        <v>0</v>
      </c>
      <c r="BC1512" s="8">
        <v>0</v>
      </c>
      <c r="BD1512" s="8">
        <v>0</v>
      </c>
      <c r="BE1512" s="8">
        <v>0</v>
      </c>
      <c r="BF1512" s="8">
        <v>0</v>
      </c>
      <c r="BG1512" s="8">
        <v>0</v>
      </c>
      <c r="BH1512" s="8">
        <v>4.2619999999999996</v>
      </c>
      <c r="BI1512" s="8">
        <v>0</v>
      </c>
      <c r="BJ1512" s="8">
        <v>4.2619999999999996</v>
      </c>
      <c r="BK1512" s="8">
        <v>0</v>
      </c>
      <c r="BL1512" s="8">
        <v>0</v>
      </c>
      <c r="BM1512" s="8">
        <v>0</v>
      </c>
      <c r="BN1512" s="8">
        <v>0</v>
      </c>
      <c r="BO1512" s="8">
        <v>0</v>
      </c>
      <c r="BP1512" s="8">
        <v>0</v>
      </c>
      <c r="BQ1512" s="8">
        <v>0</v>
      </c>
      <c r="BR1512" s="8">
        <v>0</v>
      </c>
    </row>
    <row r="1513" spans="1:70" x14ac:dyDescent="0.25">
      <c r="A1513" s="6">
        <v>35396878</v>
      </c>
      <c r="B1513" t="s">
        <v>3133</v>
      </c>
      <c r="C1513" s="7" t="s">
        <v>82</v>
      </c>
      <c r="D1513" s="7" t="s">
        <v>2647</v>
      </c>
      <c r="E1513" s="7" t="s">
        <v>83</v>
      </c>
      <c r="F1513" t="s">
        <v>2507</v>
      </c>
      <c r="G1513" t="s">
        <v>2648</v>
      </c>
      <c r="H1513" t="s">
        <v>152</v>
      </c>
      <c r="I1513" t="s">
        <v>152</v>
      </c>
      <c r="J1513" t="s">
        <v>153</v>
      </c>
      <c r="K1513" t="s">
        <v>154</v>
      </c>
      <c r="L1513">
        <v>38.375672918299998</v>
      </c>
      <c r="M1513">
        <v>-122.4227455799</v>
      </c>
      <c r="N1513" s="7" t="s">
        <v>1371</v>
      </c>
      <c r="O1513" s="7" t="s">
        <v>3118</v>
      </c>
      <c r="P1513" s="7" t="s">
        <v>1373</v>
      </c>
      <c r="Q1513" s="7" t="s">
        <v>170</v>
      </c>
      <c r="R1513" s="7">
        <v>1224</v>
      </c>
      <c r="S1513" s="7">
        <v>255</v>
      </c>
      <c r="T1513" s="7" t="s">
        <v>123</v>
      </c>
      <c r="U1513" s="7" t="s">
        <v>221</v>
      </c>
      <c r="V1513" s="7" t="s">
        <v>222</v>
      </c>
      <c r="W1513" s="8">
        <v>0</v>
      </c>
      <c r="X1513" s="8">
        <v>1.7400000000000002</v>
      </c>
      <c r="Y1513" s="8">
        <v>0</v>
      </c>
      <c r="Z1513" s="8">
        <v>1.7400000000000002</v>
      </c>
      <c r="AA1513" s="8">
        <v>0</v>
      </c>
      <c r="AB1513" s="8">
        <v>0</v>
      </c>
      <c r="AC1513" s="8">
        <v>0</v>
      </c>
      <c r="AD1513" s="8">
        <v>0</v>
      </c>
      <c r="AE1513" s="8">
        <v>0</v>
      </c>
      <c r="AF1513" s="8">
        <v>0</v>
      </c>
      <c r="AG1513" s="8">
        <v>0</v>
      </c>
      <c r="AH1513" s="8">
        <v>0</v>
      </c>
      <c r="AI1513" s="8">
        <v>0</v>
      </c>
      <c r="AJ1513" s="8">
        <v>0</v>
      </c>
      <c r="AK1513" s="8">
        <v>0</v>
      </c>
      <c r="AL1513" s="8">
        <v>0</v>
      </c>
      <c r="AM1513" s="8">
        <v>0</v>
      </c>
      <c r="AN1513" s="8">
        <v>0</v>
      </c>
      <c r="AO1513" s="8">
        <v>0</v>
      </c>
      <c r="AP1513" s="8">
        <v>0</v>
      </c>
      <c r="AQ1513" s="8">
        <v>0</v>
      </c>
      <c r="AR1513" s="8">
        <v>0</v>
      </c>
      <c r="AS1513" s="8">
        <v>0</v>
      </c>
      <c r="AT1513" s="8">
        <v>0</v>
      </c>
      <c r="AU1513" s="7">
        <v>0</v>
      </c>
      <c r="AV1513" s="7">
        <v>0</v>
      </c>
      <c r="AW1513" s="7">
        <v>0</v>
      </c>
      <c r="AX1513" s="7">
        <v>0</v>
      </c>
      <c r="AY1513" s="7">
        <v>0</v>
      </c>
      <c r="AZ1513" s="7">
        <v>0</v>
      </c>
      <c r="BA1513" s="7">
        <v>0</v>
      </c>
      <c r="BB1513" s="7">
        <v>0</v>
      </c>
      <c r="BC1513" s="8">
        <v>0</v>
      </c>
      <c r="BD1513" s="8">
        <v>0</v>
      </c>
      <c r="BE1513" s="8">
        <v>0</v>
      </c>
      <c r="BF1513" s="8">
        <v>0</v>
      </c>
      <c r="BG1513" s="8">
        <v>0</v>
      </c>
      <c r="BH1513" s="8">
        <v>1.7400000000000002</v>
      </c>
      <c r="BI1513" s="8">
        <v>0</v>
      </c>
      <c r="BJ1513" s="8">
        <v>1.7400000000000002</v>
      </c>
      <c r="BK1513" s="8">
        <v>0</v>
      </c>
      <c r="BL1513" s="8">
        <v>0</v>
      </c>
      <c r="BM1513" s="8">
        <v>0</v>
      </c>
      <c r="BN1513" s="8">
        <v>0</v>
      </c>
      <c r="BO1513" s="8">
        <v>0</v>
      </c>
      <c r="BP1513" s="8">
        <v>0</v>
      </c>
      <c r="BQ1513" s="8">
        <v>0</v>
      </c>
      <c r="BR1513" s="8">
        <v>0</v>
      </c>
    </row>
    <row r="1514" spans="1:70" x14ac:dyDescent="0.25">
      <c r="A1514" s="6">
        <v>35396900</v>
      </c>
      <c r="B1514" t="s">
        <v>3134</v>
      </c>
      <c r="C1514" s="7" t="s">
        <v>82</v>
      </c>
      <c r="D1514" s="7" t="s">
        <v>2647</v>
      </c>
      <c r="E1514" s="7" t="s">
        <v>83</v>
      </c>
      <c r="F1514" t="s">
        <v>2507</v>
      </c>
      <c r="G1514" t="s">
        <v>2648</v>
      </c>
      <c r="H1514" t="s">
        <v>152</v>
      </c>
      <c r="I1514" t="s">
        <v>152</v>
      </c>
      <c r="J1514" t="s">
        <v>153</v>
      </c>
      <c r="K1514" t="s">
        <v>154</v>
      </c>
      <c r="L1514">
        <v>38.381972500700002</v>
      </c>
      <c r="M1514">
        <v>-122.4321244782</v>
      </c>
      <c r="N1514" s="7" t="s">
        <v>1371</v>
      </c>
      <c r="O1514" s="7" t="s">
        <v>3118</v>
      </c>
      <c r="P1514" s="7" t="s">
        <v>1373</v>
      </c>
      <c r="Q1514" s="7" t="s">
        <v>170</v>
      </c>
      <c r="R1514" s="7">
        <v>1224</v>
      </c>
      <c r="S1514" s="7">
        <v>255</v>
      </c>
      <c r="T1514" s="7" t="s">
        <v>123</v>
      </c>
      <c r="U1514" s="7" t="s">
        <v>221</v>
      </c>
      <c r="V1514" s="7" t="s">
        <v>222</v>
      </c>
      <c r="W1514" s="8">
        <v>0</v>
      </c>
      <c r="X1514" s="8">
        <v>1.4179999999999999</v>
      </c>
      <c r="Y1514" s="8">
        <v>0</v>
      </c>
      <c r="Z1514" s="8">
        <v>1.4179999999999999</v>
      </c>
      <c r="AA1514" s="8">
        <v>0</v>
      </c>
      <c r="AB1514" s="8">
        <v>0</v>
      </c>
      <c r="AC1514" s="8">
        <v>0</v>
      </c>
      <c r="AD1514" s="8">
        <v>0</v>
      </c>
      <c r="AE1514" s="8">
        <v>0</v>
      </c>
      <c r="AF1514" s="8">
        <v>0</v>
      </c>
      <c r="AG1514" s="8">
        <v>0</v>
      </c>
      <c r="AH1514" s="8">
        <v>0</v>
      </c>
      <c r="AI1514" s="8">
        <v>0</v>
      </c>
      <c r="AJ1514" s="8">
        <v>0</v>
      </c>
      <c r="AK1514" s="8">
        <v>0</v>
      </c>
      <c r="AL1514" s="8">
        <v>0</v>
      </c>
      <c r="AM1514" s="8">
        <v>0</v>
      </c>
      <c r="AN1514" s="8">
        <v>0</v>
      </c>
      <c r="AO1514" s="8">
        <v>0</v>
      </c>
      <c r="AP1514" s="8">
        <v>0</v>
      </c>
      <c r="AQ1514" s="8">
        <v>0</v>
      </c>
      <c r="AR1514" s="8">
        <v>0</v>
      </c>
      <c r="AS1514" s="8">
        <v>0</v>
      </c>
      <c r="AT1514" s="8">
        <v>0</v>
      </c>
      <c r="AU1514" s="7">
        <v>0</v>
      </c>
      <c r="AV1514" s="7">
        <v>0</v>
      </c>
      <c r="AW1514" s="7">
        <v>0</v>
      </c>
      <c r="AX1514" s="7">
        <v>0</v>
      </c>
      <c r="AY1514" s="7">
        <v>0</v>
      </c>
      <c r="AZ1514" s="7">
        <v>0</v>
      </c>
      <c r="BA1514" s="7">
        <v>0</v>
      </c>
      <c r="BB1514" s="7">
        <v>0</v>
      </c>
      <c r="BC1514" s="8">
        <v>0</v>
      </c>
      <c r="BD1514" s="8">
        <v>0</v>
      </c>
      <c r="BE1514" s="8">
        <v>0</v>
      </c>
      <c r="BF1514" s="8">
        <v>0</v>
      </c>
      <c r="BG1514" s="8">
        <v>0</v>
      </c>
      <c r="BH1514" s="8">
        <v>1.4179999999999999</v>
      </c>
      <c r="BI1514" s="8">
        <v>0</v>
      </c>
      <c r="BJ1514" s="8">
        <v>1.4179999999999999</v>
      </c>
      <c r="BK1514" s="8">
        <v>0</v>
      </c>
      <c r="BL1514" s="8">
        <v>0</v>
      </c>
      <c r="BM1514" s="8">
        <v>0</v>
      </c>
      <c r="BN1514" s="8">
        <v>0</v>
      </c>
      <c r="BO1514" s="8">
        <v>0</v>
      </c>
      <c r="BP1514" s="8">
        <v>0</v>
      </c>
      <c r="BQ1514" s="8">
        <v>0</v>
      </c>
      <c r="BR1514" s="8">
        <v>0</v>
      </c>
    </row>
    <row r="1515" spans="1:70" x14ac:dyDescent="0.25">
      <c r="A1515" s="6">
        <v>35396902</v>
      </c>
      <c r="B1515" t="s">
        <v>3135</v>
      </c>
      <c r="C1515" s="7" t="s">
        <v>82</v>
      </c>
      <c r="D1515" s="7" t="s">
        <v>2647</v>
      </c>
      <c r="E1515" s="7" t="s">
        <v>83</v>
      </c>
      <c r="F1515" t="s">
        <v>2507</v>
      </c>
      <c r="G1515" t="s">
        <v>2648</v>
      </c>
      <c r="H1515" t="s">
        <v>152</v>
      </c>
      <c r="I1515" t="s">
        <v>152</v>
      </c>
      <c r="J1515" t="s">
        <v>153</v>
      </c>
      <c r="K1515" t="s">
        <v>154</v>
      </c>
      <c r="L1515">
        <v>38.385662815400003</v>
      </c>
      <c r="M1515">
        <v>-122.4323514795</v>
      </c>
      <c r="N1515" s="7" t="s">
        <v>1371</v>
      </c>
      <c r="O1515" s="7" t="s">
        <v>3118</v>
      </c>
      <c r="P1515" s="7" t="s">
        <v>1373</v>
      </c>
      <c r="Q1515" s="7" t="s">
        <v>170</v>
      </c>
      <c r="R1515" s="7">
        <v>1224</v>
      </c>
      <c r="S1515" s="7">
        <v>255</v>
      </c>
      <c r="T1515" s="7" t="s">
        <v>123</v>
      </c>
      <c r="U1515" s="7" t="s">
        <v>221</v>
      </c>
      <c r="V1515" s="7" t="s">
        <v>222</v>
      </c>
      <c r="W1515" s="8">
        <v>0</v>
      </c>
      <c r="X1515" s="8">
        <v>2.5750000000000002</v>
      </c>
      <c r="Y1515" s="8">
        <v>0</v>
      </c>
      <c r="Z1515" s="8">
        <v>2.5750000000000002</v>
      </c>
      <c r="AA1515" s="8">
        <v>0</v>
      </c>
      <c r="AB1515" s="8">
        <v>0</v>
      </c>
      <c r="AC1515" s="8">
        <v>0</v>
      </c>
      <c r="AD1515" s="8">
        <v>0</v>
      </c>
      <c r="AE1515" s="8">
        <v>0</v>
      </c>
      <c r="AF1515" s="8">
        <v>0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8">
        <v>0</v>
      </c>
      <c r="AM1515" s="8">
        <v>0</v>
      </c>
      <c r="AN1515" s="8">
        <v>0</v>
      </c>
      <c r="AO1515" s="8">
        <v>0</v>
      </c>
      <c r="AP1515" s="8">
        <v>0</v>
      </c>
      <c r="AQ1515" s="8">
        <v>0</v>
      </c>
      <c r="AR1515" s="8">
        <v>0</v>
      </c>
      <c r="AS1515" s="8">
        <v>0</v>
      </c>
      <c r="AT1515" s="8">
        <v>0</v>
      </c>
      <c r="AU1515" s="7">
        <v>0</v>
      </c>
      <c r="AV1515" s="7">
        <v>0</v>
      </c>
      <c r="AW1515" s="7">
        <v>0</v>
      </c>
      <c r="AX1515" s="7">
        <v>0</v>
      </c>
      <c r="AY1515" s="7">
        <v>0</v>
      </c>
      <c r="AZ1515" s="7">
        <v>0</v>
      </c>
      <c r="BA1515" s="7">
        <v>0</v>
      </c>
      <c r="BB1515" s="7">
        <v>0</v>
      </c>
      <c r="BC1515" s="8">
        <v>0</v>
      </c>
      <c r="BD1515" s="8">
        <v>0</v>
      </c>
      <c r="BE1515" s="8">
        <v>0</v>
      </c>
      <c r="BF1515" s="8">
        <v>0</v>
      </c>
      <c r="BG1515" s="8">
        <v>0</v>
      </c>
      <c r="BH1515" s="8">
        <v>2.5750000000000002</v>
      </c>
      <c r="BI1515" s="8">
        <v>0</v>
      </c>
      <c r="BJ1515" s="8">
        <v>2.5750000000000002</v>
      </c>
      <c r="BK1515" s="8">
        <v>0</v>
      </c>
      <c r="BL1515" s="8">
        <v>0</v>
      </c>
      <c r="BM1515" s="8">
        <v>0</v>
      </c>
      <c r="BN1515" s="8">
        <v>0</v>
      </c>
      <c r="BO1515" s="8">
        <v>0</v>
      </c>
      <c r="BP1515" s="8">
        <v>0</v>
      </c>
      <c r="BQ1515" s="8">
        <v>0</v>
      </c>
      <c r="BR1515" s="8">
        <v>0</v>
      </c>
    </row>
    <row r="1516" spans="1:70" x14ac:dyDescent="0.25">
      <c r="A1516" s="6">
        <v>35396903</v>
      </c>
      <c r="B1516" t="s">
        <v>3136</v>
      </c>
      <c r="C1516" s="7" t="s">
        <v>82</v>
      </c>
      <c r="D1516" s="7" t="s">
        <v>2647</v>
      </c>
      <c r="E1516" s="7" t="s">
        <v>83</v>
      </c>
      <c r="F1516" t="s">
        <v>2507</v>
      </c>
      <c r="G1516" t="s">
        <v>2648</v>
      </c>
      <c r="H1516" t="s">
        <v>152</v>
      </c>
      <c r="I1516" t="s">
        <v>152</v>
      </c>
      <c r="J1516" t="s">
        <v>153</v>
      </c>
      <c r="K1516" t="s">
        <v>154</v>
      </c>
      <c r="L1516">
        <v>38.390463412000003</v>
      </c>
      <c r="M1516">
        <v>-122.4380499924</v>
      </c>
      <c r="N1516" s="7" t="s">
        <v>1371</v>
      </c>
      <c r="O1516" s="7" t="s">
        <v>3118</v>
      </c>
      <c r="P1516" s="7" t="s">
        <v>1373</v>
      </c>
      <c r="Q1516" s="7" t="s">
        <v>170</v>
      </c>
      <c r="R1516" s="7">
        <v>1224</v>
      </c>
      <c r="S1516" s="7">
        <v>255</v>
      </c>
      <c r="T1516" s="7" t="s">
        <v>123</v>
      </c>
      <c r="U1516" s="7" t="s">
        <v>221</v>
      </c>
      <c r="V1516" s="7" t="s">
        <v>222</v>
      </c>
      <c r="W1516" s="8">
        <v>0</v>
      </c>
      <c r="X1516" s="8">
        <v>1.9570000000000001</v>
      </c>
      <c r="Y1516" s="8">
        <v>0</v>
      </c>
      <c r="Z1516" s="8">
        <v>1.9570000000000001</v>
      </c>
      <c r="AA1516" s="8">
        <v>0</v>
      </c>
      <c r="AB1516" s="8">
        <v>0</v>
      </c>
      <c r="AC1516" s="8">
        <v>0</v>
      </c>
      <c r="AD1516" s="8">
        <v>0</v>
      </c>
      <c r="AE1516" s="8">
        <v>0</v>
      </c>
      <c r="AF1516" s="8">
        <v>0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8">
        <v>0</v>
      </c>
      <c r="AO1516" s="8">
        <v>0</v>
      </c>
      <c r="AP1516" s="8">
        <v>0</v>
      </c>
      <c r="AQ1516" s="8">
        <v>0</v>
      </c>
      <c r="AR1516" s="8">
        <v>0</v>
      </c>
      <c r="AS1516" s="8">
        <v>0</v>
      </c>
      <c r="AT1516" s="8">
        <v>0</v>
      </c>
      <c r="AU1516" s="7">
        <v>0</v>
      </c>
      <c r="AV1516" s="7">
        <v>0</v>
      </c>
      <c r="AW1516" s="7">
        <v>0</v>
      </c>
      <c r="AX1516" s="7">
        <v>0</v>
      </c>
      <c r="AY1516" s="7">
        <v>0</v>
      </c>
      <c r="AZ1516" s="7">
        <v>0</v>
      </c>
      <c r="BA1516" s="7">
        <v>0</v>
      </c>
      <c r="BB1516" s="7">
        <v>0</v>
      </c>
      <c r="BC1516" s="8">
        <v>0</v>
      </c>
      <c r="BD1516" s="8">
        <v>0</v>
      </c>
      <c r="BE1516" s="8">
        <v>0</v>
      </c>
      <c r="BF1516" s="8">
        <v>0</v>
      </c>
      <c r="BG1516" s="8">
        <v>0</v>
      </c>
      <c r="BH1516" s="8">
        <v>1.9570000000000001</v>
      </c>
      <c r="BI1516" s="8">
        <v>0</v>
      </c>
      <c r="BJ1516" s="8">
        <v>1.9570000000000001</v>
      </c>
      <c r="BK1516" s="8">
        <v>0</v>
      </c>
      <c r="BL1516" s="8">
        <v>0</v>
      </c>
      <c r="BM1516" s="8">
        <v>0</v>
      </c>
      <c r="BN1516" s="8">
        <v>0</v>
      </c>
      <c r="BO1516" s="8">
        <v>0</v>
      </c>
      <c r="BP1516" s="8">
        <v>0</v>
      </c>
      <c r="BQ1516" s="8">
        <v>0</v>
      </c>
      <c r="BR1516" s="8">
        <v>0</v>
      </c>
    </row>
    <row r="1517" spans="1:70" x14ac:dyDescent="0.25">
      <c r="A1517" s="6">
        <v>35396904</v>
      </c>
      <c r="B1517" t="s">
        <v>3137</v>
      </c>
      <c r="C1517" s="7" t="s">
        <v>82</v>
      </c>
      <c r="D1517" s="7" t="s">
        <v>2647</v>
      </c>
      <c r="E1517" s="7" t="s">
        <v>83</v>
      </c>
      <c r="F1517" t="s">
        <v>2507</v>
      </c>
      <c r="G1517" t="s">
        <v>2648</v>
      </c>
      <c r="H1517" t="s">
        <v>152</v>
      </c>
      <c r="I1517" t="s">
        <v>152</v>
      </c>
      <c r="J1517" t="s">
        <v>153</v>
      </c>
      <c r="K1517" t="s">
        <v>154</v>
      </c>
      <c r="L1517">
        <v>38.390903207800001</v>
      </c>
      <c r="M1517">
        <v>-122.43869657330001</v>
      </c>
      <c r="N1517" s="7" t="s">
        <v>1371</v>
      </c>
      <c r="O1517" s="7" t="s">
        <v>3118</v>
      </c>
      <c r="P1517" s="7" t="s">
        <v>1373</v>
      </c>
      <c r="Q1517" s="7" t="s">
        <v>170</v>
      </c>
      <c r="R1517" s="7">
        <v>1224</v>
      </c>
      <c r="S1517" s="7">
        <v>255</v>
      </c>
      <c r="T1517" s="7" t="s">
        <v>123</v>
      </c>
      <c r="U1517" s="7" t="s">
        <v>221</v>
      </c>
      <c r="V1517" s="7" t="s">
        <v>222</v>
      </c>
      <c r="W1517" s="8">
        <v>0</v>
      </c>
      <c r="X1517" s="8">
        <v>0.84799999999999998</v>
      </c>
      <c r="Y1517" s="8">
        <v>0</v>
      </c>
      <c r="Z1517" s="8">
        <v>0.84799999999999998</v>
      </c>
      <c r="AA1517" s="8">
        <v>0</v>
      </c>
      <c r="AB1517" s="8">
        <v>0</v>
      </c>
      <c r="AC1517" s="8">
        <v>0</v>
      </c>
      <c r="AD1517" s="8">
        <v>0</v>
      </c>
      <c r="AE1517" s="8">
        <v>0</v>
      </c>
      <c r="AF1517" s="8">
        <v>0</v>
      </c>
      <c r="AG1517" s="8">
        <v>0</v>
      </c>
      <c r="AH1517" s="8">
        <v>0</v>
      </c>
      <c r="AI1517" s="8">
        <v>0</v>
      </c>
      <c r="AJ1517" s="8">
        <v>0</v>
      </c>
      <c r="AK1517" s="8">
        <v>0</v>
      </c>
      <c r="AL1517" s="8">
        <v>0</v>
      </c>
      <c r="AM1517" s="8">
        <v>0</v>
      </c>
      <c r="AN1517" s="8">
        <v>0</v>
      </c>
      <c r="AO1517" s="8">
        <v>0</v>
      </c>
      <c r="AP1517" s="8">
        <v>0</v>
      </c>
      <c r="AQ1517" s="8">
        <v>0</v>
      </c>
      <c r="AR1517" s="8">
        <v>0</v>
      </c>
      <c r="AS1517" s="8">
        <v>0</v>
      </c>
      <c r="AT1517" s="8">
        <v>0</v>
      </c>
      <c r="AU1517" s="7">
        <v>0</v>
      </c>
      <c r="AV1517" s="7">
        <v>0</v>
      </c>
      <c r="AW1517" s="7">
        <v>0</v>
      </c>
      <c r="AX1517" s="7">
        <v>0</v>
      </c>
      <c r="AY1517" s="7">
        <v>0</v>
      </c>
      <c r="AZ1517" s="7">
        <v>0</v>
      </c>
      <c r="BA1517" s="7">
        <v>0</v>
      </c>
      <c r="BB1517" s="7">
        <v>0</v>
      </c>
      <c r="BC1517" s="8">
        <v>0</v>
      </c>
      <c r="BD1517" s="8">
        <v>0</v>
      </c>
      <c r="BE1517" s="8">
        <v>0</v>
      </c>
      <c r="BF1517" s="8">
        <v>0</v>
      </c>
      <c r="BG1517" s="8">
        <v>0</v>
      </c>
      <c r="BH1517" s="8">
        <v>0.84799999999999998</v>
      </c>
      <c r="BI1517" s="8">
        <v>0</v>
      </c>
      <c r="BJ1517" s="8">
        <v>0.84799999999999998</v>
      </c>
      <c r="BK1517" s="8">
        <v>0</v>
      </c>
      <c r="BL1517" s="8">
        <v>0</v>
      </c>
      <c r="BM1517" s="8">
        <v>0</v>
      </c>
      <c r="BN1517" s="8">
        <v>0</v>
      </c>
      <c r="BO1517" s="8">
        <v>0</v>
      </c>
      <c r="BP1517" s="8">
        <v>0</v>
      </c>
      <c r="BQ1517" s="8">
        <v>0</v>
      </c>
      <c r="BR1517" s="8">
        <v>0</v>
      </c>
    </row>
    <row r="1518" spans="1:70" x14ac:dyDescent="0.25">
      <c r="A1518" s="6">
        <v>35396905</v>
      </c>
      <c r="B1518" t="s">
        <v>3138</v>
      </c>
      <c r="C1518" s="7" t="s">
        <v>82</v>
      </c>
      <c r="D1518" s="7" t="s">
        <v>2647</v>
      </c>
      <c r="E1518" s="7" t="s">
        <v>83</v>
      </c>
      <c r="F1518" t="s">
        <v>2507</v>
      </c>
      <c r="G1518" t="s">
        <v>2648</v>
      </c>
      <c r="H1518" t="s">
        <v>152</v>
      </c>
      <c r="I1518" t="s">
        <v>152</v>
      </c>
      <c r="J1518" t="s">
        <v>153</v>
      </c>
      <c r="K1518" t="s">
        <v>154</v>
      </c>
      <c r="L1518">
        <v>38.392950099399997</v>
      </c>
      <c r="M1518">
        <v>-122.4420956779</v>
      </c>
      <c r="N1518" s="7" t="s">
        <v>1371</v>
      </c>
      <c r="O1518" s="7" t="s">
        <v>3118</v>
      </c>
      <c r="P1518" s="7" t="s">
        <v>1373</v>
      </c>
      <c r="Q1518" s="7" t="s">
        <v>170</v>
      </c>
      <c r="R1518" s="7">
        <v>1224</v>
      </c>
      <c r="S1518" s="7">
        <v>255</v>
      </c>
      <c r="T1518" s="7" t="s">
        <v>123</v>
      </c>
      <c r="U1518" s="7" t="s">
        <v>221</v>
      </c>
      <c r="V1518" s="7" t="s">
        <v>222</v>
      </c>
      <c r="W1518" s="8">
        <v>0</v>
      </c>
      <c r="X1518" s="8">
        <v>0.48099999999999998</v>
      </c>
      <c r="Y1518" s="8">
        <v>0</v>
      </c>
      <c r="Z1518" s="8">
        <v>0.48099999999999998</v>
      </c>
      <c r="AA1518" s="8">
        <v>0</v>
      </c>
      <c r="AB1518" s="8">
        <v>0</v>
      </c>
      <c r="AC1518" s="8">
        <v>0</v>
      </c>
      <c r="AD1518" s="8">
        <v>0</v>
      </c>
      <c r="AE1518" s="8">
        <v>0</v>
      </c>
      <c r="AF1518" s="8">
        <v>0</v>
      </c>
      <c r="AG1518" s="8">
        <v>0</v>
      </c>
      <c r="AH1518" s="8">
        <v>0</v>
      </c>
      <c r="AI1518" s="8">
        <v>0</v>
      </c>
      <c r="AJ1518" s="8">
        <v>0</v>
      </c>
      <c r="AK1518" s="8">
        <v>0</v>
      </c>
      <c r="AL1518" s="8">
        <v>0</v>
      </c>
      <c r="AM1518" s="8">
        <v>0</v>
      </c>
      <c r="AN1518" s="8">
        <v>0</v>
      </c>
      <c r="AO1518" s="8">
        <v>0</v>
      </c>
      <c r="AP1518" s="8">
        <v>0</v>
      </c>
      <c r="AQ1518" s="8">
        <v>0</v>
      </c>
      <c r="AR1518" s="8">
        <v>0</v>
      </c>
      <c r="AS1518" s="8">
        <v>0</v>
      </c>
      <c r="AT1518" s="8">
        <v>0</v>
      </c>
      <c r="AU1518" s="7">
        <v>0</v>
      </c>
      <c r="AV1518" s="7">
        <v>0</v>
      </c>
      <c r="AW1518" s="7">
        <v>0</v>
      </c>
      <c r="AX1518" s="7">
        <v>0</v>
      </c>
      <c r="AY1518" s="7">
        <v>0</v>
      </c>
      <c r="AZ1518" s="7">
        <v>0</v>
      </c>
      <c r="BA1518" s="7">
        <v>0</v>
      </c>
      <c r="BB1518" s="7">
        <v>0</v>
      </c>
      <c r="BC1518" s="8">
        <v>0</v>
      </c>
      <c r="BD1518" s="8">
        <v>0</v>
      </c>
      <c r="BE1518" s="8">
        <v>0</v>
      </c>
      <c r="BF1518" s="8">
        <v>0</v>
      </c>
      <c r="BG1518" s="8">
        <v>0</v>
      </c>
      <c r="BH1518" s="8">
        <v>0.48099999999999998</v>
      </c>
      <c r="BI1518" s="8">
        <v>0</v>
      </c>
      <c r="BJ1518" s="8">
        <v>0.48099999999999998</v>
      </c>
      <c r="BK1518" s="8">
        <v>0</v>
      </c>
      <c r="BL1518" s="8">
        <v>0</v>
      </c>
      <c r="BM1518" s="8">
        <v>0</v>
      </c>
      <c r="BN1518" s="8">
        <v>0</v>
      </c>
      <c r="BO1518" s="8">
        <v>0</v>
      </c>
      <c r="BP1518" s="8">
        <v>0</v>
      </c>
      <c r="BQ1518" s="8">
        <v>0</v>
      </c>
      <c r="BR1518" s="8">
        <v>0</v>
      </c>
    </row>
    <row r="1519" spans="1:70" x14ac:dyDescent="0.25">
      <c r="A1519" s="6">
        <v>35373636</v>
      </c>
      <c r="B1519" t="s">
        <v>3139</v>
      </c>
      <c r="C1519" s="7" t="s">
        <v>421</v>
      </c>
      <c r="D1519" s="7" t="s">
        <v>2647</v>
      </c>
      <c r="E1519" s="7" t="s">
        <v>421</v>
      </c>
      <c r="F1519" t="s">
        <v>2507</v>
      </c>
      <c r="G1519" t="s">
        <v>2648</v>
      </c>
      <c r="H1519" t="s">
        <v>152</v>
      </c>
      <c r="I1519" t="s">
        <v>152</v>
      </c>
      <c r="J1519" t="s">
        <v>153</v>
      </c>
      <c r="K1519" t="s">
        <v>154</v>
      </c>
      <c r="L1519">
        <v>38.3337890894</v>
      </c>
      <c r="M1519">
        <v>-122.3726680247</v>
      </c>
      <c r="N1519" s="7" t="s">
        <v>1371</v>
      </c>
      <c r="O1519" s="7" t="s">
        <v>3118</v>
      </c>
      <c r="P1519" s="7" t="s">
        <v>1373</v>
      </c>
      <c r="Q1519" s="7" t="s">
        <v>170</v>
      </c>
      <c r="R1519" s="7">
        <v>1224</v>
      </c>
      <c r="S1519" s="7">
        <v>255</v>
      </c>
      <c r="T1519" s="7" t="s">
        <v>123</v>
      </c>
      <c r="U1519" s="7" t="s">
        <v>221</v>
      </c>
      <c r="V1519" s="7" t="s">
        <v>2625</v>
      </c>
      <c r="W1519" s="8">
        <v>0</v>
      </c>
      <c r="X1519" s="8">
        <v>0.61599999999999999</v>
      </c>
      <c r="Y1519" s="8">
        <v>0</v>
      </c>
      <c r="Z1519" s="8">
        <v>0.61599999999999999</v>
      </c>
      <c r="AA1519" s="8">
        <v>0</v>
      </c>
      <c r="AB1519" s="8">
        <v>0</v>
      </c>
      <c r="AC1519" s="8">
        <v>0</v>
      </c>
      <c r="AD1519" s="8">
        <v>0</v>
      </c>
      <c r="AE1519" s="8">
        <v>0</v>
      </c>
      <c r="AF1519" s="8">
        <v>0</v>
      </c>
      <c r="AG1519" s="8">
        <v>0</v>
      </c>
      <c r="AH1519" s="8">
        <v>0</v>
      </c>
      <c r="AI1519" s="8">
        <v>0</v>
      </c>
      <c r="AJ1519" s="8">
        <v>0</v>
      </c>
      <c r="AK1519" s="8">
        <v>0</v>
      </c>
      <c r="AL1519" s="8">
        <v>0</v>
      </c>
      <c r="AM1519" s="8">
        <v>0</v>
      </c>
      <c r="AN1519" s="8">
        <v>0</v>
      </c>
      <c r="AO1519" s="8">
        <v>0</v>
      </c>
      <c r="AP1519" s="8">
        <v>0</v>
      </c>
      <c r="AQ1519" s="8">
        <v>0</v>
      </c>
      <c r="AR1519" s="8">
        <v>0</v>
      </c>
      <c r="AS1519" s="8">
        <v>0</v>
      </c>
      <c r="AT1519" s="8">
        <v>0</v>
      </c>
      <c r="AU1519" s="7">
        <v>0</v>
      </c>
      <c r="AV1519" s="7">
        <v>0</v>
      </c>
      <c r="AW1519" s="7">
        <v>0</v>
      </c>
      <c r="AX1519" s="7">
        <v>0</v>
      </c>
      <c r="AY1519" s="7">
        <v>0</v>
      </c>
      <c r="AZ1519" s="7">
        <v>0</v>
      </c>
      <c r="BA1519" s="7">
        <v>0</v>
      </c>
      <c r="BB1519" s="7">
        <v>0</v>
      </c>
      <c r="BC1519" s="8">
        <v>0</v>
      </c>
      <c r="BD1519" s="8">
        <v>0.61599999999999999</v>
      </c>
      <c r="BE1519" s="8">
        <v>0</v>
      </c>
      <c r="BF1519" s="8">
        <v>0.61599999999999999</v>
      </c>
      <c r="BG1519" s="8">
        <v>0</v>
      </c>
      <c r="BH1519" s="8">
        <v>0</v>
      </c>
      <c r="BI1519" s="8">
        <v>0</v>
      </c>
      <c r="BJ1519" s="8">
        <v>0</v>
      </c>
      <c r="BK1519" s="8">
        <v>0</v>
      </c>
      <c r="BL1519" s="8">
        <v>0</v>
      </c>
      <c r="BM1519" s="8">
        <v>0</v>
      </c>
      <c r="BN1519" s="8">
        <v>0</v>
      </c>
      <c r="BO1519" s="8">
        <v>0</v>
      </c>
      <c r="BP1519" s="8">
        <v>0</v>
      </c>
      <c r="BQ1519" s="8">
        <v>0</v>
      </c>
      <c r="BR1519" s="8">
        <v>0</v>
      </c>
    </row>
    <row r="1520" spans="1:70" x14ac:dyDescent="0.25">
      <c r="A1520" s="6">
        <v>35373637</v>
      </c>
      <c r="B1520" t="s">
        <v>3140</v>
      </c>
      <c r="C1520" s="7" t="s">
        <v>421</v>
      </c>
      <c r="D1520" s="7" t="s">
        <v>2647</v>
      </c>
      <c r="E1520" s="7" t="s">
        <v>421</v>
      </c>
      <c r="F1520" t="s">
        <v>2507</v>
      </c>
      <c r="G1520" t="s">
        <v>2648</v>
      </c>
      <c r="H1520" t="s">
        <v>152</v>
      </c>
      <c r="I1520" t="s">
        <v>152</v>
      </c>
      <c r="J1520" t="s">
        <v>153</v>
      </c>
      <c r="K1520" t="s">
        <v>154</v>
      </c>
      <c r="L1520">
        <v>38.370369914199998</v>
      </c>
      <c r="M1520">
        <v>-122.4131699046</v>
      </c>
      <c r="N1520" s="7" t="s">
        <v>1371</v>
      </c>
      <c r="O1520" s="7" t="s">
        <v>3118</v>
      </c>
      <c r="P1520" s="7" t="s">
        <v>1373</v>
      </c>
      <c r="Q1520" s="7" t="s">
        <v>170</v>
      </c>
      <c r="R1520" s="7">
        <v>1224</v>
      </c>
      <c r="S1520" s="7">
        <v>255</v>
      </c>
      <c r="T1520" s="7" t="s">
        <v>123</v>
      </c>
      <c r="U1520" s="7" t="s">
        <v>221</v>
      </c>
      <c r="V1520" s="7" t="s">
        <v>2625</v>
      </c>
      <c r="W1520" s="8">
        <v>0</v>
      </c>
      <c r="X1520" s="8">
        <v>1.87</v>
      </c>
      <c r="Y1520" s="8">
        <v>0</v>
      </c>
      <c r="Z1520" s="8">
        <v>1.87</v>
      </c>
      <c r="AA1520" s="8">
        <v>0</v>
      </c>
      <c r="AB1520" s="8">
        <v>0</v>
      </c>
      <c r="AC1520" s="8">
        <v>0</v>
      </c>
      <c r="AD1520" s="8">
        <v>0</v>
      </c>
      <c r="AE1520" s="8">
        <v>0</v>
      </c>
      <c r="AF1520" s="8">
        <v>0</v>
      </c>
      <c r="AG1520" s="8">
        <v>0</v>
      </c>
      <c r="AH1520" s="8">
        <v>0</v>
      </c>
      <c r="AI1520" s="8">
        <v>0</v>
      </c>
      <c r="AJ1520" s="8">
        <v>0</v>
      </c>
      <c r="AK1520" s="8">
        <v>0</v>
      </c>
      <c r="AL1520" s="8">
        <v>0</v>
      </c>
      <c r="AM1520" s="8">
        <v>0</v>
      </c>
      <c r="AN1520" s="8">
        <v>0</v>
      </c>
      <c r="AO1520" s="8">
        <v>0</v>
      </c>
      <c r="AP1520" s="8">
        <v>0</v>
      </c>
      <c r="AQ1520" s="8">
        <v>0</v>
      </c>
      <c r="AR1520" s="8">
        <v>0</v>
      </c>
      <c r="AS1520" s="8">
        <v>0</v>
      </c>
      <c r="AT1520" s="8">
        <v>0</v>
      </c>
      <c r="AU1520" s="7">
        <v>0</v>
      </c>
      <c r="AV1520" s="7">
        <v>0</v>
      </c>
      <c r="AW1520" s="7">
        <v>0</v>
      </c>
      <c r="AX1520" s="7">
        <v>0</v>
      </c>
      <c r="AY1520" s="7">
        <v>0</v>
      </c>
      <c r="AZ1520" s="7">
        <v>0</v>
      </c>
      <c r="BA1520" s="7">
        <v>0</v>
      </c>
      <c r="BB1520" s="7">
        <v>0</v>
      </c>
      <c r="BC1520" s="8">
        <v>0</v>
      </c>
      <c r="BD1520" s="8">
        <v>0</v>
      </c>
      <c r="BE1520" s="8">
        <v>0</v>
      </c>
      <c r="BF1520" s="8">
        <v>0</v>
      </c>
      <c r="BG1520" s="8">
        <v>0</v>
      </c>
      <c r="BH1520" s="8">
        <v>1.87</v>
      </c>
      <c r="BI1520" s="8">
        <v>0</v>
      </c>
      <c r="BJ1520" s="8">
        <v>1.87</v>
      </c>
      <c r="BK1520" s="8">
        <v>0</v>
      </c>
      <c r="BL1520" s="8">
        <v>0</v>
      </c>
      <c r="BM1520" s="8">
        <v>0</v>
      </c>
      <c r="BN1520" s="8">
        <v>0</v>
      </c>
      <c r="BO1520" s="8">
        <v>0</v>
      </c>
      <c r="BP1520" s="8">
        <v>0</v>
      </c>
      <c r="BQ1520" s="8">
        <v>0</v>
      </c>
      <c r="BR1520" s="8">
        <v>0</v>
      </c>
    </row>
    <row r="1521" spans="1:70" x14ac:dyDescent="0.25">
      <c r="A1521" s="6">
        <v>35373703</v>
      </c>
      <c r="B1521" t="s">
        <v>3141</v>
      </c>
      <c r="C1521" s="7" t="s">
        <v>421</v>
      </c>
      <c r="D1521" s="7" t="s">
        <v>2647</v>
      </c>
      <c r="E1521" s="7" t="s">
        <v>421</v>
      </c>
      <c r="F1521" t="s">
        <v>2507</v>
      </c>
      <c r="G1521" t="s">
        <v>2648</v>
      </c>
      <c r="H1521" t="s">
        <v>152</v>
      </c>
      <c r="I1521" t="s">
        <v>152</v>
      </c>
      <c r="J1521" t="s">
        <v>153</v>
      </c>
      <c r="K1521" t="s">
        <v>154</v>
      </c>
      <c r="L1521">
        <v>38.3418779048</v>
      </c>
      <c r="M1521">
        <v>-122.3941902152</v>
      </c>
      <c r="N1521" s="7" t="s">
        <v>1371</v>
      </c>
      <c r="O1521" s="7" t="s">
        <v>3118</v>
      </c>
      <c r="P1521" s="7" t="s">
        <v>1373</v>
      </c>
      <c r="Q1521" s="7" t="s">
        <v>170</v>
      </c>
      <c r="R1521" s="7">
        <v>1224</v>
      </c>
      <c r="S1521" s="7">
        <v>255</v>
      </c>
      <c r="T1521" s="7" t="s">
        <v>123</v>
      </c>
      <c r="U1521" s="7" t="s">
        <v>221</v>
      </c>
      <c r="V1521" s="7" t="s">
        <v>2625</v>
      </c>
      <c r="W1521" s="8">
        <v>0</v>
      </c>
      <c r="X1521" s="8">
        <v>2.4</v>
      </c>
      <c r="Y1521" s="8">
        <v>0</v>
      </c>
      <c r="Z1521" s="8">
        <v>2.4</v>
      </c>
      <c r="AA1521" s="8">
        <v>0</v>
      </c>
      <c r="AB1521" s="8">
        <v>0</v>
      </c>
      <c r="AC1521" s="8">
        <v>0</v>
      </c>
      <c r="AD1521" s="8">
        <v>0</v>
      </c>
      <c r="AE1521" s="8">
        <v>0</v>
      </c>
      <c r="AF1521" s="8">
        <v>0</v>
      </c>
      <c r="AG1521" s="8">
        <v>0</v>
      </c>
      <c r="AH1521" s="8">
        <v>0</v>
      </c>
      <c r="AI1521" s="8">
        <v>0</v>
      </c>
      <c r="AJ1521" s="8">
        <v>0</v>
      </c>
      <c r="AK1521" s="8">
        <v>0</v>
      </c>
      <c r="AL1521" s="8">
        <v>0</v>
      </c>
      <c r="AM1521" s="8">
        <v>0</v>
      </c>
      <c r="AN1521" s="8">
        <v>0</v>
      </c>
      <c r="AO1521" s="8">
        <v>0</v>
      </c>
      <c r="AP1521" s="8">
        <v>0</v>
      </c>
      <c r="AQ1521" s="8">
        <v>0</v>
      </c>
      <c r="AR1521" s="8">
        <v>0</v>
      </c>
      <c r="AS1521" s="8">
        <v>0</v>
      </c>
      <c r="AT1521" s="8">
        <v>0</v>
      </c>
      <c r="AU1521" s="7">
        <v>0</v>
      </c>
      <c r="AV1521" s="7">
        <v>0</v>
      </c>
      <c r="AW1521" s="7">
        <v>0</v>
      </c>
      <c r="AX1521" s="7">
        <v>0</v>
      </c>
      <c r="AY1521" s="7">
        <v>0</v>
      </c>
      <c r="AZ1521" s="7">
        <v>0</v>
      </c>
      <c r="BA1521" s="7">
        <v>0</v>
      </c>
      <c r="BB1521" s="7">
        <v>0</v>
      </c>
      <c r="BC1521" s="8">
        <v>0</v>
      </c>
      <c r="BD1521" s="8">
        <v>2.4</v>
      </c>
      <c r="BE1521" s="8">
        <v>0</v>
      </c>
      <c r="BF1521" s="8">
        <v>2.4</v>
      </c>
      <c r="BG1521" s="8">
        <v>0</v>
      </c>
      <c r="BH1521" s="8">
        <v>0</v>
      </c>
      <c r="BI1521" s="8">
        <v>0</v>
      </c>
      <c r="BJ1521" s="8">
        <v>0</v>
      </c>
      <c r="BK1521" s="8">
        <v>0</v>
      </c>
      <c r="BL1521" s="8">
        <v>0</v>
      </c>
      <c r="BM1521" s="8">
        <v>0</v>
      </c>
      <c r="BN1521" s="8">
        <v>0</v>
      </c>
      <c r="BO1521" s="8">
        <v>0</v>
      </c>
      <c r="BP1521" s="8">
        <v>0</v>
      </c>
      <c r="BQ1521" s="8">
        <v>0</v>
      </c>
      <c r="BR1521" s="8">
        <v>0</v>
      </c>
    </row>
    <row r="1522" spans="1:70" x14ac:dyDescent="0.25">
      <c r="A1522" s="6">
        <v>35219275</v>
      </c>
      <c r="B1522" t="s">
        <v>3142</v>
      </c>
      <c r="C1522" s="7" t="s">
        <v>93</v>
      </c>
      <c r="D1522" s="7" t="s">
        <v>94</v>
      </c>
      <c r="E1522" s="7" t="s">
        <v>95</v>
      </c>
      <c r="F1522" t="s">
        <v>2507</v>
      </c>
      <c r="G1522" t="s">
        <v>2508</v>
      </c>
      <c r="H1522" t="s">
        <v>3097</v>
      </c>
      <c r="I1522" t="s">
        <v>165</v>
      </c>
      <c r="J1522" t="s">
        <v>78</v>
      </c>
      <c r="K1522" t="s">
        <v>166</v>
      </c>
      <c r="L1522">
        <v>38.4836080193</v>
      </c>
      <c r="M1522">
        <v>-122.0249352367</v>
      </c>
      <c r="N1522" s="7" t="s">
        <v>1375</v>
      </c>
      <c r="O1522" s="7" t="s">
        <v>3143</v>
      </c>
      <c r="P1522" s="7" t="s">
        <v>1377</v>
      </c>
      <c r="Q1522" s="7" t="s">
        <v>141</v>
      </c>
      <c r="R1522" s="7">
        <v>41</v>
      </c>
      <c r="S1522" s="7">
        <v>2031</v>
      </c>
      <c r="T1522" s="7" t="s">
        <v>220</v>
      </c>
      <c r="U1522" s="7"/>
      <c r="V1522" s="7" t="s">
        <v>200</v>
      </c>
      <c r="W1522" s="8">
        <v>1.0231060606060607</v>
      </c>
      <c r="X1522" s="8">
        <v>0</v>
      </c>
      <c r="Y1522" s="8">
        <v>0</v>
      </c>
      <c r="Z1522" s="8">
        <v>1.0231060606060607</v>
      </c>
      <c r="AA1522" s="8">
        <v>0</v>
      </c>
      <c r="AB1522" s="8">
        <v>0</v>
      </c>
      <c r="AC1522" s="8">
        <v>0</v>
      </c>
      <c r="AD1522" s="8">
        <v>0</v>
      </c>
      <c r="AE1522" s="8">
        <v>0</v>
      </c>
      <c r="AF1522" s="8">
        <v>0</v>
      </c>
      <c r="AG1522" s="8">
        <v>0</v>
      </c>
      <c r="AH1522" s="8">
        <v>0</v>
      </c>
      <c r="AI1522" s="8">
        <v>0</v>
      </c>
      <c r="AJ1522" s="8">
        <v>0</v>
      </c>
      <c r="AK1522" s="8">
        <v>0</v>
      </c>
      <c r="AL1522" s="8">
        <v>0</v>
      </c>
      <c r="AM1522" s="8">
        <v>0</v>
      </c>
      <c r="AN1522" s="8">
        <v>0</v>
      </c>
      <c r="AO1522" s="8">
        <v>0</v>
      </c>
      <c r="AP1522" s="8">
        <v>0</v>
      </c>
      <c r="AQ1522" s="8">
        <v>1.0231060606060605</v>
      </c>
      <c r="AR1522" s="8">
        <v>0</v>
      </c>
      <c r="AS1522" s="8">
        <v>0</v>
      </c>
      <c r="AT1522" s="8">
        <v>1.0231060606060605</v>
      </c>
      <c r="AU1522" s="7">
        <v>0</v>
      </c>
      <c r="AV1522" s="7">
        <v>0</v>
      </c>
      <c r="AW1522" s="7">
        <v>0</v>
      </c>
      <c r="AX1522" s="7">
        <v>0</v>
      </c>
      <c r="AY1522" s="7">
        <v>0</v>
      </c>
      <c r="AZ1522" s="7">
        <v>0</v>
      </c>
      <c r="BA1522" s="7">
        <v>0</v>
      </c>
      <c r="BB1522" s="7">
        <v>0</v>
      </c>
      <c r="BC1522" s="8">
        <v>0</v>
      </c>
      <c r="BD1522" s="8">
        <v>0</v>
      </c>
      <c r="BE1522" s="8">
        <v>0</v>
      </c>
      <c r="BF1522" s="8">
        <v>0</v>
      </c>
      <c r="BG1522" s="8">
        <v>0</v>
      </c>
      <c r="BH1522" s="8">
        <v>0</v>
      </c>
      <c r="BI1522" s="8">
        <v>0</v>
      </c>
      <c r="BJ1522" s="8">
        <v>0</v>
      </c>
      <c r="BK1522" s="8">
        <v>0</v>
      </c>
      <c r="BL1522" s="8">
        <v>0</v>
      </c>
      <c r="BM1522" s="8">
        <v>0</v>
      </c>
      <c r="BN1522" s="8">
        <v>0</v>
      </c>
      <c r="BO1522" s="8">
        <v>0</v>
      </c>
      <c r="BP1522" s="8">
        <v>0</v>
      </c>
      <c r="BQ1522" s="8">
        <v>0</v>
      </c>
      <c r="BR1522" s="8">
        <v>0</v>
      </c>
    </row>
    <row r="1523" spans="1:70" x14ac:dyDescent="0.25">
      <c r="A1523" s="6">
        <v>35219542</v>
      </c>
      <c r="B1523" t="s">
        <v>3144</v>
      </c>
      <c r="C1523" s="7" t="s">
        <v>137</v>
      </c>
      <c r="D1523" s="7" t="s">
        <v>94</v>
      </c>
      <c r="E1523" s="7" t="s">
        <v>95</v>
      </c>
      <c r="F1523" t="s">
        <v>2507</v>
      </c>
      <c r="G1523" t="s">
        <v>2508</v>
      </c>
      <c r="H1523" t="s">
        <v>1218</v>
      </c>
      <c r="I1523" t="s">
        <v>130</v>
      </c>
      <c r="J1523" t="s">
        <v>78</v>
      </c>
      <c r="K1523" t="s">
        <v>109</v>
      </c>
      <c r="L1523">
        <v>38.730697769899997</v>
      </c>
      <c r="M1523">
        <v>-120.7827972</v>
      </c>
      <c r="N1523" s="7" t="s">
        <v>3145</v>
      </c>
      <c r="O1523" s="7" t="s">
        <v>3146</v>
      </c>
      <c r="P1523" s="7" t="s">
        <v>3147</v>
      </c>
      <c r="Q1523" s="7" t="s">
        <v>141</v>
      </c>
      <c r="R1523" s="7">
        <v>2123</v>
      </c>
      <c r="S1523" s="7">
        <v>1979</v>
      </c>
      <c r="T1523" s="7" t="s">
        <v>220</v>
      </c>
      <c r="U1523" s="7"/>
      <c r="V1523" s="7" t="s">
        <v>200</v>
      </c>
      <c r="W1523" s="8">
        <v>0</v>
      </c>
      <c r="X1523" s="8">
        <v>0.12878787878787878</v>
      </c>
      <c r="Y1523" s="8">
        <v>0</v>
      </c>
      <c r="Z1523" s="8">
        <v>0.12878787878787878</v>
      </c>
      <c r="AA1523" s="8">
        <v>0</v>
      </c>
      <c r="AB1523" s="8">
        <v>0</v>
      </c>
      <c r="AC1523" s="8">
        <v>0</v>
      </c>
      <c r="AD1523" s="8">
        <v>0</v>
      </c>
      <c r="AE1523" s="8">
        <v>0</v>
      </c>
      <c r="AF1523" s="8">
        <v>0</v>
      </c>
      <c r="AG1523" s="8">
        <v>0</v>
      </c>
      <c r="AH1523" s="8">
        <v>0</v>
      </c>
      <c r="AI1523" s="8">
        <v>0</v>
      </c>
      <c r="AJ1523" s="8">
        <v>0</v>
      </c>
      <c r="AK1523" s="8">
        <v>0</v>
      </c>
      <c r="AL1523" s="8">
        <v>0</v>
      </c>
      <c r="AM1523" s="8">
        <v>0</v>
      </c>
      <c r="AN1523" s="8">
        <v>0</v>
      </c>
      <c r="AO1523" s="8">
        <v>0</v>
      </c>
      <c r="AP1523" s="8">
        <v>0</v>
      </c>
      <c r="AQ1523" s="8">
        <v>0</v>
      </c>
      <c r="AR1523" s="8">
        <v>0.12878787878787878</v>
      </c>
      <c r="AS1523" s="8">
        <v>0</v>
      </c>
      <c r="AT1523" s="8">
        <v>0.12878787878787878</v>
      </c>
      <c r="AU1523" s="7">
        <v>0</v>
      </c>
      <c r="AV1523" s="7">
        <v>0</v>
      </c>
      <c r="AW1523" s="7">
        <v>0</v>
      </c>
      <c r="AX1523" s="7">
        <v>0</v>
      </c>
      <c r="AY1523" s="7">
        <v>0</v>
      </c>
      <c r="AZ1523" s="7">
        <v>0</v>
      </c>
      <c r="BA1523" s="7">
        <v>0</v>
      </c>
      <c r="BB1523" s="7">
        <v>0</v>
      </c>
      <c r="BC1523" s="8">
        <v>0</v>
      </c>
      <c r="BD1523" s="8">
        <v>0</v>
      </c>
      <c r="BE1523" s="8">
        <v>0</v>
      </c>
      <c r="BF1523" s="8">
        <v>0</v>
      </c>
      <c r="BG1523" s="8">
        <v>0</v>
      </c>
      <c r="BH1523" s="8">
        <v>0</v>
      </c>
      <c r="BI1523" s="8">
        <v>0</v>
      </c>
      <c r="BJ1523" s="8">
        <v>0</v>
      </c>
      <c r="BK1523" s="8">
        <v>0</v>
      </c>
      <c r="BL1523" s="8">
        <v>0</v>
      </c>
      <c r="BM1523" s="8">
        <v>0</v>
      </c>
      <c r="BN1523" s="8">
        <v>0</v>
      </c>
      <c r="BO1523" s="8">
        <v>0</v>
      </c>
      <c r="BP1523" s="8">
        <v>0</v>
      </c>
      <c r="BQ1523" s="8">
        <v>0</v>
      </c>
      <c r="BR1523" s="8">
        <v>0</v>
      </c>
    </row>
    <row r="1524" spans="1:70" x14ac:dyDescent="0.25">
      <c r="A1524" s="6">
        <v>35219543</v>
      </c>
      <c r="B1524" t="s">
        <v>3148</v>
      </c>
      <c r="C1524" s="7" t="s">
        <v>1188</v>
      </c>
      <c r="D1524" s="7" t="s">
        <v>94</v>
      </c>
      <c r="E1524" s="7" t="s">
        <v>95</v>
      </c>
      <c r="F1524" t="s">
        <v>2507</v>
      </c>
      <c r="G1524" t="s">
        <v>2508</v>
      </c>
      <c r="H1524" t="s">
        <v>1218</v>
      </c>
      <c r="I1524" t="s">
        <v>130</v>
      </c>
      <c r="J1524" t="s">
        <v>78</v>
      </c>
      <c r="K1524" t="s">
        <v>109</v>
      </c>
      <c r="L1524">
        <v>38.729301929400002</v>
      </c>
      <c r="M1524">
        <v>-120.79978525830001</v>
      </c>
      <c r="N1524" s="7" t="s">
        <v>3145</v>
      </c>
      <c r="O1524" s="7" t="s">
        <v>3146</v>
      </c>
      <c r="P1524" s="7" t="s">
        <v>3147</v>
      </c>
      <c r="Q1524" s="7" t="s">
        <v>141</v>
      </c>
      <c r="R1524" s="7">
        <v>2123</v>
      </c>
      <c r="S1524" s="7">
        <v>1979</v>
      </c>
      <c r="T1524" s="7" t="s">
        <v>220</v>
      </c>
      <c r="U1524" s="7" t="s">
        <v>216</v>
      </c>
      <c r="V1524" s="7" t="s">
        <v>222</v>
      </c>
      <c r="W1524" s="8">
        <v>0</v>
      </c>
      <c r="X1524" s="8">
        <v>0.23996212121212121</v>
      </c>
      <c r="Y1524" s="8">
        <v>0</v>
      </c>
      <c r="Z1524" s="8">
        <v>0.23996212121212121</v>
      </c>
      <c r="AA1524" s="8">
        <v>0</v>
      </c>
      <c r="AB1524" s="8">
        <v>0</v>
      </c>
      <c r="AC1524" s="8">
        <v>0</v>
      </c>
      <c r="AD1524" s="8">
        <v>0</v>
      </c>
      <c r="AE1524" s="8">
        <v>0</v>
      </c>
      <c r="AF1524" s="8">
        <v>0</v>
      </c>
      <c r="AG1524" s="8">
        <v>0</v>
      </c>
      <c r="AH1524" s="8">
        <v>0</v>
      </c>
      <c r="AI1524" s="8">
        <v>0</v>
      </c>
      <c r="AJ1524" s="8">
        <v>0</v>
      </c>
      <c r="AK1524" s="8">
        <v>0</v>
      </c>
      <c r="AL1524" s="8">
        <v>0</v>
      </c>
      <c r="AM1524" s="8">
        <v>0</v>
      </c>
      <c r="AN1524" s="8">
        <v>0</v>
      </c>
      <c r="AO1524" s="8">
        <v>0</v>
      </c>
      <c r="AP1524" s="8">
        <v>0</v>
      </c>
      <c r="AQ1524" s="8">
        <v>0</v>
      </c>
      <c r="AR1524" s="8">
        <v>0</v>
      </c>
      <c r="AS1524" s="8">
        <v>0</v>
      </c>
      <c r="AT1524" s="8">
        <v>0</v>
      </c>
      <c r="AU1524" s="7">
        <v>0</v>
      </c>
      <c r="AV1524" s="7">
        <v>0</v>
      </c>
      <c r="AW1524" s="7">
        <v>0</v>
      </c>
      <c r="AX1524" s="7">
        <v>0</v>
      </c>
      <c r="AY1524" s="7">
        <v>0</v>
      </c>
      <c r="AZ1524" s="7">
        <v>0</v>
      </c>
      <c r="BA1524" s="7">
        <v>0</v>
      </c>
      <c r="BB1524" s="7">
        <v>0</v>
      </c>
      <c r="BC1524" s="8">
        <v>0</v>
      </c>
      <c r="BD1524" s="8">
        <v>0.23996212121212121</v>
      </c>
      <c r="BE1524" s="8">
        <v>0</v>
      </c>
      <c r="BF1524" s="8">
        <v>0.23996212121212121</v>
      </c>
      <c r="BG1524" s="8">
        <v>0</v>
      </c>
      <c r="BH1524" s="8">
        <v>0</v>
      </c>
      <c r="BI1524" s="8">
        <v>0</v>
      </c>
      <c r="BJ1524" s="8">
        <v>0</v>
      </c>
      <c r="BK1524" s="8">
        <v>0</v>
      </c>
      <c r="BL1524" s="8">
        <v>0</v>
      </c>
      <c r="BM1524" s="8">
        <v>0</v>
      </c>
      <c r="BN1524" s="8">
        <v>0</v>
      </c>
      <c r="BO1524" s="8">
        <v>0</v>
      </c>
      <c r="BP1524" s="8">
        <v>0</v>
      </c>
      <c r="BQ1524" s="8">
        <v>0</v>
      </c>
      <c r="BR1524" s="8">
        <v>0</v>
      </c>
    </row>
    <row r="1525" spans="1:70" x14ac:dyDescent="0.25">
      <c r="A1525" s="6">
        <v>35367511</v>
      </c>
      <c r="B1525" t="s">
        <v>3149</v>
      </c>
      <c r="C1525" s="7" t="s">
        <v>82</v>
      </c>
      <c r="D1525" s="7" t="s">
        <v>2647</v>
      </c>
      <c r="E1525" s="7" t="s">
        <v>83</v>
      </c>
      <c r="F1525" t="s">
        <v>2507</v>
      </c>
      <c r="G1525" t="s">
        <v>2648</v>
      </c>
      <c r="H1525" t="s">
        <v>2734</v>
      </c>
      <c r="I1525" t="s">
        <v>1413</v>
      </c>
      <c r="J1525" t="s">
        <v>99</v>
      </c>
      <c r="K1525" t="s">
        <v>957</v>
      </c>
      <c r="L1525">
        <v>38.453605597399999</v>
      </c>
      <c r="M1525">
        <v>-120.52986262020001</v>
      </c>
      <c r="N1525" s="7" t="s">
        <v>3150</v>
      </c>
      <c r="O1525" s="7" t="s">
        <v>3151</v>
      </c>
      <c r="P1525" s="7" t="s">
        <v>1416</v>
      </c>
      <c r="Q1525" s="7" t="s">
        <v>122</v>
      </c>
      <c r="R1525" s="7">
        <v>2447</v>
      </c>
      <c r="S1525" s="7">
        <v>233</v>
      </c>
      <c r="T1525" s="7" t="s">
        <v>123</v>
      </c>
      <c r="U1525" s="7" t="s">
        <v>221</v>
      </c>
      <c r="V1525" s="7" t="s">
        <v>222</v>
      </c>
      <c r="W1525" s="8">
        <v>0</v>
      </c>
      <c r="X1525" s="8">
        <v>0.48599999999999999</v>
      </c>
      <c r="Y1525" s="8">
        <v>0</v>
      </c>
      <c r="Z1525" s="8">
        <v>0.48599999999999999</v>
      </c>
      <c r="AA1525" s="8">
        <v>0</v>
      </c>
      <c r="AB1525" s="8">
        <v>0</v>
      </c>
      <c r="AC1525" s="8">
        <v>0</v>
      </c>
      <c r="AD1525" s="8">
        <v>0</v>
      </c>
      <c r="AE1525" s="8">
        <v>0</v>
      </c>
      <c r="AF1525" s="8">
        <v>0</v>
      </c>
      <c r="AG1525" s="8">
        <v>0</v>
      </c>
      <c r="AH1525" s="8">
        <v>0</v>
      </c>
      <c r="AI1525" s="8">
        <v>0</v>
      </c>
      <c r="AJ1525" s="8">
        <v>0</v>
      </c>
      <c r="AK1525" s="8">
        <v>0</v>
      </c>
      <c r="AL1525" s="8">
        <v>0</v>
      </c>
      <c r="AM1525" s="8">
        <v>0</v>
      </c>
      <c r="AN1525" s="8">
        <v>0</v>
      </c>
      <c r="AO1525" s="8">
        <v>0</v>
      </c>
      <c r="AP1525" s="8">
        <v>0</v>
      </c>
      <c r="AQ1525" s="8">
        <v>0</v>
      </c>
      <c r="AR1525" s="8">
        <v>0</v>
      </c>
      <c r="AS1525" s="8">
        <v>0</v>
      </c>
      <c r="AT1525" s="8">
        <v>0</v>
      </c>
      <c r="AU1525" s="7">
        <v>0</v>
      </c>
      <c r="AV1525" s="7">
        <v>0</v>
      </c>
      <c r="AW1525" s="7">
        <v>0</v>
      </c>
      <c r="AX1525" s="7">
        <v>0</v>
      </c>
      <c r="AY1525" s="7">
        <v>0</v>
      </c>
      <c r="AZ1525" s="7">
        <v>0</v>
      </c>
      <c r="BA1525" s="7">
        <v>0</v>
      </c>
      <c r="BB1525" s="7">
        <v>0</v>
      </c>
      <c r="BC1525" s="8">
        <v>0</v>
      </c>
      <c r="BD1525" s="8">
        <v>0</v>
      </c>
      <c r="BE1525" s="8">
        <v>0</v>
      </c>
      <c r="BF1525" s="8">
        <v>0</v>
      </c>
      <c r="BG1525" s="8">
        <v>0</v>
      </c>
      <c r="BH1525" s="8">
        <v>0.48599999999999999</v>
      </c>
      <c r="BI1525" s="8">
        <v>0</v>
      </c>
      <c r="BJ1525" s="8">
        <v>0.48599999999999999</v>
      </c>
      <c r="BK1525" s="8">
        <v>0</v>
      </c>
      <c r="BL1525" s="8">
        <v>0</v>
      </c>
      <c r="BM1525" s="8">
        <v>0</v>
      </c>
      <c r="BN1525" s="8">
        <v>0</v>
      </c>
      <c r="BO1525" s="8">
        <v>0</v>
      </c>
      <c r="BP1525" s="8">
        <v>0</v>
      </c>
      <c r="BQ1525" s="8">
        <v>0</v>
      </c>
      <c r="BR1525" s="8">
        <v>0</v>
      </c>
    </row>
    <row r="1526" spans="1:70" x14ac:dyDescent="0.25">
      <c r="A1526" s="6">
        <v>35396697</v>
      </c>
      <c r="B1526" t="s">
        <v>3152</v>
      </c>
      <c r="C1526" s="7" t="s">
        <v>82</v>
      </c>
      <c r="D1526" s="7" t="s">
        <v>2647</v>
      </c>
      <c r="E1526" s="7" t="s">
        <v>83</v>
      </c>
      <c r="F1526" t="s">
        <v>2507</v>
      </c>
      <c r="G1526" t="s">
        <v>2648</v>
      </c>
      <c r="H1526" t="s">
        <v>2734</v>
      </c>
      <c r="I1526" t="s">
        <v>1413</v>
      </c>
      <c r="J1526" t="s">
        <v>99</v>
      </c>
      <c r="K1526" t="s">
        <v>957</v>
      </c>
      <c r="L1526">
        <v>38.453605597399999</v>
      </c>
      <c r="M1526">
        <v>-120.52986262020001</v>
      </c>
      <c r="N1526" s="7" t="s">
        <v>3150</v>
      </c>
      <c r="O1526" s="7" t="s">
        <v>3151</v>
      </c>
      <c r="P1526" s="7" t="s">
        <v>1416</v>
      </c>
      <c r="Q1526" s="7" t="s">
        <v>122</v>
      </c>
      <c r="R1526" s="7">
        <v>2447</v>
      </c>
      <c r="S1526" s="7">
        <v>233</v>
      </c>
      <c r="T1526" s="7" t="s">
        <v>123</v>
      </c>
      <c r="U1526" s="7"/>
      <c r="V1526" s="7" t="s">
        <v>222</v>
      </c>
      <c r="W1526" s="8">
        <v>0</v>
      </c>
      <c r="X1526" s="8">
        <v>3.8559999999999999</v>
      </c>
      <c r="Y1526" s="8">
        <v>0</v>
      </c>
      <c r="Z1526" s="8">
        <v>3.8559999999999999</v>
      </c>
      <c r="AA1526" s="8">
        <v>0</v>
      </c>
      <c r="AB1526" s="8">
        <v>0</v>
      </c>
      <c r="AC1526" s="8">
        <v>0</v>
      </c>
      <c r="AD1526" s="8">
        <v>0</v>
      </c>
      <c r="AE1526" s="8">
        <v>0</v>
      </c>
      <c r="AF1526" s="8">
        <v>0</v>
      </c>
      <c r="AG1526" s="8">
        <v>0</v>
      </c>
      <c r="AH1526" s="8">
        <v>0</v>
      </c>
      <c r="AI1526" s="8">
        <v>0</v>
      </c>
      <c r="AJ1526" s="8">
        <v>0</v>
      </c>
      <c r="AK1526" s="8">
        <v>0</v>
      </c>
      <c r="AL1526" s="8">
        <v>0</v>
      </c>
      <c r="AM1526" s="8">
        <v>0</v>
      </c>
      <c r="AN1526" s="8">
        <v>0</v>
      </c>
      <c r="AO1526" s="8">
        <v>0</v>
      </c>
      <c r="AP1526" s="8">
        <v>0</v>
      </c>
      <c r="AQ1526" s="8">
        <v>0</v>
      </c>
      <c r="AR1526" s="8">
        <v>0</v>
      </c>
      <c r="AS1526" s="8">
        <v>0</v>
      </c>
      <c r="AT1526" s="8">
        <v>0</v>
      </c>
      <c r="AU1526" s="7">
        <v>0</v>
      </c>
      <c r="AV1526" s="7">
        <v>0</v>
      </c>
      <c r="AW1526" s="7">
        <v>0</v>
      </c>
      <c r="AX1526" s="7">
        <v>0</v>
      </c>
      <c r="AY1526" s="7">
        <v>0</v>
      </c>
      <c r="AZ1526" s="7">
        <v>0</v>
      </c>
      <c r="BA1526" s="7">
        <v>0</v>
      </c>
      <c r="BB1526" s="7">
        <v>0</v>
      </c>
      <c r="BC1526" s="8">
        <v>0</v>
      </c>
      <c r="BD1526" s="8">
        <v>0</v>
      </c>
      <c r="BE1526" s="8">
        <v>0</v>
      </c>
      <c r="BF1526" s="8">
        <v>0</v>
      </c>
      <c r="BG1526" s="8">
        <v>0</v>
      </c>
      <c r="BH1526" s="8">
        <v>3.8559999999999999</v>
      </c>
      <c r="BI1526" s="8">
        <v>0</v>
      </c>
      <c r="BJ1526" s="8">
        <v>3.8559999999999999</v>
      </c>
      <c r="BK1526" s="8">
        <v>0</v>
      </c>
      <c r="BL1526" s="8">
        <v>0</v>
      </c>
      <c r="BM1526" s="8">
        <v>0</v>
      </c>
      <c r="BN1526" s="8">
        <v>0</v>
      </c>
      <c r="BO1526" s="8">
        <v>0</v>
      </c>
      <c r="BP1526" s="8">
        <v>0</v>
      </c>
      <c r="BQ1526" s="8">
        <v>0</v>
      </c>
      <c r="BR1526" s="8">
        <v>0</v>
      </c>
    </row>
    <row r="1527" spans="1:70" x14ac:dyDescent="0.25">
      <c r="A1527" s="6">
        <v>35396698</v>
      </c>
      <c r="B1527" t="s">
        <v>3153</v>
      </c>
      <c r="C1527" s="7" t="s">
        <v>82</v>
      </c>
      <c r="D1527" s="7" t="s">
        <v>2647</v>
      </c>
      <c r="E1527" s="7" t="s">
        <v>83</v>
      </c>
      <c r="F1527" t="s">
        <v>2507</v>
      </c>
      <c r="G1527" t="s">
        <v>2648</v>
      </c>
      <c r="H1527" t="s">
        <v>2734</v>
      </c>
      <c r="I1527" t="s">
        <v>1413</v>
      </c>
      <c r="J1527" t="s">
        <v>99</v>
      </c>
      <c r="K1527" t="s">
        <v>957</v>
      </c>
      <c r="L1527">
        <v>38.453605597399999</v>
      </c>
      <c r="M1527">
        <v>-120.52986262020001</v>
      </c>
      <c r="N1527" s="7" t="s">
        <v>3150</v>
      </c>
      <c r="O1527" s="7" t="s">
        <v>3151</v>
      </c>
      <c r="P1527" s="7" t="s">
        <v>1416</v>
      </c>
      <c r="Q1527" s="7" t="s">
        <v>170</v>
      </c>
      <c r="R1527" s="7">
        <v>2447</v>
      </c>
      <c r="S1527" s="7">
        <v>233</v>
      </c>
      <c r="T1527" s="7" t="s">
        <v>123</v>
      </c>
      <c r="U1527" s="7"/>
      <c r="V1527" s="7" t="s">
        <v>222</v>
      </c>
      <c r="W1527" s="8">
        <v>0</v>
      </c>
      <c r="X1527" s="8">
        <v>3.6399621212121214</v>
      </c>
      <c r="Y1527" s="8">
        <v>0</v>
      </c>
      <c r="Z1527" s="8">
        <v>3.6399621212121214</v>
      </c>
      <c r="AA1527" s="8">
        <v>0</v>
      </c>
      <c r="AB1527" s="8">
        <v>0</v>
      </c>
      <c r="AC1527" s="8">
        <v>0</v>
      </c>
      <c r="AD1527" s="8">
        <v>0</v>
      </c>
      <c r="AE1527" s="8">
        <v>0</v>
      </c>
      <c r="AF1527" s="8">
        <v>0</v>
      </c>
      <c r="AG1527" s="8">
        <v>0</v>
      </c>
      <c r="AH1527" s="8">
        <v>0</v>
      </c>
      <c r="AI1527" s="8">
        <v>0</v>
      </c>
      <c r="AJ1527" s="8">
        <v>0</v>
      </c>
      <c r="AK1527" s="8">
        <v>0</v>
      </c>
      <c r="AL1527" s="8">
        <v>0</v>
      </c>
      <c r="AM1527" s="8">
        <v>0</v>
      </c>
      <c r="AN1527" s="8">
        <v>0</v>
      </c>
      <c r="AO1527" s="8">
        <v>0</v>
      </c>
      <c r="AP1527" s="8">
        <v>0</v>
      </c>
      <c r="AQ1527" s="8">
        <v>0</v>
      </c>
      <c r="AR1527" s="8">
        <v>0</v>
      </c>
      <c r="AS1527" s="8">
        <v>0</v>
      </c>
      <c r="AT1527" s="8">
        <v>0</v>
      </c>
      <c r="AU1527" s="7">
        <v>0</v>
      </c>
      <c r="AV1527" s="7">
        <v>0</v>
      </c>
      <c r="AW1527" s="7">
        <v>0</v>
      </c>
      <c r="AX1527" s="7">
        <v>0</v>
      </c>
      <c r="AY1527" s="7">
        <v>0</v>
      </c>
      <c r="AZ1527" s="7">
        <v>0</v>
      </c>
      <c r="BA1527" s="7">
        <v>0</v>
      </c>
      <c r="BB1527" s="7">
        <v>0</v>
      </c>
      <c r="BC1527" s="8">
        <v>0</v>
      </c>
      <c r="BD1527" s="8">
        <v>0</v>
      </c>
      <c r="BE1527" s="8">
        <v>0</v>
      </c>
      <c r="BF1527" s="8">
        <v>0</v>
      </c>
      <c r="BG1527" s="8">
        <v>0</v>
      </c>
      <c r="BH1527" s="8">
        <v>3.6399621212121214</v>
      </c>
      <c r="BI1527" s="8">
        <v>0</v>
      </c>
      <c r="BJ1527" s="8">
        <v>3.6399621212121214</v>
      </c>
      <c r="BK1527" s="8">
        <v>0</v>
      </c>
      <c r="BL1527" s="8">
        <v>0</v>
      </c>
      <c r="BM1527" s="8">
        <v>0</v>
      </c>
      <c r="BN1527" s="8">
        <v>0</v>
      </c>
      <c r="BO1527" s="8">
        <v>0</v>
      </c>
      <c r="BP1527" s="8">
        <v>0</v>
      </c>
      <c r="BQ1527" s="8">
        <v>0</v>
      </c>
      <c r="BR1527" s="8">
        <v>0</v>
      </c>
    </row>
    <row r="1528" spans="1:70" x14ac:dyDescent="0.25">
      <c r="A1528" s="6">
        <v>35396699</v>
      </c>
      <c r="B1528" t="s">
        <v>3154</v>
      </c>
      <c r="C1528" s="7" t="s">
        <v>82</v>
      </c>
      <c r="D1528" s="7" t="s">
        <v>2647</v>
      </c>
      <c r="E1528" s="7" t="s">
        <v>83</v>
      </c>
      <c r="F1528" t="s">
        <v>2507</v>
      </c>
      <c r="G1528" t="s">
        <v>2648</v>
      </c>
      <c r="H1528" t="s">
        <v>2734</v>
      </c>
      <c r="I1528" t="s">
        <v>1413</v>
      </c>
      <c r="J1528" t="s">
        <v>99</v>
      </c>
      <c r="K1528" t="s">
        <v>957</v>
      </c>
      <c r="L1528">
        <v>38.453605597399999</v>
      </c>
      <c r="M1528">
        <v>-120.52986262020001</v>
      </c>
      <c r="N1528" s="7" t="s">
        <v>3150</v>
      </c>
      <c r="O1528" s="7" t="s">
        <v>3151</v>
      </c>
      <c r="P1528" s="7" t="s">
        <v>1416</v>
      </c>
      <c r="Q1528" s="7" t="s">
        <v>170</v>
      </c>
      <c r="R1528" s="7">
        <v>2447</v>
      </c>
      <c r="S1528" s="7">
        <v>233</v>
      </c>
      <c r="T1528" s="7" t="s">
        <v>123</v>
      </c>
      <c r="U1528" s="7"/>
      <c r="V1528" s="7" t="s">
        <v>222</v>
      </c>
      <c r="W1528" s="8">
        <v>0</v>
      </c>
      <c r="X1528" s="8">
        <v>3.3700757575757576</v>
      </c>
      <c r="Y1528" s="8">
        <v>0</v>
      </c>
      <c r="Z1528" s="8">
        <v>3.3700757575757576</v>
      </c>
      <c r="AA1528" s="8">
        <v>0</v>
      </c>
      <c r="AB1528" s="8">
        <v>0</v>
      </c>
      <c r="AC1528" s="8">
        <v>0</v>
      </c>
      <c r="AD1528" s="8">
        <v>0</v>
      </c>
      <c r="AE1528" s="8">
        <v>0</v>
      </c>
      <c r="AF1528" s="8">
        <v>0</v>
      </c>
      <c r="AG1528" s="8">
        <v>0</v>
      </c>
      <c r="AH1528" s="8">
        <v>0</v>
      </c>
      <c r="AI1528" s="8">
        <v>0</v>
      </c>
      <c r="AJ1528" s="8">
        <v>0</v>
      </c>
      <c r="AK1528" s="8">
        <v>0</v>
      </c>
      <c r="AL1528" s="8">
        <v>0</v>
      </c>
      <c r="AM1528" s="8">
        <v>0</v>
      </c>
      <c r="AN1528" s="8">
        <v>0</v>
      </c>
      <c r="AO1528" s="8">
        <v>0</v>
      </c>
      <c r="AP1528" s="8">
        <v>0</v>
      </c>
      <c r="AQ1528" s="8">
        <v>0</v>
      </c>
      <c r="AR1528" s="8">
        <v>0</v>
      </c>
      <c r="AS1528" s="8">
        <v>0</v>
      </c>
      <c r="AT1528" s="8">
        <v>0</v>
      </c>
      <c r="AU1528" s="7">
        <v>0</v>
      </c>
      <c r="AV1528" s="7">
        <v>0</v>
      </c>
      <c r="AW1528" s="7">
        <v>0</v>
      </c>
      <c r="AX1528" s="7">
        <v>0</v>
      </c>
      <c r="AY1528" s="7">
        <v>0</v>
      </c>
      <c r="AZ1528" s="7">
        <v>0</v>
      </c>
      <c r="BA1528" s="7">
        <v>0</v>
      </c>
      <c r="BB1528" s="7">
        <v>0</v>
      </c>
      <c r="BC1528" s="8">
        <v>0</v>
      </c>
      <c r="BD1528" s="8">
        <v>0</v>
      </c>
      <c r="BE1528" s="8">
        <v>0</v>
      </c>
      <c r="BF1528" s="8">
        <v>0</v>
      </c>
      <c r="BG1528" s="8">
        <v>0</v>
      </c>
      <c r="BH1528" s="8">
        <v>3.3700757575757576</v>
      </c>
      <c r="BI1528" s="8">
        <v>0</v>
      </c>
      <c r="BJ1528" s="8">
        <v>3.3700757575757576</v>
      </c>
      <c r="BK1528" s="8">
        <v>0</v>
      </c>
      <c r="BL1528" s="8">
        <v>0</v>
      </c>
      <c r="BM1528" s="8">
        <v>0</v>
      </c>
      <c r="BN1528" s="8">
        <v>0</v>
      </c>
      <c r="BO1528" s="8">
        <v>0</v>
      </c>
      <c r="BP1528" s="8">
        <v>0</v>
      </c>
      <c r="BQ1528" s="8">
        <v>0</v>
      </c>
      <c r="BR1528" s="8">
        <v>0</v>
      </c>
    </row>
    <row r="1529" spans="1:70" x14ac:dyDescent="0.25">
      <c r="A1529" s="6">
        <v>35396760</v>
      </c>
      <c r="B1529" t="s">
        <v>3155</v>
      </c>
      <c r="C1529" s="7" t="s">
        <v>82</v>
      </c>
      <c r="D1529" s="7" t="s">
        <v>2647</v>
      </c>
      <c r="E1529" s="7" t="s">
        <v>83</v>
      </c>
      <c r="F1529" t="s">
        <v>2507</v>
      </c>
      <c r="G1529" t="s">
        <v>2648</v>
      </c>
      <c r="H1529" t="s">
        <v>2734</v>
      </c>
      <c r="I1529" t="s">
        <v>1413</v>
      </c>
      <c r="J1529" t="s">
        <v>99</v>
      </c>
      <c r="K1529" t="s">
        <v>957</v>
      </c>
      <c r="L1529">
        <v>38.453605597399999</v>
      </c>
      <c r="M1529">
        <v>-120.52986262020001</v>
      </c>
      <c r="N1529" s="7" t="s">
        <v>3150</v>
      </c>
      <c r="O1529" s="7" t="s">
        <v>3151</v>
      </c>
      <c r="P1529" s="7" t="s">
        <v>1416</v>
      </c>
      <c r="Q1529" s="7" t="s">
        <v>170</v>
      </c>
      <c r="R1529" s="7">
        <v>2447</v>
      </c>
      <c r="S1529" s="7">
        <v>233</v>
      </c>
      <c r="T1529" s="7" t="s">
        <v>123</v>
      </c>
      <c r="U1529" s="7"/>
      <c r="V1529" s="7" t="s">
        <v>222</v>
      </c>
      <c r="W1529" s="8">
        <v>0</v>
      </c>
      <c r="X1529" s="8">
        <v>0.92992424242424243</v>
      </c>
      <c r="Y1529" s="8">
        <v>0</v>
      </c>
      <c r="Z1529" s="8">
        <v>0.92992424242424243</v>
      </c>
      <c r="AA1529" s="8">
        <v>0</v>
      </c>
      <c r="AB1529" s="8">
        <v>0</v>
      </c>
      <c r="AC1529" s="8">
        <v>0</v>
      </c>
      <c r="AD1529" s="8">
        <v>0</v>
      </c>
      <c r="AE1529" s="8">
        <v>0</v>
      </c>
      <c r="AF1529" s="8">
        <v>0</v>
      </c>
      <c r="AG1529" s="8">
        <v>0</v>
      </c>
      <c r="AH1529" s="8">
        <v>0</v>
      </c>
      <c r="AI1529" s="8">
        <v>0</v>
      </c>
      <c r="AJ1529" s="8">
        <v>0</v>
      </c>
      <c r="AK1529" s="8">
        <v>0</v>
      </c>
      <c r="AL1529" s="8">
        <v>0</v>
      </c>
      <c r="AM1529" s="8">
        <v>0</v>
      </c>
      <c r="AN1529" s="8">
        <v>0</v>
      </c>
      <c r="AO1529" s="8">
        <v>0</v>
      </c>
      <c r="AP1529" s="8">
        <v>0</v>
      </c>
      <c r="AQ1529" s="8">
        <v>0</v>
      </c>
      <c r="AR1529" s="8">
        <v>0</v>
      </c>
      <c r="AS1529" s="8">
        <v>0</v>
      </c>
      <c r="AT1529" s="8">
        <v>0</v>
      </c>
      <c r="AU1529" s="7">
        <v>0</v>
      </c>
      <c r="AV1529" s="7">
        <v>0</v>
      </c>
      <c r="AW1529" s="7">
        <v>0</v>
      </c>
      <c r="AX1529" s="7">
        <v>0</v>
      </c>
      <c r="AY1529" s="7">
        <v>0</v>
      </c>
      <c r="AZ1529" s="7">
        <v>0</v>
      </c>
      <c r="BA1529" s="7">
        <v>0</v>
      </c>
      <c r="BB1529" s="7">
        <v>0</v>
      </c>
      <c r="BC1529" s="8">
        <v>0</v>
      </c>
      <c r="BD1529" s="8">
        <v>0</v>
      </c>
      <c r="BE1529" s="8">
        <v>0</v>
      </c>
      <c r="BF1529" s="8">
        <v>0</v>
      </c>
      <c r="BG1529" s="8">
        <v>0</v>
      </c>
      <c r="BH1529" s="8">
        <v>0.92992424242424243</v>
      </c>
      <c r="BI1529" s="8">
        <v>0</v>
      </c>
      <c r="BJ1529" s="8">
        <v>0.92992424242424243</v>
      </c>
      <c r="BK1529" s="8">
        <v>0</v>
      </c>
      <c r="BL1529" s="8">
        <v>0</v>
      </c>
      <c r="BM1529" s="8">
        <v>0</v>
      </c>
      <c r="BN1529" s="8">
        <v>0</v>
      </c>
      <c r="BO1529" s="8">
        <v>0</v>
      </c>
      <c r="BP1529" s="8">
        <v>0</v>
      </c>
      <c r="BQ1529" s="8">
        <v>0</v>
      </c>
      <c r="BR1529" s="8">
        <v>0</v>
      </c>
    </row>
    <row r="1530" spans="1:70" x14ac:dyDescent="0.25">
      <c r="A1530" s="6">
        <v>35404713</v>
      </c>
      <c r="B1530" t="s">
        <v>3156</v>
      </c>
      <c r="C1530" s="7" t="s">
        <v>421</v>
      </c>
      <c r="D1530" s="7" t="s">
        <v>2647</v>
      </c>
      <c r="E1530" s="7" t="s">
        <v>421</v>
      </c>
      <c r="F1530" t="s">
        <v>2507</v>
      </c>
      <c r="G1530" t="s">
        <v>2648</v>
      </c>
      <c r="H1530" t="s">
        <v>2728</v>
      </c>
      <c r="I1530" t="s">
        <v>1413</v>
      </c>
      <c r="J1530" t="s">
        <v>99</v>
      </c>
      <c r="K1530" t="s">
        <v>957</v>
      </c>
      <c r="L1530">
        <v>38.461303555699999</v>
      </c>
      <c r="M1530">
        <v>-120.65784177010001</v>
      </c>
      <c r="N1530" s="7" t="s">
        <v>3157</v>
      </c>
      <c r="O1530" s="7" t="s">
        <v>3158</v>
      </c>
      <c r="P1530" s="7" t="s">
        <v>1416</v>
      </c>
      <c r="Q1530" s="7" t="s">
        <v>141</v>
      </c>
      <c r="R1530" s="7">
        <v>1271</v>
      </c>
      <c r="S1530" s="7">
        <v>131</v>
      </c>
      <c r="T1530" s="7" t="s">
        <v>123</v>
      </c>
      <c r="U1530" s="7"/>
      <c r="V1530" s="7" t="s">
        <v>790</v>
      </c>
      <c r="W1530" s="8">
        <v>0</v>
      </c>
      <c r="X1530" s="8">
        <v>10.179924242424242</v>
      </c>
      <c r="Y1530" s="8">
        <v>0</v>
      </c>
      <c r="Z1530" s="8">
        <v>10.179924242424242</v>
      </c>
      <c r="AA1530" s="8">
        <v>0</v>
      </c>
      <c r="AB1530" s="8">
        <v>0</v>
      </c>
      <c r="AC1530" s="8">
        <v>0</v>
      </c>
      <c r="AD1530" s="8">
        <v>0</v>
      </c>
      <c r="AE1530" s="8">
        <v>0</v>
      </c>
      <c r="AF1530" s="8">
        <v>0</v>
      </c>
      <c r="AG1530" s="8">
        <v>0</v>
      </c>
      <c r="AH1530" s="8">
        <v>0</v>
      </c>
      <c r="AI1530" s="8">
        <v>0</v>
      </c>
      <c r="AJ1530" s="8">
        <v>0</v>
      </c>
      <c r="AK1530" s="8">
        <v>0</v>
      </c>
      <c r="AL1530" s="8">
        <v>0</v>
      </c>
      <c r="AM1530" s="8">
        <v>0</v>
      </c>
      <c r="AN1530" s="8">
        <v>0</v>
      </c>
      <c r="AO1530" s="8">
        <v>0</v>
      </c>
      <c r="AP1530" s="8">
        <v>0</v>
      </c>
      <c r="AQ1530" s="8">
        <v>0</v>
      </c>
      <c r="AR1530" s="8">
        <v>0</v>
      </c>
      <c r="AS1530" s="8">
        <v>0</v>
      </c>
      <c r="AT1530" s="8">
        <v>0</v>
      </c>
      <c r="AU1530" s="7">
        <v>0</v>
      </c>
      <c r="AV1530" s="7">
        <v>0</v>
      </c>
      <c r="AW1530" s="7">
        <v>0</v>
      </c>
      <c r="AX1530" s="7">
        <v>0</v>
      </c>
      <c r="AY1530" s="7">
        <v>0</v>
      </c>
      <c r="AZ1530" s="7">
        <v>0</v>
      </c>
      <c r="BA1530" s="7">
        <v>0</v>
      </c>
      <c r="BB1530" s="7">
        <v>0</v>
      </c>
      <c r="BC1530" s="8">
        <v>0</v>
      </c>
      <c r="BD1530" s="8">
        <v>0</v>
      </c>
      <c r="BE1530" s="8">
        <v>0</v>
      </c>
      <c r="BF1530" s="8">
        <v>0</v>
      </c>
      <c r="BG1530" s="8">
        <v>0</v>
      </c>
      <c r="BH1530" s="8">
        <v>10.179924242424242</v>
      </c>
      <c r="BI1530" s="8">
        <v>0</v>
      </c>
      <c r="BJ1530" s="8">
        <v>10.179924242424242</v>
      </c>
      <c r="BK1530" s="8">
        <v>0</v>
      </c>
      <c r="BL1530" s="8">
        <v>0</v>
      </c>
      <c r="BM1530" s="8">
        <v>0</v>
      </c>
      <c r="BN1530" s="8">
        <v>0</v>
      </c>
      <c r="BO1530" s="8">
        <v>0</v>
      </c>
      <c r="BP1530" s="8">
        <v>0</v>
      </c>
      <c r="BQ1530" s="8">
        <v>0</v>
      </c>
      <c r="BR1530" s="8">
        <v>0</v>
      </c>
    </row>
    <row r="1531" spans="1:70" x14ac:dyDescent="0.25">
      <c r="A1531" s="6">
        <v>35404714</v>
      </c>
      <c r="B1531" t="s">
        <v>3159</v>
      </c>
      <c r="C1531" s="7" t="s">
        <v>421</v>
      </c>
      <c r="D1531" s="7" t="s">
        <v>2647</v>
      </c>
      <c r="E1531" s="7" t="s">
        <v>421</v>
      </c>
      <c r="F1531" t="s">
        <v>2507</v>
      </c>
      <c r="G1531" t="s">
        <v>2648</v>
      </c>
      <c r="H1531" t="s">
        <v>2728</v>
      </c>
      <c r="I1531" t="s">
        <v>1413</v>
      </c>
      <c r="J1531" t="s">
        <v>99</v>
      </c>
      <c r="K1531" t="s">
        <v>957</v>
      </c>
      <c r="L1531">
        <v>38.460578336200001</v>
      </c>
      <c r="M1531">
        <v>-120.6584278405</v>
      </c>
      <c r="N1531" s="7" t="s">
        <v>3157</v>
      </c>
      <c r="O1531" s="7" t="s">
        <v>3158</v>
      </c>
      <c r="P1531" s="7" t="s">
        <v>1416</v>
      </c>
      <c r="Q1531" s="7" t="s">
        <v>141</v>
      </c>
      <c r="R1531" s="7">
        <v>1271</v>
      </c>
      <c r="S1531" s="7">
        <v>131</v>
      </c>
      <c r="T1531" s="7" t="s">
        <v>123</v>
      </c>
      <c r="U1531" s="7"/>
      <c r="V1531" s="7" t="s">
        <v>790</v>
      </c>
      <c r="W1531" s="8">
        <v>0</v>
      </c>
      <c r="X1531" s="8">
        <v>10.660037878787879</v>
      </c>
      <c r="Y1531" s="8">
        <v>0</v>
      </c>
      <c r="Z1531" s="8">
        <v>10.660037878787879</v>
      </c>
      <c r="AA1531" s="8">
        <v>0</v>
      </c>
      <c r="AB1531" s="8">
        <v>0</v>
      </c>
      <c r="AC1531" s="8">
        <v>0</v>
      </c>
      <c r="AD1531" s="8">
        <v>0</v>
      </c>
      <c r="AE1531" s="8">
        <v>0</v>
      </c>
      <c r="AF1531" s="8">
        <v>0</v>
      </c>
      <c r="AG1531" s="8">
        <v>0</v>
      </c>
      <c r="AH1531" s="8">
        <v>0</v>
      </c>
      <c r="AI1531" s="8">
        <v>0</v>
      </c>
      <c r="AJ1531" s="8">
        <v>0</v>
      </c>
      <c r="AK1531" s="8">
        <v>0</v>
      </c>
      <c r="AL1531" s="8">
        <v>0</v>
      </c>
      <c r="AM1531" s="8">
        <v>0</v>
      </c>
      <c r="AN1531" s="8">
        <v>0</v>
      </c>
      <c r="AO1531" s="8">
        <v>0</v>
      </c>
      <c r="AP1531" s="8">
        <v>0</v>
      </c>
      <c r="AQ1531" s="8">
        <v>0</v>
      </c>
      <c r="AR1531" s="8">
        <v>0</v>
      </c>
      <c r="AS1531" s="8">
        <v>0</v>
      </c>
      <c r="AT1531" s="8">
        <v>0</v>
      </c>
      <c r="AU1531" s="7">
        <v>0</v>
      </c>
      <c r="AV1531" s="7">
        <v>0</v>
      </c>
      <c r="AW1531" s="7">
        <v>0</v>
      </c>
      <c r="AX1531" s="7">
        <v>0</v>
      </c>
      <c r="AY1531" s="7">
        <v>0</v>
      </c>
      <c r="AZ1531" s="7">
        <v>0</v>
      </c>
      <c r="BA1531" s="7">
        <v>0</v>
      </c>
      <c r="BB1531" s="7">
        <v>0</v>
      </c>
      <c r="BC1531" s="8">
        <v>0</v>
      </c>
      <c r="BD1531" s="8">
        <v>0</v>
      </c>
      <c r="BE1531" s="8">
        <v>0</v>
      </c>
      <c r="BF1531" s="8">
        <v>0</v>
      </c>
      <c r="BG1531" s="8">
        <v>0</v>
      </c>
      <c r="BH1531" s="8">
        <v>10.660037878787879</v>
      </c>
      <c r="BI1531" s="8">
        <v>0</v>
      </c>
      <c r="BJ1531" s="8">
        <v>10.660037878787879</v>
      </c>
      <c r="BK1531" s="8">
        <v>0</v>
      </c>
      <c r="BL1531" s="8">
        <v>0</v>
      </c>
      <c r="BM1531" s="8">
        <v>0</v>
      </c>
      <c r="BN1531" s="8">
        <v>0</v>
      </c>
      <c r="BO1531" s="8">
        <v>0</v>
      </c>
      <c r="BP1531" s="8">
        <v>0</v>
      </c>
      <c r="BQ1531" s="8">
        <v>0</v>
      </c>
      <c r="BR1531" s="8">
        <v>0</v>
      </c>
    </row>
    <row r="1532" spans="1:70" x14ac:dyDescent="0.25">
      <c r="A1532" s="6">
        <v>35404715</v>
      </c>
      <c r="B1532" t="s">
        <v>3160</v>
      </c>
      <c r="C1532" s="7" t="s">
        <v>421</v>
      </c>
      <c r="D1532" s="7" t="s">
        <v>2647</v>
      </c>
      <c r="E1532" s="7" t="s">
        <v>421</v>
      </c>
      <c r="F1532" t="s">
        <v>2507</v>
      </c>
      <c r="G1532" t="s">
        <v>2648</v>
      </c>
      <c r="H1532" t="s">
        <v>2728</v>
      </c>
      <c r="I1532" t="s">
        <v>1413</v>
      </c>
      <c r="J1532" t="s">
        <v>99</v>
      </c>
      <c r="K1532" t="s">
        <v>957</v>
      </c>
      <c r="L1532">
        <v>38.460872163700003</v>
      </c>
      <c r="M1532">
        <v>-120.6593434162</v>
      </c>
      <c r="N1532" s="7" t="s">
        <v>3157</v>
      </c>
      <c r="O1532" s="7" t="s">
        <v>3158</v>
      </c>
      <c r="P1532" s="7" t="s">
        <v>1416</v>
      </c>
      <c r="Q1532" s="7" t="s">
        <v>141</v>
      </c>
      <c r="R1532" s="7">
        <v>1271</v>
      </c>
      <c r="S1532" s="7">
        <v>131</v>
      </c>
      <c r="T1532" s="7" t="s">
        <v>123</v>
      </c>
      <c r="U1532" s="7"/>
      <c r="V1532" s="7" t="s">
        <v>790</v>
      </c>
      <c r="W1532" s="8">
        <v>0</v>
      </c>
      <c r="X1532" s="8">
        <v>8.65</v>
      </c>
      <c r="Y1532" s="8">
        <v>0</v>
      </c>
      <c r="Z1532" s="8">
        <v>8.65</v>
      </c>
      <c r="AA1532" s="8">
        <v>0</v>
      </c>
      <c r="AB1532" s="8">
        <v>0</v>
      </c>
      <c r="AC1532" s="8">
        <v>0</v>
      </c>
      <c r="AD1532" s="8">
        <v>0</v>
      </c>
      <c r="AE1532" s="8">
        <v>0</v>
      </c>
      <c r="AF1532" s="8">
        <v>0</v>
      </c>
      <c r="AG1532" s="8">
        <v>0</v>
      </c>
      <c r="AH1532" s="8">
        <v>0</v>
      </c>
      <c r="AI1532" s="8">
        <v>0</v>
      </c>
      <c r="AJ1532" s="8">
        <v>0</v>
      </c>
      <c r="AK1532" s="8">
        <v>0</v>
      </c>
      <c r="AL1532" s="8">
        <v>0</v>
      </c>
      <c r="AM1532" s="8">
        <v>0</v>
      </c>
      <c r="AN1532" s="8">
        <v>0</v>
      </c>
      <c r="AO1532" s="8">
        <v>0</v>
      </c>
      <c r="AP1532" s="8">
        <v>0</v>
      </c>
      <c r="AQ1532" s="8">
        <v>0</v>
      </c>
      <c r="AR1532" s="8">
        <v>0</v>
      </c>
      <c r="AS1532" s="8">
        <v>0</v>
      </c>
      <c r="AT1532" s="8">
        <v>0</v>
      </c>
      <c r="AU1532" s="7">
        <v>0</v>
      </c>
      <c r="AV1532" s="7">
        <v>0</v>
      </c>
      <c r="AW1532" s="7">
        <v>0</v>
      </c>
      <c r="AX1532" s="7">
        <v>0</v>
      </c>
      <c r="AY1532" s="7">
        <v>0</v>
      </c>
      <c r="AZ1532" s="7">
        <v>0</v>
      </c>
      <c r="BA1532" s="7">
        <v>0</v>
      </c>
      <c r="BB1532" s="7">
        <v>0</v>
      </c>
      <c r="BC1532" s="8">
        <v>0</v>
      </c>
      <c r="BD1532" s="8">
        <v>0</v>
      </c>
      <c r="BE1532" s="8">
        <v>0</v>
      </c>
      <c r="BF1532" s="8">
        <v>0</v>
      </c>
      <c r="BG1532" s="8">
        <v>0</v>
      </c>
      <c r="BH1532" s="8">
        <v>0</v>
      </c>
      <c r="BI1532" s="8">
        <v>0</v>
      </c>
      <c r="BJ1532" s="8">
        <v>0</v>
      </c>
      <c r="BK1532" s="8">
        <v>0</v>
      </c>
      <c r="BL1532" s="8">
        <v>8.65</v>
      </c>
      <c r="BM1532" s="8">
        <v>0</v>
      </c>
      <c r="BN1532" s="8">
        <v>8.65</v>
      </c>
      <c r="BO1532" s="8">
        <v>0</v>
      </c>
      <c r="BP1532" s="8">
        <v>0</v>
      </c>
      <c r="BQ1532" s="8">
        <v>0</v>
      </c>
      <c r="BR1532" s="8">
        <v>0</v>
      </c>
    </row>
    <row r="1533" spans="1:70" x14ac:dyDescent="0.25">
      <c r="A1533" s="6">
        <v>35404716</v>
      </c>
      <c r="B1533" t="s">
        <v>3161</v>
      </c>
      <c r="C1533" s="7" t="s">
        <v>421</v>
      </c>
      <c r="D1533" s="7" t="s">
        <v>2647</v>
      </c>
      <c r="E1533" s="7" t="s">
        <v>421</v>
      </c>
      <c r="F1533" t="s">
        <v>2507</v>
      </c>
      <c r="G1533" t="s">
        <v>2648</v>
      </c>
      <c r="H1533" t="s">
        <v>1488</v>
      </c>
      <c r="I1533" t="s">
        <v>1413</v>
      </c>
      <c r="J1533" t="s">
        <v>99</v>
      </c>
      <c r="K1533" t="s">
        <v>957</v>
      </c>
      <c r="L1533">
        <v>38.460237856600003</v>
      </c>
      <c r="M1533">
        <v>-120.6594492711</v>
      </c>
      <c r="N1533" s="7" t="s">
        <v>3157</v>
      </c>
      <c r="O1533" s="7" t="s">
        <v>3158</v>
      </c>
      <c r="P1533" s="7" t="s">
        <v>1416</v>
      </c>
      <c r="Q1533" s="7" t="s">
        <v>141</v>
      </c>
      <c r="R1533" s="7">
        <v>1271</v>
      </c>
      <c r="S1533" s="7">
        <v>131</v>
      </c>
      <c r="T1533" s="7" t="s">
        <v>123</v>
      </c>
      <c r="U1533" s="7"/>
      <c r="V1533" s="7" t="s">
        <v>790</v>
      </c>
      <c r="W1533" s="8">
        <v>0</v>
      </c>
      <c r="X1533" s="8">
        <v>6.9600378787878787</v>
      </c>
      <c r="Y1533" s="8">
        <v>0</v>
      </c>
      <c r="Z1533" s="8">
        <v>6.9600378787878787</v>
      </c>
      <c r="AA1533" s="8">
        <v>0</v>
      </c>
      <c r="AB1533" s="8">
        <v>0</v>
      </c>
      <c r="AC1533" s="8">
        <v>0</v>
      </c>
      <c r="AD1533" s="8">
        <v>0</v>
      </c>
      <c r="AE1533" s="8">
        <v>0</v>
      </c>
      <c r="AF1533" s="8">
        <v>0</v>
      </c>
      <c r="AG1533" s="8">
        <v>0</v>
      </c>
      <c r="AH1533" s="8">
        <v>0</v>
      </c>
      <c r="AI1533" s="8">
        <v>0</v>
      </c>
      <c r="AJ1533" s="8">
        <v>0</v>
      </c>
      <c r="AK1533" s="8">
        <v>0</v>
      </c>
      <c r="AL1533" s="8">
        <v>0</v>
      </c>
      <c r="AM1533" s="8">
        <v>0</v>
      </c>
      <c r="AN1533" s="8">
        <v>0</v>
      </c>
      <c r="AO1533" s="8">
        <v>0</v>
      </c>
      <c r="AP1533" s="8">
        <v>0</v>
      </c>
      <c r="AQ1533" s="8">
        <v>0</v>
      </c>
      <c r="AR1533" s="8">
        <v>0</v>
      </c>
      <c r="AS1533" s="8">
        <v>0</v>
      </c>
      <c r="AT1533" s="8">
        <v>0</v>
      </c>
      <c r="AU1533" s="7">
        <v>0</v>
      </c>
      <c r="AV1533" s="7">
        <v>0</v>
      </c>
      <c r="AW1533" s="7">
        <v>0</v>
      </c>
      <c r="AX1533" s="7">
        <v>0</v>
      </c>
      <c r="AY1533" s="7">
        <v>0</v>
      </c>
      <c r="AZ1533" s="7">
        <v>0</v>
      </c>
      <c r="BA1533" s="7">
        <v>0</v>
      </c>
      <c r="BB1533" s="7">
        <v>0</v>
      </c>
      <c r="BC1533" s="8">
        <v>0</v>
      </c>
      <c r="BD1533" s="8">
        <v>0</v>
      </c>
      <c r="BE1533" s="8">
        <v>0</v>
      </c>
      <c r="BF1533" s="8">
        <v>0</v>
      </c>
      <c r="BG1533" s="8">
        <v>0</v>
      </c>
      <c r="BH1533" s="8">
        <v>0</v>
      </c>
      <c r="BI1533" s="8">
        <v>0</v>
      </c>
      <c r="BJ1533" s="8">
        <v>0</v>
      </c>
      <c r="BK1533" s="8">
        <v>0</v>
      </c>
      <c r="BL1533" s="8">
        <v>6.9600378787878787</v>
      </c>
      <c r="BM1533" s="8">
        <v>0</v>
      </c>
      <c r="BN1533" s="8">
        <v>6.9600378787878787</v>
      </c>
      <c r="BO1533" s="8">
        <v>0</v>
      </c>
      <c r="BP1533" s="8">
        <v>0</v>
      </c>
      <c r="BQ1533" s="8">
        <v>0</v>
      </c>
      <c r="BR1533" s="8">
        <v>0</v>
      </c>
    </row>
    <row r="1534" spans="1:70" x14ac:dyDescent="0.25">
      <c r="A1534" s="6">
        <v>35410284</v>
      </c>
      <c r="B1534" t="s">
        <v>3161</v>
      </c>
      <c r="C1534" s="7" t="s">
        <v>421</v>
      </c>
      <c r="D1534" s="7" t="s">
        <v>2647</v>
      </c>
      <c r="E1534" s="7" t="s">
        <v>421</v>
      </c>
      <c r="F1534" t="s">
        <v>2507</v>
      </c>
      <c r="G1534" t="s">
        <v>2648</v>
      </c>
      <c r="H1534" t="s">
        <v>2728</v>
      </c>
      <c r="I1534" t="s">
        <v>1413</v>
      </c>
      <c r="J1534" t="s">
        <v>99</v>
      </c>
      <c r="K1534" t="s">
        <v>957</v>
      </c>
      <c r="L1534">
        <v>38.461303555699999</v>
      </c>
      <c r="M1534">
        <v>-120.65784177010001</v>
      </c>
      <c r="N1534" s="7" t="s">
        <v>3157</v>
      </c>
      <c r="O1534" s="7" t="s">
        <v>3158</v>
      </c>
      <c r="P1534" s="7" t="s">
        <v>1416</v>
      </c>
      <c r="Q1534" s="7" t="s">
        <v>141</v>
      </c>
      <c r="R1534" s="7">
        <v>1271</v>
      </c>
      <c r="S1534" s="7">
        <v>131</v>
      </c>
      <c r="T1534" s="7" t="s">
        <v>123</v>
      </c>
      <c r="U1534" s="7"/>
      <c r="V1534" s="7" t="s">
        <v>790</v>
      </c>
      <c r="W1534" s="8">
        <v>0</v>
      </c>
      <c r="X1534" s="8">
        <v>8.1200757575757567</v>
      </c>
      <c r="Y1534" s="8">
        <v>0</v>
      </c>
      <c r="Z1534" s="8">
        <v>8.1200757575757567</v>
      </c>
      <c r="AA1534" s="8">
        <v>0</v>
      </c>
      <c r="AB1534" s="8">
        <v>0</v>
      </c>
      <c r="AC1534" s="8">
        <v>0</v>
      </c>
      <c r="AD1534" s="8">
        <v>0</v>
      </c>
      <c r="AE1534" s="8">
        <v>0</v>
      </c>
      <c r="AF1534" s="8">
        <v>0</v>
      </c>
      <c r="AG1534" s="8">
        <v>0</v>
      </c>
      <c r="AH1534" s="8">
        <v>0</v>
      </c>
      <c r="AI1534" s="8">
        <v>0</v>
      </c>
      <c r="AJ1534" s="8">
        <v>0</v>
      </c>
      <c r="AK1534" s="8">
        <v>0</v>
      </c>
      <c r="AL1534" s="8">
        <v>0</v>
      </c>
      <c r="AM1534" s="8">
        <v>0</v>
      </c>
      <c r="AN1534" s="8">
        <v>0</v>
      </c>
      <c r="AO1534" s="8">
        <v>0</v>
      </c>
      <c r="AP1534" s="8">
        <v>0</v>
      </c>
      <c r="AQ1534" s="8">
        <v>0</v>
      </c>
      <c r="AR1534" s="8">
        <v>0</v>
      </c>
      <c r="AS1534" s="8">
        <v>0</v>
      </c>
      <c r="AT1534" s="8">
        <v>0</v>
      </c>
      <c r="AU1534" s="7">
        <v>0</v>
      </c>
      <c r="AV1534" s="7">
        <v>0</v>
      </c>
      <c r="AW1534" s="7">
        <v>0</v>
      </c>
      <c r="AX1534" s="7">
        <v>0</v>
      </c>
      <c r="AY1534" s="7">
        <v>0</v>
      </c>
      <c r="AZ1534" s="7">
        <v>0</v>
      </c>
      <c r="BA1534" s="7">
        <v>0</v>
      </c>
      <c r="BB1534" s="7">
        <v>0</v>
      </c>
      <c r="BC1534" s="8">
        <v>0</v>
      </c>
      <c r="BD1534" s="8">
        <v>0</v>
      </c>
      <c r="BE1534" s="8">
        <v>0</v>
      </c>
      <c r="BF1534" s="8">
        <v>0</v>
      </c>
      <c r="BG1534" s="8">
        <v>0</v>
      </c>
      <c r="BH1534" s="8">
        <v>0</v>
      </c>
      <c r="BI1534" s="8">
        <v>0</v>
      </c>
      <c r="BJ1534" s="8">
        <v>0</v>
      </c>
      <c r="BK1534" s="8">
        <v>0</v>
      </c>
      <c r="BL1534" s="8">
        <v>8.1200757575757567</v>
      </c>
      <c r="BM1534" s="8">
        <v>0</v>
      </c>
      <c r="BN1534" s="8">
        <v>8.1200757575757567</v>
      </c>
      <c r="BO1534" s="8">
        <v>0</v>
      </c>
      <c r="BP1534" s="8">
        <v>0</v>
      </c>
      <c r="BQ1534" s="8">
        <v>0</v>
      </c>
      <c r="BR1534" s="8">
        <v>0</v>
      </c>
    </row>
    <row r="1535" spans="1:70" x14ac:dyDescent="0.25">
      <c r="A1535" s="6">
        <v>35355171</v>
      </c>
      <c r="B1535" t="s">
        <v>3162</v>
      </c>
      <c r="C1535" s="7" t="s">
        <v>86</v>
      </c>
      <c r="D1535" s="7" t="s">
        <v>94</v>
      </c>
      <c r="E1535" s="7" t="s">
        <v>87</v>
      </c>
      <c r="F1535" t="s">
        <v>2507</v>
      </c>
      <c r="G1535" t="s">
        <v>2508</v>
      </c>
      <c r="H1535" t="s">
        <v>2171</v>
      </c>
      <c r="I1535" t="s">
        <v>118</v>
      </c>
      <c r="J1535" t="s">
        <v>78</v>
      </c>
      <c r="K1535" t="s">
        <v>79</v>
      </c>
      <c r="L1535">
        <v>40.984939974500001</v>
      </c>
      <c r="M1535">
        <v>-121.84850378</v>
      </c>
      <c r="N1535" s="7" t="s">
        <v>3163</v>
      </c>
      <c r="O1535" s="7" t="s">
        <v>3164</v>
      </c>
      <c r="P1535" s="7" t="s">
        <v>3165</v>
      </c>
      <c r="Q1535" s="7" t="s">
        <v>141</v>
      </c>
      <c r="R1535" s="7">
        <v>2320</v>
      </c>
      <c r="S1535" s="7">
        <v>394</v>
      </c>
      <c r="T1535" s="7" t="s">
        <v>134</v>
      </c>
      <c r="U1535" s="7" t="s">
        <v>221</v>
      </c>
      <c r="V1535" s="7" t="s">
        <v>222</v>
      </c>
      <c r="W1535" s="8">
        <v>0</v>
      </c>
      <c r="X1535" s="8">
        <v>0.55814393939393936</v>
      </c>
      <c r="Y1535" s="8">
        <v>0</v>
      </c>
      <c r="Z1535" s="8">
        <v>0.55814393939393936</v>
      </c>
      <c r="AA1535" s="8">
        <v>0</v>
      </c>
      <c r="AB1535" s="8">
        <v>0</v>
      </c>
      <c r="AC1535" s="8">
        <v>0</v>
      </c>
      <c r="AD1535" s="8">
        <v>0</v>
      </c>
      <c r="AE1535" s="8">
        <v>0</v>
      </c>
      <c r="AF1535" s="8">
        <v>0</v>
      </c>
      <c r="AG1535" s="8">
        <v>0</v>
      </c>
      <c r="AH1535" s="8">
        <v>0</v>
      </c>
      <c r="AI1535" s="8">
        <v>0</v>
      </c>
      <c r="AJ1535" s="8">
        <v>0</v>
      </c>
      <c r="AK1535" s="8">
        <v>0</v>
      </c>
      <c r="AL1535" s="8">
        <v>0</v>
      </c>
      <c r="AM1535" s="8">
        <v>0</v>
      </c>
      <c r="AN1535" s="8">
        <v>0</v>
      </c>
      <c r="AO1535" s="8">
        <v>0</v>
      </c>
      <c r="AP1535" s="8">
        <v>0</v>
      </c>
      <c r="AQ1535" s="8">
        <v>0</v>
      </c>
      <c r="AR1535" s="8">
        <v>0</v>
      </c>
      <c r="AS1535" s="8">
        <v>0</v>
      </c>
      <c r="AT1535" s="8">
        <v>0</v>
      </c>
      <c r="AU1535" s="7">
        <v>0</v>
      </c>
      <c r="AV1535" s="7">
        <v>0</v>
      </c>
      <c r="AW1535" s="7">
        <v>0</v>
      </c>
      <c r="AX1535" s="7">
        <v>0</v>
      </c>
      <c r="AY1535" s="7">
        <v>0</v>
      </c>
      <c r="AZ1535" s="7">
        <v>0</v>
      </c>
      <c r="BA1535" s="7">
        <v>0</v>
      </c>
      <c r="BB1535" s="7">
        <v>0</v>
      </c>
      <c r="BC1535" s="8">
        <v>0</v>
      </c>
      <c r="BD1535" s="8">
        <v>0</v>
      </c>
      <c r="BE1535" s="8">
        <v>0</v>
      </c>
      <c r="BF1535" s="8">
        <v>0</v>
      </c>
      <c r="BG1535" s="8">
        <v>0</v>
      </c>
      <c r="BH1535" s="8">
        <v>0.55814393939393936</v>
      </c>
      <c r="BI1535" s="8">
        <v>0</v>
      </c>
      <c r="BJ1535" s="8">
        <v>0.55814393939393936</v>
      </c>
      <c r="BK1535" s="8">
        <v>0</v>
      </c>
      <c r="BL1535" s="8">
        <v>0</v>
      </c>
      <c r="BM1535" s="8">
        <v>0</v>
      </c>
      <c r="BN1535" s="8">
        <v>0</v>
      </c>
      <c r="BO1535" s="8">
        <v>0</v>
      </c>
      <c r="BP1535" s="8">
        <v>0</v>
      </c>
      <c r="BQ1535" s="8">
        <v>0</v>
      </c>
      <c r="BR1535" s="8">
        <v>0</v>
      </c>
    </row>
    <row r="1536" spans="1:70" x14ac:dyDescent="0.25">
      <c r="A1536" s="6">
        <v>35355173</v>
      </c>
      <c r="B1536" t="s">
        <v>3166</v>
      </c>
      <c r="C1536" s="7" t="s">
        <v>86</v>
      </c>
      <c r="D1536" s="7" t="s">
        <v>94</v>
      </c>
      <c r="E1536" s="7" t="s">
        <v>87</v>
      </c>
      <c r="F1536" t="s">
        <v>2507</v>
      </c>
      <c r="G1536" t="s">
        <v>2508</v>
      </c>
      <c r="H1536" t="s">
        <v>2171</v>
      </c>
      <c r="I1536" t="s">
        <v>118</v>
      </c>
      <c r="J1536" t="s">
        <v>78</v>
      </c>
      <c r="K1536" t="s">
        <v>79</v>
      </c>
      <c r="L1536">
        <v>40.994702365800002</v>
      </c>
      <c r="M1536">
        <v>-121.74148980610001</v>
      </c>
      <c r="N1536" s="7" t="s">
        <v>3163</v>
      </c>
      <c r="O1536" s="7" t="s">
        <v>3164</v>
      </c>
      <c r="P1536" s="7" t="s">
        <v>3165</v>
      </c>
      <c r="Q1536" s="7" t="s">
        <v>141</v>
      </c>
      <c r="R1536" s="7">
        <v>2320</v>
      </c>
      <c r="S1536" s="7">
        <v>394</v>
      </c>
      <c r="T1536" s="7" t="s">
        <v>134</v>
      </c>
      <c r="U1536" s="7" t="s">
        <v>221</v>
      </c>
      <c r="V1536" s="7" t="s">
        <v>222</v>
      </c>
      <c r="W1536" s="8">
        <v>0</v>
      </c>
      <c r="X1536" s="8">
        <v>0.52916666666666667</v>
      </c>
      <c r="Y1536" s="8">
        <v>0</v>
      </c>
      <c r="Z1536" s="8">
        <v>0.52916666666666667</v>
      </c>
      <c r="AA1536" s="8">
        <v>0</v>
      </c>
      <c r="AB1536" s="8">
        <v>0</v>
      </c>
      <c r="AC1536" s="8">
        <v>0</v>
      </c>
      <c r="AD1536" s="8">
        <v>0</v>
      </c>
      <c r="AE1536" s="8">
        <v>0</v>
      </c>
      <c r="AF1536" s="8">
        <v>0</v>
      </c>
      <c r="AG1536" s="8">
        <v>0</v>
      </c>
      <c r="AH1536" s="8">
        <v>0</v>
      </c>
      <c r="AI1536" s="8">
        <v>0</v>
      </c>
      <c r="AJ1536" s="8">
        <v>0</v>
      </c>
      <c r="AK1536" s="8">
        <v>0</v>
      </c>
      <c r="AL1536" s="8">
        <v>0</v>
      </c>
      <c r="AM1536" s="8">
        <v>0</v>
      </c>
      <c r="AN1536" s="8">
        <v>0</v>
      </c>
      <c r="AO1536" s="8">
        <v>0</v>
      </c>
      <c r="AP1536" s="8">
        <v>0</v>
      </c>
      <c r="AQ1536" s="8">
        <v>0</v>
      </c>
      <c r="AR1536" s="8">
        <v>0</v>
      </c>
      <c r="AS1536" s="8">
        <v>0</v>
      </c>
      <c r="AT1536" s="8">
        <v>0</v>
      </c>
      <c r="AU1536" s="7">
        <v>0</v>
      </c>
      <c r="AV1536" s="7">
        <v>0</v>
      </c>
      <c r="AW1536" s="7">
        <v>0</v>
      </c>
      <c r="AX1536" s="7">
        <v>0</v>
      </c>
      <c r="AY1536" s="7">
        <v>0</v>
      </c>
      <c r="AZ1536" s="7">
        <v>0</v>
      </c>
      <c r="BA1536" s="7">
        <v>0</v>
      </c>
      <c r="BB1536" s="7">
        <v>0</v>
      </c>
      <c r="BC1536" s="8">
        <v>0</v>
      </c>
      <c r="BD1536" s="8">
        <v>0</v>
      </c>
      <c r="BE1536" s="8">
        <v>0</v>
      </c>
      <c r="BF1536" s="8">
        <v>0</v>
      </c>
      <c r="BG1536" s="8">
        <v>0</v>
      </c>
      <c r="BH1536" s="8">
        <v>0.52916666666666667</v>
      </c>
      <c r="BI1536" s="8">
        <v>0</v>
      </c>
      <c r="BJ1536" s="8">
        <v>0.52916666666666667</v>
      </c>
      <c r="BK1536" s="8">
        <v>0</v>
      </c>
      <c r="BL1536" s="8">
        <v>0</v>
      </c>
      <c r="BM1536" s="8">
        <v>0</v>
      </c>
      <c r="BN1536" s="8">
        <v>0</v>
      </c>
      <c r="BO1536" s="8">
        <v>0</v>
      </c>
      <c r="BP1536" s="8">
        <v>0</v>
      </c>
      <c r="BQ1536" s="8">
        <v>0</v>
      </c>
      <c r="BR1536" s="8">
        <v>0</v>
      </c>
    </row>
    <row r="1537" spans="1:70" x14ac:dyDescent="0.25">
      <c r="A1537" s="6">
        <v>35325224</v>
      </c>
      <c r="B1537" t="s">
        <v>3167</v>
      </c>
      <c r="C1537" s="7" t="s">
        <v>86</v>
      </c>
      <c r="D1537" s="7" t="s">
        <v>94</v>
      </c>
      <c r="E1537" s="7" t="s">
        <v>87</v>
      </c>
      <c r="F1537" t="s">
        <v>2507</v>
      </c>
      <c r="G1537" t="s">
        <v>2508</v>
      </c>
      <c r="H1537" t="s">
        <v>2171</v>
      </c>
      <c r="I1537" t="s">
        <v>118</v>
      </c>
      <c r="J1537" t="s">
        <v>78</v>
      </c>
      <c r="K1537" t="s">
        <v>79</v>
      </c>
      <c r="L1537">
        <v>41.008754767500001</v>
      </c>
      <c r="M1537">
        <v>-121.712877006</v>
      </c>
      <c r="N1537" s="7" t="s">
        <v>3163</v>
      </c>
      <c r="O1537" s="7" t="s">
        <v>3164</v>
      </c>
      <c r="P1537" s="7" t="s">
        <v>3165</v>
      </c>
      <c r="Q1537" s="7" t="s">
        <v>141</v>
      </c>
      <c r="R1537" s="7">
        <v>2320</v>
      </c>
      <c r="S1537" s="7">
        <v>394</v>
      </c>
      <c r="T1537" s="7" t="s">
        <v>134</v>
      </c>
      <c r="U1537" s="7" t="s">
        <v>221</v>
      </c>
      <c r="V1537" s="7" t="s">
        <v>222</v>
      </c>
      <c r="W1537" s="8">
        <v>5.0999999999999997E-2</v>
      </c>
      <c r="X1537" s="8">
        <v>3.2840000000000003</v>
      </c>
      <c r="Y1537" s="8">
        <v>0</v>
      </c>
      <c r="Z1537" s="8">
        <v>3.335</v>
      </c>
      <c r="AA1537" s="8">
        <v>0</v>
      </c>
      <c r="AB1537" s="8">
        <v>0</v>
      </c>
      <c r="AC1537" s="8">
        <v>0</v>
      </c>
      <c r="AD1537" s="8">
        <v>0</v>
      </c>
      <c r="AE1537" s="8">
        <v>0</v>
      </c>
      <c r="AF1537" s="8">
        <v>0</v>
      </c>
      <c r="AG1537" s="8">
        <v>0</v>
      </c>
      <c r="AH1537" s="8">
        <v>0</v>
      </c>
      <c r="AI1537" s="8">
        <v>0</v>
      </c>
      <c r="AJ1537" s="8">
        <v>0</v>
      </c>
      <c r="AK1537" s="8">
        <v>0</v>
      </c>
      <c r="AL1537" s="8">
        <v>0</v>
      </c>
      <c r="AM1537" s="8">
        <v>0</v>
      </c>
      <c r="AN1537" s="8">
        <v>0</v>
      </c>
      <c r="AO1537" s="8">
        <v>0</v>
      </c>
      <c r="AP1537" s="8">
        <v>0</v>
      </c>
      <c r="AQ1537" s="8">
        <v>0</v>
      </c>
      <c r="AR1537" s="8">
        <v>0</v>
      </c>
      <c r="AS1537" s="8">
        <v>0</v>
      </c>
      <c r="AT1537" s="8">
        <v>0</v>
      </c>
      <c r="AU1537" s="7">
        <v>0</v>
      </c>
      <c r="AV1537" s="7">
        <v>0</v>
      </c>
      <c r="AW1537" s="7">
        <v>0</v>
      </c>
      <c r="AX1537" s="7">
        <v>0</v>
      </c>
      <c r="AY1537" s="7">
        <v>5.0999999999999997E-2</v>
      </c>
      <c r="AZ1537" s="7">
        <v>3.2840000000000003</v>
      </c>
      <c r="BA1537" s="7">
        <v>0</v>
      </c>
      <c r="BB1537" s="7">
        <v>3.3350000000000004</v>
      </c>
      <c r="BC1537" s="8">
        <v>0</v>
      </c>
      <c r="BD1537" s="8">
        <v>0</v>
      </c>
      <c r="BE1537" s="8">
        <v>0</v>
      </c>
      <c r="BF1537" s="8">
        <v>0</v>
      </c>
      <c r="BG1537" s="8">
        <v>0</v>
      </c>
      <c r="BH1537" s="8">
        <v>0</v>
      </c>
      <c r="BI1537" s="8">
        <v>0</v>
      </c>
      <c r="BJ1537" s="8">
        <v>0</v>
      </c>
      <c r="BK1537" s="8">
        <v>0</v>
      </c>
      <c r="BL1537" s="8">
        <v>0</v>
      </c>
      <c r="BM1537" s="8">
        <v>0</v>
      </c>
      <c r="BN1537" s="8">
        <v>0</v>
      </c>
      <c r="BO1537" s="8">
        <v>0</v>
      </c>
      <c r="BP1537" s="8">
        <v>0</v>
      </c>
      <c r="BQ1537" s="8">
        <v>0</v>
      </c>
      <c r="BR1537" s="8">
        <v>0</v>
      </c>
    </row>
    <row r="1538" spans="1:70" x14ac:dyDescent="0.25">
      <c r="A1538" s="6">
        <v>35325225</v>
      </c>
      <c r="B1538" t="s">
        <v>3168</v>
      </c>
      <c r="C1538" s="7" t="s">
        <v>86</v>
      </c>
      <c r="D1538" s="7" t="s">
        <v>94</v>
      </c>
      <c r="E1538" s="7" t="s">
        <v>87</v>
      </c>
      <c r="F1538" t="s">
        <v>2507</v>
      </c>
      <c r="G1538" t="s">
        <v>2508</v>
      </c>
      <c r="H1538" t="s">
        <v>2171</v>
      </c>
      <c r="I1538" t="s">
        <v>118</v>
      </c>
      <c r="J1538" t="s">
        <v>78</v>
      </c>
      <c r="K1538" t="s">
        <v>79</v>
      </c>
      <c r="L1538">
        <v>40.972922471399997</v>
      </c>
      <c r="M1538">
        <v>-121.7814338981</v>
      </c>
      <c r="N1538" s="7" t="s">
        <v>3163</v>
      </c>
      <c r="O1538" s="7" t="s">
        <v>3164</v>
      </c>
      <c r="P1538" s="7" t="s">
        <v>3165</v>
      </c>
      <c r="Q1538" s="7" t="s">
        <v>141</v>
      </c>
      <c r="R1538" s="7">
        <v>2320</v>
      </c>
      <c r="S1538" s="7">
        <v>394</v>
      </c>
      <c r="T1538" s="7" t="s">
        <v>134</v>
      </c>
      <c r="U1538" s="7" t="s">
        <v>221</v>
      </c>
      <c r="V1538" s="7" t="s">
        <v>222</v>
      </c>
      <c r="W1538" s="8">
        <v>0</v>
      </c>
      <c r="X1538" s="8">
        <v>3.6395833333333334</v>
      </c>
      <c r="Y1538" s="8">
        <v>0</v>
      </c>
      <c r="Z1538" s="8">
        <v>3.6395833333333334</v>
      </c>
      <c r="AA1538" s="8">
        <v>0</v>
      </c>
      <c r="AB1538" s="8">
        <v>0</v>
      </c>
      <c r="AC1538" s="8">
        <v>0</v>
      </c>
      <c r="AD1538" s="8">
        <v>0</v>
      </c>
      <c r="AE1538" s="8">
        <v>0</v>
      </c>
      <c r="AF1538" s="8">
        <v>0</v>
      </c>
      <c r="AG1538" s="8">
        <v>0</v>
      </c>
      <c r="AH1538" s="8">
        <v>0</v>
      </c>
      <c r="AI1538" s="8">
        <v>0</v>
      </c>
      <c r="AJ1538" s="8">
        <v>0</v>
      </c>
      <c r="AK1538" s="8">
        <v>0</v>
      </c>
      <c r="AL1538" s="8">
        <v>0</v>
      </c>
      <c r="AM1538" s="8">
        <v>0</v>
      </c>
      <c r="AN1538" s="8">
        <v>0</v>
      </c>
      <c r="AO1538" s="8">
        <v>0</v>
      </c>
      <c r="AP1538" s="8">
        <v>0</v>
      </c>
      <c r="AQ1538" s="8">
        <v>0</v>
      </c>
      <c r="AR1538" s="8">
        <v>0</v>
      </c>
      <c r="AS1538" s="8">
        <v>0</v>
      </c>
      <c r="AT1538" s="8">
        <v>0</v>
      </c>
      <c r="AU1538" s="7">
        <v>0</v>
      </c>
      <c r="AV1538" s="7">
        <v>0</v>
      </c>
      <c r="AW1538" s="7">
        <v>0</v>
      </c>
      <c r="AX1538" s="7">
        <v>0</v>
      </c>
      <c r="AY1538" s="7">
        <v>0</v>
      </c>
      <c r="AZ1538" s="7">
        <v>0</v>
      </c>
      <c r="BA1538" s="7">
        <v>0</v>
      </c>
      <c r="BB1538" s="7">
        <v>0</v>
      </c>
      <c r="BC1538" s="8">
        <v>0</v>
      </c>
      <c r="BD1538" s="8">
        <v>3.6395833333333334</v>
      </c>
      <c r="BE1538" s="8">
        <v>0</v>
      </c>
      <c r="BF1538" s="8">
        <v>3.6395833333333334</v>
      </c>
      <c r="BG1538" s="8">
        <v>0</v>
      </c>
      <c r="BH1538" s="8">
        <v>0</v>
      </c>
      <c r="BI1538" s="8">
        <v>0</v>
      </c>
      <c r="BJ1538" s="8">
        <v>0</v>
      </c>
      <c r="BK1538" s="8">
        <v>0</v>
      </c>
      <c r="BL1538" s="8">
        <v>0</v>
      </c>
      <c r="BM1538" s="8">
        <v>0</v>
      </c>
      <c r="BN1538" s="8">
        <v>0</v>
      </c>
      <c r="BO1538" s="8">
        <v>0</v>
      </c>
      <c r="BP1538" s="8">
        <v>0</v>
      </c>
      <c r="BQ1538" s="8">
        <v>0</v>
      </c>
      <c r="BR1538" s="8">
        <v>0</v>
      </c>
    </row>
    <row r="1539" spans="1:70" x14ac:dyDescent="0.25">
      <c r="A1539" s="6">
        <v>35325226</v>
      </c>
      <c r="B1539" t="s">
        <v>3169</v>
      </c>
      <c r="C1539" s="7" t="s">
        <v>86</v>
      </c>
      <c r="D1539" s="7" t="s">
        <v>94</v>
      </c>
      <c r="E1539" s="7" t="s">
        <v>87</v>
      </c>
      <c r="F1539" t="s">
        <v>2507</v>
      </c>
      <c r="G1539" t="s">
        <v>2508</v>
      </c>
      <c r="H1539" t="s">
        <v>2171</v>
      </c>
      <c r="I1539" t="s">
        <v>118</v>
      </c>
      <c r="J1539" t="s">
        <v>78</v>
      </c>
      <c r="K1539" t="s">
        <v>79</v>
      </c>
      <c r="L1539">
        <v>40.986755295000002</v>
      </c>
      <c r="M1539">
        <v>-121.84813819190001</v>
      </c>
      <c r="N1539" s="7" t="s">
        <v>3163</v>
      </c>
      <c r="O1539" s="7" t="s">
        <v>3164</v>
      </c>
      <c r="P1539" s="7" t="s">
        <v>3165</v>
      </c>
      <c r="Q1539" s="7" t="s">
        <v>141</v>
      </c>
      <c r="R1539" s="7">
        <v>2320</v>
      </c>
      <c r="S1539" s="7">
        <v>394</v>
      </c>
      <c r="T1539" s="7" t="s">
        <v>134</v>
      </c>
      <c r="U1539" s="7" t="s">
        <v>221</v>
      </c>
      <c r="V1539" s="7" t="s">
        <v>222</v>
      </c>
      <c r="W1539" s="8">
        <v>0</v>
      </c>
      <c r="X1539" s="8">
        <v>3.5240530303030302</v>
      </c>
      <c r="Y1539" s="8">
        <v>0</v>
      </c>
      <c r="Z1539" s="8">
        <v>3.5240530303030302</v>
      </c>
      <c r="AA1539" s="8">
        <v>0</v>
      </c>
      <c r="AB1539" s="8">
        <v>0</v>
      </c>
      <c r="AC1539" s="8">
        <v>0</v>
      </c>
      <c r="AD1539" s="8">
        <v>0</v>
      </c>
      <c r="AE1539" s="8">
        <v>0</v>
      </c>
      <c r="AF1539" s="8">
        <v>0</v>
      </c>
      <c r="AG1539" s="8">
        <v>0</v>
      </c>
      <c r="AH1539" s="8">
        <v>0</v>
      </c>
      <c r="AI1539" s="8">
        <v>0</v>
      </c>
      <c r="AJ1539" s="8">
        <v>0</v>
      </c>
      <c r="AK1539" s="8">
        <v>0</v>
      </c>
      <c r="AL1539" s="8">
        <v>0</v>
      </c>
      <c r="AM1539" s="8">
        <v>0</v>
      </c>
      <c r="AN1539" s="8">
        <v>0</v>
      </c>
      <c r="AO1539" s="8">
        <v>0</v>
      </c>
      <c r="AP1539" s="8">
        <v>0</v>
      </c>
      <c r="AQ1539" s="8">
        <v>0</v>
      </c>
      <c r="AR1539" s="8">
        <v>0</v>
      </c>
      <c r="AS1539" s="8">
        <v>0</v>
      </c>
      <c r="AT1539" s="8">
        <v>0</v>
      </c>
      <c r="AU1539" s="7">
        <v>0</v>
      </c>
      <c r="AV1539" s="7">
        <v>0</v>
      </c>
      <c r="AW1539" s="7">
        <v>0</v>
      </c>
      <c r="AX1539" s="7">
        <v>0</v>
      </c>
      <c r="AY1539" s="7">
        <v>0</v>
      </c>
      <c r="AZ1539" s="7">
        <v>0</v>
      </c>
      <c r="BA1539" s="7">
        <v>0</v>
      </c>
      <c r="BB1539" s="7">
        <v>0</v>
      </c>
      <c r="BC1539" s="8">
        <v>0</v>
      </c>
      <c r="BD1539" s="8">
        <v>0</v>
      </c>
      <c r="BE1539" s="8">
        <v>0</v>
      </c>
      <c r="BF1539" s="8">
        <v>0</v>
      </c>
      <c r="BG1539" s="8">
        <v>0</v>
      </c>
      <c r="BH1539" s="8">
        <v>3.5240530303030302</v>
      </c>
      <c r="BI1539" s="8">
        <v>0</v>
      </c>
      <c r="BJ1539" s="8">
        <v>3.5240530303030302</v>
      </c>
      <c r="BK1539" s="8">
        <v>0</v>
      </c>
      <c r="BL1539" s="8">
        <v>0</v>
      </c>
      <c r="BM1539" s="8">
        <v>0</v>
      </c>
      <c r="BN1539" s="8">
        <v>0</v>
      </c>
      <c r="BO1539" s="8">
        <v>0</v>
      </c>
      <c r="BP1539" s="8">
        <v>0</v>
      </c>
      <c r="BQ1539" s="8">
        <v>0</v>
      </c>
      <c r="BR1539" s="8">
        <v>0</v>
      </c>
    </row>
    <row r="1540" spans="1:70" x14ac:dyDescent="0.25">
      <c r="A1540" s="6">
        <v>35294729</v>
      </c>
      <c r="B1540" t="s">
        <v>3170</v>
      </c>
      <c r="C1540" s="7" t="s">
        <v>86</v>
      </c>
      <c r="D1540" s="7" t="s">
        <v>94</v>
      </c>
      <c r="E1540" s="7" t="s">
        <v>87</v>
      </c>
      <c r="F1540" t="s">
        <v>2507</v>
      </c>
      <c r="G1540" t="s">
        <v>2508</v>
      </c>
      <c r="H1540" t="s">
        <v>2171</v>
      </c>
      <c r="I1540" t="s">
        <v>118</v>
      </c>
      <c r="J1540" t="s">
        <v>78</v>
      </c>
      <c r="K1540" t="s">
        <v>79</v>
      </c>
      <c r="L1540">
        <v>40.998226646500001</v>
      </c>
      <c r="M1540">
        <v>-121.7478835463</v>
      </c>
      <c r="N1540" s="7" t="s">
        <v>3163</v>
      </c>
      <c r="O1540" s="7" t="s">
        <v>3164</v>
      </c>
      <c r="P1540" s="7" t="s">
        <v>3165</v>
      </c>
      <c r="Q1540" s="7" t="s">
        <v>141</v>
      </c>
      <c r="R1540" s="7">
        <v>2320</v>
      </c>
      <c r="S1540" s="7">
        <v>394</v>
      </c>
      <c r="T1540" s="7" t="s">
        <v>134</v>
      </c>
      <c r="U1540" s="7" t="s">
        <v>221</v>
      </c>
      <c r="V1540" s="7" t="s">
        <v>222</v>
      </c>
      <c r="W1540" s="8">
        <v>0</v>
      </c>
      <c r="X1540" s="8">
        <v>3.1407196969696969</v>
      </c>
      <c r="Y1540" s="8">
        <v>0</v>
      </c>
      <c r="Z1540" s="8">
        <v>3.1407196969696969</v>
      </c>
      <c r="AA1540" s="8">
        <v>0</v>
      </c>
      <c r="AB1540" s="8">
        <v>0</v>
      </c>
      <c r="AC1540" s="8">
        <v>0</v>
      </c>
      <c r="AD1540" s="8">
        <v>0</v>
      </c>
      <c r="AE1540" s="8">
        <v>0</v>
      </c>
      <c r="AF1540" s="8">
        <v>0</v>
      </c>
      <c r="AG1540" s="8">
        <v>0</v>
      </c>
      <c r="AH1540" s="8">
        <v>0</v>
      </c>
      <c r="AI1540" s="8">
        <v>0</v>
      </c>
      <c r="AJ1540" s="8">
        <v>0</v>
      </c>
      <c r="AK1540" s="8">
        <v>0</v>
      </c>
      <c r="AL1540" s="8">
        <v>0</v>
      </c>
      <c r="AM1540" s="8">
        <v>0</v>
      </c>
      <c r="AN1540" s="8">
        <v>0</v>
      </c>
      <c r="AO1540" s="8">
        <v>0</v>
      </c>
      <c r="AP1540" s="8">
        <v>0</v>
      </c>
      <c r="AQ1540" s="8">
        <v>0</v>
      </c>
      <c r="AR1540" s="8">
        <v>0</v>
      </c>
      <c r="AS1540" s="8">
        <v>0</v>
      </c>
      <c r="AT1540" s="8">
        <v>0</v>
      </c>
      <c r="AU1540" s="7">
        <v>0</v>
      </c>
      <c r="AV1540" s="7">
        <v>0</v>
      </c>
      <c r="AW1540" s="7">
        <v>0</v>
      </c>
      <c r="AX1540" s="7">
        <v>0</v>
      </c>
      <c r="AY1540" s="7">
        <v>0</v>
      </c>
      <c r="AZ1540" s="7">
        <v>0</v>
      </c>
      <c r="BA1540" s="7">
        <v>0</v>
      </c>
      <c r="BB1540" s="7">
        <v>0</v>
      </c>
      <c r="BC1540" s="8">
        <v>0</v>
      </c>
      <c r="BD1540" s="8">
        <v>3.1407196969696969</v>
      </c>
      <c r="BE1540" s="8">
        <v>0</v>
      </c>
      <c r="BF1540" s="8">
        <v>3.1407196969696969</v>
      </c>
      <c r="BG1540" s="8">
        <v>0</v>
      </c>
      <c r="BH1540" s="8">
        <v>0</v>
      </c>
      <c r="BI1540" s="8">
        <v>0</v>
      </c>
      <c r="BJ1540" s="8">
        <v>0</v>
      </c>
      <c r="BK1540" s="8">
        <v>0</v>
      </c>
      <c r="BL1540" s="8">
        <v>0</v>
      </c>
      <c r="BM1540" s="8">
        <v>0</v>
      </c>
      <c r="BN1540" s="8">
        <v>0</v>
      </c>
      <c r="BO1540" s="8">
        <v>0</v>
      </c>
      <c r="BP1540" s="8">
        <v>0</v>
      </c>
      <c r="BQ1540" s="8">
        <v>0</v>
      </c>
      <c r="BR1540" s="8">
        <v>0</v>
      </c>
    </row>
    <row r="1541" spans="1:70" x14ac:dyDescent="0.25">
      <c r="A1541" s="6">
        <v>35294730</v>
      </c>
      <c r="B1541" t="s">
        <v>3171</v>
      </c>
      <c r="C1541" s="7" t="s">
        <v>86</v>
      </c>
      <c r="D1541" s="7" t="s">
        <v>94</v>
      </c>
      <c r="E1541" s="7" t="s">
        <v>87</v>
      </c>
      <c r="F1541" t="s">
        <v>2507</v>
      </c>
      <c r="G1541" t="s">
        <v>2508</v>
      </c>
      <c r="H1541" t="s">
        <v>2171</v>
      </c>
      <c r="I1541" t="s">
        <v>118</v>
      </c>
      <c r="J1541" t="s">
        <v>78</v>
      </c>
      <c r="K1541" t="s">
        <v>79</v>
      </c>
      <c r="L1541">
        <v>40.968495984400001</v>
      </c>
      <c r="M1541">
        <v>-121.8246273868</v>
      </c>
      <c r="N1541" s="7" t="s">
        <v>3163</v>
      </c>
      <c r="O1541" s="7" t="s">
        <v>3164</v>
      </c>
      <c r="P1541" s="7" t="s">
        <v>3165</v>
      </c>
      <c r="Q1541" s="7" t="s">
        <v>141</v>
      </c>
      <c r="R1541" s="7">
        <v>2320</v>
      </c>
      <c r="S1541" s="7">
        <v>394</v>
      </c>
      <c r="T1541" s="7" t="s">
        <v>134</v>
      </c>
      <c r="U1541" s="7" t="s">
        <v>221</v>
      </c>
      <c r="V1541" s="7" t="s">
        <v>222</v>
      </c>
      <c r="W1541" s="8">
        <v>0</v>
      </c>
      <c r="X1541" s="8">
        <v>2.906628787878788</v>
      </c>
      <c r="Y1541" s="8">
        <v>0</v>
      </c>
      <c r="Z1541" s="8">
        <v>2.906628787878788</v>
      </c>
      <c r="AA1541" s="8">
        <v>0</v>
      </c>
      <c r="AB1541" s="8">
        <v>0</v>
      </c>
      <c r="AC1541" s="8">
        <v>0</v>
      </c>
      <c r="AD1541" s="8">
        <v>0</v>
      </c>
      <c r="AE1541" s="8">
        <v>0</v>
      </c>
      <c r="AF1541" s="8">
        <v>0</v>
      </c>
      <c r="AG1541" s="8">
        <v>0</v>
      </c>
      <c r="AH1541" s="8">
        <v>0</v>
      </c>
      <c r="AI1541" s="8">
        <v>0</v>
      </c>
      <c r="AJ1541" s="8">
        <v>0</v>
      </c>
      <c r="AK1541" s="8">
        <v>0</v>
      </c>
      <c r="AL1541" s="8">
        <v>0</v>
      </c>
      <c r="AM1541" s="8">
        <v>0</v>
      </c>
      <c r="AN1541" s="8">
        <v>0</v>
      </c>
      <c r="AO1541" s="8">
        <v>0</v>
      </c>
      <c r="AP1541" s="8">
        <v>0</v>
      </c>
      <c r="AQ1541" s="8">
        <v>0</v>
      </c>
      <c r="AR1541" s="8">
        <v>0</v>
      </c>
      <c r="AS1541" s="8">
        <v>0</v>
      </c>
      <c r="AT1541" s="8">
        <v>0</v>
      </c>
      <c r="AU1541" s="7">
        <v>0</v>
      </c>
      <c r="AV1541" s="7">
        <v>0</v>
      </c>
      <c r="AW1541" s="7">
        <v>0</v>
      </c>
      <c r="AX1541" s="7">
        <v>0</v>
      </c>
      <c r="AY1541" s="7">
        <v>0</v>
      </c>
      <c r="AZ1541" s="7">
        <v>0</v>
      </c>
      <c r="BA1541" s="7">
        <v>0</v>
      </c>
      <c r="BB1541" s="7">
        <v>0</v>
      </c>
      <c r="BC1541" s="8">
        <v>0</v>
      </c>
      <c r="BD1541" s="8">
        <v>0</v>
      </c>
      <c r="BE1541" s="8">
        <v>0</v>
      </c>
      <c r="BF1541" s="8">
        <v>0</v>
      </c>
      <c r="BG1541" s="8">
        <v>0</v>
      </c>
      <c r="BH1541" s="8">
        <v>2.906628787878788</v>
      </c>
      <c r="BI1541" s="8">
        <v>0</v>
      </c>
      <c r="BJ1541" s="8">
        <v>2.906628787878788</v>
      </c>
      <c r="BK1541" s="8">
        <v>0</v>
      </c>
      <c r="BL1541" s="8">
        <v>0</v>
      </c>
      <c r="BM1541" s="8">
        <v>0</v>
      </c>
      <c r="BN1541" s="8">
        <v>0</v>
      </c>
      <c r="BO1541" s="8">
        <v>0</v>
      </c>
      <c r="BP1541" s="8">
        <v>0</v>
      </c>
      <c r="BQ1541" s="8">
        <v>0</v>
      </c>
      <c r="BR1541" s="8">
        <v>0</v>
      </c>
    </row>
    <row r="1542" spans="1:70" x14ac:dyDescent="0.25">
      <c r="A1542" s="6">
        <v>35294728</v>
      </c>
      <c r="B1542" t="s">
        <v>3172</v>
      </c>
      <c r="C1542" s="7" t="s">
        <v>86</v>
      </c>
      <c r="D1542" s="7" t="s">
        <v>94</v>
      </c>
      <c r="E1542" s="7" t="s">
        <v>87</v>
      </c>
      <c r="F1542" t="s">
        <v>2507</v>
      </c>
      <c r="G1542" t="s">
        <v>2508</v>
      </c>
      <c r="H1542" t="s">
        <v>2171</v>
      </c>
      <c r="I1542" t="s">
        <v>118</v>
      </c>
      <c r="J1542" t="s">
        <v>78</v>
      </c>
      <c r="K1542" t="s">
        <v>79</v>
      </c>
      <c r="L1542">
        <v>40.998245147799999</v>
      </c>
      <c r="M1542">
        <v>-121.7478182096</v>
      </c>
      <c r="N1542" s="7" t="s">
        <v>3163</v>
      </c>
      <c r="O1542" s="7" t="s">
        <v>3173</v>
      </c>
      <c r="P1542" s="7" t="s">
        <v>3165</v>
      </c>
      <c r="Q1542" s="7" t="s">
        <v>141</v>
      </c>
      <c r="R1542" s="7">
        <v>1816</v>
      </c>
      <c r="S1542" s="7">
        <v>326</v>
      </c>
      <c r="T1542" s="7" t="s">
        <v>134</v>
      </c>
      <c r="U1542" s="7" t="s">
        <v>221</v>
      </c>
      <c r="V1542" s="7" t="s">
        <v>222</v>
      </c>
      <c r="W1542" s="8">
        <v>0</v>
      </c>
      <c r="X1542" s="8">
        <v>1.9272727272727272</v>
      </c>
      <c r="Y1542" s="8">
        <v>0</v>
      </c>
      <c r="Z1542" s="8">
        <v>1.9272727272727272</v>
      </c>
      <c r="AA1542" s="8">
        <v>0</v>
      </c>
      <c r="AB1542" s="8">
        <v>0</v>
      </c>
      <c r="AC1542" s="8">
        <v>0</v>
      </c>
      <c r="AD1542" s="8">
        <v>0</v>
      </c>
      <c r="AE1542" s="8">
        <v>0</v>
      </c>
      <c r="AF1542" s="8">
        <v>0</v>
      </c>
      <c r="AG1542" s="8">
        <v>0</v>
      </c>
      <c r="AH1542" s="8">
        <v>0</v>
      </c>
      <c r="AI1542" s="8">
        <v>0</v>
      </c>
      <c r="AJ1542" s="8">
        <v>0</v>
      </c>
      <c r="AK1542" s="8">
        <v>0</v>
      </c>
      <c r="AL1542" s="8">
        <v>0</v>
      </c>
      <c r="AM1542" s="8">
        <v>0</v>
      </c>
      <c r="AN1542" s="8">
        <v>0</v>
      </c>
      <c r="AO1542" s="8">
        <v>0</v>
      </c>
      <c r="AP1542" s="8">
        <v>0</v>
      </c>
      <c r="AQ1542" s="8">
        <v>0</v>
      </c>
      <c r="AR1542" s="8">
        <v>0</v>
      </c>
      <c r="AS1542" s="8">
        <v>0</v>
      </c>
      <c r="AT1542" s="8">
        <v>0</v>
      </c>
      <c r="AU1542" s="7">
        <v>0</v>
      </c>
      <c r="AV1542" s="7">
        <v>0</v>
      </c>
      <c r="AW1542" s="7">
        <v>0</v>
      </c>
      <c r="AX1542" s="7">
        <v>0</v>
      </c>
      <c r="AY1542" s="7">
        <v>0</v>
      </c>
      <c r="AZ1542" s="7">
        <v>0</v>
      </c>
      <c r="BA1542" s="7">
        <v>0</v>
      </c>
      <c r="BB1542" s="7">
        <v>0</v>
      </c>
      <c r="BC1542" s="8">
        <v>0</v>
      </c>
      <c r="BD1542" s="8">
        <v>1.9272727272727272</v>
      </c>
      <c r="BE1542" s="8">
        <v>0</v>
      </c>
      <c r="BF1542" s="8">
        <v>1.9272727272727272</v>
      </c>
      <c r="BG1542" s="8">
        <v>0</v>
      </c>
      <c r="BH1542" s="8">
        <v>0</v>
      </c>
      <c r="BI1542" s="8">
        <v>0</v>
      </c>
      <c r="BJ1542" s="8">
        <v>0</v>
      </c>
      <c r="BK1542" s="8">
        <v>0</v>
      </c>
      <c r="BL1542" s="8">
        <v>0</v>
      </c>
      <c r="BM1542" s="8">
        <v>0</v>
      </c>
      <c r="BN1542" s="8">
        <v>0</v>
      </c>
      <c r="BO1542" s="8">
        <v>0</v>
      </c>
      <c r="BP1542" s="8">
        <v>0</v>
      </c>
      <c r="BQ1542" s="8">
        <v>0</v>
      </c>
      <c r="BR1542" s="8">
        <v>0</v>
      </c>
    </row>
    <row r="1543" spans="1:70" x14ac:dyDescent="0.25">
      <c r="A1543" s="6">
        <v>35341551</v>
      </c>
      <c r="B1543" t="s">
        <v>3174</v>
      </c>
      <c r="C1543" s="7" t="s">
        <v>421</v>
      </c>
      <c r="D1543" s="7" t="s">
        <v>94</v>
      </c>
      <c r="E1543" s="7" t="s">
        <v>421</v>
      </c>
      <c r="F1543" t="s">
        <v>2507</v>
      </c>
      <c r="G1543" t="s">
        <v>2609</v>
      </c>
      <c r="H1543" t="s">
        <v>2171</v>
      </c>
      <c r="I1543" t="s">
        <v>118</v>
      </c>
      <c r="J1543" t="s">
        <v>78</v>
      </c>
      <c r="K1543" t="s">
        <v>79</v>
      </c>
      <c r="L1543">
        <v>40.841729999999998</v>
      </c>
      <c r="M1543">
        <v>-122.01137</v>
      </c>
      <c r="N1543" s="7" t="s">
        <v>3175</v>
      </c>
      <c r="O1543" s="7" t="s">
        <v>3176</v>
      </c>
      <c r="P1543" s="7" t="s">
        <v>3177</v>
      </c>
      <c r="Q1543" s="7" t="s">
        <v>141</v>
      </c>
      <c r="R1543" s="7">
        <v>1055</v>
      </c>
      <c r="S1543" s="7">
        <v>549</v>
      </c>
      <c r="T1543" s="7" t="s">
        <v>220</v>
      </c>
      <c r="U1543" s="7"/>
      <c r="V1543" s="7" t="s">
        <v>2625</v>
      </c>
      <c r="W1543" s="8">
        <v>0</v>
      </c>
      <c r="X1543" s="8">
        <v>0</v>
      </c>
      <c r="Y1543" s="8">
        <v>2.709848484848485</v>
      </c>
      <c r="Z1543" s="8">
        <v>2.709848484848485</v>
      </c>
      <c r="AA1543" s="8">
        <v>0</v>
      </c>
      <c r="AB1543" s="8">
        <v>0</v>
      </c>
      <c r="AC1543" s="8">
        <v>0</v>
      </c>
      <c r="AD1543" s="8">
        <v>0</v>
      </c>
      <c r="AE1543" s="8">
        <v>0</v>
      </c>
      <c r="AF1543" s="8">
        <v>0</v>
      </c>
      <c r="AG1543" s="8">
        <v>0</v>
      </c>
      <c r="AH1543" s="8">
        <v>0</v>
      </c>
      <c r="AI1543" s="8">
        <v>0</v>
      </c>
      <c r="AJ1543" s="8">
        <v>0</v>
      </c>
      <c r="AK1543" s="8">
        <v>0</v>
      </c>
      <c r="AL1543" s="8">
        <v>0</v>
      </c>
      <c r="AM1543" s="8">
        <v>0</v>
      </c>
      <c r="AN1543" s="8">
        <v>0</v>
      </c>
      <c r="AO1543" s="8">
        <v>0</v>
      </c>
      <c r="AP1543" s="8">
        <v>0</v>
      </c>
      <c r="AQ1543" s="8">
        <v>0</v>
      </c>
      <c r="AR1543" s="8">
        <v>0</v>
      </c>
      <c r="AS1543" s="8">
        <v>0</v>
      </c>
      <c r="AT1543" s="8">
        <v>0</v>
      </c>
      <c r="AU1543" s="7">
        <v>0</v>
      </c>
      <c r="AV1543" s="7">
        <v>0</v>
      </c>
      <c r="AW1543" s="7">
        <v>0</v>
      </c>
      <c r="AX1543" s="7">
        <v>0</v>
      </c>
      <c r="AY1543" s="7">
        <v>0</v>
      </c>
      <c r="AZ1543" s="7">
        <v>0</v>
      </c>
      <c r="BA1543" s="7">
        <v>0</v>
      </c>
      <c r="BB1543" s="7">
        <v>0</v>
      </c>
      <c r="BC1543" s="8">
        <v>0</v>
      </c>
      <c r="BD1543" s="8">
        <v>0</v>
      </c>
      <c r="BE1543" s="8">
        <v>2.709848484848485</v>
      </c>
      <c r="BF1543" s="8">
        <v>2.709848484848485</v>
      </c>
      <c r="BG1543" s="8">
        <v>0</v>
      </c>
      <c r="BH1543" s="8">
        <v>0</v>
      </c>
      <c r="BI1543" s="8">
        <v>0</v>
      </c>
      <c r="BJ1543" s="8">
        <v>0</v>
      </c>
      <c r="BK1543" s="8">
        <v>0</v>
      </c>
      <c r="BL1543" s="8">
        <v>0</v>
      </c>
      <c r="BM1543" s="8">
        <v>0</v>
      </c>
      <c r="BN1543" s="8">
        <v>0</v>
      </c>
      <c r="BO1543" s="8">
        <v>0</v>
      </c>
      <c r="BP1543" s="8">
        <v>0</v>
      </c>
      <c r="BQ1543" s="8">
        <v>0</v>
      </c>
      <c r="BR1543" s="8">
        <v>0</v>
      </c>
    </row>
    <row r="1544" spans="1:70" x14ac:dyDescent="0.25">
      <c r="A1544" s="6">
        <v>35279627</v>
      </c>
      <c r="B1544" t="s">
        <v>3178</v>
      </c>
      <c r="C1544" s="7" t="s">
        <v>137</v>
      </c>
      <c r="D1544" s="7" t="s">
        <v>94</v>
      </c>
      <c r="E1544" s="7" t="s">
        <v>95</v>
      </c>
      <c r="F1544" t="s">
        <v>2507</v>
      </c>
      <c r="G1544" t="s">
        <v>2508</v>
      </c>
      <c r="H1544" t="s">
        <v>1106</v>
      </c>
      <c r="I1544" t="s">
        <v>1100</v>
      </c>
      <c r="J1544" t="s">
        <v>158</v>
      </c>
      <c r="K1544" t="s">
        <v>1101</v>
      </c>
      <c r="L1544">
        <v>35.725338457600003</v>
      </c>
      <c r="M1544">
        <v>-120.87011410940001</v>
      </c>
      <c r="N1544" s="7" t="s">
        <v>1408</v>
      </c>
      <c r="O1544" s="7" t="s">
        <v>1409</v>
      </c>
      <c r="P1544" s="7" t="s">
        <v>1410</v>
      </c>
      <c r="Q1544" s="7" t="s">
        <v>141</v>
      </c>
      <c r="R1544" s="7">
        <v>138</v>
      </c>
      <c r="S1544" s="7">
        <v>742</v>
      </c>
      <c r="T1544" s="7" t="s">
        <v>220</v>
      </c>
      <c r="U1544" s="7"/>
      <c r="V1544" s="7" t="s">
        <v>207</v>
      </c>
      <c r="W1544" s="8">
        <v>1.3268939393939394</v>
      </c>
      <c r="X1544" s="8">
        <v>0</v>
      </c>
      <c r="Y1544" s="8">
        <v>0</v>
      </c>
      <c r="Z1544" s="8">
        <v>1.3268939393939394</v>
      </c>
      <c r="AA1544" s="8">
        <v>0</v>
      </c>
      <c r="AB1544" s="8">
        <v>0</v>
      </c>
      <c r="AC1544" s="8">
        <v>0</v>
      </c>
      <c r="AD1544" s="8">
        <v>0</v>
      </c>
      <c r="AE1544" s="8">
        <v>0</v>
      </c>
      <c r="AF1544" s="8">
        <v>0</v>
      </c>
      <c r="AG1544" s="8">
        <v>0</v>
      </c>
      <c r="AH1544" s="8">
        <v>0</v>
      </c>
      <c r="AI1544" s="8">
        <v>0</v>
      </c>
      <c r="AJ1544" s="8">
        <v>0</v>
      </c>
      <c r="AK1544" s="8">
        <v>0</v>
      </c>
      <c r="AL1544" s="8">
        <v>0</v>
      </c>
      <c r="AM1544" s="8">
        <v>0</v>
      </c>
      <c r="AN1544" s="8">
        <v>0</v>
      </c>
      <c r="AO1544" s="8">
        <v>0</v>
      </c>
      <c r="AP1544" s="8">
        <v>0</v>
      </c>
      <c r="AQ1544" s="8">
        <v>0</v>
      </c>
      <c r="AR1544" s="8">
        <v>0</v>
      </c>
      <c r="AS1544" s="8">
        <v>0</v>
      </c>
      <c r="AT1544" s="8">
        <v>0</v>
      </c>
      <c r="AU1544" s="7">
        <v>0</v>
      </c>
      <c r="AV1544" s="7">
        <v>0</v>
      </c>
      <c r="AW1544" s="7">
        <v>0</v>
      </c>
      <c r="AX1544" s="7">
        <v>0</v>
      </c>
      <c r="AY1544" s="7">
        <v>0</v>
      </c>
      <c r="AZ1544" s="7">
        <v>0</v>
      </c>
      <c r="BA1544" s="7">
        <v>0</v>
      </c>
      <c r="BB1544" s="7">
        <v>0</v>
      </c>
      <c r="BC1544" s="8">
        <v>1.3268939393939394</v>
      </c>
      <c r="BD1544" s="8">
        <v>0</v>
      </c>
      <c r="BE1544" s="8">
        <v>0</v>
      </c>
      <c r="BF1544" s="8">
        <v>1.3268939393939394</v>
      </c>
      <c r="BG1544" s="8">
        <v>0</v>
      </c>
      <c r="BH1544" s="8">
        <v>0</v>
      </c>
      <c r="BI1544" s="8">
        <v>0</v>
      </c>
      <c r="BJ1544" s="8">
        <v>0</v>
      </c>
      <c r="BK1544" s="8">
        <v>0</v>
      </c>
      <c r="BL1544" s="8">
        <v>0</v>
      </c>
      <c r="BM1544" s="8">
        <v>0</v>
      </c>
      <c r="BN1544" s="8">
        <v>0</v>
      </c>
      <c r="BO1544" s="8">
        <v>0</v>
      </c>
      <c r="BP1544" s="8">
        <v>0</v>
      </c>
      <c r="BQ1544" s="8">
        <v>0</v>
      </c>
      <c r="BR1544" s="8">
        <v>0</v>
      </c>
    </row>
    <row r="1545" spans="1:70" x14ac:dyDescent="0.25">
      <c r="A1545" s="6">
        <v>35279628</v>
      </c>
      <c r="B1545" t="s">
        <v>3179</v>
      </c>
      <c r="C1545" s="7" t="s">
        <v>71</v>
      </c>
      <c r="D1545" s="7" t="s">
        <v>94</v>
      </c>
      <c r="E1545" s="7" t="s">
        <v>73</v>
      </c>
      <c r="F1545" t="s">
        <v>2507</v>
      </c>
      <c r="G1545" t="s">
        <v>2508</v>
      </c>
      <c r="H1545" t="s">
        <v>1106</v>
      </c>
      <c r="I1545" t="s">
        <v>1100</v>
      </c>
      <c r="J1545" t="s">
        <v>158</v>
      </c>
      <c r="K1545" t="s">
        <v>1101</v>
      </c>
      <c r="L1545">
        <v>35.7060114481</v>
      </c>
      <c r="M1545">
        <v>-120.81891344349999</v>
      </c>
      <c r="N1545" s="7" t="s">
        <v>1408</v>
      </c>
      <c r="O1545" s="7" t="s">
        <v>3180</v>
      </c>
      <c r="P1545" s="7" t="s">
        <v>1410</v>
      </c>
      <c r="Q1545" s="7" t="s">
        <v>141</v>
      </c>
      <c r="R1545" s="7">
        <v>291</v>
      </c>
      <c r="S1545" s="7">
        <v>311</v>
      </c>
      <c r="T1545" s="7" t="s">
        <v>134</v>
      </c>
      <c r="U1545" s="7"/>
      <c r="V1545" s="7" t="s">
        <v>207</v>
      </c>
      <c r="W1545" s="8">
        <v>2.1022727272727271</v>
      </c>
      <c r="X1545" s="8">
        <v>0</v>
      </c>
      <c r="Y1545" s="8">
        <v>0</v>
      </c>
      <c r="Z1545" s="8">
        <v>2.1022727272727271</v>
      </c>
      <c r="AA1545" s="8">
        <v>0</v>
      </c>
      <c r="AB1545" s="8">
        <v>0</v>
      </c>
      <c r="AC1545" s="8">
        <v>0</v>
      </c>
      <c r="AD1545" s="8">
        <v>0</v>
      </c>
      <c r="AE1545" s="8">
        <v>0</v>
      </c>
      <c r="AF1545" s="8">
        <v>0</v>
      </c>
      <c r="AG1545" s="8">
        <v>0</v>
      </c>
      <c r="AH1545" s="8">
        <v>0</v>
      </c>
      <c r="AI1545" s="8">
        <v>0</v>
      </c>
      <c r="AJ1545" s="8">
        <v>0</v>
      </c>
      <c r="AK1545" s="8">
        <v>0</v>
      </c>
      <c r="AL1545" s="8">
        <v>0</v>
      </c>
      <c r="AM1545" s="8">
        <v>0</v>
      </c>
      <c r="AN1545" s="8">
        <v>0</v>
      </c>
      <c r="AO1545" s="8">
        <v>0</v>
      </c>
      <c r="AP1545" s="8">
        <v>0</v>
      </c>
      <c r="AQ1545" s="8">
        <v>0</v>
      </c>
      <c r="AR1545" s="8">
        <v>0</v>
      </c>
      <c r="AS1545" s="8">
        <v>0</v>
      </c>
      <c r="AT1545" s="8">
        <v>0</v>
      </c>
      <c r="AU1545" s="7">
        <v>0</v>
      </c>
      <c r="AV1545" s="7">
        <v>0</v>
      </c>
      <c r="AW1545" s="7">
        <v>0</v>
      </c>
      <c r="AX1545" s="7">
        <v>0</v>
      </c>
      <c r="AY1545" s="7">
        <v>0</v>
      </c>
      <c r="AZ1545" s="7">
        <v>0</v>
      </c>
      <c r="BA1545" s="7">
        <v>0</v>
      </c>
      <c r="BB1545" s="7">
        <v>0</v>
      </c>
      <c r="BC1545" s="8">
        <v>2.1022727272727271</v>
      </c>
      <c r="BD1545" s="8">
        <v>0</v>
      </c>
      <c r="BE1545" s="8">
        <v>0</v>
      </c>
      <c r="BF1545" s="8">
        <v>2.1022727272727271</v>
      </c>
      <c r="BG1545" s="8">
        <v>0</v>
      </c>
      <c r="BH1545" s="8">
        <v>0</v>
      </c>
      <c r="BI1545" s="8">
        <v>0</v>
      </c>
      <c r="BJ1545" s="8">
        <v>0</v>
      </c>
      <c r="BK1545" s="8">
        <v>0</v>
      </c>
      <c r="BL1545" s="8">
        <v>0</v>
      </c>
      <c r="BM1545" s="8">
        <v>0</v>
      </c>
      <c r="BN1545" s="8">
        <v>0</v>
      </c>
      <c r="BO1545" s="8">
        <v>0</v>
      </c>
      <c r="BP1545" s="8">
        <v>0</v>
      </c>
      <c r="BQ1545" s="8">
        <v>0</v>
      </c>
      <c r="BR1545" s="8">
        <v>0</v>
      </c>
    </row>
    <row r="1546" spans="1:70" x14ac:dyDescent="0.25">
      <c r="A1546" s="6">
        <v>35279629</v>
      </c>
      <c r="B1546" t="s">
        <v>3181</v>
      </c>
      <c r="C1546" s="7" t="s">
        <v>86</v>
      </c>
      <c r="D1546" s="7" t="s">
        <v>94</v>
      </c>
      <c r="E1546" s="7" t="s">
        <v>87</v>
      </c>
      <c r="F1546" t="s">
        <v>2507</v>
      </c>
      <c r="G1546" t="s">
        <v>2508</v>
      </c>
      <c r="H1546" t="s">
        <v>1106</v>
      </c>
      <c r="I1546" t="s">
        <v>1100</v>
      </c>
      <c r="J1546" t="s">
        <v>158</v>
      </c>
      <c r="K1546" t="s">
        <v>1101</v>
      </c>
      <c r="L1546">
        <v>35.714060387700002</v>
      </c>
      <c r="M1546">
        <v>-120.8385522841</v>
      </c>
      <c r="N1546" s="7" t="s">
        <v>1408</v>
      </c>
      <c r="O1546" s="7" t="s">
        <v>3180</v>
      </c>
      <c r="P1546" s="7" t="s">
        <v>1410</v>
      </c>
      <c r="Q1546" s="7" t="s">
        <v>141</v>
      </c>
      <c r="R1546" s="7">
        <v>291</v>
      </c>
      <c r="S1546" s="7">
        <v>311</v>
      </c>
      <c r="T1546" s="7" t="s">
        <v>134</v>
      </c>
      <c r="U1546" s="7"/>
      <c r="V1546" s="7" t="s">
        <v>2605</v>
      </c>
      <c r="W1546" s="8">
        <v>1.853409090909091</v>
      </c>
      <c r="X1546" s="8">
        <v>0</v>
      </c>
      <c r="Y1546" s="8">
        <v>0</v>
      </c>
      <c r="Z1546" s="8">
        <v>1.853409090909091</v>
      </c>
      <c r="AA1546" s="8">
        <v>0</v>
      </c>
      <c r="AB1546" s="8">
        <v>0</v>
      </c>
      <c r="AC1546" s="8">
        <v>0</v>
      </c>
      <c r="AD1546" s="8">
        <v>0</v>
      </c>
      <c r="AE1546" s="8">
        <v>0</v>
      </c>
      <c r="AF1546" s="8">
        <v>0</v>
      </c>
      <c r="AG1546" s="8">
        <v>0</v>
      </c>
      <c r="AH1546" s="8">
        <v>0</v>
      </c>
      <c r="AI1546" s="8">
        <v>0</v>
      </c>
      <c r="AJ1546" s="8">
        <v>0</v>
      </c>
      <c r="AK1546" s="8">
        <v>0</v>
      </c>
      <c r="AL1546" s="8">
        <v>0</v>
      </c>
      <c r="AM1546" s="8">
        <v>0</v>
      </c>
      <c r="AN1546" s="8">
        <v>0</v>
      </c>
      <c r="AO1546" s="8">
        <v>0</v>
      </c>
      <c r="AP1546" s="8">
        <v>0</v>
      </c>
      <c r="AQ1546" s="8">
        <v>0</v>
      </c>
      <c r="AR1546" s="8">
        <v>0</v>
      </c>
      <c r="AS1546" s="8">
        <v>0</v>
      </c>
      <c r="AT1546" s="8">
        <v>0</v>
      </c>
      <c r="AU1546" s="7">
        <v>0</v>
      </c>
      <c r="AV1546" s="7">
        <v>0</v>
      </c>
      <c r="AW1546" s="7">
        <v>0</v>
      </c>
      <c r="AX1546" s="7">
        <v>0</v>
      </c>
      <c r="AY1546" s="7">
        <v>0</v>
      </c>
      <c r="AZ1546" s="7">
        <v>0</v>
      </c>
      <c r="BA1546" s="7">
        <v>0</v>
      </c>
      <c r="BB1546" s="7">
        <v>0</v>
      </c>
      <c r="BC1546" s="8">
        <v>1.853409090909091</v>
      </c>
      <c r="BD1546" s="8">
        <v>0</v>
      </c>
      <c r="BE1546" s="8">
        <v>0</v>
      </c>
      <c r="BF1546" s="8">
        <v>1.853409090909091</v>
      </c>
      <c r="BG1546" s="8">
        <v>0</v>
      </c>
      <c r="BH1546" s="8">
        <v>0</v>
      </c>
      <c r="BI1546" s="8">
        <v>0</v>
      </c>
      <c r="BJ1546" s="8">
        <v>0</v>
      </c>
      <c r="BK1546" s="8">
        <v>0</v>
      </c>
      <c r="BL1546" s="8">
        <v>0</v>
      </c>
      <c r="BM1546" s="8">
        <v>0</v>
      </c>
      <c r="BN1546" s="8">
        <v>0</v>
      </c>
      <c r="BO1546" s="8">
        <v>0</v>
      </c>
      <c r="BP1546" s="8">
        <v>0</v>
      </c>
      <c r="BQ1546" s="8">
        <v>0</v>
      </c>
      <c r="BR1546" s="8">
        <v>0</v>
      </c>
    </row>
    <row r="1547" spans="1:70" x14ac:dyDescent="0.25">
      <c r="A1547" s="6">
        <v>35254252</v>
      </c>
      <c r="B1547" t="s">
        <v>3182</v>
      </c>
      <c r="C1547" s="7" t="s">
        <v>137</v>
      </c>
      <c r="D1547" s="7" t="s">
        <v>94</v>
      </c>
      <c r="E1547" s="7" t="s">
        <v>95</v>
      </c>
      <c r="F1547" t="s">
        <v>2507</v>
      </c>
      <c r="G1547" t="s">
        <v>2508</v>
      </c>
      <c r="H1547" t="s">
        <v>1106</v>
      </c>
      <c r="I1547" t="s">
        <v>1100</v>
      </c>
      <c r="J1547" t="s">
        <v>158</v>
      </c>
      <c r="K1547" t="s">
        <v>1101</v>
      </c>
      <c r="L1547">
        <v>35.688587115899999</v>
      </c>
      <c r="M1547">
        <v>-120.7649086829</v>
      </c>
      <c r="N1547" s="7" t="s">
        <v>1408</v>
      </c>
      <c r="O1547" s="7" t="s">
        <v>3180</v>
      </c>
      <c r="P1547" s="7" t="s">
        <v>1410</v>
      </c>
      <c r="Q1547" s="7" t="s">
        <v>141</v>
      </c>
      <c r="R1547" s="7">
        <v>291</v>
      </c>
      <c r="S1547" s="7">
        <v>311</v>
      </c>
      <c r="T1547" s="7" t="s">
        <v>134</v>
      </c>
      <c r="U1547" s="7"/>
      <c r="V1547" s="7" t="s">
        <v>207</v>
      </c>
      <c r="W1547" s="8">
        <v>2.4147727272727271</v>
      </c>
      <c r="X1547" s="8">
        <v>0</v>
      </c>
      <c r="Y1547" s="8">
        <v>0</v>
      </c>
      <c r="Z1547" s="8">
        <v>2.4147727272727271</v>
      </c>
      <c r="AA1547" s="8">
        <v>0</v>
      </c>
      <c r="AB1547" s="8">
        <v>0</v>
      </c>
      <c r="AC1547" s="8">
        <v>0</v>
      </c>
      <c r="AD1547" s="8">
        <v>0</v>
      </c>
      <c r="AE1547" s="8">
        <v>0</v>
      </c>
      <c r="AF1547" s="8">
        <v>0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8">
        <v>0</v>
      </c>
      <c r="AM1547" s="8">
        <v>0</v>
      </c>
      <c r="AN1547" s="8">
        <v>0</v>
      </c>
      <c r="AO1547" s="8">
        <v>0</v>
      </c>
      <c r="AP1547" s="8">
        <v>0</v>
      </c>
      <c r="AQ1547" s="8">
        <v>0</v>
      </c>
      <c r="AR1547" s="8">
        <v>0</v>
      </c>
      <c r="AS1547" s="8">
        <v>0</v>
      </c>
      <c r="AT1547" s="8">
        <v>0</v>
      </c>
      <c r="AU1547" s="7">
        <v>0</v>
      </c>
      <c r="AV1547" s="7">
        <v>0</v>
      </c>
      <c r="AW1547" s="7">
        <v>0</v>
      </c>
      <c r="AX1547" s="7">
        <v>0</v>
      </c>
      <c r="AY1547" s="7">
        <v>2.4147727272727271</v>
      </c>
      <c r="AZ1547" s="7">
        <v>0</v>
      </c>
      <c r="BA1547" s="7">
        <v>0</v>
      </c>
      <c r="BB1547" s="7">
        <v>2.4147727272727271</v>
      </c>
      <c r="BC1547" s="8">
        <v>0</v>
      </c>
      <c r="BD1547" s="8">
        <v>0</v>
      </c>
      <c r="BE1547" s="8">
        <v>0</v>
      </c>
      <c r="BF1547" s="8">
        <v>0</v>
      </c>
      <c r="BG1547" s="8">
        <v>0</v>
      </c>
      <c r="BH1547" s="8">
        <v>0</v>
      </c>
      <c r="BI1547" s="8">
        <v>0</v>
      </c>
      <c r="BJ1547" s="8">
        <v>0</v>
      </c>
      <c r="BK1547" s="8">
        <v>0</v>
      </c>
      <c r="BL1547" s="8">
        <v>0</v>
      </c>
      <c r="BM1547" s="8">
        <v>0</v>
      </c>
      <c r="BN1547" s="8">
        <v>0</v>
      </c>
      <c r="BO1547" s="8">
        <v>0</v>
      </c>
      <c r="BP1547" s="8">
        <v>0</v>
      </c>
      <c r="BQ1547" s="8">
        <v>0</v>
      </c>
      <c r="BR1547" s="8">
        <v>0</v>
      </c>
    </row>
    <row r="1548" spans="1:70" x14ac:dyDescent="0.25">
      <c r="A1548" s="6">
        <v>35254249</v>
      </c>
      <c r="B1548" t="s">
        <v>3183</v>
      </c>
      <c r="C1548" s="7" t="s">
        <v>137</v>
      </c>
      <c r="D1548" s="7" t="s">
        <v>94</v>
      </c>
      <c r="E1548" s="7" t="s">
        <v>95</v>
      </c>
      <c r="F1548" t="s">
        <v>2507</v>
      </c>
      <c r="G1548" t="s">
        <v>2508</v>
      </c>
      <c r="H1548" t="s">
        <v>1106</v>
      </c>
      <c r="I1548" t="s">
        <v>1100</v>
      </c>
      <c r="J1548" t="s">
        <v>158</v>
      </c>
      <c r="K1548" t="s">
        <v>1101</v>
      </c>
      <c r="L1548">
        <v>35.654287122200003</v>
      </c>
      <c r="M1548">
        <v>-120.72577226350001</v>
      </c>
      <c r="N1548" s="7" t="s">
        <v>1408</v>
      </c>
      <c r="O1548" s="7" t="s">
        <v>3184</v>
      </c>
      <c r="P1548" s="7" t="s">
        <v>1410</v>
      </c>
      <c r="Q1548" s="7" t="s">
        <v>141</v>
      </c>
      <c r="R1548" s="7">
        <v>69</v>
      </c>
      <c r="S1548" s="7">
        <v>940</v>
      </c>
      <c r="T1548" s="7" t="s">
        <v>220</v>
      </c>
      <c r="U1548" s="7"/>
      <c r="V1548" s="7" t="s">
        <v>207</v>
      </c>
      <c r="W1548" s="8">
        <v>2.6725378787878786</v>
      </c>
      <c r="X1548" s="8">
        <v>0</v>
      </c>
      <c r="Y1548" s="8">
        <v>0</v>
      </c>
      <c r="Z1548" s="8">
        <v>2.6725378787878786</v>
      </c>
      <c r="AA1548" s="8">
        <v>0</v>
      </c>
      <c r="AB1548" s="8">
        <v>0</v>
      </c>
      <c r="AC1548" s="8">
        <v>0</v>
      </c>
      <c r="AD1548" s="8">
        <v>0</v>
      </c>
      <c r="AE1548" s="8">
        <v>0</v>
      </c>
      <c r="AF1548" s="8">
        <v>0</v>
      </c>
      <c r="AG1548" s="8">
        <v>0</v>
      </c>
      <c r="AH1548" s="8">
        <v>0</v>
      </c>
      <c r="AI1548" s="8">
        <v>0</v>
      </c>
      <c r="AJ1548" s="8">
        <v>0</v>
      </c>
      <c r="AK1548" s="8">
        <v>0</v>
      </c>
      <c r="AL1548" s="8">
        <v>0</v>
      </c>
      <c r="AM1548" s="8">
        <v>0</v>
      </c>
      <c r="AN1548" s="8">
        <v>0</v>
      </c>
      <c r="AO1548" s="8">
        <v>0</v>
      </c>
      <c r="AP1548" s="8">
        <v>0</v>
      </c>
      <c r="AQ1548" s="8">
        <v>2.5458333333333343</v>
      </c>
      <c r="AR1548" s="8">
        <v>0</v>
      </c>
      <c r="AS1548" s="8">
        <v>0</v>
      </c>
      <c r="AT1548" s="8">
        <v>2.5458333333333343</v>
      </c>
      <c r="AU1548" s="7">
        <v>0.12670454545454435</v>
      </c>
      <c r="AV1548" s="7">
        <v>0</v>
      </c>
      <c r="AW1548" s="7">
        <v>0</v>
      </c>
      <c r="AX1548" s="7">
        <v>0.12670454545454435</v>
      </c>
      <c r="AY1548" s="7">
        <v>1.1102230246251565E-15</v>
      </c>
      <c r="AZ1548" s="7">
        <v>0</v>
      </c>
      <c r="BA1548" s="7">
        <v>0</v>
      </c>
      <c r="BB1548" s="7">
        <v>1.1102230246251565E-15</v>
      </c>
      <c r="BC1548" s="8">
        <v>0</v>
      </c>
      <c r="BD1548" s="8">
        <v>0</v>
      </c>
      <c r="BE1548" s="8">
        <v>0</v>
      </c>
      <c r="BF1548" s="8">
        <v>0</v>
      </c>
      <c r="BG1548" s="8">
        <v>0</v>
      </c>
      <c r="BH1548" s="8">
        <v>0</v>
      </c>
      <c r="BI1548" s="8">
        <v>0</v>
      </c>
      <c r="BJ1548" s="8">
        <v>0</v>
      </c>
      <c r="BK1548" s="8">
        <v>0</v>
      </c>
      <c r="BL1548" s="8">
        <v>0</v>
      </c>
      <c r="BM1548" s="8">
        <v>0</v>
      </c>
      <c r="BN1548" s="8">
        <v>0</v>
      </c>
      <c r="BO1548" s="8">
        <v>0</v>
      </c>
      <c r="BP1548" s="8">
        <v>0</v>
      </c>
      <c r="BQ1548" s="8">
        <v>0</v>
      </c>
      <c r="BR1548" s="8">
        <v>0</v>
      </c>
    </row>
    <row r="1549" spans="1:70" x14ac:dyDescent="0.25">
      <c r="A1549" s="6">
        <v>35254250</v>
      </c>
      <c r="B1549" t="s">
        <v>3185</v>
      </c>
      <c r="C1549" s="7" t="s">
        <v>115</v>
      </c>
      <c r="D1549" s="7" t="s">
        <v>94</v>
      </c>
      <c r="E1549" s="7" t="s">
        <v>95</v>
      </c>
      <c r="F1549" t="s">
        <v>2507</v>
      </c>
      <c r="G1549" t="s">
        <v>2508</v>
      </c>
      <c r="H1549" t="s">
        <v>1106</v>
      </c>
      <c r="I1549" t="s">
        <v>1100</v>
      </c>
      <c r="J1549" t="s">
        <v>158</v>
      </c>
      <c r="K1549" t="s">
        <v>1101</v>
      </c>
      <c r="L1549">
        <v>35.654287122200003</v>
      </c>
      <c r="M1549">
        <v>-120.72577226350001</v>
      </c>
      <c r="N1549" s="7" t="s">
        <v>1408</v>
      </c>
      <c r="O1549" s="7" t="s">
        <v>3184</v>
      </c>
      <c r="P1549" s="7" t="s">
        <v>1410</v>
      </c>
      <c r="Q1549" s="7" t="s">
        <v>141</v>
      </c>
      <c r="R1549" s="7">
        <v>69</v>
      </c>
      <c r="S1549" s="7">
        <v>940</v>
      </c>
      <c r="T1549" s="7" t="s">
        <v>220</v>
      </c>
      <c r="U1549" s="7"/>
      <c r="V1549" s="7" t="s">
        <v>200</v>
      </c>
      <c r="W1549" s="8">
        <v>1.0428030303030302</v>
      </c>
      <c r="X1549" s="8">
        <v>0</v>
      </c>
      <c r="Y1549" s="8">
        <v>0</v>
      </c>
      <c r="Z1549" s="8">
        <v>1.0428030303030302</v>
      </c>
      <c r="AA1549" s="8">
        <v>0</v>
      </c>
      <c r="AB1549" s="8">
        <v>0</v>
      </c>
      <c r="AC1549" s="8">
        <v>0</v>
      </c>
      <c r="AD1549" s="8">
        <v>0</v>
      </c>
      <c r="AE1549" s="8">
        <v>0</v>
      </c>
      <c r="AF1549" s="8">
        <v>0</v>
      </c>
      <c r="AG1549" s="8">
        <v>0</v>
      </c>
      <c r="AH1549" s="8">
        <v>0</v>
      </c>
      <c r="AI1549" s="8">
        <v>0</v>
      </c>
      <c r="AJ1549" s="8">
        <v>0</v>
      </c>
      <c r="AK1549" s="8">
        <v>0</v>
      </c>
      <c r="AL1549" s="8">
        <v>0</v>
      </c>
      <c r="AM1549" s="8">
        <v>0</v>
      </c>
      <c r="AN1549" s="8">
        <v>0</v>
      </c>
      <c r="AO1549" s="8">
        <v>0</v>
      </c>
      <c r="AP1549" s="8">
        <v>0</v>
      </c>
      <c r="AQ1549" s="8">
        <v>1.0428030303030305</v>
      </c>
      <c r="AR1549" s="8">
        <v>0</v>
      </c>
      <c r="AS1549" s="8">
        <v>0</v>
      </c>
      <c r="AT1549" s="8">
        <v>1.0428030303030305</v>
      </c>
      <c r="AU1549" s="7">
        <v>0</v>
      </c>
      <c r="AV1549" s="7">
        <v>0</v>
      </c>
      <c r="AW1549" s="7">
        <v>0</v>
      </c>
      <c r="AX1549" s="7">
        <v>0</v>
      </c>
      <c r="AY1549" s="7">
        <v>0</v>
      </c>
      <c r="AZ1549" s="7">
        <v>0</v>
      </c>
      <c r="BA1549" s="7">
        <v>0</v>
      </c>
      <c r="BB1549" s="7">
        <v>0</v>
      </c>
      <c r="BC1549" s="8">
        <v>0</v>
      </c>
      <c r="BD1549" s="8">
        <v>0</v>
      </c>
      <c r="BE1549" s="8">
        <v>0</v>
      </c>
      <c r="BF1549" s="8">
        <v>0</v>
      </c>
      <c r="BG1549" s="8">
        <v>0</v>
      </c>
      <c r="BH1549" s="8">
        <v>0</v>
      </c>
      <c r="BI1549" s="8">
        <v>0</v>
      </c>
      <c r="BJ1549" s="8">
        <v>0</v>
      </c>
      <c r="BK1549" s="8">
        <v>0</v>
      </c>
      <c r="BL1549" s="8">
        <v>0</v>
      </c>
      <c r="BM1549" s="8">
        <v>0</v>
      </c>
      <c r="BN1549" s="8">
        <v>0</v>
      </c>
      <c r="BO1549" s="8">
        <v>0</v>
      </c>
      <c r="BP1549" s="8">
        <v>0</v>
      </c>
      <c r="BQ1549" s="8">
        <v>0</v>
      </c>
      <c r="BR1549" s="8">
        <v>0</v>
      </c>
    </row>
    <row r="1550" spans="1:70" x14ac:dyDescent="0.25">
      <c r="A1550" s="6">
        <v>35278880</v>
      </c>
      <c r="B1550" t="s">
        <v>3186</v>
      </c>
      <c r="C1550" s="7" t="s">
        <v>93</v>
      </c>
      <c r="D1550" s="7" t="s">
        <v>94</v>
      </c>
      <c r="E1550" s="7" t="s">
        <v>95</v>
      </c>
      <c r="F1550" t="s">
        <v>2507</v>
      </c>
      <c r="G1550" t="s">
        <v>2508</v>
      </c>
      <c r="H1550" t="s">
        <v>1106</v>
      </c>
      <c r="I1550" t="s">
        <v>1100</v>
      </c>
      <c r="J1550" t="s">
        <v>158</v>
      </c>
      <c r="K1550" t="s">
        <v>1101</v>
      </c>
      <c r="L1550">
        <v>35.6698388728</v>
      </c>
      <c r="M1550">
        <v>-120.72658296980001</v>
      </c>
      <c r="N1550" s="7" t="s">
        <v>1408</v>
      </c>
      <c r="O1550" s="7" t="s">
        <v>3184</v>
      </c>
      <c r="P1550" s="7" t="s">
        <v>1410</v>
      </c>
      <c r="Q1550" s="7" t="s">
        <v>141</v>
      </c>
      <c r="R1550" s="7">
        <v>69</v>
      </c>
      <c r="S1550" s="7">
        <v>940</v>
      </c>
      <c r="T1550" s="7" t="s">
        <v>220</v>
      </c>
      <c r="U1550" s="7"/>
      <c r="V1550" s="7" t="s">
        <v>200</v>
      </c>
      <c r="W1550" s="8">
        <v>2.7083333333333335</v>
      </c>
      <c r="X1550" s="8">
        <v>0</v>
      </c>
      <c r="Y1550" s="8">
        <v>0</v>
      </c>
      <c r="Z1550" s="8">
        <v>2.7083333333333335</v>
      </c>
      <c r="AA1550" s="8">
        <v>0</v>
      </c>
      <c r="AB1550" s="8">
        <v>0</v>
      </c>
      <c r="AC1550" s="8">
        <v>0</v>
      </c>
      <c r="AD1550" s="8">
        <v>0</v>
      </c>
      <c r="AE1550" s="8">
        <v>0</v>
      </c>
      <c r="AF1550" s="8">
        <v>0</v>
      </c>
      <c r="AG1550" s="8">
        <v>0</v>
      </c>
      <c r="AH1550" s="8">
        <v>0</v>
      </c>
      <c r="AI1550" s="8">
        <v>0</v>
      </c>
      <c r="AJ1550" s="8">
        <v>0</v>
      </c>
      <c r="AK1550" s="8">
        <v>0</v>
      </c>
      <c r="AL1550" s="8">
        <v>0</v>
      </c>
      <c r="AM1550" s="8">
        <v>0</v>
      </c>
      <c r="AN1550" s="8">
        <v>0</v>
      </c>
      <c r="AO1550" s="8">
        <v>0</v>
      </c>
      <c r="AP1550" s="8">
        <v>0</v>
      </c>
      <c r="AQ1550" s="8">
        <v>2.708333333333333</v>
      </c>
      <c r="AR1550" s="8">
        <v>0</v>
      </c>
      <c r="AS1550" s="8">
        <v>0</v>
      </c>
      <c r="AT1550" s="8">
        <v>2.708333333333333</v>
      </c>
      <c r="AU1550" s="7">
        <v>0</v>
      </c>
      <c r="AV1550" s="7">
        <v>0</v>
      </c>
      <c r="AW1550" s="7">
        <v>0</v>
      </c>
      <c r="AX1550" s="7">
        <v>0</v>
      </c>
      <c r="AY1550" s="7">
        <v>0</v>
      </c>
      <c r="AZ1550" s="7">
        <v>0</v>
      </c>
      <c r="BA1550" s="7">
        <v>0</v>
      </c>
      <c r="BB1550" s="7">
        <v>0</v>
      </c>
      <c r="BC1550" s="8">
        <v>0</v>
      </c>
      <c r="BD1550" s="8">
        <v>0</v>
      </c>
      <c r="BE1550" s="8">
        <v>0</v>
      </c>
      <c r="BF1550" s="8">
        <v>0</v>
      </c>
      <c r="BG1550" s="8">
        <v>0</v>
      </c>
      <c r="BH1550" s="8">
        <v>0</v>
      </c>
      <c r="BI1550" s="8">
        <v>0</v>
      </c>
      <c r="BJ1550" s="8">
        <v>0</v>
      </c>
      <c r="BK1550" s="8">
        <v>0</v>
      </c>
      <c r="BL1550" s="8">
        <v>0</v>
      </c>
      <c r="BM1550" s="8">
        <v>0</v>
      </c>
      <c r="BN1550" s="8">
        <v>0</v>
      </c>
      <c r="BO1550" s="8">
        <v>0</v>
      </c>
      <c r="BP1550" s="8">
        <v>0</v>
      </c>
      <c r="BQ1550" s="8">
        <v>0</v>
      </c>
      <c r="BR1550" s="8">
        <v>0</v>
      </c>
    </row>
    <row r="1551" spans="1:70" x14ac:dyDescent="0.25">
      <c r="A1551" s="6">
        <v>35278881</v>
      </c>
      <c r="B1551" t="s">
        <v>3187</v>
      </c>
      <c r="C1551" s="7" t="s">
        <v>137</v>
      </c>
      <c r="D1551" s="7" t="s">
        <v>94</v>
      </c>
      <c r="E1551" s="7" t="s">
        <v>95</v>
      </c>
      <c r="F1551" t="s">
        <v>2507</v>
      </c>
      <c r="G1551" t="s">
        <v>2508</v>
      </c>
      <c r="H1551" t="s">
        <v>1106</v>
      </c>
      <c r="I1551" t="s">
        <v>1100</v>
      </c>
      <c r="J1551" t="s">
        <v>158</v>
      </c>
      <c r="K1551" t="s">
        <v>1101</v>
      </c>
      <c r="L1551">
        <v>35.663486575</v>
      </c>
      <c r="M1551">
        <v>-120.7259231292</v>
      </c>
      <c r="N1551" s="7" t="s">
        <v>1408</v>
      </c>
      <c r="O1551" s="7" t="s">
        <v>3184</v>
      </c>
      <c r="P1551" s="7" t="s">
        <v>1410</v>
      </c>
      <c r="Q1551" s="7" t="s">
        <v>141</v>
      </c>
      <c r="R1551" s="7">
        <v>69</v>
      </c>
      <c r="S1551" s="7">
        <v>940</v>
      </c>
      <c r="T1551" s="7" t="s">
        <v>220</v>
      </c>
      <c r="U1551" s="7"/>
      <c r="V1551" s="7" t="s">
        <v>207</v>
      </c>
      <c r="W1551" s="8">
        <v>2.6445075757575758</v>
      </c>
      <c r="X1551" s="8">
        <v>0</v>
      </c>
      <c r="Y1551" s="8">
        <v>0</v>
      </c>
      <c r="Z1551" s="8">
        <v>2.6445075757575758</v>
      </c>
      <c r="AA1551" s="8">
        <v>0</v>
      </c>
      <c r="AB1551" s="8">
        <v>0</v>
      </c>
      <c r="AC1551" s="8">
        <v>0</v>
      </c>
      <c r="AD1551" s="8">
        <v>0</v>
      </c>
      <c r="AE1551" s="8">
        <v>0</v>
      </c>
      <c r="AF1551" s="8">
        <v>0</v>
      </c>
      <c r="AG1551" s="8">
        <v>0</v>
      </c>
      <c r="AH1551" s="8">
        <v>0</v>
      </c>
      <c r="AI1551" s="8">
        <v>0</v>
      </c>
      <c r="AJ1551" s="8">
        <v>0</v>
      </c>
      <c r="AK1551" s="8">
        <v>0</v>
      </c>
      <c r="AL1551" s="8">
        <v>0</v>
      </c>
      <c r="AM1551" s="8">
        <v>0</v>
      </c>
      <c r="AN1551" s="8">
        <v>0</v>
      </c>
      <c r="AO1551" s="8">
        <v>0</v>
      </c>
      <c r="AP1551" s="8">
        <v>0</v>
      </c>
      <c r="AQ1551" s="8">
        <v>0</v>
      </c>
      <c r="AR1551" s="8">
        <v>0</v>
      </c>
      <c r="AS1551" s="8">
        <v>0</v>
      </c>
      <c r="AT1551" s="8">
        <v>0</v>
      </c>
      <c r="AU1551" s="7">
        <v>0</v>
      </c>
      <c r="AV1551" s="7">
        <v>0</v>
      </c>
      <c r="AW1551" s="7">
        <v>0</v>
      </c>
      <c r="AX1551" s="7">
        <v>0</v>
      </c>
      <c r="AY1551" s="7">
        <v>2.6445075757575758</v>
      </c>
      <c r="AZ1551" s="7">
        <v>0</v>
      </c>
      <c r="BA1551" s="7">
        <v>0</v>
      </c>
      <c r="BB1551" s="7">
        <v>2.6445075757575758</v>
      </c>
      <c r="BC1551" s="8">
        <v>0</v>
      </c>
      <c r="BD1551" s="8">
        <v>0</v>
      </c>
      <c r="BE1551" s="8">
        <v>0</v>
      </c>
      <c r="BF1551" s="8">
        <v>0</v>
      </c>
      <c r="BG1551" s="8">
        <v>0</v>
      </c>
      <c r="BH1551" s="8">
        <v>0</v>
      </c>
      <c r="BI1551" s="8">
        <v>0</v>
      </c>
      <c r="BJ1551" s="8">
        <v>0</v>
      </c>
      <c r="BK1551" s="8">
        <v>0</v>
      </c>
      <c r="BL1551" s="8">
        <v>0</v>
      </c>
      <c r="BM1551" s="8">
        <v>0</v>
      </c>
      <c r="BN1551" s="8">
        <v>0</v>
      </c>
      <c r="BO1551" s="8">
        <v>0</v>
      </c>
      <c r="BP1551" s="8">
        <v>0</v>
      </c>
      <c r="BQ1551" s="8">
        <v>0</v>
      </c>
      <c r="BR1551" s="8">
        <v>0</v>
      </c>
    </row>
    <row r="1552" spans="1:70" x14ac:dyDescent="0.25">
      <c r="A1552" s="6">
        <v>35278882</v>
      </c>
      <c r="B1552" t="s">
        <v>3188</v>
      </c>
      <c r="C1552" s="7" t="s">
        <v>137</v>
      </c>
      <c r="D1552" s="7" t="s">
        <v>94</v>
      </c>
      <c r="E1552" s="7" t="s">
        <v>95</v>
      </c>
      <c r="F1552" t="s">
        <v>2507</v>
      </c>
      <c r="G1552" t="s">
        <v>2508</v>
      </c>
      <c r="H1552" t="s">
        <v>1106</v>
      </c>
      <c r="I1552" t="s">
        <v>1100</v>
      </c>
      <c r="J1552" t="s">
        <v>158</v>
      </c>
      <c r="K1552" t="s">
        <v>1101</v>
      </c>
      <c r="L1552">
        <v>35.674692880800002</v>
      </c>
      <c r="M1552">
        <v>-120.7423300227</v>
      </c>
      <c r="N1552" s="7" t="s">
        <v>1408</v>
      </c>
      <c r="O1552" s="7" t="s">
        <v>3184</v>
      </c>
      <c r="P1552" s="7" t="s">
        <v>1410</v>
      </c>
      <c r="Q1552" s="7" t="s">
        <v>141</v>
      </c>
      <c r="R1552" s="7">
        <v>69</v>
      </c>
      <c r="S1552" s="7">
        <v>940</v>
      </c>
      <c r="T1552" s="7" t="s">
        <v>220</v>
      </c>
      <c r="U1552" s="7"/>
      <c r="V1552" s="7" t="s">
        <v>207</v>
      </c>
      <c r="W1552" s="8">
        <v>2.6321969696969698</v>
      </c>
      <c r="X1552" s="8">
        <v>0</v>
      </c>
      <c r="Y1552" s="8">
        <v>0</v>
      </c>
      <c r="Z1552" s="8">
        <v>2.6321969696969698</v>
      </c>
      <c r="AA1552" s="8">
        <v>0</v>
      </c>
      <c r="AB1552" s="8">
        <v>0</v>
      </c>
      <c r="AC1552" s="8">
        <v>0</v>
      </c>
      <c r="AD1552" s="8">
        <v>0</v>
      </c>
      <c r="AE1552" s="8">
        <v>0</v>
      </c>
      <c r="AF1552" s="8">
        <v>0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8">
        <v>0</v>
      </c>
      <c r="AM1552" s="8">
        <v>0</v>
      </c>
      <c r="AN1552" s="8">
        <v>0</v>
      </c>
      <c r="AO1552" s="8">
        <v>0</v>
      </c>
      <c r="AP1552" s="8">
        <v>0</v>
      </c>
      <c r="AQ1552" s="8">
        <v>1.7251893939393939</v>
      </c>
      <c r="AR1552" s="8">
        <v>0</v>
      </c>
      <c r="AS1552" s="8">
        <v>0</v>
      </c>
      <c r="AT1552" s="8">
        <v>1.7251893939393939</v>
      </c>
      <c r="AU1552" s="7">
        <v>0</v>
      </c>
      <c r="AV1552" s="7">
        <v>0</v>
      </c>
      <c r="AW1552" s="7">
        <v>0</v>
      </c>
      <c r="AX1552" s="7">
        <v>0</v>
      </c>
      <c r="AY1552" s="7">
        <v>0.90700757575757573</v>
      </c>
      <c r="AZ1552" s="7">
        <v>0</v>
      </c>
      <c r="BA1552" s="7">
        <v>0</v>
      </c>
      <c r="BB1552" s="7">
        <v>0.90700757575757573</v>
      </c>
      <c r="BC1552" s="8">
        <v>0</v>
      </c>
      <c r="BD1552" s="8">
        <v>0</v>
      </c>
      <c r="BE1552" s="8">
        <v>0</v>
      </c>
      <c r="BF1552" s="8">
        <v>0</v>
      </c>
      <c r="BG1552" s="8">
        <v>0</v>
      </c>
      <c r="BH1552" s="8">
        <v>0</v>
      </c>
      <c r="BI1552" s="8">
        <v>0</v>
      </c>
      <c r="BJ1552" s="8">
        <v>0</v>
      </c>
      <c r="BK1552" s="8">
        <v>0</v>
      </c>
      <c r="BL1552" s="8">
        <v>0</v>
      </c>
      <c r="BM1552" s="8">
        <v>0</v>
      </c>
      <c r="BN1552" s="8">
        <v>0</v>
      </c>
      <c r="BO1552" s="8">
        <v>0</v>
      </c>
      <c r="BP1552" s="8">
        <v>0</v>
      </c>
      <c r="BQ1552" s="8">
        <v>0</v>
      </c>
      <c r="BR1552" s="8">
        <v>0</v>
      </c>
    </row>
    <row r="1553" spans="1:70" x14ac:dyDescent="0.25">
      <c r="A1553" s="6">
        <v>35278883</v>
      </c>
      <c r="B1553" t="s">
        <v>3189</v>
      </c>
      <c r="C1553" s="7" t="s">
        <v>137</v>
      </c>
      <c r="D1553" s="7" t="s">
        <v>94</v>
      </c>
      <c r="E1553" s="7" t="s">
        <v>95</v>
      </c>
      <c r="F1553" t="s">
        <v>2507</v>
      </c>
      <c r="G1553" t="s">
        <v>2508</v>
      </c>
      <c r="H1553" t="s">
        <v>1106</v>
      </c>
      <c r="I1553" t="s">
        <v>1100</v>
      </c>
      <c r="J1553" t="s">
        <v>158</v>
      </c>
      <c r="K1553" t="s">
        <v>1101</v>
      </c>
      <c r="L1553">
        <v>35.679536781499998</v>
      </c>
      <c r="M1553">
        <v>-120.7450420464</v>
      </c>
      <c r="N1553" s="7" t="s">
        <v>1408</v>
      </c>
      <c r="O1553" s="7" t="s">
        <v>3184</v>
      </c>
      <c r="P1553" s="7" t="s">
        <v>1410</v>
      </c>
      <c r="Q1553" s="7" t="s">
        <v>141</v>
      </c>
      <c r="R1553" s="7">
        <v>69</v>
      </c>
      <c r="S1553" s="7">
        <v>940</v>
      </c>
      <c r="T1553" s="7" t="s">
        <v>220</v>
      </c>
      <c r="U1553" s="7"/>
      <c r="V1553" s="7" t="s">
        <v>207</v>
      </c>
      <c r="W1553" s="8">
        <v>1.759280303030303</v>
      </c>
      <c r="X1553" s="8">
        <v>0</v>
      </c>
      <c r="Y1553" s="8">
        <v>0</v>
      </c>
      <c r="Z1553" s="8">
        <v>1.759280303030303</v>
      </c>
      <c r="AA1553" s="8">
        <v>0</v>
      </c>
      <c r="AB1553" s="8">
        <v>0</v>
      </c>
      <c r="AC1553" s="8">
        <v>0</v>
      </c>
      <c r="AD1553" s="8">
        <v>0</v>
      </c>
      <c r="AE1553" s="8">
        <v>0</v>
      </c>
      <c r="AF1553" s="8">
        <v>0</v>
      </c>
      <c r="AG1553" s="8">
        <v>0</v>
      </c>
      <c r="AH1553" s="8">
        <v>0</v>
      </c>
      <c r="AI1553" s="8">
        <v>0</v>
      </c>
      <c r="AJ1553" s="8">
        <v>0</v>
      </c>
      <c r="AK1553" s="8">
        <v>0</v>
      </c>
      <c r="AL1553" s="8">
        <v>0</v>
      </c>
      <c r="AM1553" s="8">
        <v>0</v>
      </c>
      <c r="AN1553" s="8">
        <v>0</v>
      </c>
      <c r="AO1553" s="8">
        <v>0</v>
      </c>
      <c r="AP1553" s="8">
        <v>0</v>
      </c>
      <c r="AQ1553" s="8">
        <v>0</v>
      </c>
      <c r="AR1553" s="8">
        <v>0</v>
      </c>
      <c r="AS1553" s="8">
        <v>0</v>
      </c>
      <c r="AT1553" s="8">
        <v>0</v>
      </c>
      <c r="AU1553" s="7">
        <v>0.58996212121212122</v>
      </c>
      <c r="AV1553" s="7">
        <v>0</v>
      </c>
      <c r="AW1553" s="7">
        <v>0</v>
      </c>
      <c r="AX1553" s="7">
        <v>0.58996212121212122</v>
      </c>
      <c r="AY1553" s="7">
        <v>1.1693181818181819</v>
      </c>
      <c r="AZ1553" s="7">
        <v>0</v>
      </c>
      <c r="BA1553" s="7">
        <v>0</v>
      </c>
      <c r="BB1553" s="7">
        <v>1.1693181818181819</v>
      </c>
      <c r="BC1553" s="8">
        <v>0</v>
      </c>
      <c r="BD1553" s="8">
        <v>0</v>
      </c>
      <c r="BE1553" s="8">
        <v>0</v>
      </c>
      <c r="BF1553" s="8">
        <v>0</v>
      </c>
      <c r="BG1553" s="8">
        <v>0</v>
      </c>
      <c r="BH1553" s="8">
        <v>0</v>
      </c>
      <c r="BI1553" s="8">
        <v>0</v>
      </c>
      <c r="BJ1553" s="8">
        <v>0</v>
      </c>
      <c r="BK1553" s="8">
        <v>0</v>
      </c>
      <c r="BL1553" s="8">
        <v>0</v>
      </c>
      <c r="BM1553" s="8">
        <v>0</v>
      </c>
      <c r="BN1553" s="8">
        <v>0</v>
      </c>
      <c r="BO1553" s="8">
        <v>0</v>
      </c>
      <c r="BP1553" s="8">
        <v>0</v>
      </c>
      <c r="BQ1553" s="8">
        <v>0</v>
      </c>
      <c r="BR1553" s="8">
        <v>0</v>
      </c>
    </row>
    <row r="1554" spans="1:70" x14ac:dyDescent="0.25">
      <c r="A1554" s="6">
        <v>35278884</v>
      </c>
      <c r="B1554" t="s">
        <v>3190</v>
      </c>
      <c r="C1554" s="7" t="s">
        <v>137</v>
      </c>
      <c r="D1554" s="7" t="s">
        <v>94</v>
      </c>
      <c r="E1554" s="7" t="s">
        <v>95</v>
      </c>
      <c r="F1554" t="s">
        <v>2507</v>
      </c>
      <c r="G1554" t="s">
        <v>2508</v>
      </c>
      <c r="H1554" t="s">
        <v>1106</v>
      </c>
      <c r="I1554" t="s">
        <v>1100</v>
      </c>
      <c r="J1554" t="s">
        <v>158</v>
      </c>
      <c r="K1554" t="s">
        <v>1101</v>
      </c>
      <c r="L1554">
        <v>35.680725195800001</v>
      </c>
      <c r="M1554">
        <v>-120.7553869961</v>
      </c>
      <c r="N1554" s="7" t="s">
        <v>1408</v>
      </c>
      <c r="O1554" s="7" t="s">
        <v>3184</v>
      </c>
      <c r="P1554" s="7" t="s">
        <v>1410</v>
      </c>
      <c r="Q1554" s="7" t="s">
        <v>141</v>
      </c>
      <c r="R1554" s="7">
        <v>69</v>
      </c>
      <c r="S1554" s="7">
        <v>940</v>
      </c>
      <c r="T1554" s="7" t="s">
        <v>220</v>
      </c>
      <c r="U1554" s="7"/>
      <c r="V1554" s="7" t="s">
        <v>207</v>
      </c>
      <c r="W1554" s="8">
        <v>2.2518939393939394</v>
      </c>
      <c r="X1554" s="8">
        <v>0</v>
      </c>
      <c r="Y1554" s="8">
        <v>0</v>
      </c>
      <c r="Z1554" s="8">
        <v>2.2518939393939394</v>
      </c>
      <c r="AA1554" s="8">
        <v>0</v>
      </c>
      <c r="AB1554" s="8">
        <v>0</v>
      </c>
      <c r="AC1554" s="8">
        <v>0</v>
      </c>
      <c r="AD1554" s="8">
        <v>0</v>
      </c>
      <c r="AE1554" s="8">
        <v>0</v>
      </c>
      <c r="AF1554" s="8">
        <v>0</v>
      </c>
      <c r="AG1554" s="8">
        <v>0</v>
      </c>
      <c r="AH1554" s="8">
        <v>0</v>
      </c>
      <c r="AI1554" s="8">
        <v>0</v>
      </c>
      <c r="AJ1554" s="8">
        <v>0</v>
      </c>
      <c r="AK1554" s="8">
        <v>0</v>
      </c>
      <c r="AL1554" s="8">
        <v>0</v>
      </c>
      <c r="AM1554" s="8">
        <v>0</v>
      </c>
      <c r="AN1554" s="8">
        <v>0</v>
      </c>
      <c r="AO1554" s="8">
        <v>0</v>
      </c>
      <c r="AP1554" s="8">
        <v>0</v>
      </c>
      <c r="AQ1554" s="8">
        <v>0</v>
      </c>
      <c r="AR1554" s="8">
        <v>0</v>
      </c>
      <c r="AS1554" s="8">
        <v>0</v>
      </c>
      <c r="AT1554" s="8">
        <v>0</v>
      </c>
      <c r="AU1554" s="7">
        <v>0.16723484848484849</v>
      </c>
      <c r="AV1554" s="7">
        <v>0</v>
      </c>
      <c r="AW1554" s="7">
        <v>0</v>
      </c>
      <c r="AX1554" s="7">
        <v>0.16723484848484849</v>
      </c>
      <c r="AY1554" s="7">
        <v>2.0846590909090912</v>
      </c>
      <c r="AZ1554" s="7">
        <v>0</v>
      </c>
      <c r="BA1554" s="7">
        <v>0</v>
      </c>
      <c r="BB1554" s="7">
        <v>2.0846590909090912</v>
      </c>
      <c r="BC1554" s="8">
        <v>0</v>
      </c>
      <c r="BD1554" s="8">
        <v>0</v>
      </c>
      <c r="BE1554" s="8">
        <v>0</v>
      </c>
      <c r="BF1554" s="8">
        <v>0</v>
      </c>
      <c r="BG1554" s="8">
        <v>0</v>
      </c>
      <c r="BH1554" s="8">
        <v>0</v>
      </c>
      <c r="BI1554" s="8">
        <v>0</v>
      </c>
      <c r="BJ1554" s="8">
        <v>0</v>
      </c>
      <c r="BK1554" s="8">
        <v>0</v>
      </c>
      <c r="BL1554" s="8">
        <v>0</v>
      </c>
      <c r="BM1554" s="8">
        <v>0</v>
      </c>
      <c r="BN1554" s="8">
        <v>0</v>
      </c>
      <c r="BO1554" s="8">
        <v>0</v>
      </c>
      <c r="BP1554" s="8">
        <v>0</v>
      </c>
      <c r="BQ1554" s="8">
        <v>0</v>
      </c>
      <c r="BR1554" s="8">
        <v>0</v>
      </c>
    </row>
    <row r="1555" spans="1:70" x14ac:dyDescent="0.25">
      <c r="A1555" s="6">
        <v>35278885</v>
      </c>
      <c r="B1555" t="s">
        <v>3191</v>
      </c>
      <c r="C1555" s="7" t="s">
        <v>93</v>
      </c>
      <c r="D1555" s="7" t="s">
        <v>94</v>
      </c>
      <c r="E1555" s="7" t="s">
        <v>95</v>
      </c>
      <c r="F1555" t="s">
        <v>2507</v>
      </c>
      <c r="G1555" t="s">
        <v>2508</v>
      </c>
      <c r="H1555" t="s">
        <v>1106</v>
      </c>
      <c r="I1555" t="s">
        <v>1100</v>
      </c>
      <c r="J1555" t="s">
        <v>158</v>
      </c>
      <c r="K1555" t="s">
        <v>1101</v>
      </c>
      <c r="L1555">
        <v>35.681937067</v>
      </c>
      <c r="M1555">
        <v>-120.7390697787</v>
      </c>
      <c r="N1555" s="7" t="s">
        <v>1408</v>
      </c>
      <c r="O1555" s="7" t="s">
        <v>3184</v>
      </c>
      <c r="P1555" s="7" t="s">
        <v>1410</v>
      </c>
      <c r="Q1555" s="7" t="s">
        <v>141</v>
      </c>
      <c r="R1555" s="7">
        <v>69</v>
      </c>
      <c r="S1555" s="7">
        <v>940</v>
      </c>
      <c r="T1555" s="7" t="s">
        <v>220</v>
      </c>
      <c r="U1555" s="7"/>
      <c r="V1555" s="7" t="s">
        <v>200</v>
      </c>
      <c r="W1555" s="8">
        <v>1.374810606060606</v>
      </c>
      <c r="X1555" s="8">
        <v>0</v>
      </c>
      <c r="Y1555" s="8">
        <v>0</v>
      </c>
      <c r="Z1555" s="8">
        <v>1.374810606060606</v>
      </c>
      <c r="AA1555" s="8">
        <v>0</v>
      </c>
      <c r="AB1555" s="8">
        <v>0</v>
      </c>
      <c r="AC1555" s="8">
        <v>0</v>
      </c>
      <c r="AD1555" s="8">
        <v>0</v>
      </c>
      <c r="AE1555" s="8">
        <v>0</v>
      </c>
      <c r="AF1555" s="8">
        <v>0</v>
      </c>
      <c r="AG1555" s="8">
        <v>0</v>
      </c>
      <c r="AH1555" s="8">
        <v>0</v>
      </c>
      <c r="AI1555" s="8">
        <v>0</v>
      </c>
      <c r="AJ1555" s="8">
        <v>0</v>
      </c>
      <c r="AK1555" s="8">
        <v>0</v>
      </c>
      <c r="AL1555" s="8">
        <v>0</v>
      </c>
      <c r="AM1555" s="8">
        <v>0</v>
      </c>
      <c r="AN1555" s="8">
        <v>0</v>
      </c>
      <c r="AO1555" s="8">
        <v>0</v>
      </c>
      <c r="AP1555" s="8">
        <v>0</v>
      </c>
      <c r="AQ1555" s="8">
        <v>1.3748106060606058</v>
      </c>
      <c r="AR1555" s="8">
        <v>0</v>
      </c>
      <c r="AS1555" s="8">
        <v>0</v>
      </c>
      <c r="AT1555" s="8">
        <v>1.3748106060606058</v>
      </c>
      <c r="AU1555" s="7">
        <v>0</v>
      </c>
      <c r="AV1555" s="7">
        <v>0</v>
      </c>
      <c r="AW1555" s="7">
        <v>0</v>
      </c>
      <c r="AX1555" s="7">
        <v>0</v>
      </c>
      <c r="AY1555" s="7">
        <v>0</v>
      </c>
      <c r="AZ1555" s="7">
        <v>0</v>
      </c>
      <c r="BA1555" s="7">
        <v>0</v>
      </c>
      <c r="BB1555" s="7">
        <v>0</v>
      </c>
      <c r="BC1555" s="8">
        <v>0</v>
      </c>
      <c r="BD1555" s="8">
        <v>0</v>
      </c>
      <c r="BE1555" s="8">
        <v>0</v>
      </c>
      <c r="BF1555" s="8">
        <v>0</v>
      </c>
      <c r="BG1555" s="8">
        <v>0</v>
      </c>
      <c r="BH1555" s="8">
        <v>0</v>
      </c>
      <c r="BI1555" s="8">
        <v>0</v>
      </c>
      <c r="BJ1555" s="8">
        <v>0</v>
      </c>
      <c r="BK1555" s="8">
        <v>0</v>
      </c>
      <c r="BL1555" s="8">
        <v>0</v>
      </c>
      <c r="BM1555" s="8">
        <v>0</v>
      </c>
      <c r="BN1555" s="8">
        <v>0</v>
      </c>
      <c r="BO1555" s="8">
        <v>0</v>
      </c>
      <c r="BP1555" s="8">
        <v>0</v>
      </c>
      <c r="BQ1555" s="8">
        <v>0</v>
      </c>
      <c r="BR1555" s="8">
        <v>0</v>
      </c>
    </row>
    <row r="1556" spans="1:70" x14ac:dyDescent="0.25">
      <c r="A1556" s="6">
        <v>35278886</v>
      </c>
      <c r="B1556" t="s">
        <v>3192</v>
      </c>
      <c r="C1556" s="7" t="s">
        <v>93</v>
      </c>
      <c r="D1556" s="7" t="s">
        <v>94</v>
      </c>
      <c r="E1556" s="7" t="s">
        <v>95</v>
      </c>
      <c r="F1556" t="s">
        <v>2507</v>
      </c>
      <c r="G1556" t="s">
        <v>2508</v>
      </c>
      <c r="H1556" t="s">
        <v>1106</v>
      </c>
      <c r="I1556" t="s">
        <v>1100</v>
      </c>
      <c r="J1556" t="s">
        <v>158</v>
      </c>
      <c r="K1556" t="s">
        <v>1101</v>
      </c>
      <c r="L1556">
        <v>35.689200444900003</v>
      </c>
      <c r="M1556">
        <v>-120.73909300139999</v>
      </c>
      <c r="N1556" s="7" t="s">
        <v>1408</v>
      </c>
      <c r="O1556" s="7" t="s">
        <v>3184</v>
      </c>
      <c r="P1556" s="7" t="s">
        <v>1410</v>
      </c>
      <c r="Q1556" s="7" t="s">
        <v>141</v>
      </c>
      <c r="R1556" s="7">
        <v>69</v>
      </c>
      <c r="S1556" s="7">
        <v>940</v>
      </c>
      <c r="T1556" s="7" t="s">
        <v>220</v>
      </c>
      <c r="U1556" s="7"/>
      <c r="V1556" s="7" t="s">
        <v>200</v>
      </c>
      <c r="W1556" s="8">
        <v>1.3789772727272727</v>
      </c>
      <c r="X1556" s="8">
        <v>2.462121212121212E-2</v>
      </c>
      <c r="Y1556" s="8">
        <v>0</v>
      </c>
      <c r="Z1556" s="8">
        <v>1.4035984848484848</v>
      </c>
      <c r="AA1556" s="8">
        <v>0</v>
      </c>
      <c r="AB1556" s="8">
        <v>0</v>
      </c>
      <c r="AC1556" s="8">
        <v>0</v>
      </c>
      <c r="AD1556" s="8">
        <v>0</v>
      </c>
      <c r="AE1556" s="8">
        <v>0</v>
      </c>
      <c r="AF1556" s="8">
        <v>0</v>
      </c>
      <c r="AG1556" s="8">
        <v>0</v>
      </c>
      <c r="AH1556" s="8">
        <v>0</v>
      </c>
      <c r="AI1556" s="8">
        <v>0</v>
      </c>
      <c r="AJ1556" s="8">
        <v>0</v>
      </c>
      <c r="AK1556" s="8">
        <v>0</v>
      </c>
      <c r="AL1556" s="8">
        <v>0</v>
      </c>
      <c r="AM1556" s="8">
        <v>0</v>
      </c>
      <c r="AN1556" s="8">
        <v>0</v>
      </c>
      <c r="AO1556" s="8">
        <v>0</v>
      </c>
      <c r="AP1556" s="8">
        <v>0</v>
      </c>
      <c r="AQ1556" s="8">
        <v>1.3789772727272727</v>
      </c>
      <c r="AR1556" s="8">
        <v>2.462121212121212E-2</v>
      </c>
      <c r="AS1556" s="8">
        <v>0</v>
      </c>
      <c r="AT1556" s="8">
        <v>1.4035984848484848</v>
      </c>
      <c r="AU1556" s="7">
        <v>0</v>
      </c>
      <c r="AV1556" s="7">
        <v>0</v>
      </c>
      <c r="AW1556" s="7">
        <v>0</v>
      </c>
      <c r="AX1556" s="7">
        <v>0</v>
      </c>
      <c r="AY1556" s="7">
        <v>0</v>
      </c>
      <c r="AZ1556" s="7">
        <v>0</v>
      </c>
      <c r="BA1556" s="7">
        <v>0</v>
      </c>
      <c r="BB1556" s="7">
        <v>0</v>
      </c>
      <c r="BC1556" s="8">
        <v>0</v>
      </c>
      <c r="BD1556" s="8">
        <v>0</v>
      </c>
      <c r="BE1556" s="8">
        <v>0</v>
      </c>
      <c r="BF1556" s="8">
        <v>0</v>
      </c>
      <c r="BG1556" s="8">
        <v>0</v>
      </c>
      <c r="BH1556" s="8">
        <v>0</v>
      </c>
      <c r="BI1556" s="8">
        <v>0</v>
      </c>
      <c r="BJ1556" s="8">
        <v>0</v>
      </c>
      <c r="BK1556" s="8">
        <v>0</v>
      </c>
      <c r="BL1556" s="8">
        <v>0</v>
      </c>
      <c r="BM1556" s="8">
        <v>0</v>
      </c>
      <c r="BN1556" s="8">
        <v>0</v>
      </c>
      <c r="BO1556" s="8">
        <v>0</v>
      </c>
      <c r="BP1556" s="8">
        <v>0</v>
      </c>
      <c r="BQ1556" s="8">
        <v>0</v>
      </c>
      <c r="BR1556" s="8">
        <v>0</v>
      </c>
    </row>
    <row r="1557" spans="1:70" x14ac:dyDescent="0.25">
      <c r="A1557" s="6">
        <v>35278887</v>
      </c>
      <c r="B1557" t="s">
        <v>3193</v>
      </c>
      <c r="C1557" s="7" t="s">
        <v>410</v>
      </c>
      <c r="D1557" s="7" t="s">
        <v>94</v>
      </c>
      <c r="E1557" s="7" t="s">
        <v>95</v>
      </c>
      <c r="F1557" t="s">
        <v>2507</v>
      </c>
      <c r="G1557" t="s">
        <v>2508</v>
      </c>
      <c r="H1557" t="s">
        <v>1106</v>
      </c>
      <c r="I1557" t="s">
        <v>1100</v>
      </c>
      <c r="J1557" t="s">
        <v>158</v>
      </c>
      <c r="K1557" t="s">
        <v>1101</v>
      </c>
      <c r="L1557">
        <v>35.681929515500002</v>
      </c>
      <c r="M1557">
        <v>-120.7379737337</v>
      </c>
      <c r="N1557" s="7" t="s">
        <v>1408</v>
      </c>
      <c r="O1557" s="7" t="s">
        <v>3184</v>
      </c>
      <c r="P1557" s="7" t="s">
        <v>1410</v>
      </c>
      <c r="Q1557" s="7" t="s">
        <v>141</v>
      </c>
      <c r="R1557" s="7">
        <v>69</v>
      </c>
      <c r="S1557" s="7">
        <v>940</v>
      </c>
      <c r="T1557" s="7" t="s">
        <v>220</v>
      </c>
      <c r="U1557" s="7"/>
      <c r="V1557" s="7" t="s">
        <v>207</v>
      </c>
      <c r="W1557" s="8">
        <v>1.4517045454545454</v>
      </c>
      <c r="X1557" s="8">
        <v>0</v>
      </c>
      <c r="Y1557" s="8">
        <v>0</v>
      </c>
      <c r="Z1557" s="8">
        <v>1.4517045454545454</v>
      </c>
      <c r="AA1557" s="8">
        <v>0</v>
      </c>
      <c r="AB1557" s="8">
        <v>0</v>
      </c>
      <c r="AC1557" s="8">
        <v>0</v>
      </c>
      <c r="AD1557" s="8">
        <v>0</v>
      </c>
      <c r="AE1557" s="8">
        <v>0</v>
      </c>
      <c r="AF1557" s="8">
        <v>0</v>
      </c>
      <c r="AG1557" s="8">
        <v>0</v>
      </c>
      <c r="AH1557" s="8">
        <v>0</v>
      </c>
      <c r="AI1557" s="8">
        <v>0</v>
      </c>
      <c r="AJ1557" s="8">
        <v>0</v>
      </c>
      <c r="AK1557" s="8">
        <v>0</v>
      </c>
      <c r="AL1557" s="8">
        <v>0</v>
      </c>
      <c r="AM1557" s="8">
        <v>0</v>
      </c>
      <c r="AN1557" s="8">
        <v>0</v>
      </c>
      <c r="AO1557" s="8">
        <v>0</v>
      </c>
      <c r="AP1557" s="8">
        <v>0</v>
      </c>
      <c r="AQ1557" s="8">
        <v>0</v>
      </c>
      <c r="AR1557" s="8">
        <v>0</v>
      </c>
      <c r="AS1557" s="8">
        <v>0</v>
      </c>
      <c r="AT1557" s="8">
        <v>0</v>
      </c>
      <c r="AU1557" s="7">
        <v>1.4517045454545454</v>
      </c>
      <c r="AV1557" s="7">
        <v>0</v>
      </c>
      <c r="AW1557" s="7">
        <v>0</v>
      </c>
      <c r="AX1557" s="7">
        <v>1.4517045454545454</v>
      </c>
      <c r="AY1557" s="7">
        <v>0</v>
      </c>
      <c r="AZ1557" s="7">
        <v>0</v>
      </c>
      <c r="BA1557" s="7">
        <v>0</v>
      </c>
      <c r="BB1557" s="7">
        <v>0</v>
      </c>
      <c r="BC1557" s="8">
        <v>0</v>
      </c>
      <c r="BD1557" s="8">
        <v>0</v>
      </c>
      <c r="BE1557" s="8">
        <v>0</v>
      </c>
      <c r="BF1557" s="8">
        <v>0</v>
      </c>
      <c r="BG1557" s="8">
        <v>0</v>
      </c>
      <c r="BH1557" s="8">
        <v>0</v>
      </c>
      <c r="BI1557" s="8">
        <v>0</v>
      </c>
      <c r="BJ1557" s="8">
        <v>0</v>
      </c>
      <c r="BK1557" s="8">
        <v>0</v>
      </c>
      <c r="BL1557" s="8">
        <v>0</v>
      </c>
      <c r="BM1557" s="8">
        <v>0</v>
      </c>
      <c r="BN1557" s="8">
        <v>0</v>
      </c>
      <c r="BO1557" s="8">
        <v>0</v>
      </c>
      <c r="BP1557" s="8">
        <v>0</v>
      </c>
      <c r="BQ1557" s="8">
        <v>0</v>
      </c>
      <c r="BR1557" s="8">
        <v>0</v>
      </c>
    </row>
    <row r="1558" spans="1:70" x14ac:dyDescent="0.25">
      <c r="A1558" s="6">
        <v>35278888</v>
      </c>
      <c r="B1558" t="s">
        <v>3194</v>
      </c>
      <c r="C1558" s="7" t="s">
        <v>71</v>
      </c>
      <c r="D1558" s="7" t="s">
        <v>94</v>
      </c>
      <c r="E1558" s="7" t="s">
        <v>73</v>
      </c>
      <c r="F1558" t="s">
        <v>2507</v>
      </c>
      <c r="G1558" t="s">
        <v>2508</v>
      </c>
      <c r="H1558" t="s">
        <v>1106</v>
      </c>
      <c r="I1558" t="s">
        <v>1100</v>
      </c>
      <c r="J1558" t="s">
        <v>158</v>
      </c>
      <c r="K1558" t="s">
        <v>1101</v>
      </c>
      <c r="L1558">
        <v>35.684750896499999</v>
      </c>
      <c r="M1558">
        <v>-120.72997037890001</v>
      </c>
      <c r="N1558" s="7" t="s">
        <v>1408</v>
      </c>
      <c r="O1558" s="7" t="s">
        <v>3184</v>
      </c>
      <c r="P1558" s="7" t="s">
        <v>1410</v>
      </c>
      <c r="Q1558" s="7" t="s">
        <v>141</v>
      </c>
      <c r="R1558" s="7">
        <v>69</v>
      </c>
      <c r="S1558" s="7">
        <v>940</v>
      </c>
      <c r="T1558" s="7" t="s">
        <v>220</v>
      </c>
      <c r="U1558" s="7"/>
      <c r="V1558" s="7" t="s">
        <v>321</v>
      </c>
      <c r="W1558" s="8">
        <v>1.3899621212121211</v>
      </c>
      <c r="X1558" s="8">
        <v>0</v>
      </c>
      <c r="Y1558" s="8">
        <v>0</v>
      </c>
      <c r="Z1558" s="8">
        <v>1.3899621212121211</v>
      </c>
      <c r="AA1558" s="8">
        <v>0</v>
      </c>
      <c r="AB1558" s="8">
        <v>0</v>
      </c>
      <c r="AC1558" s="8">
        <v>0</v>
      </c>
      <c r="AD1558" s="8">
        <v>0</v>
      </c>
      <c r="AE1558" s="8">
        <v>0</v>
      </c>
      <c r="AF1558" s="8">
        <v>0</v>
      </c>
      <c r="AG1558" s="8">
        <v>0</v>
      </c>
      <c r="AH1558" s="8">
        <v>0</v>
      </c>
      <c r="AI1558" s="8">
        <v>0</v>
      </c>
      <c r="AJ1558" s="8">
        <v>0</v>
      </c>
      <c r="AK1558" s="8">
        <v>0</v>
      </c>
      <c r="AL1558" s="8">
        <v>0</v>
      </c>
      <c r="AM1558" s="8">
        <v>0</v>
      </c>
      <c r="AN1558" s="8">
        <v>0</v>
      </c>
      <c r="AO1558" s="8">
        <v>0</v>
      </c>
      <c r="AP1558" s="8">
        <v>0</v>
      </c>
      <c r="AQ1558" s="8">
        <v>0</v>
      </c>
      <c r="AR1558" s="8">
        <v>0</v>
      </c>
      <c r="AS1558" s="8">
        <v>0</v>
      </c>
      <c r="AT1558" s="8">
        <v>0</v>
      </c>
      <c r="AU1558" s="7">
        <v>0</v>
      </c>
      <c r="AV1558" s="7">
        <v>0</v>
      </c>
      <c r="AW1558" s="7">
        <v>0</v>
      </c>
      <c r="AX1558" s="7">
        <v>0</v>
      </c>
      <c r="AY1558" s="7">
        <v>0</v>
      </c>
      <c r="AZ1558" s="7">
        <v>0</v>
      </c>
      <c r="BA1558" s="7">
        <v>0</v>
      </c>
      <c r="BB1558" s="7">
        <v>0</v>
      </c>
      <c r="BC1558" s="8">
        <v>1.3899621212121211</v>
      </c>
      <c r="BD1558" s="8">
        <v>0</v>
      </c>
      <c r="BE1558" s="8">
        <v>0</v>
      </c>
      <c r="BF1558" s="8">
        <v>1.3899621212121211</v>
      </c>
      <c r="BG1558" s="8">
        <v>0</v>
      </c>
      <c r="BH1558" s="8">
        <v>0</v>
      </c>
      <c r="BI1558" s="8">
        <v>0</v>
      </c>
      <c r="BJ1558" s="8">
        <v>0</v>
      </c>
      <c r="BK1558" s="8">
        <v>0</v>
      </c>
      <c r="BL1558" s="8">
        <v>0</v>
      </c>
      <c r="BM1558" s="8">
        <v>0</v>
      </c>
      <c r="BN1558" s="8">
        <v>0</v>
      </c>
      <c r="BO1558" s="8">
        <v>0</v>
      </c>
      <c r="BP1558" s="8">
        <v>0</v>
      </c>
      <c r="BQ1558" s="8">
        <v>0</v>
      </c>
      <c r="BR1558" s="8">
        <v>0</v>
      </c>
    </row>
    <row r="1559" spans="1:70" x14ac:dyDescent="0.25">
      <c r="A1559" s="6">
        <v>35279631</v>
      </c>
      <c r="B1559" t="s">
        <v>3195</v>
      </c>
      <c r="C1559" s="7" t="s">
        <v>137</v>
      </c>
      <c r="D1559" s="7" t="s">
        <v>94</v>
      </c>
      <c r="E1559" s="7" t="s">
        <v>95</v>
      </c>
      <c r="F1559" t="s">
        <v>2507</v>
      </c>
      <c r="G1559" t="s">
        <v>2508</v>
      </c>
      <c r="H1559" t="s">
        <v>1106</v>
      </c>
      <c r="I1559" t="s">
        <v>1100</v>
      </c>
      <c r="J1559" t="s">
        <v>158</v>
      </c>
      <c r="K1559" t="s">
        <v>1101</v>
      </c>
      <c r="L1559">
        <v>35.638505184300001</v>
      </c>
      <c r="M1559">
        <v>-120.7157308674</v>
      </c>
      <c r="N1559" s="7" t="s">
        <v>1408</v>
      </c>
      <c r="O1559" s="7" t="s">
        <v>3196</v>
      </c>
      <c r="P1559" s="7" t="s">
        <v>1410</v>
      </c>
      <c r="Q1559" s="7" t="s">
        <v>141</v>
      </c>
      <c r="R1559" s="7">
        <v>257</v>
      </c>
      <c r="S1559" s="7">
        <v>771</v>
      </c>
      <c r="T1559" s="7" t="s">
        <v>220</v>
      </c>
      <c r="U1559" s="7"/>
      <c r="V1559" s="7" t="s">
        <v>207</v>
      </c>
      <c r="W1559" s="8">
        <v>3.0640151515151515</v>
      </c>
      <c r="X1559" s="8">
        <v>0</v>
      </c>
      <c r="Y1559" s="8">
        <v>0</v>
      </c>
      <c r="Z1559" s="8">
        <v>3.0640151515151515</v>
      </c>
      <c r="AA1559" s="8">
        <v>0</v>
      </c>
      <c r="AB1559" s="8">
        <v>0</v>
      </c>
      <c r="AC1559" s="8">
        <v>0</v>
      </c>
      <c r="AD1559" s="8">
        <v>0</v>
      </c>
      <c r="AE1559" s="8">
        <v>0</v>
      </c>
      <c r="AF1559" s="8">
        <v>0</v>
      </c>
      <c r="AG1559" s="8">
        <v>0</v>
      </c>
      <c r="AH1559" s="8">
        <v>0</v>
      </c>
      <c r="AI1559" s="8">
        <v>0</v>
      </c>
      <c r="AJ1559" s="8">
        <v>0</v>
      </c>
      <c r="AK1559" s="8">
        <v>0</v>
      </c>
      <c r="AL1559" s="8">
        <v>0</v>
      </c>
      <c r="AM1559" s="8">
        <v>0</v>
      </c>
      <c r="AN1559" s="8">
        <v>0</v>
      </c>
      <c r="AO1559" s="8">
        <v>0</v>
      </c>
      <c r="AP1559" s="8">
        <v>0</v>
      </c>
      <c r="AQ1559" s="8">
        <v>1.4223484848484844</v>
      </c>
      <c r="AR1559" s="8">
        <v>0</v>
      </c>
      <c r="AS1559" s="8">
        <v>0</v>
      </c>
      <c r="AT1559" s="8">
        <v>1.4223484848484844</v>
      </c>
      <c r="AU1559" s="7">
        <v>0</v>
      </c>
      <c r="AV1559" s="7">
        <v>0</v>
      </c>
      <c r="AW1559" s="7">
        <v>0</v>
      </c>
      <c r="AX1559" s="7">
        <v>0</v>
      </c>
      <c r="AY1559" s="7">
        <v>1.6416666666666671</v>
      </c>
      <c r="AZ1559" s="7">
        <v>0</v>
      </c>
      <c r="BA1559" s="7">
        <v>0</v>
      </c>
      <c r="BB1559" s="7">
        <v>1.6416666666666671</v>
      </c>
      <c r="BC1559" s="8">
        <v>0</v>
      </c>
      <c r="BD1559" s="8">
        <v>0</v>
      </c>
      <c r="BE1559" s="8">
        <v>0</v>
      </c>
      <c r="BF1559" s="8">
        <v>0</v>
      </c>
      <c r="BG1559" s="8">
        <v>0</v>
      </c>
      <c r="BH1559" s="8">
        <v>0</v>
      </c>
      <c r="BI1559" s="8">
        <v>0</v>
      </c>
      <c r="BJ1559" s="8">
        <v>0</v>
      </c>
      <c r="BK1559" s="8">
        <v>0</v>
      </c>
      <c r="BL1559" s="8">
        <v>0</v>
      </c>
      <c r="BM1559" s="8">
        <v>0</v>
      </c>
      <c r="BN1559" s="8">
        <v>0</v>
      </c>
      <c r="BO1559" s="8">
        <v>0</v>
      </c>
      <c r="BP1559" s="8">
        <v>0</v>
      </c>
      <c r="BQ1559" s="8">
        <v>0</v>
      </c>
      <c r="BR1559" s="8">
        <v>0</v>
      </c>
    </row>
    <row r="1560" spans="1:70" x14ac:dyDescent="0.25">
      <c r="A1560" s="6">
        <v>35254248</v>
      </c>
      <c r="B1560" t="s">
        <v>3197</v>
      </c>
      <c r="C1560" s="7" t="s">
        <v>86</v>
      </c>
      <c r="D1560" s="7" t="s">
        <v>94</v>
      </c>
      <c r="E1560" s="7" t="s">
        <v>87</v>
      </c>
      <c r="F1560" t="s">
        <v>2507</v>
      </c>
      <c r="G1560" t="s">
        <v>2508</v>
      </c>
      <c r="H1560" t="s">
        <v>3198</v>
      </c>
      <c r="I1560" t="s">
        <v>1100</v>
      </c>
      <c r="J1560" t="s">
        <v>158</v>
      </c>
      <c r="K1560" t="s">
        <v>1101</v>
      </c>
      <c r="L1560">
        <v>35.628592676099998</v>
      </c>
      <c r="M1560">
        <v>-120.6955481235</v>
      </c>
      <c r="N1560" s="7" t="s">
        <v>1408</v>
      </c>
      <c r="O1560" s="7" t="s">
        <v>3196</v>
      </c>
      <c r="P1560" s="7" t="s">
        <v>1410</v>
      </c>
      <c r="Q1560" s="7" t="s">
        <v>141</v>
      </c>
      <c r="R1560" s="7">
        <v>257</v>
      </c>
      <c r="S1560" s="7">
        <v>771</v>
      </c>
      <c r="T1560" s="7" t="s">
        <v>220</v>
      </c>
      <c r="U1560" s="7"/>
      <c r="V1560" s="7" t="s">
        <v>2621</v>
      </c>
      <c r="W1560" s="8">
        <v>1.4299242424242424</v>
      </c>
      <c r="X1560" s="8">
        <v>0</v>
      </c>
      <c r="Y1560" s="8">
        <v>0</v>
      </c>
      <c r="Z1560" s="8">
        <v>1.4299242424242424</v>
      </c>
      <c r="AA1560" s="8">
        <v>0</v>
      </c>
      <c r="AB1560" s="8">
        <v>0</v>
      </c>
      <c r="AC1560" s="8">
        <v>0</v>
      </c>
      <c r="AD1560" s="8">
        <v>0</v>
      </c>
      <c r="AE1560" s="8">
        <v>0</v>
      </c>
      <c r="AF1560" s="8">
        <v>0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8">
        <v>0</v>
      </c>
      <c r="AM1560" s="8">
        <v>0</v>
      </c>
      <c r="AN1560" s="8">
        <v>0</v>
      </c>
      <c r="AO1560" s="8">
        <v>0</v>
      </c>
      <c r="AP1560" s="8">
        <v>0</v>
      </c>
      <c r="AQ1560" s="8">
        <v>0</v>
      </c>
      <c r="AR1560" s="8">
        <v>0</v>
      </c>
      <c r="AS1560" s="8">
        <v>0</v>
      </c>
      <c r="AT1560" s="8">
        <v>0</v>
      </c>
      <c r="AU1560" s="7">
        <v>0</v>
      </c>
      <c r="AV1560" s="7">
        <v>0</v>
      </c>
      <c r="AW1560" s="7">
        <v>0</v>
      </c>
      <c r="AX1560" s="7">
        <v>0</v>
      </c>
      <c r="AY1560" s="7">
        <v>0</v>
      </c>
      <c r="AZ1560" s="7">
        <v>0</v>
      </c>
      <c r="BA1560" s="7">
        <v>0</v>
      </c>
      <c r="BB1560" s="7">
        <v>0</v>
      </c>
      <c r="BC1560" s="8">
        <v>1.4299242424242424</v>
      </c>
      <c r="BD1560" s="8">
        <v>0</v>
      </c>
      <c r="BE1560" s="8">
        <v>0</v>
      </c>
      <c r="BF1560" s="8">
        <v>1.4299242424242424</v>
      </c>
      <c r="BG1560" s="8">
        <v>0</v>
      </c>
      <c r="BH1560" s="8">
        <v>0</v>
      </c>
      <c r="BI1560" s="8">
        <v>0</v>
      </c>
      <c r="BJ1560" s="8">
        <v>0</v>
      </c>
      <c r="BK1560" s="8">
        <v>0</v>
      </c>
      <c r="BL1560" s="8">
        <v>0</v>
      </c>
      <c r="BM1560" s="8">
        <v>0</v>
      </c>
      <c r="BN1560" s="8">
        <v>0</v>
      </c>
      <c r="BO1560" s="8">
        <v>0</v>
      </c>
      <c r="BP1560" s="8">
        <v>0</v>
      </c>
      <c r="BQ1560" s="8">
        <v>0</v>
      </c>
      <c r="BR1560" s="8">
        <v>0</v>
      </c>
    </row>
    <row r="1561" spans="1:70" x14ac:dyDescent="0.25">
      <c r="A1561" s="6">
        <v>35310713</v>
      </c>
      <c r="B1561" t="s">
        <v>3199</v>
      </c>
      <c r="C1561" s="7" t="s">
        <v>86</v>
      </c>
      <c r="D1561" s="7" t="s">
        <v>94</v>
      </c>
      <c r="E1561" s="7" t="s">
        <v>87</v>
      </c>
      <c r="F1561" t="s">
        <v>2507</v>
      </c>
      <c r="G1561" t="s">
        <v>2508</v>
      </c>
      <c r="H1561" t="s">
        <v>1321</v>
      </c>
      <c r="I1561" t="s">
        <v>906</v>
      </c>
      <c r="J1561" t="s">
        <v>153</v>
      </c>
      <c r="K1561" t="s">
        <v>196</v>
      </c>
      <c r="L1561">
        <v>39.361830710900001</v>
      </c>
      <c r="M1561">
        <v>-123.1271698509</v>
      </c>
      <c r="N1561" s="7" t="s">
        <v>1404</v>
      </c>
      <c r="O1561" s="7" t="s">
        <v>1405</v>
      </c>
      <c r="P1561" s="7" t="s">
        <v>3090</v>
      </c>
      <c r="Q1561" s="7" t="s">
        <v>122</v>
      </c>
      <c r="R1561" s="7">
        <v>60</v>
      </c>
      <c r="S1561" s="7">
        <v>2459</v>
      </c>
      <c r="T1561" s="7" t="s">
        <v>220</v>
      </c>
      <c r="U1561" s="7"/>
      <c r="V1561" s="7" t="s">
        <v>2621</v>
      </c>
      <c r="W1561" s="8">
        <v>0.8</v>
      </c>
      <c r="X1561" s="8">
        <v>0</v>
      </c>
      <c r="Y1561" s="8">
        <v>0</v>
      </c>
      <c r="Z1561" s="8">
        <v>0.8</v>
      </c>
      <c r="AA1561" s="8">
        <v>0</v>
      </c>
      <c r="AB1561" s="8">
        <v>0</v>
      </c>
      <c r="AC1561" s="8">
        <v>0</v>
      </c>
      <c r="AD1561" s="8">
        <v>0</v>
      </c>
      <c r="AE1561" s="8">
        <v>0</v>
      </c>
      <c r="AF1561" s="8">
        <v>0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8">
        <v>0</v>
      </c>
      <c r="AM1561" s="8">
        <v>0</v>
      </c>
      <c r="AN1561" s="8">
        <v>0</v>
      </c>
      <c r="AO1561" s="8">
        <v>0</v>
      </c>
      <c r="AP1561" s="8">
        <v>0</v>
      </c>
      <c r="AQ1561" s="8">
        <v>0</v>
      </c>
      <c r="AR1561" s="8">
        <v>0</v>
      </c>
      <c r="AS1561" s="8">
        <v>0</v>
      </c>
      <c r="AT1561" s="8">
        <v>0</v>
      </c>
      <c r="AU1561" s="7">
        <v>0</v>
      </c>
      <c r="AV1561" s="7">
        <v>0</v>
      </c>
      <c r="AW1561" s="7">
        <v>0</v>
      </c>
      <c r="AX1561" s="7">
        <v>0</v>
      </c>
      <c r="AY1561" s="7">
        <v>0</v>
      </c>
      <c r="AZ1561" s="7">
        <v>0</v>
      </c>
      <c r="BA1561" s="7">
        <v>0</v>
      </c>
      <c r="BB1561" s="7">
        <v>0</v>
      </c>
      <c r="BC1561" s="8">
        <v>0</v>
      </c>
      <c r="BD1561" s="8">
        <v>0</v>
      </c>
      <c r="BE1561" s="8">
        <v>0</v>
      </c>
      <c r="BF1561" s="8">
        <v>0</v>
      </c>
      <c r="BG1561" s="8">
        <v>0.8</v>
      </c>
      <c r="BH1561" s="8">
        <v>0</v>
      </c>
      <c r="BI1561" s="8">
        <v>0</v>
      </c>
      <c r="BJ1561" s="8">
        <v>0.8</v>
      </c>
      <c r="BK1561" s="8">
        <v>0</v>
      </c>
      <c r="BL1561" s="8">
        <v>0</v>
      </c>
      <c r="BM1561" s="8">
        <v>0</v>
      </c>
      <c r="BN1561" s="8">
        <v>0</v>
      </c>
      <c r="BO1561" s="8">
        <v>0</v>
      </c>
      <c r="BP1561" s="8">
        <v>0</v>
      </c>
      <c r="BQ1561" s="8">
        <v>0</v>
      </c>
      <c r="BR1561" s="8">
        <v>0</v>
      </c>
    </row>
    <row r="1562" spans="1:70" x14ac:dyDescent="0.25">
      <c r="A1562" s="6">
        <v>35310714</v>
      </c>
      <c r="B1562" t="s">
        <v>3200</v>
      </c>
      <c r="C1562" s="7" t="s">
        <v>86</v>
      </c>
      <c r="D1562" s="7" t="s">
        <v>94</v>
      </c>
      <c r="E1562" s="7" t="s">
        <v>87</v>
      </c>
      <c r="F1562" t="s">
        <v>2507</v>
      </c>
      <c r="G1562" t="s">
        <v>2508</v>
      </c>
      <c r="H1562" t="s">
        <v>1321</v>
      </c>
      <c r="I1562" t="s">
        <v>906</v>
      </c>
      <c r="J1562" t="s">
        <v>153</v>
      </c>
      <c r="K1562" t="s">
        <v>196</v>
      </c>
      <c r="L1562">
        <v>39.361830710900001</v>
      </c>
      <c r="M1562">
        <v>-123.1271698509</v>
      </c>
      <c r="N1562" s="7" t="s">
        <v>1404</v>
      </c>
      <c r="O1562" s="7" t="s">
        <v>1405</v>
      </c>
      <c r="P1562" s="7" t="s">
        <v>3090</v>
      </c>
      <c r="Q1562" s="7" t="s">
        <v>122</v>
      </c>
      <c r="R1562" s="7">
        <v>60</v>
      </c>
      <c r="S1562" s="7">
        <v>2459</v>
      </c>
      <c r="T1562" s="7" t="s">
        <v>220</v>
      </c>
      <c r="U1562" s="7"/>
      <c r="V1562" s="7" t="s">
        <v>2621</v>
      </c>
      <c r="W1562" s="8">
        <v>0.72007575757575759</v>
      </c>
      <c r="X1562" s="8">
        <v>0</v>
      </c>
      <c r="Y1562" s="8">
        <v>0</v>
      </c>
      <c r="Z1562" s="8">
        <v>0.72007575757575759</v>
      </c>
      <c r="AA1562" s="8">
        <v>0</v>
      </c>
      <c r="AB1562" s="8">
        <v>0</v>
      </c>
      <c r="AC1562" s="8">
        <v>0</v>
      </c>
      <c r="AD1562" s="8">
        <v>0</v>
      </c>
      <c r="AE1562" s="8">
        <v>0</v>
      </c>
      <c r="AF1562" s="8">
        <v>0</v>
      </c>
      <c r="AG1562" s="8">
        <v>0</v>
      </c>
      <c r="AH1562" s="8">
        <v>0</v>
      </c>
      <c r="AI1562" s="8">
        <v>0</v>
      </c>
      <c r="AJ1562" s="8">
        <v>0</v>
      </c>
      <c r="AK1562" s="8">
        <v>0</v>
      </c>
      <c r="AL1562" s="8">
        <v>0</v>
      </c>
      <c r="AM1562" s="8">
        <v>0</v>
      </c>
      <c r="AN1562" s="8">
        <v>0</v>
      </c>
      <c r="AO1562" s="8">
        <v>0</v>
      </c>
      <c r="AP1562" s="8">
        <v>0</v>
      </c>
      <c r="AQ1562" s="8">
        <v>0</v>
      </c>
      <c r="AR1562" s="8">
        <v>0</v>
      </c>
      <c r="AS1562" s="8">
        <v>0</v>
      </c>
      <c r="AT1562" s="8">
        <v>0</v>
      </c>
      <c r="AU1562" s="7">
        <v>0</v>
      </c>
      <c r="AV1562" s="7">
        <v>0</v>
      </c>
      <c r="AW1562" s="7">
        <v>0</v>
      </c>
      <c r="AX1562" s="7">
        <v>0</v>
      </c>
      <c r="AY1562" s="7">
        <v>0</v>
      </c>
      <c r="AZ1562" s="7">
        <v>0</v>
      </c>
      <c r="BA1562" s="7">
        <v>0</v>
      </c>
      <c r="BB1562" s="7">
        <v>0</v>
      </c>
      <c r="BC1562" s="8">
        <v>0</v>
      </c>
      <c r="BD1562" s="8">
        <v>0</v>
      </c>
      <c r="BE1562" s="8">
        <v>0</v>
      </c>
      <c r="BF1562" s="8">
        <v>0</v>
      </c>
      <c r="BG1562" s="8">
        <v>0.72007575757575759</v>
      </c>
      <c r="BH1562" s="8">
        <v>0</v>
      </c>
      <c r="BI1562" s="8">
        <v>0</v>
      </c>
      <c r="BJ1562" s="8">
        <v>0.72007575757575759</v>
      </c>
      <c r="BK1562" s="8">
        <v>0</v>
      </c>
      <c r="BL1562" s="8">
        <v>0</v>
      </c>
      <c r="BM1562" s="8">
        <v>0</v>
      </c>
      <c r="BN1562" s="8">
        <v>0</v>
      </c>
      <c r="BO1562" s="8">
        <v>0</v>
      </c>
      <c r="BP1562" s="8">
        <v>0</v>
      </c>
      <c r="BQ1562" s="8">
        <v>0</v>
      </c>
      <c r="BR1562" s="8">
        <v>0</v>
      </c>
    </row>
    <row r="1563" spans="1:70" x14ac:dyDescent="0.25">
      <c r="A1563" s="6">
        <v>35310715</v>
      </c>
      <c r="B1563" t="s">
        <v>3201</v>
      </c>
      <c r="C1563" s="7" t="s">
        <v>86</v>
      </c>
      <c r="D1563" s="7" t="s">
        <v>94</v>
      </c>
      <c r="E1563" s="7" t="s">
        <v>87</v>
      </c>
      <c r="F1563" t="s">
        <v>2507</v>
      </c>
      <c r="G1563" t="s">
        <v>2508</v>
      </c>
      <c r="H1563" t="s">
        <v>1321</v>
      </c>
      <c r="I1563" t="s">
        <v>906</v>
      </c>
      <c r="J1563" t="s">
        <v>153</v>
      </c>
      <c r="K1563" t="s">
        <v>196</v>
      </c>
      <c r="L1563">
        <v>39.361830710900001</v>
      </c>
      <c r="M1563">
        <v>-123.1271698509</v>
      </c>
      <c r="N1563" s="7" t="s">
        <v>1404</v>
      </c>
      <c r="O1563" s="7" t="s">
        <v>1405</v>
      </c>
      <c r="P1563" s="7" t="s">
        <v>3090</v>
      </c>
      <c r="Q1563" s="7" t="s">
        <v>122</v>
      </c>
      <c r="R1563" s="7">
        <v>60</v>
      </c>
      <c r="S1563" s="7">
        <v>2459</v>
      </c>
      <c r="T1563" s="7" t="s">
        <v>220</v>
      </c>
      <c r="U1563" s="7"/>
      <c r="V1563" s="7" t="s">
        <v>2621</v>
      </c>
      <c r="W1563" s="8">
        <v>0.77</v>
      </c>
      <c r="X1563" s="8">
        <v>0</v>
      </c>
      <c r="Y1563" s="8">
        <v>0</v>
      </c>
      <c r="Z1563" s="8">
        <v>0.77</v>
      </c>
      <c r="AA1563" s="8">
        <v>0</v>
      </c>
      <c r="AB1563" s="8">
        <v>0</v>
      </c>
      <c r="AC1563" s="8">
        <v>0</v>
      </c>
      <c r="AD1563" s="8">
        <v>0</v>
      </c>
      <c r="AE1563" s="8">
        <v>0</v>
      </c>
      <c r="AF1563" s="8">
        <v>0</v>
      </c>
      <c r="AG1563" s="8">
        <v>0</v>
      </c>
      <c r="AH1563" s="8">
        <v>0</v>
      </c>
      <c r="AI1563" s="8">
        <v>0</v>
      </c>
      <c r="AJ1563" s="8">
        <v>0</v>
      </c>
      <c r="AK1563" s="8">
        <v>0</v>
      </c>
      <c r="AL1563" s="8">
        <v>0</v>
      </c>
      <c r="AM1563" s="8">
        <v>0</v>
      </c>
      <c r="AN1563" s="8">
        <v>0</v>
      </c>
      <c r="AO1563" s="8">
        <v>0</v>
      </c>
      <c r="AP1563" s="8">
        <v>0</v>
      </c>
      <c r="AQ1563" s="8">
        <v>0</v>
      </c>
      <c r="AR1563" s="8">
        <v>0</v>
      </c>
      <c r="AS1563" s="8">
        <v>0</v>
      </c>
      <c r="AT1563" s="8">
        <v>0</v>
      </c>
      <c r="AU1563" s="7">
        <v>0</v>
      </c>
      <c r="AV1563" s="7">
        <v>0</v>
      </c>
      <c r="AW1563" s="7">
        <v>0</v>
      </c>
      <c r="AX1563" s="7">
        <v>0</v>
      </c>
      <c r="AY1563" s="7">
        <v>0</v>
      </c>
      <c r="AZ1563" s="7">
        <v>0</v>
      </c>
      <c r="BA1563" s="7">
        <v>0</v>
      </c>
      <c r="BB1563" s="7">
        <v>0</v>
      </c>
      <c r="BC1563" s="8">
        <v>0</v>
      </c>
      <c r="BD1563" s="8">
        <v>0</v>
      </c>
      <c r="BE1563" s="8">
        <v>0</v>
      </c>
      <c r="BF1563" s="8">
        <v>0</v>
      </c>
      <c r="BG1563" s="8">
        <v>0.77</v>
      </c>
      <c r="BH1563" s="8">
        <v>0</v>
      </c>
      <c r="BI1563" s="8">
        <v>0</v>
      </c>
      <c r="BJ1563" s="8">
        <v>0.77</v>
      </c>
      <c r="BK1563" s="8">
        <v>0</v>
      </c>
      <c r="BL1563" s="8">
        <v>0</v>
      </c>
      <c r="BM1563" s="8">
        <v>0</v>
      </c>
      <c r="BN1563" s="8">
        <v>0</v>
      </c>
      <c r="BO1563" s="8">
        <v>0</v>
      </c>
      <c r="BP1563" s="8">
        <v>0</v>
      </c>
      <c r="BQ1563" s="8">
        <v>0</v>
      </c>
      <c r="BR1563" s="8">
        <v>0</v>
      </c>
    </row>
    <row r="1564" spans="1:70" x14ac:dyDescent="0.25">
      <c r="A1564" s="6">
        <v>35311131</v>
      </c>
      <c r="B1564" t="s">
        <v>3202</v>
      </c>
      <c r="C1564" s="7" t="s">
        <v>86</v>
      </c>
      <c r="D1564" s="7" t="s">
        <v>94</v>
      </c>
      <c r="E1564" s="7" t="s">
        <v>87</v>
      </c>
      <c r="F1564" t="s">
        <v>2507</v>
      </c>
      <c r="G1564" t="s">
        <v>2508</v>
      </c>
      <c r="H1564" t="s">
        <v>1321</v>
      </c>
      <c r="I1564" t="s">
        <v>906</v>
      </c>
      <c r="J1564" t="s">
        <v>153</v>
      </c>
      <c r="K1564" t="s">
        <v>196</v>
      </c>
      <c r="L1564">
        <v>39.361830710900001</v>
      </c>
      <c r="M1564">
        <v>-123.1271698509</v>
      </c>
      <c r="N1564" s="7" t="s">
        <v>1404</v>
      </c>
      <c r="O1564" s="7" t="s">
        <v>1405</v>
      </c>
      <c r="P1564" s="7" t="s">
        <v>3090</v>
      </c>
      <c r="Q1564" s="7" t="s">
        <v>122</v>
      </c>
      <c r="R1564" s="7">
        <v>60</v>
      </c>
      <c r="S1564" s="7">
        <v>2459</v>
      </c>
      <c r="T1564" s="7" t="s">
        <v>220</v>
      </c>
      <c r="U1564" s="7"/>
      <c r="V1564" s="7" t="s">
        <v>2621</v>
      </c>
      <c r="W1564" s="8">
        <v>0.87007575757575761</v>
      </c>
      <c r="X1564" s="8">
        <v>0</v>
      </c>
      <c r="Y1564" s="8">
        <v>0</v>
      </c>
      <c r="Z1564" s="8">
        <v>0.87007575757575761</v>
      </c>
      <c r="AA1564" s="8">
        <v>0</v>
      </c>
      <c r="AB1564" s="8">
        <v>0</v>
      </c>
      <c r="AC1564" s="8">
        <v>0</v>
      </c>
      <c r="AD1564" s="8">
        <v>0</v>
      </c>
      <c r="AE1564" s="8">
        <v>0</v>
      </c>
      <c r="AF1564" s="8">
        <v>0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0</v>
      </c>
      <c r="AN1564" s="8">
        <v>0</v>
      </c>
      <c r="AO1564" s="8">
        <v>0</v>
      </c>
      <c r="AP1564" s="8">
        <v>0</v>
      </c>
      <c r="AQ1564" s="8">
        <v>0</v>
      </c>
      <c r="AR1564" s="8">
        <v>0</v>
      </c>
      <c r="AS1564" s="8">
        <v>0</v>
      </c>
      <c r="AT1564" s="8">
        <v>0</v>
      </c>
      <c r="AU1564" s="7">
        <v>0</v>
      </c>
      <c r="AV1564" s="7">
        <v>0</v>
      </c>
      <c r="AW1564" s="7">
        <v>0</v>
      </c>
      <c r="AX1564" s="7">
        <v>0</v>
      </c>
      <c r="AY1564" s="7">
        <v>0</v>
      </c>
      <c r="AZ1564" s="7">
        <v>0</v>
      </c>
      <c r="BA1564" s="7">
        <v>0</v>
      </c>
      <c r="BB1564" s="7">
        <v>0</v>
      </c>
      <c r="BC1564" s="8">
        <v>0</v>
      </c>
      <c r="BD1564" s="8">
        <v>0</v>
      </c>
      <c r="BE1564" s="8">
        <v>0</v>
      </c>
      <c r="BF1564" s="8">
        <v>0</v>
      </c>
      <c r="BG1564" s="8">
        <v>0.87007575757575761</v>
      </c>
      <c r="BH1564" s="8">
        <v>0</v>
      </c>
      <c r="BI1564" s="8">
        <v>0</v>
      </c>
      <c r="BJ1564" s="8">
        <v>0.87007575757575761</v>
      </c>
      <c r="BK1564" s="8">
        <v>0</v>
      </c>
      <c r="BL1564" s="8">
        <v>0</v>
      </c>
      <c r="BM1564" s="8">
        <v>0</v>
      </c>
      <c r="BN1564" s="8">
        <v>0</v>
      </c>
      <c r="BO1564" s="8">
        <v>0</v>
      </c>
      <c r="BP1564" s="8">
        <v>0</v>
      </c>
      <c r="BQ1564" s="8">
        <v>0</v>
      </c>
      <c r="BR1564" s="8">
        <v>0</v>
      </c>
    </row>
    <row r="1565" spans="1:70" x14ac:dyDescent="0.25">
      <c r="A1565" s="6">
        <v>35311132</v>
      </c>
      <c r="B1565" t="s">
        <v>3203</v>
      </c>
      <c r="C1565" s="7" t="s">
        <v>86</v>
      </c>
      <c r="D1565" s="7" t="s">
        <v>94</v>
      </c>
      <c r="E1565" s="7" t="s">
        <v>87</v>
      </c>
      <c r="F1565" t="s">
        <v>2507</v>
      </c>
      <c r="G1565" t="s">
        <v>2508</v>
      </c>
      <c r="H1565" t="s">
        <v>1321</v>
      </c>
      <c r="I1565" t="s">
        <v>906</v>
      </c>
      <c r="J1565" t="s">
        <v>153</v>
      </c>
      <c r="K1565" t="s">
        <v>196</v>
      </c>
      <c r="L1565">
        <v>39.361830710900001</v>
      </c>
      <c r="M1565">
        <v>-123.1271698509</v>
      </c>
      <c r="N1565" s="7" t="s">
        <v>1404</v>
      </c>
      <c r="O1565" s="7" t="s">
        <v>1405</v>
      </c>
      <c r="P1565" s="7" t="s">
        <v>3090</v>
      </c>
      <c r="Q1565" s="7" t="s">
        <v>122</v>
      </c>
      <c r="R1565" s="7">
        <v>60</v>
      </c>
      <c r="S1565" s="7">
        <v>2459</v>
      </c>
      <c r="T1565" s="7" t="s">
        <v>220</v>
      </c>
      <c r="U1565" s="7"/>
      <c r="V1565" s="7" t="s">
        <v>2621</v>
      </c>
      <c r="W1565" s="8">
        <v>0.65</v>
      </c>
      <c r="X1565" s="8">
        <v>0</v>
      </c>
      <c r="Y1565" s="8">
        <v>0</v>
      </c>
      <c r="Z1565" s="8">
        <v>0.65</v>
      </c>
      <c r="AA1565" s="8">
        <v>0</v>
      </c>
      <c r="AB1565" s="8">
        <v>0</v>
      </c>
      <c r="AC1565" s="8">
        <v>0</v>
      </c>
      <c r="AD1565" s="8">
        <v>0</v>
      </c>
      <c r="AE1565" s="8">
        <v>0</v>
      </c>
      <c r="AF1565" s="8">
        <v>0</v>
      </c>
      <c r="AG1565" s="8">
        <v>0</v>
      </c>
      <c r="AH1565" s="8">
        <v>0</v>
      </c>
      <c r="AI1565" s="8">
        <v>0</v>
      </c>
      <c r="AJ1565" s="8">
        <v>0</v>
      </c>
      <c r="AK1565" s="8">
        <v>0</v>
      </c>
      <c r="AL1565" s="8">
        <v>0</v>
      </c>
      <c r="AM1565" s="8">
        <v>0</v>
      </c>
      <c r="AN1565" s="8">
        <v>0</v>
      </c>
      <c r="AO1565" s="8">
        <v>0</v>
      </c>
      <c r="AP1565" s="8">
        <v>0</v>
      </c>
      <c r="AQ1565" s="8">
        <v>0</v>
      </c>
      <c r="AR1565" s="8">
        <v>0</v>
      </c>
      <c r="AS1565" s="8">
        <v>0</v>
      </c>
      <c r="AT1565" s="8">
        <v>0</v>
      </c>
      <c r="AU1565" s="7">
        <v>0</v>
      </c>
      <c r="AV1565" s="7">
        <v>0</v>
      </c>
      <c r="AW1565" s="7">
        <v>0</v>
      </c>
      <c r="AX1565" s="7">
        <v>0</v>
      </c>
      <c r="AY1565" s="7">
        <v>0</v>
      </c>
      <c r="AZ1565" s="7">
        <v>0</v>
      </c>
      <c r="BA1565" s="7">
        <v>0</v>
      </c>
      <c r="BB1565" s="7">
        <v>0</v>
      </c>
      <c r="BC1565" s="8">
        <v>0</v>
      </c>
      <c r="BD1565" s="8">
        <v>0</v>
      </c>
      <c r="BE1565" s="8">
        <v>0</v>
      </c>
      <c r="BF1565" s="8">
        <v>0</v>
      </c>
      <c r="BG1565" s="8">
        <v>0.65</v>
      </c>
      <c r="BH1565" s="8">
        <v>0</v>
      </c>
      <c r="BI1565" s="8">
        <v>0</v>
      </c>
      <c r="BJ1565" s="8">
        <v>0.65</v>
      </c>
      <c r="BK1565" s="8">
        <v>0</v>
      </c>
      <c r="BL1565" s="8">
        <v>0</v>
      </c>
      <c r="BM1565" s="8">
        <v>0</v>
      </c>
      <c r="BN1565" s="8">
        <v>0</v>
      </c>
      <c r="BO1565" s="8">
        <v>0</v>
      </c>
      <c r="BP1565" s="8">
        <v>0</v>
      </c>
      <c r="BQ1565" s="8">
        <v>0</v>
      </c>
      <c r="BR1565" s="8">
        <v>0</v>
      </c>
    </row>
    <row r="1566" spans="1:70" x14ac:dyDescent="0.25">
      <c r="A1566" s="6">
        <v>35311133</v>
      </c>
      <c r="B1566" t="s">
        <v>3204</v>
      </c>
      <c r="C1566" s="7" t="s">
        <v>86</v>
      </c>
      <c r="D1566" s="7" t="s">
        <v>94</v>
      </c>
      <c r="E1566" s="7" t="s">
        <v>87</v>
      </c>
      <c r="F1566" t="s">
        <v>2507</v>
      </c>
      <c r="G1566" t="s">
        <v>2508</v>
      </c>
      <c r="H1566" t="s">
        <v>1321</v>
      </c>
      <c r="I1566" t="s">
        <v>906</v>
      </c>
      <c r="J1566" t="s">
        <v>153</v>
      </c>
      <c r="K1566" t="s">
        <v>196</v>
      </c>
      <c r="L1566">
        <v>39.361830710900001</v>
      </c>
      <c r="M1566">
        <v>-123.1271698509</v>
      </c>
      <c r="N1566" s="7" t="s">
        <v>1404</v>
      </c>
      <c r="O1566" s="7" t="s">
        <v>1405</v>
      </c>
      <c r="P1566" s="7" t="s">
        <v>3090</v>
      </c>
      <c r="Q1566" s="7" t="s">
        <v>122</v>
      </c>
      <c r="R1566" s="7">
        <v>60</v>
      </c>
      <c r="S1566" s="7">
        <v>2459</v>
      </c>
      <c r="T1566" s="7" t="s">
        <v>220</v>
      </c>
      <c r="U1566" s="7"/>
      <c r="V1566" s="7" t="s">
        <v>2621</v>
      </c>
      <c r="W1566" s="8">
        <v>0.6</v>
      </c>
      <c r="X1566" s="8">
        <v>0</v>
      </c>
      <c r="Y1566" s="8">
        <v>0</v>
      </c>
      <c r="Z1566" s="8">
        <v>0.6</v>
      </c>
      <c r="AA1566" s="8">
        <v>0</v>
      </c>
      <c r="AB1566" s="8">
        <v>0</v>
      </c>
      <c r="AC1566" s="8">
        <v>0</v>
      </c>
      <c r="AD1566" s="8">
        <v>0</v>
      </c>
      <c r="AE1566" s="8">
        <v>0</v>
      </c>
      <c r="AF1566" s="8">
        <v>0</v>
      </c>
      <c r="AG1566" s="8">
        <v>0</v>
      </c>
      <c r="AH1566" s="8">
        <v>0</v>
      </c>
      <c r="AI1566" s="8">
        <v>0</v>
      </c>
      <c r="AJ1566" s="8">
        <v>0</v>
      </c>
      <c r="AK1566" s="8">
        <v>0</v>
      </c>
      <c r="AL1566" s="8">
        <v>0</v>
      </c>
      <c r="AM1566" s="8">
        <v>0</v>
      </c>
      <c r="AN1566" s="8">
        <v>0</v>
      </c>
      <c r="AO1566" s="8">
        <v>0</v>
      </c>
      <c r="AP1566" s="8">
        <v>0</v>
      </c>
      <c r="AQ1566" s="8">
        <v>0</v>
      </c>
      <c r="AR1566" s="8">
        <v>0</v>
      </c>
      <c r="AS1566" s="8">
        <v>0</v>
      </c>
      <c r="AT1566" s="8">
        <v>0</v>
      </c>
      <c r="AU1566" s="7">
        <v>0</v>
      </c>
      <c r="AV1566" s="7">
        <v>0</v>
      </c>
      <c r="AW1566" s="7">
        <v>0</v>
      </c>
      <c r="AX1566" s="7">
        <v>0</v>
      </c>
      <c r="AY1566" s="7">
        <v>0</v>
      </c>
      <c r="AZ1566" s="7">
        <v>0</v>
      </c>
      <c r="BA1566" s="7">
        <v>0</v>
      </c>
      <c r="BB1566" s="7">
        <v>0</v>
      </c>
      <c r="BC1566" s="8">
        <v>0</v>
      </c>
      <c r="BD1566" s="8">
        <v>0</v>
      </c>
      <c r="BE1566" s="8">
        <v>0</v>
      </c>
      <c r="BF1566" s="8">
        <v>0</v>
      </c>
      <c r="BG1566" s="8">
        <v>0.6</v>
      </c>
      <c r="BH1566" s="8">
        <v>0</v>
      </c>
      <c r="BI1566" s="8">
        <v>0</v>
      </c>
      <c r="BJ1566" s="8">
        <v>0.6</v>
      </c>
      <c r="BK1566" s="8">
        <v>0</v>
      </c>
      <c r="BL1566" s="8">
        <v>0</v>
      </c>
      <c r="BM1566" s="8">
        <v>0</v>
      </c>
      <c r="BN1566" s="8">
        <v>0</v>
      </c>
      <c r="BO1566" s="8">
        <v>0</v>
      </c>
      <c r="BP1566" s="8">
        <v>0</v>
      </c>
      <c r="BQ1566" s="8">
        <v>0</v>
      </c>
      <c r="BR1566" s="8">
        <v>0</v>
      </c>
    </row>
    <row r="1567" spans="1:70" x14ac:dyDescent="0.25">
      <c r="A1567" s="6">
        <v>35311134</v>
      </c>
      <c r="B1567" t="s">
        <v>3205</v>
      </c>
      <c r="C1567" s="7" t="s">
        <v>86</v>
      </c>
      <c r="D1567" s="7" t="s">
        <v>94</v>
      </c>
      <c r="E1567" s="7" t="s">
        <v>87</v>
      </c>
      <c r="F1567" t="s">
        <v>2507</v>
      </c>
      <c r="G1567" t="s">
        <v>2508</v>
      </c>
      <c r="H1567" t="s">
        <v>1321</v>
      </c>
      <c r="I1567" t="s">
        <v>906</v>
      </c>
      <c r="J1567" t="s">
        <v>153</v>
      </c>
      <c r="K1567" t="s">
        <v>196</v>
      </c>
      <c r="L1567">
        <v>39.361830710900001</v>
      </c>
      <c r="M1567">
        <v>-123.1271698509</v>
      </c>
      <c r="N1567" s="7" t="s">
        <v>1404</v>
      </c>
      <c r="O1567" s="7" t="s">
        <v>1405</v>
      </c>
      <c r="P1567" s="7" t="s">
        <v>3090</v>
      </c>
      <c r="Q1567" s="7" t="s">
        <v>122</v>
      </c>
      <c r="R1567" s="7">
        <v>60</v>
      </c>
      <c r="S1567" s="7">
        <v>2459</v>
      </c>
      <c r="T1567" s="7" t="s">
        <v>220</v>
      </c>
      <c r="U1567" s="7"/>
      <c r="V1567" s="7" t="s">
        <v>2621</v>
      </c>
      <c r="W1567" s="8">
        <v>0.48000000000000004</v>
      </c>
      <c r="X1567" s="8">
        <v>0</v>
      </c>
      <c r="Y1567" s="8">
        <v>0</v>
      </c>
      <c r="Z1567" s="8">
        <v>0.48000000000000004</v>
      </c>
      <c r="AA1567" s="8">
        <v>0</v>
      </c>
      <c r="AB1567" s="8">
        <v>0</v>
      </c>
      <c r="AC1567" s="8">
        <v>0</v>
      </c>
      <c r="AD1567" s="8">
        <v>0</v>
      </c>
      <c r="AE1567" s="8">
        <v>0</v>
      </c>
      <c r="AF1567" s="8">
        <v>0</v>
      </c>
      <c r="AG1567" s="8">
        <v>0</v>
      </c>
      <c r="AH1567" s="8">
        <v>0</v>
      </c>
      <c r="AI1567" s="8">
        <v>0</v>
      </c>
      <c r="AJ1567" s="8">
        <v>0</v>
      </c>
      <c r="AK1567" s="8">
        <v>0</v>
      </c>
      <c r="AL1567" s="8">
        <v>0</v>
      </c>
      <c r="AM1567" s="8">
        <v>0</v>
      </c>
      <c r="AN1567" s="8">
        <v>0</v>
      </c>
      <c r="AO1567" s="8">
        <v>0</v>
      </c>
      <c r="AP1567" s="8">
        <v>0</v>
      </c>
      <c r="AQ1567" s="8">
        <v>0</v>
      </c>
      <c r="AR1567" s="8">
        <v>0</v>
      </c>
      <c r="AS1567" s="8">
        <v>0</v>
      </c>
      <c r="AT1567" s="8">
        <v>0</v>
      </c>
      <c r="AU1567" s="7">
        <v>0</v>
      </c>
      <c r="AV1567" s="7">
        <v>0</v>
      </c>
      <c r="AW1567" s="7">
        <v>0</v>
      </c>
      <c r="AX1567" s="7">
        <v>0</v>
      </c>
      <c r="AY1567" s="7">
        <v>0</v>
      </c>
      <c r="AZ1567" s="7">
        <v>0</v>
      </c>
      <c r="BA1567" s="7">
        <v>0</v>
      </c>
      <c r="BB1567" s="7">
        <v>0</v>
      </c>
      <c r="BC1567" s="8">
        <v>0</v>
      </c>
      <c r="BD1567" s="8">
        <v>0</v>
      </c>
      <c r="BE1567" s="8">
        <v>0</v>
      </c>
      <c r="BF1567" s="8">
        <v>0</v>
      </c>
      <c r="BG1567" s="8">
        <v>0.48000000000000004</v>
      </c>
      <c r="BH1567" s="8">
        <v>0</v>
      </c>
      <c r="BI1567" s="8">
        <v>0</v>
      </c>
      <c r="BJ1567" s="8">
        <v>0.48000000000000004</v>
      </c>
      <c r="BK1567" s="8">
        <v>0</v>
      </c>
      <c r="BL1567" s="8">
        <v>0</v>
      </c>
      <c r="BM1567" s="8">
        <v>0</v>
      </c>
      <c r="BN1567" s="8">
        <v>0</v>
      </c>
      <c r="BO1567" s="8">
        <v>0</v>
      </c>
      <c r="BP1567" s="8">
        <v>0</v>
      </c>
      <c r="BQ1567" s="8">
        <v>0</v>
      </c>
      <c r="BR1567" s="8">
        <v>0</v>
      </c>
    </row>
    <row r="1568" spans="1:70" x14ac:dyDescent="0.25">
      <c r="A1568" s="6">
        <v>35311135</v>
      </c>
      <c r="B1568" t="s">
        <v>3206</v>
      </c>
      <c r="C1568" s="7" t="s">
        <v>86</v>
      </c>
      <c r="D1568" s="7" t="s">
        <v>94</v>
      </c>
      <c r="E1568" s="7" t="s">
        <v>87</v>
      </c>
      <c r="F1568" t="s">
        <v>2507</v>
      </c>
      <c r="G1568" t="s">
        <v>2508</v>
      </c>
      <c r="H1568" t="s">
        <v>1321</v>
      </c>
      <c r="I1568" t="s">
        <v>906</v>
      </c>
      <c r="J1568" t="s">
        <v>153</v>
      </c>
      <c r="K1568" t="s">
        <v>196</v>
      </c>
      <c r="L1568">
        <v>39.361830710900001</v>
      </c>
      <c r="M1568">
        <v>-123.1271698509</v>
      </c>
      <c r="N1568" s="7" t="s">
        <v>1404</v>
      </c>
      <c r="O1568" s="7" t="s">
        <v>1405</v>
      </c>
      <c r="P1568" s="7" t="s">
        <v>3090</v>
      </c>
      <c r="Q1568" s="7" t="s">
        <v>122</v>
      </c>
      <c r="R1568" s="7">
        <v>60</v>
      </c>
      <c r="S1568" s="7">
        <v>2459</v>
      </c>
      <c r="T1568" s="7" t="s">
        <v>220</v>
      </c>
      <c r="U1568" s="7"/>
      <c r="V1568" s="7" t="s">
        <v>2621</v>
      </c>
      <c r="W1568" s="8">
        <v>0.96000000000000008</v>
      </c>
      <c r="X1568" s="8">
        <v>0</v>
      </c>
      <c r="Y1568" s="8">
        <v>0</v>
      </c>
      <c r="Z1568" s="8">
        <v>0.96000000000000008</v>
      </c>
      <c r="AA1568" s="8">
        <v>0</v>
      </c>
      <c r="AB1568" s="8">
        <v>0</v>
      </c>
      <c r="AC1568" s="8">
        <v>0</v>
      </c>
      <c r="AD1568" s="8">
        <v>0</v>
      </c>
      <c r="AE1568" s="8">
        <v>0</v>
      </c>
      <c r="AF1568" s="8">
        <v>0</v>
      </c>
      <c r="AG1568" s="8">
        <v>0</v>
      </c>
      <c r="AH1568" s="8">
        <v>0</v>
      </c>
      <c r="AI1568" s="8">
        <v>0</v>
      </c>
      <c r="AJ1568" s="8">
        <v>0</v>
      </c>
      <c r="AK1568" s="8">
        <v>0</v>
      </c>
      <c r="AL1568" s="8">
        <v>0</v>
      </c>
      <c r="AM1568" s="8">
        <v>0</v>
      </c>
      <c r="AN1568" s="8">
        <v>0</v>
      </c>
      <c r="AO1568" s="8">
        <v>0</v>
      </c>
      <c r="AP1568" s="8">
        <v>0</v>
      </c>
      <c r="AQ1568" s="8">
        <v>0</v>
      </c>
      <c r="AR1568" s="8">
        <v>0</v>
      </c>
      <c r="AS1568" s="8">
        <v>0</v>
      </c>
      <c r="AT1568" s="8">
        <v>0</v>
      </c>
      <c r="AU1568" s="7">
        <v>0</v>
      </c>
      <c r="AV1568" s="7">
        <v>0</v>
      </c>
      <c r="AW1568" s="7">
        <v>0</v>
      </c>
      <c r="AX1568" s="7">
        <v>0</v>
      </c>
      <c r="AY1568" s="7">
        <v>0</v>
      </c>
      <c r="AZ1568" s="7">
        <v>0</v>
      </c>
      <c r="BA1568" s="7">
        <v>0</v>
      </c>
      <c r="BB1568" s="7">
        <v>0</v>
      </c>
      <c r="BC1568" s="8">
        <v>0</v>
      </c>
      <c r="BD1568" s="8">
        <v>0</v>
      </c>
      <c r="BE1568" s="8">
        <v>0</v>
      </c>
      <c r="BF1568" s="8">
        <v>0</v>
      </c>
      <c r="BG1568" s="8">
        <v>0.96000000000000008</v>
      </c>
      <c r="BH1568" s="8">
        <v>0</v>
      </c>
      <c r="BI1568" s="8">
        <v>0</v>
      </c>
      <c r="BJ1568" s="8">
        <v>0.96000000000000008</v>
      </c>
      <c r="BK1568" s="8">
        <v>0</v>
      </c>
      <c r="BL1568" s="8">
        <v>0</v>
      </c>
      <c r="BM1568" s="8">
        <v>0</v>
      </c>
      <c r="BN1568" s="8">
        <v>0</v>
      </c>
      <c r="BO1568" s="8">
        <v>0</v>
      </c>
      <c r="BP1568" s="8">
        <v>0</v>
      </c>
      <c r="BQ1568" s="8">
        <v>0</v>
      </c>
      <c r="BR1568" s="8">
        <v>0</v>
      </c>
    </row>
    <row r="1569" spans="1:70" x14ac:dyDescent="0.25">
      <c r="A1569" s="6">
        <v>35293770</v>
      </c>
      <c r="B1569" t="s">
        <v>3207</v>
      </c>
      <c r="C1569" s="7" t="s">
        <v>71</v>
      </c>
      <c r="D1569" s="7" t="s">
        <v>94</v>
      </c>
      <c r="E1569" s="7" t="s">
        <v>73</v>
      </c>
      <c r="F1569" t="s">
        <v>2507</v>
      </c>
      <c r="G1569" t="s">
        <v>2508</v>
      </c>
      <c r="H1569" t="s">
        <v>1321</v>
      </c>
      <c r="I1569" t="s">
        <v>906</v>
      </c>
      <c r="J1569" t="s">
        <v>153</v>
      </c>
      <c r="K1569" t="s">
        <v>196</v>
      </c>
      <c r="L1569">
        <v>39.314559384600003</v>
      </c>
      <c r="M1569">
        <v>-123.0941522068</v>
      </c>
      <c r="N1569" s="7" t="s">
        <v>1322</v>
      </c>
      <c r="O1569" s="7" t="s">
        <v>3208</v>
      </c>
      <c r="P1569" s="7" t="s">
        <v>3209</v>
      </c>
      <c r="Q1569" s="7" t="s">
        <v>122</v>
      </c>
      <c r="R1569" s="7">
        <v>75</v>
      </c>
      <c r="S1569" s="7">
        <v>573</v>
      </c>
      <c r="T1569" s="7" t="s">
        <v>134</v>
      </c>
      <c r="U1569" s="7"/>
      <c r="V1569" s="7" t="s">
        <v>321</v>
      </c>
      <c r="W1569" s="8">
        <v>0.9</v>
      </c>
      <c r="X1569" s="8">
        <v>0</v>
      </c>
      <c r="Y1569" s="8">
        <v>0</v>
      </c>
      <c r="Z1569" s="8">
        <v>0.9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8">
        <v>0</v>
      </c>
      <c r="AN1569" s="8">
        <v>0</v>
      </c>
      <c r="AO1569" s="8">
        <v>0</v>
      </c>
      <c r="AP1569" s="8">
        <v>0</v>
      </c>
      <c r="AQ1569" s="8">
        <v>0</v>
      </c>
      <c r="AR1569" s="8">
        <v>0</v>
      </c>
      <c r="AS1569" s="8">
        <v>0</v>
      </c>
      <c r="AT1569" s="8">
        <v>0</v>
      </c>
      <c r="AU1569" s="7">
        <v>0</v>
      </c>
      <c r="AV1569" s="7">
        <v>0</v>
      </c>
      <c r="AW1569" s="7">
        <v>0</v>
      </c>
      <c r="AX1569" s="7">
        <v>0</v>
      </c>
      <c r="AY1569" s="7">
        <v>0</v>
      </c>
      <c r="AZ1569" s="7">
        <v>0</v>
      </c>
      <c r="BA1569" s="7">
        <v>0</v>
      </c>
      <c r="BB1569" s="7">
        <v>0</v>
      </c>
      <c r="BC1569" s="8">
        <v>0.9</v>
      </c>
      <c r="BD1569" s="8">
        <v>0</v>
      </c>
      <c r="BE1569" s="8">
        <v>0</v>
      </c>
      <c r="BF1569" s="8">
        <v>0.9</v>
      </c>
      <c r="BG1569" s="8">
        <v>0</v>
      </c>
      <c r="BH1569" s="8">
        <v>0</v>
      </c>
      <c r="BI1569" s="8">
        <v>0</v>
      </c>
      <c r="BJ1569" s="8">
        <v>0</v>
      </c>
      <c r="BK1569" s="8">
        <v>0</v>
      </c>
      <c r="BL1569" s="8">
        <v>0</v>
      </c>
      <c r="BM1569" s="8">
        <v>0</v>
      </c>
      <c r="BN1569" s="8">
        <v>0</v>
      </c>
      <c r="BO1569" s="8">
        <v>0</v>
      </c>
      <c r="BP1569" s="8">
        <v>0</v>
      </c>
      <c r="BQ1569" s="8">
        <v>0</v>
      </c>
      <c r="BR1569" s="8">
        <v>0</v>
      </c>
    </row>
    <row r="1570" spans="1:70" x14ac:dyDescent="0.25">
      <c r="A1570" s="6">
        <v>35293774</v>
      </c>
      <c r="B1570" t="s">
        <v>3210</v>
      </c>
      <c r="C1570" s="7" t="s">
        <v>86</v>
      </c>
      <c r="D1570" s="7" t="s">
        <v>94</v>
      </c>
      <c r="E1570" s="7" t="s">
        <v>87</v>
      </c>
      <c r="F1570" t="s">
        <v>2507</v>
      </c>
      <c r="G1570" t="s">
        <v>2508</v>
      </c>
      <c r="H1570" t="s">
        <v>1321</v>
      </c>
      <c r="I1570" t="s">
        <v>906</v>
      </c>
      <c r="J1570" t="s">
        <v>153</v>
      </c>
      <c r="K1570" t="s">
        <v>196</v>
      </c>
      <c r="L1570">
        <v>39.309472198100003</v>
      </c>
      <c r="M1570">
        <v>-123.09309591909999</v>
      </c>
      <c r="N1570" s="7" t="s">
        <v>1322</v>
      </c>
      <c r="O1570" s="7" t="s">
        <v>3208</v>
      </c>
      <c r="P1570" s="7" t="s">
        <v>3209</v>
      </c>
      <c r="Q1570" s="7" t="s">
        <v>122</v>
      </c>
      <c r="R1570" s="7">
        <v>75</v>
      </c>
      <c r="S1570" s="7">
        <v>573</v>
      </c>
      <c r="T1570" s="7" t="s">
        <v>134</v>
      </c>
      <c r="U1570" s="7"/>
      <c r="V1570" s="7" t="s">
        <v>2621</v>
      </c>
      <c r="W1570" s="8">
        <v>1.2698863636363635</v>
      </c>
      <c r="X1570" s="8">
        <v>0</v>
      </c>
      <c r="Y1570" s="8">
        <v>0</v>
      </c>
      <c r="Z1570" s="8">
        <v>1.2698863636363635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8">
        <v>0</v>
      </c>
      <c r="AN1570" s="8">
        <v>0</v>
      </c>
      <c r="AO1570" s="8">
        <v>0</v>
      </c>
      <c r="AP1570" s="8">
        <v>0</v>
      </c>
      <c r="AQ1570" s="8">
        <v>0</v>
      </c>
      <c r="AR1570" s="8">
        <v>0</v>
      </c>
      <c r="AS1570" s="8">
        <v>0</v>
      </c>
      <c r="AT1570" s="8">
        <v>0</v>
      </c>
      <c r="AU1570" s="7">
        <v>0</v>
      </c>
      <c r="AV1570" s="7">
        <v>0</v>
      </c>
      <c r="AW1570" s="7">
        <v>0</v>
      </c>
      <c r="AX1570" s="7">
        <v>0</v>
      </c>
      <c r="AY1570" s="7">
        <v>0</v>
      </c>
      <c r="AZ1570" s="7">
        <v>0</v>
      </c>
      <c r="BA1570" s="7">
        <v>0</v>
      </c>
      <c r="BB1570" s="7">
        <v>0</v>
      </c>
      <c r="BC1570" s="8">
        <v>1.2698863636363635</v>
      </c>
      <c r="BD1570" s="8">
        <v>0</v>
      </c>
      <c r="BE1570" s="8">
        <v>0</v>
      </c>
      <c r="BF1570" s="8">
        <v>1.2698863636363635</v>
      </c>
      <c r="BG1570" s="8">
        <v>0</v>
      </c>
      <c r="BH1570" s="8">
        <v>0</v>
      </c>
      <c r="BI1570" s="8">
        <v>0</v>
      </c>
      <c r="BJ1570" s="8">
        <v>0</v>
      </c>
      <c r="BK1570" s="8">
        <v>0</v>
      </c>
      <c r="BL1570" s="8">
        <v>0</v>
      </c>
      <c r="BM1570" s="8">
        <v>0</v>
      </c>
      <c r="BN1570" s="8">
        <v>0</v>
      </c>
      <c r="BO1570" s="8">
        <v>0</v>
      </c>
      <c r="BP1570" s="8">
        <v>0</v>
      </c>
      <c r="BQ1570" s="8">
        <v>0</v>
      </c>
      <c r="BR1570" s="8">
        <v>0</v>
      </c>
    </row>
    <row r="1571" spans="1:70" x14ac:dyDescent="0.25">
      <c r="A1571" s="6">
        <v>35293775</v>
      </c>
      <c r="B1571" t="s">
        <v>3211</v>
      </c>
      <c r="C1571" s="7" t="s">
        <v>410</v>
      </c>
      <c r="D1571" s="7" t="s">
        <v>94</v>
      </c>
      <c r="E1571" s="7" t="s">
        <v>95</v>
      </c>
      <c r="F1571" t="s">
        <v>2507</v>
      </c>
      <c r="G1571" t="s">
        <v>2508</v>
      </c>
      <c r="H1571" t="s">
        <v>1321</v>
      </c>
      <c r="I1571" t="s">
        <v>906</v>
      </c>
      <c r="J1571" t="s">
        <v>153</v>
      </c>
      <c r="K1571" t="s">
        <v>196</v>
      </c>
      <c r="L1571">
        <v>39.301753294599997</v>
      </c>
      <c r="M1571">
        <v>-123.0941774921</v>
      </c>
      <c r="N1571" s="7" t="s">
        <v>1322</v>
      </c>
      <c r="O1571" s="7" t="s">
        <v>3208</v>
      </c>
      <c r="P1571" s="7" t="s">
        <v>3209</v>
      </c>
      <c r="Q1571" s="7" t="s">
        <v>122</v>
      </c>
      <c r="R1571" s="7">
        <v>75</v>
      </c>
      <c r="S1571" s="7">
        <v>573</v>
      </c>
      <c r="T1571" s="7" t="s">
        <v>134</v>
      </c>
      <c r="U1571" s="7"/>
      <c r="V1571" s="7" t="s">
        <v>207</v>
      </c>
      <c r="W1571" s="8">
        <v>0.81931818181818183</v>
      </c>
      <c r="X1571" s="8">
        <v>0</v>
      </c>
      <c r="Y1571" s="8">
        <v>0</v>
      </c>
      <c r="Z1571" s="8">
        <v>0.81931818181818183</v>
      </c>
      <c r="AA1571" s="8">
        <v>0</v>
      </c>
      <c r="AB1571" s="8">
        <v>0</v>
      </c>
      <c r="AC1571" s="8">
        <v>0</v>
      </c>
      <c r="AD1571" s="8">
        <v>0</v>
      </c>
      <c r="AE1571" s="8">
        <v>0</v>
      </c>
      <c r="AF1571" s="8">
        <v>0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8">
        <v>0</v>
      </c>
      <c r="AM1571" s="8">
        <v>0</v>
      </c>
      <c r="AN1571" s="8">
        <v>0</v>
      </c>
      <c r="AO1571" s="8">
        <v>0</v>
      </c>
      <c r="AP1571" s="8">
        <v>0</v>
      </c>
      <c r="AQ1571" s="8">
        <v>0</v>
      </c>
      <c r="AR1571" s="8">
        <v>0</v>
      </c>
      <c r="AS1571" s="8">
        <v>0</v>
      </c>
      <c r="AT1571" s="8">
        <v>0</v>
      </c>
      <c r="AU1571" s="7">
        <v>0.81931818181818183</v>
      </c>
      <c r="AV1571" s="7">
        <v>0</v>
      </c>
      <c r="AW1571" s="7">
        <v>0</v>
      </c>
      <c r="AX1571" s="7">
        <v>0.81931818181818183</v>
      </c>
      <c r="AY1571" s="7">
        <v>0</v>
      </c>
      <c r="AZ1571" s="7">
        <v>0</v>
      </c>
      <c r="BA1571" s="7">
        <v>0</v>
      </c>
      <c r="BB1571" s="7">
        <v>0</v>
      </c>
      <c r="BC1571" s="8">
        <v>0</v>
      </c>
      <c r="BD1571" s="8">
        <v>0</v>
      </c>
      <c r="BE1571" s="8">
        <v>0</v>
      </c>
      <c r="BF1571" s="8">
        <v>0</v>
      </c>
      <c r="BG1571" s="8">
        <v>0</v>
      </c>
      <c r="BH1571" s="8">
        <v>0</v>
      </c>
      <c r="BI1571" s="8">
        <v>0</v>
      </c>
      <c r="BJ1571" s="8">
        <v>0</v>
      </c>
      <c r="BK1571" s="8">
        <v>0</v>
      </c>
      <c r="BL1571" s="8">
        <v>0</v>
      </c>
      <c r="BM1571" s="8">
        <v>0</v>
      </c>
      <c r="BN1571" s="8">
        <v>0</v>
      </c>
      <c r="BO1571" s="8">
        <v>0</v>
      </c>
      <c r="BP1571" s="8">
        <v>0</v>
      </c>
      <c r="BQ1571" s="8">
        <v>0</v>
      </c>
      <c r="BR1571" s="8">
        <v>0</v>
      </c>
    </row>
    <row r="1572" spans="1:70" x14ac:dyDescent="0.25">
      <c r="A1572" s="6">
        <v>35293841</v>
      </c>
      <c r="B1572" t="s">
        <v>3212</v>
      </c>
      <c r="C1572" s="7" t="s">
        <v>86</v>
      </c>
      <c r="D1572" s="7" t="s">
        <v>94</v>
      </c>
      <c r="E1572" s="7" t="s">
        <v>87</v>
      </c>
      <c r="F1572" t="s">
        <v>2507</v>
      </c>
      <c r="G1572" t="s">
        <v>2508</v>
      </c>
      <c r="H1572" t="s">
        <v>1321</v>
      </c>
      <c r="I1572" t="s">
        <v>906</v>
      </c>
      <c r="J1572" t="s">
        <v>153</v>
      </c>
      <c r="K1572" t="s">
        <v>196</v>
      </c>
      <c r="L1572">
        <v>39.292728979000003</v>
      </c>
      <c r="M1572">
        <v>-123.0849631145</v>
      </c>
      <c r="N1572" s="7" t="s">
        <v>1322</v>
      </c>
      <c r="O1572" s="7" t="s">
        <v>3208</v>
      </c>
      <c r="P1572" s="7" t="s">
        <v>3209</v>
      </c>
      <c r="Q1572" s="7" t="s">
        <v>122</v>
      </c>
      <c r="R1572" s="7">
        <v>75</v>
      </c>
      <c r="S1572" s="7">
        <v>573</v>
      </c>
      <c r="T1572" s="7" t="s">
        <v>134</v>
      </c>
      <c r="U1572" s="7"/>
      <c r="V1572" s="7" t="s">
        <v>2621</v>
      </c>
      <c r="W1572" s="8">
        <v>1.5</v>
      </c>
      <c r="X1572" s="8">
        <v>0</v>
      </c>
      <c r="Y1572" s="8">
        <v>0</v>
      </c>
      <c r="Z1572" s="8">
        <v>1.5</v>
      </c>
      <c r="AA1572" s="8">
        <v>0</v>
      </c>
      <c r="AB1572" s="8">
        <v>0</v>
      </c>
      <c r="AC1572" s="8">
        <v>0</v>
      </c>
      <c r="AD1572" s="8">
        <v>0</v>
      </c>
      <c r="AE1572" s="8">
        <v>0</v>
      </c>
      <c r="AF1572" s="8">
        <v>0</v>
      </c>
      <c r="AG1572" s="8">
        <v>0</v>
      </c>
      <c r="AH1572" s="8">
        <v>0</v>
      </c>
      <c r="AI1572" s="8">
        <v>0</v>
      </c>
      <c r="AJ1572" s="8">
        <v>0</v>
      </c>
      <c r="AK1572" s="8">
        <v>0</v>
      </c>
      <c r="AL1572" s="8">
        <v>0</v>
      </c>
      <c r="AM1572" s="8">
        <v>0</v>
      </c>
      <c r="AN1572" s="8">
        <v>0</v>
      </c>
      <c r="AO1572" s="8">
        <v>0</v>
      </c>
      <c r="AP1572" s="8">
        <v>0</v>
      </c>
      <c r="AQ1572" s="8">
        <v>0</v>
      </c>
      <c r="AR1572" s="8">
        <v>0</v>
      </c>
      <c r="AS1572" s="8">
        <v>0</v>
      </c>
      <c r="AT1572" s="8">
        <v>0</v>
      </c>
      <c r="AU1572" s="7">
        <v>0</v>
      </c>
      <c r="AV1572" s="7">
        <v>0</v>
      </c>
      <c r="AW1572" s="7">
        <v>0</v>
      </c>
      <c r="AX1572" s="7">
        <v>0</v>
      </c>
      <c r="AY1572" s="7">
        <v>0</v>
      </c>
      <c r="AZ1572" s="7">
        <v>0</v>
      </c>
      <c r="BA1572" s="7">
        <v>0</v>
      </c>
      <c r="BB1572" s="7">
        <v>0</v>
      </c>
      <c r="BC1572" s="8">
        <v>1.5</v>
      </c>
      <c r="BD1572" s="8">
        <v>0</v>
      </c>
      <c r="BE1572" s="8">
        <v>0</v>
      </c>
      <c r="BF1572" s="8">
        <v>1.5</v>
      </c>
      <c r="BG1572" s="8">
        <v>0</v>
      </c>
      <c r="BH1572" s="8">
        <v>0</v>
      </c>
      <c r="BI1572" s="8">
        <v>0</v>
      </c>
      <c r="BJ1572" s="8">
        <v>0</v>
      </c>
      <c r="BK1572" s="8">
        <v>0</v>
      </c>
      <c r="BL1572" s="8">
        <v>0</v>
      </c>
      <c r="BM1572" s="8">
        <v>0</v>
      </c>
      <c r="BN1572" s="8">
        <v>0</v>
      </c>
      <c r="BO1572" s="8">
        <v>0</v>
      </c>
      <c r="BP1572" s="8">
        <v>0</v>
      </c>
      <c r="BQ1572" s="8">
        <v>0</v>
      </c>
      <c r="BR1572" s="8">
        <v>0</v>
      </c>
    </row>
    <row r="1573" spans="1:70" x14ac:dyDescent="0.25">
      <c r="A1573" s="6">
        <v>35293843</v>
      </c>
      <c r="B1573" t="s">
        <v>3213</v>
      </c>
      <c r="C1573" s="7" t="s">
        <v>71</v>
      </c>
      <c r="D1573" s="7" t="s">
        <v>94</v>
      </c>
      <c r="E1573" s="7" t="s">
        <v>73</v>
      </c>
      <c r="F1573" t="s">
        <v>2507</v>
      </c>
      <c r="G1573" t="s">
        <v>2508</v>
      </c>
      <c r="H1573" t="s">
        <v>1321</v>
      </c>
      <c r="I1573" t="s">
        <v>906</v>
      </c>
      <c r="J1573" t="s">
        <v>153</v>
      </c>
      <c r="K1573" t="s">
        <v>196</v>
      </c>
      <c r="L1573">
        <v>39.295272897399997</v>
      </c>
      <c r="M1573">
        <v>-123.0615945272</v>
      </c>
      <c r="N1573" s="7" t="s">
        <v>1322</v>
      </c>
      <c r="O1573" s="7" t="s">
        <v>3208</v>
      </c>
      <c r="P1573" s="7" t="s">
        <v>3209</v>
      </c>
      <c r="Q1573" s="7" t="s">
        <v>122</v>
      </c>
      <c r="R1573" s="7">
        <v>75</v>
      </c>
      <c r="S1573" s="7">
        <v>573</v>
      </c>
      <c r="T1573" s="7" t="s">
        <v>134</v>
      </c>
      <c r="U1573" s="7"/>
      <c r="V1573" s="7" t="s">
        <v>321</v>
      </c>
      <c r="W1573" s="8">
        <v>1.3094696969696971</v>
      </c>
      <c r="X1573" s="8">
        <v>0</v>
      </c>
      <c r="Y1573" s="8">
        <v>0</v>
      </c>
      <c r="Z1573" s="8">
        <v>1.3094696969696971</v>
      </c>
      <c r="AA1573" s="8">
        <v>0</v>
      </c>
      <c r="AB1573" s="8">
        <v>0</v>
      </c>
      <c r="AC1573" s="8">
        <v>0</v>
      </c>
      <c r="AD1573" s="8">
        <v>0</v>
      </c>
      <c r="AE1573" s="8">
        <v>0</v>
      </c>
      <c r="AF1573" s="8">
        <v>0</v>
      </c>
      <c r="AG1573" s="8">
        <v>0</v>
      </c>
      <c r="AH1573" s="8">
        <v>0</v>
      </c>
      <c r="AI1573" s="8">
        <v>0</v>
      </c>
      <c r="AJ1573" s="8">
        <v>0</v>
      </c>
      <c r="AK1573" s="8">
        <v>0</v>
      </c>
      <c r="AL1573" s="8">
        <v>0</v>
      </c>
      <c r="AM1573" s="8">
        <v>0</v>
      </c>
      <c r="AN1573" s="8">
        <v>0</v>
      </c>
      <c r="AO1573" s="8">
        <v>0</v>
      </c>
      <c r="AP1573" s="8">
        <v>0</v>
      </c>
      <c r="AQ1573" s="8">
        <v>0</v>
      </c>
      <c r="AR1573" s="8">
        <v>0</v>
      </c>
      <c r="AS1573" s="8">
        <v>0</v>
      </c>
      <c r="AT1573" s="8">
        <v>0</v>
      </c>
      <c r="AU1573" s="7">
        <v>0</v>
      </c>
      <c r="AV1573" s="7">
        <v>0</v>
      </c>
      <c r="AW1573" s="7">
        <v>0</v>
      </c>
      <c r="AX1573" s="7">
        <v>0</v>
      </c>
      <c r="AY1573" s="7">
        <v>0</v>
      </c>
      <c r="AZ1573" s="7">
        <v>0</v>
      </c>
      <c r="BA1573" s="7">
        <v>0</v>
      </c>
      <c r="BB1573" s="7">
        <v>0</v>
      </c>
      <c r="BC1573" s="8">
        <v>1.3094696969696971</v>
      </c>
      <c r="BD1573" s="8">
        <v>0</v>
      </c>
      <c r="BE1573" s="8">
        <v>0</v>
      </c>
      <c r="BF1573" s="8">
        <v>1.3094696969696971</v>
      </c>
      <c r="BG1573" s="8">
        <v>0</v>
      </c>
      <c r="BH1573" s="8">
        <v>0</v>
      </c>
      <c r="BI1573" s="8">
        <v>0</v>
      </c>
      <c r="BJ1573" s="8">
        <v>0</v>
      </c>
      <c r="BK1573" s="8">
        <v>0</v>
      </c>
      <c r="BL1573" s="8">
        <v>0</v>
      </c>
      <c r="BM1573" s="8">
        <v>0</v>
      </c>
      <c r="BN1573" s="8">
        <v>0</v>
      </c>
      <c r="BO1573" s="8">
        <v>0</v>
      </c>
      <c r="BP1573" s="8">
        <v>0</v>
      </c>
      <c r="BQ1573" s="8">
        <v>0</v>
      </c>
      <c r="BR1573" s="8">
        <v>0</v>
      </c>
    </row>
    <row r="1574" spans="1:70" x14ac:dyDescent="0.25">
      <c r="A1574" s="6">
        <v>35293844</v>
      </c>
      <c r="B1574" t="s">
        <v>3214</v>
      </c>
      <c r="C1574" s="7" t="s">
        <v>137</v>
      </c>
      <c r="D1574" s="7" t="s">
        <v>94</v>
      </c>
      <c r="E1574" s="7" t="s">
        <v>95</v>
      </c>
      <c r="F1574" t="s">
        <v>2507</v>
      </c>
      <c r="G1574" t="s">
        <v>2508</v>
      </c>
      <c r="H1574" t="s">
        <v>1321</v>
      </c>
      <c r="I1574" t="s">
        <v>906</v>
      </c>
      <c r="J1574" t="s">
        <v>153</v>
      </c>
      <c r="K1574" t="s">
        <v>196</v>
      </c>
      <c r="L1574">
        <v>39.298351789100003</v>
      </c>
      <c r="M1574">
        <v>-123.0590693247</v>
      </c>
      <c r="N1574" s="7" t="s">
        <v>1322</v>
      </c>
      <c r="O1574" s="7" t="s">
        <v>3208</v>
      </c>
      <c r="P1574" s="7" t="s">
        <v>3209</v>
      </c>
      <c r="Q1574" s="7" t="s">
        <v>122</v>
      </c>
      <c r="R1574" s="7">
        <v>75</v>
      </c>
      <c r="S1574" s="7">
        <v>573</v>
      </c>
      <c r="T1574" s="7" t="s">
        <v>134</v>
      </c>
      <c r="U1574" s="7"/>
      <c r="V1574" s="7" t="s">
        <v>207</v>
      </c>
      <c r="W1574" s="8">
        <v>0.92859848484848484</v>
      </c>
      <c r="X1574" s="8">
        <v>0</v>
      </c>
      <c r="Y1574" s="8">
        <v>0</v>
      </c>
      <c r="Z1574" s="8">
        <v>0.92859848484848484</v>
      </c>
      <c r="AA1574" s="8">
        <v>0</v>
      </c>
      <c r="AB1574" s="8">
        <v>0</v>
      </c>
      <c r="AC1574" s="8">
        <v>0</v>
      </c>
      <c r="AD1574" s="8">
        <v>0</v>
      </c>
      <c r="AE1574" s="8">
        <v>0</v>
      </c>
      <c r="AF1574" s="8">
        <v>0</v>
      </c>
      <c r="AG1574" s="8">
        <v>0</v>
      </c>
      <c r="AH1574" s="8">
        <v>0</v>
      </c>
      <c r="AI1574" s="8">
        <v>0</v>
      </c>
      <c r="AJ1574" s="8">
        <v>0</v>
      </c>
      <c r="AK1574" s="8">
        <v>0</v>
      </c>
      <c r="AL1574" s="8">
        <v>0</v>
      </c>
      <c r="AM1574" s="8">
        <v>0</v>
      </c>
      <c r="AN1574" s="8">
        <v>0</v>
      </c>
      <c r="AO1574" s="8">
        <v>0</v>
      </c>
      <c r="AP1574" s="8">
        <v>0</v>
      </c>
      <c r="AQ1574" s="8">
        <v>0</v>
      </c>
      <c r="AR1574" s="8">
        <v>0</v>
      </c>
      <c r="AS1574" s="8">
        <v>0</v>
      </c>
      <c r="AT1574" s="8">
        <v>0</v>
      </c>
      <c r="AU1574" s="7">
        <v>0</v>
      </c>
      <c r="AV1574" s="7">
        <v>0</v>
      </c>
      <c r="AW1574" s="7">
        <v>0</v>
      </c>
      <c r="AX1574" s="7">
        <v>0</v>
      </c>
      <c r="AY1574" s="7">
        <v>0.92859848484848484</v>
      </c>
      <c r="AZ1574" s="7">
        <v>0</v>
      </c>
      <c r="BA1574" s="7">
        <v>0</v>
      </c>
      <c r="BB1574" s="7">
        <v>0.92859848484848484</v>
      </c>
      <c r="BC1574" s="8">
        <v>0</v>
      </c>
      <c r="BD1574" s="8">
        <v>0</v>
      </c>
      <c r="BE1574" s="8">
        <v>0</v>
      </c>
      <c r="BF1574" s="8">
        <v>0</v>
      </c>
      <c r="BG1574" s="8">
        <v>0</v>
      </c>
      <c r="BH1574" s="8">
        <v>0</v>
      </c>
      <c r="BI1574" s="8">
        <v>0</v>
      </c>
      <c r="BJ1574" s="8">
        <v>0</v>
      </c>
      <c r="BK1574" s="8">
        <v>0</v>
      </c>
      <c r="BL1574" s="8">
        <v>0</v>
      </c>
      <c r="BM1574" s="8">
        <v>0</v>
      </c>
      <c r="BN1574" s="8">
        <v>0</v>
      </c>
      <c r="BO1574" s="8">
        <v>0</v>
      </c>
      <c r="BP1574" s="8">
        <v>0</v>
      </c>
      <c r="BQ1574" s="8">
        <v>0</v>
      </c>
      <c r="BR1574" s="8">
        <v>0</v>
      </c>
    </row>
    <row r="1575" spans="1:70" x14ac:dyDescent="0.25">
      <c r="A1575" s="6">
        <v>35293845</v>
      </c>
      <c r="B1575" t="s">
        <v>3215</v>
      </c>
      <c r="C1575" s="7" t="s">
        <v>137</v>
      </c>
      <c r="D1575" s="7" t="s">
        <v>94</v>
      </c>
      <c r="E1575" s="7" t="s">
        <v>95</v>
      </c>
      <c r="F1575" t="s">
        <v>2507</v>
      </c>
      <c r="G1575" t="s">
        <v>2508</v>
      </c>
      <c r="H1575" t="s">
        <v>1321</v>
      </c>
      <c r="I1575" t="s">
        <v>906</v>
      </c>
      <c r="J1575" t="s">
        <v>153</v>
      </c>
      <c r="K1575" t="s">
        <v>196</v>
      </c>
      <c r="L1575">
        <v>39.303081481200003</v>
      </c>
      <c r="M1575">
        <v>-123.0569897086</v>
      </c>
      <c r="N1575" s="7" t="s">
        <v>1322</v>
      </c>
      <c r="O1575" s="7" t="s">
        <v>3208</v>
      </c>
      <c r="P1575" s="7" t="s">
        <v>3209</v>
      </c>
      <c r="Q1575" s="7" t="s">
        <v>122</v>
      </c>
      <c r="R1575" s="7">
        <v>75</v>
      </c>
      <c r="S1575" s="7">
        <v>573</v>
      </c>
      <c r="T1575" s="7" t="s">
        <v>134</v>
      </c>
      <c r="U1575" s="7"/>
      <c r="V1575" s="7" t="s">
        <v>207</v>
      </c>
      <c r="W1575" s="8">
        <v>0.9795454545454545</v>
      </c>
      <c r="X1575" s="8">
        <v>0</v>
      </c>
      <c r="Y1575" s="8">
        <v>0</v>
      </c>
      <c r="Z1575" s="8">
        <v>0.9795454545454545</v>
      </c>
      <c r="AA1575" s="8">
        <v>0</v>
      </c>
      <c r="AB1575" s="8">
        <v>0</v>
      </c>
      <c r="AC1575" s="8">
        <v>0</v>
      </c>
      <c r="AD1575" s="8">
        <v>0</v>
      </c>
      <c r="AE1575" s="8">
        <v>0</v>
      </c>
      <c r="AF1575" s="8">
        <v>0</v>
      </c>
      <c r="AG1575" s="8">
        <v>0</v>
      </c>
      <c r="AH1575" s="8">
        <v>0</v>
      </c>
      <c r="AI1575" s="8">
        <v>0</v>
      </c>
      <c r="AJ1575" s="8">
        <v>0</v>
      </c>
      <c r="AK1575" s="8">
        <v>0</v>
      </c>
      <c r="AL1575" s="8">
        <v>0</v>
      </c>
      <c r="AM1575" s="8">
        <v>0</v>
      </c>
      <c r="AN1575" s="8">
        <v>0</v>
      </c>
      <c r="AO1575" s="8">
        <v>0</v>
      </c>
      <c r="AP1575" s="8">
        <v>0</v>
      </c>
      <c r="AQ1575" s="8">
        <v>0</v>
      </c>
      <c r="AR1575" s="8">
        <v>0</v>
      </c>
      <c r="AS1575" s="8">
        <v>0</v>
      </c>
      <c r="AT1575" s="8">
        <v>0</v>
      </c>
      <c r="AU1575" s="7">
        <v>0</v>
      </c>
      <c r="AV1575" s="7">
        <v>0</v>
      </c>
      <c r="AW1575" s="7">
        <v>0</v>
      </c>
      <c r="AX1575" s="7">
        <v>0</v>
      </c>
      <c r="AY1575" s="7">
        <v>0.9795454545454545</v>
      </c>
      <c r="AZ1575" s="7">
        <v>0</v>
      </c>
      <c r="BA1575" s="7">
        <v>0</v>
      </c>
      <c r="BB1575" s="7">
        <v>0.9795454545454545</v>
      </c>
      <c r="BC1575" s="8">
        <v>0</v>
      </c>
      <c r="BD1575" s="8">
        <v>0</v>
      </c>
      <c r="BE1575" s="8">
        <v>0</v>
      </c>
      <c r="BF1575" s="8">
        <v>0</v>
      </c>
      <c r="BG1575" s="8">
        <v>0</v>
      </c>
      <c r="BH1575" s="8">
        <v>0</v>
      </c>
      <c r="BI1575" s="8">
        <v>0</v>
      </c>
      <c r="BJ1575" s="8">
        <v>0</v>
      </c>
      <c r="BK1575" s="8">
        <v>0</v>
      </c>
      <c r="BL1575" s="8">
        <v>0</v>
      </c>
      <c r="BM1575" s="8">
        <v>0</v>
      </c>
      <c r="BN1575" s="8">
        <v>0</v>
      </c>
      <c r="BO1575" s="8">
        <v>0</v>
      </c>
      <c r="BP1575" s="8">
        <v>0</v>
      </c>
      <c r="BQ1575" s="8">
        <v>0</v>
      </c>
      <c r="BR1575" s="8">
        <v>0</v>
      </c>
    </row>
    <row r="1576" spans="1:70" x14ac:dyDescent="0.25">
      <c r="A1576" s="6">
        <v>35293846</v>
      </c>
      <c r="B1576" t="s">
        <v>3216</v>
      </c>
      <c r="C1576" s="7" t="s">
        <v>86</v>
      </c>
      <c r="D1576" s="7" t="s">
        <v>94</v>
      </c>
      <c r="E1576" s="7" t="s">
        <v>87</v>
      </c>
      <c r="F1576" t="s">
        <v>2507</v>
      </c>
      <c r="G1576" t="s">
        <v>2508</v>
      </c>
      <c r="H1576" t="s">
        <v>1321</v>
      </c>
      <c r="I1576" t="s">
        <v>906</v>
      </c>
      <c r="J1576" t="s">
        <v>153</v>
      </c>
      <c r="K1576" t="s">
        <v>196</v>
      </c>
      <c r="L1576">
        <v>39.300850271000002</v>
      </c>
      <c r="M1576">
        <v>-123.05244740569999</v>
      </c>
      <c r="N1576" s="7" t="s">
        <v>1322</v>
      </c>
      <c r="O1576" s="7" t="s">
        <v>3208</v>
      </c>
      <c r="P1576" s="7" t="s">
        <v>3209</v>
      </c>
      <c r="Q1576" s="7" t="s">
        <v>122</v>
      </c>
      <c r="R1576" s="7">
        <v>75</v>
      </c>
      <c r="S1576" s="7">
        <v>573</v>
      </c>
      <c r="T1576" s="7" t="s">
        <v>134</v>
      </c>
      <c r="U1576" s="7" t="s">
        <v>211</v>
      </c>
      <c r="V1576" s="7" t="s">
        <v>80</v>
      </c>
      <c r="W1576" s="8">
        <v>0</v>
      </c>
      <c r="X1576" s="8">
        <v>0.85984848484848486</v>
      </c>
      <c r="Y1576" s="8">
        <v>0</v>
      </c>
      <c r="Z1576" s="8">
        <v>0.85984848484848486</v>
      </c>
      <c r="AA1576" s="8">
        <v>0</v>
      </c>
      <c r="AB1576" s="8">
        <v>0</v>
      </c>
      <c r="AC1576" s="8">
        <v>0</v>
      </c>
      <c r="AD1576" s="8">
        <v>0</v>
      </c>
      <c r="AE1576" s="8">
        <v>0</v>
      </c>
      <c r="AF1576" s="8">
        <v>0</v>
      </c>
      <c r="AG1576" s="8">
        <v>0</v>
      </c>
      <c r="AH1576" s="8">
        <v>0</v>
      </c>
      <c r="AI1576" s="8">
        <v>0</v>
      </c>
      <c r="AJ1576" s="8">
        <v>0</v>
      </c>
      <c r="AK1576" s="8">
        <v>0</v>
      </c>
      <c r="AL1576" s="8">
        <v>0</v>
      </c>
      <c r="AM1576" s="8">
        <v>0</v>
      </c>
      <c r="AN1576" s="8">
        <v>0</v>
      </c>
      <c r="AO1576" s="8">
        <v>0</v>
      </c>
      <c r="AP1576" s="8">
        <v>0</v>
      </c>
      <c r="AQ1576" s="8">
        <v>0</v>
      </c>
      <c r="AR1576" s="8">
        <v>0</v>
      </c>
      <c r="AS1576" s="8">
        <v>0</v>
      </c>
      <c r="AT1576" s="8">
        <v>0</v>
      </c>
      <c r="AU1576" s="7">
        <v>0</v>
      </c>
      <c r="AV1576" s="7">
        <v>0</v>
      </c>
      <c r="AW1576" s="7">
        <v>0</v>
      </c>
      <c r="AX1576" s="7">
        <v>0</v>
      </c>
      <c r="AY1576" s="7">
        <v>0</v>
      </c>
      <c r="AZ1576" s="7">
        <v>0.85984848484848486</v>
      </c>
      <c r="BA1576" s="7">
        <v>0</v>
      </c>
      <c r="BB1576" s="7">
        <v>0.85984848484848486</v>
      </c>
      <c r="BC1576" s="8">
        <v>0</v>
      </c>
      <c r="BD1576" s="8">
        <v>0</v>
      </c>
      <c r="BE1576" s="8">
        <v>0</v>
      </c>
      <c r="BF1576" s="8">
        <v>0</v>
      </c>
      <c r="BG1576" s="8">
        <v>0</v>
      </c>
      <c r="BH1576" s="8">
        <v>0</v>
      </c>
      <c r="BI1576" s="8">
        <v>0</v>
      </c>
      <c r="BJ1576" s="8">
        <v>0</v>
      </c>
      <c r="BK1576" s="8">
        <v>0</v>
      </c>
      <c r="BL1576" s="8">
        <v>0</v>
      </c>
      <c r="BM1576" s="8">
        <v>0</v>
      </c>
      <c r="BN1576" s="8">
        <v>0</v>
      </c>
      <c r="BO1576" s="8">
        <v>0</v>
      </c>
      <c r="BP1576" s="8">
        <v>0</v>
      </c>
      <c r="BQ1576" s="8">
        <v>0</v>
      </c>
      <c r="BR1576" s="8">
        <v>0</v>
      </c>
    </row>
    <row r="1577" spans="1:70" x14ac:dyDescent="0.25">
      <c r="A1577" s="6">
        <v>35290807</v>
      </c>
      <c r="B1577" t="s">
        <v>3217</v>
      </c>
      <c r="C1577" s="7" t="s">
        <v>86</v>
      </c>
      <c r="D1577" s="7" t="s">
        <v>94</v>
      </c>
      <c r="E1577" s="7" t="s">
        <v>87</v>
      </c>
      <c r="F1577" t="s">
        <v>2507</v>
      </c>
      <c r="G1577" t="s">
        <v>2508</v>
      </c>
      <c r="H1577" t="s">
        <v>998</v>
      </c>
      <c r="I1577" t="s">
        <v>906</v>
      </c>
      <c r="J1577" t="s">
        <v>153</v>
      </c>
      <c r="K1577" t="s">
        <v>196</v>
      </c>
      <c r="L1577">
        <v>39.245711401599998</v>
      </c>
      <c r="M1577">
        <v>-123.12708862069999</v>
      </c>
      <c r="N1577" s="7" t="s">
        <v>1322</v>
      </c>
      <c r="O1577" s="7" t="s">
        <v>3208</v>
      </c>
      <c r="P1577" s="7" t="s">
        <v>3209</v>
      </c>
      <c r="Q1577" s="7" t="s">
        <v>141</v>
      </c>
      <c r="R1577" s="7">
        <v>75</v>
      </c>
      <c r="S1577" s="7">
        <v>573</v>
      </c>
      <c r="T1577" s="7" t="s">
        <v>134</v>
      </c>
      <c r="U1577" s="7"/>
      <c r="V1577" s="7" t="s">
        <v>2621</v>
      </c>
      <c r="W1577" s="8">
        <v>1.3698863636363636</v>
      </c>
      <c r="X1577" s="8">
        <v>0</v>
      </c>
      <c r="Y1577" s="8">
        <v>0</v>
      </c>
      <c r="Z1577" s="8">
        <v>1.3698863636363636</v>
      </c>
      <c r="AA1577" s="8">
        <v>0</v>
      </c>
      <c r="AB1577" s="8">
        <v>0</v>
      </c>
      <c r="AC1577" s="8">
        <v>0</v>
      </c>
      <c r="AD1577" s="8">
        <v>0</v>
      </c>
      <c r="AE1577" s="8">
        <v>0</v>
      </c>
      <c r="AF1577" s="8">
        <v>0</v>
      </c>
      <c r="AG1577" s="8">
        <v>0</v>
      </c>
      <c r="AH1577" s="8">
        <v>0</v>
      </c>
      <c r="AI1577" s="8">
        <v>0</v>
      </c>
      <c r="AJ1577" s="8">
        <v>0</v>
      </c>
      <c r="AK1577" s="8">
        <v>0</v>
      </c>
      <c r="AL1577" s="8">
        <v>0</v>
      </c>
      <c r="AM1577" s="8">
        <v>0</v>
      </c>
      <c r="AN1577" s="8">
        <v>0</v>
      </c>
      <c r="AO1577" s="8">
        <v>0</v>
      </c>
      <c r="AP1577" s="8">
        <v>0</v>
      </c>
      <c r="AQ1577" s="8">
        <v>0</v>
      </c>
      <c r="AR1577" s="8">
        <v>0</v>
      </c>
      <c r="AS1577" s="8">
        <v>0</v>
      </c>
      <c r="AT1577" s="8">
        <v>0</v>
      </c>
      <c r="AU1577" s="7">
        <v>0</v>
      </c>
      <c r="AV1577" s="7">
        <v>0</v>
      </c>
      <c r="AW1577" s="7">
        <v>0</v>
      </c>
      <c r="AX1577" s="7">
        <v>0</v>
      </c>
      <c r="AY1577" s="7">
        <v>0</v>
      </c>
      <c r="AZ1577" s="7">
        <v>0</v>
      </c>
      <c r="BA1577" s="7">
        <v>0</v>
      </c>
      <c r="BB1577" s="7">
        <v>0</v>
      </c>
      <c r="BC1577" s="8">
        <v>1.3698863636363636</v>
      </c>
      <c r="BD1577" s="8">
        <v>0</v>
      </c>
      <c r="BE1577" s="8">
        <v>0</v>
      </c>
      <c r="BF1577" s="8">
        <v>1.3698863636363636</v>
      </c>
      <c r="BG1577" s="8">
        <v>0</v>
      </c>
      <c r="BH1577" s="8">
        <v>0</v>
      </c>
      <c r="BI1577" s="8">
        <v>0</v>
      </c>
      <c r="BJ1577" s="8">
        <v>0</v>
      </c>
      <c r="BK1577" s="8">
        <v>0</v>
      </c>
      <c r="BL1577" s="8">
        <v>0</v>
      </c>
      <c r="BM1577" s="8">
        <v>0</v>
      </c>
      <c r="BN1577" s="8">
        <v>0</v>
      </c>
      <c r="BO1577" s="8">
        <v>0</v>
      </c>
      <c r="BP1577" s="8">
        <v>0</v>
      </c>
      <c r="BQ1577" s="8">
        <v>0</v>
      </c>
      <c r="BR1577" s="8">
        <v>0</v>
      </c>
    </row>
    <row r="1578" spans="1:70" x14ac:dyDescent="0.25">
      <c r="A1578" s="6">
        <v>35290808</v>
      </c>
      <c r="B1578" t="s">
        <v>3218</v>
      </c>
      <c r="C1578" s="7" t="s">
        <v>86</v>
      </c>
      <c r="D1578" s="7" t="s">
        <v>94</v>
      </c>
      <c r="E1578" s="7" t="s">
        <v>87</v>
      </c>
      <c r="F1578" t="s">
        <v>2507</v>
      </c>
      <c r="G1578" t="s">
        <v>2508</v>
      </c>
      <c r="H1578" t="s">
        <v>1321</v>
      </c>
      <c r="I1578" t="s">
        <v>906</v>
      </c>
      <c r="J1578" t="s">
        <v>153</v>
      </c>
      <c r="K1578" t="s">
        <v>196</v>
      </c>
      <c r="L1578">
        <v>39.2814786048</v>
      </c>
      <c r="M1578">
        <v>-123.1026673003</v>
      </c>
      <c r="N1578" s="7" t="s">
        <v>1322</v>
      </c>
      <c r="O1578" s="7" t="s">
        <v>3208</v>
      </c>
      <c r="P1578" s="7" t="s">
        <v>3209</v>
      </c>
      <c r="Q1578" s="7" t="s">
        <v>141</v>
      </c>
      <c r="R1578" s="7">
        <v>75</v>
      </c>
      <c r="S1578" s="7">
        <v>573</v>
      </c>
      <c r="T1578" s="7" t="s">
        <v>134</v>
      </c>
      <c r="U1578" s="7" t="s">
        <v>211</v>
      </c>
      <c r="V1578" s="7" t="s">
        <v>80</v>
      </c>
      <c r="W1578" s="8">
        <v>0</v>
      </c>
      <c r="X1578" s="8">
        <v>0.27992424242424241</v>
      </c>
      <c r="Y1578" s="8">
        <v>0</v>
      </c>
      <c r="Z1578" s="8">
        <v>0.27992424242424241</v>
      </c>
      <c r="AA1578" s="8">
        <v>0</v>
      </c>
      <c r="AB1578" s="8">
        <v>0</v>
      </c>
      <c r="AC1578" s="8">
        <v>0</v>
      </c>
      <c r="AD1578" s="8">
        <v>0</v>
      </c>
      <c r="AE1578" s="8">
        <v>0</v>
      </c>
      <c r="AF1578" s="8">
        <v>0</v>
      </c>
      <c r="AG1578" s="8">
        <v>0</v>
      </c>
      <c r="AH1578" s="8">
        <v>0</v>
      </c>
      <c r="AI1578" s="8">
        <v>0</v>
      </c>
      <c r="AJ1578" s="8">
        <v>0</v>
      </c>
      <c r="AK1578" s="8">
        <v>0</v>
      </c>
      <c r="AL1578" s="8">
        <v>0</v>
      </c>
      <c r="AM1578" s="8">
        <v>0</v>
      </c>
      <c r="AN1578" s="8">
        <v>0</v>
      </c>
      <c r="AO1578" s="8">
        <v>0</v>
      </c>
      <c r="AP1578" s="8">
        <v>0</v>
      </c>
      <c r="AQ1578" s="8">
        <v>0</v>
      </c>
      <c r="AR1578" s="8">
        <v>0</v>
      </c>
      <c r="AS1578" s="8">
        <v>0</v>
      </c>
      <c r="AT1578" s="8">
        <v>0</v>
      </c>
      <c r="AU1578" s="7">
        <v>0</v>
      </c>
      <c r="AV1578" s="7">
        <v>0</v>
      </c>
      <c r="AW1578" s="7">
        <v>0</v>
      </c>
      <c r="AX1578" s="7">
        <v>0</v>
      </c>
      <c r="AY1578" s="7">
        <v>0</v>
      </c>
      <c r="AZ1578" s="7">
        <v>0.27992424242424241</v>
      </c>
      <c r="BA1578" s="7">
        <v>0</v>
      </c>
      <c r="BB1578" s="7">
        <v>0.27992424242424241</v>
      </c>
      <c r="BC1578" s="8">
        <v>0</v>
      </c>
      <c r="BD1578" s="8">
        <v>0</v>
      </c>
      <c r="BE1578" s="8">
        <v>0</v>
      </c>
      <c r="BF1578" s="8">
        <v>0</v>
      </c>
      <c r="BG1578" s="8">
        <v>0</v>
      </c>
      <c r="BH1578" s="8">
        <v>0</v>
      </c>
      <c r="BI1578" s="8">
        <v>0</v>
      </c>
      <c r="BJ1578" s="8">
        <v>0</v>
      </c>
      <c r="BK1578" s="8">
        <v>0</v>
      </c>
      <c r="BL1578" s="8">
        <v>0</v>
      </c>
      <c r="BM1578" s="8">
        <v>0</v>
      </c>
      <c r="BN1578" s="8">
        <v>0</v>
      </c>
      <c r="BO1578" s="8">
        <v>0</v>
      </c>
      <c r="BP1578" s="8">
        <v>0</v>
      </c>
      <c r="BQ1578" s="8">
        <v>0</v>
      </c>
      <c r="BR1578" s="8">
        <v>0</v>
      </c>
    </row>
    <row r="1579" spans="1:70" x14ac:dyDescent="0.25">
      <c r="A1579" s="6">
        <v>35290295</v>
      </c>
      <c r="B1579" t="s">
        <v>3219</v>
      </c>
      <c r="C1579" s="7" t="s">
        <v>71</v>
      </c>
      <c r="D1579" s="7" t="s">
        <v>94</v>
      </c>
      <c r="E1579" s="7" t="s">
        <v>73</v>
      </c>
      <c r="F1579" t="s">
        <v>2507</v>
      </c>
      <c r="G1579" t="s">
        <v>2508</v>
      </c>
      <c r="H1579" t="s">
        <v>998</v>
      </c>
      <c r="I1579" t="s">
        <v>906</v>
      </c>
      <c r="J1579" t="s">
        <v>153</v>
      </c>
      <c r="K1579" t="s">
        <v>196</v>
      </c>
      <c r="L1579">
        <v>39.273753994400003</v>
      </c>
      <c r="M1579">
        <v>-123.0944077315</v>
      </c>
      <c r="N1579" s="7" t="s">
        <v>1322</v>
      </c>
      <c r="O1579" s="7" t="s">
        <v>3208</v>
      </c>
      <c r="P1579" s="7" t="s">
        <v>3209</v>
      </c>
      <c r="Q1579" s="7" t="s">
        <v>141</v>
      </c>
      <c r="R1579" s="7">
        <v>75</v>
      </c>
      <c r="S1579" s="7">
        <v>573</v>
      </c>
      <c r="T1579" s="7" t="s">
        <v>134</v>
      </c>
      <c r="U1579" s="7"/>
      <c r="V1579" s="7" t="s">
        <v>321</v>
      </c>
      <c r="W1579" s="8">
        <v>1.1952651515151516</v>
      </c>
      <c r="X1579" s="8">
        <v>0</v>
      </c>
      <c r="Y1579" s="8">
        <v>0</v>
      </c>
      <c r="Z1579" s="8">
        <v>1.1952651515151516</v>
      </c>
      <c r="AA1579" s="8">
        <v>0</v>
      </c>
      <c r="AB1579" s="8">
        <v>0</v>
      </c>
      <c r="AC1579" s="8">
        <v>0</v>
      </c>
      <c r="AD1579" s="8">
        <v>0</v>
      </c>
      <c r="AE1579" s="8">
        <v>0</v>
      </c>
      <c r="AF1579" s="8">
        <v>0</v>
      </c>
      <c r="AG1579" s="8">
        <v>0</v>
      </c>
      <c r="AH1579" s="8">
        <v>0</v>
      </c>
      <c r="AI1579" s="8">
        <v>0</v>
      </c>
      <c r="AJ1579" s="8">
        <v>0</v>
      </c>
      <c r="AK1579" s="8">
        <v>0</v>
      </c>
      <c r="AL1579" s="8">
        <v>0</v>
      </c>
      <c r="AM1579" s="8">
        <v>0</v>
      </c>
      <c r="AN1579" s="8">
        <v>0</v>
      </c>
      <c r="AO1579" s="8">
        <v>0</v>
      </c>
      <c r="AP1579" s="8">
        <v>0</v>
      </c>
      <c r="AQ1579" s="8">
        <v>0</v>
      </c>
      <c r="AR1579" s="8">
        <v>0</v>
      </c>
      <c r="AS1579" s="8">
        <v>0</v>
      </c>
      <c r="AT1579" s="8">
        <v>0</v>
      </c>
      <c r="AU1579" s="7">
        <v>0</v>
      </c>
      <c r="AV1579" s="7">
        <v>0</v>
      </c>
      <c r="AW1579" s="7">
        <v>0</v>
      </c>
      <c r="AX1579" s="7">
        <v>0</v>
      </c>
      <c r="AY1579" s="7">
        <v>0</v>
      </c>
      <c r="AZ1579" s="7">
        <v>0</v>
      </c>
      <c r="BA1579" s="7">
        <v>0</v>
      </c>
      <c r="BB1579" s="7">
        <v>0</v>
      </c>
      <c r="BC1579" s="8">
        <v>1.1952651515151516</v>
      </c>
      <c r="BD1579" s="8">
        <v>0</v>
      </c>
      <c r="BE1579" s="8">
        <v>0</v>
      </c>
      <c r="BF1579" s="8">
        <v>1.1952651515151516</v>
      </c>
      <c r="BG1579" s="8">
        <v>0</v>
      </c>
      <c r="BH1579" s="8">
        <v>0</v>
      </c>
      <c r="BI1579" s="8">
        <v>0</v>
      </c>
      <c r="BJ1579" s="8">
        <v>0</v>
      </c>
      <c r="BK1579" s="8">
        <v>0</v>
      </c>
      <c r="BL1579" s="8">
        <v>0</v>
      </c>
      <c r="BM1579" s="8">
        <v>0</v>
      </c>
      <c r="BN1579" s="8">
        <v>0</v>
      </c>
      <c r="BO1579" s="8">
        <v>0</v>
      </c>
      <c r="BP1579" s="8">
        <v>0</v>
      </c>
      <c r="BQ1579" s="8">
        <v>0</v>
      </c>
      <c r="BR1579" s="8">
        <v>0</v>
      </c>
    </row>
    <row r="1580" spans="1:70" x14ac:dyDescent="0.25">
      <c r="A1580" s="6">
        <v>35290296</v>
      </c>
      <c r="B1580" t="s">
        <v>3220</v>
      </c>
      <c r="C1580" s="7" t="s">
        <v>71</v>
      </c>
      <c r="D1580" s="7" t="s">
        <v>94</v>
      </c>
      <c r="E1580" s="7" t="s">
        <v>73</v>
      </c>
      <c r="F1580" t="s">
        <v>2507</v>
      </c>
      <c r="G1580" t="s">
        <v>2508</v>
      </c>
      <c r="H1580" t="s">
        <v>998</v>
      </c>
      <c r="I1580" t="s">
        <v>906</v>
      </c>
      <c r="J1580" t="s">
        <v>153</v>
      </c>
      <c r="K1580" t="s">
        <v>196</v>
      </c>
      <c r="L1580">
        <v>39.271484086500003</v>
      </c>
      <c r="M1580">
        <v>-123.0970287195</v>
      </c>
      <c r="N1580" s="7" t="s">
        <v>1322</v>
      </c>
      <c r="O1580" s="7" t="s">
        <v>3208</v>
      </c>
      <c r="P1580" s="7" t="s">
        <v>3209</v>
      </c>
      <c r="Q1580" s="7" t="s">
        <v>141</v>
      </c>
      <c r="R1580" s="7">
        <v>75</v>
      </c>
      <c r="S1580" s="7">
        <v>573</v>
      </c>
      <c r="T1580" s="7" t="s">
        <v>134</v>
      </c>
      <c r="U1580" s="7"/>
      <c r="V1580" s="7" t="s">
        <v>321</v>
      </c>
      <c r="W1580" s="8">
        <v>0.93598484848484853</v>
      </c>
      <c r="X1580" s="8">
        <v>0</v>
      </c>
      <c r="Y1580" s="8">
        <v>0</v>
      </c>
      <c r="Z1580" s="8">
        <v>0.93598484848484853</v>
      </c>
      <c r="AA1580" s="8">
        <v>0</v>
      </c>
      <c r="AB1580" s="8">
        <v>0</v>
      </c>
      <c r="AC1580" s="8">
        <v>0</v>
      </c>
      <c r="AD1580" s="8">
        <v>0</v>
      </c>
      <c r="AE1580" s="8">
        <v>0</v>
      </c>
      <c r="AF1580" s="8">
        <v>0</v>
      </c>
      <c r="AG1580" s="8">
        <v>0</v>
      </c>
      <c r="AH1580" s="8">
        <v>0</v>
      </c>
      <c r="AI1580" s="8">
        <v>0</v>
      </c>
      <c r="AJ1580" s="8">
        <v>0</v>
      </c>
      <c r="AK1580" s="8">
        <v>0</v>
      </c>
      <c r="AL1580" s="8">
        <v>0</v>
      </c>
      <c r="AM1580" s="8">
        <v>0</v>
      </c>
      <c r="AN1580" s="8">
        <v>0</v>
      </c>
      <c r="AO1580" s="8">
        <v>0</v>
      </c>
      <c r="AP1580" s="8">
        <v>0</v>
      </c>
      <c r="AQ1580" s="8">
        <v>0</v>
      </c>
      <c r="AR1580" s="8">
        <v>0</v>
      </c>
      <c r="AS1580" s="8">
        <v>0</v>
      </c>
      <c r="AT1580" s="8">
        <v>0</v>
      </c>
      <c r="AU1580" s="7">
        <v>0</v>
      </c>
      <c r="AV1580" s="7">
        <v>0</v>
      </c>
      <c r="AW1580" s="7">
        <v>0</v>
      </c>
      <c r="AX1580" s="7">
        <v>0</v>
      </c>
      <c r="AY1580" s="7">
        <v>0</v>
      </c>
      <c r="AZ1580" s="7">
        <v>0</v>
      </c>
      <c r="BA1580" s="7">
        <v>0</v>
      </c>
      <c r="BB1580" s="7">
        <v>0</v>
      </c>
      <c r="BC1580" s="8">
        <v>0.93598484848484853</v>
      </c>
      <c r="BD1580" s="8">
        <v>0</v>
      </c>
      <c r="BE1580" s="8">
        <v>0</v>
      </c>
      <c r="BF1580" s="8">
        <v>0.93598484848484853</v>
      </c>
      <c r="BG1580" s="8">
        <v>0</v>
      </c>
      <c r="BH1580" s="8">
        <v>0</v>
      </c>
      <c r="BI1580" s="8">
        <v>0</v>
      </c>
      <c r="BJ1580" s="8">
        <v>0</v>
      </c>
      <c r="BK1580" s="8">
        <v>0</v>
      </c>
      <c r="BL1580" s="8">
        <v>0</v>
      </c>
      <c r="BM1580" s="8">
        <v>0</v>
      </c>
      <c r="BN1580" s="8">
        <v>0</v>
      </c>
      <c r="BO1580" s="8">
        <v>0</v>
      </c>
      <c r="BP1580" s="8">
        <v>0</v>
      </c>
      <c r="BQ1580" s="8">
        <v>0</v>
      </c>
      <c r="BR1580" s="8">
        <v>0</v>
      </c>
    </row>
    <row r="1581" spans="1:70" x14ac:dyDescent="0.25">
      <c r="A1581" s="6">
        <v>35290297</v>
      </c>
      <c r="B1581" t="s">
        <v>3221</v>
      </c>
      <c r="C1581" s="7" t="s">
        <v>71</v>
      </c>
      <c r="D1581" s="7" t="s">
        <v>94</v>
      </c>
      <c r="E1581" s="7" t="s">
        <v>73</v>
      </c>
      <c r="F1581" t="s">
        <v>2507</v>
      </c>
      <c r="G1581" t="s">
        <v>2508</v>
      </c>
      <c r="H1581" t="s">
        <v>998</v>
      </c>
      <c r="I1581" t="s">
        <v>906</v>
      </c>
      <c r="J1581" t="s">
        <v>153</v>
      </c>
      <c r="K1581" t="s">
        <v>196</v>
      </c>
      <c r="L1581">
        <v>39.269574300499997</v>
      </c>
      <c r="M1581">
        <v>-123.10534410389999</v>
      </c>
      <c r="N1581" s="7" t="s">
        <v>1322</v>
      </c>
      <c r="O1581" s="7" t="s">
        <v>3208</v>
      </c>
      <c r="P1581" s="7" t="s">
        <v>3209</v>
      </c>
      <c r="Q1581" s="7" t="s">
        <v>141</v>
      </c>
      <c r="R1581" s="7">
        <v>75</v>
      </c>
      <c r="S1581" s="7">
        <v>573</v>
      </c>
      <c r="T1581" s="7" t="s">
        <v>134</v>
      </c>
      <c r="U1581" s="7"/>
      <c r="V1581" s="7" t="s">
        <v>321</v>
      </c>
      <c r="W1581" s="8">
        <v>0.94507575757575757</v>
      </c>
      <c r="X1581" s="8">
        <v>0</v>
      </c>
      <c r="Y1581" s="8">
        <v>0</v>
      </c>
      <c r="Z1581" s="8">
        <v>0.94507575757575757</v>
      </c>
      <c r="AA1581" s="8">
        <v>0</v>
      </c>
      <c r="AB1581" s="8">
        <v>0</v>
      </c>
      <c r="AC1581" s="8">
        <v>0</v>
      </c>
      <c r="AD1581" s="8">
        <v>0</v>
      </c>
      <c r="AE1581" s="8">
        <v>0</v>
      </c>
      <c r="AF1581" s="8">
        <v>0</v>
      </c>
      <c r="AG1581" s="8">
        <v>0</v>
      </c>
      <c r="AH1581" s="8">
        <v>0</v>
      </c>
      <c r="AI1581" s="8">
        <v>0</v>
      </c>
      <c r="AJ1581" s="8">
        <v>0</v>
      </c>
      <c r="AK1581" s="8">
        <v>0</v>
      </c>
      <c r="AL1581" s="8">
        <v>0</v>
      </c>
      <c r="AM1581" s="8">
        <v>0</v>
      </c>
      <c r="AN1581" s="8">
        <v>0</v>
      </c>
      <c r="AO1581" s="8">
        <v>0</v>
      </c>
      <c r="AP1581" s="8">
        <v>0</v>
      </c>
      <c r="AQ1581" s="8">
        <v>0</v>
      </c>
      <c r="AR1581" s="8">
        <v>0</v>
      </c>
      <c r="AS1581" s="8">
        <v>0</v>
      </c>
      <c r="AT1581" s="8">
        <v>0</v>
      </c>
      <c r="AU1581" s="7">
        <v>0</v>
      </c>
      <c r="AV1581" s="7">
        <v>0</v>
      </c>
      <c r="AW1581" s="7">
        <v>0</v>
      </c>
      <c r="AX1581" s="7">
        <v>0</v>
      </c>
      <c r="AY1581" s="7">
        <v>0</v>
      </c>
      <c r="AZ1581" s="7">
        <v>0</v>
      </c>
      <c r="BA1581" s="7">
        <v>0</v>
      </c>
      <c r="BB1581" s="7">
        <v>0</v>
      </c>
      <c r="BC1581" s="8">
        <v>0.94507575757575757</v>
      </c>
      <c r="BD1581" s="8">
        <v>0</v>
      </c>
      <c r="BE1581" s="8">
        <v>0</v>
      </c>
      <c r="BF1581" s="8">
        <v>0.94507575757575757</v>
      </c>
      <c r="BG1581" s="8">
        <v>0</v>
      </c>
      <c r="BH1581" s="8">
        <v>0</v>
      </c>
      <c r="BI1581" s="8">
        <v>0</v>
      </c>
      <c r="BJ1581" s="8">
        <v>0</v>
      </c>
      <c r="BK1581" s="8">
        <v>0</v>
      </c>
      <c r="BL1581" s="8">
        <v>0</v>
      </c>
      <c r="BM1581" s="8">
        <v>0</v>
      </c>
      <c r="BN1581" s="8">
        <v>0</v>
      </c>
      <c r="BO1581" s="8">
        <v>0</v>
      </c>
      <c r="BP1581" s="8">
        <v>0</v>
      </c>
      <c r="BQ1581" s="8">
        <v>0</v>
      </c>
      <c r="BR1581" s="8">
        <v>0</v>
      </c>
    </row>
    <row r="1582" spans="1:70" x14ac:dyDescent="0.25">
      <c r="A1582" s="6">
        <v>35290298</v>
      </c>
      <c r="B1582" t="s">
        <v>3222</v>
      </c>
      <c r="C1582" s="7" t="s">
        <v>137</v>
      </c>
      <c r="D1582" s="7" t="s">
        <v>94</v>
      </c>
      <c r="E1582" s="7" t="s">
        <v>95</v>
      </c>
      <c r="F1582" t="s">
        <v>2507</v>
      </c>
      <c r="G1582" t="s">
        <v>2508</v>
      </c>
      <c r="H1582" t="s">
        <v>998</v>
      </c>
      <c r="I1582" t="s">
        <v>906</v>
      </c>
      <c r="J1582" t="s">
        <v>153</v>
      </c>
      <c r="K1582" t="s">
        <v>196</v>
      </c>
      <c r="L1582">
        <v>39.261878108600001</v>
      </c>
      <c r="M1582">
        <v>-123.1147700035</v>
      </c>
      <c r="N1582" s="7" t="s">
        <v>1322</v>
      </c>
      <c r="O1582" s="7" t="s">
        <v>3208</v>
      </c>
      <c r="P1582" s="7" t="s">
        <v>3209</v>
      </c>
      <c r="Q1582" s="7" t="s">
        <v>141</v>
      </c>
      <c r="R1582" s="7">
        <v>75</v>
      </c>
      <c r="S1582" s="7">
        <v>573</v>
      </c>
      <c r="T1582" s="7" t="s">
        <v>134</v>
      </c>
      <c r="U1582" s="7"/>
      <c r="V1582" s="7" t="s">
        <v>207</v>
      </c>
      <c r="W1582" s="8">
        <v>1.1789772727272727</v>
      </c>
      <c r="X1582" s="8">
        <v>0</v>
      </c>
      <c r="Y1582" s="8">
        <v>0</v>
      </c>
      <c r="Z1582" s="8">
        <v>1.1789772727272727</v>
      </c>
      <c r="AA1582" s="8">
        <v>0</v>
      </c>
      <c r="AB1582" s="8">
        <v>0</v>
      </c>
      <c r="AC1582" s="8">
        <v>0</v>
      </c>
      <c r="AD1582" s="8">
        <v>0</v>
      </c>
      <c r="AE1582" s="8">
        <v>0</v>
      </c>
      <c r="AF1582" s="8">
        <v>0</v>
      </c>
      <c r="AG1582" s="8">
        <v>0</v>
      </c>
      <c r="AH1582" s="8">
        <v>0</v>
      </c>
      <c r="AI1582" s="8">
        <v>0</v>
      </c>
      <c r="AJ1582" s="8">
        <v>0</v>
      </c>
      <c r="AK1582" s="8">
        <v>0</v>
      </c>
      <c r="AL1582" s="8">
        <v>0</v>
      </c>
      <c r="AM1582" s="8">
        <v>0</v>
      </c>
      <c r="AN1582" s="8">
        <v>0</v>
      </c>
      <c r="AO1582" s="8">
        <v>0</v>
      </c>
      <c r="AP1582" s="8">
        <v>0</v>
      </c>
      <c r="AQ1582" s="8">
        <v>0</v>
      </c>
      <c r="AR1582" s="8">
        <v>0</v>
      </c>
      <c r="AS1582" s="8">
        <v>0</v>
      </c>
      <c r="AT1582" s="8">
        <v>0</v>
      </c>
      <c r="AU1582" s="7">
        <v>0</v>
      </c>
      <c r="AV1582" s="7">
        <v>0</v>
      </c>
      <c r="AW1582" s="7">
        <v>0</v>
      </c>
      <c r="AX1582" s="7">
        <v>0</v>
      </c>
      <c r="AY1582" s="7">
        <v>1.1789772727272727</v>
      </c>
      <c r="AZ1582" s="7">
        <v>0</v>
      </c>
      <c r="BA1582" s="7">
        <v>0</v>
      </c>
      <c r="BB1582" s="7">
        <v>1.1789772727272727</v>
      </c>
      <c r="BC1582" s="8">
        <v>0</v>
      </c>
      <c r="BD1582" s="8">
        <v>0</v>
      </c>
      <c r="BE1582" s="8">
        <v>0</v>
      </c>
      <c r="BF1582" s="8">
        <v>0</v>
      </c>
      <c r="BG1582" s="8">
        <v>0</v>
      </c>
      <c r="BH1582" s="8">
        <v>0</v>
      </c>
      <c r="BI1582" s="8">
        <v>0</v>
      </c>
      <c r="BJ1582" s="8">
        <v>0</v>
      </c>
      <c r="BK1582" s="8">
        <v>0</v>
      </c>
      <c r="BL1582" s="8">
        <v>0</v>
      </c>
      <c r="BM1582" s="8">
        <v>0</v>
      </c>
      <c r="BN1582" s="8">
        <v>0</v>
      </c>
      <c r="BO1582" s="8">
        <v>0</v>
      </c>
      <c r="BP1582" s="8">
        <v>0</v>
      </c>
      <c r="BQ1582" s="8">
        <v>0</v>
      </c>
      <c r="BR1582" s="8">
        <v>0</v>
      </c>
    </row>
    <row r="1583" spans="1:70" x14ac:dyDescent="0.25">
      <c r="A1583" s="6">
        <v>35290299</v>
      </c>
      <c r="B1583" t="s">
        <v>3223</v>
      </c>
      <c r="C1583" s="7" t="s">
        <v>137</v>
      </c>
      <c r="D1583" s="7" t="s">
        <v>94</v>
      </c>
      <c r="E1583" s="7" t="s">
        <v>95</v>
      </c>
      <c r="F1583" t="s">
        <v>2507</v>
      </c>
      <c r="G1583" t="s">
        <v>2508</v>
      </c>
      <c r="H1583" t="s">
        <v>998</v>
      </c>
      <c r="I1583" t="s">
        <v>906</v>
      </c>
      <c r="J1583" t="s">
        <v>153</v>
      </c>
      <c r="K1583" t="s">
        <v>196</v>
      </c>
      <c r="L1583">
        <v>39.259372102299999</v>
      </c>
      <c r="M1583">
        <v>-123.117161532</v>
      </c>
      <c r="N1583" s="7" t="s">
        <v>1322</v>
      </c>
      <c r="O1583" s="7" t="s">
        <v>3208</v>
      </c>
      <c r="P1583" s="7" t="s">
        <v>3209</v>
      </c>
      <c r="Q1583" s="7" t="s">
        <v>141</v>
      </c>
      <c r="R1583" s="7">
        <v>75</v>
      </c>
      <c r="S1583" s="7">
        <v>573</v>
      </c>
      <c r="T1583" s="7" t="s">
        <v>134</v>
      </c>
      <c r="U1583" s="7"/>
      <c r="V1583" s="7" t="s">
        <v>207</v>
      </c>
      <c r="W1583" s="8">
        <v>1.4306818181818182</v>
      </c>
      <c r="X1583" s="8">
        <v>0</v>
      </c>
      <c r="Y1583" s="8">
        <v>0</v>
      </c>
      <c r="Z1583" s="8">
        <v>1.4306818181818182</v>
      </c>
      <c r="AA1583" s="8">
        <v>0</v>
      </c>
      <c r="AB1583" s="8">
        <v>0</v>
      </c>
      <c r="AC1583" s="8">
        <v>0</v>
      </c>
      <c r="AD1583" s="8">
        <v>0</v>
      </c>
      <c r="AE1583" s="8">
        <v>0</v>
      </c>
      <c r="AF1583" s="8">
        <v>0</v>
      </c>
      <c r="AG1583" s="8">
        <v>0</v>
      </c>
      <c r="AH1583" s="8">
        <v>0</v>
      </c>
      <c r="AI1583" s="8">
        <v>0</v>
      </c>
      <c r="AJ1583" s="8">
        <v>0</v>
      </c>
      <c r="AK1583" s="8">
        <v>0</v>
      </c>
      <c r="AL1583" s="8">
        <v>0</v>
      </c>
      <c r="AM1583" s="8">
        <v>0</v>
      </c>
      <c r="AN1583" s="8">
        <v>0</v>
      </c>
      <c r="AO1583" s="8">
        <v>0</v>
      </c>
      <c r="AP1583" s="8">
        <v>0</v>
      </c>
      <c r="AQ1583" s="8">
        <v>0</v>
      </c>
      <c r="AR1583" s="8">
        <v>0</v>
      </c>
      <c r="AS1583" s="8">
        <v>0</v>
      </c>
      <c r="AT1583" s="8">
        <v>0</v>
      </c>
      <c r="AU1583" s="7">
        <v>0</v>
      </c>
      <c r="AV1583" s="7">
        <v>0</v>
      </c>
      <c r="AW1583" s="7">
        <v>0</v>
      </c>
      <c r="AX1583" s="7">
        <v>0</v>
      </c>
      <c r="AY1583" s="7">
        <v>1.4306818181818182</v>
      </c>
      <c r="AZ1583" s="7">
        <v>0</v>
      </c>
      <c r="BA1583" s="7">
        <v>0</v>
      </c>
      <c r="BB1583" s="7">
        <v>1.4306818181818182</v>
      </c>
      <c r="BC1583" s="8">
        <v>0</v>
      </c>
      <c r="BD1583" s="8">
        <v>0</v>
      </c>
      <c r="BE1583" s="8">
        <v>0</v>
      </c>
      <c r="BF1583" s="8">
        <v>0</v>
      </c>
      <c r="BG1583" s="8">
        <v>0</v>
      </c>
      <c r="BH1583" s="8">
        <v>0</v>
      </c>
      <c r="BI1583" s="8">
        <v>0</v>
      </c>
      <c r="BJ1583" s="8">
        <v>0</v>
      </c>
      <c r="BK1583" s="8">
        <v>0</v>
      </c>
      <c r="BL1583" s="8">
        <v>0</v>
      </c>
      <c r="BM1583" s="8">
        <v>0</v>
      </c>
      <c r="BN1583" s="8">
        <v>0</v>
      </c>
      <c r="BO1583" s="8">
        <v>0</v>
      </c>
      <c r="BP1583" s="8">
        <v>0</v>
      </c>
      <c r="BQ1583" s="8">
        <v>0</v>
      </c>
      <c r="BR1583" s="8">
        <v>0</v>
      </c>
    </row>
    <row r="1584" spans="1:70" x14ac:dyDescent="0.25">
      <c r="A1584" s="6">
        <v>35290500</v>
      </c>
      <c r="B1584" t="s">
        <v>3224</v>
      </c>
      <c r="C1584" s="7" t="s">
        <v>137</v>
      </c>
      <c r="D1584" s="7" t="s">
        <v>94</v>
      </c>
      <c r="E1584" s="7" t="s">
        <v>95</v>
      </c>
      <c r="F1584" t="s">
        <v>2507</v>
      </c>
      <c r="G1584" t="s">
        <v>2508</v>
      </c>
      <c r="H1584" t="s">
        <v>998</v>
      </c>
      <c r="I1584" t="s">
        <v>906</v>
      </c>
      <c r="J1584" t="s">
        <v>153</v>
      </c>
      <c r="K1584" t="s">
        <v>196</v>
      </c>
      <c r="L1584">
        <v>39.253685111300001</v>
      </c>
      <c r="M1584">
        <v>-123.1188098355</v>
      </c>
      <c r="N1584" s="7" t="s">
        <v>1322</v>
      </c>
      <c r="O1584" s="7" t="s">
        <v>3208</v>
      </c>
      <c r="P1584" s="7" t="s">
        <v>3209</v>
      </c>
      <c r="Q1584" s="7" t="s">
        <v>141</v>
      </c>
      <c r="R1584" s="7">
        <v>75</v>
      </c>
      <c r="S1584" s="7">
        <v>573</v>
      </c>
      <c r="T1584" s="7" t="s">
        <v>134</v>
      </c>
      <c r="U1584" s="7"/>
      <c r="V1584" s="7" t="s">
        <v>207</v>
      </c>
      <c r="W1584" s="8">
        <v>0.96931818181818186</v>
      </c>
      <c r="X1584" s="8">
        <v>0</v>
      </c>
      <c r="Y1584" s="8">
        <v>0</v>
      </c>
      <c r="Z1584" s="8">
        <v>0.96931818181818186</v>
      </c>
      <c r="AA1584" s="8">
        <v>0</v>
      </c>
      <c r="AB1584" s="8">
        <v>0</v>
      </c>
      <c r="AC1584" s="8">
        <v>0</v>
      </c>
      <c r="AD1584" s="8">
        <v>0</v>
      </c>
      <c r="AE1584" s="8">
        <v>0</v>
      </c>
      <c r="AF1584" s="8">
        <v>0</v>
      </c>
      <c r="AG1584" s="8">
        <v>0</v>
      </c>
      <c r="AH1584" s="8">
        <v>0</v>
      </c>
      <c r="AI1584" s="8">
        <v>0</v>
      </c>
      <c r="AJ1584" s="8">
        <v>0</v>
      </c>
      <c r="AK1584" s="8">
        <v>0</v>
      </c>
      <c r="AL1584" s="8">
        <v>0</v>
      </c>
      <c r="AM1584" s="8">
        <v>0</v>
      </c>
      <c r="AN1584" s="8">
        <v>0</v>
      </c>
      <c r="AO1584" s="8">
        <v>0</v>
      </c>
      <c r="AP1584" s="8">
        <v>0</v>
      </c>
      <c r="AQ1584" s="8">
        <v>0</v>
      </c>
      <c r="AR1584" s="8">
        <v>0</v>
      </c>
      <c r="AS1584" s="8">
        <v>0</v>
      </c>
      <c r="AT1584" s="8">
        <v>0</v>
      </c>
      <c r="AU1584" s="7">
        <v>0</v>
      </c>
      <c r="AV1584" s="7">
        <v>0</v>
      </c>
      <c r="AW1584" s="7">
        <v>0</v>
      </c>
      <c r="AX1584" s="7">
        <v>0</v>
      </c>
      <c r="AY1584" s="7">
        <v>0.96931818181818186</v>
      </c>
      <c r="AZ1584" s="7">
        <v>0</v>
      </c>
      <c r="BA1584" s="7">
        <v>0</v>
      </c>
      <c r="BB1584" s="7">
        <v>0.96931818181818186</v>
      </c>
      <c r="BC1584" s="8">
        <v>0</v>
      </c>
      <c r="BD1584" s="8">
        <v>0</v>
      </c>
      <c r="BE1584" s="8">
        <v>0</v>
      </c>
      <c r="BF1584" s="8">
        <v>0</v>
      </c>
      <c r="BG1584" s="8">
        <v>0</v>
      </c>
      <c r="BH1584" s="8">
        <v>0</v>
      </c>
      <c r="BI1584" s="8">
        <v>0</v>
      </c>
      <c r="BJ1584" s="8">
        <v>0</v>
      </c>
      <c r="BK1584" s="8">
        <v>0</v>
      </c>
      <c r="BL1584" s="8">
        <v>0</v>
      </c>
      <c r="BM1584" s="8">
        <v>0</v>
      </c>
      <c r="BN1584" s="8">
        <v>0</v>
      </c>
      <c r="BO1584" s="8">
        <v>0</v>
      </c>
      <c r="BP1584" s="8">
        <v>0</v>
      </c>
      <c r="BQ1584" s="8">
        <v>0</v>
      </c>
      <c r="BR1584" s="8">
        <v>0</v>
      </c>
    </row>
    <row r="1585" spans="1:70" x14ac:dyDescent="0.25">
      <c r="A1585" s="6">
        <v>35290501</v>
      </c>
      <c r="B1585" t="s">
        <v>3225</v>
      </c>
      <c r="C1585" s="7" t="s">
        <v>86</v>
      </c>
      <c r="D1585" s="7" t="s">
        <v>94</v>
      </c>
      <c r="E1585" s="7" t="s">
        <v>87</v>
      </c>
      <c r="F1585" t="s">
        <v>2507</v>
      </c>
      <c r="G1585" t="s">
        <v>2508</v>
      </c>
      <c r="H1585" t="s">
        <v>998</v>
      </c>
      <c r="I1585" t="s">
        <v>906</v>
      </c>
      <c r="J1585" t="s">
        <v>153</v>
      </c>
      <c r="K1585" t="s">
        <v>196</v>
      </c>
      <c r="L1585">
        <v>39.232756001200002</v>
      </c>
      <c r="M1585">
        <v>-123.10527834040001</v>
      </c>
      <c r="N1585" s="7" t="s">
        <v>1322</v>
      </c>
      <c r="O1585" s="7" t="s">
        <v>3208</v>
      </c>
      <c r="P1585" s="7" t="s">
        <v>3209</v>
      </c>
      <c r="Q1585" s="7" t="s">
        <v>141</v>
      </c>
      <c r="R1585" s="7">
        <v>75</v>
      </c>
      <c r="S1585" s="7">
        <v>573</v>
      </c>
      <c r="T1585" s="7" t="s">
        <v>134</v>
      </c>
      <c r="U1585" s="7"/>
      <c r="V1585" s="7" t="s">
        <v>2621</v>
      </c>
      <c r="W1585" s="8">
        <v>1.6399621212121211</v>
      </c>
      <c r="X1585" s="8">
        <v>0</v>
      </c>
      <c r="Y1585" s="8">
        <v>0</v>
      </c>
      <c r="Z1585" s="8">
        <v>1.6399621212121211</v>
      </c>
      <c r="AA1585" s="8">
        <v>0</v>
      </c>
      <c r="AB1585" s="8">
        <v>0</v>
      </c>
      <c r="AC1585" s="8">
        <v>0</v>
      </c>
      <c r="AD1585" s="8">
        <v>0</v>
      </c>
      <c r="AE1585" s="8">
        <v>0</v>
      </c>
      <c r="AF1585" s="8">
        <v>0</v>
      </c>
      <c r="AG1585" s="8">
        <v>0</v>
      </c>
      <c r="AH1585" s="8">
        <v>0</v>
      </c>
      <c r="AI1585" s="8">
        <v>0</v>
      </c>
      <c r="AJ1585" s="8">
        <v>0</v>
      </c>
      <c r="AK1585" s="8">
        <v>0</v>
      </c>
      <c r="AL1585" s="8">
        <v>0</v>
      </c>
      <c r="AM1585" s="8">
        <v>0</v>
      </c>
      <c r="AN1585" s="8">
        <v>0</v>
      </c>
      <c r="AO1585" s="8">
        <v>0</v>
      </c>
      <c r="AP1585" s="8">
        <v>0</v>
      </c>
      <c r="AQ1585" s="8">
        <v>0</v>
      </c>
      <c r="AR1585" s="8">
        <v>0</v>
      </c>
      <c r="AS1585" s="8">
        <v>0</v>
      </c>
      <c r="AT1585" s="8">
        <v>0</v>
      </c>
      <c r="AU1585" s="7">
        <v>0</v>
      </c>
      <c r="AV1585" s="7">
        <v>0</v>
      </c>
      <c r="AW1585" s="7">
        <v>0</v>
      </c>
      <c r="AX1585" s="7">
        <v>0</v>
      </c>
      <c r="AY1585" s="7">
        <v>0</v>
      </c>
      <c r="AZ1585" s="7">
        <v>0</v>
      </c>
      <c r="BA1585" s="7">
        <v>0</v>
      </c>
      <c r="BB1585" s="7">
        <v>0</v>
      </c>
      <c r="BC1585" s="8">
        <v>1.6399621212121211</v>
      </c>
      <c r="BD1585" s="8">
        <v>0</v>
      </c>
      <c r="BE1585" s="8">
        <v>0</v>
      </c>
      <c r="BF1585" s="8">
        <v>1.6399621212121211</v>
      </c>
      <c r="BG1585" s="8">
        <v>0</v>
      </c>
      <c r="BH1585" s="8">
        <v>0</v>
      </c>
      <c r="BI1585" s="8">
        <v>0</v>
      </c>
      <c r="BJ1585" s="8">
        <v>0</v>
      </c>
      <c r="BK1585" s="8">
        <v>0</v>
      </c>
      <c r="BL1585" s="8">
        <v>0</v>
      </c>
      <c r="BM1585" s="8">
        <v>0</v>
      </c>
      <c r="BN1585" s="8">
        <v>0</v>
      </c>
      <c r="BO1585" s="8">
        <v>0</v>
      </c>
      <c r="BP1585" s="8">
        <v>0</v>
      </c>
      <c r="BQ1585" s="8">
        <v>0</v>
      </c>
      <c r="BR1585" s="8">
        <v>0</v>
      </c>
    </row>
    <row r="1586" spans="1:70" x14ac:dyDescent="0.25">
      <c r="A1586" s="6">
        <v>35290502</v>
      </c>
      <c r="B1586" t="s">
        <v>3226</v>
      </c>
      <c r="C1586" s="7" t="s">
        <v>421</v>
      </c>
      <c r="D1586" s="7" t="s">
        <v>94</v>
      </c>
      <c r="E1586" s="7" t="s">
        <v>421</v>
      </c>
      <c r="F1586" t="s">
        <v>2507</v>
      </c>
      <c r="G1586" t="s">
        <v>2609</v>
      </c>
      <c r="H1586" t="s">
        <v>998</v>
      </c>
      <c r="I1586" t="s">
        <v>906</v>
      </c>
      <c r="J1586" t="s">
        <v>153</v>
      </c>
      <c r="K1586" t="s">
        <v>196</v>
      </c>
      <c r="L1586">
        <v>39.227981504900001</v>
      </c>
      <c r="M1586">
        <v>-123.0887370448</v>
      </c>
      <c r="N1586" s="7" t="s">
        <v>1322</v>
      </c>
      <c r="O1586" s="7" t="s">
        <v>3208</v>
      </c>
      <c r="P1586" s="7" t="s">
        <v>3209</v>
      </c>
      <c r="Q1586" s="7" t="s">
        <v>141</v>
      </c>
      <c r="R1586" s="7">
        <v>75</v>
      </c>
      <c r="S1586" s="7">
        <v>573</v>
      </c>
      <c r="T1586" s="7" t="s">
        <v>134</v>
      </c>
      <c r="U1586" s="7"/>
      <c r="V1586" s="7" t="s">
        <v>222</v>
      </c>
      <c r="W1586" s="8">
        <v>0</v>
      </c>
      <c r="X1586" s="8">
        <v>0</v>
      </c>
      <c r="Y1586" s="8">
        <v>1.6299242424242424</v>
      </c>
      <c r="Z1586" s="8">
        <v>1.6299242424242424</v>
      </c>
      <c r="AA1586" s="8">
        <v>0</v>
      </c>
      <c r="AB1586" s="8">
        <v>0</v>
      </c>
      <c r="AC1586" s="8">
        <v>0</v>
      </c>
      <c r="AD1586" s="8">
        <v>0</v>
      </c>
      <c r="AE1586" s="8">
        <v>0</v>
      </c>
      <c r="AF1586" s="8">
        <v>0</v>
      </c>
      <c r="AG1586" s="8">
        <v>0</v>
      </c>
      <c r="AH1586" s="8">
        <v>0</v>
      </c>
      <c r="AI1586" s="8">
        <v>0</v>
      </c>
      <c r="AJ1586" s="8">
        <v>0</v>
      </c>
      <c r="AK1586" s="8">
        <v>0</v>
      </c>
      <c r="AL1586" s="8">
        <v>0</v>
      </c>
      <c r="AM1586" s="8">
        <v>0</v>
      </c>
      <c r="AN1586" s="8">
        <v>0</v>
      </c>
      <c r="AO1586" s="8">
        <v>0</v>
      </c>
      <c r="AP1586" s="8">
        <v>0</v>
      </c>
      <c r="AQ1586" s="8">
        <v>0</v>
      </c>
      <c r="AR1586" s="8">
        <v>0</v>
      </c>
      <c r="AS1586" s="8">
        <v>0</v>
      </c>
      <c r="AT1586" s="8">
        <v>0</v>
      </c>
      <c r="AU1586" s="7">
        <v>0</v>
      </c>
      <c r="AV1586" s="7">
        <v>0</v>
      </c>
      <c r="AW1586" s="7">
        <v>0</v>
      </c>
      <c r="AX1586" s="7">
        <v>0</v>
      </c>
      <c r="AY1586" s="7">
        <v>0</v>
      </c>
      <c r="AZ1586" s="7">
        <v>0</v>
      </c>
      <c r="BA1586" s="7">
        <v>0</v>
      </c>
      <c r="BB1586" s="7">
        <v>0</v>
      </c>
      <c r="BC1586" s="8">
        <v>0</v>
      </c>
      <c r="BD1586" s="8">
        <v>0</v>
      </c>
      <c r="BE1586" s="8">
        <v>1.6299242424242424</v>
      </c>
      <c r="BF1586" s="8">
        <v>1.6299242424242424</v>
      </c>
      <c r="BG1586" s="8">
        <v>0</v>
      </c>
      <c r="BH1586" s="8">
        <v>0</v>
      </c>
      <c r="BI1586" s="8">
        <v>0</v>
      </c>
      <c r="BJ1586" s="8">
        <v>0</v>
      </c>
      <c r="BK1586" s="8">
        <v>0</v>
      </c>
      <c r="BL1586" s="8">
        <v>0</v>
      </c>
      <c r="BM1586" s="8">
        <v>0</v>
      </c>
      <c r="BN1586" s="8">
        <v>0</v>
      </c>
      <c r="BO1586" s="8">
        <v>0</v>
      </c>
      <c r="BP1586" s="8">
        <v>0</v>
      </c>
      <c r="BQ1586" s="8">
        <v>0</v>
      </c>
      <c r="BR1586" s="8">
        <v>0</v>
      </c>
    </row>
    <row r="1587" spans="1:70" x14ac:dyDescent="0.25">
      <c r="A1587" s="6">
        <v>35290503</v>
      </c>
      <c r="B1587" t="s">
        <v>3227</v>
      </c>
      <c r="C1587" s="7" t="s">
        <v>86</v>
      </c>
      <c r="D1587" s="7" t="s">
        <v>94</v>
      </c>
      <c r="E1587" s="7" t="s">
        <v>87</v>
      </c>
      <c r="F1587" t="s">
        <v>2507</v>
      </c>
      <c r="G1587" t="s">
        <v>2508</v>
      </c>
      <c r="H1587" t="s">
        <v>998</v>
      </c>
      <c r="I1587" t="s">
        <v>906</v>
      </c>
      <c r="J1587" t="s">
        <v>153</v>
      </c>
      <c r="K1587" t="s">
        <v>196</v>
      </c>
      <c r="L1587">
        <v>39.224825091100001</v>
      </c>
      <c r="M1587">
        <v>-123.0882264498</v>
      </c>
      <c r="N1587" s="7" t="s">
        <v>1322</v>
      </c>
      <c r="O1587" s="7" t="s">
        <v>3208</v>
      </c>
      <c r="P1587" s="7" t="s">
        <v>3209</v>
      </c>
      <c r="Q1587" s="7" t="s">
        <v>141</v>
      </c>
      <c r="R1587" s="7">
        <v>75</v>
      </c>
      <c r="S1587" s="7">
        <v>573</v>
      </c>
      <c r="T1587" s="7" t="s">
        <v>134</v>
      </c>
      <c r="U1587" s="7"/>
      <c r="V1587" s="7" t="s">
        <v>2621</v>
      </c>
      <c r="W1587" s="8">
        <v>1.115719696969697</v>
      </c>
      <c r="X1587" s="8">
        <v>0</v>
      </c>
      <c r="Y1587" s="8">
        <v>0</v>
      </c>
      <c r="Z1587" s="8">
        <v>1.115719696969697</v>
      </c>
      <c r="AA1587" s="8">
        <v>0</v>
      </c>
      <c r="AB1587" s="8">
        <v>0</v>
      </c>
      <c r="AC1587" s="8">
        <v>0</v>
      </c>
      <c r="AD1587" s="8">
        <v>0</v>
      </c>
      <c r="AE1587" s="8">
        <v>0</v>
      </c>
      <c r="AF1587" s="8">
        <v>0</v>
      </c>
      <c r="AG1587" s="8">
        <v>0</v>
      </c>
      <c r="AH1587" s="8">
        <v>0</v>
      </c>
      <c r="AI1587" s="8">
        <v>0</v>
      </c>
      <c r="AJ1587" s="8">
        <v>0</v>
      </c>
      <c r="AK1587" s="8">
        <v>0</v>
      </c>
      <c r="AL1587" s="8">
        <v>0</v>
      </c>
      <c r="AM1587" s="8">
        <v>0</v>
      </c>
      <c r="AN1587" s="8">
        <v>0</v>
      </c>
      <c r="AO1587" s="8">
        <v>0</v>
      </c>
      <c r="AP1587" s="8">
        <v>0</v>
      </c>
      <c r="AQ1587" s="8">
        <v>0</v>
      </c>
      <c r="AR1587" s="8">
        <v>0</v>
      </c>
      <c r="AS1587" s="8">
        <v>0</v>
      </c>
      <c r="AT1587" s="8">
        <v>0</v>
      </c>
      <c r="AU1587" s="7">
        <v>0</v>
      </c>
      <c r="AV1587" s="7">
        <v>0</v>
      </c>
      <c r="AW1587" s="7">
        <v>0</v>
      </c>
      <c r="AX1587" s="7">
        <v>0</v>
      </c>
      <c r="AY1587" s="7">
        <v>0</v>
      </c>
      <c r="AZ1587" s="7">
        <v>0</v>
      </c>
      <c r="BA1587" s="7">
        <v>0</v>
      </c>
      <c r="BB1587" s="7">
        <v>0</v>
      </c>
      <c r="BC1587" s="8">
        <v>1.115719696969697</v>
      </c>
      <c r="BD1587" s="8">
        <v>0</v>
      </c>
      <c r="BE1587" s="8">
        <v>0</v>
      </c>
      <c r="BF1587" s="8">
        <v>1.115719696969697</v>
      </c>
      <c r="BG1587" s="8">
        <v>0</v>
      </c>
      <c r="BH1587" s="8">
        <v>0</v>
      </c>
      <c r="BI1587" s="8">
        <v>0</v>
      </c>
      <c r="BJ1587" s="8">
        <v>0</v>
      </c>
      <c r="BK1587" s="8">
        <v>0</v>
      </c>
      <c r="BL1587" s="8">
        <v>0</v>
      </c>
      <c r="BM1587" s="8">
        <v>0</v>
      </c>
      <c r="BN1587" s="8">
        <v>0</v>
      </c>
      <c r="BO1587" s="8">
        <v>0</v>
      </c>
      <c r="BP1587" s="8">
        <v>0</v>
      </c>
      <c r="BQ1587" s="8">
        <v>0</v>
      </c>
      <c r="BR1587" s="8">
        <v>0</v>
      </c>
    </row>
    <row r="1588" spans="1:70" x14ac:dyDescent="0.25">
      <c r="A1588" s="6">
        <v>35290504</v>
      </c>
      <c r="B1588" t="s">
        <v>3228</v>
      </c>
      <c r="C1588" s="7" t="s">
        <v>86</v>
      </c>
      <c r="D1588" s="7" t="s">
        <v>94</v>
      </c>
      <c r="E1588" s="7" t="s">
        <v>87</v>
      </c>
      <c r="F1588" t="s">
        <v>2507</v>
      </c>
      <c r="G1588" t="s">
        <v>2508</v>
      </c>
      <c r="H1588" t="s">
        <v>998</v>
      </c>
      <c r="I1588" t="s">
        <v>906</v>
      </c>
      <c r="J1588" t="s">
        <v>153</v>
      </c>
      <c r="K1588" t="s">
        <v>196</v>
      </c>
      <c r="L1588">
        <v>39.214499692700002</v>
      </c>
      <c r="M1588">
        <v>-123.0741797307</v>
      </c>
      <c r="N1588" s="7" t="s">
        <v>1322</v>
      </c>
      <c r="O1588" s="7" t="s">
        <v>3208</v>
      </c>
      <c r="P1588" s="7" t="s">
        <v>3209</v>
      </c>
      <c r="Q1588" s="7" t="s">
        <v>141</v>
      </c>
      <c r="R1588" s="7">
        <v>75</v>
      </c>
      <c r="S1588" s="7">
        <v>573</v>
      </c>
      <c r="T1588" s="7" t="s">
        <v>134</v>
      </c>
      <c r="U1588" s="7" t="s">
        <v>221</v>
      </c>
      <c r="V1588" s="7" t="s">
        <v>222</v>
      </c>
      <c r="W1588" s="8">
        <v>0</v>
      </c>
      <c r="X1588" s="8">
        <v>1.043560606060606</v>
      </c>
      <c r="Y1588" s="8">
        <v>0</v>
      </c>
      <c r="Z1588" s="8">
        <v>1.043560606060606</v>
      </c>
      <c r="AA1588" s="8">
        <v>0</v>
      </c>
      <c r="AB1588" s="8">
        <v>0</v>
      </c>
      <c r="AC1588" s="8">
        <v>0</v>
      </c>
      <c r="AD1588" s="8">
        <v>0</v>
      </c>
      <c r="AE1588" s="8">
        <v>0</v>
      </c>
      <c r="AF1588" s="8">
        <v>0</v>
      </c>
      <c r="AG1588" s="8">
        <v>0</v>
      </c>
      <c r="AH1588" s="8">
        <v>0</v>
      </c>
      <c r="AI1588" s="8">
        <v>0</v>
      </c>
      <c r="AJ1588" s="8">
        <v>0</v>
      </c>
      <c r="AK1588" s="8">
        <v>0</v>
      </c>
      <c r="AL1588" s="8">
        <v>0</v>
      </c>
      <c r="AM1588" s="8">
        <v>0</v>
      </c>
      <c r="AN1588" s="8">
        <v>0</v>
      </c>
      <c r="AO1588" s="8">
        <v>0</v>
      </c>
      <c r="AP1588" s="8">
        <v>0</v>
      </c>
      <c r="AQ1588" s="8">
        <v>0</v>
      </c>
      <c r="AR1588" s="8">
        <v>0</v>
      </c>
      <c r="AS1588" s="8">
        <v>0</v>
      </c>
      <c r="AT1588" s="8">
        <v>0</v>
      </c>
      <c r="AU1588" s="7">
        <v>0</v>
      </c>
      <c r="AV1588" s="7">
        <v>0</v>
      </c>
      <c r="AW1588" s="7">
        <v>0</v>
      </c>
      <c r="AX1588" s="7">
        <v>0</v>
      </c>
      <c r="AY1588" s="7">
        <v>0</v>
      </c>
      <c r="AZ1588" s="7">
        <v>1.043560606060606</v>
      </c>
      <c r="BA1588" s="7">
        <v>0</v>
      </c>
      <c r="BB1588" s="7">
        <v>1.043560606060606</v>
      </c>
      <c r="BC1588" s="8">
        <v>0</v>
      </c>
      <c r="BD1588" s="8">
        <v>0</v>
      </c>
      <c r="BE1588" s="8">
        <v>0</v>
      </c>
      <c r="BF1588" s="8">
        <v>0</v>
      </c>
      <c r="BG1588" s="8">
        <v>0</v>
      </c>
      <c r="BH1588" s="8">
        <v>0</v>
      </c>
      <c r="BI1588" s="8">
        <v>0</v>
      </c>
      <c r="BJ1588" s="8">
        <v>0</v>
      </c>
      <c r="BK1588" s="8">
        <v>0</v>
      </c>
      <c r="BL1588" s="8">
        <v>0</v>
      </c>
      <c r="BM1588" s="8">
        <v>0</v>
      </c>
      <c r="BN1588" s="8">
        <v>0</v>
      </c>
      <c r="BO1588" s="8">
        <v>0</v>
      </c>
      <c r="BP1588" s="8">
        <v>0</v>
      </c>
      <c r="BQ1588" s="8">
        <v>0</v>
      </c>
      <c r="BR1588" s="8">
        <v>0</v>
      </c>
    </row>
    <row r="1589" spans="1:70" x14ac:dyDescent="0.25">
      <c r="A1589" s="6">
        <v>35290506</v>
      </c>
      <c r="B1589" t="s">
        <v>3229</v>
      </c>
      <c r="C1589" s="7" t="s">
        <v>86</v>
      </c>
      <c r="D1589" s="7" t="s">
        <v>94</v>
      </c>
      <c r="E1589" s="7" t="s">
        <v>87</v>
      </c>
      <c r="F1589" t="s">
        <v>2507</v>
      </c>
      <c r="G1589" t="s">
        <v>2508</v>
      </c>
      <c r="H1589" t="s">
        <v>998</v>
      </c>
      <c r="I1589" t="s">
        <v>906</v>
      </c>
      <c r="J1589" t="s">
        <v>153</v>
      </c>
      <c r="K1589" t="s">
        <v>196</v>
      </c>
      <c r="L1589">
        <v>39.210517689900001</v>
      </c>
      <c r="M1589">
        <v>-123.0641508378</v>
      </c>
      <c r="N1589" s="7" t="s">
        <v>1322</v>
      </c>
      <c r="O1589" s="7" t="s">
        <v>3208</v>
      </c>
      <c r="P1589" s="7" t="s">
        <v>3209</v>
      </c>
      <c r="Q1589" s="7" t="s">
        <v>141</v>
      </c>
      <c r="R1589" s="7">
        <v>75</v>
      </c>
      <c r="S1589" s="7">
        <v>573</v>
      </c>
      <c r="T1589" s="7" t="s">
        <v>134</v>
      </c>
      <c r="U1589" s="7"/>
      <c r="V1589" s="7" t="s">
        <v>2621</v>
      </c>
      <c r="W1589" s="8">
        <v>2.0899621212121211</v>
      </c>
      <c r="X1589" s="8">
        <v>0</v>
      </c>
      <c r="Y1589" s="8">
        <v>0</v>
      </c>
      <c r="Z1589" s="8">
        <v>2.0899621212121211</v>
      </c>
      <c r="AA1589" s="8">
        <v>0</v>
      </c>
      <c r="AB1589" s="8">
        <v>0</v>
      </c>
      <c r="AC1589" s="8">
        <v>0</v>
      </c>
      <c r="AD1589" s="8">
        <v>0</v>
      </c>
      <c r="AE1589" s="8">
        <v>0</v>
      </c>
      <c r="AF1589" s="8">
        <v>0</v>
      </c>
      <c r="AG1589" s="8">
        <v>0</v>
      </c>
      <c r="AH1589" s="8">
        <v>0</v>
      </c>
      <c r="AI1589" s="8">
        <v>0</v>
      </c>
      <c r="AJ1589" s="8">
        <v>0</v>
      </c>
      <c r="AK1589" s="8">
        <v>0</v>
      </c>
      <c r="AL1589" s="8">
        <v>0</v>
      </c>
      <c r="AM1589" s="8">
        <v>0</v>
      </c>
      <c r="AN1589" s="8">
        <v>0</v>
      </c>
      <c r="AO1589" s="8">
        <v>0</v>
      </c>
      <c r="AP1589" s="8">
        <v>0</v>
      </c>
      <c r="AQ1589" s="8">
        <v>0</v>
      </c>
      <c r="AR1589" s="8">
        <v>0</v>
      </c>
      <c r="AS1589" s="8">
        <v>0</v>
      </c>
      <c r="AT1589" s="8">
        <v>0</v>
      </c>
      <c r="AU1589" s="7">
        <v>0</v>
      </c>
      <c r="AV1589" s="7">
        <v>0</v>
      </c>
      <c r="AW1589" s="7">
        <v>0</v>
      </c>
      <c r="AX1589" s="7">
        <v>0</v>
      </c>
      <c r="AY1589" s="7">
        <v>0</v>
      </c>
      <c r="AZ1589" s="7">
        <v>0</v>
      </c>
      <c r="BA1589" s="7">
        <v>0</v>
      </c>
      <c r="BB1589" s="7">
        <v>0</v>
      </c>
      <c r="BC1589" s="8">
        <v>2.0899621212121211</v>
      </c>
      <c r="BD1589" s="8">
        <v>0</v>
      </c>
      <c r="BE1589" s="8">
        <v>0</v>
      </c>
      <c r="BF1589" s="8">
        <v>2.0899621212121211</v>
      </c>
      <c r="BG1589" s="8">
        <v>0</v>
      </c>
      <c r="BH1589" s="8">
        <v>0</v>
      </c>
      <c r="BI1589" s="8">
        <v>0</v>
      </c>
      <c r="BJ1589" s="8">
        <v>0</v>
      </c>
      <c r="BK1589" s="8">
        <v>0</v>
      </c>
      <c r="BL1589" s="8">
        <v>0</v>
      </c>
      <c r="BM1589" s="8">
        <v>0</v>
      </c>
      <c r="BN1589" s="8">
        <v>0</v>
      </c>
      <c r="BO1589" s="8">
        <v>0</v>
      </c>
      <c r="BP1589" s="8">
        <v>0</v>
      </c>
      <c r="BQ1589" s="8">
        <v>0</v>
      </c>
      <c r="BR1589" s="8">
        <v>0</v>
      </c>
    </row>
    <row r="1590" spans="1:70" x14ac:dyDescent="0.25">
      <c r="A1590" s="6">
        <v>35290507</v>
      </c>
      <c r="B1590" t="s">
        <v>3230</v>
      </c>
      <c r="C1590" s="7" t="s">
        <v>71</v>
      </c>
      <c r="D1590" s="7" t="s">
        <v>94</v>
      </c>
      <c r="E1590" s="7" t="s">
        <v>73</v>
      </c>
      <c r="F1590" t="s">
        <v>2507</v>
      </c>
      <c r="G1590" t="s">
        <v>2508</v>
      </c>
      <c r="H1590" t="s">
        <v>998</v>
      </c>
      <c r="I1590" t="s">
        <v>906</v>
      </c>
      <c r="J1590" t="s">
        <v>153</v>
      </c>
      <c r="K1590" t="s">
        <v>196</v>
      </c>
      <c r="L1590">
        <v>39.196314600599997</v>
      </c>
      <c r="M1590">
        <v>-123.04346775640001</v>
      </c>
      <c r="N1590" s="7" t="s">
        <v>1322</v>
      </c>
      <c r="O1590" s="7" t="s">
        <v>3208</v>
      </c>
      <c r="P1590" s="7" t="s">
        <v>3209</v>
      </c>
      <c r="Q1590" s="7" t="s">
        <v>141</v>
      </c>
      <c r="R1590" s="7">
        <v>75</v>
      </c>
      <c r="S1590" s="7">
        <v>573</v>
      </c>
      <c r="T1590" s="7" t="s">
        <v>134</v>
      </c>
      <c r="U1590" s="7"/>
      <c r="V1590" s="7" t="s">
        <v>321</v>
      </c>
      <c r="W1590" s="8">
        <v>0.77992424242424241</v>
      </c>
      <c r="X1590" s="8">
        <v>0</v>
      </c>
      <c r="Y1590" s="8">
        <v>0</v>
      </c>
      <c r="Z1590" s="8">
        <v>0.77992424242424241</v>
      </c>
      <c r="AA1590" s="8">
        <v>0</v>
      </c>
      <c r="AB1590" s="8">
        <v>0</v>
      </c>
      <c r="AC1590" s="8">
        <v>0</v>
      </c>
      <c r="AD1590" s="8">
        <v>0</v>
      </c>
      <c r="AE1590" s="8">
        <v>0</v>
      </c>
      <c r="AF1590" s="8">
        <v>0</v>
      </c>
      <c r="AG1590" s="8">
        <v>0</v>
      </c>
      <c r="AH1590" s="8">
        <v>0</v>
      </c>
      <c r="AI1590" s="8">
        <v>0</v>
      </c>
      <c r="AJ1590" s="8">
        <v>0</v>
      </c>
      <c r="AK1590" s="8">
        <v>0</v>
      </c>
      <c r="AL1590" s="8">
        <v>0</v>
      </c>
      <c r="AM1590" s="8">
        <v>0</v>
      </c>
      <c r="AN1590" s="8">
        <v>0</v>
      </c>
      <c r="AO1590" s="8">
        <v>0</v>
      </c>
      <c r="AP1590" s="8">
        <v>0</v>
      </c>
      <c r="AQ1590" s="8">
        <v>0</v>
      </c>
      <c r="AR1590" s="8">
        <v>0</v>
      </c>
      <c r="AS1590" s="8">
        <v>0</v>
      </c>
      <c r="AT1590" s="8">
        <v>0</v>
      </c>
      <c r="AU1590" s="7">
        <v>0</v>
      </c>
      <c r="AV1590" s="7">
        <v>0</v>
      </c>
      <c r="AW1590" s="7">
        <v>0</v>
      </c>
      <c r="AX1590" s="7">
        <v>0</v>
      </c>
      <c r="AY1590" s="7">
        <v>0</v>
      </c>
      <c r="AZ1590" s="7">
        <v>0</v>
      </c>
      <c r="BA1590" s="7">
        <v>0</v>
      </c>
      <c r="BB1590" s="7">
        <v>0</v>
      </c>
      <c r="BC1590" s="8">
        <v>0.77992424242424241</v>
      </c>
      <c r="BD1590" s="8">
        <v>0</v>
      </c>
      <c r="BE1590" s="8">
        <v>0</v>
      </c>
      <c r="BF1590" s="8">
        <v>0.77992424242424241</v>
      </c>
      <c r="BG1590" s="8">
        <v>0</v>
      </c>
      <c r="BH1590" s="8">
        <v>0</v>
      </c>
      <c r="BI1590" s="8">
        <v>0</v>
      </c>
      <c r="BJ1590" s="8">
        <v>0</v>
      </c>
      <c r="BK1590" s="8">
        <v>0</v>
      </c>
      <c r="BL1590" s="8">
        <v>0</v>
      </c>
      <c r="BM1590" s="8">
        <v>0</v>
      </c>
      <c r="BN1590" s="8">
        <v>0</v>
      </c>
      <c r="BO1590" s="8">
        <v>0</v>
      </c>
      <c r="BP1590" s="8">
        <v>0</v>
      </c>
      <c r="BQ1590" s="8">
        <v>0</v>
      </c>
      <c r="BR1590" s="8">
        <v>0</v>
      </c>
    </row>
    <row r="1591" spans="1:70" x14ac:dyDescent="0.25">
      <c r="A1591" s="6">
        <v>35290508</v>
      </c>
      <c r="B1591" t="s">
        <v>3231</v>
      </c>
      <c r="C1591" s="7" t="s">
        <v>86</v>
      </c>
      <c r="D1591" s="7" t="s">
        <v>94</v>
      </c>
      <c r="E1591" s="7" t="s">
        <v>87</v>
      </c>
      <c r="F1591" t="s">
        <v>2507</v>
      </c>
      <c r="G1591" t="s">
        <v>2508</v>
      </c>
      <c r="H1591" t="s">
        <v>998</v>
      </c>
      <c r="I1591" t="s">
        <v>906</v>
      </c>
      <c r="J1591" t="s">
        <v>153</v>
      </c>
      <c r="K1591" t="s">
        <v>196</v>
      </c>
      <c r="L1591">
        <v>39.198750585600003</v>
      </c>
      <c r="M1591">
        <v>-123.0496362695</v>
      </c>
      <c r="N1591" s="7" t="s">
        <v>1322</v>
      </c>
      <c r="O1591" s="7" t="s">
        <v>3208</v>
      </c>
      <c r="P1591" s="7" t="s">
        <v>3209</v>
      </c>
      <c r="Q1591" s="7" t="s">
        <v>141</v>
      </c>
      <c r="R1591" s="7">
        <v>75</v>
      </c>
      <c r="S1591" s="7">
        <v>573</v>
      </c>
      <c r="T1591" s="7" t="s">
        <v>134</v>
      </c>
      <c r="U1591" s="7" t="s">
        <v>211</v>
      </c>
      <c r="V1591" s="7" t="s">
        <v>222</v>
      </c>
      <c r="W1591" s="8">
        <v>0</v>
      </c>
      <c r="X1591" s="8">
        <v>0.62007575757575761</v>
      </c>
      <c r="Y1591" s="8">
        <v>0</v>
      </c>
      <c r="Z1591" s="8">
        <v>0.62007575757575761</v>
      </c>
      <c r="AA1591" s="8">
        <v>0</v>
      </c>
      <c r="AB1591" s="8">
        <v>0</v>
      </c>
      <c r="AC1591" s="8">
        <v>0</v>
      </c>
      <c r="AD1591" s="8">
        <v>0</v>
      </c>
      <c r="AE1591" s="8">
        <v>0</v>
      </c>
      <c r="AF1591" s="8">
        <v>0</v>
      </c>
      <c r="AG1591" s="8">
        <v>0</v>
      </c>
      <c r="AH1591" s="8">
        <v>0</v>
      </c>
      <c r="AI1591" s="8">
        <v>0</v>
      </c>
      <c r="AJ1591" s="8">
        <v>0</v>
      </c>
      <c r="AK1591" s="8">
        <v>0</v>
      </c>
      <c r="AL1591" s="8">
        <v>0</v>
      </c>
      <c r="AM1591" s="8">
        <v>0</v>
      </c>
      <c r="AN1591" s="8">
        <v>0</v>
      </c>
      <c r="AO1591" s="8">
        <v>0</v>
      </c>
      <c r="AP1591" s="8">
        <v>0</v>
      </c>
      <c r="AQ1591" s="8">
        <v>0</v>
      </c>
      <c r="AR1591" s="8">
        <v>0</v>
      </c>
      <c r="AS1591" s="8">
        <v>0</v>
      </c>
      <c r="AT1591" s="8">
        <v>0</v>
      </c>
      <c r="AU1591" s="7">
        <v>0</v>
      </c>
      <c r="AV1591" s="7">
        <v>0</v>
      </c>
      <c r="AW1591" s="7">
        <v>0</v>
      </c>
      <c r="AX1591" s="7">
        <v>0</v>
      </c>
      <c r="AY1591" s="7">
        <v>0</v>
      </c>
      <c r="AZ1591" s="7">
        <v>0.62007575757575761</v>
      </c>
      <c r="BA1591" s="7">
        <v>0</v>
      </c>
      <c r="BB1591" s="7">
        <v>0.62007575757575761</v>
      </c>
      <c r="BC1591" s="8">
        <v>0</v>
      </c>
      <c r="BD1591" s="8">
        <v>0</v>
      </c>
      <c r="BE1591" s="8">
        <v>0</v>
      </c>
      <c r="BF1591" s="8">
        <v>0</v>
      </c>
      <c r="BG1591" s="8">
        <v>0</v>
      </c>
      <c r="BH1591" s="8">
        <v>0</v>
      </c>
      <c r="BI1591" s="8">
        <v>0</v>
      </c>
      <c r="BJ1591" s="8">
        <v>0</v>
      </c>
      <c r="BK1591" s="8">
        <v>0</v>
      </c>
      <c r="BL1591" s="8">
        <v>0</v>
      </c>
      <c r="BM1591" s="8">
        <v>0</v>
      </c>
      <c r="BN1591" s="8">
        <v>0</v>
      </c>
      <c r="BO1591" s="8">
        <v>0</v>
      </c>
      <c r="BP1591" s="8">
        <v>0</v>
      </c>
      <c r="BQ1591" s="8">
        <v>0</v>
      </c>
      <c r="BR1591" s="8">
        <v>0</v>
      </c>
    </row>
    <row r="1592" spans="1:70" x14ac:dyDescent="0.25">
      <c r="A1592" s="6">
        <v>35290509</v>
      </c>
      <c r="B1592" t="s">
        <v>3232</v>
      </c>
      <c r="C1592" s="7" t="s">
        <v>86</v>
      </c>
      <c r="D1592" s="7" t="s">
        <v>94</v>
      </c>
      <c r="E1592" s="7" t="s">
        <v>87</v>
      </c>
      <c r="F1592" t="s">
        <v>2507</v>
      </c>
      <c r="G1592" t="s">
        <v>2508</v>
      </c>
      <c r="H1592" t="s">
        <v>1043</v>
      </c>
      <c r="I1592" t="s">
        <v>1044</v>
      </c>
      <c r="J1592" t="s">
        <v>153</v>
      </c>
      <c r="K1592" t="s">
        <v>196</v>
      </c>
      <c r="L1592">
        <v>39.191832591800001</v>
      </c>
      <c r="M1592">
        <v>-123.0343758631</v>
      </c>
      <c r="N1592" s="7" t="s">
        <v>1322</v>
      </c>
      <c r="O1592" s="7" t="s">
        <v>3208</v>
      </c>
      <c r="P1592" s="7" t="s">
        <v>3209</v>
      </c>
      <c r="Q1592" s="7" t="s">
        <v>141</v>
      </c>
      <c r="R1592" s="7">
        <v>75</v>
      </c>
      <c r="S1592" s="7">
        <v>573</v>
      </c>
      <c r="T1592" s="7" t="s">
        <v>134</v>
      </c>
      <c r="U1592" s="7"/>
      <c r="V1592" s="7" t="s">
        <v>2621</v>
      </c>
      <c r="W1592" s="8">
        <v>1.0899621212121211</v>
      </c>
      <c r="X1592" s="8">
        <v>0</v>
      </c>
      <c r="Y1592" s="8">
        <v>0</v>
      </c>
      <c r="Z1592" s="8">
        <v>1.0899621212121211</v>
      </c>
      <c r="AA1592" s="8">
        <v>0</v>
      </c>
      <c r="AB1592" s="8">
        <v>0</v>
      </c>
      <c r="AC1592" s="8">
        <v>0</v>
      </c>
      <c r="AD1592" s="8">
        <v>0</v>
      </c>
      <c r="AE1592" s="8">
        <v>0</v>
      </c>
      <c r="AF1592" s="8">
        <v>0</v>
      </c>
      <c r="AG1592" s="8">
        <v>0</v>
      </c>
      <c r="AH1592" s="8">
        <v>0</v>
      </c>
      <c r="AI1592" s="8">
        <v>0</v>
      </c>
      <c r="AJ1592" s="8">
        <v>0</v>
      </c>
      <c r="AK1592" s="8">
        <v>0</v>
      </c>
      <c r="AL1592" s="8">
        <v>0</v>
      </c>
      <c r="AM1592" s="8">
        <v>0</v>
      </c>
      <c r="AN1592" s="8">
        <v>0</v>
      </c>
      <c r="AO1592" s="8">
        <v>0</v>
      </c>
      <c r="AP1592" s="8">
        <v>0</v>
      </c>
      <c r="AQ1592" s="8">
        <v>0</v>
      </c>
      <c r="AR1592" s="8">
        <v>0</v>
      </c>
      <c r="AS1592" s="8">
        <v>0</v>
      </c>
      <c r="AT1592" s="8">
        <v>0</v>
      </c>
      <c r="AU1592" s="7">
        <v>0</v>
      </c>
      <c r="AV1592" s="7">
        <v>0</v>
      </c>
      <c r="AW1592" s="7">
        <v>0</v>
      </c>
      <c r="AX1592" s="7">
        <v>0</v>
      </c>
      <c r="AY1592" s="7">
        <v>0</v>
      </c>
      <c r="AZ1592" s="7">
        <v>0</v>
      </c>
      <c r="BA1592" s="7">
        <v>0</v>
      </c>
      <c r="BB1592" s="7">
        <v>0</v>
      </c>
      <c r="BC1592" s="8">
        <v>1.0899621212121211</v>
      </c>
      <c r="BD1592" s="8">
        <v>0</v>
      </c>
      <c r="BE1592" s="8">
        <v>0</v>
      </c>
      <c r="BF1592" s="8">
        <v>1.0899621212121211</v>
      </c>
      <c r="BG1592" s="8">
        <v>0</v>
      </c>
      <c r="BH1592" s="8">
        <v>0</v>
      </c>
      <c r="BI1592" s="8">
        <v>0</v>
      </c>
      <c r="BJ1592" s="8">
        <v>0</v>
      </c>
      <c r="BK1592" s="8">
        <v>0</v>
      </c>
      <c r="BL1592" s="8">
        <v>0</v>
      </c>
      <c r="BM1592" s="8">
        <v>0</v>
      </c>
      <c r="BN1592" s="8">
        <v>0</v>
      </c>
      <c r="BO1592" s="8">
        <v>0</v>
      </c>
      <c r="BP1592" s="8">
        <v>0</v>
      </c>
      <c r="BQ1592" s="8">
        <v>0</v>
      </c>
      <c r="BR1592" s="8">
        <v>0</v>
      </c>
    </row>
    <row r="1593" spans="1:70" x14ac:dyDescent="0.25">
      <c r="A1593" s="6">
        <v>35290510</v>
      </c>
      <c r="B1593" t="s">
        <v>3233</v>
      </c>
      <c r="C1593" s="7" t="s">
        <v>86</v>
      </c>
      <c r="D1593" s="7" t="s">
        <v>94</v>
      </c>
      <c r="E1593" s="7" t="s">
        <v>87</v>
      </c>
      <c r="F1593" t="s">
        <v>2507</v>
      </c>
      <c r="G1593" t="s">
        <v>2508</v>
      </c>
      <c r="H1593" t="s">
        <v>1043</v>
      </c>
      <c r="I1593" t="s">
        <v>1044</v>
      </c>
      <c r="J1593" t="s">
        <v>153</v>
      </c>
      <c r="K1593" t="s">
        <v>196</v>
      </c>
      <c r="L1593">
        <v>39.188743705100002</v>
      </c>
      <c r="M1593">
        <v>-123.03232308360001</v>
      </c>
      <c r="N1593" s="7" t="s">
        <v>1322</v>
      </c>
      <c r="O1593" s="7" t="s">
        <v>3208</v>
      </c>
      <c r="P1593" s="7" t="s">
        <v>3209</v>
      </c>
      <c r="Q1593" s="7" t="s">
        <v>141</v>
      </c>
      <c r="R1593" s="7">
        <v>75</v>
      </c>
      <c r="S1593" s="7">
        <v>573</v>
      </c>
      <c r="T1593" s="7" t="s">
        <v>134</v>
      </c>
      <c r="U1593" s="7"/>
      <c r="V1593" s="7" t="s">
        <v>222</v>
      </c>
      <c r="W1593" s="8">
        <v>0</v>
      </c>
      <c r="X1593" s="8">
        <v>0.55303030303030298</v>
      </c>
      <c r="Y1593" s="8">
        <v>0</v>
      </c>
      <c r="Z1593" s="8">
        <v>0.55303030303030298</v>
      </c>
      <c r="AA1593" s="8">
        <v>0</v>
      </c>
      <c r="AB1593" s="8">
        <v>0</v>
      </c>
      <c r="AC1593" s="8">
        <v>0</v>
      </c>
      <c r="AD1593" s="8">
        <v>0</v>
      </c>
      <c r="AE1593" s="8">
        <v>0</v>
      </c>
      <c r="AF1593" s="8">
        <v>0</v>
      </c>
      <c r="AG1593" s="8">
        <v>0</v>
      </c>
      <c r="AH1593" s="8">
        <v>0</v>
      </c>
      <c r="AI1593" s="8">
        <v>0</v>
      </c>
      <c r="AJ1593" s="8">
        <v>0</v>
      </c>
      <c r="AK1593" s="8">
        <v>0</v>
      </c>
      <c r="AL1593" s="8">
        <v>0</v>
      </c>
      <c r="AM1593" s="8">
        <v>0</v>
      </c>
      <c r="AN1593" s="8">
        <v>0</v>
      </c>
      <c r="AO1593" s="8">
        <v>0</v>
      </c>
      <c r="AP1593" s="8">
        <v>0</v>
      </c>
      <c r="AQ1593" s="8">
        <v>0</v>
      </c>
      <c r="AR1593" s="8">
        <v>0</v>
      </c>
      <c r="AS1593" s="8">
        <v>0</v>
      </c>
      <c r="AT1593" s="8">
        <v>0</v>
      </c>
      <c r="AU1593" s="7">
        <v>0</v>
      </c>
      <c r="AV1593" s="7">
        <v>0</v>
      </c>
      <c r="AW1593" s="7">
        <v>0</v>
      </c>
      <c r="AX1593" s="7">
        <v>0</v>
      </c>
      <c r="AY1593" s="7">
        <v>0</v>
      </c>
      <c r="AZ1593" s="7">
        <v>0</v>
      </c>
      <c r="BA1593" s="7">
        <v>0</v>
      </c>
      <c r="BB1593" s="7">
        <v>0</v>
      </c>
      <c r="BC1593" s="8">
        <v>0</v>
      </c>
      <c r="BD1593" s="8">
        <v>0</v>
      </c>
      <c r="BE1593" s="8">
        <v>0</v>
      </c>
      <c r="BF1593" s="8">
        <v>0</v>
      </c>
      <c r="BG1593" s="8">
        <v>0</v>
      </c>
      <c r="BH1593" s="8">
        <v>0.55303030303030298</v>
      </c>
      <c r="BI1593" s="8">
        <v>0</v>
      </c>
      <c r="BJ1593" s="8">
        <v>0.55303030303030298</v>
      </c>
      <c r="BK1593" s="8">
        <v>0</v>
      </c>
      <c r="BL1593" s="8">
        <v>0</v>
      </c>
      <c r="BM1593" s="8">
        <v>0</v>
      </c>
      <c r="BN1593" s="8">
        <v>0</v>
      </c>
      <c r="BO1593" s="8">
        <v>0</v>
      </c>
      <c r="BP1593" s="8">
        <v>0</v>
      </c>
      <c r="BQ1593" s="8">
        <v>0</v>
      </c>
      <c r="BR1593" s="8">
        <v>0</v>
      </c>
    </row>
    <row r="1594" spans="1:70" x14ac:dyDescent="0.25">
      <c r="A1594" s="6">
        <v>35254073</v>
      </c>
      <c r="B1594" t="s">
        <v>3234</v>
      </c>
      <c r="C1594" s="7" t="s">
        <v>137</v>
      </c>
      <c r="D1594" s="7" t="s">
        <v>94</v>
      </c>
      <c r="E1594" s="7" t="s">
        <v>95</v>
      </c>
      <c r="F1594" t="s">
        <v>2507</v>
      </c>
      <c r="G1594" t="s">
        <v>2508</v>
      </c>
      <c r="H1594" t="s">
        <v>1321</v>
      </c>
      <c r="I1594" t="s">
        <v>906</v>
      </c>
      <c r="J1594" t="s">
        <v>153</v>
      </c>
      <c r="K1594" t="s">
        <v>196</v>
      </c>
      <c r="L1594">
        <v>39.321824360800001</v>
      </c>
      <c r="M1594">
        <v>-123.0951400571</v>
      </c>
      <c r="N1594" s="7" t="s">
        <v>1322</v>
      </c>
      <c r="O1594" s="7" t="s">
        <v>3208</v>
      </c>
      <c r="P1594" s="7" t="s">
        <v>3209</v>
      </c>
      <c r="Q1594" s="7" t="s">
        <v>122</v>
      </c>
      <c r="R1594" s="7">
        <v>75</v>
      </c>
      <c r="S1594" s="7">
        <v>573</v>
      </c>
      <c r="T1594" s="7" t="s">
        <v>134</v>
      </c>
      <c r="U1594" s="7"/>
      <c r="V1594" s="7" t="s">
        <v>321</v>
      </c>
      <c r="W1594" s="8">
        <v>1.0232954545454545</v>
      </c>
      <c r="X1594" s="8">
        <v>0</v>
      </c>
      <c r="Y1594" s="8">
        <v>0</v>
      </c>
      <c r="Z1594" s="8">
        <v>1.0232954545454545</v>
      </c>
      <c r="AA1594" s="8">
        <v>0</v>
      </c>
      <c r="AB1594" s="8">
        <v>0</v>
      </c>
      <c r="AC1594" s="8">
        <v>0</v>
      </c>
      <c r="AD1594" s="8">
        <v>0</v>
      </c>
      <c r="AE1594" s="8">
        <v>0</v>
      </c>
      <c r="AF1594" s="8">
        <v>0</v>
      </c>
      <c r="AG1594" s="8">
        <v>0</v>
      </c>
      <c r="AH1594" s="8">
        <v>0</v>
      </c>
      <c r="AI1594" s="8">
        <v>0</v>
      </c>
      <c r="AJ1594" s="8">
        <v>0</v>
      </c>
      <c r="AK1594" s="8">
        <v>0</v>
      </c>
      <c r="AL1594" s="8">
        <v>0</v>
      </c>
      <c r="AM1594" s="8">
        <v>0</v>
      </c>
      <c r="AN1594" s="8">
        <v>0</v>
      </c>
      <c r="AO1594" s="8">
        <v>0</v>
      </c>
      <c r="AP1594" s="8">
        <v>0</v>
      </c>
      <c r="AQ1594" s="8">
        <v>0</v>
      </c>
      <c r="AR1594" s="8">
        <v>0</v>
      </c>
      <c r="AS1594" s="8">
        <v>0</v>
      </c>
      <c r="AT1594" s="8">
        <v>0</v>
      </c>
      <c r="AU1594" s="7">
        <v>0</v>
      </c>
      <c r="AV1594" s="7">
        <v>0</v>
      </c>
      <c r="AW1594" s="7">
        <v>0</v>
      </c>
      <c r="AX1594" s="7">
        <v>0</v>
      </c>
      <c r="AY1594" s="7">
        <v>0</v>
      </c>
      <c r="AZ1594" s="7">
        <v>0</v>
      </c>
      <c r="BA1594" s="7">
        <v>0</v>
      </c>
      <c r="BB1594" s="7">
        <v>0</v>
      </c>
      <c r="BC1594" s="8">
        <v>1.0232954545454545</v>
      </c>
      <c r="BD1594" s="8">
        <v>0</v>
      </c>
      <c r="BE1594" s="8">
        <v>0</v>
      </c>
      <c r="BF1594" s="8">
        <v>1.0232954545454545</v>
      </c>
      <c r="BG1594" s="8">
        <v>0</v>
      </c>
      <c r="BH1594" s="8">
        <v>0</v>
      </c>
      <c r="BI1594" s="8">
        <v>0</v>
      </c>
      <c r="BJ1594" s="8">
        <v>0</v>
      </c>
      <c r="BK1594" s="8">
        <v>0</v>
      </c>
      <c r="BL1594" s="8">
        <v>0</v>
      </c>
      <c r="BM1594" s="8">
        <v>0</v>
      </c>
      <c r="BN1594" s="8">
        <v>0</v>
      </c>
      <c r="BO1594" s="8">
        <v>0</v>
      </c>
      <c r="BP1594" s="8">
        <v>0</v>
      </c>
      <c r="BQ1594" s="8">
        <v>0</v>
      </c>
      <c r="BR1594" s="8">
        <v>0</v>
      </c>
    </row>
    <row r="1595" spans="1:70" x14ac:dyDescent="0.25">
      <c r="A1595" s="6">
        <v>35254074</v>
      </c>
      <c r="B1595" t="s">
        <v>3235</v>
      </c>
      <c r="C1595" s="7" t="s">
        <v>71</v>
      </c>
      <c r="D1595" s="7" t="s">
        <v>94</v>
      </c>
      <c r="E1595" s="7" t="s">
        <v>73</v>
      </c>
      <c r="F1595" t="s">
        <v>2507</v>
      </c>
      <c r="G1595" t="s">
        <v>2508</v>
      </c>
      <c r="H1595" t="s">
        <v>1321</v>
      </c>
      <c r="I1595" t="s">
        <v>906</v>
      </c>
      <c r="J1595" t="s">
        <v>153</v>
      </c>
      <c r="K1595" t="s">
        <v>196</v>
      </c>
      <c r="L1595">
        <v>39.321824360800001</v>
      </c>
      <c r="M1595">
        <v>-123.0951400571</v>
      </c>
      <c r="N1595" s="7" t="s">
        <v>1322</v>
      </c>
      <c r="O1595" s="7" t="s">
        <v>3208</v>
      </c>
      <c r="P1595" s="7" t="s">
        <v>3209</v>
      </c>
      <c r="Q1595" s="7" t="s">
        <v>141</v>
      </c>
      <c r="R1595" s="7">
        <v>75</v>
      </c>
      <c r="S1595" s="7">
        <v>573</v>
      </c>
      <c r="T1595" s="7" t="s">
        <v>134</v>
      </c>
      <c r="U1595" s="7"/>
      <c r="V1595" s="7" t="s">
        <v>321</v>
      </c>
      <c r="W1595" s="8">
        <v>0.39791666666666664</v>
      </c>
      <c r="X1595" s="8">
        <v>0</v>
      </c>
      <c r="Y1595" s="8">
        <v>0</v>
      </c>
      <c r="Z1595" s="8">
        <v>0.39791666666666664</v>
      </c>
      <c r="AA1595" s="8">
        <v>0</v>
      </c>
      <c r="AB1595" s="8">
        <v>0</v>
      </c>
      <c r="AC1595" s="8">
        <v>0</v>
      </c>
      <c r="AD1595" s="8">
        <v>0</v>
      </c>
      <c r="AE1595" s="8">
        <v>0</v>
      </c>
      <c r="AF1595" s="8">
        <v>0</v>
      </c>
      <c r="AG1595" s="8">
        <v>0</v>
      </c>
      <c r="AH1595" s="8">
        <v>0</v>
      </c>
      <c r="AI1595" s="8">
        <v>0</v>
      </c>
      <c r="AJ1595" s="8">
        <v>0</v>
      </c>
      <c r="AK1595" s="8">
        <v>0</v>
      </c>
      <c r="AL1595" s="8">
        <v>0</v>
      </c>
      <c r="AM1595" s="8">
        <v>0</v>
      </c>
      <c r="AN1595" s="8">
        <v>0</v>
      </c>
      <c r="AO1595" s="8">
        <v>0</v>
      </c>
      <c r="AP1595" s="8">
        <v>0</v>
      </c>
      <c r="AQ1595" s="8">
        <v>0</v>
      </c>
      <c r="AR1595" s="8">
        <v>0</v>
      </c>
      <c r="AS1595" s="8">
        <v>0</v>
      </c>
      <c r="AT1595" s="8">
        <v>0</v>
      </c>
      <c r="AU1595" s="7">
        <v>0</v>
      </c>
      <c r="AV1595" s="7">
        <v>0</v>
      </c>
      <c r="AW1595" s="7">
        <v>0</v>
      </c>
      <c r="AX1595" s="7">
        <v>0</v>
      </c>
      <c r="AY1595" s="7">
        <v>0</v>
      </c>
      <c r="AZ1595" s="7">
        <v>0</v>
      </c>
      <c r="BA1595" s="7">
        <v>0</v>
      </c>
      <c r="BB1595" s="7">
        <v>0</v>
      </c>
      <c r="BC1595" s="8">
        <v>0.39791666666666664</v>
      </c>
      <c r="BD1595" s="8">
        <v>0</v>
      </c>
      <c r="BE1595" s="8">
        <v>0</v>
      </c>
      <c r="BF1595" s="8">
        <v>0.39791666666666664</v>
      </c>
      <c r="BG1595" s="8">
        <v>0</v>
      </c>
      <c r="BH1595" s="8">
        <v>0</v>
      </c>
      <c r="BI1595" s="8">
        <v>0</v>
      </c>
      <c r="BJ1595" s="8">
        <v>0</v>
      </c>
      <c r="BK1595" s="8">
        <v>0</v>
      </c>
      <c r="BL1595" s="8">
        <v>0</v>
      </c>
      <c r="BM1595" s="8">
        <v>0</v>
      </c>
      <c r="BN1595" s="8">
        <v>0</v>
      </c>
      <c r="BO1595" s="8">
        <v>0</v>
      </c>
      <c r="BP1595" s="8">
        <v>0</v>
      </c>
      <c r="BQ1595" s="8">
        <v>0</v>
      </c>
      <c r="BR1595" s="8">
        <v>0</v>
      </c>
    </row>
    <row r="1596" spans="1:70" x14ac:dyDescent="0.25">
      <c r="A1596" s="6">
        <v>35254075</v>
      </c>
      <c r="B1596" t="s">
        <v>3236</v>
      </c>
      <c r="C1596" s="7" t="s">
        <v>86</v>
      </c>
      <c r="D1596" s="7" t="s">
        <v>94</v>
      </c>
      <c r="E1596" s="7" t="s">
        <v>87</v>
      </c>
      <c r="F1596" t="s">
        <v>2507</v>
      </c>
      <c r="G1596" t="s">
        <v>2508</v>
      </c>
      <c r="H1596" t="s">
        <v>1321</v>
      </c>
      <c r="I1596" t="s">
        <v>906</v>
      </c>
      <c r="J1596" t="s">
        <v>153</v>
      </c>
      <c r="K1596" t="s">
        <v>196</v>
      </c>
      <c r="L1596">
        <v>39.321824360800001</v>
      </c>
      <c r="M1596">
        <v>-123.0951400571</v>
      </c>
      <c r="N1596" s="7" t="s">
        <v>1322</v>
      </c>
      <c r="O1596" s="7" t="s">
        <v>3208</v>
      </c>
      <c r="P1596" s="7" t="s">
        <v>3209</v>
      </c>
      <c r="Q1596" s="7" t="s">
        <v>141</v>
      </c>
      <c r="R1596" s="7">
        <v>75</v>
      </c>
      <c r="S1596" s="7">
        <v>573</v>
      </c>
      <c r="T1596" s="7" t="s">
        <v>134</v>
      </c>
      <c r="U1596" s="7"/>
      <c r="V1596" s="7" t="s">
        <v>321</v>
      </c>
      <c r="W1596" s="8">
        <v>1.8</v>
      </c>
      <c r="X1596" s="8">
        <v>0</v>
      </c>
      <c r="Y1596" s="8">
        <v>0</v>
      </c>
      <c r="Z1596" s="8">
        <v>1.8</v>
      </c>
      <c r="AA1596" s="8">
        <v>0</v>
      </c>
      <c r="AB1596" s="8">
        <v>0</v>
      </c>
      <c r="AC1596" s="8">
        <v>0</v>
      </c>
      <c r="AD1596" s="8">
        <v>0</v>
      </c>
      <c r="AE1596" s="8">
        <v>0</v>
      </c>
      <c r="AF1596" s="8">
        <v>0</v>
      </c>
      <c r="AG1596" s="8">
        <v>0</v>
      </c>
      <c r="AH1596" s="8">
        <v>0</v>
      </c>
      <c r="AI1596" s="8">
        <v>0</v>
      </c>
      <c r="AJ1596" s="8">
        <v>0</v>
      </c>
      <c r="AK1596" s="8">
        <v>0</v>
      </c>
      <c r="AL1596" s="8">
        <v>0</v>
      </c>
      <c r="AM1596" s="8">
        <v>0</v>
      </c>
      <c r="AN1596" s="8">
        <v>0</v>
      </c>
      <c r="AO1596" s="8">
        <v>0</v>
      </c>
      <c r="AP1596" s="8">
        <v>0</v>
      </c>
      <c r="AQ1596" s="8">
        <v>0</v>
      </c>
      <c r="AR1596" s="8">
        <v>0</v>
      </c>
      <c r="AS1596" s="8">
        <v>0</v>
      </c>
      <c r="AT1596" s="8">
        <v>0</v>
      </c>
      <c r="AU1596" s="7">
        <v>0</v>
      </c>
      <c r="AV1596" s="7">
        <v>0</v>
      </c>
      <c r="AW1596" s="7">
        <v>0</v>
      </c>
      <c r="AX1596" s="7">
        <v>0</v>
      </c>
      <c r="AY1596" s="7">
        <v>0</v>
      </c>
      <c r="AZ1596" s="7">
        <v>0</v>
      </c>
      <c r="BA1596" s="7">
        <v>0</v>
      </c>
      <c r="BB1596" s="7">
        <v>0</v>
      </c>
      <c r="BC1596" s="8">
        <v>1.8</v>
      </c>
      <c r="BD1596" s="8">
        <v>0</v>
      </c>
      <c r="BE1596" s="8">
        <v>0</v>
      </c>
      <c r="BF1596" s="8">
        <v>1.8</v>
      </c>
      <c r="BG1596" s="8">
        <v>0</v>
      </c>
      <c r="BH1596" s="8">
        <v>0</v>
      </c>
      <c r="BI1596" s="8">
        <v>0</v>
      </c>
      <c r="BJ1596" s="8">
        <v>0</v>
      </c>
      <c r="BK1596" s="8">
        <v>0</v>
      </c>
      <c r="BL1596" s="8">
        <v>0</v>
      </c>
      <c r="BM1596" s="8">
        <v>0</v>
      </c>
      <c r="BN1596" s="8">
        <v>0</v>
      </c>
      <c r="BO1596" s="8">
        <v>0</v>
      </c>
      <c r="BP1596" s="8">
        <v>0</v>
      </c>
      <c r="BQ1596" s="8">
        <v>0</v>
      </c>
      <c r="BR1596" s="8">
        <v>0</v>
      </c>
    </row>
    <row r="1597" spans="1:70" x14ac:dyDescent="0.25">
      <c r="A1597" s="6">
        <v>35254076</v>
      </c>
      <c r="B1597" t="s">
        <v>3237</v>
      </c>
      <c r="C1597" s="7" t="s">
        <v>71</v>
      </c>
      <c r="D1597" s="7" t="s">
        <v>94</v>
      </c>
      <c r="E1597" s="7" t="s">
        <v>73</v>
      </c>
      <c r="F1597" t="s">
        <v>2507</v>
      </c>
      <c r="G1597" t="s">
        <v>2508</v>
      </c>
      <c r="H1597" t="s">
        <v>1321</v>
      </c>
      <c r="I1597" t="s">
        <v>906</v>
      </c>
      <c r="J1597" t="s">
        <v>153</v>
      </c>
      <c r="K1597" t="s">
        <v>196</v>
      </c>
      <c r="L1597">
        <v>39.321824360800001</v>
      </c>
      <c r="M1597">
        <v>-123.0951400571</v>
      </c>
      <c r="N1597" s="7" t="s">
        <v>1322</v>
      </c>
      <c r="O1597" s="7" t="s">
        <v>3208</v>
      </c>
      <c r="P1597" s="7" t="s">
        <v>3209</v>
      </c>
      <c r="Q1597" s="7" t="s">
        <v>141</v>
      </c>
      <c r="R1597" s="7">
        <v>75</v>
      </c>
      <c r="S1597" s="7">
        <v>573</v>
      </c>
      <c r="T1597" s="7" t="s">
        <v>134</v>
      </c>
      <c r="U1597" s="7"/>
      <c r="V1597" s="7" t="s">
        <v>321</v>
      </c>
      <c r="W1597" s="8">
        <v>0.92992424242424243</v>
      </c>
      <c r="X1597" s="8">
        <v>0</v>
      </c>
      <c r="Y1597" s="8">
        <v>0</v>
      </c>
      <c r="Z1597" s="8">
        <v>0.92992424242424243</v>
      </c>
      <c r="AA1597" s="8">
        <v>0</v>
      </c>
      <c r="AB1597" s="8">
        <v>0</v>
      </c>
      <c r="AC1597" s="8">
        <v>0</v>
      </c>
      <c r="AD1597" s="8">
        <v>0</v>
      </c>
      <c r="AE1597" s="8">
        <v>0</v>
      </c>
      <c r="AF1597" s="8">
        <v>0</v>
      </c>
      <c r="AG1597" s="8">
        <v>0</v>
      </c>
      <c r="AH1597" s="8">
        <v>0</v>
      </c>
      <c r="AI1597" s="8">
        <v>0</v>
      </c>
      <c r="AJ1597" s="8">
        <v>0</v>
      </c>
      <c r="AK1597" s="8">
        <v>0</v>
      </c>
      <c r="AL1597" s="8">
        <v>0</v>
      </c>
      <c r="AM1597" s="8">
        <v>0</v>
      </c>
      <c r="AN1597" s="8">
        <v>0</v>
      </c>
      <c r="AO1597" s="8">
        <v>0</v>
      </c>
      <c r="AP1597" s="8">
        <v>0</v>
      </c>
      <c r="AQ1597" s="8">
        <v>0</v>
      </c>
      <c r="AR1597" s="8">
        <v>0</v>
      </c>
      <c r="AS1597" s="8">
        <v>0</v>
      </c>
      <c r="AT1597" s="8">
        <v>0</v>
      </c>
      <c r="AU1597" s="7">
        <v>0</v>
      </c>
      <c r="AV1597" s="7">
        <v>0</v>
      </c>
      <c r="AW1597" s="7">
        <v>0</v>
      </c>
      <c r="AX1597" s="7">
        <v>0</v>
      </c>
      <c r="AY1597" s="7">
        <v>0</v>
      </c>
      <c r="AZ1597" s="7">
        <v>0</v>
      </c>
      <c r="BA1597" s="7">
        <v>0</v>
      </c>
      <c r="BB1597" s="7">
        <v>0</v>
      </c>
      <c r="BC1597" s="8">
        <v>0.92992424242424243</v>
      </c>
      <c r="BD1597" s="8">
        <v>0</v>
      </c>
      <c r="BE1597" s="8">
        <v>0</v>
      </c>
      <c r="BF1597" s="8">
        <v>0.92992424242424243</v>
      </c>
      <c r="BG1597" s="8">
        <v>0</v>
      </c>
      <c r="BH1597" s="8">
        <v>0</v>
      </c>
      <c r="BI1597" s="8">
        <v>0</v>
      </c>
      <c r="BJ1597" s="8">
        <v>0</v>
      </c>
      <c r="BK1597" s="8">
        <v>0</v>
      </c>
      <c r="BL1597" s="8">
        <v>0</v>
      </c>
      <c r="BM1597" s="8">
        <v>0</v>
      </c>
      <c r="BN1597" s="8">
        <v>0</v>
      </c>
      <c r="BO1597" s="8">
        <v>0</v>
      </c>
      <c r="BP1597" s="8">
        <v>0</v>
      </c>
      <c r="BQ1597" s="8">
        <v>0</v>
      </c>
      <c r="BR1597" s="8">
        <v>0</v>
      </c>
    </row>
    <row r="1598" spans="1:70" x14ac:dyDescent="0.25">
      <c r="A1598" s="6">
        <v>35254077</v>
      </c>
      <c r="B1598" t="s">
        <v>3238</v>
      </c>
      <c r="C1598" s="7" t="s">
        <v>86</v>
      </c>
      <c r="D1598" s="7" t="s">
        <v>94</v>
      </c>
      <c r="E1598" s="7" t="s">
        <v>87</v>
      </c>
      <c r="F1598" t="s">
        <v>2507</v>
      </c>
      <c r="G1598" t="s">
        <v>2508</v>
      </c>
      <c r="H1598" t="s">
        <v>1321</v>
      </c>
      <c r="I1598" t="s">
        <v>906</v>
      </c>
      <c r="J1598" t="s">
        <v>153</v>
      </c>
      <c r="K1598" t="s">
        <v>196</v>
      </c>
      <c r="L1598">
        <v>39.317097862899999</v>
      </c>
      <c r="M1598">
        <v>-123.11309411800001</v>
      </c>
      <c r="N1598" s="7" t="s">
        <v>1322</v>
      </c>
      <c r="O1598" s="7" t="s">
        <v>3239</v>
      </c>
      <c r="P1598" s="7" t="s">
        <v>3209</v>
      </c>
      <c r="Q1598" s="7" t="s">
        <v>141</v>
      </c>
      <c r="R1598" s="7">
        <v>396</v>
      </c>
      <c r="S1598" s="7">
        <v>2321</v>
      </c>
      <c r="T1598" s="7" t="s">
        <v>220</v>
      </c>
      <c r="U1598" s="7"/>
      <c r="V1598" s="7" t="s">
        <v>2621</v>
      </c>
      <c r="W1598" s="8">
        <v>1.5874999999999999</v>
      </c>
      <c r="X1598" s="8">
        <v>0</v>
      </c>
      <c r="Y1598" s="8">
        <v>0</v>
      </c>
      <c r="Z1598" s="8">
        <v>1.5874999999999999</v>
      </c>
      <c r="AA1598" s="8">
        <v>0</v>
      </c>
      <c r="AB1598" s="8">
        <v>0</v>
      </c>
      <c r="AC1598" s="8">
        <v>0</v>
      </c>
      <c r="AD1598" s="8">
        <v>0</v>
      </c>
      <c r="AE1598" s="8">
        <v>0</v>
      </c>
      <c r="AF1598" s="8">
        <v>0</v>
      </c>
      <c r="AG1598" s="8">
        <v>0</v>
      </c>
      <c r="AH1598" s="8">
        <v>0</v>
      </c>
      <c r="AI1598" s="8">
        <v>0</v>
      </c>
      <c r="AJ1598" s="8">
        <v>0</v>
      </c>
      <c r="AK1598" s="8">
        <v>0</v>
      </c>
      <c r="AL1598" s="8">
        <v>0</v>
      </c>
      <c r="AM1598" s="8">
        <v>0</v>
      </c>
      <c r="AN1598" s="8">
        <v>0</v>
      </c>
      <c r="AO1598" s="8">
        <v>0</v>
      </c>
      <c r="AP1598" s="8">
        <v>0</v>
      </c>
      <c r="AQ1598" s="8">
        <v>0</v>
      </c>
      <c r="AR1598" s="8">
        <v>0</v>
      </c>
      <c r="AS1598" s="8">
        <v>0</v>
      </c>
      <c r="AT1598" s="8">
        <v>0</v>
      </c>
      <c r="AU1598" s="7">
        <v>0</v>
      </c>
      <c r="AV1598" s="7">
        <v>0</v>
      </c>
      <c r="AW1598" s="7">
        <v>0</v>
      </c>
      <c r="AX1598" s="7">
        <v>0</v>
      </c>
      <c r="AY1598" s="7">
        <v>0</v>
      </c>
      <c r="AZ1598" s="7">
        <v>0</v>
      </c>
      <c r="BA1598" s="7">
        <v>0</v>
      </c>
      <c r="BB1598" s="7">
        <v>0</v>
      </c>
      <c r="BC1598" s="8">
        <v>0</v>
      </c>
      <c r="BD1598" s="8">
        <v>0</v>
      </c>
      <c r="BE1598" s="8">
        <v>0</v>
      </c>
      <c r="BF1598" s="8">
        <v>0</v>
      </c>
      <c r="BG1598" s="8">
        <v>1.5874999999999999</v>
      </c>
      <c r="BH1598" s="8">
        <v>0</v>
      </c>
      <c r="BI1598" s="8">
        <v>0</v>
      </c>
      <c r="BJ1598" s="8">
        <v>1.5874999999999999</v>
      </c>
      <c r="BK1598" s="8">
        <v>0</v>
      </c>
      <c r="BL1598" s="8">
        <v>0</v>
      </c>
      <c r="BM1598" s="8">
        <v>0</v>
      </c>
      <c r="BN1598" s="8">
        <v>0</v>
      </c>
      <c r="BO1598" s="8">
        <v>0</v>
      </c>
      <c r="BP1598" s="8">
        <v>0</v>
      </c>
      <c r="BQ1598" s="8">
        <v>0</v>
      </c>
      <c r="BR1598" s="8">
        <v>0</v>
      </c>
    </row>
    <row r="1599" spans="1:70" x14ac:dyDescent="0.25">
      <c r="A1599" s="6">
        <v>35285064</v>
      </c>
      <c r="B1599" t="s">
        <v>3240</v>
      </c>
      <c r="C1599" s="7" t="s">
        <v>86</v>
      </c>
      <c r="D1599" s="7" t="s">
        <v>94</v>
      </c>
      <c r="E1599" s="7" t="s">
        <v>87</v>
      </c>
      <c r="F1599" t="s">
        <v>2507</v>
      </c>
      <c r="G1599" t="s">
        <v>2508</v>
      </c>
      <c r="H1599" t="s">
        <v>1321</v>
      </c>
      <c r="I1599" t="s">
        <v>906</v>
      </c>
      <c r="J1599" t="s">
        <v>153</v>
      </c>
      <c r="K1599" t="s">
        <v>196</v>
      </c>
      <c r="L1599">
        <v>39.307594092400002</v>
      </c>
      <c r="M1599">
        <v>-123.1132444948</v>
      </c>
      <c r="N1599" s="7" t="s">
        <v>1322</v>
      </c>
      <c r="O1599" s="7" t="s">
        <v>3239</v>
      </c>
      <c r="P1599" s="7" t="s">
        <v>3209</v>
      </c>
      <c r="Q1599" s="7" t="s">
        <v>141</v>
      </c>
      <c r="R1599" s="7">
        <v>396</v>
      </c>
      <c r="S1599" s="7">
        <v>2321</v>
      </c>
      <c r="T1599" s="7" t="s">
        <v>220</v>
      </c>
      <c r="U1599" s="7" t="s">
        <v>211</v>
      </c>
      <c r="V1599" s="7" t="s">
        <v>80</v>
      </c>
      <c r="W1599" s="8">
        <v>0</v>
      </c>
      <c r="X1599" s="8">
        <v>0.79848484848484846</v>
      </c>
      <c r="Y1599" s="8">
        <v>0</v>
      </c>
      <c r="Z1599" s="8">
        <v>0.79848484848484846</v>
      </c>
      <c r="AA1599" s="8">
        <v>0</v>
      </c>
      <c r="AB1599" s="8">
        <v>0</v>
      </c>
      <c r="AC1599" s="8">
        <v>0</v>
      </c>
      <c r="AD1599" s="8">
        <v>0</v>
      </c>
      <c r="AE1599" s="8">
        <v>0</v>
      </c>
      <c r="AF1599" s="8">
        <v>0</v>
      </c>
      <c r="AG1599" s="8">
        <v>0</v>
      </c>
      <c r="AH1599" s="8">
        <v>0</v>
      </c>
      <c r="AI1599" s="8">
        <v>0</v>
      </c>
      <c r="AJ1599" s="8">
        <v>0</v>
      </c>
      <c r="AK1599" s="8">
        <v>0</v>
      </c>
      <c r="AL1599" s="8">
        <v>0</v>
      </c>
      <c r="AM1599" s="8">
        <v>0</v>
      </c>
      <c r="AN1599" s="8">
        <v>0</v>
      </c>
      <c r="AO1599" s="8">
        <v>0</v>
      </c>
      <c r="AP1599" s="8">
        <v>0</v>
      </c>
      <c r="AQ1599" s="8">
        <v>0</v>
      </c>
      <c r="AR1599" s="8">
        <v>0</v>
      </c>
      <c r="AS1599" s="8">
        <v>0</v>
      </c>
      <c r="AT1599" s="8">
        <v>0</v>
      </c>
      <c r="AU1599" s="7">
        <v>0</v>
      </c>
      <c r="AV1599" s="7">
        <v>0</v>
      </c>
      <c r="AW1599" s="7">
        <v>0</v>
      </c>
      <c r="AX1599" s="7">
        <v>0</v>
      </c>
      <c r="AY1599" s="7">
        <v>0</v>
      </c>
      <c r="AZ1599" s="7">
        <v>0.79848484848484846</v>
      </c>
      <c r="BA1599" s="7">
        <v>0</v>
      </c>
      <c r="BB1599" s="7">
        <v>0.79848484848484846</v>
      </c>
      <c r="BC1599" s="8">
        <v>0</v>
      </c>
      <c r="BD1599" s="8">
        <v>0</v>
      </c>
      <c r="BE1599" s="8">
        <v>0</v>
      </c>
      <c r="BF1599" s="8">
        <v>0</v>
      </c>
      <c r="BG1599" s="8">
        <v>0</v>
      </c>
      <c r="BH1599" s="8">
        <v>0</v>
      </c>
      <c r="BI1599" s="8">
        <v>0</v>
      </c>
      <c r="BJ1599" s="8">
        <v>0</v>
      </c>
      <c r="BK1599" s="8">
        <v>0</v>
      </c>
      <c r="BL1599" s="8">
        <v>0</v>
      </c>
      <c r="BM1599" s="8">
        <v>0</v>
      </c>
      <c r="BN1599" s="8">
        <v>0</v>
      </c>
      <c r="BO1599" s="8">
        <v>0</v>
      </c>
      <c r="BP1599" s="8">
        <v>0</v>
      </c>
      <c r="BQ1599" s="8">
        <v>0</v>
      </c>
      <c r="BR1599" s="8">
        <v>0</v>
      </c>
    </row>
    <row r="1600" spans="1:70" x14ac:dyDescent="0.25">
      <c r="A1600" s="6">
        <v>35285065</v>
      </c>
      <c r="B1600" t="s">
        <v>3241</v>
      </c>
      <c r="C1600" s="7" t="s">
        <v>86</v>
      </c>
      <c r="D1600" s="7" t="s">
        <v>94</v>
      </c>
      <c r="E1600" s="7" t="s">
        <v>87</v>
      </c>
      <c r="F1600" t="s">
        <v>2507</v>
      </c>
      <c r="G1600" t="s">
        <v>2508</v>
      </c>
      <c r="H1600" t="s">
        <v>1321</v>
      </c>
      <c r="I1600" t="s">
        <v>906</v>
      </c>
      <c r="J1600" t="s">
        <v>153</v>
      </c>
      <c r="K1600" t="s">
        <v>196</v>
      </c>
      <c r="L1600">
        <v>39.296756184300001</v>
      </c>
      <c r="M1600">
        <v>-123.1086713178</v>
      </c>
      <c r="N1600" s="7" t="s">
        <v>1322</v>
      </c>
      <c r="O1600" s="7" t="s">
        <v>3239</v>
      </c>
      <c r="P1600" s="7" t="s">
        <v>3209</v>
      </c>
      <c r="Q1600" s="7" t="s">
        <v>141</v>
      </c>
      <c r="R1600" s="7">
        <v>396</v>
      </c>
      <c r="S1600" s="7">
        <v>2321</v>
      </c>
      <c r="T1600" s="7" t="s">
        <v>220</v>
      </c>
      <c r="U1600" s="7" t="s">
        <v>211</v>
      </c>
      <c r="V1600" s="7" t="s">
        <v>80</v>
      </c>
      <c r="W1600" s="8">
        <v>1.231060606060606E-2</v>
      </c>
      <c r="X1600" s="8">
        <v>0.25397727272727272</v>
      </c>
      <c r="Y1600" s="8">
        <v>0</v>
      </c>
      <c r="Z1600" s="8">
        <v>0.2662878787878788</v>
      </c>
      <c r="AA1600" s="8">
        <v>0</v>
      </c>
      <c r="AB1600" s="8">
        <v>0</v>
      </c>
      <c r="AC1600" s="8">
        <v>0</v>
      </c>
      <c r="AD1600" s="8">
        <v>0</v>
      </c>
      <c r="AE1600" s="8">
        <v>0</v>
      </c>
      <c r="AF1600" s="8">
        <v>0</v>
      </c>
      <c r="AG1600" s="8">
        <v>0</v>
      </c>
      <c r="AH1600" s="8">
        <v>0</v>
      </c>
      <c r="AI1600" s="8">
        <v>0</v>
      </c>
      <c r="AJ1600" s="8">
        <v>0</v>
      </c>
      <c r="AK1600" s="8">
        <v>0</v>
      </c>
      <c r="AL1600" s="8">
        <v>0</v>
      </c>
      <c r="AM1600" s="8">
        <v>0</v>
      </c>
      <c r="AN1600" s="8">
        <v>0</v>
      </c>
      <c r="AO1600" s="8">
        <v>0</v>
      </c>
      <c r="AP1600" s="8">
        <v>0</v>
      </c>
      <c r="AQ1600" s="8">
        <v>0</v>
      </c>
      <c r="AR1600" s="8">
        <v>0</v>
      </c>
      <c r="AS1600" s="8">
        <v>0</v>
      </c>
      <c r="AT1600" s="8">
        <v>0</v>
      </c>
      <c r="AU1600" s="7">
        <v>0</v>
      </c>
      <c r="AV1600" s="7">
        <v>0</v>
      </c>
      <c r="AW1600" s="7">
        <v>0</v>
      </c>
      <c r="AX1600" s="7">
        <v>0</v>
      </c>
      <c r="AY1600" s="7">
        <v>1.231060606060606E-2</v>
      </c>
      <c r="AZ1600" s="7">
        <v>0.25397727272727272</v>
      </c>
      <c r="BA1600" s="7">
        <v>0</v>
      </c>
      <c r="BB1600" s="7">
        <v>0.2662878787878788</v>
      </c>
      <c r="BC1600" s="8">
        <v>0</v>
      </c>
      <c r="BD1600" s="8">
        <v>0</v>
      </c>
      <c r="BE1600" s="8">
        <v>0</v>
      </c>
      <c r="BF1600" s="8">
        <v>0</v>
      </c>
      <c r="BG1600" s="8">
        <v>0</v>
      </c>
      <c r="BH1600" s="8">
        <v>0</v>
      </c>
      <c r="BI1600" s="8">
        <v>0</v>
      </c>
      <c r="BJ1600" s="8">
        <v>0</v>
      </c>
      <c r="BK1600" s="8">
        <v>0</v>
      </c>
      <c r="BL1600" s="8">
        <v>0</v>
      </c>
      <c r="BM1600" s="8">
        <v>0</v>
      </c>
      <c r="BN1600" s="8">
        <v>0</v>
      </c>
      <c r="BO1600" s="8">
        <v>0</v>
      </c>
      <c r="BP1600" s="8">
        <v>0</v>
      </c>
      <c r="BQ1600" s="8">
        <v>0</v>
      </c>
      <c r="BR1600" s="8">
        <v>0</v>
      </c>
    </row>
    <row r="1601" spans="1:70" x14ac:dyDescent="0.25">
      <c r="A1601" s="6">
        <v>35285245</v>
      </c>
      <c r="B1601" t="s">
        <v>3242</v>
      </c>
      <c r="C1601" s="7" t="s">
        <v>71</v>
      </c>
      <c r="D1601" s="7" t="s">
        <v>94</v>
      </c>
      <c r="E1601" s="7" t="s">
        <v>73</v>
      </c>
      <c r="F1601" t="s">
        <v>2507</v>
      </c>
      <c r="G1601" t="s">
        <v>2508</v>
      </c>
      <c r="H1601" t="s">
        <v>1321</v>
      </c>
      <c r="I1601" t="s">
        <v>906</v>
      </c>
      <c r="J1601" t="s">
        <v>153</v>
      </c>
      <c r="K1601" t="s">
        <v>196</v>
      </c>
      <c r="L1601">
        <v>39.301891024900002</v>
      </c>
      <c r="M1601">
        <v>-123.1089616081</v>
      </c>
      <c r="N1601" s="7" t="s">
        <v>1322</v>
      </c>
      <c r="O1601" s="7" t="s">
        <v>3239</v>
      </c>
      <c r="P1601" s="7" t="s">
        <v>3209</v>
      </c>
      <c r="Q1601" s="7" t="s">
        <v>141</v>
      </c>
      <c r="R1601" s="7">
        <v>396</v>
      </c>
      <c r="S1601" s="7">
        <v>2321</v>
      </c>
      <c r="T1601" s="7" t="s">
        <v>220</v>
      </c>
      <c r="U1601" s="7"/>
      <c r="V1601" s="7" t="s">
        <v>321</v>
      </c>
      <c r="W1601" s="8">
        <v>0.38333333333333336</v>
      </c>
      <c r="X1601" s="8">
        <v>0</v>
      </c>
      <c r="Y1601" s="8">
        <v>0</v>
      </c>
      <c r="Z1601" s="8">
        <v>0.38333333333333336</v>
      </c>
      <c r="AA1601" s="8">
        <v>0</v>
      </c>
      <c r="AB1601" s="8">
        <v>0</v>
      </c>
      <c r="AC1601" s="8">
        <v>0</v>
      </c>
      <c r="AD1601" s="8">
        <v>0</v>
      </c>
      <c r="AE1601" s="8">
        <v>0</v>
      </c>
      <c r="AF1601" s="8">
        <v>0</v>
      </c>
      <c r="AG1601" s="8">
        <v>0</v>
      </c>
      <c r="AH1601" s="8">
        <v>0</v>
      </c>
      <c r="AI1601" s="8">
        <v>0</v>
      </c>
      <c r="AJ1601" s="8">
        <v>0</v>
      </c>
      <c r="AK1601" s="8">
        <v>0</v>
      </c>
      <c r="AL1601" s="8">
        <v>0</v>
      </c>
      <c r="AM1601" s="8">
        <v>0</v>
      </c>
      <c r="AN1601" s="8">
        <v>0</v>
      </c>
      <c r="AO1601" s="8">
        <v>0</v>
      </c>
      <c r="AP1601" s="8">
        <v>0</v>
      </c>
      <c r="AQ1601" s="8">
        <v>0</v>
      </c>
      <c r="AR1601" s="8">
        <v>0</v>
      </c>
      <c r="AS1601" s="8">
        <v>0</v>
      </c>
      <c r="AT1601" s="8">
        <v>0</v>
      </c>
      <c r="AU1601" s="7">
        <v>0</v>
      </c>
      <c r="AV1601" s="7">
        <v>0</v>
      </c>
      <c r="AW1601" s="7">
        <v>0</v>
      </c>
      <c r="AX1601" s="7">
        <v>0</v>
      </c>
      <c r="AY1601" s="7">
        <v>0</v>
      </c>
      <c r="AZ1601" s="7">
        <v>0</v>
      </c>
      <c r="BA1601" s="7">
        <v>0</v>
      </c>
      <c r="BB1601" s="7">
        <v>0</v>
      </c>
      <c r="BC1601" s="8">
        <v>0</v>
      </c>
      <c r="BD1601" s="8">
        <v>0</v>
      </c>
      <c r="BE1601" s="8">
        <v>0</v>
      </c>
      <c r="BF1601" s="8">
        <v>0</v>
      </c>
      <c r="BG1601" s="8">
        <v>0.38333333333333336</v>
      </c>
      <c r="BH1601" s="8">
        <v>0</v>
      </c>
      <c r="BI1601" s="8">
        <v>0</v>
      </c>
      <c r="BJ1601" s="8">
        <v>0.38333333333333336</v>
      </c>
      <c r="BK1601" s="8">
        <v>0</v>
      </c>
      <c r="BL1601" s="8">
        <v>0</v>
      </c>
      <c r="BM1601" s="8">
        <v>0</v>
      </c>
      <c r="BN1601" s="8">
        <v>0</v>
      </c>
      <c r="BO1601" s="8">
        <v>0</v>
      </c>
      <c r="BP1601" s="8">
        <v>0</v>
      </c>
      <c r="BQ1601" s="8">
        <v>0</v>
      </c>
      <c r="BR1601" s="8">
        <v>0</v>
      </c>
    </row>
    <row r="1602" spans="1:70" x14ac:dyDescent="0.25">
      <c r="A1602" s="6">
        <v>35226632</v>
      </c>
      <c r="B1602" t="s">
        <v>3243</v>
      </c>
      <c r="C1602" s="7" t="s">
        <v>93</v>
      </c>
      <c r="D1602" s="7" t="s">
        <v>94</v>
      </c>
      <c r="E1602" s="7" t="s">
        <v>95</v>
      </c>
      <c r="F1602" t="s">
        <v>2507</v>
      </c>
      <c r="G1602" t="s">
        <v>2508</v>
      </c>
      <c r="H1602" t="s">
        <v>1321</v>
      </c>
      <c r="I1602" t="s">
        <v>906</v>
      </c>
      <c r="J1602" t="s">
        <v>153</v>
      </c>
      <c r="K1602" t="s">
        <v>196</v>
      </c>
      <c r="L1602">
        <v>39.362043739199997</v>
      </c>
      <c r="M1602">
        <v>-123.1283155908</v>
      </c>
      <c r="N1602" s="7" t="s">
        <v>1322</v>
      </c>
      <c r="O1602" s="7" t="s">
        <v>3244</v>
      </c>
      <c r="P1602" s="7" t="s">
        <v>3209</v>
      </c>
      <c r="Q1602" s="7" t="s">
        <v>141</v>
      </c>
      <c r="R1602" s="7">
        <v>43</v>
      </c>
      <c r="S1602" s="7">
        <v>1733</v>
      </c>
      <c r="T1602" s="7" t="s">
        <v>220</v>
      </c>
      <c r="U1602" s="7"/>
      <c r="V1602" s="7" t="s">
        <v>200</v>
      </c>
      <c r="W1602" s="8">
        <v>0</v>
      </c>
      <c r="X1602" s="8">
        <v>0.11363636363636363</v>
      </c>
      <c r="Y1602" s="8">
        <v>0</v>
      </c>
      <c r="Z1602" s="8">
        <v>0.11363636363636363</v>
      </c>
      <c r="AA1602" s="8">
        <v>0</v>
      </c>
      <c r="AB1602" s="8">
        <v>0</v>
      </c>
      <c r="AC1602" s="8">
        <v>0</v>
      </c>
      <c r="AD1602" s="8">
        <v>0</v>
      </c>
      <c r="AE1602" s="8">
        <v>0</v>
      </c>
      <c r="AF1602" s="8">
        <v>0</v>
      </c>
      <c r="AG1602" s="8">
        <v>0</v>
      </c>
      <c r="AH1602" s="8">
        <v>0</v>
      </c>
      <c r="AI1602" s="8">
        <v>0</v>
      </c>
      <c r="AJ1602" s="8">
        <v>0</v>
      </c>
      <c r="AK1602" s="8">
        <v>0</v>
      </c>
      <c r="AL1602" s="8">
        <v>0</v>
      </c>
      <c r="AM1602" s="8">
        <v>0</v>
      </c>
      <c r="AN1602" s="8">
        <v>0</v>
      </c>
      <c r="AO1602" s="8">
        <v>0</v>
      </c>
      <c r="AP1602" s="8">
        <v>0</v>
      </c>
      <c r="AQ1602" s="8">
        <v>0</v>
      </c>
      <c r="AR1602" s="8">
        <v>0.11363636363636365</v>
      </c>
      <c r="AS1602" s="8">
        <v>0</v>
      </c>
      <c r="AT1602" s="8">
        <v>0.11363636363636365</v>
      </c>
      <c r="AU1602" s="7">
        <v>0</v>
      </c>
      <c r="AV1602" s="7">
        <v>0</v>
      </c>
      <c r="AW1602" s="7">
        <v>0</v>
      </c>
      <c r="AX1602" s="7">
        <v>0</v>
      </c>
      <c r="AY1602" s="7">
        <v>0</v>
      </c>
      <c r="AZ1602" s="7">
        <v>0</v>
      </c>
      <c r="BA1602" s="7">
        <v>0</v>
      </c>
      <c r="BB1602" s="7">
        <v>0</v>
      </c>
      <c r="BC1602" s="8">
        <v>0</v>
      </c>
      <c r="BD1602" s="8">
        <v>0</v>
      </c>
      <c r="BE1602" s="8">
        <v>0</v>
      </c>
      <c r="BF1602" s="8">
        <v>0</v>
      </c>
      <c r="BG1602" s="8">
        <v>0</v>
      </c>
      <c r="BH1602" s="8">
        <v>0</v>
      </c>
      <c r="BI1602" s="8">
        <v>0</v>
      </c>
      <c r="BJ1602" s="8">
        <v>0</v>
      </c>
      <c r="BK1602" s="8">
        <v>0</v>
      </c>
      <c r="BL1602" s="8">
        <v>0</v>
      </c>
      <c r="BM1602" s="8">
        <v>0</v>
      </c>
      <c r="BN1602" s="8">
        <v>0</v>
      </c>
      <c r="BO1602" s="8">
        <v>0</v>
      </c>
      <c r="BP1602" s="8">
        <v>0</v>
      </c>
      <c r="BQ1602" s="8">
        <v>0</v>
      </c>
      <c r="BR1602" s="8">
        <v>0</v>
      </c>
    </row>
    <row r="1603" spans="1:70" x14ac:dyDescent="0.25">
      <c r="A1603" s="6">
        <v>35219280</v>
      </c>
      <c r="B1603" t="s">
        <v>3245</v>
      </c>
      <c r="C1603" s="7" t="s">
        <v>137</v>
      </c>
      <c r="D1603" s="7" t="s">
        <v>94</v>
      </c>
      <c r="E1603" s="7" t="s">
        <v>95</v>
      </c>
      <c r="F1603" t="s">
        <v>2507</v>
      </c>
      <c r="G1603" t="s">
        <v>2508</v>
      </c>
      <c r="H1603" t="s">
        <v>1321</v>
      </c>
      <c r="I1603" t="s">
        <v>906</v>
      </c>
      <c r="J1603" t="s">
        <v>153</v>
      </c>
      <c r="K1603" t="s">
        <v>196</v>
      </c>
      <c r="L1603">
        <v>39.362043739199997</v>
      </c>
      <c r="M1603">
        <v>-123.1283155908</v>
      </c>
      <c r="N1603" s="7" t="s">
        <v>1322</v>
      </c>
      <c r="O1603" s="7" t="s">
        <v>3244</v>
      </c>
      <c r="P1603" s="7" t="s">
        <v>3209</v>
      </c>
      <c r="Q1603" s="7" t="s">
        <v>141</v>
      </c>
      <c r="R1603" s="7">
        <v>43</v>
      </c>
      <c r="S1603" s="7">
        <v>1733</v>
      </c>
      <c r="T1603" s="7" t="s">
        <v>220</v>
      </c>
      <c r="U1603" s="7"/>
      <c r="V1603" s="7" t="s">
        <v>2535</v>
      </c>
      <c r="W1603" s="8">
        <v>1.7</v>
      </c>
      <c r="X1603" s="8">
        <v>0</v>
      </c>
      <c r="Y1603" s="8">
        <v>0</v>
      </c>
      <c r="Z1603" s="8">
        <v>1.7</v>
      </c>
      <c r="AA1603" s="8">
        <v>0</v>
      </c>
      <c r="AB1603" s="8">
        <v>0</v>
      </c>
      <c r="AC1603" s="8">
        <v>0</v>
      </c>
      <c r="AD1603" s="8">
        <v>0</v>
      </c>
      <c r="AE1603" s="8">
        <v>0</v>
      </c>
      <c r="AF1603" s="8">
        <v>0</v>
      </c>
      <c r="AG1603" s="8">
        <v>0</v>
      </c>
      <c r="AH1603" s="8">
        <v>0</v>
      </c>
      <c r="AI1603" s="8">
        <v>0</v>
      </c>
      <c r="AJ1603" s="8">
        <v>0</v>
      </c>
      <c r="AK1603" s="8">
        <v>0</v>
      </c>
      <c r="AL1603" s="8">
        <v>0</v>
      </c>
      <c r="AM1603" s="8">
        <v>0</v>
      </c>
      <c r="AN1603" s="8">
        <v>0</v>
      </c>
      <c r="AO1603" s="8">
        <v>0</v>
      </c>
      <c r="AP1603" s="8">
        <v>0</v>
      </c>
      <c r="AQ1603" s="8">
        <v>1.6363636363636367</v>
      </c>
      <c r="AR1603" s="8">
        <v>0</v>
      </c>
      <c r="AS1603" s="8">
        <v>0</v>
      </c>
      <c r="AT1603" s="8">
        <v>1.6363636363636367</v>
      </c>
      <c r="AU1603" s="7">
        <v>6.3636363636363269E-2</v>
      </c>
      <c r="AV1603" s="7">
        <v>0</v>
      </c>
      <c r="AW1603" s="7">
        <v>0</v>
      </c>
      <c r="AX1603" s="7">
        <v>6.3636363636363269E-2</v>
      </c>
      <c r="AY1603" s="7">
        <v>3.6082248300317588E-16</v>
      </c>
      <c r="AZ1603" s="7">
        <v>0</v>
      </c>
      <c r="BA1603" s="7">
        <v>0</v>
      </c>
      <c r="BB1603" s="7">
        <v>3.6082248300317588E-16</v>
      </c>
      <c r="BC1603" s="8">
        <v>0</v>
      </c>
      <c r="BD1603" s="8">
        <v>0</v>
      </c>
      <c r="BE1603" s="8">
        <v>0</v>
      </c>
      <c r="BF1603" s="8">
        <v>0</v>
      </c>
      <c r="BG1603" s="8">
        <v>0</v>
      </c>
      <c r="BH1603" s="8">
        <v>0</v>
      </c>
      <c r="BI1603" s="8">
        <v>0</v>
      </c>
      <c r="BJ1603" s="8">
        <v>0</v>
      </c>
      <c r="BK1603" s="8">
        <v>0</v>
      </c>
      <c r="BL1603" s="8">
        <v>0</v>
      </c>
      <c r="BM1603" s="8">
        <v>0</v>
      </c>
      <c r="BN1603" s="8">
        <v>0</v>
      </c>
      <c r="BO1603" s="8">
        <v>0</v>
      </c>
      <c r="BP1603" s="8">
        <v>0</v>
      </c>
      <c r="BQ1603" s="8">
        <v>0</v>
      </c>
      <c r="BR1603" s="8">
        <v>0</v>
      </c>
    </row>
    <row r="1604" spans="1:70" x14ac:dyDescent="0.25">
      <c r="A1604" s="6">
        <v>35224377</v>
      </c>
      <c r="B1604" t="s">
        <v>3246</v>
      </c>
      <c r="C1604" s="7" t="s">
        <v>93</v>
      </c>
      <c r="D1604" s="7" t="s">
        <v>94</v>
      </c>
      <c r="E1604" s="7" t="s">
        <v>95</v>
      </c>
      <c r="F1604" t="s">
        <v>2507</v>
      </c>
      <c r="G1604" t="s">
        <v>2508</v>
      </c>
      <c r="H1604" t="s">
        <v>732</v>
      </c>
      <c r="I1604" t="s">
        <v>130</v>
      </c>
      <c r="J1604" t="s">
        <v>78</v>
      </c>
      <c r="K1604" t="s">
        <v>109</v>
      </c>
      <c r="L1604">
        <v>38.908604459999999</v>
      </c>
      <c r="M1604">
        <v>-120.8534374875</v>
      </c>
      <c r="N1604" s="7" t="s">
        <v>733</v>
      </c>
      <c r="O1604" s="7" t="s">
        <v>1369</v>
      </c>
      <c r="P1604" s="7" t="s">
        <v>735</v>
      </c>
      <c r="Q1604" s="7" t="s">
        <v>170</v>
      </c>
      <c r="R1604" s="7">
        <v>1363</v>
      </c>
      <c r="S1604" s="7">
        <v>277</v>
      </c>
      <c r="T1604" s="7" t="s">
        <v>134</v>
      </c>
      <c r="U1604" s="7"/>
      <c r="V1604" s="7" t="s">
        <v>200</v>
      </c>
      <c r="W1604" s="8">
        <v>0</v>
      </c>
      <c r="X1604" s="8">
        <v>0.21799242424242424</v>
      </c>
      <c r="Y1604" s="8">
        <v>0</v>
      </c>
      <c r="Z1604" s="8">
        <v>0.21799242424242424</v>
      </c>
      <c r="AA1604" s="8">
        <v>0</v>
      </c>
      <c r="AB1604" s="8">
        <v>0</v>
      </c>
      <c r="AC1604" s="8">
        <v>0</v>
      </c>
      <c r="AD1604" s="8">
        <v>0</v>
      </c>
      <c r="AE1604" s="8">
        <v>0</v>
      </c>
      <c r="AF1604" s="8">
        <v>0</v>
      </c>
      <c r="AG1604" s="8">
        <v>0</v>
      </c>
      <c r="AH1604" s="8">
        <v>0</v>
      </c>
      <c r="AI1604" s="8">
        <v>0</v>
      </c>
      <c r="AJ1604" s="8">
        <v>0</v>
      </c>
      <c r="AK1604" s="8">
        <v>0</v>
      </c>
      <c r="AL1604" s="8">
        <v>0</v>
      </c>
      <c r="AM1604" s="8">
        <v>0</v>
      </c>
      <c r="AN1604" s="8">
        <v>0</v>
      </c>
      <c r="AO1604" s="8">
        <v>0</v>
      </c>
      <c r="AP1604" s="8">
        <v>0</v>
      </c>
      <c r="AQ1604" s="8">
        <v>0</v>
      </c>
      <c r="AR1604" s="8">
        <v>0.21799242424242424</v>
      </c>
      <c r="AS1604" s="8">
        <v>0</v>
      </c>
      <c r="AT1604" s="8">
        <v>0.21799242424242424</v>
      </c>
      <c r="AU1604" s="7">
        <v>0</v>
      </c>
      <c r="AV1604" s="7">
        <v>0</v>
      </c>
      <c r="AW1604" s="7">
        <v>0</v>
      </c>
      <c r="AX1604" s="7">
        <v>0</v>
      </c>
      <c r="AY1604" s="7">
        <v>0</v>
      </c>
      <c r="AZ1604" s="7">
        <v>0</v>
      </c>
      <c r="BA1604" s="7">
        <v>0</v>
      </c>
      <c r="BB1604" s="7">
        <v>0</v>
      </c>
      <c r="BC1604" s="8">
        <v>0</v>
      </c>
      <c r="BD1604" s="8">
        <v>0</v>
      </c>
      <c r="BE1604" s="8">
        <v>0</v>
      </c>
      <c r="BF1604" s="8">
        <v>0</v>
      </c>
      <c r="BG1604" s="8">
        <v>0</v>
      </c>
      <c r="BH1604" s="8">
        <v>0</v>
      </c>
      <c r="BI1604" s="8">
        <v>0</v>
      </c>
      <c r="BJ1604" s="8">
        <v>0</v>
      </c>
      <c r="BK1604" s="8">
        <v>0</v>
      </c>
      <c r="BL1604" s="8">
        <v>0</v>
      </c>
      <c r="BM1604" s="8">
        <v>0</v>
      </c>
      <c r="BN1604" s="8">
        <v>0</v>
      </c>
      <c r="BO1604" s="8">
        <v>0</v>
      </c>
      <c r="BP1604" s="8">
        <v>0</v>
      </c>
      <c r="BQ1604" s="8">
        <v>0</v>
      </c>
      <c r="BR1604" s="8">
        <v>0</v>
      </c>
    </row>
    <row r="1605" spans="1:70" x14ac:dyDescent="0.25">
      <c r="A1605" s="6">
        <v>35233995</v>
      </c>
      <c r="B1605" t="s">
        <v>3247</v>
      </c>
      <c r="C1605" s="7" t="s">
        <v>137</v>
      </c>
      <c r="D1605" s="7" t="s">
        <v>94</v>
      </c>
      <c r="E1605" s="7" t="s">
        <v>95</v>
      </c>
      <c r="F1605" t="s">
        <v>2507</v>
      </c>
      <c r="G1605" t="s">
        <v>2508</v>
      </c>
      <c r="H1605" t="s">
        <v>732</v>
      </c>
      <c r="I1605" t="s">
        <v>130</v>
      </c>
      <c r="J1605" t="s">
        <v>78</v>
      </c>
      <c r="K1605" t="s">
        <v>109</v>
      </c>
      <c r="L1605">
        <v>38.904985117000003</v>
      </c>
      <c r="M1605">
        <v>-120.8401446861</v>
      </c>
      <c r="N1605" s="7" t="s">
        <v>733</v>
      </c>
      <c r="O1605" s="7" t="s">
        <v>1369</v>
      </c>
      <c r="P1605" s="7" t="s">
        <v>735</v>
      </c>
      <c r="Q1605" s="7" t="s">
        <v>170</v>
      </c>
      <c r="R1605" s="7">
        <v>1363</v>
      </c>
      <c r="S1605" s="7">
        <v>277</v>
      </c>
      <c r="T1605" s="7" t="s">
        <v>134</v>
      </c>
      <c r="U1605" s="7" t="s">
        <v>211</v>
      </c>
      <c r="V1605" s="7" t="s">
        <v>80</v>
      </c>
      <c r="W1605" s="8">
        <v>0</v>
      </c>
      <c r="X1605" s="8">
        <v>0.66041666666666665</v>
      </c>
      <c r="Y1605" s="8">
        <v>0</v>
      </c>
      <c r="Z1605" s="8">
        <v>0.66041666666666665</v>
      </c>
      <c r="AA1605" s="8">
        <v>0</v>
      </c>
      <c r="AB1605" s="8">
        <v>0</v>
      </c>
      <c r="AC1605" s="8">
        <v>0</v>
      </c>
      <c r="AD1605" s="8">
        <v>0</v>
      </c>
      <c r="AE1605" s="8">
        <v>0</v>
      </c>
      <c r="AF1605" s="8">
        <v>0</v>
      </c>
      <c r="AG1605" s="8">
        <v>0</v>
      </c>
      <c r="AH1605" s="8">
        <v>0</v>
      </c>
      <c r="AI1605" s="8">
        <v>0</v>
      </c>
      <c r="AJ1605" s="8">
        <v>0</v>
      </c>
      <c r="AK1605" s="8">
        <v>0</v>
      </c>
      <c r="AL1605" s="8">
        <v>0</v>
      </c>
      <c r="AM1605" s="8">
        <v>0</v>
      </c>
      <c r="AN1605" s="8">
        <v>0</v>
      </c>
      <c r="AO1605" s="8">
        <v>0</v>
      </c>
      <c r="AP1605" s="8">
        <v>0</v>
      </c>
      <c r="AQ1605" s="8">
        <v>0</v>
      </c>
      <c r="AR1605" s="8">
        <v>0</v>
      </c>
      <c r="AS1605" s="8">
        <v>0</v>
      </c>
      <c r="AT1605" s="8">
        <v>0</v>
      </c>
      <c r="AU1605" s="7">
        <v>0</v>
      </c>
      <c r="AV1605" s="7">
        <v>0</v>
      </c>
      <c r="AW1605" s="7">
        <v>0</v>
      </c>
      <c r="AX1605" s="7">
        <v>0</v>
      </c>
      <c r="AY1605" s="7">
        <v>0</v>
      </c>
      <c r="AZ1605" s="7">
        <v>0.66041666666666665</v>
      </c>
      <c r="BA1605" s="7">
        <v>0</v>
      </c>
      <c r="BB1605" s="7">
        <v>0.66041666666666665</v>
      </c>
      <c r="BC1605" s="8">
        <v>0</v>
      </c>
      <c r="BD1605" s="8">
        <v>0</v>
      </c>
      <c r="BE1605" s="8">
        <v>0</v>
      </c>
      <c r="BF1605" s="8">
        <v>0</v>
      </c>
      <c r="BG1605" s="8">
        <v>0</v>
      </c>
      <c r="BH1605" s="8">
        <v>0</v>
      </c>
      <c r="BI1605" s="8">
        <v>0</v>
      </c>
      <c r="BJ1605" s="8">
        <v>0</v>
      </c>
      <c r="BK1605" s="8">
        <v>0</v>
      </c>
      <c r="BL1605" s="8">
        <v>0</v>
      </c>
      <c r="BM1605" s="8">
        <v>0</v>
      </c>
      <c r="BN1605" s="8">
        <v>0</v>
      </c>
      <c r="BO1605" s="8">
        <v>0</v>
      </c>
      <c r="BP1605" s="8">
        <v>0</v>
      </c>
      <c r="BQ1605" s="8">
        <v>0</v>
      </c>
      <c r="BR1605" s="8">
        <v>0</v>
      </c>
    </row>
    <row r="1606" spans="1:70" x14ac:dyDescent="0.25">
      <c r="A1606" s="6">
        <v>35233996</v>
      </c>
      <c r="B1606" t="s">
        <v>3248</v>
      </c>
      <c r="C1606" s="7" t="s">
        <v>137</v>
      </c>
      <c r="D1606" s="7" t="s">
        <v>94</v>
      </c>
      <c r="E1606" s="7" t="s">
        <v>95</v>
      </c>
      <c r="F1606" t="s">
        <v>2507</v>
      </c>
      <c r="G1606" t="s">
        <v>2508</v>
      </c>
      <c r="H1606" t="s">
        <v>732</v>
      </c>
      <c r="I1606" t="s">
        <v>130</v>
      </c>
      <c r="J1606" t="s">
        <v>78</v>
      </c>
      <c r="K1606" t="s">
        <v>109</v>
      </c>
      <c r="L1606">
        <v>38.906301112599998</v>
      </c>
      <c r="M1606">
        <v>-120.83696069609999</v>
      </c>
      <c r="N1606" s="7" t="s">
        <v>733</v>
      </c>
      <c r="O1606" s="7" t="s">
        <v>1369</v>
      </c>
      <c r="P1606" s="7" t="s">
        <v>735</v>
      </c>
      <c r="Q1606" s="7" t="s">
        <v>170</v>
      </c>
      <c r="R1606" s="7">
        <v>1363</v>
      </c>
      <c r="S1606" s="7">
        <v>277</v>
      </c>
      <c r="T1606" s="7" t="s">
        <v>134</v>
      </c>
      <c r="U1606" s="7" t="s">
        <v>211</v>
      </c>
      <c r="V1606" s="7" t="s">
        <v>80</v>
      </c>
      <c r="W1606" s="8">
        <v>0</v>
      </c>
      <c r="X1606" s="8">
        <v>0.65321969696969695</v>
      </c>
      <c r="Y1606" s="8">
        <v>0</v>
      </c>
      <c r="Z1606" s="8">
        <v>0.65321969696969695</v>
      </c>
      <c r="AA1606" s="8">
        <v>0</v>
      </c>
      <c r="AB1606" s="8">
        <v>0</v>
      </c>
      <c r="AC1606" s="8">
        <v>0</v>
      </c>
      <c r="AD1606" s="8">
        <v>0</v>
      </c>
      <c r="AE1606" s="8">
        <v>0</v>
      </c>
      <c r="AF1606" s="8">
        <v>0</v>
      </c>
      <c r="AG1606" s="8">
        <v>0</v>
      </c>
      <c r="AH1606" s="8">
        <v>0</v>
      </c>
      <c r="AI1606" s="8">
        <v>0</v>
      </c>
      <c r="AJ1606" s="8">
        <v>0</v>
      </c>
      <c r="AK1606" s="8">
        <v>0</v>
      </c>
      <c r="AL1606" s="8">
        <v>0</v>
      </c>
      <c r="AM1606" s="8">
        <v>0</v>
      </c>
      <c r="AN1606" s="8">
        <v>0</v>
      </c>
      <c r="AO1606" s="8">
        <v>0</v>
      </c>
      <c r="AP1606" s="8">
        <v>0</v>
      </c>
      <c r="AQ1606" s="8">
        <v>0</v>
      </c>
      <c r="AR1606" s="8">
        <v>0</v>
      </c>
      <c r="AS1606" s="8">
        <v>0</v>
      </c>
      <c r="AT1606" s="8">
        <v>0</v>
      </c>
      <c r="AU1606" s="7">
        <v>0</v>
      </c>
      <c r="AV1606" s="7">
        <v>0</v>
      </c>
      <c r="AW1606" s="7">
        <v>0</v>
      </c>
      <c r="AX1606" s="7">
        <v>0</v>
      </c>
      <c r="AY1606" s="7">
        <v>0</v>
      </c>
      <c r="AZ1606" s="7">
        <v>0.65321969696969695</v>
      </c>
      <c r="BA1606" s="7">
        <v>0</v>
      </c>
      <c r="BB1606" s="7">
        <v>0.65321969696969695</v>
      </c>
      <c r="BC1606" s="8">
        <v>0</v>
      </c>
      <c r="BD1606" s="8">
        <v>0</v>
      </c>
      <c r="BE1606" s="8">
        <v>0</v>
      </c>
      <c r="BF1606" s="8">
        <v>0</v>
      </c>
      <c r="BG1606" s="8">
        <v>0</v>
      </c>
      <c r="BH1606" s="8">
        <v>0</v>
      </c>
      <c r="BI1606" s="8">
        <v>0</v>
      </c>
      <c r="BJ1606" s="8">
        <v>0</v>
      </c>
      <c r="BK1606" s="8">
        <v>0</v>
      </c>
      <c r="BL1606" s="8">
        <v>0</v>
      </c>
      <c r="BM1606" s="8">
        <v>0</v>
      </c>
      <c r="BN1606" s="8">
        <v>0</v>
      </c>
      <c r="BO1606" s="8">
        <v>0</v>
      </c>
      <c r="BP1606" s="8">
        <v>0</v>
      </c>
      <c r="BQ1606" s="8">
        <v>0</v>
      </c>
      <c r="BR1606" s="8">
        <v>0</v>
      </c>
    </row>
    <row r="1607" spans="1:70" x14ac:dyDescent="0.25">
      <c r="A1607" s="6">
        <v>35396570</v>
      </c>
      <c r="B1607" t="s">
        <v>3249</v>
      </c>
      <c r="C1607" s="7" t="s">
        <v>421</v>
      </c>
      <c r="D1607" s="7" t="s">
        <v>94</v>
      </c>
      <c r="E1607" s="7" t="s">
        <v>421</v>
      </c>
      <c r="F1607" t="s">
        <v>2507</v>
      </c>
      <c r="G1607" t="s">
        <v>2609</v>
      </c>
      <c r="H1607" t="s">
        <v>1654</v>
      </c>
      <c r="I1607" t="s">
        <v>1128</v>
      </c>
      <c r="J1607" t="s">
        <v>99</v>
      </c>
      <c r="K1607" t="s">
        <v>100</v>
      </c>
      <c r="L1607">
        <v>37.795170317199997</v>
      </c>
      <c r="M1607">
        <v>-120.28361235849999</v>
      </c>
      <c r="N1607" s="7" t="s">
        <v>1395</v>
      </c>
      <c r="O1607" s="7" t="s">
        <v>1396</v>
      </c>
      <c r="P1607" s="7" t="s">
        <v>1397</v>
      </c>
      <c r="Q1607" s="7" t="s">
        <v>141</v>
      </c>
      <c r="R1607" s="7">
        <v>780</v>
      </c>
      <c r="S1607" s="7">
        <v>122</v>
      </c>
      <c r="T1607" s="7" t="s">
        <v>123</v>
      </c>
      <c r="U1607" s="7"/>
      <c r="V1607" s="7" t="s">
        <v>790</v>
      </c>
      <c r="W1607" s="8">
        <v>0</v>
      </c>
      <c r="X1607" s="8">
        <v>0</v>
      </c>
      <c r="Y1607" s="8">
        <v>1.893939393939394</v>
      </c>
      <c r="Z1607" s="8">
        <v>1.893939393939394</v>
      </c>
      <c r="AA1607" s="8">
        <v>0</v>
      </c>
      <c r="AB1607" s="8">
        <v>0</v>
      </c>
      <c r="AC1607" s="8">
        <v>0</v>
      </c>
      <c r="AD1607" s="8">
        <v>0</v>
      </c>
      <c r="AE1607" s="8">
        <v>0</v>
      </c>
      <c r="AF1607" s="8">
        <v>0</v>
      </c>
      <c r="AG1607" s="8">
        <v>0</v>
      </c>
      <c r="AH1607" s="8">
        <v>0</v>
      </c>
      <c r="AI1607" s="8">
        <v>0</v>
      </c>
      <c r="AJ1607" s="8">
        <v>0</v>
      </c>
      <c r="AK1607" s="8">
        <v>0</v>
      </c>
      <c r="AL1607" s="8">
        <v>0</v>
      </c>
      <c r="AM1607" s="8">
        <v>0</v>
      </c>
      <c r="AN1607" s="8">
        <v>0</v>
      </c>
      <c r="AO1607" s="8">
        <v>0</v>
      </c>
      <c r="AP1607" s="8">
        <v>0</v>
      </c>
      <c r="AQ1607" s="8">
        <v>0</v>
      </c>
      <c r="AR1607" s="8">
        <v>0</v>
      </c>
      <c r="AS1607" s="8">
        <v>0</v>
      </c>
      <c r="AT1607" s="8">
        <v>0</v>
      </c>
      <c r="AU1607" s="7">
        <v>0</v>
      </c>
      <c r="AV1607" s="7">
        <v>0</v>
      </c>
      <c r="AW1607" s="7">
        <v>0</v>
      </c>
      <c r="AX1607" s="7">
        <v>0</v>
      </c>
      <c r="AY1607" s="7">
        <v>0</v>
      </c>
      <c r="AZ1607" s="7">
        <v>0</v>
      </c>
      <c r="BA1607" s="7">
        <v>0</v>
      </c>
      <c r="BB1607" s="7">
        <v>0</v>
      </c>
      <c r="BC1607" s="8">
        <v>0</v>
      </c>
      <c r="BD1607" s="8">
        <v>0</v>
      </c>
      <c r="BE1607" s="8">
        <v>0</v>
      </c>
      <c r="BF1607" s="8">
        <v>0</v>
      </c>
      <c r="BG1607" s="8">
        <v>0</v>
      </c>
      <c r="BH1607" s="8">
        <v>0</v>
      </c>
      <c r="BI1607" s="8">
        <v>1.893939393939394</v>
      </c>
      <c r="BJ1607" s="8">
        <v>1.893939393939394</v>
      </c>
      <c r="BK1607" s="8">
        <v>0</v>
      </c>
      <c r="BL1607" s="8">
        <v>0</v>
      </c>
      <c r="BM1607" s="8">
        <v>0</v>
      </c>
      <c r="BN1607" s="8">
        <v>0</v>
      </c>
      <c r="BO1607" s="8">
        <v>0</v>
      </c>
      <c r="BP1607" s="8">
        <v>0</v>
      </c>
      <c r="BQ1607" s="8">
        <v>0</v>
      </c>
      <c r="BR1607" s="8">
        <v>0</v>
      </c>
    </row>
    <row r="1608" spans="1:70" x14ac:dyDescent="0.25">
      <c r="A1608" s="6">
        <v>35396571</v>
      </c>
      <c r="B1608" t="s">
        <v>3250</v>
      </c>
      <c r="C1608" s="7" t="s">
        <v>421</v>
      </c>
      <c r="D1608" s="7" t="s">
        <v>94</v>
      </c>
      <c r="E1608" s="7" t="s">
        <v>421</v>
      </c>
      <c r="F1608" t="s">
        <v>2507</v>
      </c>
      <c r="G1608" t="s">
        <v>2609</v>
      </c>
      <c r="H1608" t="s">
        <v>1654</v>
      </c>
      <c r="I1608" t="s">
        <v>1128</v>
      </c>
      <c r="J1608" t="s">
        <v>99</v>
      </c>
      <c r="K1608" t="s">
        <v>100</v>
      </c>
      <c r="L1608">
        <v>37.790558408099997</v>
      </c>
      <c r="M1608">
        <v>-120.3074465652</v>
      </c>
      <c r="N1608" s="7" t="s">
        <v>1395</v>
      </c>
      <c r="O1608" s="7" t="s">
        <v>1396</v>
      </c>
      <c r="P1608" s="7" t="s">
        <v>1397</v>
      </c>
      <c r="Q1608" s="7" t="s">
        <v>141</v>
      </c>
      <c r="R1608" s="7">
        <v>780</v>
      </c>
      <c r="S1608" s="7">
        <v>122</v>
      </c>
      <c r="T1608" s="7" t="s">
        <v>123</v>
      </c>
      <c r="U1608" s="7"/>
      <c r="V1608" s="7" t="s">
        <v>422</v>
      </c>
      <c r="W1608" s="8">
        <v>0</v>
      </c>
      <c r="X1608" s="8">
        <v>0</v>
      </c>
      <c r="Y1608" s="8">
        <v>0</v>
      </c>
      <c r="Z1608" s="8">
        <v>0</v>
      </c>
      <c r="AA1608" s="8">
        <v>0</v>
      </c>
      <c r="AB1608" s="8">
        <v>0</v>
      </c>
      <c r="AC1608" s="8">
        <v>0</v>
      </c>
      <c r="AD1608" s="8">
        <v>0</v>
      </c>
      <c r="AE1608" s="8">
        <v>0</v>
      </c>
      <c r="AF1608" s="8">
        <v>0</v>
      </c>
      <c r="AG1608" s="8">
        <v>0</v>
      </c>
      <c r="AH1608" s="8">
        <v>0</v>
      </c>
      <c r="AI1608" s="8">
        <v>0</v>
      </c>
      <c r="AJ1608" s="8">
        <v>0</v>
      </c>
      <c r="AK1608" s="8">
        <v>0</v>
      </c>
      <c r="AL1608" s="8">
        <v>0</v>
      </c>
      <c r="AM1608" s="8">
        <v>0</v>
      </c>
      <c r="AN1608" s="8">
        <v>0</v>
      </c>
      <c r="AO1608" s="8">
        <v>0</v>
      </c>
      <c r="AP1608" s="8">
        <v>0</v>
      </c>
      <c r="AQ1608" s="8">
        <v>0</v>
      </c>
      <c r="AR1608" s="8">
        <v>0</v>
      </c>
      <c r="AS1608" s="8">
        <v>0</v>
      </c>
      <c r="AT1608" s="8">
        <v>0</v>
      </c>
      <c r="AU1608" s="7">
        <v>0</v>
      </c>
      <c r="AV1608" s="7">
        <v>0</v>
      </c>
      <c r="AW1608" s="7">
        <v>0</v>
      </c>
      <c r="AX1608" s="7">
        <v>0</v>
      </c>
      <c r="AY1608" s="7">
        <v>0</v>
      </c>
      <c r="AZ1608" s="7">
        <v>0</v>
      </c>
      <c r="BA1608" s="7">
        <v>0</v>
      </c>
      <c r="BB1608" s="7">
        <v>0</v>
      </c>
      <c r="BC1608" s="8">
        <v>0</v>
      </c>
      <c r="BD1608" s="8">
        <v>0</v>
      </c>
      <c r="BE1608" s="8">
        <v>0</v>
      </c>
      <c r="BF1608" s="8">
        <v>0</v>
      </c>
      <c r="BG1608" s="8">
        <v>0</v>
      </c>
      <c r="BH1608" s="8">
        <v>0</v>
      </c>
      <c r="BI1608" s="8">
        <v>0</v>
      </c>
      <c r="BJ1608" s="8">
        <v>0</v>
      </c>
      <c r="BK1608" s="8">
        <v>0</v>
      </c>
      <c r="BL1608" s="8">
        <v>0</v>
      </c>
      <c r="BM1608" s="8">
        <v>0</v>
      </c>
      <c r="BN1608" s="8">
        <v>0</v>
      </c>
      <c r="BO1608" s="8">
        <v>0</v>
      </c>
      <c r="BP1608" s="8">
        <v>0</v>
      </c>
      <c r="BQ1608" s="8">
        <v>0</v>
      </c>
      <c r="BR1608" s="8">
        <v>0</v>
      </c>
    </row>
    <row r="1609" spans="1:70" x14ac:dyDescent="0.25">
      <c r="A1609" s="6">
        <v>35391471</v>
      </c>
      <c r="B1609" t="s">
        <v>3251</v>
      </c>
      <c r="C1609" s="7" t="s">
        <v>421</v>
      </c>
      <c r="D1609" s="7" t="s">
        <v>2647</v>
      </c>
      <c r="E1609" s="7" t="s">
        <v>421</v>
      </c>
      <c r="F1609" t="s">
        <v>2507</v>
      </c>
      <c r="G1609" t="s">
        <v>2648</v>
      </c>
      <c r="H1609" t="s">
        <v>1218</v>
      </c>
      <c r="I1609" t="s">
        <v>130</v>
      </c>
      <c r="J1609" t="s">
        <v>78</v>
      </c>
      <c r="K1609" t="s">
        <v>109</v>
      </c>
      <c r="L1609">
        <v>38.771870336399999</v>
      </c>
      <c r="M1609">
        <v>-120.8140877415</v>
      </c>
      <c r="N1609" s="7" t="s">
        <v>733</v>
      </c>
      <c r="O1609" s="7" t="s">
        <v>1399</v>
      </c>
      <c r="P1609" s="7" t="s">
        <v>735</v>
      </c>
      <c r="Q1609" s="7" t="s">
        <v>122</v>
      </c>
      <c r="R1609" s="7">
        <v>1666</v>
      </c>
      <c r="S1609" s="7">
        <v>68</v>
      </c>
      <c r="T1609" s="7" t="s">
        <v>123</v>
      </c>
      <c r="U1609" s="7"/>
      <c r="V1609" s="7" t="s">
        <v>2625</v>
      </c>
      <c r="W1609" s="8">
        <v>0</v>
      </c>
      <c r="X1609" s="8">
        <v>2.0750000000000002</v>
      </c>
      <c r="Y1609" s="8">
        <v>0</v>
      </c>
      <c r="Z1609" s="8">
        <v>2.0750000000000002</v>
      </c>
      <c r="AA1609" s="8">
        <v>0</v>
      </c>
      <c r="AB1609" s="8">
        <v>0</v>
      </c>
      <c r="AC1609" s="8">
        <v>0</v>
      </c>
      <c r="AD1609" s="8">
        <v>0</v>
      </c>
      <c r="AE1609" s="8">
        <v>0</v>
      </c>
      <c r="AF1609" s="8">
        <v>0</v>
      </c>
      <c r="AG1609" s="8">
        <v>0</v>
      </c>
      <c r="AH1609" s="8">
        <v>0</v>
      </c>
      <c r="AI1609" s="8">
        <v>0</v>
      </c>
      <c r="AJ1609" s="8">
        <v>0</v>
      </c>
      <c r="AK1609" s="8">
        <v>0</v>
      </c>
      <c r="AL1609" s="8">
        <v>0</v>
      </c>
      <c r="AM1609" s="8">
        <v>0</v>
      </c>
      <c r="AN1609" s="8">
        <v>0</v>
      </c>
      <c r="AO1609" s="8">
        <v>0</v>
      </c>
      <c r="AP1609" s="8">
        <v>0</v>
      </c>
      <c r="AQ1609" s="8">
        <v>0</v>
      </c>
      <c r="AR1609" s="8">
        <v>0</v>
      </c>
      <c r="AS1609" s="8">
        <v>0</v>
      </c>
      <c r="AT1609" s="8">
        <v>0</v>
      </c>
      <c r="AU1609" s="7">
        <v>0</v>
      </c>
      <c r="AV1609" s="7">
        <v>0</v>
      </c>
      <c r="AW1609" s="7">
        <v>0</v>
      </c>
      <c r="AX1609" s="7">
        <v>0</v>
      </c>
      <c r="AY1609" s="7">
        <v>0</v>
      </c>
      <c r="AZ1609" s="7">
        <v>0</v>
      </c>
      <c r="BA1609" s="7">
        <v>0</v>
      </c>
      <c r="BB1609" s="7">
        <v>0</v>
      </c>
      <c r="BC1609" s="8">
        <v>0</v>
      </c>
      <c r="BD1609" s="8">
        <v>2.0750000000000002</v>
      </c>
      <c r="BE1609" s="8">
        <v>0</v>
      </c>
      <c r="BF1609" s="8">
        <v>2.0750000000000002</v>
      </c>
      <c r="BG1609" s="8">
        <v>0</v>
      </c>
      <c r="BH1609" s="8">
        <v>0</v>
      </c>
      <c r="BI1609" s="8">
        <v>0</v>
      </c>
      <c r="BJ1609" s="8">
        <v>0</v>
      </c>
      <c r="BK1609" s="8">
        <v>0</v>
      </c>
      <c r="BL1609" s="8">
        <v>0</v>
      </c>
      <c r="BM1609" s="8">
        <v>0</v>
      </c>
      <c r="BN1609" s="8">
        <v>0</v>
      </c>
      <c r="BO1609" s="8">
        <v>0</v>
      </c>
      <c r="BP1609" s="8">
        <v>0</v>
      </c>
      <c r="BQ1609" s="8">
        <v>0</v>
      </c>
      <c r="BR1609" s="8">
        <v>0</v>
      </c>
    </row>
    <row r="1610" spans="1:70" x14ac:dyDescent="0.25">
      <c r="A1610" s="6">
        <v>35391472</v>
      </c>
      <c r="B1610" t="s">
        <v>3252</v>
      </c>
      <c r="C1610" s="7" t="s">
        <v>421</v>
      </c>
      <c r="D1610" s="7" t="s">
        <v>2647</v>
      </c>
      <c r="E1610" s="7" t="s">
        <v>421</v>
      </c>
      <c r="F1610" t="s">
        <v>2507</v>
      </c>
      <c r="G1610" t="s">
        <v>2648</v>
      </c>
      <c r="H1610" t="s">
        <v>1218</v>
      </c>
      <c r="I1610" t="s">
        <v>130</v>
      </c>
      <c r="J1610" t="s">
        <v>78</v>
      </c>
      <c r="K1610" t="s">
        <v>109</v>
      </c>
      <c r="L1610">
        <v>38.789998085500002</v>
      </c>
      <c r="M1610">
        <v>-120.816909198</v>
      </c>
      <c r="N1610" s="7" t="s">
        <v>733</v>
      </c>
      <c r="O1610" s="7" t="s">
        <v>1399</v>
      </c>
      <c r="P1610" s="7" t="s">
        <v>735</v>
      </c>
      <c r="Q1610" s="7" t="s">
        <v>122</v>
      </c>
      <c r="R1610" s="7">
        <v>1666</v>
      </c>
      <c r="S1610" s="7">
        <v>68</v>
      </c>
      <c r="T1610" s="7" t="s">
        <v>123</v>
      </c>
      <c r="U1610" s="7"/>
      <c r="V1610" s="7" t="s">
        <v>2625</v>
      </c>
      <c r="W1610" s="8">
        <v>0</v>
      </c>
      <c r="X1610" s="8">
        <v>3.0545</v>
      </c>
      <c r="Y1610" s="8">
        <v>0</v>
      </c>
      <c r="Z1610" s="8">
        <v>3.0545</v>
      </c>
      <c r="AA1610" s="8">
        <v>0</v>
      </c>
      <c r="AB1610" s="8">
        <v>0</v>
      </c>
      <c r="AC1610" s="8">
        <v>0</v>
      </c>
      <c r="AD1610" s="8">
        <v>0</v>
      </c>
      <c r="AE1610" s="8">
        <v>0</v>
      </c>
      <c r="AF1610" s="8">
        <v>0</v>
      </c>
      <c r="AG1610" s="8">
        <v>0</v>
      </c>
      <c r="AH1610" s="8">
        <v>0</v>
      </c>
      <c r="AI1610" s="8">
        <v>0</v>
      </c>
      <c r="AJ1610" s="8">
        <v>0</v>
      </c>
      <c r="AK1610" s="8">
        <v>0</v>
      </c>
      <c r="AL1610" s="8">
        <v>0</v>
      </c>
      <c r="AM1610" s="8">
        <v>0</v>
      </c>
      <c r="AN1610" s="8">
        <v>0</v>
      </c>
      <c r="AO1610" s="8">
        <v>0</v>
      </c>
      <c r="AP1610" s="8">
        <v>0</v>
      </c>
      <c r="AQ1610" s="8">
        <v>0</v>
      </c>
      <c r="AR1610" s="8">
        <v>0</v>
      </c>
      <c r="AS1610" s="8">
        <v>0</v>
      </c>
      <c r="AT1610" s="8">
        <v>0</v>
      </c>
      <c r="AU1610" s="7">
        <v>0</v>
      </c>
      <c r="AV1610" s="7">
        <v>0</v>
      </c>
      <c r="AW1610" s="7">
        <v>0</v>
      </c>
      <c r="AX1610" s="7">
        <v>0</v>
      </c>
      <c r="AY1610" s="7">
        <v>0</v>
      </c>
      <c r="AZ1610" s="7">
        <v>0</v>
      </c>
      <c r="BA1610" s="7">
        <v>0</v>
      </c>
      <c r="BB1610" s="7">
        <v>0</v>
      </c>
      <c r="BC1610" s="8">
        <v>0</v>
      </c>
      <c r="BD1610" s="8">
        <v>3.0545</v>
      </c>
      <c r="BE1610" s="8">
        <v>0</v>
      </c>
      <c r="BF1610" s="8">
        <v>3.0545</v>
      </c>
      <c r="BG1610" s="8">
        <v>0</v>
      </c>
      <c r="BH1610" s="8">
        <v>0</v>
      </c>
      <c r="BI1610" s="8">
        <v>0</v>
      </c>
      <c r="BJ1610" s="8">
        <v>0</v>
      </c>
      <c r="BK1610" s="8">
        <v>0</v>
      </c>
      <c r="BL1610" s="8">
        <v>0</v>
      </c>
      <c r="BM1610" s="8">
        <v>0</v>
      </c>
      <c r="BN1610" s="8">
        <v>0</v>
      </c>
      <c r="BO1610" s="8">
        <v>0</v>
      </c>
      <c r="BP1610" s="8">
        <v>0</v>
      </c>
      <c r="BQ1610" s="8">
        <v>0</v>
      </c>
      <c r="BR1610" s="8">
        <v>0</v>
      </c>
    </row>
    <row r="1611" spans="1:70" x14ac:dyDescent="0.25">
      <c r="A1611" s="6">
        <v>35391473</v>
      </c>
      <c r="B1611" t="s">
        <v>3253</v>
      </c>
      <c r="C1611" s="7" t="s">
        <v>421</v>
      </c>
      <c r="D1611" s="7" t="s">
        <v>2647</v>
      </c>
      <c r="E1611" s="7" t="s">
        <v>421</v>
      </c>
      <c r="F1611" t="s">
        <v>2507</v>
      </c>
      <c r="G1611" t="s">
        <v>2648</v>
      </c>
      <c r="H1611" t="s">
        <v>1218</v>
      </c>
      <c r="I1611" t="s">
        <v>130</v>
      </c>
      <c r="J1611" t="s">
        <v>78</v>
      </c>
      <c r="K1611" t="s">
        <v>109</v>
      </c>
      <c r="L1611">
        <v>38.7977521376</v>
      </c>
      <c r="M1611">
        <v>-120.8202802802</v>
      </c>
      <c r="N1611" s="7" t="s">
        <v>733</v>
      </c>
      <c r="O1611" s="7" t="s">
        <v>1399</v>
      </c>
      <c r="P1611" s="7" t="s">
        <v>735</v>
      </c>
      <c r="Q1611" s="7" t="s">
        <v>141</v>
      </c>
      <c r="R1611" s="7">
        <v>1666</v>
      </c>
      <c r="S1611" s="7">
        <v>68</v>
      </c>
      <c r="T1611" s="7" t="s">
        <v>123</v>
      </c>
      <c r="U1611" s="7"/>
      <c r="V1611" s="7" t="s">
        <v>790</v>
      </c>
      <c r="W1611" s="8">
        <v>0</v>
      </c>
      <c r="X1611" s="8">
        <v>3.1349999999999998</v>
      </c>
      <c r="Y1611" s="8">
        <v>0</v>
      </c>
      <c r="Z1611" s="8">
        <v>3.1349999999999998</v>
      </c>
      <c r="AA1611" s="8">
        <v>0</v>
      </c>
      <c r="AB1611" s="8">
        <v>0</v>
      </c>
      <c r="AC1611" s="8">
        <v>0</v>
      </c>
      <c r="AD1611" s="8">
        <v>0</v>
      </c>
      <c r="AE1611" s="8">
        <v>0</v>
      </c>
      <c r="AF1611" s="8">
        <v>0</v>
      </c>
      <c r="AG1611" s="8">
        <v>0</v>
      </c>
      <c r="AH1611" s="8">
        <v>0</v>
      </c>
      <c r="AI1611" s="8">
        <v>0</v>
      </c>
      <c r="AJ1611" s="8">
        <v>0</v>
      </c>
      <c r="AK1611" s="8">
        <v>0</v>
      </c>
      <c r="AL1611" s="8">
        <v>0</v>
      </c>
      <c r="AM1611" s="8">
        <v>0</v>
      </c>
      <c r="AN1611" s="8">
        <v>0</v>
      </c>
      <c r="AO1611" s="8">
        <v>0</v>
      </c>
      <c r="AP1611" s="8">
        <v>0</v>
      </c>
      <c r="AQ1611" s="8">
        <v>0</v>
      </c>
      <c r="AR1611" s="8">
        <v>0</v>
      </c>
      <c r="AS1611" s="8">
        <v>0</v>
      </c>
      <c r="AT1611" s="8">
        <v>0</v>
      </c>
      <c r="AU1611" s="7">
        <v>0</v>
      </c>
      <c r="AV1611" s="7">
        <v>0</v>
      </c>
      <c r="AW1611" s="7">
        <v>0</v>
      </c>
      <c r="AX1611" s="7">
        <v>0</v>
      </c>
      <c r="AY1611" s="7">
        <v>0</v>
      </c>
      <c r="AZ1611" s="7">
        <v>0</v>
      </c>
      <c r="BA1611" s="7">
        <v>0</v>
      </c>
      <c r="BB1611" s="7">
        <v>0</v>
      </c>
      <c r="BC1611" s="8">
        <v>0</v>
      </c>
      <c r="BD1611" s="8">
        <v>0</v>
      </c>
      <c r="BE1611" s="8">
        <v>0</v>
      </c>
      <c r="BF1611" s="8">
        <v>0</v>
      </c>
      <c r="BG1611" s="8">
        <v>0</v>
      </c>
      <c r="BH1611" s="8">
        <v>0</v>
      </c>
      <c r="BI1611" s="8">
        <v>0</v>
      </c>
      <c r="BJ1611" s="8">
        <v>0</v>
      </c>
      <c r="BK1611" s="8">
        <v>0</v>
      </c>
      <c r="BL1611" s="8">
        <v>3.1349999999999998</v>
      </c>
      <c r="BM1611" s="8">
        <v>0</v>
      </c>
      <c r="BN1611" s="8">
        <v>3.1349999999999998</v>
      </c>
      <c r="BO1611" s="8">
        <v>0</v>
      </c>
      <c r="BP1611" s="8">
        <v>0</v>
      </c>
      <c r="BQ1611" s="8">
        <v>0</v>
      </c>
      <c r="BR1611" s="8">
        <v>0</v>
      </c>
    </row>
    <row r="1612" spans="1:70" x14ac:dyDescent="0.25">
      <c r="A1612" s="6">
        <v>35391721</v>
      </c>
      <c r="B1612" t="s">
        <v>3254</v>
      </c>
      <c r="C1612" s="7" t="s">
        <v>421</v>
      </c>
      <c r="D1612" s="7" t="s">
        <v>2647</v>
      </c>
      <c r="E1612" s="7" t="s">
        <v>421</v>
      </c>
      <c r="F1612" t="s">
        <v>2507</v>
      </c>
      <c r="G1612" t="s">
        <v>2648</v>
      </c>
      <c r="H1612" t="s">
        <v>1218</v>
      </c>
      <c r="I1612" t="s">
        <v>130</v>
      </c>
      <c r="J1612" t="s">
        <v>78</v>
      </c>
      <c r="K1612" t="s">
        <v>109</v>
      </c>
      <c r="L1612">
        <v>38.795194716600001</v>
      </c>
      <c r="M1612">
        <v>-120.8122679132</v>
      </c>
      <c r="N1612" s="7" t="s">
        <v>733</v>
      </c>
      <c r="O1612" s="7" t="s">
        <v>1399</v>
      </c>
      <c r="P1612" s="7" t="s">
        <v>735</v>
      </c>
      <c r="Q1612" s="7" t="s">
        <v>170</v>
      </c>
      <c r="R1612" s="7">
        <v>1666</v>
      </c>
      <c r="S1612" s="7">
        <v>68</v>
      </c>
      <c r="T1612" s="7" t="s">
        <v>123</v>
      </c>
      <c r="U1612" s="7"/>
      <c r="V1612" s="7" t="s">
        <v>790</v>
      </c>
      <c r="W1612" s="8">
        <v>0</v>
      </c>
      <c r="X1612" s="8">
        <v>4.7210000000000001</v>
      </c>
      <c r="Y1612" s="8">
        <v>0</v>
      </c>
      <c r="Z1612" s="8">
        <v>4.7210000000000001</v>
      </c>
      <c r="AA1612" s="8">
        <v>0</v>
      </c>
      <c r="AB1612" s="8">
        <v>0</v>
      </c>
      <c r="AC1612" s="8">
        <v>0</v>
      </c>
      <c r="AD1612" s="8">
        <v>0</v>
      </c>
      <c r="AE1612" s="8">
        <v>0</v>
      </c>
      <c r="AF1612" s="8">
        <v>0</v>
      </c>
      <c r="AG1612" s="8">
        <v>0</v>
      </c>
      <c r="AH1612" s="8">
        <v>0</v>
      </c>
      <c r="AI1612" s="8">
        <v>0</v>
      </c>
      <c r="AJ1612" s="8">
        <v>0</v>
      </c>
      <c r="AK1612" s="8">
        <v>0</v>
      </c>
      <c r="AL1612" s="8">
        <v>0</v>
      </c>
      <c r="AM1612" s="8">
        <v>0</v>
      </c>
      <c r="AN1612" s="8">
        <v>0</v>
      </c>
      <c r="AO1612" s="8">
        <v>0</v>
      </c>
      <c r="AP1612" s="8">
        <v>0</v>
      </c>
      <c r="AQ1612" s="8">
        <v>0</v>
      </c>
      <c r="AR1612" s="8">
        <v>0</v>
      </c>
      <c r="AS1612" s="8">
        <v>0</v>
      </c>
      <c r="AT1612" s="8">
        <v>0</v>
      </c>
      <c r="AU1612" s="7">
        <v>0</v>
      </c>
      <c r="AV1612" s="7">
        <v>0</v>
      </c>
      <c r="AW1612" s="7">
        <v>0</v>
      </c>
      <c r="AX1612" s="7">
        <v>0</v>
      </c>
      <c r="AY1612" s="7">
        <v>0</v>
      </c>
      <c r="AZ1612" s="7">
        <v>0</v>
      </c>
      <c r="BA1612" s="7">
        <v>0</v>
      </c>
      <c r="BB1612" s="7">
        <v>0</v>
      </c>
      <c r="BC1612" s="8">
        <v>0</v>
      </c>
      <c r="BD1612" s="8">
        <v>0</v>
      </c>
      <c r="BE1612" s="8">
        <v>0</v>
      </c>
      <c r="BF1612" s="8">
        <v>0</v>
      </c>
      <c r="BG1612" s="8">
        <v>0</v>
      </c>
      <c r="BH1612" s="8">
        <v>0</v>
      </c>
      <c r="BI1612" s="8">
        <v>0</v>
      </c>
      <c r="BJ1612" s="8">
        <v>0</v>
      </c>
      <c r="BK1612" s="8">
        <v>0</v>
      </c>
      <c r="BL1612" s="8">
        <v>4.7210000000000001</v>
      </c>
      <c r="BM1612" s="8">
        <v>0</v>
      </c>
      <c r="BN1612" s="8">
        <v>4.7210000000000001</v>
      </c>
      <c r="BO1612" s="8">
        <v>0</v>
      </c>
      <c r="BP1612" s="8">
        <v>0</v>
      </c>
      <c r="BQ1612" s="8">
        <v>0</v>
      </c>
      <c r="BR1612" s="8">
        <v>0</v>
      </c>
    </row>
    <row r="1613" spans="1:70" x14ac:dyDescent="0.25">
      <c r="A1613" s="6">
        <v>35391722</v>
      </c>
      <c r="B1613" t="s">
        <v>3255</v>
      </c>
      <c r="C1613" s="7" t="s">
        <v>421</v>
      </c>
      <c r="D1613" s="7" t="s">
        <v>2647</v>
      </c>
      <c r="E1613" s="7" t="s">
        <v>421</v>
      </c>
      <c r="F1613" t="s">
        <v>2507</v>
      </c>
      <c r="G1613" t="s">
        <v>2648</v>
      </c>
      <c r="H1613" t="s">
        <v>1218</v>
      </c>
      <c r="I1613" t="s">
        <v>130</v>
      </c>
      <c r="J1613" t="s">
        <v>78</v>
      </c>
      <c r="K1613" t="s">
        <v>109</v>
      </c>
      <c r="L1613">
        <v>38.810223413800003</v>
      </c>
      <c r="M1613">
        <v>-120.8073713279</v>
      </c>
      <c r="N1613" s="7" t="s">
        <v>733</v>
      </c>
      <c r="O1613" s="7" t="s">
        <v>1399</v>
      </c>
      <c r="P1613" s="7" t="s">
        <v>735</v>
      </c>
      <c r="Q1613" s="7" t="s">
        <v>170</v>
      </c>
      <c r="R1613" s="7">
        <v>1666</v>
      </c>
      <c r="S1613" s="7">
        <v>68</v>
      </c>
      <c r="T1613" s="7" t="s">
        <v>123</v>
      </c>
      <c r="U1613" s="7"/>
      <c r="V1613" s="7" t="s">
        <v>790</v>
      </c>
      <c r="W1613" s="8">
        <v>0</v>
      </c>
      <c r="X1613" s="8">
        <v>3.1890000000000005</v>
      </c>
      <c r="Y1613" s="8">
        <v>0</v>
      </c>
      <c r="Z1613" s="8">
        <v>3.1890000000000005</v>
      </c>
      <c r="AA1613" s="8">
        <v>0</v>
      </c>
      <c r="AB1613" s="8">
        <v>0</v>
      </c>
      <c r="AC1613" s="8">
        <v>0</v>
      </c>
      <c r="AD1613" s="8">
        <v>0</v>
      </c>
      <c r="AE1613" s="8">
        <v>0</v>
      </c>
      <c r="AF1613" s="8">
        <v>0</v>
      </c>
      <c r="AG1613" s="8">
        <v>0</v>
      </c>
      <c r="AH1613" s="8">
        <v>0</v>
      </c>
      <c r="AI1613" s="8">
        <v>0</v>
      </c>
      <c r="AJ1613" s="8">
        <v>0</v>
      </c>
      <c r="AK1613" s="8">
        <v>0</v>
      </c>
      <c r="AL1613" s="8">
        <v>0</v>
      </c>
      <c r="AM1613" s="8">
        <v>0</v>
      </c>
      <c r="AN1613" s="8">
        <v>0</v>
      </c>
      <c r="AO1613" s="8">
        <v>0</v>
      </c>
      <c r="AP1613" s="8">
        <v>0</v>
      </c>
      <c r="AQ1613" s="8">
        <v>0</v>
      </c>
      <c r="AR1613" s="8">
        <v>0</v>
      </c>
      <c r="AS1613" s="8">
        <v>0</v>
      </c>
      <c r="AT1613" s="8">
        <v>0</v>
      </c>
      <c r="AU1613" s="7">
        <v>0</v>
      </c>
      <c r="AV1613" s="7">
        <v>0</v>
      </c>
      <c r="AW1613" s="7">
        <v>0</v>
      </c>
      <c r="AX1613" s="7">
        <v>0</v>
      </c>
      <c r="AY1613" s="7">
        <v>0</v>
      </c>
      <c r="AZ1613" s="7">
        <v>0</v>
      </c>
      <c r="BA1613" s="7">
        <v>0</v>
      </c>
      <c r="BB1613" s="7">
        <v>0</v>
      </c>
      <c r="BC1613" s="8">
        <v>0</v>
      </c>
      <c r="BD1613" s="8">
        <v>0</v>
      </c>
      <c r="BE1613" s="8">
        <v>0</v>
      </c>
      <c r="BF1613" s="8">
        <v>0</v>
      </c>
      <c r="BG1613" s="8">
        <v>0</v>
      </c>
      <c r="BH1613" s="8">
        <v>0</v>
      </c>
      <c r="BI1613" s="8">
        <v>0</v>
      </c>
      <c r="BJ1613" s="8">
        <v>0</v>
      </c>
      <c r="BK1613" s="8">
        <v>0</v>
      </c>
      <c r="BL1613" s="8">
        <v>3.1890000000000005</v>
      </c>
      <c r="BM1613" s="8">
        <v>0</v>
      </c>
      <c r="BN1613" s="8">
        <v>3.1890000000000005</v>
      </c>
      <c r="BO1613" s="8">
        <v>0</v>
      </c>
      <c r="BP1613" s="8">
        <v>0</v>
      </c>
      <c r="BQ1613" s="8">
        <v>0</v>
      </c>
      <c r="BR1613" s="8">
        <v>0</v>
      </c>
    </row>
    <row r="1614" spans="1:70" x14ac:dyDescent="0.25">
      <c r="A1614" s="6">
        <v>35391723</v>
      </c>
      <c r="B1614" t="s">
        <v>3256</v>
      </c>
      <c r="C1614" s="7" t="s">
        <v>421</v>
      </c>
      <c r="D1614" s="7" t="s">
        <v>2647</v>
      </c>
      <c r="E1614" s="7" t="s">
        <v>421</v>
      </c>
      <c r="F1614" t="s">
        <v>2507</v>
      </c>
      <c r="G1614" t="s">
        <v>2648</v>
      </c>
      <c r="H1614" t="s">
        <v>1368</v>
      </c>
      <c r="I1614" t="s">
        <v>130</v>
      </c>
      <c r="J1614" t="s">
        <v>78</v>
      </c>
      <c r="K1614" t="s">
        <v>109</v>
      </c>
      <c r="L1614">
        <v>38.826145513500002</v>
      </c>
      <c r="M1614">
        <v>-120.8117467294</v>
      </c>
      <c r="N1614" s="7" t="s">
        <v>733</v>
      </c>
      <c r="O1614" s="7" t="s">
        <v>1399</v>
      </c>
      <c r="P1614" s="7" t="s">
        <v>735</v>
      </c>
      <c r="Q1614" s="7" t="s">
        <v>170</v>
      </c>
      <c r="R1614" s="7">
        <v>1666</v>
      </c>
      <c r="S1614" s="7">
        <v>68</v>
      </c>
      <c r="T1614" s="7" t="s">
        <v>123</v>
      </c>
      <c r="U1614" s="7"/>
      <c r="V1614" s="7" t="s">
        <v>790</v>
      </c>
      <c r="W1614" s="8">
        <v>0</v>
      </c>
      <c r="X1614" s="8">
        <v>3.24</v>
      </c>
      <c r="Y1614" s="8">
        <v>0</v>
      </c>
      <c r="Z1614" s="8">
        <v>3.24</v>
      </c>
      <c r="AA1614" s="8">
        <v>0</v>
      </c>
      <c r="AB1614" s="8">
        <v>0</v>
      </c>
      <c r="AC1614" s="8">
        <v>0</v>
      </c>
      <c r="AD1614" s="8">
        <v>0</v>
      </c>
      <c r="AE1614" s="8">
        <v>0</v>
      </c>
      <c r="AF1614" s="8">
        <v>0</v>
      </c>
      <c r="AG1614" s="8">
        <v>0</v>
      </c>
      <c r="AH1614" s="8">
        <v>0</v>
      </c>
      <c r="AI1614" s="8">
        <v>0</v>
      </c>
      <c r="AJ1614" s="8">
        <v>0</v>
      </c>
      <c r="AK1614" s="8">
        <v>0</v>
      </c>
      <c r="AL1614" s="8">
        <v>0</v>
      </c>
      <c r="AM1614" s="8">
        <v>0</v>
      </c>
      <c r="AN1614" s="8">
        <v>0</v>
      </c>
      <c r="AO1614" s="8">
        <v>0</v>
      </c>
      <c r="AP1614" s="8">
        <v>0</v>
      </c>
      <c r="AQ1614" s="8">
        <v>0</v>
      </c>
      <c r="AR1614" s="8">
        <v>0</v>
      </c>
      <c r="AS1614" s="8">
        <v>0</v>
      </c>
      <c r="AT1614" s="8">
        <v>0</v>
      </c>
      <c r="AU1614" s="7">
        <v>0</v>
      </c>
      <c r="AV1614" s="7">
        <v>0</v>
      </c>
      <c r="AW1614" s="7">
        <v>0</v>
      </c>
      <c r="AX1614" s="7">
        <v>0</v>
      </c>
      <c r="AY1614" s="7">
        <v>0</v>
      </c>
      <c r="AZ1614" s="7">
        <v>0</v>
      </c>
      <c r="BA1614" s="7">
        <v>0</v>
      </c>
      <c r="BB1614" s="7">
        <v>0</v>
      </c>
      <c r="BC1614" s="8">
        <v>0</v>
      </c>
      <c r="BD1614" s="8">
        <v>0</v>
      </c>
      <c r="BE1614" s="8">
        <v>0</v>
      </c>
      <c r="BF1614" s="8">
        <v>0</v>
      </c>
      <c r="BG1614" s="8">
        <v>0</v>
      </c>
      <c r="BH1614" s="8">
        <v>0</v>
      </c>
      <c r="BI1614" s="8">
        <v>0</v>
      </c>
      <c r="BJ1614" s="8">
        <v>0</v>
      </c>
      <c r="BK1614" s="8">
        <v>0</v>
      </c>
      <c r="BL1614" s="8">
        <v>3.24</v>
      </c>
      <c r="BM1614" s="8">
        <v>0</v>
      </c>
      <c r="BN1614" s="8">
        <v>3.24</v>
      </c>
      <c r="BO1614" s="8">
        <v>0</v>
      </c>
      <c r="BP1614" s="8">
        <v>0</v>
      </c>
      <c r="BQ1614" s="8">
        <v>0</v>
      </c>
      <c r="BR1614" s="8">
        <v>0</v>
      </c>
    </row>
    <row r="1615" spans="1:70" x14ac:dyDescent="0.25">
      <c r="A1615" s="6">
        <v>35420105</v>
      </c>
      <c r="B1615" t="s">
        <v>3257</v>
      </c>
      <c r="C1615" s="7" t="s">
        <v>421</v>
      </c>
      <c r="D1615" s="7" t="s">
        <v>2647</v>
      </c>
      <c r="E1615" s="7" t="s">
        <v>421</v>
      </c>
      <c r="F1615" t="s">
        <v>2507</v>
      </c>
      <c r="G1615" t="s">
        <v>2648</v>
      </c>
      <c r="H1615" t="s">
        <v>1218</v>
      </c>
      <c r="I1615" t="s">
        <v>130</v>
      </c>
      <c r="J1615" t="s">
        <v>78</v>
      </c>
      <c r="K1615" t="s">
        <v>109</v>
      </c>
      <c r="L1615">
        <v>38.772830240099999</v>
      </c>
      <c r="M1615">
        <v>-120.81527951779999</v>
      </c>
      <c r="N1615" s="7" t="s">
        <v>733</v>
      </c>
      <c r="O1615" s="7" t="s">
        <v>1399</v>
      </c>
      <c r="P1615" s="7" t="s">
        <v>735</v>
      </c>
      <c r="Q1615" s="7" t="s">
        <v>122</v>
      </c>
      <c r="R1615" s="7">
        <v>1666</v>
      </c>
      <c r="S1615" s="7">
        <v>68</v>
      </c>
      <c r="T1615" s="7" t="s">
        <v>123</v>
      </c>
      <c r="U1615" s="7"/>
      <c r="V1615" s="7" t="s">
        <v>2625</v>
      </c>
      <c r="W1615" s="8">
        <v>0</v>
      </c>
      <c r="X1615" s="8">
        <v>2.4329999999999998</v>
      </c>
      <c r="Y1615" s="8">
        <v>0</v>
      </c>
      <c r="Z1615" s="8">
        <v>2.4329999999999998</v>
      </c>
      <c r="AA1615" s="8">
        <v>0</v>
      </c>
      <c r="AB1615" s="8">
        <v>0</v>
      </c>
      <c r="AC1615" s="8">
        <v>0</v>
      </c>
      <c r="AD1615" s="8">
        <v>0</v>
      </c>
      <c r="AE1615" s="8">
        <v>0</v>
      </c>
      <c r="AF1615" s="8">
        <v>0</v>
      </c>
      <c r="AG1615" s="8">
        <v>0</v>
      </c>
      <c r="AH1615" s="8">
        <v>0</v>
      </c>
      <c r="AI1615" s="8">
        <v>0</v>
      </c>
      <c r="AJ1615" s="8">
        <v>0</v>
      </c>
      <c r="AK1615" s="8">
        <v>0</v>
      </c>
      <c r="AL1615" s="8">
        <v>0</v>
      </c>
      <c r="AM1615" s="8">
        <v>0</v>
      </c>
      <c r="AN1615" s="8">
        <v>0</v>
      </c>
      <c r="AO1615" s="8">
        <v>0</v>
      </c>
      <c r="AP1615" s="8">
        <v>0</v>
      </c>
      <c r="AQ1615" s="8">
        <v>0</v>
      </c>
      <c r="AR1615" s="8">
        <v>0</v>
      </c>
      <c r="AS1615" s="8">
        <v>0</v>
      </c>
      <c r="AT1615" s="8">
        <v>0</v>
      </c>
      <c r="AU1615" s="7">
        <v>0</v>
      </c>
      <c r="AV1615" s="7">
        <v>0</v>
      </c>
      <c r="AW1615" s="7">
        <v>0</v>
      </c>
      <c r="AX1615" s="7">
        <v>0</v>
      </c>
      <c r="AY1615" s="7">
        <v>0</v>
      </c>
      <c r="AZ1615" s="7">
        <v>0</v>
      </c>
      <c r="BA1615" s="7">
        <v>0</v>
      </c>
      <c r="BB1615" s="7">
        <v>0</v>
      </c>
      <c r="BC1615" s="8">
        <v>0</v>
      </c>
      <c r="BD1615" s="8">
        <v>2.4329999999999998</v>
      </c>
      <c r="BE1615" s="8">
        <v>0</v>
      </c>
      <c r="BF1615" s="8">
        <v>2.4329999999999998</v>
      </c>
      <c r="BG1615" s="8">
        <v>0</v>
      </c>
      <c r="BH1615" s="8">
        <v>0</v>
      </c>
      <c r="BI1615" s="8">
        <v>0</v>
      </c>
      <c r="BJ1615" s="8">
        <v>0</v>
      </c>
      <c r="BK1615" s="8">
        <v>0</v>
      </c>
      <c r="BL1615" s="8">
        <v>0</v>
      </c>
      <c r="BM1615" s="8">
        <v>0</v>
      </c>
      <c r="BN1615" s="8">
        <v>0</v>
      </c>
      <c r="BO1615" s="8">
        <v>0</v>
      </c>
      <c r="BP1615" s="8">
        <v>0</v>
      </c>
      <c r="BQ1615" s="8">
        <v>0</v>
      </c>
      <c r="BR1615" s="8">
        <v>0</v>
      </c>
    </row>
    <row r="1616" spans="1:70" x14ac:dyDescent="0.25">
      <c r="A1616" s="6">
        <v>35420106</v>
      </c>
      <c r="B1616" t="s">
        <v>3258</v>
      </c>
      <c r="C1616" s="7" t="s">
        <v>421</v>
      </c>
      <c r="D1616" s="7" t="s">
        <v>2647</v>
      </c>
      <c r="E1616" s="7" t="s">
        <v>421</v>
      </c>
      <c r="F1616" t="s">
        <v>2507</v>
      </c>
      <c r="G1616" t="s">
        <v>2648</v>
      </c>
      <c r="H1616" t="s">
        <v>1218</v>
      </c>
      <c r="I1616" t="s">
        <v>130</v>
      </c>
      <c r="J1616" t="s">
        <v>78</v>
      </c>
      <c r="K1616" t="s">
        <v>109</v>
      </c>
      <c r="L1616">
        <v>38.783677427500002</v>
      </c>
      <c r="M1616">
        <v>-120.81682304</v>
      </c>
      <c r="N1616" s="7" t="s">
        <v>733</v>
      </c>
      <c r="O1616" s="7" t="s">
        <v>1399</v>
      </c>
      <c r="P1616" s="7" t="s">
        <v>735</v>
      </c>
      <c r="Q1616" s="7" t="s">
        <v>122</v>
      </c>
      <c r="R1616" s="7">
        <v>1666</v>
      </c>
      <c r="S1616" s="7">
        <v>68</v>
      </c>
      <c r="T1616" s="7" t="s">
        <v>123</v>
      </c>
      <c r="U1616" s="7"/>
      <c r="V1616" s="7" t="s">
        <v>2625</v>
      </c>
      <c r="W1616" s="8">
        <v>0</v>
      </c>
      <c r="X1616" s="8">
        <v>1.228</v>
      </c>
      <c r="Y1616" s="8">
        <v>0</v>
      </c>
      <c r="Z1616" s="8">
        <v>1.228</v>
      </c>
      <c r="AA1616" s="8">
        <v>0</v>
      </c>
      <c r="AB1616" s="8">
        <v>0</v>
      </c>
      <c r="AC1616" s="8">
        <v>0</v>
      </c>
      <c r="AD1616" s="8">
        <v>0</v>
      </c>
      <c r="AE1616" s="8">
        <v>0</v>
      </c>
      <c r="AF1616" s="8">
        <v>0</v>
      </c>
      <c r="AG1616" s="8">
        <v>0</v>
      </c>
      <c r="AH1616" s="8">
        <v>0</v>
      </c>
      <c r="AI1616" s="8">
        <v>0</v>
      </c>
      <c r="AJ1616" s="8">
        <v>0</v>
      </c>
      <c r="AK1616" s="8">
        <v>0</v>
      </c>
      <c r="AL1616" s="8">
        <v>0</v>
      </c>
      <c r="AM1616" s="8">
        <v>0</v>
      </c>
      <c r="AN1616" s="8">
        <v>0</v>
      </c>
      <c r="AO1616" s="8">
        <v>0</v>
      </c>
      <c r="AP1616" s="8">
        <v>0</v>
      </c>
      <c r="AQ1616" s="8">
        <v>0</v>
      </c>
      <c r="AR1616" s="8">
        <v>0</v>
      </c>
      <c r="AS1616" s="8">
        <v>0</v>
      </c>
      <c r="AT1616" s="8">
        <v>0</v>
      </c>
      <c r="AU1616" s="7">
        <v>0</v>
      </c>
      <c r="AV1616" s="7">
        <v>0</v>
      </c>
      <c r="AW1616" s="7">
        <v>0</v>
      </c>
      <c r="AX1616" s="7">
        <v>0</v>
      </c>
      <c r="AY1616" s="7">
        <v>0</v>
      </c>
      <c r="AZ1616" s="7">
        <v>0</v>
      </c>
      <c r="BA1616" s="7">
        <v>0</v>
      </c>
      <c r="BB1616" s="7">
        <v>0</v>
      </c>
      <c r="BC1616" s="8">
        <v>0</v>
      </c>
      <c r="BD1616" s="8">
        <v>1.228</v>
      </c>
      <c r="BE1616" s="8">
        <v>0</v>
      </c>
      <c r="BF1616" s="8">
        <v>1.228</v>
      </c>
      <c r="BG1616" s="8">
        <v>0</v>
      </c>
      <c r="BH1616" s="8">
        <v>0</v>
      </c>
      <c r="BI1616" s="8">
        <v>0</v>
      </c>
      <c r="BJ1616" s="8">
        <v>0</v>
      </c>
      <c r="BK1616" s="8">
        <v>0</v>
      </c>
      <c r="BL1616" s="8">
        <v>0</v>
      </c>
      <c r="BM1616" s="8">
        <v>0</v>
      </c>
      <c r="BN1616" s="8">
        <v>0</v>
      </c>
      <c r="BO1616" s="8">
        <v>0</v>
      </c>
      <c r="BP1616" s="8">
        <v>0</v>
      </c>
      <c r="BQ1616" s="8">
        <v>0</v>
      </c>
      <c r="BR1616" s="8">
        <v>0</v>
      </c>
    </row>
    <row r="1617" spans="1:70" x14ac:dyDescent="0.25">
      <c r="A1617" s="6">
        <v>35420107</v>
      </c>
      <c r="B1617" t="s">
        <v>3259</v>
      </c>
      <c r="C1617" s="7" t="s">
        <v>421</v>
      </c>
      <c r="D1617" s="7" t="s">
        <v>2647</v>
      </c>
      <c r="E1617" s="7" t="s">
        <v>421</v>
      </c>
      <c r="F1617" t="s">
        <v>2507</v>
      </c>
      <c r="G1617" t="s">
        <v>2648</v>
      </c>
      <c r="H1617" t="s">
        <v>1218</v>
      </c>
      <c r="I1617" t="s">
        <v>130</v>
      </c>
      <c r="J1617" t="s">
        <v>78</v>
      </c>
      <c r="K1617" t="s">
        <v>109</v>
      </c>
      <c r="L1617">
        <v>38.788172536600001</v>
      </c>
      <c r="M1617">
        <v>-120.81621883539999</v>
      </c>
      <c r="N1617" s="7" t="s">
        <v>733</v>
      </c>
      <c r="O1617" s="7" t="s">
        <v>1399</v>
      </c>
      <c r="P1617" s="7" t="s">
        <v>735</v>
      </c>
      <c r="Q1617" s="7" t="s">
        <v>122</v>
      </c>
      <c r="R1617" s="7">
        <v>1666</v>
      </c>
      <c r="S1617" s="7">
        <v>68</v>
      </c>
      <c r="T1617" s="7" t="s">
        <v>123</v>
      </c>
      <c r="U1617" s="7"/>
      <c r="V1617" s="7" t="s">
        <v>2625</v>
      </c>
      <c r="W1617" s="8">
        <v>0</v>
      </c>
      <c r="X1617" s="8">
        <v>2.4159999999999999</v>
      </c>
      <c r="Y1617" s="8">
        <v>0</v>
      </c>
      <c r="Z1617" s="8">
        <v>2.4159999999999999</v>
      </c>
      <c r="AA1617" s="8">
        <v>0</v>
      </c>
      <c r="AB1617" s="8">
        <v>0</v>
      </c>
      <c r="AC1617" s="8">
        <v>0</v>
      </c>
      <c r="AD1617" s="8">
        <v>0</v>
      </c>
      <c r="AE1617" s="8">
        <v>0</v>
      </c>
      <c r="AF1617" s="8">
        <v>0</v>
      </c>
      <c r="AG1617" s="8">
        <v>0</v>
      </c>
      <c r="AH1617" s="8">
        <v>0</v>
      </c>
      <c r="AI1617" s="8">
        <v>0</v>
      </c>
      <c r="AJ1617" s="8">
        <v>0</v>
      </c>
      <c r="AK1617" s="8">
        <v>0</v>
      </c>
      <c r="AL1617" s="8">
        <v>0</v>
      </c>
      <c r="AM1617" s="8">
        <v>0</v>
      </c>
      <c r="AN1617" s="8">
        <v>0</v>
      </c>
      <c r="AO1617" s="8">
        <v>0</v>
      </c>
      <c r="AP1617" s="8">
        <v>0</v>
      </c>
      <c r="AQ1617" s="8">
        <v>0</v>
      </c>
      <c r="AR1617" s="8">
        <v>0</v>
      </c>
      <c r="AS1617" s="8">
        <v>0</v>
      </c>
      <c r="AT1617" s="8">
        <v>0</v>
      </c>
      <c r="AU1617" s="7">
        <v>0</v>
      </c>
      <c r="AV1617" s="7">
        <v>0</v>
      </c>
      <c r="AW1617" s="7">
        <v>0</v>
      </c>
      <c r="AX1617" s="7">
        <v>0</v>
      </c>
      <c r="AY1617" s="7">
        <v>0</v>
      </c>
      <c r="AZ1617" s="7">
        <v>0</v>
      </c>
      <c r="BA1617" s="7">
        <v>0</v>
      </c>
      <c r="BB1617" s="7">
        <v>0</v>
      </c>
      <c r="BC1617" s="8">
        <v>0</v>
      </c>
      <c r="BD1617" s="8">
        <v>2.4159999999999999</v>
      </c>
      <c r="BE1617" s="8">
        <v>0</v>
      </c>
      <c r="BF1617" s="8">
        <v>2.4159999999999999</v>
      </c>
      <c r="BG1617" s="8">
        <v>0</v>
      </c>
      <c r="BH1617" s="8">
        <v>0</v>
      </c>
      <c r="BI1617" s="8">
        <v>0</v>
      </c>
      <c r="BJ1617" s="8">
        <v>0</v>
      </c>
      <c r="BK1617" s="8">
        <v>0</v>
      </c>
      <c r="BL1617" s="8">
        <v>0</v>
      </c>
      <c r="BM1617" s="8">
        <v>0</v>
      </c>
      <c r="BN1617" s="8">
        <v>0</v>
      </c>
      <c r="BO1617" s="8">
        <v>0</v>
      </c>
      <c r="BP1617" s="8">
        <v>0</v>
      </c>
      <c r="BQ1617" s="8">
        <v>0</v>
      </c>
      <c r="BR1617" s="8">
        <v>0</v>
      </c>
    </row>
    <row r="1618" spans="1:70" x14ac:dyDescent="0.25">
      <c r="A1618" s="6">
        <v>35420108</v>
      </c>
      <c r="B1618" t="s">
        <v>3260</v>
      </c>
      <c r="C1618" s="7" t="s">
        <v>421</v>
      </c>
      <c r="D1618" s="7" t="s">
        <v>2647</v>
      </c>
      <c r="E1618" s="7" t="s">
        <v>421</v>
      </c>
      <c r="F1618" t="s">
        <v>2507</v>
      </c>
      <c r="G1618" t="s">
        <v>2648</v>
      </c>
      <c r="H1618" t="s">
        <v>1218</v>
      </c>
      <c r="I1618" t="s">
        <v>130</v>
      </c>
      <c r="J1618" t="s">
        <v>78</v>
      </c>
      <c r="K1618" t="s">
        <v>109</v>
      </c>
      <c r="L1618">
        <v>38.783613243399998</v>
      </c>
      <c r="M1618">
        <v>-120.8174503323</v>
      </c>
      <c r="N1618" s="7" t="s">
        <v>733</v>
      </c>
      <c r="O1618" s="7" t="s">
        <v>1399</v>
      </c>
      <c r="P1618" s="7" t="s">
        <v>735</v>
      </c>
      <c r="Q1618" s="7" t="s">
        <v>122</v>
      </c>
      <c r="R1618" s="7">
        <v>1666</v>
      </c>
      <c r="S1618" s="7">
        <v>68</v>
      </c>
      <c r="T1618" s="7" t="s">
        <v>123</v>
      </c>
      <c r="U1618" s="7"/>
      <c r="V1618" s="7" t="s">
        <v>2625</v>
      </c>
      <c r="W1618" s="8">
        <v>0</v>
      </c>
      <c r="X1618" s="8">
        <v>1.339</v>
      </c>
      <c r="Y1618" s="8">
        <v>0</v>
      </c>
      <c r="Z1618" s="8">
        <v>1.339</v>
      </c>
      <c r="AA1618" s="8">
        <v>0</v>
      </c>
      <c r="AB1618" s="8">
        <v>0</v>
      </c>
      <c r="AC1618" s="8">
        <v>0</v>
      </c>
      <c r="AD1618" s="8">
        <v>0</v>
      </c>
      <c r="AE1618" s="8">
        <v>0</v>
      </c>
      <c r="AF1618" s="8">
        <v>0</v>
      </c>
      <c r="AG1618" s="8">
        <v>0</v>
      </c>
      <c r="AH1618" s="8">
        <v>0</v>
      </c>
      <c r="AI1618" s="8">
        <v>0</v>
      </c>
      <c r="AJ1618" s="8">
        <v>0</v>
      </c>
      <c r="AK1618" s="8">
        <v>0</v>
      </c>
      <c r="AL1618" s="8">
        <v>0</v>
      </c>
      <c r="AM1618" s="8">
        <v>0</v>
      </c>
      <c r="AN1618" s="8">
        <v>0</v>
      </c>
      <c r="AO1618" s="8">
        <v>0</v>
      </c>
      <c r="AP1618" s="8">
        <v>0</v>
      </c>
      <c r="AQ1618" s="8">
        <v>0</v>
      </c>
      <c r="AR1618" s="8">
        <v>0</v>
      </c>
      <c r="AS1618" s="8">
        <v>0</v>
      </c>
      <c r="AT1618" s="8">
        <v>0</v>
      </c>
      <c r="AU1618" s="7">
        <v>0</v>
      </c>
      <c r="AV1618" s="7">
        <v>0</v>
      </c>
      <c r="AW1618" s="7">
        <v>0</v>
      </c>
      <c r="AX1618" s="7">
        <v>0</v>
      </c>
      <c r="AY1618" s="7">
        <v>0</v>
      </c>
      <c r="AZ1618" s="7">
        <v>0</v>
      </c>
      <c r="BA1618" s="7">
        <v>0</v>
      </c>
      <c r="BB1618" s="7">
        <v>0</v>
      </c>
      <c r="BC1618" s="8">
        <v>0</v>
      </c>
      <c r="BD1618" s="8">
        <v>1.339</v>
      </c>
      <c r="BE1618" s="8">
        <v>0</v>
      </c>
      <c r="BF1618" s="8">
        <v>1.339</v>
      </c>
      <c r="BG1618" s="8">
        <v>0</v>
      </c>
      <c r="BH1618" s="8">
        <v>0</v>
      </c>
      <c r="BI1618" s="8">
        <v>0</v>
      </c>
      <c r="BJ1618" s="8">
        <v>0</v>
      </c>
      <c r="BK1618" s="8">
        <v>0</v>
      </c>
      <c r="BL1618" s="8">
        <v>0</v>
      </c>
      <c r="BM1618" s="8">
        <v>0</v>
      </c>
      <c r="BN1618" s="8">
        <v>0</v>
      </c>
      <c r="BO1618" s="8">
        <v>0</v>
      </c>
      <c r="BP1618" s="8">
        <v>0</v>
      </c>
      <c r="BQ1618" s="8">
        <v>0</v>
      </c>
      <c r="BR1618" s="8">
        <v>0</v>
      </c>
    </row>
    <row r="1619" spans="1:70" x14ac:dyDescent="0.25">
      <c r="A1619" s="6">
        <v>35420109</v>
      </c>
      <c r="B1619" t="s">
        <v>3261</v>
      </c>
      <c r="C1619" s="7" t="s">
        <v>421</v>
      </c>
      <c r="D1619" s="7" t="s">
        <v>2647</v>
      </c>
      <c r="E1619" s="7" t="s">
        <v>421</v>
      </c>
      <c r="F1619" t="s">
        <v>2507</v>
      </c>
      <c r="G1619" t="s">
        <v>2648</v>
      </c>
      <c r="H1619" t="s">
        <v>1218</v>
      </c>
      <c r="I1619" t="s">
        <v>130</v>
      </c>
      <c r="J1619" t="s">
        <v>78</v>
      </c>
      <c r="K1619" t="s">
        <v>109</v>
      </c>
      <c r="L1619">
        <v>38.773457845099998</v>
      </c>
      <c r="M1619">
        <v>-120.8136752265</v>
      </c>
      <c r="N1619" s="7" t="s">
        <v>733</v>
      </c>
      <c r="O1619" s="7" t="s">
        <v>1399</v>
      </c>
      <c r="P1619" s="7" t="s">
        <v>735</v>
      </c>
      <c r="Q1619" s="7" t="s">
        <v>122</v>
      </c>
      <c r="R1619" s="7">
        <v>1666</v>
      </c>
      <c r="S1619" s="7">
        <v>68</v>
      </c>
      <c r="T1619" s="7" t="s">
        <v>123</v>
      </c>
      <c r="U1619" s="7"/>
      <c r="V1619" s="7" t="s">
        <v>2625</v>
      </c>
      <c r="W1619" s="8">
        <v>0</v>
      </c>
      <c r="X1619" s="8">
        <v>1.5089999999999999</v>
      </c>
      <c r="Y1619" s="8">
        <v>0</v>
      </c>
      <c r="Z1619" s="8">
        <v>1.5089999999999999</v>
      </c>
      <c r="AA1619" s="8">
        <v>0</v>
      </c>
      <c r="AB1619" s="8">
        <v>0</v>
      </c>
      <c r="AC1619" s="8">
        <v>0</v>
      </c>
      <c r="AD1619" s="8">
        <v>0</v>
      </c>
      <c r="AE1619" s="8">
        <v>0</v>
      </c>
      <c r="AF1619" s="8">
        <v>0</v>
      </c>
      <c r="AG1619" s="8">
        <v>0</v>
      </c>
      <c r="AH1619" s="8">
        <v>0</v>
      </c>
      <c r="AI1619" s="8">
        <v>0</v>
      </c>
      <c r="AJ1619" s="8">
        <v>0</v>
      </c>
      <c r="AK1619" s="8">
        <v>0</v>
      </c>
      <c r="AL1619" s="8">
        <v>0</v>
      </c>
      <c r="AM1619" s="8">
        <v>0</v>
      </c>
      <c r="AN1619" s="8">
        <v>0</v>
      </c>
      <c r="AO1619" s="8">
        <v>0</v>
      </c>
      <c r="AP1619" s="8">
        <v>0</v>
      </c>
      <c r="AQ1619" s="8">
        <v>0</v>
      </c>
      <c r="AR1619" s="8">
        <v>0</v>
      </c>
      <c r="AS1619" s="8">
        <v>0</v>
      </c>
      <c r="AT1619" s="8">
        <v>0</v>
      </c>
      <c r="AU1619" s="7">
        <v>0</v>
      </c>
      <c r="AV1619" s="7">
        <v>0</v>
      </c>
      <c r="AW1619" s="7">
        <v>0</v>
      </c>
      <c r="AX1619" s="7">
        <v>0</v>
      </c>
      <c r="AY1619" s="7">
        <v>0</v>
      </c>
      <c r="AZ1619" s="7">
        <v>0</v>
      </c>
      <c r="BA1619" s="7">
        <v>0</v>
      </c>
      <c r="BB1619" s="7">
        <v>0</v>
      </c>
      <c r="BC1619" s="8">
        <v>0</v>
      </c>
      <c r="BD1619" s="8">
        <v>1.5089999999999999</v>
      </c>
      <c r="BE1619" s="8">
        <v>0</v>
      </c>
      <c r="BF1619" s="8">
        <v>1.5089999999999999</v>
      </c>
      <c r="BG1619" s="8">
        <v>0</v>
      </c>
      <c r="BH1619" s="8">
        <v>0</v>
      </c>
      <c r="BI1619" s="8">
        <v>0</v>
      </c>
      <c r="BJ1619" s="8">
        <v>0</v>
      </c>
      <c r="BK1619" s="8">
        <v>0</v>
      </c>
      <c r="BL1619" s="8">
        <v>0</v>
      </c>
      <c r="BM1619" s="8">
        <v>0</v>
      </c>
      <c r="BN1619" s="8">
        <v>0</v>
      </c>
      <c r="BO1619" s="8">
        <v>0</v>
      </c>
      <c r="BP1619" s="8">
        <v>0</v>
      </c>
      <c r="BQ1619" s="8">
        <v>0</v>
      </c>
      <c r="BR1619" s="8">
        <v>0</v>
      </c>
    </row>
    <row r="1620" spans="1:70" x14ac:dyDescent="0.25">
      <c r="A1620" s="6">
        <v>35420110</v>
      </c>
      <c r="B1620" t="s">
        <v>3262</v>
      </c>
      <c r="C1620" s="7" t="s">
        <v>421</v>
      </c>
      <c r="D1620" s="7" t="s">
        <v>2647</v>
      </c>
      <c r="E1620" s="7" t="s">
        <v>421</v>
      </c>
      <c r="F1620" t="s">
        <v>2507</v>
      </c>
      <c r="G1620" t="s">
        <v>2648</v>
      </c>
      <c r="H1620" t="s">
        <v>1218</v>
      </c>
      <c r="I1620" t="s">
        <v>130</v>
      </c>
      <c r="J1620" t="s">
        <v>78</v>
      </c>
      <c r="K1620" t="s">
        <v>109</v>
      </c>
      <c r="L1620">
        <v>38.766600142400002</v>
      </c>
      <c r="M1620">
        <v>-120.822207711</v>
      </c>
      <c r="N1620" s="7" t="s">
        <v>733</v>
      </c>
      <c r="O1620" s="7" t="s">
        <v>1399</v>
      </c>
      <c r="P1620" s="7" t="s">
        <v>735</v>
      </c>
      <c r="Q1620" s="7" t="s">
        <v>122</v>
      </c>
      <c r="R1620" s="7">
        <v>1666</v>
      </c>
      <c r="S1620" s="7">
        <v>68</v>
      </c>
      <c r="T1620" s="7" t="s">
        <v>123</v>
      </c>
      <c r="U1620" s="7"/>
      <c r="V1620" s="7" t="s">
        <v>2625</v>
      </c>
      <c r="W1620" s="8">
        <v>0</v>
      </c>
      <c r="X1620" s="8">
        <v>1</v>
      </c>
      <c r="Y1620" s="8">
        <v>0</v>
      </c>
      <c r="Z1620" s="8">
        <v>1</v>
      </c>
      <c r="AA1620" s="8">
        <v>0</v>
      </c>
      <c r="AB1620" s="8">
        <v>0</v>
      </c>
      <c r="AC1620" s="8">
        <v>0</v>
      </c>
      <c r="AD1620" s="8">
        <v>0</v>
      </c>
      <c r="AE1620" s="8">
        <v>0</v>
      </c>
      <c r="AF1620" s="8">
        <v>0</v>
      </c>
      <c r="AG1620" s="8">
        <v>0</v>
      </c>
      <c r="AH1620" s="8">
        <v>0</v>
      </c>
      <c r="AI1620" s="8">
        <v>0</v>
      </c>
      <c r="AJ1620" s="8">
        <v>0</v>
      </c>
      <c r="AK1620" s="8">
        <v>0</v>
      </c>
      <c r="AL1620" s="8">
        <v>0</v>
      </c>
      <c r="AM1620" s="8">
        <v>0</v>
      </c>
      <c r="AN1620" s="8">
        <v>0</v>
      </c>
      <c r="AO1620" s="8">
        <v>0</v>
      </c>
      <c r="AP1620" s="8">
        <v>0</v>
      </c>
      <c r="AQ1620" s="8">
        <v>0</v>
      </c>
      <c r="AR1620" s="8">
        <v>0</v>
      </c>
      <c r="AS1620" s="8">
        <v>0</v>
      </c>
      <c r="AT1620" s="8">
        <v>0</v>
      </c>
      <c r="AU1620" s="7">
        <v>0</v>
      </c>
      <c r="AV1620" s="7">
        <v>0</v>
      </c>
      <c r="AW1620" s="7">
        <v>0</v>
      </c>
      <c r="AX1620" s="7">
        <v>0</v>
      </c>
      <c r="AY1620" s="7">
        <v>0</v>
      </c>
      <c r="AZ1620" s="7">
        <v>0</v>
      </c>
      <c r="BA1620" s="7">
        <v>0</v>
      </c>
      <c r="BB1620" s="7">
        <v>0</v>
      </c>
      <c r="BC1620" s="8">
        <v>0</v>
      </c>
      <c r="BD1620" s="8">
        <v>1</v>
      </c>
      <c r="BE1620" s="8">
        <v>0</v>
      </c>
      <c r="BF1620" s="8">
        <v>1</v>
      </c>
      <c r="BG1620" s="8">
        <v>0</v>
      </c>
      <c r="BH1620" s="8">
        <v>0</v>
      </c>
      <c r="BI1620" s="8">
        <v>0</v>
      </c>
      <c r="BJ1620" s="8">
        <v>0</v>
      </c>
      <c r="BK1620" s="8">
        <v>0</v>
      </c>
      <c r="BL1620" s="8">
        <v>0</v>
      </c>
      <c r="BM1620" s="8">
        <v>0</v>
      </c>
      <c r="BN1620" s="8">
        <v>0</v>
      </c>
      <c r="BO1620" s="8">
        <v>0</v>
      </c>
      <c r="BP1620" s="8">
        <v>0</v>
      </c>
      <c r="BQ1620" s="8">
        <v>0</v>
      </c>
      <c r="BR1620" s="8">
        <v>0</v>
      </c>
    </row>
    <row r="1621" spans="1:70" x14ac:dyDescent="0.25">
      <c r="A1621" s="6">
        <v>35420111</v>
      </c>
      <c r="B1621" t="s">
        <v>3263</v>
      </c>
      <c r="C1621" s="7" t="s">
        <v>421</v>
      </c>
      <c r="D1621" s="7" t="s">
        <v>2647</v>
      </c>
      <c r="E1621" s="7" t="s">
        <v>421</v>
      </c>
      <c r="F1621" t="s">
        <v>2507</v>
      </c>
      <c r="G1621" t="s">
        <v>2648</v>
      </c>
      <c r="H1621" t="s">
        <v>1218</v>
      </c>
      <c r="I1621" t="s">
        <v>130</v>
      </c>
      <c r="J1621" t="s">
        <v>78</v>
      </c>
      <c r="K1621" t="s">
        <v>109</v>
      </c>
      <c r="L1621">
        <v>38.801361516100002</v>
      </c>
      <c r="M1621">
        <v>-120.81870202020001</v>
      </c>
      <c r="N1621" s="7" t="s">
        <v>733</v>
      </c>
      <c r="O1621" s="7" t="s">
        <v>1399</v>
      </c>
      <c r="P1621" s="7" t="s">
        <v>735</v>
      </c>
      <c r="Q1621" s="7" t="s">
        <v>122</v>
      </c>
      <c r="R1621" s="7">
        <v>1666</v>
      </c>
      <c r="S1621" s="7">
        <v>68</v>
      </c>
      <c r="T1621" s="7" t="s">
        <v>123</v>
      </c>
      <c r="U1621" s="7"/>
      <c r="V1621" s="7" t="s">
        <v>2625</v>
      </c>
      <c r="W1621" s="8">
        <v>0</v>
      </c>
      <c r="X1621" s="8">
        <v>3.2829999999999995</v>
      </c>
      <c r="Y1621" s="8">
        <v>0</v>
      </c>
      <c r="Z1621" s="8">
        <v>3.2829999999999995</v>
      </c>
      <c r="AA1621" s="8">
        <v>0</v>
      </c>
      <c r="AB1621" s="8">
        <v>0</v>
      </c>
      <c r="AC1621" s="8">
        <v>0</v>
      </c>
      <c r="AD1621" s="8">
        <v>0</v>
      </c>
      <c r="AE1621" s="8">
        <v>0</v>
      </c>
      <c r="AF1621" s="8">
        <v>0</v>
      </c>
      <c r="AG1621" s="8">
        <v>0</v>
      </c>
      <c r="AH1621" s="8">
        <v>0</v>
      </c>
      <c r="AI1621" s="8">
        <v>0</v>
      </c>
      <c r="AJ1621" s="8">
        <v>0</v>
      </c>
      <c r="AK1621" s="8">
        <v>0</v>
      </c>
      <c r="AL1621" s="8">
        <v>0</v>
      </c>
      <c r="AM1621" s="8">
        <v>0</v>
      </c>
      <c r="AN1621" s="8">
        <v>0</v>
      </c>
      <c r="AO1621" s="8">
        <v>0</v>
      </c>
      <c r="AP1621" s="8">
        <v>0</v>
      </c>
      <c r="AQ1621" s="8">
        <v>0</v>
      </c>
      <c r="AR1621" s="8">
        <v>0</v>
      </c>
      <c r="AS1621" s="8">
        <v>0</v>
      </c>
      <c r="AT1621" s="8">
        <v>0</v>
      </c>
      <c r="AU1621" s="7">
        <v>0</v>
      </c>
      <c r="AV1621" s="7">
        <v>0</v>
      </c>
      <c r="AW1621" s="7">
        <v>0</v>
      </c>
      <c r="AX1621" s="7">
        <v>0</v>
      </c>
      <c r="AY1621" s="7">
        <v>0</v>
      </c>
      <c r="AZ1621" s="7">
        <v>0</v>
      </c>
      <c r="BA1621" s="7">
        <v>0</v>
      </c>
      <c r="BB1621" s="7">
        <v>0</v>
      </c>
      <c r="BC1621" s="8">
        <v>0</v>
      </c>
      <c r="BD1621" s="8">
        <v>3.2829999999999995</v>
      </c>
      <c r="BE1621" s="8">
        <v>0</v>
      </c>
      <c r="BF1621" s="8">
        <v>3.2829999999999995</v>
      </c>
      <c r="BG1621" s="8">
        <v>0</v>
      </c>
      <c r="BH1621" s="8">
        <v>0</v>
      </c>
      <c r="BI1621" s="8">
        <v>0</v>
      </c>
      <c r="BJ1621" s="8">
        <v>0</v>
      </c>
      <c r="BK1621" s="8">
        <v>0</v>
      </c>
      <c r="BL1621" s="8">
        <v>0</v>
      </c>
      <c r="BM1621" s="8">
        <v>0</v>
      </c>
      <c r="BN1621" s="8">
        <v>0</v>
      </c>
      <c r="BO1621" s="8">
        <v>0</v>
      </c>
      <c r="BP1621" s="8">
        <v>0</v>
      </c>
      <c r="BQ1621" s="8">
        <v>0</v>
      </c>
      <c r="BR1621" s="8">
        <v>0</v>
      </c>
    </row>
    <row r="1622" spans="1:70" x14ac:dyDescent="0.25">
      <c r="A1622" s="6">
        <v>35420112</v>
      </c>
      <c r="B1622" t="s">
        <v>3264</v>
      </c>
      <c r="C1622" s="7" t="s">
        <v>421</v>
      </c>
      <c r="D1622" s="7" t="s">
        <v>2647</v>
      </c>
      <c r="E1622" s="7" t="s">
        <v>421</v>
      </c>
      <c r="F1622" t="s">
        <v>2507</v>
      </c>
      <c r="G1622" t="s">
        <v>2648</v>
      </c>
      <c r="H1622" t="s">
        <v>1218</v>
      </c>
      <c r="I1622" t="s">
        <v>130</v>
      </c>
      <c r="J1622" t="s">
        <v>78</v>
      </c>
      <c r="K1622" t="s">
        <v>109</v>
      </c>
      <c r="L1622">
        <v>38.812644934300003</v>
      </c>
      <c r="M1622">
        <v>-120.8216725991</v>
      </c>
      <c r="N1622" s="7" t="s">
        <v>733</v>
      </c>
      <c r="O1622" s="7" t="s">
        <v>1399</v>
      </c>
      <c r="P1622" s="7" t="s">
        <v>735</v>
      </c>
      <c r="Q1622" s="7" t="s">
        <v>122</v>
      </c>
      <c r="R1622" s="7">
        <v>1666</v>
      </c>
      <c r="S1622" s="7">
        <v>68</v>
      </c>
      <c r="T1622" s="7" t="s">
        <v>123</v>
      </c>
      <c r="U1622" s="7"/>
      <c r="V1622" s="7" t="s">
        <v>2625</v>
      </c>
      <c r="W1622" s="8">
        <v>0.02</v>
      </c>
      <c r="X1622" s="8">
        <v>4.133</v>
      </c>
      <c r="Y1622" s="8">
        <v>0</v>
      </c>
      <c r="Z1622" s="8">
        <v>4.1530000000000005</v>
      </c>
      <c r="AA1622" s="8">
        <v>0</v>
      </c>
      <c r="AB1622" s="8">
        <v>0</v>
      </c>
      <c r="AC1622" s="8">
        <v>0</v>
      </c>
      <c r="AD1622" s="8">
        <v>0</v>
      </c>
      <c r="AE1622" s="8">
        <v>0</v>
      </c>
      <c r="AF1622" s="8">
        <v>0</v>
      </c>
      <c r="AG1622" s="8">
        <v>0</v>
      </c>
      <c r="AH1622" s="8">
        <v>0</v>
      </c>
      <c r="AI1622" s="8">
        <v>0</v>
      </c>
      <c r="AJ1622" s="8">
        <v>0</v>
      </c>
      <c r="AK1622" s="8">
        <v>0</v>
      </c>
      <c r="AL1622" s="8">
        <v>0</v>
      </c>
      <c r="AM1622" s="8">
        <v>0</v>
      </c>
      <c r="AN1622" s="8">
        <v>0</v>
      </c>
      <c r="AO1622" s="8">
        <v>0</v>
      </c>
      <c r="AP1622" s="8">
        <v>0</v>
      </c>
      <c r="AQ1622" s="8">
        <v>0</v>
      </c>
      <c r="AR1622" s="8">
        <v>0</v>
      </c>
      <c r="AS1622" s="8">
        <v>0</v>
      </c>
      <c r="AT1622" s="8">
        <v>0</v>
      </c>
      <c r="AU1622" s="7">
        <v>0</v>
      </c>
      <c r="AV1622" s="7">
        <v>0</v>
      </c>
      <c r="AW1622" s="7">
        <v>0</v>
      </c>
      <c r="AX1622" s="7">
        <v>0</v>
      </c>
      <c r="AY1622" s="7">
        <v>0</v>
      </c>
      <c r="AZ1622" s="7">
        <v>0</v>
      </c>
      <c r="BA1622" s="7">
        <v>0</v>
      </c>
      <c r="BB1622" s="7">
        <v>0</v>
      </c>
      <c r="BC1622" s="8">
        <v>0.02</v>
      </c>
      <c r="BD1622" s="8">
        <v>4.133</v>
      </c>
      <c r="BE1622" s="8">
        <v>0</v>
      </c>
      <c r="BF1622" s="8">
        <v>4.1530000000000005</v>
      </c>
      <c r="BG1622" s="8">
        <v>0</v>
      </c>
      <c r="BH1622" s="8">
        <v>0</v>
      </c>
      <c r="BI1622" s="8">
        <v>0</v>
      </c>
      <c r="BJ1622" s="8">
        <v>0</v>
      </c>
      <c r="BK1622" s="8">
        <v>0</v>
      </c>
      <c r="BL1622" s="8">
        <v>0</v>
      </c>
      <c r="BM1622" s="8">
        <v>0</v>
      </c>
      <c r="BN1622" s="8">
        <v>0</v>
      </c>
      <c r="BO1622" s="8">
        <v>0</v>
      </c>
      <c r="BP1622" s="8">
        <v>0</v>
      </c>
      <c r="BQ1622" s="8">
        <v>0</v>
      </c>
      <c r="BR1622" s="8">
        <v>0</v>
      </c>
    </row>
    <row r="1623" spans="1:70" x14ac:dyDescent="0.25">
      <c r="A1623" s="6">
        <v>35420113</v>
      </c>
      <c r="B1623" t="s">
        <v>3265</v>
      </c>
      <c r="C1623" s="7" t="s">
        <v>421</v>
      </c>
      <c r="D1623" s="7" t="s">
        <v>2647</v>
      </c>
      <c r="E1623" s="7" t="s">
        <v>421</v>
      </c>
      <c r="F1623" t="s">
        <v>2507</v>
      </c>
      <c r="G1623" t="s">
        <v>2648</v>
      </c>
      <c r="H1623" t="s">
        <v>1218</v>
      </c>
      <c r="I1623" t="s">
        <v>130</v>
      </c>
      <c r="J1623" t="s">
        <v>78</v>
      </c>
      <c r="K1623" t="s">
        <v>109</v>
      </c>
      <c r="L1623">
        <v>38.794828725000002</v>
      </c>
      <c r="M1623">
        <v>-120.8280279147</v>
      </c>
      <c r="N1623" s="7" t="s">
        <v>733</v>
      </c>
      <c r="O1623" s="7" t="s">
        <v>1399</v>
      </c>
      <c r="P1623" s="7" t="s">
        <v>735</v>
      </c>
      <c r="Q1623" s="7" t="s">
        <v>122</v>
      </c>
      <c r="R1623" s="7">
        <v>1666</v>
      </c>
      <c r="S1623" s="7">
        <v>68</v>
      </c>
      <c r="T1623" s="7" t="s">
        <v>123</v>
      </c>
      <c r="U1623" s="7"/>
      <c r="V1623" s="7" t="s">
        <v>2625</v>
      </c>
      <c r="W1623" s="8">
        <v>0</v>
      </c>
      <c r="X1623" s="8">
        <v>0.51300000000000001</v>
      </c>
      <c r="Y1623" s="8">
        <v>0</v>
      </c>
      <c r="Z1623" s="8">
        <v>0.51300000000000001</v>
      </c>
      <c r="AA1623" s="8">
        <v>0</v>
      </c>
      <c r="AB1623" s="8">
        <v>0</v>
      </c>
      <c r="AC1623" s="8">
        <v>0</v>
      </c>
      <c r="AD1623" s="8">
        <v>0</v>
      </c>
      <c r="AE1623" s="8">
        <v>0</v>
      </c>
      <c r="AF1623" s="8">
        <v>0</v>
      </c>
      <c r="AG1623" s="8">
        <v>0</v>
      </c>
      <c r="AH1623" s="8">
        <v>0</v>
      </c>
      <c r="AI1623" s="8">
        <v>0</v>
      </c>
      <c r="AJ1623" s="8">
        <v>0</v>
      </c>
      <c r="AK1623" s="8">
        <v>0</v>
      </c>
      <c r="AL1623" s="8">
        <v>0</v>
      </c>
      <c r="AM1623" s="8">
        <v>0</v>
      </c>
      <c r="AN1623" s="8">
        <v>0</v>
      </c>
      <c r="AO1623" s="8">
        <v>0</v>
      </c>
      <c r="AP1623" s="8">
        <v>0</v>
      </c>
      <c r="AQ1623" s="8">
        <v>0</v>
      </c>
      <c r="AR1623" s="8">
        <v>0</v>
      </c>
      <c r="AS1623" s="8">
        <v>0</v>
      </c>
      <c r="AT1623" s="8">
        <v>0</v>
      </c>
      <c r="AU1623" s="7">
        <v>0</v>
      </c>
      <c r="AV1623" s="7">
        <v>0</v>
      </c>
      <c r="AW1623" s="7">
        <v>0</v>
      </c>
      <c r="AX1623" s="7">
        <v>0</v>
      </c>
      <c r="AY1623" s="7">
        <v>0</v>
      </c>
      <c r="AZ1623" s="7">
        <v>0</v>
      </c>
      <c r="BA1623" s="7">
        <v>0</v>
      </c>
      <c r="BB1623" s="7">
        <v>0</v>
      </c>
      <c r="BC1623" s="8">
        <v>0</v>
      </c>
      <c r="BD1623" s="8">
        <v>0.51300000000000001</v>
      </c>
      <c r="BE1623" s="8">
        <v>0</v>
      </c>
      <c r="BF1623" s="8">
        <v>0.51300000000000001</v>
      </c>
      <c r="BG1623" s="8">
        <v>0</v>
      </c>
      <c r="BH1623" s="8">
        <v>0</v>
      </c>
      <c r="BI1623" s="8">
        <v>0</v>
      </c>
      <c r="BJ1623" s="8">
        <v>0</v>
      </c>
      <c r="BK1623" s="8">
        <v>0</v>
      </c>
      <c r="BL1623" s="8">
        <v>0</v>
      </c>
      <c r="BM1623" s="8">
        <v>0</v>
      </c>
      <c r="BN1623" s="8">
        <v>0</v>
      </c>
      <c r="BO1623" s="8">
        <v>0</v>
      </c>
      <c r="BP1623" s="8">
        <v>0</v>
      </c>
      <c r="BQ1623" s="8">
        <v>0</v>
      </c>
      <c r="BR1623" s="8">
        <v>0</v>
      </c>
    </row>
    <row r="1624" spans="1:70" x14ac:dyDescent="0.25">
      <c r="A1624" s="6">
        <v>35424589</v>
      </c>
      <c r="B1624" t="s">
        <v>3266</v>
      </c>
      <c r="C1624" s="7" t="s">
        <v>421</v>
      </c>
      <c r="D1624" s="7" t="s">
        <v>2647</v>
      </c>
      <c r="E1624" s="7" t="s">
        <v>421</v>
      </c>
      <c r="F1624" t="s">
        <v>2507</v>
      </c>
      <c r="G1624" t="s">
        <v>2648</v>
      </c>
      <c r="H1624" t="s">
        <v>1218</v>
      </c>
      <c r="I1624" t="s">
        <v>130</v>
      </c>
      <c r="J1624" t="s">
        <v>78</v>
      </c>
      <c r="K1624" t="s">
        <v>109</v>
      </c>
      <c r="L1624">
        <v>38.831959320700001</v>
      </c>
      <c r="M1624">
        <v>-120.8168971211</v>
      </c>
      <c r="N1624" s="7" t="s">
        <v>733</v>
      </c>
      <c r="O1624" s="7" t="s">
        <v>1399</v>
      </c>
      <c r="P1624" s="7" t="s">
        <v>735</v>
      </c>
      <c r="Q1624" s="7" t="s">
        <v>170</v>
      </c>
      <c r="R1624" s="7">
        <v>1666</v>
      </c>
      <c r="S1624" s="7">
        <v>68</v>
      </c>
      <c r="T1624" s="7" t="s">
        <v>123</v>
      </c>
      <c r="U1624" s="7"/>
      <c r="V1624" s="7" t="s">
        <v>790</v>
      </c>
      <c r="W1624" s="8">
        <v>1.5000000000000001E-2</v>
      </c>
      <c r="X1624" s="8">
        <v>0.71199999999999997</v>
      </c>
      <c r="Y1624" s="8">
        <v>0</v>
      </c>
      <c r="Z1624" s="8">
        <v>0.72699999999999987</v>
      </c>
      <c r="AA1624" s="8">
        <v>0</v>
      </c>
      <c r="AB1624" s="8">
        <v>0</v>
      </c>
      <c r="AC1624" s="8">
        <v>0</v>
      </c>
      <c r="AD1624" s="8">
        <v>0</v>
      </c>
      <c r="AE1624" s="8">
        <v>0</v>
      </c>
      <c r="AF1624" s="8">
        <v>0</v>
      </c>
      <c r="AG1624" s="8">
        <v>0</v>
      </c>
      <c r="AH1624" s="8">
        <v>0</v>
      </c>
      <c r="AI1624" s="8">
        <v>0</v>
      </c>
      <c r="AJ1624" s="8">
        <v>0</v>
      </c>
      <c r="AK1624" s="8">
        <v>0</v>
      </c>
      <c r="AL1624" s="8">
        <v>0</v>
      </c>
      <c r="AM1624" s="8">
        <v>0</v>
      </c>
      <c r="AN1624" s="8">
        <v>0</v>
      </c>
      <c r="AO1624" s="8">
        <v>0</v>
      </c>
      <c r="AP1624" s="8">
        <v>0</v>
      </c>
      <c r="AQ1624" s="8">
        <v>0</v>
      </c>
      <c r="AR1624" s="8">
        <v>0</v>
      </c>
      <c r="AS1624" s="8">
        <v>0</v>
      </c>
      <c r="AT1624" s="8">
        <v>0</v>
      </c>
      <c r="AU1624" s="7">
        <v>0</v>
      </c>
      <c r="AV1624" s="7">
        <v>0</v>
      </c>
      <c r="AW1624" s="7">
        <v>0</v>
      </c>
      <c r="AX1624" s="7">
        <v>0</v>
      </c>
      <c r="AY1624" s="7">
        <v>0</v>
      </c>
      <c r="AZ1624" s="7">
        <v>0</v>
      </c>
      <c r="BA1624" s="7">
        <v>0</v>
      </c>
      <c r="BB1624" s="7">
        <v>0</v>
      </c>
      <c r="BC1624" s="8">
        <v>0</v>
      </c>
      <c r="BD1624" s="8">
        <v>0</v>
      </c>
      <c r="BE1624" s="8">
        <v>0</v>
      </c>
      <c r="BF1624" s="8">
        <v>0</v>
      </c>
      <c r="BG1624" s="8">
        <v>0</v>
      </c>
      <c r="BH1624" s="8">
        <v>0</v>
      </c>
      <c r="BI1624" s="8">
        <v>0</v>
      </c>
      <c r="BJ1624" s="8">
        <v>0</v>
      </c>
      <c r="BK1624" s="8">
        <v>1.5000000000000001E-2</v>
      </c>
      <c r="BL1624" s="8">
        <v>0.71199999999999997</v>
      </c>
      <c r="BM1624" s="8">
        <v>0</v>
      </c>
      <c r="BN1624" s="8">
        <v>0.72699999999999987</v>
      </c>
      <c r="BO1624" s="8">
        <v>0</v>
      </c>
      <c r="BP1624" s="8">
        <v>0</v>
      </c>
      <c r="BQ1624" s="8">
        <v>0</v>
      </c>
      <c r="BR1624" s="8">
        <v>0</v>
      </c>
    </row>
    <row r="1625" spans="1:70" x14ac:dyDescent="0.25">
      <c r="A1625" s="6">
        <v>35424590</v>
      </c>
      <c r="B1625" t="s">
        <v>3267</v>
      </c>
      <c r="C1625" s="7" t="s">
        <v>421</v>
      </c>
      <c r="D1625" s="7" t="s">
        <v>2647</v>
      </c>
      <c r="E1625" s="7" t="s">
        <v>421</v>
      </c>
      <c r="F1625" t="s">
        <v>2507</v>
      </c>
      <c r="G1625" t="s">
        <v>2648</v>
      </c>
      <c r="H1625" t="s">
        <v>1218</v>
      </c>
      <c r="I1625" t="s">
        <v>130</v>
      </c>
      <c r="J1625" t="s">
        <v>78</v>
      </c>
      <c r="K1625" t="s">
        <v>109</v>
      </c>
      <c r="L1625">
        <v>38.830004029599998</v>
      </c>
      <c r="M1625">
        <v>-120.8151597243</v>
      </c>
      <c r="N1625" s="7" t="s">
        <v>733</v>
      </c>
      <c r="O1625" s="7" t="s">
        <v>1399</v>
      </c>
      <c r="P1625" s="7" t="s">
        <v>735</v>
      </c>
      <c r="Q1625" s="7" t="s">
        <v>170</v>
      </c>
      <c r="R1625" s="7">
        <v>1666</v>
      </c>
      <c r="S1625" s="7">
        <v>68</v>
      </c>
      <c r="T1625" s="7" t="s">
        <v>123</v>
      </c>
      <c r="U1625" s="7"/>
      <c r="V1625" s="7" t="s">
        <v>790</v>
      </c>
      <c r="W1625" s="8">
        <v>0</v>
      </c>
      <c r="X1625" s="8">
        <v>1.8849999999999998</v>
      </c>
      <c r="Y1625" s="8">
        <v>0</v>
      </c>
      <c r="Z1625" s="8">
        <v>1.8849999999999998</v>
      </c>
      <c r="AA1625" s="8">
        <v>0</v>
      </c>
      <c r="AB1625" s="8">
        <v>0</v>
      </c>
      <c r="AC1625" s="8">
        <v>0</v>
      </c>
      <c r="AD1625" s="8">
        <v>0</v>
      </c>
      <c r="AE1625" s="8">
        <v>0</v>
      </c>
      <c r="AF1625" s="8">
        <v>0</v>
      </c>
      <c r="AG1625" s="8">
        <v>0</v>
      </c>
      <c r="AH1625" s="8">
        <v>0</v>
      </c>
      <c r="AI1625" s="8">
        <v>0</v>
      </c>
      <c r="AJ1625" s="8">
        <v>0</v>
      </c>
      <c r="AK1625" s="8">
        <v>0</v>
      </c>
      <c r="AL1625" s="8">
        <v>0</v>
      </c>
      <c r="AM1625" s="8">
        <v>0</v>
      </c>
      <c r="AN1625" s="8">
        <v>0</v>
      </c>
      <c r="AO1625" s="8">
        <v>0</v>
      </c>
      <c r="AP1625" s="8">
        <v>0</v>
      </c>
      <c r="AQ1625" s="8">
        <v>0</v>
      </c>
      <c r="AR1625" s="8">
        <v>0</v>
      </c>
      <c r="AS1625" s="8">
        <v>0</v>
      </c>
      <c r="AT1625" s="8">
        <v>0</v>
      </c>
      <c r="AU1625" s="7">
        <v>0</v>
      </c>
      <c r="AV1625" s="7">
        <v>0</v>
      </c>
      <c r="AW1625" s="7">
        <v>0</v>
      </c>
      <c r="AX1625" s="7">
        <v>0</v>
      </c>
      <c r="AY1625" s="7">
        <v>0</v>
      </c>
      <c r="AZ1625" s="7">
        <v>0</v>
      </c>
      <c r="BA1625" s="7">
        <v>0</v>
      </c>
      <c r="BB1625" s="7">
        <v>0</v>
      </c>
      <c r="BC1625" s="8">
        <v>0</v>
      </c>
      <c r="BD1625" s="8">
        <v>0</v>
      </c>
      <c r="BE1625" s="8">
        <v>0</v>
      </c>
      <c r="BF1625" s="8">
        <v>0</v>
      </c>
      <c r="BG1625" s="8">
        <v>0</v>
      </c>
      <c r="BH1625" s="8">
        <v>0</v>
      </c>
      <c r="BI1625" s="8">
        <v>0</v>
      </c>
      <c r="BJ1625" s="8">
        <v>0</v>
      </c>
      <c r="BK1625" s="8">
        <v>0</v>
      </c>
      <c r="BL1625" s="8">
        <v>1.8849999999999998</v>
      </c>
      <c r="BM1625" s="8">
        <v>0</v>
      </c>
      <c r="BN1625" s="8">
        <v>1.8849999999999998</v>
      </c>
      <c r="BO1625" s="8">
        <v>0</v>
      </c>
      <c r="BP1625" s="8">
        <v>0</v>
      </c>
      <c r="BQ1625" s="8">
        <v>0</v>
      </c>
      <c r="BR1625" s="8">
        <v>0</v>
      </c>
    </row>
    <row r="1626" spans="1:70" x14ac:dyDescent="0.25">
      <c r="A1626" s="6">
        <v>35424580</v>
      </c>
      <c r="B1626" t="s">
        <v>3268</v>
      </c>
      <c r="C1626" s="7" t="s">
        <v>421</v>
      </c>
      <c r="D1626" s="7" t="s">
        <v>2647</v>
      </c>
      <c r="E1626" s="7" t="s">
        <v>421</v>
      </c>
      <c r="F1626" t="s">
        <v>2507</v>
      </c>
      <c r="G1626" t="s">
        <v>2648</v>
      </c>
      <c r="H1626" t="s">
        <v>1218</v>
      </c>
      <c r="I1626" t="s">
        <v>130</v>
      </c>
      <c r="J1626" t="s">
        <v>78</v>
      </c>
      <c r="K1626" t="s">
        <v>109</v>
      </c>
      <c r="L1626">
        <v>38.812274910399999</v>
      </c>
      <c r="M1626">
        <v>-120.8027293298</v>
      </c>
      <c r="N1626" s="7" t="s">
        <v>733</v>
      </c>
      <c r="O1626" s="7" t="s">
        <v>1399</v>
      </c>
      <c r="P1626" s="7" t="s">
        <v>735</v>
      </c>
      <c r="Q1626" s="7" t="s">
        <v>170</v>
      </c>
      <c r="R1626" s="7">
        <v>1666</v>
      </c>
      <c r="S1626" s="7">
        <v>68</v>
      </c>
      <c r="T1626" s="7" t="s">
        <v>123</v>
      </c>
      <c r="U1626" s="7"/>
      <c r="V1626" s="7" t="s">
        <v>790</v>
      </c>
      <c r="W1626" s="8">
        <v>0</v>
      </c>
      <c r="X1626" s="8">
        <v>4.0090000000000003</v>
      </c>
      <c r="Y1626" s="8">
        <v>0</v>
      </c>
      <c r="Z1626" s="8">
        <v>4.0090000000000003</v>
      </c>
      <c r="AA1626" s="8">
        <v>0</v>
      </c>
      <c r="AB1626" s="8">
        <v>0</v>
      </c>
      <c r="AC1626" s="8">
        <v>0</v>
      </c>
      <c r="AD1626" s="8">
        <v>0</v>
      </c>
      <c r="AE1626" s="8">
        <v>0</v>
      </c>
      <c r="AF1626" s="8">
        <v>0</v>
      </c>
      <c r="AG1626" s="8">
        <v>0</v>
      </c>
      <c r="AH1626" s="8">
        <v>0</v>
      </c>
      <c r="AI1626" s="8">
        <v>0</v>
      </c>
      <c r="AJ1626" s="8">
        <v>0</v>
      </c>
      <c r="AK1626" s="8">
        <v>0</v>
      </c>
      <c r="AL1626" s="8">
        <v>0</v>
      </c>
      <c r="AM1626" s="8">
        <v>0</v>
      </c>
      <c r="AN1626" s="8">
        <v>0</v>
      </c>
      <c r="AO1626" s="8">
        <v>0</v>
      </c>
      <c r="AP1626" s="8">
        <v>0</v>
      </c>
      <c r="AQ1626" s="8">
        <v>0</v>
      </c>
      <c r="AR1626" s="8">
        <v>0</v>
      </c>
      <c r="AS1626" s="8">
        <v>0</v>
      </c>
      <c r="AT1626" s="8">
        <v>0</v>
      </c>
      <c r="AU1626" s="7">
        <v>0</v>
      </c>
      <c r="AV1626" s="7">
        <v>0</v>
      </c>
      <c r="AW1626" s="7">
        <v>0</v>
      </c>
      <c r="AX1626" s="7">
        <v>0</v>
      </c>
      <c r="AY1626" s="7">
        <v>0</v>
      </c>
      <c r="AZ1626" s="7">
        <v>0</v>
      </c>
      <c r="BA1626" s="7">
        <v>0</v>
      </c>
      <c r="BB1626" s="7">
        <v>0</v>
      </c>
      <c r="BC1626" s="8">
        <v>0</v>
      </c>
      <c r="BD1626" s="8">
        <v>0</v>
      </c>
      <c r="BE1626" s="8">
        <v>0</v>
      </c>
      <c r="BF1626" s="8">
        <v>0</v>
      </c>
      <c r="BG1626" s="8">
        <v>0</v>
      </c>
      <c r="BH1626" s="8">
        <v>0</v>
      </c>
      <c r="BI1626" s="8">
        <v>0</v>
      </c>
      <c r="BJ1626" s="8">
        <v>0</v>
      </c>
      <c r="BK1626" s="8">
        <v>0</v>
      </c>
      <c r="BL1626" s="8">
        <v>4.0090000000000003</v>
      </c>
      <c r="BM1626" s="8">
        <v>0</v>
      </c>
      <c r="BN1626" s="8">
        <v>4.0090000000000003</v>
      </c>
      <c r="BO1626" s="8">
        <v>0</v>
      </c>
      <c r="BP1626" s="8">
        <v>0</v>
      </c>
      <c r="BQ1626" s="8">
        <v>0</v>
      </c>
      <c r="BR1626" s="8">
        <v>0</v>
      </c>
    </row>
    <row r="1627" spans="1:70" x14ac:dyDescent="0.25">
      <c r="A1627" s="6">
        <v>35424581</v>
      </c>
      <c r="B1627" t="s">
        <v>3269</v>
      </c>
      <c r="C1627" s="7" t="s">
        <v>421</v>
      </c>
      <c r="D1627" s="7" t="s">
        <v>2647</v>
      </c>
      <c r="E1627" s="7" t="s">
        <v>421</v>
      </c>
      <c r="F1627" t="s">
        <v>2507</v>
      </c>
      <c r="G1627" t="s">
        <v>2648</v>
      </c>
      <c r="H1627" t="s">
        <v>1368</v>
      </c>
      <c r="I1627" t="s">
        <v>130</v>
      </c>
      <c r="J1627" t="s">
        <v>78</v>
      </c>
      <c r="K1627" t="s">
        <v>109</v>
      </c>
      <c r="L1627">
        <v>38.8195803252</v>
      </c>
      <c r="M1627">
        <v>-120.79242021739999</v>
      </c>
      <c r="N1627" s="7" t="s">
        <v>733</v>
      </c>
      <c r="O1627" s="7" t="s">
        <v>1399</v>
      </c>
      <c r="P1627" s="7" t="s">
        <v>735</v>
      </c>
      <c r="Q1627" s="7" t="s">
        <v>170</v>
      </c>
      <c r="R1627" s="7">
        <v>1666</v>
      </c>
      <c r="S1627" s="7">
        <v>68</v>
      </c>
      <c r="T1627" s="7" t="s">
        <v>123</v>
      </c>
      <c r="U1627" s="7"/>
      <c r="V1627" s="7" t="s">
        <v>790</v>
      </c>
      <c r="W1627" s="8">
        <v>0</v>
      </c>
      <c r="X1627" s="8">
        <v>2.2810000000000001</v>
      </c>
      <c r="Y1627" s="8">
        <v>0</v>
      </c>
      <c r="Z1627" s="8">
        <v>2.2810000000000001</v>
      </c>
      <c r="AA1627" s="8">
        <v>0</v>
      </c>
      <c r="AB1627" s="8">
        <v>0</v>
      </c>
      <c r="AC1627" s="8">
        <v>0</v>
      </c>
      <c r="AD1627" s="8">
        <v>0</v>
      </c>
      <c r="AE1627" s="8">
        <v>0</v>
      </c>
      <c r="AF1627" s="8">
        <v>0</v>
      </c>
      <c r="AG1627" s="8">
        <v>0</v>
      </c>
      <c r="AH1627" s="8">
        <v>0</v>
      </c>
      <c r="AI1627" s="8">
        <v>0</v>
      </c>
      <c r="AJ1627" s="8">
        <v>0</v>
      </c>
      <c r="AK1627" s="8">
        <v>0</v>
      </c>
      <c r="AL1627" s="8">
        <v>0</v>
      </c>
      <c r="AM1627" s="8">
        <v>0</v>
      </c>
      <c r="AN1627" s="8">
        <v>0</v>
      </c>
      <c r="AO1627" s="8">
        <v>0</v>
      </c>
      <c r="AP1627" s="8">
        <v>0</v>
      </c>
      <c r="AQ1627" s="8">
        <v>0</v>
      </c>
      <c r="AR1627" s="8">
        <v>0</v>
      </c>
      <c r="AS1627" s="8">
        <v>0</v>
      </c>
      <c r="AT1627" s="8">
        <v>0</v>
      </c>
      <c r="AU1627" s="7">
        <v>0</v>
      </c>
      <c r="AV1627" s="7">
        <v>0</v>
      </c>
      <c r="AW1627" s="7">
        <v>0</v>
      </c>
      <c r="AX1627" s="7">
        <v>0</v>
      </c>
      <c r="AY1627" s="7">
        <v>0</v>
      </c>
      <c r="AZ1627" s="7">
        <v>0</v>
      </c>
      <c r="BA1627" s="7">
        <v>0</v>
      </c>
      <c r="BB1627" s="7">
        <v>0</v>
      </c>
      <c r="BC1627" s="8">
        <v>0</v>
      </c>
      <c r="BD1627" s="8">
        <v>0</v>
      </c>
      <c r="BE1627" s="8">
        <v>0</v>
      </c>
      <c r="BF1627" s="8">
        <v>0</v>
      </c>
      <c r="BG1627" s="8">
        <v>0</v>
      </c>
      <c r="BH1627" s="8">
        <v>0</v>
      </c>
      <c r="BI1627" s="8">
        <v>0</v>
      </c>
      <c r="BJ1627" s="8">
        <v>0</v>
      </c>
      <c r="BK1627" s="8">
        <v>0</v>
      </c>
      <c r="BL1627" s="8">
        <v>2.2810000000000001</v>
      </c>
      <c r="BM1627" s="8">
        <v>0</v>
      </c>
      <c r="BN1627" s="8">
        <v>2.2810000000000001</v>
      </c>
      <c r="BO1627" s="8">
        <v>0</v>
      </c>
      <c r="BP1627" s="8">
        <v>0</v>
      </c>
      <c r="BQ1627" s="8">
        <v>0</v>
      </c>
      <c r="BR1627" s="8">
        <v>0</v>
      </c>
    </row>
    <row r="1628" spans="1:70" x14ac:dyDescent="0.25">
      <c r="A1628" s="6">
        <v>35424356</v>
      </c>
      <c r="B1628" t="s">
        <v>3270</v>
      </c>
      <c r="C1628" s="7" t="s">
        <v>421</v>
      </c>
      <c r="D1628" s="7" t="s">
        <v>2647</v>
      </c>
      <c r="E1628" s="7" t="s">
        <v>421</v>
      </c>
      <c r="F1628" t="s">
        <v>2507</v>
      </c>
      <c r="G1628" t="s">
        <v>2648</v>
      </c>
      <c r="H1628" t="s">
        <v>1218</v>
      </c>
      <c r="I1628" t="s">
        <v>130</v>
      </c>
      <c r="J1628" t="s">
        <v>78</v>
      </c>
      <c r="K1628" t="s">
        <v>109</v>
      </c>
      <c r="L1628">
        <v>38.8025920149</v>
      </c>
      <c r="M1628">
        <v>-120.8049971242</v>
      </c>
      <c r="N1628" s="7" t="s">
        <v>733</v>
      </c>
      <c r="O1628" s="7" t="s">
        <v>1399</v>
      </c>
      <c r="P1628" s="7" t="s">
        <v>735</v>
      </c>
      <c r="Q1628" s="7" t="s">
        <v>170</v>
      </c>
      <c r="R1628" s="7">
        <v>1666</v>
      </c>
      <c r="S1628" s="7">
        <v>68</v>
      </c>
      <c r="T1628" s="7" t="s">
        <v>123</v>
      </c>
      <c r="U1628" s="7"/>
      <c r="V1628" s="7" t="s">
        <v>790</v>
      </c>
      <c r="W1628" s="8">
        <v>0</v>
      </c>
      <c r="X1628" s="8">
        <v>2.5819999999999999</v>
      </c>
      <c r="Y1628" s="8">
        <v>0</v>
      </c>
      <c r="Z1628" s="8">
        <v>2.5819999999999999</v>
      </c>
      <c r="AA1628" s="8">
        <v>0</v>
      </c>
      <c r="AB1628" s="8">
        <v>0</v>
      </c>
      <c r="AC1628" s="8">
        <v>0</v>
      </c>
      <c r="AD1628" s="8">
        <v>0</v>
      </c>
      <c r="AE1628" s="8">
        <v>0</v>
      </c>
      <c r="AF1628" s="8">
        <v>0</v>
      </c>
      <c r="AG1628" s="8">
        <v>0</v>
      </c>
      <c r="AH1628" s="8">
        <v>0</v>
      </c>
      <c r="AI1628" s="8">
        <v>0</v>
      </c>
      <c r="AJ1628" s="8">
        <v>0</v>
      </c>
      <c r="AK1628" s="8">
        <v>0</v>
      </c>
      <c r="AL1628" s="8">
        <v>0</v>
      </c>
      <c r="AM1628" s="8">
        <v>0</v>
      </c>
      <c r="AN1628" s="8">
        <v>0</v>
      </c>
      <c r="AO1628" s="8">
        <v>0</v>
      </c>
      <c r="AP1628" s="8">
        <v>0</v>
      </c>
      <c r="AQ1628" s="8">
        <v>0</v>
      </c>
      <c r="AR1628" s="8">
        <v>0</v>
      </c>
      <c r="AS1628" s="8">
        <v>0</v>
      </c>
      <c r="AT1628" s="8">
        <v>0</v>
      </c>
      <c r="AU1628" s="7">
        <v>0</v>
      </c>
      <c r="AV1628" s="7">
        <v>0</v>
      </c>
      <c r="AW1628" s="7">
        <v>0</v>
      </c>
      <c r="AX1628" s="7">
        <v>0</v>
      </c>
      <c r="AY1628" s="7">
        <v>0</v>
      </c>
      <c r="AZ1628" s="7">
        <v>0</v>
      </c>
      <c r="BA1628" s="7">
        <v>0</v>
      </c>
      <c r="BB1628" s="7">
        <v>0</v>
      </c>
      <c r="BC1628" s="8">
        <v>0</v>
      </c>
      <c r="BD1628" s="8">
        <v>0</v>
      </c>
      <c r="BE1628" s="8">
        <v>0</v>
      </c>
      <c r="BF1628" s="8">
        <v>0</v>
      </c>
      <c r="BG1628" s="8">
        <v>0</v>
      </c>
      <c r="BH1628" s="8">
        <v>0</v>
      </c>
      <c r="BI1628" s="8">
        <v>0</v>
      </c>
      <c r="BJ1628" s="8">
        <v>0</v>
      </c>
      <c r="BK1628" s="8">
        <v>0</v>
      </c>
      <c r="BL1628" s="8">
        <v>2.5819999999999999</v>
      </c>
      <c r="BM1628" s="8">
        <v>0</v>
      </c>
      <c r="BN1628" s="8">
        <v>2.5819999999999999</v>
      </c>
      <c r="BO1628" s="8">
        <v>0</v>
      </c>
      <c r="BP1628" s="8">
        <v>0</v>
      </c>
      <c r="BQ1628" s="8">
        <v>0</v>
      </c>
      <c r="BR1628" s="8">
        <v>0</v>
      </c>
    </row>
    <row r="1629" spans="1:70" x14ac:dyDescent="0.25">
      <c r="A1629" s="6">
        <v>35424357</v>
      </c>
      <c r="B1629" t="s">
        <v>3271</v>
      </c>
      <c r="C1629" s="7" t="s">
        <v>421</v>
      </c>
      <c r="D1629" s="7" t="s">
        <v>2647</v>
      </c>
      <c r="E1629" s="7" t="s">
        <v>421</v>
      </c>
      <c r="F1629" t="s">
        <v>2507</v>
      </c>
      <c r="G1629" t="s">
        <v>2648</v>
      </c>
      <c r="H1629" t="s">
        <v>1218</v>
      </c>
      <c r="I1629" t="s">
        <v>130</v>
      </c>
      <c r="J1629" t="s">
        <v>78</v>
      </c>
      <c r="K1629" t="s">
        <v>109</v>
      </c>
      <c r="L1629">
        <v>38.8025174148</v>
      </c>
      <c r="M1629">
        <v>-120.7945850195</v>
      </c>
      <c r="N1629" s="7" t="s">
        <v>733</v>
      </c>
      <c r="O1629" s="7" t="s">
        <v>1399</v>
      </c>
      <c r="P1629" s="7" t="s">
        <v>735</v>
      </c>
      <c r="Q1629" s="7" t="s">
        <v>170</v>
      </c>
      <c r="R1629" s="7">
        <v>1666</v>
      </c>
      <c r="S1629" s="7">
        <v>68</v>
      </c>
      <c r="T1629" s="7" t="s">
        <v>123</v>
      </c>
      <c r="U1629" s="7"/>
      <c r="V1629" s="7" t="s">
        <v>790</v>
      </c>
      <c r="W1629" s="8">
        <v>0</v>
      </c>
      <c r="X1629" s="8">
        <v>1.6459999999999999</v>
      </c>
      <c r="Y1629" s="8">
        <v>0</v>
      </c>
      <c r="Z1629" s="8">
        <v>1.6459999999999999</v>
      </c>
      <c r="AA1629" s="8">
        <v>0</v>
      </c>
      <c r="AB1629" s="8">
        <v>0</v>
      </c>
      <c r="AC1629" s="8">
        <v>0</v>
      </c>
      <c r="AD1629" s="8">
        <v>0</v>
      </c>
      <c r="AE1629" s="8">
        <v>0</v>
      </c>
      <c r="AF1629" s="8">
        <v>0</v>
      </c>
      <c r="AG1629" s="8">
        <v>0</v>
      </c>
      <c r="AH1629" s="8">
        <v>0</v>
      </c>
      <c r="AI1629" s="8">
        <v>0</v>
      </c>
      <c r="AJ1629" s="8">
        <v>0</v>
      </c>
      <c r="AK1629" s="8">
        <v>0</v>
      </c>
      <c r="AL1629" s="8">
        <v>0</v>
      </c>
      <c r="AM1629" s="8">
        <v>0</v>
      </c>
      <c r="AN1629" s="8">
        <v>0</v>
      </c>
      <c r="AO1629" s="8">
        <v>0</v>
      </c>
      <c r="AP1629" s="8">
        <v>0</v>
      </c>
      <c r="AQ1629" s="8">
        <v>0</v>
      </c>
      <c r="AR1629" s="8">
        <v>0</v>
      </c>
      <c r="AS1629" s="8">
        <v>0</v>
      </c>
      <c r="AT1629" s="8">
        <v>0</v>
      </c>
      <c r="AU1629" s="7">
        <v>0</v>
      </c>
      <c r="AV1629" s="7">
        <v>0</v>
      </c>
      <c r="AW1629" s="7">
        <v>0</v>
      </c>
      <c r="AX1629" s="7">
        <v>0</v>
      </c>
      <c r="AY1629" s="7">
        <v>0</v>
      </c>
      <c r="AZ1629" s="7">
        <v>0</v>
      </c>
      <c r="BA1629" s="7">
        <v>0</v>
      </c>
      <c r="BB1629" s="7">
        <v>0</v>
      </c>
      <c r="BC1629" s="8">
        <v>0</v>
      </c>
      <c r="BD1629" s="8">
        <v>0</v>
      </c>
      <c r="BE1629" s="8">
        <v>0</v>
      </c>
      <c r="BF1629" s="8">
        <v>0</v>
      </c>
      <c r="BG1629" s="8">
        <v>0</v>
      </c>
      <c r="BH1629" s="8">
        <v>0</v>
      </c>
      <c r="BI1629" s="8">
        <v>0</v>
      </c>
      <c r="BJ1629" s="8">
        <v>0</v>
      </c>
      <c r="BK1629" s="8">
        <v>0</v>
      </c>
      <c r="BL1629" s="8">
        <v>1.6459999999999999</v>
      </c>
      <c r="BM1629" s="8">
        <v>0</v>
      </c>
      <c r="BN1629" s="8">
        <v>1.6459999999999999</v>
      </c>
      <c r="BO1629" s="8">
        <v>0</v>
      </c>
      <c r="BP1629" s="8">
        <v>0</v>
      </c>
      <c r="BQ1629" s="8">
        <v>0</v>
      </c>
      <c r="BR1629" s="8">
        <v>0</v>
      </c>
    </row>
    <row r="1630" spans="1:70" x14ac:dyDescent="0.25">
      <c r="A1630" s="6">
        <v>35424358</v>
      </c>
      <c r="B1630" t="s">
        <v>3272</v>
      </c>
      <c r="C1630" s="7" t="s">
        <v>421</v>
      </c>
      <c r="D1630" s="7" t="s">
        <v>2647</v>
      </c>
      <c r="E1630" s="7" t="s">
        <v>421</v>
      </c>
      <c r="F1630" t="s">
        <v>2507</v>
      </c>
      <c r="G1630" t="s">
        <v>2648</v>
      </c>
      <c r="H1630" t="s">
        <v>1218</v>
      </c>
      <c r="I1630" t="s">
        <v>130</v>
      </c>
      <c r="J1630" t="s">
        <v>78</v>
      </c>
      <c r="K1630" t="s">
        <v>109</v>
      </c>
      <c r="L1630">
        <v>38.788133931499999</v>
      </c>
      <c r="M1630">
        <v>-120.7964580217</v>
      </c>
      <c r="N1630" s="7" t="s">
        <v>733</v>
      </c>
      <c r="O1630" s="7" t="s">
        <v>1399</v>
      </c>
      <c r="P1630" s="7" t="s">
        <v>735</v>
      </c>
      <c r="Q1630" s="7" t="s">
        <v>170</v>
      </c>
      <c r="R1630" s="7">
        <v>1666</v>
      </c>
      <c r="S1630" s="7">
        <v>68</v>
      </c>
      <c r="T1630" s="7" t="s">
        <v>123</v>
      </c>
      <c r="U1630" s="7"/>
      <c r="V1630" s="7" t="s">
        <v>790</v>
      </c>
      <c r="W1630" s="8">
        <v>0</v>
      </c>
      <c r="X1630" s="8">
        <v>2.1549999999999998</v>
      </c>
      <c r="Y1630" s="8">
        <v>0</v>
      </c>
      <c r="Z1630" s="8">
        <v>2.1549999999999998</v>
      </c>
      <c r="AA1630" s="8">
        <v>0</v>
      </c>
      <c r="AB1630" s="8">
        <v>0</v>
      </c>
      <c r="AC1630" s="8">
        <v>0</v>
      </c>
      <c r="AD1630" s="8">
        <v>0</v>
      </c>
      <c r="AE1630" s="8">
        <v>0</v>
      </c>
      <c r="AF1630" s="8">
        <v>0</v>
      </c>
      <c r="AG1630" s="8">
        <v>0</v>
      </c>
      <c r="AH1630" s="8">
        <v>0</v>
      </c>
      <c r="AI1630" s="8">
        <v>0</v>
      </c>
      <c r="AJ1630" s="8">
        <v>0</v>
      </c>
      <c r="AK1630" s="8">
        <v>0</v>
      </c>
      <c r="AL1630" s="8">
        <v>0</v>
      </c>
      <c r="AM1630" s="8">
        <v>0</v>
      </c>
      <c r="AN1630" s="8">
        <v>0</v>
      </c>
      <c r="AO1630" s="8">
        <v>0</v>
      </c>
      <c r="AP1630" s="8">
        <v>0</v>
      </c>
      <c r="AQ1630" s="8">
        <v>0</v>
      </c>
      <c r="AR1630" s="8">
        <v>0</v>
      </c>
      <c r="AS1630" s="8">
        <v>0</v>
      </c>
      <c r="AT1630" s="8">
        <v>0</v>
      </c>
      <c r="AU1630" s="7">
        <v>0</v>
      </c>
      <c r="AV1630" s="7">
        <v>0</v>
      </c>
      <c r="AW1630" s="7">
        <v>0</v>
      </c>
      <c r="AX1630" s="7">
        <v>0</v>
      </c>
      <c r="AY1630" s="7">
        <v>0</v>
      </c>
      <c r="AZ1630" s="7">
        <v>0</v>
      </c>
      <c r="BA1630" s="7">
        <v>0</v>
      </c>
      <c r="BB1630" s="7">
        <v>0</v>
      </c>
      <c r="BC1630" s="8">
        <v>0</v>
      </c>
      <c r="BD1630" s="8">
        <v>0</v>
      </c>
      <c r="BE1630" s="8">
        <v>0</v>
      </c>
      <c r="BF1630" s="8">
        <v>0</v>
      </c>
      <c r="BG1630" s="8">
        <v>0</v>
      </c>
      <c r="BH1630" s="8">
        <v>0</v>
      </c>
      <c r="BI1630" s="8">
        <v>0</v>
      </c>
      <c r="BJ1630" s="8">
        <v>0</v>
      </c>
      <c r="BK1630" s="8">
        <v>0</v>
      </c>
      <c r="BL1630" s="8">
        <v>2.1549999999999998</v>
      </c>
      <c r="BM1630" s="8">
        <v>0</v>
      </c>
      <c r="BN1630" s="8">
        <v>2.1549999999999998</v>
      </c>
      <c r="BO1630" s="8">
        <v>0</v>
      </c>
      <c r="BP1630" s="8">
        <v>0</v>
      </c>
      <c r="BQ1630" s="8">
        <v>0</v>
      </c>
      <c r="BR1630" s="8">
        <v>0</v>
      </c>
    </row>
    <row r="1631" spans="1:70" x14ac:dyDescent="0.25">
      <c r="A1631" s="6">
        <v>35424359</v>
      </c>
      <c r="B1631" t="s">
        <v>3273</v>
      </c>
      <c r="C1631" s="7" t="s">
        <v>421</v>
      </c>
      <c r="D1631" s="7" t="s">
        <v>2647</v>
      </c>
      <c r="E1631" s="7" t="s">
        <v>421</v>
      </c>
      <c r="F1631" t="s">
        <v>2507</v>
      </c>
      <c r="G1631" t="s">
        <v>2648</v>
      </c>
      <c r="H1631" t="s">
        <v>1368</v>
      </c>
      <c r="I1631" t="s">
        <v>130</v>
      </c>
      <c r="J1631" t="s">
        <v>78</v>
      </c>
      <c r="K1631" t="s">
        <v>109</v>
      </c>
      <c r="L1631">
        <v>38.823510629499999</v>
      </c>
      <c r="M1631">
        <v>-120.8094204969</v>
      </c>
      <c r="N1631" s="7" t="s">
        <v>733</v>
      </c>
      <c r="O1631" s="7" t="s">
        <v>1399</v>
      </c>
      <c r="P1631" s="7" t="s">
        <v>735</v>
      </c>
      <c r="Q1631" s="7" t="s">
        <v>170</v>
      </c>
      <c r="R1631" s="7">
        <v>1666</v>
      </c>
      <c r="S1631" s="7">
        <v>68</v>
      </c>
      <c r="T1631" s="7" t="s">
        <v>123</v>
      </c>
      <c r="U1631" s="7"/>
      <c r="V1631" s="7" t="s">
        <v>790</v>
      </c>
      <c r="W1631" s="8">
        <v>0</v>
      </c>
      <c r="X1631" s="8">
        <v>1.363</v>
      </c>
      <c r="Y1631" s="8">
        <v>0</v>
      </c>
      <c r="Z1631" s="8">
        <v>1.363</v>
      </c>
      <c r="AA1631" s="8">
        <v>0</v>
      </c>
      <c r="AB1631" s="8">
        <v>0</v>
      </c>
      <c r="AC1631" s="8">
        <v>0</v>
      </c>
      <c r="AD1631" s="8">
        <v>0</v>
      </c>
      <c r="AE1631" s="8">
        <v>0</v>
      </c>
      <c r="AF1631" s="8">
        <v>0</v>
      </c>
      <c r="AG1631" s="8">
        <v>0</v>
      </c>
      <c r="AH1631" s="8">
        <v>0</v>
      </c>
      <c r="AI1631" s="8">
        <v>0</v>
      </c>
      <c r="AJ1631" s="8">
        <v>0</v>
      </c>
      <c r="AK1631" s="8">
        <v>0</v>
      </c>
      <c r="AL1631" s="8">
        <v>0</v>
      </c>
      <c r="AM1631" s="8">
        <v>0</v>
      </c>
      <c r="AN1631" s="8">
        <v>0</v>
      </c>
      <c r="AO1631" s="8">
        <v>0</v>
      </c>
      <c r="AP1631" s="8">
        <v>0</v>
      </c>
      <c r="AQ1631" s="8">
        <v>0</v>
      </c>
      <c r="AR1631" s="8">
        <v>0</v>
      </c>
      <c r="AS1631" s="8">
        <v>0</v>
      </c>
      <c r="AT1631" s="8">
        <v>0</v>
      </c>
      <c r="AU1631" s="7">
        <v>0</v>
      </c>
      <c r="AV1631" s="7">
        <v>0</v>
      </c>
      <c r="AW1631" s="7">
        <v>0</v>
      </c>
      <c r="AX1631" s="7">
        <v>0</v>
      </c>
      <c r="AY1631" s="7">
        <v>0</v>
      </c>
      <c r="AZ1631" s="7">
        <v>0</v>
      </c>
      <c r="BA1631" s="7">
        <v>0</v>
      </c>
      <c r="BB1631" s="7">
        <v>0</v>
      </c>
      <c r="BC1631" s="8">
        <v>0</v>
      </c>
      <c r="BD1631" s="8">
        <v>0</v>
      </c>
      <c r="BE1631" s="8">
        <v>0</v>
      </c>
      <c r="BF1631" s="8">
        <v>0</v>
      </c>
      <c r="BG1631" s="8">
        <v>0</v>
      </c>
      <c r="BH1631" s="8">
        <v>0</v>
      </c>
      <c r="BI1631" s="8">
        <v>0</v>
      </c>
      <c r="BJ1631" s="8">
        <v>0</v>
      </c>
      <c r="BK1631" s="8">
        <v>0</v>
      </c>
      <c r="BL1631" s="8">
        <v>1.363</v>
      </c>
      <c r="BM1631" s="8">
        <v>0</v>
      </c>
      <c r="BN1631" s="8">
        <v>1.363</v>
      </c>
      <c r="BO1631" s="8">
        <v>0</v>
      </c>
      <c r="BP1631" s="8">
        <v>0</v>
      </c>
      <c r="BQ1631" s="8">
        <v>0</v>
      </c>
      <c r="BR1631" s="8">
        <v>0</v>
      </c>
    </row>
    <row r="1632" spans="1:70" x14ac:dyDescent="0.25">
      <c r="A1632" s="6">
        <v>35423081</v>
      </c>
      <c r="B1632" t="s">
        <v>3274</v>
      </c>
      <c r="C1632" s="7" t="s">
        <v>421</v>
      </c>
      <c r="D1632" s="7" t="s">
        <v>2647</v>
      </c>
      <c r="E1632" s="7" t="s">
        <v>421</v>
      </c>
      <c r="F1632" t="s">
        <v>2507</v>
      </c>
      <c r="G1632" t="s">
        <v>2648</v>
      </c>
      <c r="H1632" t="s">
        <v>1218</v>
      </c>
      <c r="I1632" t="s">
        <v>130</v>
      </c>
      <c r="J1632" t="s">
        <v>78</v>
      </c>
      <c r="K1632" t="s">
        <v>109</v>
      </c>
      <c r="L1632">
        <v>38.802350329799999</v>
      </c>
      <c r="M1632">
        <v>-120.8449867091</v>
      </c>
      <c r="N1632" s="7" t="s">
        <v>733</v>
      </c>
      <c r="O1632" s="7" t="s">
        <v>1399</v>
      </c>
      <c r="P1632" s="7" t="s">
        <v>735</v>
      </c>
      <c r="Q1632" s="7" t="s">
        <v>141</v>
      </c>
      <c r="R1632" s="7">
        <v>1666</v>
      </c>
      <c r="S1632" s="7">
        <v>68</v>
      </c>
      <c r="T1632" s="7" t="s">
        <v>123</v>
      </c>
      <c r="U1632" s="7"/>
      <c r="V1632" s="7" t="s">
        <v>790</v>
      </c>
      <c r="W1632" s="8">
        <v>0</v>
      </c>
      <c r="X1632" s="8">
        <v>3.0139999999999998</v>
      </c>
      <c r="Y1632" s="8">
        <v>0</v>
      </c>
      <c r="Z1632" s="8">
        <v>3.0139999999999998</v>
      </c>
      <c r="AA1632" s="8">
        <v>0</v>
      </c>
      <c r="AB1632" s="8">
        <v>0</v>
      </c>
      <c r="AC1632" s="8">
        <v>0</v>
      </c>
      <c r="AD1632" s="8">
        <v>0</v>
      </c>
      <c r="AE1632" s="8">
        <v>0</v>
      </c>
      <c r="AF1632" s="8">
        <v>0</v>
      </c>
      <c r="AG1632" s="8">
        <v>0</v>
      </c>
      <c r="AH1632" s="8">
        <v>0</v>
      </c>
      <c r="AI1632" s="8">
        <v>0</v>
      </c>
      <c r="AJ1632" s="8">
        <v>0</v>
      </c>
      <c r="AK1632" s="8">
        <v>0</v>
      </c>
      <c r="AL1632" s="8">
        <v>0</v>
      </c>
      <c r="AM1632" s="8">
        <v>0</v>
      </c>
      <c r="AN1632" s="8">
        <v>0</v>
      </c>
      <c r="AO1632" s="8">
        <v>0</v>
      </c>
      <c r="AP1632" s="8">
        <v>0</v>
      </c>
      <c r="AQ1632" s="8">
        <v>0</v>
      </c>
      <c r="AR1632" s="8">
        <v>0</v>
      </c>
      <c r="AS1632" s="8">
        <v>0</v>
      </c>
      <c r="AT1632" s="8">
        <v>0</v>
      </c>
      <c r="AU1632" s="7">
        <v>0</v>
      </c>
      <c r="AV1632" s="7">
        <v>0</v>
      </c>
      <c r="AW1632" s="7">
        <v>0</v>
      </c>
      <c r="AX1632" s="7">
        <v>0</v>
      </c>
      <c r="AY1632" s="7">
        <v>0</v>
      </c>
      <c r="AZ1632" s="7">
        <v>0</v>
      </c>
      <c r="BA1632" s="7">
        <v>0</v>
      </c>
      <c r="BB1632" s="7">
        <v>0</v>
      </c>
      <c r="BC1632" s="8">
        <v>0</v>
      </c>
      <c r="BD1632" s="8">
        <v>0</v>
      </c>
      <c r="BE1632" s="8">
        <v>0</v>
      </c>
      <c r="BF1632" s="8">
        <v>0</v>
      </c>
      <c r="BG1632" s="8">
        <v>0</v>
      </c>
      <c r="BH1632" s="8">
        <v>0</v>
      </c>
      <c r="BI1632" s="8">
        <v>0</v>
      </c>
      <c r="BJ1632" s="8">
        <v>0</v>
      </c>
      <c r="BK1632" s="8">
        <v>0</v>
      </c>
      <c r="BL1632" s="8">
        <v>3.0139999999999998</v>
      </c>
      <c r="BM1632" s="8">
        <v>0</v>
      </c>
      <c r="BN1632" s="8">
        <v>3.0139999999999998</v>
      </c>
      <c r="BO1632" s="8">
        <v>0</v>
      </c>
      <c r="BP1632" s="8">
        <v>0</v>
      </c>
      <c r="BQ1632" s="8">
        <v>0</v>
      </c>
      <c r="BR1632" s="8">
        <v>0</v>
      </c>
    </row>
    <row r="1633" spans="1:70" x14ac:dyDescent="0.25">
      <c r="A1633" s="6">
        <v>35423082</v>
      </c>
      <c r="B1633" t="s">
        <v>3275</v>
      </c>
      <c r="C1633" s="7" t="s">
        <v>421</v>
      </c>
      <c r="D1633" s="7" t="s">
        <v>2647</v>
      </c>
      <c r="E1633" s="7" t="s">
        <v>421</v>
      </c>
      <c r="F1633" t="s">
        <v>2507</v>
      </c>
      <c r="G1633" t="s">
        <v>2648</v>
      </c>
      <c r="H1633" t="s">
        <v>1218</v>
      </c>
      <c r="I1633" t="s">
        <v>130</v>
      </c>
      <c r="J1633" t="s">
        <v>78</v>
      </c>
      <c r="K1633" t="s">
        <v>109</v>
      </c>
      <c r="L1633">
        <v>38.798323640200003</v>
      </c>
      <c r="M1633">
        <v>-120.8360295145</v>
      </c>
      <c r="N1633" s="7" t="s">
        <v>733</v>
      </c>
      <c r="O1633" s="7" t="s">
        <v>1399</v>
      </c>
      <c r="P1633" s="7" t="s">
        <v>735</v>
      </c>
      <c r="Q1633" s="7" t="s">
        <v>141</v>
      </c>
      <c r="R1633" s="7">
        <v>1666</v>
      </c>
      <c r="S1633" s="7">
        <v>68</v>
      </c>
      <c r="T1633" s="7" t="s">
        <v>123</v>
      </c>
      <c r="U1633" s="7"/>
      <c r="V1633" s="7" t="s">
        <v>790</v>
      </c>
      <c r="W1633" s="8">
        <v>0</v>
      </c>
      <c r="X1633" s="8">
        <v>2.8959999999999999</v>
      </c>
      <c r="Y1633" s="8">
        <v>0</v>
      </c>
      <c r="Z1633" s="8">
        <v>2.8959999999999999</v>
      </c>
      <c r="AA1633" s="8">
        <v>0</v>
      </c>
      <c r="AB1633" s="8">
        <v>0</v>
      </c>
      <c r="AC1633" s="8">
        <v>0</v>
      </c>
      <c r="AD1633" s="8">
        <v>0</v>
      </c>
      <c r="AE1633" s="8">
        <v>0</v>
      </c>
      <c r="AF1633" s="8">
        <v>0</v>
      </c>
      <c r="AG1633" s="8">
        <v>0</v>
      </c>
      <c r="AH1633" s="8">
        <v>0</v>
      </c>
      <c r="AI1633" s="8">
        <v>0</v>
      </c>
      <c r="AJ1633" s="8">
        <v>0</v>
      </c>
      <c r="AK1633" s="8">
        <v>0</v>
      </c>
      <c r="AL1633" s="8">
        <v>0</v>
      </c>
      <c r="AM1633" s="8">
        <v>0</v>
      </c>
      <c r="AN1633" s="8">
        <v>0</v>
      </c>
      <c r="AO1633" s="8">
        <v>0</v>
      </c>
      <c r="AP1633" s="8">
        <v>0</v>
      </c>
      <c r="AQ1633" s="8">
        <v>0</v>
      </c>
      <c r="AR1633" s="8">
        <v>0</v>
      </c>
      <c r="AS1633" s="8">
        <v>0</v>
      </c>
      <c r="AT1633" s="8">
        <v>0</v>
      </c>
      <c r="AU1633" s="7">
        <v>0</v>
      </c>
      <c r="AV1633" s="7">
        <v>0</v>
      </c>
      <c r="AW1633" s="7">
        <v>0</v>
      </c>
      <c r="AX1633" s="7">
        <v>0</v>
      </c>
      <c r="AY1633" s="7">
        <v>0</v>
      </c>
      <c r="AZ1633" s="7">
        <v>0</v>
      </c>
      <c r="BA1633" s="7">
        <v>0</v>
      </c>
      <c r="BB1633" s="7">
        <v>0</v>
      </c>
      <c r="BC1633" s="8">
        <v>0</v>
      </c>
      <c r="BD1633" s="8">
        <v>0</v>
      </c>
      <c r="BE1633" s="8">
        <v>0</v>
      </c>
      <c r="BF1633" s="8">
        <v>0</v>
      </c>
      <c r="BG1633" s="8">
        <v>0</v>
      </c>
      <c r="BH1633" s="8">
        <v>0</v>
      </c>
      <c r="BI1633" s="8">
        <v>0</v>
      </c>
      <c r="BJ1633" s="8">
        <v>0</v>
      </c>
      <c r="BK1633" s="8">
        <v>0</v>
      </c>
      <c r="BL1633" s="8">
        <v>2.8959999999999999</v>
      </c>
      <c r="BM1633" s="8">
        <v>0</v>
      </c>
      <c r="BN1633" s="8">
        <v>2.8959999999999999</v>
      </c>
      <c r="BO1633" s="8">
        <v>0</v>
      </c>
      <c r="BP1633" s="8">
        <v>0</v>
      </c>
      <c r="BQ1633" s="8">
        <v>0</v>
      </c>
      <c r="BR1633" s="8">
        <v>0</v>
      </c>
    </row>
    <row r="1634" spans="1:70" x14ac:dyDescent="0.25">
      <c r="A1634" s="6">
        <v>35423083</v>
      </c>
      <c r="B1634" t="s">
        <v>3276</v>
      </c>
      <c r="C1634" s="7" t="s">
        <v>421</v>
      </c>
      <c r="D1634" s="7" t="s">
        <v>2647</v>
      </c>
      <c r="E1634" s="7" t="s">
        <v>421</v>
      </c>
      <c r="F1634" t="s">
        <v>2507</v>
      </c>
      <c r="G1634" t="s">
        <v>2648</v>
      </c>
      <c r="H1634" t="s">
        <v>1218</v>
      </c>
      <c r="I1634" t="s">
        <v>130</v>
      </c>
      <c r="J1634" t="s">
        <v>78</v>
      </c>
      <c r="K1634" t="s">
        <v>109</v>
      </c>
      <c r="L1634">
        <v>38.788729040699998</v>
      </c>
      <c r="M1634">
        <v>-120.8367766297</v>
      </c>
      <c r="N1634" s="7" t="s">
        <v>733</v>
      </c>
      <c r="O1634" s="7" t="s">
        <v>1399</v>
      </c>
      <c r="P1634" s="7" t="s">
        <v>735</v>
      </c>
      <c r="Q1634" s="7" t="s">
        <v>141</v>
      </c>
      <c r="R1634" s="7">
        <v>1666</v>
      </c>
      <c r="S1634" s="7">
        <v>68</v>
      </c>
      <c r="T1634" s="7" t="s">
        <v>123</v>
      </c>
      <c r="U1634" s="7"/>
      <c r="V1634" s="7" t="s">
        <v>790</v>
      </c>
      <c r="W1634" s="8">
        <v>0</v>
      </c>
      <c r="X1634" s="8">
        <v>1.75</v>
      </c>
      <c r="Y1634" s="8">
        <v>0</v>
      </c>
      <c r="Z1634" s="8">
        <v>1.75</v>
      </c>
      <c r="AA1634" s="8">
        <v>0</v>
      </c>
      <c r="AB1634" s="8">
        <v>0</v>
      </c>
      <c r="AC1634" s="8">
        <v>0</v>
      </c>
      <c r="AD1634" s="8">
        <v>0</v>
      </c>
      <c r="AE1634" s="8">
        <v>0</v>
      </c>
      <c r="AF1634" s="8">
        <v>0</v>
      </c>
      <c r="AG1634" s="8">
        <v>0</v>
      </c>
      <c r="AH1634" s="8">
        <v>0</v>
      </c>
      <c r="AI1634" s="8">
        <v>0</v>
      </c>
      <c r="AJ1634" s="8">
        <v>0</v>
      </c>
      <c r="AK1634" s="8">
        <v>0</v>
      </c>
      <c r="AL1634" s="8">
        <v>0</v>
      </c>
      <c r="AM1634" s="8">
        <v>0</v>
      </c>
      <c r="AN1634" s="8">
        <v>0</v>
      </c>
      <c r="AO1634" s="8">
        <v>0</v>
      </c>
      <c r="AP1634" s="8">
        <v>0</v>
      </c>
      <c r="AQ1634" s="8">
        <v>0</v>
      </c>
      <c r="AR1634" s="8">
        <v>0</v>
      </c>
      <c r="AS1634" s="8">
        <v>0</v>
      </c>
      <c r="AT1634" s="8">
        <v>0</v>
      </c>
      <c r="AU1634" s="7">
        <v>0</v>
      </c>
      <c r="AV1634" s="7">
        <v>0</v>
      </c>
      <c r="AW1634" s="7">
        <v>0</v>
      </c>
      <c r="AX1634" s="7">
        <v>0</v>
      </c>
      <c r="AY1634" s="7">
        <v>0</v>
      </c>
      <c r="AZ1634" s="7">
        <v>0</v>
      </c>
      <c r="BA1634" s="7">
        <v>0</v>
      </c>
      <c r="BB1634" s="7">
        <v>0</v>
      </c>
      <c r="BC1634" s="8">
        <v>0</v>
      </c>
      <c r="BD1634" s="8">
        <v>0</v>
      </c>
      <c r="BE1634" s="8">
        <v>0</v>
      </c>
      <c r="BF1634" s="8">
        <v>0</v>
      </c>
      <c r="BG1634" s="8">
        <v>0</v>
      </c>
      <c r="BH1634" s="8">
        <v>0</v>
      </c>
      <c r="BI1634" s="8">
        <v>0</v>
      </c>
      <c r="BJ1634" s="8">
        <v>0</v>
      </c>
      <c r="BK1634" s="8">
        <v>0</v>
      </c>
      <c r="BL1634" s="8">
        <v>1.75</v>
      </c>
      <c r="BM1634" s="8">
        <v>0</v>
      </c>
      <c r="BN1634" s="8">
        <v>1.75</v>
      </c>
      <c r="BO1634" s="8">
        <v>0</v>
      </c>
      <c r="BP1634" s="8">
        <v>0</v>
      </c>
      <c r="BQ1634" s="8">
        <v>0</v>
      </c>
      <c r="BR1634" s="8">
        <v>0</v>
      </c>
    </row>
    <row r="1635" spans="1:70" x14ac:dyDescent="0.25">
      <c r="A1635" s="6">
        <v>35254254</v>
      </c>
      <c r="B1635" t="s">
        <v>3277</v>
      </c>
      <c r="C1635" s="7" t="s">
        <v>137</v>
      </c>
      <c r="D1635" s="7" t="s">
        <v>94</v>
      </c>
      <c r="E1635" s="7" t="s">
        <v>95</v>
      </c>
      <c r="F1635" t="s">
        <v>2507</v>
      </c>
      <c r="G1635" t="s">
        <v>2508</v>
      </c>
      <c r="H1635" t="s">
        <v>1106</v>
      </c>
      <c r="I1635" t="s">
        <v>1100</v>
      </c>
      <c r="J1635" t="s">
        <v>158</v>
      </c>
      <c r="K1635" t="s">
        <v>1101</v>
      </c>
      <c r="L1635">
        <v>35.6844230162</v>
      </c>
      <c r="M1635">
        <v>-120.729897319</v>
      </c>
      <c r="N1635" s="7" t="s">
        <v>1408</v>
      </c>
      <c r="O1635" s="7" t="s">
        <v>3278</v>
      </c>
      <c r="P1635" s="7" t="s">
        <v>1410</v>
      </c>
      <c r="Q1635" s="7" t="s">
        <v>141</v>
      </c>
      <c r="R1635" s="7">
        <v>260</v>
      </c>
      <c r="S1635" s="7">
        <v>0</v>
      </c>
      <c r="T1635" s="7" t="s">
        <v>220</v>
      </c>
      <c r="U1635" s="7"/>
      <c r="V1635" s="7" t="s">
        <v>207</v>
      </c>
      <c r="W1635" s="8">
        <v>1.4409090909090909</v>
      </c>
      <c r="X1635" s="8">
        <v>0</v>
      </c>
      <c r="Y1635" s="8">
        <v>0</v>
      </c>
      <c r="Z1635" s="8">
        <v>1.4409090909090909</v>
      </c>
      <c r="AA1635" s="8">
        <v>0</v>
      </c>
      <c r="AB1635" s="8">
        <v>0</v>
      </c>
      <c r="AC1635" s="8">
        <v>0</v>
      </c>
      <c r="AD1635" s="8">
        <v>0</v>
      </c>
      <c r="AE1635" s="8">
        <v>0</v>
      </c>
      <c r="AF1635" s="8">
        <v>0</v>
      </c>
      <c r="AG1635" s="8">
        <v>0</v>
      </c>
      <c r="AH1635" s="8">
        <v>0</v>
      </c>
      <c r="AI1635" s="8">
        <v>0</v>
      </c>
      <c r="AJ1635" s="8">
        <v>0</v>
      </c>
      <c r="AK1635" s="8">
        <v>0</v>
      </c>
      <c r="AL1635" s="8">
        <v>0</v>
      </c>
      <c r="AM1635" s="8">
        <v>0</v>
      </c>
      <c r="AN1635" s="8">
        <v>0</v>
      </c>
      <c r="AO1635" s="8">
        <v>0</v>
      </c>
      <c r="AP1635" s="8">
        <v>0</v>
      </c>
      <c r="AQ1635" s="8">
        <v>0</v>
      </c>
      <c r="AR1635" s="8">
        <v>0</v>
      </c>
      <c r="AS1635" s="8">
        <v>0</v>
      </c>
      <c r="AT1635" s="8">
        <v>0</v>
      </c>
      <c r="AU1635" s="7">
        <v>0</v>
      </c>
      <c r="AV1635" s="7">
        <v>0</v>
      </c>
      <c r="AW1635" s="7">
        <v>0</v>
      </c>
      <c r="AX1635" s="7">
        <v>0</v>
      </c>
      <c r="AY1635" s="7">
        <v>1.4409090909090909</v>
      </c>
      <c r="AZ1635" s="7">
        <v>0</v>
      </c>
      <c r="BA1635" s="7">
        <v>0</v>
      </c>
      <c r="BB1635" s="7">
        <v>1.4409090909090909</v>
      </c>
      <c r="BC1635" s="8">
        <v>0</v>
      </c>
      <c r="BD1635" s="8">
        <v>0</v>
      </c>
      <c r="BE1635" s="8">
        <v>0</v>
      </c>
      <c r="BF1635" s="8">
        <v>0</v>
      </c>
      <c r="BG1635" s="8">
        <v>0</v>
      </c>
      <c r="BH1635" s="8">
        <v>0</v>
      </c>
      <c r="BI1635" s="8">
        <v>0</v>
      </c>
      <c r="BJ1635" s="8">
        <v>0</v>
      </c>
      <c r="BK1635" s="8">
        <v>0</v>
      </c>
      <c r="BL1635" s="8">
        <v>0</v>
      </c>
      <c r="BM1635" s="8">
        <v>0</v>
      </c>
      <c r="BN1635" s="8">
        <v>0</v>
      </c>
      <c r="BO1635" s="8">
        <v>0</v>
      </c>
      <c r="BP1635" s="8">
        <v>0</v>
      </c>
      <c r="BQ1635" s="8">
        <v>0</v>
      </c>
      <c r="BR1635" s="8">
        <v>0</v>
      </c>
    </row>
    <row r="1636" spans="1:70" x14ac:dyDescent="0.25">
      <c r="A1636" s="6">
        <v>35279626</v>
      </c>
      <c r="B1636" t="s">
        <v>3279</v>
      </c>
      <c r="C1636" s="7" t="s">
        <v>137</v>
      </c>
      <c r="D1636" s="7" t="s">
        <v>94</v>
      </c>
      <c r="E1636" s="7" t="s">
        <v>95</v>
      </c>
      <c r="F1636" t="s">
        <v>2507</v>
      </c>
      <c r="G1636" t="s">
        <v>2508</v>
      </c>
      <c r="H1636" t="s">
        <v>1106</v>
      </c>
      <c r="I1636" t="s">
        <v>1100</v>
      </c>
      <c r="J1636" t="s">
        <v>158</v>
      </c>
      <c r="K1636" t="s">
        <v>1101</v>
      </c>
      <c r="L1636">
        <v>35.684405378699999</v>
      </c>
      <c r="M1636">
        <v>-120.7299676001</v>
      </c>
      <c r="N1636" s="7" t="s">
        <v>1408</v>
      </c>
      <c r="O1636" s="7" t="s">
        <v>3278</v>
      </c>
      <c r="P1636" s="7" t="s">
        <v>1410</v>
      </c>
      <c r="Q1636" s="7" t="s">
        <v>141</v>
      </c>
      <c r="R1636" s="7">
        <v>260</v>
      </c>
      <c r="S1636" s="7">
        <v>0</v>
      </c>
      <c r="T1636" s="7" t="s">
        <v>220</v>
      </c>
      <c r="U1636" s="7"/>
      <c r="V1636" s="7" t="s">
        <v>207</v>
      </c>
      <c r="W1636" s="8">
        <v>0.16363636363636364</v>
      </c>
      <c r="X1636" s="8">
        <v>0</v>
      </c>
      <c r="Y1636" s="8">
        <v>0</v>
      </c>
      <c r="Z1636" s="8">
        <v>0.16363636363636364</v>
      </c>
      <c r="AA1636" s="8">
        <v>0</v>
      </c>
      <c r="AB1636" s="8">
        <v>0</v>
      </c>
      <c r="AC1636" s="8">
        <v>0</v>
      </c>
      <c r="AD1636" s="8">
        <v>0</v>
      </c>
      <c r="AE1636" s="8">
        <v>0</v>
      </c>
      <c r="AF1636" s="8">
        <v>0</v>
      </c>
      <c r="AG1636" s="8">
        <v>0</v>
      </c>
      <c r="AH1636" s="8">
        <v>0</v>
      </c>
      <c r="AI1636" s="8">
        <v>0</v>
      </c>
      <c r="AJ1636" s="8">
        <v>0</v>
      </c>
      <c r="AK1636" s="8">
        <v>0</v>
      </c>
      <c r="AL1636" s="8">
        <v>0</v>
      </c>
      <c r="AM1636" s="8">
        <v>0</v>
      </c>
      <c r="AN1636" s="8">
        <v>0</v>
      </c>
      <c r="AO1636" s="8">
        <v>0</v>
      </c>
      <c r="AP1636" s="8">
        <v>0</v>
      </c>
      <c r="AQ1636" s="8">
        <v>0</v>
      </c>
      <c r="AR1636" s="8">
        <v>0</v>
      </c>
      <c r="AS1636" s="8">
        <v>0</v>
      </c>
      <c r="AT1636" s="8">
        <v>0</v>
      </c>
      <c r="AU1636" s="7">
        <v>0.16363636363636364</v>
      </c>
      <c r="AV1636" s="7">
        <v>0</v>
      </c>
      <c r="AW1636" s="7">
        <v>0</v>
      </c>
      <c r="AX1636" s="7">
        <v>0.16363636363636364</v>
      </c>
      <c r="AY1636" s="7">
        <v>0</v>
      </c>
      <c r="AZ1636" s="7">
        <v>0</v>
      </c>
      <c r="BA1636" s="7">
        <v>0</v>
      </c>
      <c r="BB1636" s="7">
        <v>0</v>
      </c>
      <c r="BC1636" s="8">
        <v>0</v>
      </c>
      <c r="BD1636" s="8">
        <v>0</v>
      </c>
      <c r="BE1636" s="8">
        <v>0</v>
      </c>
      <c r="BF1636" s="8">
        <v>0</v>
      </c>
      <c r="BG1636" s="8">
        <v>0</v>
      </c>
      <c r="BH1636" s="8">
        <v>0</v>
      </c>
      <c r="BI1636" s="8">
        <v>0</v>
      </c>
      <c r="BJ1636" s="8">
        <v>0</v>
      </c>
      <c r="BK1636" s="8">
        <v>0</v>
      </c>
      <c r="BL1636" s="8">
        <v>0</v>
      </c>
      <c r="BM1636" s="8">
        <v>0</v>
      </c>
      <c r="BN1636" s="8">
        <v>0</v>
      </c>
      <c r="BO1636" s="8">
        <v>0</v>
      </c>
      <c r="BP1636" s="8">
        <v>0</v>
      </c>
      <c r="BQ1636" s="8">
        <v>0</v>
      </c>
      <c r="BR1636" s="8">
        <v>0</v>
      </c>
    </row>
    <row r="1637" spans="1:70" x14ac:dyDescent="0.25">
      <c r="A1637" s="6">
        <v>35279630</v>
      </c>
      <c r="B1637" t="s">
        <v>3280</v>
      </c>
      <c r="C1637" s="7" t="s">
        <v>115</v>
      </c>
      <c r="D1637" s="7" t="s">
        <v>94</v>
      </c>
      <c r="E1637" s="7" t="s">
        <v>95</v>
      </c>
      <c r="F1637" t="s">
        <v>2507</v>
      </c>
      <c r="G1637" t="s">
        <v>2508</v>
      </c>
      <c r="H1637" t="s">
        <v>1106</v>
      </c>
      <c r="I1637" t="s">
        <v>1100</v>
      </c>
      <c r="J1637" t="s">
        <v>158</v>
      </c>
      <c r="K1637" t="s">
        <v>1101</v>
      </c>
      <c r="L1637">
        <v>35.6401274774</v>
      </c>
      <c r="M1637">
        <v>-120.7317864605</v>
      </c>
      <c r="N1637" s="7" t="s">
        <v>1408</v>
      </c>
      <c r="O1637" s="7" t="s">
        <v>3281</v>
      </c>
      <c r="P1637" s="7" t="s">
        <v>1410</v>
      </c>
      <c r="Q1637" s="7" t="s">
        <v>141</v>
      </c>
      <c r="R1637" s="7">
        <v>615</v>
      </c>
      <c r="S1637" s="7">
        <v>0</v>
      </c>
      <c r="T1637" s="7" t="s">
        <v>220</v>
      </c>
      <c r="U1637" s="7"/>
      <c r="V1637" s="7" t="s">
        <v>200</v>
      </c>
      <c r="W1637" s="8">
        <v>1.6623106060606061</v>
      </c>
      <c r="X1637" s="8">
        <v>0</v>
      </c>
      <c r="Y1637" s="8">
        <v>0</v>
      </c>
      <c r="Z1637" s="8">
        <v>1.6623106060606061</v>
      </c>
      <c r="AA1637" s="8">
        <v>0</v>
      </c>
      <c r="AB1637" s="8">
        <v>0</v>
      </c>
      <c r="AC1637" s="8">
        <v>0</v>
      </c>
      <c r="AD1637" s="8">
        <v>0</v>
      </c>
      <c r="AE1637" s="8">
        <v>0</v>
      </c>
      <c r="AF1637" s="8">
        <v>0</v>
      </c>
      <c r="AG1637" s="8">
        <v>0</v>
      </c>
      <c r="AH1637" s="8">
        <v>0</v>
      </c>
      <c r="AI1637" s="8">
        <v>0</v>
      </c>
      <c r="AJ1637" s="8">
        <v>0</v>
      </c>
      <c r="AK1637" s="8">
        <v>0</v>
      </c>
      <c r="AL1637" s="8">
        <v>0</v>
      </c>
      <c r="AM1637" s="8">
        <v>0</v>
      </c>
      <c r="AN1637" s="8">
        <v>0</v>
      </c>
      <c r="AO1637" s="8">
        <v>0</v>
      </c>
      <c r="AP1637" s="8">
        <v>0</v>
      </c>
      <c r="AQ1637" s="8">
        <v>1.6623106060606059</v>
      </c>
      <c r="AR1637" s="8">
        <v>0</v>
      </c>
      <c r="AS1637" s="8">
        <v>0</v>
      </c>
      <c r="AT1637" s="8">
        <v>1.6623106060606059</v>
      </c>
      <c r="AU1637" s="7">
        <v>0</v>
      </c>
      <c r="AV1637" s="7">
        <v>0</v>
      </c>
      <c r="AW1637" s="7">
        <v>0</v>
      </c>
      <c r="AX1637" s="7">
        <v>0</v>
      </c>
      <c r="AY1637" s="7">
        <v>0</v>
      </c>
      <c r="AZ1637" s="7">
        <v>0</v>
      </c>
      <c r="BA1637" s="7">
        <v>0</v>
      </c>
      <c r="BB1637" s="7">
        <v>0</v>
      </c>
      <c r="BC1637" s="8">
        <v>0</v>
      </c>
      <c r="BD1637" s="8">
        <v>0</v>
      </c>
      <c r="BE1637" s="8">
        <v>0</v>
      </c>
      <c r="BF1637" s="8">
        <v>0</v>
      </c>
      <c r="BG1637" s="8">
        <v>0</v>
      </c>
      <c r="BH1637" s="8">
        <v>0</v>
      </c>
      <c r="BI1637" s="8">
        <v>0</v>
      </c>
      <c r="BJ1637" s="8">
        <v>0</v>
      </c>
      <c r="BK1637" s="8">
        <v>0</v>
      </c>
      <c r="BL1637" s="8">
        <v>0</v>
      </c>
      <c r="BM1637" s="8">
        <v>0</v>
      </c>
      <c r="BN1637" s="8">
        <v>0</v>
      </c>
      <c r="BO1637" s="8">
        <v>0</v>
      </c>
      <c r="BP1637" s="8">
        <v>0</v>
      </c>
      <c r="BQ1637" s="8">
        <v>0</v>
      </c>
      <c r="BR1637" s="8">
        <v>0</v>
      </c>
    </row>
    <row r="1638" spans="1:70" x14ac:dyDescent="0.25">
      <c r="A1638" s="6">
        <v>35254251</v>
      </c>
      <c r="B1638" t="s">
        <v>3282</v>
      </c>
      <c r="C1638" s="7" t="s">
        <v>93</v>
      </c>
      <c r="D1638" s="7" t="s">
        <v>94</v>
      </c>
      <c r="E1638" s="7" t="s">
        <v>95</v>
      </c>
      <c r="F1638" t="s">
        <v>2507</v>
      </c>
      <c r="G1638" t="s">
        <v>2508</v>
      </c>
      <c r="H1638" t="s">
        <v>1106</v>
      </c>
      <c r="I1638" t="s">
        <v>1100</v>
      </c>
      <c r="J1638" t="s">
        <v>158</v>
      </c>
      <c r="K1638" t="s">
        <v>1101</v>
      </c>
      <c r="L1638">
        <v>35.641495149699999</v>
      </c>
      <c r="M1638">
        <v>-120.72594091569999</v>
      </c>
      <c r="N1638" s="7" t="s">
        <v>1408</v>
      </c>
      <c r="O1638" s="7" t="s">
        <v>3281</v>
      </c>
      <c r="P1638" s="7" t="s">
        <v>1410</v>
      </c>
      <c r="Q1638" s="7" t="s">
        <v>141</v>
      </c>
      <c r="R1638" s="7">
        <v>615</v>
      </c>
      <c r="S1638" s="7">
        <v>0</v>
      </c>
      <c r="T1638" s="7" t="s">
        <v>220</v>
      </c>
      <c r="U1638" s="7"/>
      <c r="V1638" s="7" t="s">
        <v>200</v>
      </c>
      <c r="W1638" s="8">
        <v>1.1744318181818181</v>
      </c>
      <c r="X1638" s="8">
        <v>0</v>
      </c>
      <c r="Y1638" s="8">
        <v>0</v>
      </c>
      <c r="Z1638" s="8">
        <v>1.1744318181818181</v>
      </c>
      <c r="AA1638" s="8">
        <v>0</v>
      </c>
      <c r="AB1638" s="8">
        <v>0</v>
      </c>
      <c r="AC1638" s="8">
        <v>0</v>
      </c>
      <c r="AD1638" s="8">
        <v>0</v>
      </c>
      <c r="AE1638" s="8">
        <v>0</v>
      </c>
      <c r="AF1638" s="8">
        <v>0</v>
      </c>
      <c r="AG1638" s="8">
        <v>0</v>
      </c>
      <c r="AH1638" s="8">
        <v>0</v>
      </c>
      <c r="AI1638" s="8">
        <v>0</v>
      </c>
      <c r="AJ1638" s="8">
        <v>0</v>
      </c>
      <c r="AK1638" s="8">
        <v>0</v>
      </c>
      <c r="AL1638" s="8">
        <v>0</v>
      </c>
      <c r="AM1638" s="8">
        <v>0</v>
      </c>
      <c r="AN1638" s="8">
        <v>0</v>
      </c>
      <c r="AO1638" s="8">
        <v>0</v>
      </c>
      <c r="AP1638" s="8">
        <v>0</v>
      </c>
      <c r="AQ1638" s="8">
        <v>1.1744318181818183</v>
      </c>
      <c r="AR1638" s="8">
        <v>0</v>
      </c>
      <c r="AS1638" s="8">
        <v>0</v>
      </c>
      <c r="AT1638" s="8">
        <v>1.1744318181818183</v>
      </c>
      <c r="AU1638" s="7">
        <v>0</v>
      </c>
      <c r="AV1638" s="7">
        <v>0</v>
      </c>
      <c r="AW1638" s="7">
        <v>0</v>
      </c>
      <c r="AX1638" s="7">
        <v>0</v>
      </c>
      <c r="AY1638" s="7">
        <v>0</v>
      </c>
      <c r="AZ1638" s="7">
        <v>0</v>
      </c>
      <c r="BA1638" s="7">
        <v>0</v>
      </c>
      <c r="BB1638" s="7">
        <v>0</v>
      </c>
      <c r="BC1638" s="8">
        <v>0</v>
      </c>
      <c r="BD1638" s="8">
        <v>0</v>
      </c>
      <c r="BE1638" s="8">
        <v>0</v>
      </c>
      <c r="BF1638" s="8">
        <v>0</v>
      </c>
      <c r="BG1638" s="8">
        <v>0</v>
      </c>
      <c r="BH1638" s="8">
        <v>0</v>
      </c>
      <c r="BI1638" s="8">
        <v>0</v>
      </c>
      <c r="BJ1638" s="8">
        <v>0</v>
      </c>
      <c r="BK1638" s="8">
        <v>0</v>
      </c>
      <c r="BL1638" s="8">
        <v>0</v>
      </c>
      <c r="BM1638" s="8">
        <v>0</v>
      </c>
      <c r="BN1638" s="8">
        <v>0</v>
      </c>
      <c r="BO1638" s="8">
        <v>0</v>
      </c>
      <c r="BP1638" s="8">
        <v>0</v>
      </c>
      <c r="BQ1638" s="8">
        <v>0</v>
      </c>
      <c r="BR1638" s="8">
        <v>0</v>
      </c>
    </row>
    <row r="1639" spans="1:70" x14ac:dyDescent="0.25">
      <c r="A1639" s="6">
        <v>35260649</v>
      </c>
      <c r="B1639" t="s">
        <v>3283</v>
      </c>
      <c r="C1639" s="7" t="s">
        <v>137</v>
      </c>
      <c r="D1639" s="7" t="s">
        <v>94</v>
      </c>
      <c r="E1639" s="7" t="s">
        <v>95</v>
      </c>
      <c r="F1639" t="s">
        <v>2507</v>
      </c>
      <c r="G1639" t="s">
        <v>2508</v>
      </c>
      <c r="H1639" t="s">
        <v>1106</v>
      </c>
      <c r="I1639" t="s">
        <v>1100</v>
      </c>
      <c r="J1639" t="s">
        <v>158</v>
      </c>
      <c r="K1639" t="s">
        <v>1101</v>
      </c>
      <c r="L1639">
        <v>35.733375487799997</v>
      </c>
      <c r="M1639">
        <v>-120.8791700668</v>
      </c>
      <c r="N1639" s="7" t="s">
        <v>1408</v>
      </c>
      <c r="O1639" s="7" t="s">
        <v>3284</v>
      </c>
      <c r="P1639" s="7" t="s">
        <v>1410</v>
      </c>
      <c r="Q1639" s="7" t="s">
        <v>141</v>
      </c>
      <c r="R1639" s="7">
        <v>510</v>
      </c>
      <c r="S1639" s="7">
        <v>0</v>
      </c>
      <c r="T1639" s="7" t="s">
        <v>220</v>
      </c>
      <c r="U1639" s="7"/>
      <c r="V1639" s="7" t="s">
        <v>207</v>
      </c>
      <c r="W1639" s="8">
        <v>0.61742424242424243</v>
      </c>
      <c r="X1639" s="8">
        <v>0</v>
      </c>
      <c r="Y1639" s="8">
        <v>0</v>
      </c>
      <c r="Z1639" s="8">
        <v>0.61742424242424243</v>
      </c>
      <c r="AA1639" s="8">
        <v>0</v>
      </c>
      <c r="AB1639" s="8">
        <v>0</v>
      </c>
      <c r="AC1639" s="8">
        <v>0</v>
      </c>
      <c r="AD1639" s="8">
        <v>0</v>
      </c>
      <c r="AE1639" s="8">
        <v>0</v>
      </c>
      <c r="AF1639" s="8">
        <v>0</v>
      </c>
      <c r="AG1639" s="8">
        <v>0</v>
      </c>
      <c r="AH1639" s="8">
        <v>0</v>
      </c>
      <c r="AI1639" s="8">
        <v>0</v>
      </c>
      <c r="AJ1639" s="8">
        <v>0</v>
      </c>
      <c r="AK1639" s="8">
        <v>0</v>
      </c>
      <c r="AL1639" s="8">
        <v>0</v>
      </c>
      <c r="AM1639" s="8">
        <v>0</v>
      </c>
      <c r="AN1639" s="8">
        <v>0</v>
      </c>
      <c r="AO1639" s="8">
        <v>0</v>
      </c>
      <c r="AP1639" s="8">
        <v>0</v>
      </c>
      <c r="AQ1639" s="8">
        <v>0</v>
      </c>
      <c r="AR1639" s="8">
        <v>0</v>
      </c>
      <c r="AS1639" s="8">
        <v>0</v>
      </c>
      <c r="AT1639" s="8">
        <v>0</v>
      </c>
      <c r="AU1639" s="7">
        <v>0</v>
      </c>
      <c r="AV1639" s="7">
        <v>0</v>
      </c>
      <c r="AW1639" s="7">
        <v>0</v>
      </c>
      <c r="AX1639" s="7">
        <v>0</v>
      </c>
      <c r="AY1639" s="7">
        <v>0</v>
      </c>
      <c r="AZ1639" s="7">
        <v>0</v>
      </c>
      <c r="BA1639" s="7">
        <v>0</v>
      </c>
      <c r="BB1639" s="7">
        <v>0</v>
      </c>
      <c r="BC1639" s="8">
        <v>0.61742424242424243</v>
      </c>
      <c r="BD1639" s="8">
        <v>0</v>
      </c>
      <c r="BE1639" s="8">
        <v>0</v>
      </c>
      <c r="BF1639" s="8">
        <v>0.61742424242424243</v>
      </c>
      <c r="BG1639" s="8">
        <v>0</v>
      </c>
      <c r="BH1639" s="8">
        <v>0</v>
      </c>
      <c r="BI1639" s="8">
        <v>0</v>
      </c>
      <c r="BJ1639" s="8">
        <v>0</v>
      </c>
      <c r="BK1639" s="8">
        <v>0</v>
      </c>
      <c r="BL1639" s="8">
        <v>0</v>
      </c>
      <c r="BM1639" s="8">
        <v>0</v>
      </c>
      <c r="BN1639" s="8">
        <v>0</v>
      </c>
      <c r="BO1639" s="8">
        <v>0</v>
      </c>
      <c r="BP1639" s="8">
        <v>0</v>
      </c>
      <c r="BQ1639" s="8">
        <v>0</v>
      </c>
      <c r="BR1639" s="8">
        <v>0</v>
      </c>
    </row>
    <row r="1640" spans="1:70" x14ac:dyDescent="0.25">
      <c r="A1640" s="6">
        <v>35375452</v>
      </c>
      <c r="B1640" t="s">
        <v>3285</v>
      </c>
      <c r="C1640" s="7" t="s">
        <v>421</v>
      </c>
      <c r="D1640" s="7" t="s">
        <v>2647</v>
      </c>
      <c r="E1640" s="7" t="s">
        <v>421</v>
      </c>
      <c r="F1640" t="s">
        <v>2507</v>
      </c>
      <c r="G1640" t="s">
        <v>2648</v>
      </c>
      <c r="H1640" t="s">
        <v>2132</v>
      </c>
      <c r="I1640" t="s">
        <v>1523</v>
      </c>
      <c r="J1640" t="s">
        <v>78</v>
      </c>
      <c r="K1640" t="s">
        <v>109</v>
      </c>
      <c r="L1640">
        <v>39.455621156399999</v>
      </c>
      <c r="M1640">
        <v>-121.0535912349</v>
      </c>
      <c r="N1640" s="7" t="s">
        <v>3286</v>
      </c>
      <c r="O1640" s="7" t="s">
        <v>3287</v>
      </c>
      <c r="P1640" s="7" t="s">
        <v>3288</v>
      </c>
      <c r="Q1640" s="7" t="s">
        <v>170</v>
      </c>
      <c r="R1640" s="7">
        <v>1710</v>
      </c>
      <c r="S1640" s="7">
        <v>52</v>
      </c>
      <c r="T1640" s="7" t="s">
        <v>123</v>
      </c>
      <c r="U1640" s="7"/>
      <c r="V1640" s="7" t="s">
        <v>790</v>
      </c>
      <c r="W1640" s="8">
        <v>0</v>
      </c>
      <c r="X1640" s="8">
        <v>6.9200757575757574</v>
      </c>
      <c r="Y1640" s="8">
        <v>0</v>
      </c>
      <c r="Z1640" s="8">
        <v>6.9200757575757574</v>
      </c>
      <c r="AA1640" s="8">
        <v>0</v>
      </c>
      <c r="AB1640" s="8">
        <v>0</v>
      </c>
      <c r="AC1640" s="8">
        <v>0</v>
      </c>
      <c r="AD1640" s="8">
        <v>0</v>
      </c>
      <c r="AE1640" s="8">
        <v>0</v>
      </c>
      <c r="AF1640" s="8">
        <v>0</v>
      </c>
      <c r="AG1640" s="8">
        <v>0</v>
      </c>
      <c r="AH1640" s="8">
        <v>0</v>
      </c>
      <c r="AI1640" s="8">
        <v>0</v>
      </c>
      <c r="AJ1640" s="8">
        <v>0</v>
      </c>
      <c r="AK1640" s="8">
        <v>0</v>
      </c>
      <c r="AL1640" s="8">
        <v>0</v>
      </c>
      <c r="AM1640" s="8">
        <v>0</v>
      </c>
      <c r="AN1640" s="8">
        <v>0</v>
      </c>
      <c r="AO1640" s="8">
        <v>0</v>
      </c>
      <c r="AP1640" s="8">
        <v>0</v>
      </c>
      <c r="AQ1640" s="8">
        <v>0</v>
      </c>
      <c r="AR1640" s="8">
        <v>0</v>
      </c>
      <c r="AS1640" s="8">
        <v>0</v>
      </c>
      <c r="AT1640" s="8">
        <v>0</v>
      </c>
      <c r="AU1640" s="7">
        <v>0</v>
      </c>
      <c r="AV1640" s="7">
        <v>0</v>
      </c>
      <c r="AW1640" s="7">
        <v>0</v>
      </c>
      <c r="AX1640" s="7">
        <v>0</v>
      </c>
      <c r="AY1640" s="7">
        <v>0</v>
      </c>
      <c r="AZ1640" s="7">
        <v>0</v>
      </c>
      <c r="BA1640" s="7">
        <v>0</v>
      </c>
      <c r="BB1640" s="7">
        <v>0</v>
      </c>
      <c r="BC1640" s="8">
        <v>0</v>
      </c>
      <c r="BD1640" s="8">
        <v>0</v>
      </c>
      <c r="BE1640" s="8">
        <v>0</v>
      </c>
      <c r="BF1640" s="8">
        <v>0</v>
      </c>
      <c r="BG1640" s="8">
        <v>0</v>
      </c>
      <c r="BH1640" s="8">
        <v>6.9200757575757574</v>
      </c>
      <c r="BI1640" s="8">
        <v>0</v>
      </c>
      <c r="BJ1640" s="8">
        <v>6.9200757575757574</v>
      </c>
      <c r="BK1640" s="8">
        <v>0</v>
      </c>
      <c r="BL1640" s="8">
        <v>0</v>
      </c>
      <c r="BM1640" s="8">
        <v>0</v>
      </c>
      <c r="BN1640" s="8">
        <v>0</v>
      </c>
      <c r="BO1640" s="8">
        <v>0</v>
      </c>
      <c r="BP1640" s="8">
        <v>0</v>
      </c>
      <c r="BQ1640" s="8">
        <v>0</v>
      </c>
      <c r="BR1640" s="8">
        <v>0</v>
      </c>
    </row>
    <row r="1641" spans="1:70" x14ac:dyDescent="0.25">
      <c r="A1641" s="6">
        <v>35375453</v>
      </c>
      <c r="B1641" t="s">
        <v>3289</v>
      </c>
      <c r="C1641" s="7" t="s">
        <v>421</v>
      </c>
      <c r="D1641" s="7" t="s">
        <v>2647</v>
      </c>
      <c r="E1641" s="7" t="s">
        <v>421</v>
      </c>
      <c r="F1641" t="s">
        <v>2507</v>
      </c>
      <c r="G1641" t="s">
        <v>2648</v>
      </c>
      <c r="H1641" t="s">
        <v>2132</v>
      </c>
      <c r="I1641" t="s">
        <v>1523</v>
      </c>
      <c r="J1641" t="s">
        <v>78</v>
      </c>
      <c r="K1641" t="s">
        <v>109</v>
      </c>
      <c r="L1641">
        <v>39.451983261700001</v>
      </c>
      <c r="M1641">
        <v>-121.0540690795</v>
      </c>
      <c r="N1641" s="7" t="s">
        <v>3286</v>
      </c>
      <c r="O1641" s="7" t="s">
        <v>3290</v>
      </c>
      <c r="P1641" s="7" t="s">
        <v>3288</v>
      </c>
      <c r="Q1641" s="7" t="s">
        <v>170</v>
      </c>
      <c r="R1641" s="7">
        <v>1400</v>
      </c>
      <c r="S1641" s="7">
        <v>301</v>
      </c>
      <c r="T1641" s="7" t="s">
        <v>123</v>
      </c>
      <c r="U1641" s="7"/>
      <c r="V1641" s="7" t="s">
        <v>422</v>
      </c>
      <c r="W1641" s="8">
        <v>0</v>
      </c>
      <c r="X1641" s="8">
        <v>10.5875</v>
      </c>
      <c r="Y1641" s="8">
        <v>0</v>
      </c>
      <c r="Z1641" s="8">
        <v>10.5875</v>
      </c>
      <c r="AA1641" s="8">
        <v>0</v>
      </c>
      <c r="AB1641" s="8">
        <v>0</v>
      </c>
      <c r="AC1641" s="8">
        <v>0</v>
      </c>
      <c r="AD1641" s="8">
        <v>0</v>
      </c>
      <c r="AE1641" s="8">
        <v>0</v>
      </c>
      <c r="AF1641" s="8">
        <v>0</v>
      </c>
      <c r="AG1641" s="8">
        <v>0</v>
      </c>
      <c r="AH1641" s="8">
        <v>0</v>
      </c>
      <c r="AI1641" s="8">
        <v>0</v>
      </c>
      <c r="AJ1641" s="8">
        <v>0</v>
      </c>
      <c r="AK1641" s="8">
        <v>0</v>
      </c>
      <c r="AL1641" s="8">
        <v>0</v>
      </c>
      <c r="AM1641" s="8">
        <v>0</v>
      </c>
      <c r="AN1641" s="8">
        <v>0</v>
      </c>
      <c r="AO1641" s="8">
        <v>0</v>
      </c>
      <c r="AP1641" s="8">
        <v>0</v>
      </c>
      <c r="AQ1641" s="8">
        <v>0</v>
      </c>
      <c r="AR1641" s="8">
        <v>0</v>
      </c>
      <c r="AS1641" s="8">
        <v>0</v>
      </c>
      <c r="AT1641" s="8">
        <v>0</v>
      </c>
      <c r="AU1641" s="7">
        <v>0</v>
      </c>
      <c r="AV1641" s="7">
        <v>0</v>
      </c>
      <c r="AW1641" s="7">
        <v>0</v>
      </c>
      <c r="AX1641" s="7">
        <v>0</v>
      </c>
      <c r="AY1641" s="7">
        <v>0</v>
      </c>
      <c r="AZ1641" s="7">
        <v>0</v>
      </c>
      <c r="BA1641" s="7">
        <v>0</v>
      </c>
      <c r="BB1641" s="7">
        <v>0</v>
      </c>
      <c r="BC1641" s="8">
        <v>0</v>
      </c>
      <c r="BD1641" s="8">
        <v>0</v>
      </c>
      <c r="BE1641" s="8">
        <v>0</v>
      </c>
      <c r="BF1641" s="8">
        <v>0</v>
      </c>
      <c r="BG1641" s="8">
        <v>0</v>
      </c>
      <c r="BH1641" s="8">
        <v>10.5875</v>
      </c>
      <c r="BI1641" s="8">
        <v>0</v>
      </c>
      <c r="BJ1641" s="8">
        <v>10.5875</v>
      </c>
      <c r="BK1641" s="8">
        <v>0</v>
      </c>
      <c r="BL1641" s="8">
        <v>0</v>
      </c>
      <c r="BM1641" s="8">
        <v>0</v>
      </c>
      <c r="BN1641" s="8">
        <v>0</v>
      </c>
      <c r="BO1641" s="8">
        <v>0</v>
      </c>
      <c r="BP1641" s="8">
        <v>0</v>
      </c>
      <c r="BQ1641" s="8">
        <v>0</v>
      </c>
      <c r="BR1641" s="8">
        <v>0</v>
      </c>
    </row>
    <row r="1642" spans="1:70" x14ac:dyDescent="0.25">
      <c r="A1642" s="6">
        <v>35379289</v>
      </c>
      <c r="B1642" t="s">
        <v>3291</v>
      </c>
      <c r="C1642" s="7" t="s">
        <v>421</v>
      </c>
      <c r="D1642" s="7" t="s">
        <v>2647</v>
      </c>
      <c r="E1642" s="7" t="s">
        <v>421</v>
      </c>
      <c r="F1642" t="s">
        <v>2507</v>
      </c>
      <c r="G1642" t="s">
        <v>2648</v>
      </c>
      <c r="H1642" t="s">
        <v>2030</v>
      </c>
      <c r="I1642" t="s">
        <v>1523</v>
      </c>
      <c r="J1642" t="s">
        <v>78</v>
      </c>
      <c r="K1642" t="s">
        <v>109</v>
      </c>
      <c r="L1642">
        <v>39.4332042988</v>
      </c>
      <c r="M1642">
        <v>-121.075342787</v>
      </c>
      <c r="N1642" s="7" t="s">
        <v>3286</v>
      </c>
      <c r="O1642" s="7" t="s">
        <v>3290</v>
      </c>
      <c r="P1642" s="7" t="s">
        <v>3288</v>
      </c>
      <c r="Q1642" s="7" t="s">
        <v>170</v>
      </c>
      <c r="R1642" s="7">
        <v>1400</v>
      </c>
      <c r="S1642" s="7">
        <v>301</v>
      </c>
      <c r="T1642" s="7" t="s">
        <v>123</v>
      </c>
      <c r="U1642" s="7"/>
      <c r="V1642" s="7" t="s">
        <v>422</v>
      </c>
      <c r="W1642" s="8">
        <v>0</v>
      </c>
      <c r="X1642" s="8">
        <v>6.7399621212121215</v>
      </c>
      <c r="Y1642" s="8">
        <v>0</v>
      </c>
      <c r="Z1642" s="8">
        <v>6.7399621212121215</v>
      </c>
      <c r="AA1642" s="8">
        <v>0</v>
      </c>
      <c r="AB1642" s="8">
        <v>0</v>
      </c>
      <c r="AC1642" s="8">
        <v>0</v>
      </c>
      <c r="AD1642" s="8">
        <v>0</v>
      </c>
      <c r="AE1642" s="8">
        <v>0</v>
      </c>
      <c r="AF1642" s="8">
        <v>0</v>
      </c>
      <c r="AG1642" s="8">
        <v>0</v>
      </c>
      <c r="AH1642" s="8">
        <v>0</v>
      </c>
      <c r="AI1642" s="8">
        <v>0</v>
      </c>
      <c r="AJ1642" s="8">
        <v>0</v>
      </c>
      <c r="AK1642" s="8">
        <v>0</v>
      </c>
      <c r="AL1642" s="8">
        <v>0</v>
      </c>
      <c r="AM1642" s="8">
        <v>0</v>
      </c>
      <c r="AN1642" s="8">
        <v>0</v>
      </c>
      <c r="AO1642" s="8">
        <v>0</v>
      </c>
      <c r="AP1642" s="8">
        <v>0</v>
      </c>
      <c r="AQ1642" s="8">
        <v>0</v>
      </c>
      <c r="AR1642" s="8">
        <v>0</v>
      </c>
      <c r="AS1642" s="8">
        <v>0</v>
      </c>
      <c r="AT1642" s="8">
        <v>0</v>
      </c>
      <c r="AU1642" s="7">
        <v>0</v>
      </c>
      <c r="AV1642" s="7">
        <v>0</v>
      </c>
      <c r="AW1642" s="7">
        <v>0</v>
      </c>
      <c r="AX1642" s="7">
        <v>0</v>
      </c>
      <c r="AY1642" s="7">
        <v>0</v>
      </c>
      <c r="AZ1642" s="7">
        <v>0</v>
      </c>
      <c r="BA1642" s="7">
        <v>0</v>
      </c>
      <c r="BB1642" s="7">
        <v>0</v>
      </c>
      <c r="BC1642" s="8">
        <v>0</v>
      </c>
      <c r="BD1642" s="8">
        <v>0</v>
      </c>
      <c r="BE1642" s="8">
        <v>0</v>
      </c>
      <c r="BF1642" s="8">
        <v>0</v>
      </c>
      <c r="BG1642" s="8">
        <v>0</v>
      </c>
      <c r="BH1642" s="8">
        <v>0</v>
      </c>
      <c r="BI1642" s="8">
        <v>0</v>
      </c>
      <c r="BJ1642" s="8">
        <v>0</v>
      </c>
      <c r="BK1642" s="8">
        <v>0</v>
      </c>
      <c r="BL1642" s="8">
        <v>6.7399621212121215</v>
      </c>
      <c r="BM1642" s="8">
        <v>0</v>
      </c>
      <c r="BN1642" s="8">
        <v>6.7399621212121215</v>
      </c>
      <c r="BO1642" s="8">
        <v>0</v>
      </c>
      <c r="BP1642" s="8">
        <v>0</v>
      </c>
      <c r="BQ1642" s="8">
        <v>0</v>
      </c>
      <c r="BR1642" s="8">
        <v>0</v>
      </c>
    </row>
    <row r="1643" spans="1:70" x14ac:dyDescent="0.25">
      <c r="A1643" s="6">
        <v>35377525</v>
      </c>
      <c r="B1643" t="s">
        <v>3292</v>
      </c>
      <c r="C1643" s="7" t="s">
        <v>421</v>
      </c>
      <c r="D1643" s="7" t="s">
        <v>2647</v>
      </c>
      <c r="E1643" s="7" t="s">
        <v>421</v>
      </c>
      <c r="F1643" t="s">
        <v>2507</v>
      </c>
      <c r="G1643" t="s">
        <v>2648</v>
      </c>
      <c r="H1643" t="s">
        <v>2132</v>
      </c>
      <c r="I1643" t="s">
        <v>1523</v>
      </c>
      <c r="J1643" t="s">
        <v>78</v>
      </c>
      <c r="K1643" t="s">
        <v>109</v>
      </c>
      <c r="L1643">
        <v>39.454016523200004</v>
      </c>
      <c r="M1643">
        <v>-121.0327468669</v>
      </c>
      <c r="N1643" s="7" t="s">
        <v>3286</v>
      </c>
      <c r="O1643" s="7" t="s">
        <v>3293</v>
      </c>
      <c r="P1643" s="7" t="s">
        <v>3288</v>
      </c>
      <c r="Q1643" s="7" t="s">
        <v>170</v>
      </c>
      <c r="R1643" s="7">
        <v>1484</v>
      </c>
      <c r="S1643" s="7">
        <v>116</v>
      </c>
      <c r="T1643" s="7" t="s">
        <v>123</v>
      </c>
      <c r="U1643" s="7"/>
      <c r="V1643" s="7" t="s">
        <v>790</v>
      </c>
      <c r="W1643" s="8">
        <v>0</v>
      </c>
      <c r="X1643" s="8">
        <v>6.9700757575757573</v>
      </c>
      <c r="Y1643" s="8">
        <v>0</v>
      </c>
      <c r="Z1643" s="8">
        <v>6.9700757575757573</v>
      </c>
      <c r="AA1643" s="8">
        <v>0</v>
      </c>
      <c r="AB1643" s="8">
        <v>0</v>
      </c>
      <c r="AC1643" s="8">
        <v>0</v>
      </c>
      <c r="AD1643" s="8">
        <v>0</v>
      </c>
      <c r="AE1643" s="8">
        <v>0</v>
      </c>
      <c r="AF1643" s="8">
        <v>0</v>
      </c>
      <c r="AG1643" s="8">
        <v>0</v>
      </c>
      <c r="AH1643" s="8">
        <v>0</v>
      </c>
      <c r="AI1643" s="8">
        <v>0</v>
      </c>
      <c r="AJ1643" s="8">
        <v>0</v>
      </c>
      <c r="AK1643" s="8">
        <v>0</v>
      </c>
      <c r="AL1643" s="8">
        <v>0</v>
      </c>
      <c r="AM1643" s="8">
        <v>0</v>
      </c>
      <c r="AN1643" s="8">
        <v>0</v>
      </c>
      <c r="AO1643" s="8">
        <v>0</v>
      </c>
      <c r="AP1643" s="8">
        <v>0</v>
      </c>
      <c r="AQ1643" s="8">
        <v>0</v>
      </c>
      <c r="AR1643" s="8">
        <v>0</v>
      </c>
      <c r="AS1643" s="8">
        <v>0</v>
      </c>
      <c r="AT1643" s="8">
        <v>0</v>
      </c>
      <c r="AU1643" s="7">
        <v>0</v>
      </c>
      <c r="AV1643" s="7">
        <v>0</v>
      </c>
      <c r="AW1643" s="7">
        <v>0</v>
      </c>
      <c r="AX1643" s="7">
        <v>0</v>
      </c>
      <c r="AY1643" s="7">
        <v>0</v>
      </c>
      <c r="AZ1643" s="7">
        <v>0</v>
      </c>
      <c r="BA1643" s="7">
        <v>0</v>
      </c>
      <c r="BB1643" s="7">
        <v>0</v>
      </c>
      <c r="BC1643" s="8">
        <v>0</v>
      </c>
      <c r="BD1643" s="8">
        <v>0</v>
      </c>
      <c r="BE1643" s="8">
        <v>0</v>
      </c>
      <c r="BF1643" s="8">
        <v>0</v>
      </c>
      <c r="BG1643" s="8">
        <v>0</v>
      </c>
      <c r="BH1643" s="8">
        <v>0</v>
      </c>
      <c r="BI1643" s="8">
        <v>0</v>
      </c>
      <c r="BJ1643" s="8">
        <v>0</v>
      </c>
      <c r="BK1643" s="8">
        <v>0</v>
      </c>
      <c r="BL1643" s="8">
        <v>6.9700757575757573</v>
      </c>
      <c r="BM1643" s="8">
        <v>0</v>
      </c>
      <c r="BN1643" s="8">
        <v>6.9700757575757573</v>
      </c>
      <c r="BO1643" s="8">
        <v>0</v>
      </c>
      <c r="BP1643" s="8">
        <v>0</v>
      </c>
      <c r="BQ1643" s="8">
        <v>0</v>
      </c>
      <c r="BR1643" s="8">
        <v>0</v>
      </c>
    </row>
    <row r="1644" spans="1:70" x14ac:dyDescent="0.25">
      <c r="A1644" s="6">
        <v>35375449</v>
      </c>
      <c r="B1644" t="s">
        <v>3294</v>
      </c>
      <c r="C1644" s="7" t="s">
        <v>421</v>
      </c>
      <c r="D1644" s="7" t="s">
        <v>2647</v>
      </c>
      <c r="E1644" s="7" t="s">
        <v>421</v>
      </c>
      <c r="F1644" t="s">
        <v>2507</v>
      </c>
      <c r="G1644" t="s">
        <v>2648</v>
      </c>
      <c r="H1644" t="s">
        <v>2030</v>
      </c>
      <c r="I1644" t="s">
        <v>2369</v>
      </c>
      <c r="J1644" t="s">
        <v>78</v>
      </c>
      <c r="K1644" t="s">
        <v>109</v>
      </c>
      <c r="L1644">
        <v>39.438754475700001</v>
      </c>
      <c r="M1644">
        <v>-120.9967728873</v>
      </c>
      <c r="N1644" s="7" t="s">
        <v>3286</v>
      </c>
      <c r="O1644" s="7" t="s">
        <v>3293</v>
      </c>
      <c r="P1644" s="7" t="s">
        <v>3288</v>
      </c>
      <c r="Q1644" s="7" t="s">
        <v>170</v>
      </c>
      <c r="R1644" s="7">
        <v>1484</v>
      </c>
      <c r="S1644" s="7">
        <v>116</v>
      </c>
      <c r="T1644" s="7" t="s">
        <v>123</v>
      </c>
      <c r="U1644" s="7"/>
      <c r="V1644" s="7" t="s">
        <v>422</v>
      </c>
      <c r="W1644" s="8">
        <v>0</v>
      </c>
      <c r="X1644" s="8">
        <v>10.85</v>
      </c>
      <c r="Y1644" s="8">
        <v>0</v>
      </c>
      <c r="Z1644" s="8">
        <v>10.85</v>
      </c>
      <c r="AA1644" s="8">
        <v>0</v>
      </c>
      <c r="AB1644" s="8">
        <v>0</v>
      </c>
      <c r="AC1644" s="8">
        <v>0</v>
      </c>
      <c r="AD1644" s="8">
        <v>0</v>
      </c>
      <c r="AE1644" s="8">
        <v>0</v>
      </c>
      <c r="AF1644" s="8">
        <v>0</v>
      </c>
      <c r="AG1644" s="8">
        <v>0</v>
      </c>
      <c r="AH1644" s="8">
        <v>0</v>
      </c>
      <c r="AI1644" s="8">
        <v>0</v>
      </c>
      <c r="AJ1644" s="8">
        <v>0</v>
      </c>
      <c r="AK1644" s="8">
        <v>0</v>
      </c>
      <c r="AL1644" s="8">
        <v>0</v>
      </c>
      <c r="AM1644" s="8">
        <v>0</v>
      </c>
      <c r="AN1644" s="8">
        <v>0</v>
      </c>
      <c r="AO1644" s="8">
        <v>0</v>
      </c>
      <c r="AP1644" s="8">
        <v>0</v>
      </c>
      <c r="AQ1644" s="8">
        <v>0</v>
      </c>
      <c r="AR1644" s="8">
        <v>0</v>
      </c>
      <c r="AS1644" s="8">
        <v>0</v>
      </c>
      <c r="AT1644" s="8">
        <v>0</v>
      </c>
      <c r="AU1644" s="7">
        <v>0</v>
      </c>
      <c r="AV1644" s="7">
        <v>0</v>
      </c>
      <c r="AW1644" s="7">
        <v>0</v>
      </c>
      <c r="AX1644" s="7">
        <v>0</v>
      </c>
      <c r="AY1644" s="7">
        <v>0</v>
      </c>
      <c r="AZ1644" s="7">
        <v>0</v>
      </c>
      <c r="BA1644" s="7">
        <v>0</v>
      </c>
      <c r="BB1644" s="7">
        <v>0</v>
      </c>
      <c r="BC1644" s="8">
        <v>0</v>
      </c>
      <c r="BD1644" s="8">
        <v>0</v>
      </c>
      <c r="BE1644" s="8">
        <v>0</v>
      </c>
      <c r="BF1644" s="8">
        <v>0</v>
      </c>
      <c r="BG1644" s="8">
        <v>0</v>
      </c>
      <c r="BH1644" s="8">
        <v>0</v>
      </c>
      <c r="BI1644" s="8">
        <v>0</v>
      </c>
      <c r="BJ1644" s="8">
        <v>0</v>
      </c>
      <c r="BK1644" s="8">
        <v>0</v>
      </c>
      <c r="BL1644" s="8">
        <v>10.85</v>
      </c>
      <c r="BM1644" s="8">
        <v>0</v>
      </c>
      <c r="BN1644" s="8">
        <v>10.85</v>
      </c>
      <c r="BO1644" s="8">
        <v>0</v>
      </c>
      <c r="BP1644" s="8">
        <v>0</v>
      </c>
      <c r="BQ1644" s="8">
        <v>0</v>
      </c>
      <c r="BR1644" s="8">
        <v>0</v>
      </c>
    </row>
    <row r="1645" spans="1:70" x14ac:dyDescent="0.25">
      <c r="A1645" s="6">
        <v>35375450</v>
      </c>
      <c r="B1645" t="s">
        <v>3295</v>
      </c>
      <c r="C1645" s="7" t="s">
        <v>421</v>
      </c>
      <c r="D1645" s="7" t="s">
        <v>2647</v>
      </c>
      <c r="E1645" s="7" t="s">
        <v>421</v>
      </c>
      <c r="F1645" t="s">
        <v>2507</v>
      </c>
      <c r="G1645" t="s">
        <v>2648</v>
      </c>
      <c r="H1645" t="s">
        <v>2132</v>
      </c>
      <c r="I1645" t="s">
        <v>1523</v>
      </c>
      <c r="J1645" t="s">
        <v>78</v>
      </c>
      <c r="K1645" t="s">
        <v>109</v>
      </c>
      <c r="L1645">
        <v>39.4528329981</v>
      </c>
      <c r="M1645">
        <v>-121.02967251699999</v>
      </c>
      <c r="N1645" s="7" t="s">
        <v>3286</v>
      </c>
      <c r="O1645" s="7" t="s">
        <v>3293</v>
      </c>
      <c r="P1645" s="7" t="s">
        <v>3288</v>
      </c>
      <c r="Q1645" s="7" t="s">
        <v>170</v>
      </c>
      <c r="R1645" s="7">
        <v>1484</v>
      </c>
      <c r="S1645" s="7">
        <v>116</v>
      </c>
      <c r="T1645" s="7" t="s">
        <v>123</v>
      </c>
      <c r="U1645" s="7"/>
      <c r="V1645" s="7" t="s">
        <v>790</v>
      </c>
      <c r="W1645" s="8">
        <v>0</v>
      </c>
      <c r="X1645" s="8">
        <v>10.660037878787879</v>
      </c>
      <c r="Y1645" s="8">
        <v>0</v>
      </c>
      <c r="Z1645" s="8">
        <v>10.660037878787879</v>
      </c>
      <c r="AA1645" s="8">
        <v>0</v>
      </c>
      <c r="AB1645" s="8">
        <v>0</v>
      </c>
      <c r="AC1645" s="8">
        <v>0</v>
      </c>
      <c r="AD1645" s="8">
        <v>0</v>
      </c>
      <c r="AE1645" s="8">
        <v>0</v>
      </c>
      <c r="AF1645" s="8">
        <v>0</v>
      </c>
      <c r="AG1645" s="8">
        <v>0</v>
      </c>
      <c r="AH1645" s="8">
        <v>0</v>
      </c>
      <c r="AI1645" s="8">
        <v>0</v>
      </c>
      <c r="AJ1645" s="8">
        <v>0</v>
      </c>
      <c r="AK1645" s="8">
        <v>0</v>
      </c>
      <c r="AL1645" s="8">
        <v>0</v>
      </c>
      <c r="AM1645" s="8">
        <v>0</v>
      </c>
      <c r="AN1645" s="8">
        <v>0</v>
      </c>
      <c r="AO1645" s="8">
        <v>0</v>
      </c>
      <c r="AP1645" s="8">
        <v>0</v>
      </c>
      <c r="AQ1645" s="8">
        <v>0</v>
      </c>
      <c r="AR1645" s="8">
        <v>0</v>
      </c>
      <c r="AS1645" s="8">
        <v>0</v>
      </c>
      <c r="AT1645" s="8">
        <v>0</v>
      </c>
      <c r="AU1645" s="7">
        <v>0</v>
      </c>
      <c r="AV1645" s="7">
        <v>0</v>
      </c>
      <c r="AW1645" s="7">
        <v>0</v>
      </c>
      <c r="AX1645" s="7">
        <v>0</v>
      </c>
      <c r="AY1645" s="7">
        <v>0</v>
      </c>
      <c r="AZ1645" s="7">
        <v>0</v>
      </c>
      <c r="BA1645" s="7">
        <v>0</v>
      </c>
      <c r="BB1645" s="7">
        <v>0</v>
      </c>
      <c r="BC1645" s="8">
        <v>0</v>
      </c>
      <c r="BD1645" s="8">
        <v>0</v>
      </c>
      <c r="BE1645" s="8">
        <v>0</v>
      </c>
      <c r="BF1645" s="8">
        <v>0</v>
      </c>
      <c r="BG1645" s="8">
        <v>0</v>
      </c>
      <c r="BH1645" s="8">
        <v>0</v>
      </c>
      <c r="BI1645" s="8">
        <v>0</v>
      </c>
      <c r="BJ1645" s="8">
        <v>0</v>
      </c>
      <c r="BK1645" s="8">
        <v>0</v>
      </c>
      <c r="BL1645" s="8">
        <v>10.660037878787879</v>
      </c>
      <c r="BM1645" s="8">
        <v>0</v>
      </c>
      <c r="BN1645" s="8">
        <v>10.660037878787879</v>
      </c>
      <c r="BO1645" s="8">
        <v>0</v>
      </c>
      <c r="BP1645" s="8">
        <v>0</v>
      </c>
      <c r="BQ1645" s="8">
        <v>0</v>
      </c>
      <c r="BR1645" s="8">
        <v>0</v>
      </c>
    </row>
    <row r="1646" spans="1:70" x14ac:dyDescent="0.25">
      <c r="A1646" s="6">
        <v>35243442</v>
      </c>
      <c r="B1646" t="s">
        <v>3296</v>
      </c>
      <c r="C1646" s="7" t="s">
        <v>421</v>
      </c>
      <c r="D1646" s="7" t="s">
        <v>94</v>
      </c>
      <c r="E1646" s="7" t="s">
        <v>421</v>
      </c>
      <c r="F1646" t="s">
        <v>2507</v>
      </c>
      <c r="G1646" t="s">
        <v>2609</v>
      </c>
      <c r="H1646" t="s">
        <v>2030</v>
      </c>
      <c r="I1646" t="s">
        <v>2369</v>
      </c>
      <c r="J1646" t="s">
        <v>78</v>
      </c>
      <c r="K1646" t="s">
        <v>109</v>
      </c>
      <c r="L1646">
        <v>39.438536932600002</v>
      </c>
      <c r="M1646">
        <v>-120.9959329385</v>
      </c>
      <c r="N1646" s="7" t="s">
        <v>3297</v>
      </c>
      <c r="O1646" s="7" t="s">
        <v>3298</v>
      </c>
      <c r="P1646" s="7" t="s">
        <v>3299</v>
      </c>
      <c r="Q1646" s="7" t="s">
        <v>170</v>
      </c>
      <c r="R1646" s="7">
        <v>1308</v>
      </c>
      <c r="S1646" s="7">
        <v>162</v>
      </c>
      <c r="T1646" s="7" t="s">
        <v>134</v>
      </c>
      <c r="U1646" s="7"/>
      <c r="V1646" s="7" t="s">
        <v>2625</v>
      </c>
      <c r="W1646" s="8">
        <v>0</v>
      </c>
      <c r="X1646" s="8">
        <v>0</v>
      </c>
      <c r="Y1646" s="8">
        <v>2.319</v>
      </c>
      <c r="Z1646" s="8">
        <v>2.319</v>
      </c>
      <c r="AA1646" s="8">
        <v>0</v>
      </c>
      <c r="AB1646" s="8">
        <v>0</v>
      </c>
      <c r="AC1646" s="8">
        <v>0</v>
      </c>
      <c r="AD1646" s="8">
        <v>0</v>
      </c>
      <c r="AE1646" s="8">
        <v>0</v>
      </c>
      <c r="AF1646" s="8">
        <v>0</v>
      </c>
      <c r="AG1646" s="8">
        <v>0</v>
      </c>
      <c r="AH1646" s="8">
        <v>0</v>
      </c>
      <c r="AI1646" s="8">
        <v>0</v>
      </c>
      <c r="AJ1646" s="8">
        <v>0</v>
      </c>
      <c r="AK1646" s="8">
        <v>0</v>
      </c>
      <c r="AL1646" s="8">
        <v>0</v>
      </c>
      <c r="AM1646" s="8">
        <v>0</v>
      </c>
      <c r="AN1646" s="8">
        <v>0</v>
      </c>
      <c r="AO1646" s="8">
        <v>0</v>
      </c>
      <c r="AP1646" s="8">
        <v>0</v>
      </c>
      <c r="AQ1646" s="8">
        <v>0</v>
      </c>
      <c r="AR1646" s="8">
        <v>0</v>
      </c>
      <c r="AS1646" s="8">
        <v>0</v>
      </c>
      <c r="AT1646" s="8">
        <v>0</v>
      </c>
      <c r="AU1646" s="7">
        <v>0</v>
      </c>
      <c r="AV1646" s="7">
        <v>0</v>
      </c>
      <c r="AW1646" s="7">
        <v>0</v>
      </c>
      <c r="AX1646" s="7">
        <v>0</v>
      </c>
      <c r="AY1646" s="7">
        <v>0</v>
      </c>
      <c r="AZ1646" s="7">
        <v>0</v>
      </c>
      <c r="BA1646" s="7">
        <v>0</v>
      </c>
      <c r="BB1646" s="7">
        <v>0</v>
      </c>
      <c r="BC1646" s="8">
        <v>0</v>
      </c>
      <c r="BD1646" s="8">
        <v>0</v>
      </c>
      <c r="BE1646" s="8">
        <v>2.319</v>
      </c>
      <c r="BF1646" s="8">
        <v>2.319</v>
      </c>
      <c r="BG1646" s="8">
        <v>0</v>
      </c>
      <c r="BH1646" s="8">
        <v>0</v>
      </c>
      <c r="BI1646" s="8">
        <v>0</v>
      </c>
      <c r="BJ1646" s="8">
        <v>0</v>
      </c>
      <c r="BK1646" s="8">
        <v>0</v>
      </c>
      <c r="BL1646" s="8">
        <v>0</v>
      </c>
      <c r="BM1646" s="8">
        <v>0</v>
      </c>
      <c r="BN1646" s="8">
        <v>0</v>
      </c>
      <c r="BO1646" s="8">
        <v>0</v>
      </c>
      <c r="BP1646" s="8">
        <v>0</v>
      </c>
      <c r="BQ1646" s="8">
        <v>0</v>
      </c>
      <c r="BR1646" s="8">
        <v>0</v>
      </c>
    </row>
    <row r="1647" spans="1:70" x14ac:dyDescent="0.25">
      <c r="A1647" s="6">
        <v>35373707</v>
      </c>
      <c r="B1647" t="s">
        <v>3300</v>
      </c>
      <c r="C1647" s="7" t="s">
        <v>82</v>
      </c>
      <c r="D1647" s="7" t="s">
        <v>2647</v>
      </c>
      <c r="E1647" s="7" t="s">
        <v>83</v>
      </c>
      <c r="F1647" t="s">
        <v>2507</v>
      </c>
      <c r="G1647" t="s">
        <v>2648</v>
      </c>
      <c r="H1647" t="s">
        <v>1965</v>
      </c>
      <c r="I1647" t="s">
        <v>1413</v>
      </c>
      <c r="J1647" t="s">
        <v>99</v>
      </c>
      <c r="K1647" t="s">
        <v>957</v>
      </c>
      <c r="L1647">
        <v>38.406651167299998</v>
      </c>
      <c r="M1647">
        <v>-120.6708328804</v>
      </c>
      <c r="N1647" s="7" t="s">
        <v>3157</v>
      </c>
      <c r="O1647" s="7" t="s">
        <v>3301</v>
      </c>
      <c r="P1647" s="7" t="s">
        <v>3302</v>
      </c>
      <c r="Q1647" s="7" t="s">
        <v>141</v>
      </c>
      <c r="R1647" s="7">
        <v>1764</v>
      </c>
      <c r="S1647" s="7">
        <v>147</v>
      </c>
      <c r="T1647" s="7" t="s">
        <v>123</v>
      </c>
      <c r="U1647" s="7" t="s">
        <v>221</v>
      </c>
      <c r="V1647" s="7" t="s">
        <v>2625</v>
      </c>
      <c r="W1647" s="8">
        <v>0</v>
      </c>
      <c r="X1647" s="8">
        <v>2.4609999999999999</v>
      </c>
      <c r="Y1647" s="8">
        <v>0</v>
      </c>
      <c r="Z1647" s="8">
        <v>2.4609999999999999</v>
      </c>
      <c r="AA1647" s="8">
        <v>0</v>
      </c>
      <c r="AB1647" s="8">
        <v>0</v>
      </c>
      <c r="AC1647" s="8">
        <v>0</v>
      </c>
      <c r="AD1647" s="8">
        <v>0</v>
      </c>
      <c r="AE1647" s="8">
        <v>0</v>
      </c>
      <c r="AF1647" s="8">
        <v>0</v>
      </c>
      <c r="AG1647" s="8">
        <v>0</v>
      </c>
      <c r="AH1647" s="8">
        <v>0</v>
      </c>
      <c r="AI1647" s="8">
        <v>0</v>
      </c>
      <c r="AJ1647" s="8">
        <v>0</v>
      </c>
      <c r="AK1647" s="8">
        <v>0</v>
      </c>
      <c r="AL1647" s="8">
        <v>0</v>
      </c>
      <c r="AM1647" s="8">
        <v>0</v>
      </c>
      <c r="AN1647" s="8">
        <v>0</v>
      </c>
      <c r="AO1647" s="8">
        <v>0</v>
      </c>
      <c r="AP1647" s="8">
        <v>0</v>
      </c>
      <c r="AQ1647" s="8">
        <v>0</v>
      </c>
      <c r="AR1647" s="8">
        <v>0</v>
      </c>
      <c r="AS1647" s="8">
        <v>0</v>
      </c>
      <c r="AT1647" s="8">
        <v>0</v>
      </c>
      <c r="AU1647" s="7">
        <v>0</v>
      </c>
      <c r="AV1647" s="7">
        <v>0</v>
      </c>
      <c r="AW1647" s="7">
        <v>0</v>
      </c>
      <c r="AX1647" s="7">
        <v>0</v>
      </c>
      <c r="AY1647" s="7">
        <v>0</v>
      </c>
      <c r="AZ1647" s="7">
        <v>0</v>
      </c>
      <c r="BA1647" s="7">
        <v>0</v>
      </c>
      <c r="BB1647" s="7">
        <v>0</v>
      </c>
      <c r="BC1647" s="8">
        <v>0</v>
      </c>
      <c r="BD1647" s="8">
        <v>0</v>
      </c>
      <c r="BE1647" s="8">
        <v>0</v>
      </c>
      <c r="BF1647" s="8">
        <v>0</v>
      </c>
      <c r="BG1647" s="8">
        <v>0</v>
      </c>
      <c r="BH1647" s="8">
        <v>2.4609999999999999</v>
      </c>
      <c r="BI1647" s="8">
        <v>0</v>
      </c>
      <c r="BJ1647" s="8">
        <v>2.4609999999999999</v>
      </c>
      <c r="BK1647" s="8">
        <v>0</v>
      </c>
      <c r="BL1647" s="8">
        <v>0</v>
      </c>
      <c r="BM1647" s="8">
        <v>0</v>
      </c>
      <c r="BN1647" s="8">
        <v>0</v>
      </c>
      <c r="BO1647" s="8">
        <v>0</v>
      </c>
      <c r="BP1647" s="8">
        <v>0</v>
      </c>
      <c r="BQ1647" s="8">
        <v>0</v>
      </c>
      <c r="BR1647" s="8">
        <v>0</v>
      </c>
    </row>
    <row r="1648" spans="1:70" x14ac:dyDescent="0.25">
      <c r="A1648" s="6">
        <v>35372460</v>
      </c>
      <c r="B1648" t="s">
        <v>3303</v>
      </c>
      <c r="C1648" s="7" t="s">
        <v>82</v>
      </c>
      <c r="D1648" s="7" t="s">
        <v>2647</v>
      </c>
      <c r="E1648" s="7" t="s">
        <v>83</v>
      </c>
      <c r="F1648" t="s">
        <v>2507</v>
      </c>
      <c r="G1648" t="s">
        <v>2648</v>
      </c>
      <c r="H1648" t="s">
        <v>1965</v>
      </c>
      <c r="I1648" t="s">
        <v>1413</v>
      </c>
      <c r="J1648" t="s">
        <v>99</v>
      </c>
      <c r="K1648" t="s">
        <v>957</v>
      </c>
      <c r="L1648">
        <v>38.406877166599998</v>
      </c>
      <c r="M1648">
        <v>-120.6707158801</v>
      </c>
      <c r="N1648" s="7" t="s">
        <v>3157</v>
      </c>
      <c r="O1648" s="7" t="s">
        <v>3301</v>
      </c>
      <c r="P1648" s="7" t="s">
        <v>3302</v>
      </c>
      <c r="Q1648" s="7" t="s">
        <v>141</v>
      </c>
      <c r="R1648" s="7">
        <v>1764</v>
      </c>
      <c r="S1648" s="7">
        <v>147</v>
      </c>
      <c r="T1648" s="7" t="s">
        <v>123</v>
      </c>
      <c r="U1648" s="7" t="s">
        <v>221</v>
      </c>
      <c r="V1648" s="7" t="s">
        <v>222</v>
      </c>
      <c r="W1648" s="8">
        <v>0</v>
      </c>
      <c r="X1648" s="8">
        <v>6.1219999999999999</v>
      </c>
      <c r="Y1648" s="8">
        <v>0</v>
      </c>
      <c r="Z1648" s="8">
        <v>6.1219999999999999</v>
      </c>
      <c r="AA1648" s="8">
        <v>0</v>
      </c>
      <c r="AB1648" s="8">
        <v>0</v>
      </c>
      <c r="AC1648" s="8">
        <v>0</v>
      </c>
      <c r="AD1648" s="8">
        <v>0</v>
      </c>
      <c r="AE1648" s="8">
        <v>0</v>
      </c>
      <c r="AF1648" s="8">
        <v>0</v>
      </c>
      <c r="AG1648" s="8">
        <v>0</v>
      </c>
      <c r="AH1648" s="8">
        <v>0</v>
      </c>
      <c r="AI1648" s="8">
        <v>0</v>
      </c>
      <c r="AJ1648" s="8">
        <v>0</v>
      </c>
      <c r="AK1648" s="8">
        <v>0</v>
      </c>
      <c r="AL1648" s="8">
        <v>0</v>
      </c>
      <c r="AM1648" s="8">
        <v>0</v>
      </c>
      <c r="AN1648" s="8">
        <v>0</v>
      </c>
      <c r="AO1648" s="8">
        <v>0</v>
      </c>
      <c r="AP1648" s="8">
        <v>0</v>
      </c>
      <c r="AQ1648" s="8">
        <v>0</v>
      </c>
      <c r="AR1648" s="8">
        <v>0</v>
      </c>
      <c r="AS1648" s="8">
        <v>0</v>
      </c>
      <c r="AT1648" s="8">
        <v>0</v>
      </c>
      <c r="AU1648" s="7">
        <v>0</v>
      </c>
      <c r="AV1648" s="7">
        <v>0</v>
      </c>
      <c r="AW1648" s="7">
        <v>0</v>
      </c>
      <c r="AX1648" s="7">
        <v>0</v>
      </c>
      <c r="AY1648" s="7">
        <v>0</v>
      </c>
      <c r="AZ1648" s="7">
        <v>0</v>
      </c>
      <c r="BA1648" s="7">
        <v>0</v>
      </c>
      <c r="BB1648" s="7">
        <v>0</v>
      </c>
      <c r="BC1648" s="8">
        <v>0</v>
      </c>
      <c r="BD1648" s="8">
        <v>6.1219999999999999</v>
      </c>
      <c r="BE1648" s="8">
        <v>0</v>
      </c>
      <c r="BF1648" s="8">
        <v>6.1219999999999999</v>
      </c>
      <c r="BG1648" s="8">
        <v>0</v>
      </c>
      <c r="BH1648" s="8">
        <v>0</v>
      </c>
      <c r="BI1648" s="8">
        <v>0</v>
      </c>
      <c r="BJ1648" s="8">
        <v>0</v>
      </c>
      <c r="BK1648" s="8">
        <v>0</v>
      </c>
      <c r="BL1648" s="8">
        <v>0</v>
      </c>
      <c r="BM1648" s="8">
        <v>0</v>
      </c>
      <c r="BN1648" s="8">
        <v>0</v>
      </c>
      <c r="BO1648" s="8">
        <v>0</v>
      </c>
      <c r="BP1648" s="8">
        <v>0</v>
      </c>
      <c r="BQ1648" s="8">
        <v>0</v>
      </c>
      <c r="BR1648" s="8">
        <v>0</v>
      </c>
    </row>
    <row r="1649" spans="1:70" x14ac:dyDescent="0.25">
      <c r="A1649" s="6">
        <v>35402643</v>
      </c>
      <c r="B1649" t="s">
        <v>3304</v>
      </c>
      <c r="C1649" s="7" t="s">
        <v>82</v>
      </c>
      <c r="D1649" s="7" t="s">
        <v>2647</v>
      </c>
      <c r="E1649" s="7" t="s">
        <v>83</v>
      </c>
      <c r="F1649" t="s">
        <v>2507</v>
      </c>
      <c r="G1649" t="s">
        <v>2648</v>
      </c>
      <c r="H1649" t="s">
        <v>1965</v>
      </c>
      <c r="I1649" t="s">
        <v>1413</v>
      </c>
      <c r="J1649" t="s">
        <v>99</v>
      </c>
      <c r="K1649" t="s">
        <v>957</v>
      </c>
      <c r="L1649">
        <v>38.406877166599998</v>
      </c>
      <c r="M1649">
        <v>-120.6707158801</v>
      </c>
      <c r="N1649" s="7" t="s">
        <v>3157</v>
      </c>
      <c r="O1649" s="7" t="s">
        <v>3301</v>
      </c>
      <c r="P1649" s="7" t="s">
        <v>3302</v>
      </c>
      <c r="Q1649" s="7" t="s">
        <v>141</v>
      </c>
      <c r="R1649" s="7">
        <v>1764</v>
      </c>
      <c r="S1649" s="7">
        <v>147</v>
      </c>
      <c r="T1649" s="7" t="s">
        <v>123</v>
      </c>
      <c r="U1649" s="7"/>
      <c r="V1649" s="7" t="s">
        <v>222</v>
      </c>
      <c r="W1649" s="8">
        <v>0</v>
      </c>
      <c r="X1649" s="8">
        <v>2.456</v>
      </c>
      <c r="Y1649" s="8">
        <v>0</v>
      </c>
      <c r="Z1649" s="8">
        <v>2.456</v>
      </c>
      <c r="AA1649" s="8">
        <v>0</v>
      </c>
      <c r="AB1649" s="8">
        <v>0</v>
      </c>
      <c r="AC1649" s="8">
        <v>0</v>
      </c>
      <c r="AD1649" s="8">
        <v>0</v>
      </c>
      <c r="AE1649" s="8">
        <v>0</v>
      </c>
      <c r="AF1649" s="8">
        <v>0</v>
      </c>
      <c r="AG1649" s="8">
        <v>0</v>
      </c>
      <c r="AH1649" s="8">
        <v>0</v>
      </c>
      <c r="AI1649" s="8">
        <v>0</v>
      </c>
      <c r="AJ1649" s="8">
        <v>0</v>
      </c>
      <c r="AK1649" s="8">
        <v>0</v>
      </c>
      <c r="AL1649" s="8">
        <v>0</v>
      </c>
      <c r="AM1649" s="8">
        <v>0</v>
      </c>
      <c r="AN1649" s="8">
        <v>0</v>
      </c>
      <c r="AO1649" s="8">
        <v>0</v>
      </c>
      <c r="AP1649" s="8">
        <v>0</v>
      </c>
      <c r="AQ1649" s="8">
        <v>0</v>
      </c>
      <c r="AR1649" s="8">
        <v>0</v>
      </c>
      <c r="AS1649" s="8">
        <v>0</v>
      </c>
      <c r="AT1649" s="8">
        <v>0</v>
      </c>
      <c r="AU1649" s="7">
        <v>0</v>
      </c>
      <c r="AV1649" s="7">
        <v>0</v>
      </c>
      <c r="AW1649" s="7">
        <v>0</v>
      </c>
      <c r="AX1649" s="7">
        <v>0</v>
      </c>
      <c r="AY1649" s="7">
        <v>0</v>
      </c>
      <c r="AZ1649" s="7">
        <v>0</v>
      </c>
      <c r="BA1649" s="7">
        <v>0</v>
      </c>
      <c r="BB1649" s="7">
        <v>0</v>
      </c>
      <c r="BC1649" s="8">
        <v>0</v>
      </c>
      <c r="BD1649" s="8">
        <v>2.456</v>
      </c>
      <c r="BE1649" s="8">
        <v>0</v>
      </c>
      <c r="BF1649" s="8">
        <v>2.456</v>
      </c>
      <c r="BG1649" s="8">
        <v>0</v>
      </c>
      <c r="BH1649" s="8">
        <v>0</v>
      </c>
      <c r="BI1649" s="8">
        <v>0</v>
      </c>
      <c r="BJ1649" s="8">
        <v>0</v>
      </c>
      <c r="BK1649" s="8">
        <v>0</v>
      </c>
      <c r="BL1649" s="8">
        <v>0</v>
      </c>
      <c r="BM1649" s="8">
        <v>0</v>
      </c>
      <c r="BN1649" s="8">
        <v>0</v>
      </c>
      <c r="BO1649" s="8">
        <v>0</v>
      </c>
      <c r="BP1649" s="8">
        <v>0</v>
      </c>
      <c r="BQ1649" s="8">
        <v>0</v>
      </c>
      <c r="BR1649" s="8">
        <v>0</v>
      </c>
    </row>
    <row r="1650" spans="1:70" x14ac:dyDescent="0.25">
      <c r="A1650" s="6">
        <v>35396761</v>
      </c>
      <c r="B1650" t="s">
        <v>3305</v>
      </c>
      <c r="C1650" s="7" t="s">
        <v>82</v>
      </c>
      <c r="D1650" s="7" t="s">
        <v>2647</v>
      </c>
      <c r="E1650" s="7" t="s">
        <v>83</v>
      </c>
      <c r="F1650" t="s">
        <v>2507</v>
      </c>
      <c r="G1650" t="s">
        <v>2648</v>
      </c>
      <c r="H1650" t="s">
        <v>1965</v>
      </c>
      <c r="I1650" t="s">
        <v>1413</v>
      </c>
      <c r="J1650" t="s">
        <v>99</v>
      </c>
      <c r="K1650" t="s">
        <v>957</v>
      </c>
      <c r="L1650">
        <v>38.406651167299998</v>
      </c>
      <c r="M1650">
        <v>-120.6708328804</v>
      </c>
      <c r="N1650" s="7" t="s">
        <v>3157</v>
      </c>
      <c r="O1650" s="7" t="s">
        <v>3301</v>
      </c>
      <c r="P1650" s="7" t="s">
        <v>3302</v>
      </c>
      <c r="Q1650" s="7" t="s">
        <v>141</v>
      </c>
      <c r="R1650" s="7">
        <v>1764</v>
      </c>
      <c r="S1650" s="7">
        <v>147</v>
      </c>
      <c r="T1650" s="7" t="s">
        <v>123</v>
      </c>
      <c r="U1650" s="7"/>
      <c r="V1650" s="7" t="s">
        <v>2625</v>
      </c>
      <c r="W1650" s="8">
        <v>0</v>
      </c>
      <c r="X1650" s="8">
        <v>4.641</v>
      </c>
      <c r="Y1650" s="8">
        <v>0</v>
      </c>
      <c r="Z1650" s="8">
        <v>4.641</v>
      </c>
      <c r="AA1650" s="8">
        <v>0</v>
      </c>
      <c r="AB1650" s="8">
        <v>0</v>
      </c>
      <c r="AC1650" s="8">
        <v>0</v>
      </c>
      <c r="AD1650" s="8">
        <v>0</v>
      </c>
      <c r="AE1650" s="8">
        <v>0</v>
      </c>
      <c r="AF1650" s="8">
        <v>0</v>
      </c>
      <c r="AG1650" s="8">
        <v>0</v>
      </c>
      <c r="AH1650" s="8">
        <v>0</v>
      </c>
      <c r="AI1650" s="8">
        <v>0</v>
      </c>
      <c r="AJ1650" s="8">
        <v>0</v>
      </c>
      <c r="AK1650" s="8">
        <v>0</v>
      </c>
      <c r="AL1650" s="8">
        <v>0</v>
      </c>
      <c r="AM1650" s="8">
        <v>0</v>
      </c>
      <c r="AN1650" s="8">
        <v>0</v>
      </c>
      <c r="AO1650" s="8">
        <v>0</v>
      </c>
      <c r="AP1650" s="8">
        <v>0</v>
      </c>
      <c r="AQ1650" s="8">
        <v>0</v>
      </c>
      <c r="AR1650" s="8">
        <v>0</v>
      </c>
      <c r="AS1650" s="8">
        <v>0</v>
      </c>
      <c r="AT1650" s="8">
        <v>0</v>
      </c>
      <c r="AU1650" s="7">
        <v>0</v>
      </c>
      <c r="AV1650" s="7">
        <v>0</v>
      </c>
      <c r="AW1650" s="7">
        <v>0</v>
      </c>
      <c r="AX1650" s="7">
        <v>0</v>
      </c>
      <c r="AY1650" s="7">
        <v>0</v>
      </c>
      <c r="AZ1650" s="7">
        <v>0</v>
      </c>
      <c r="BA1650" s="7">
        <v>0</v>
      </c>
      <c r="BB1650" s="7">
        <v>0</v>
      </c>
      <c r="BC1650" s="8">
        <v>0</v>
      </c>
      <c r="BD1650" s="8">
        <v>4.641</v>
      </c>
      <c r="BE1650" s="8">
        <v>0</v>
      </c>
      <c r="BF1650" s="8">
        <v>4.641</v>
      </c>
      <c r="BG1650" s="8">
        <v>0</v>
      </c>
      <c r="BH1650" s="8">
        <v>0</v>
      </c>
      <c r="BI1650" s="8">
        <v>0</v>
      </c>
      <c r="BJ1650" s="8">
        <v>0</v>
      </c>
      <c r="BK1650" s="8">
        <v>0</v>
      </c>
      <c r="BL1650" s="8">
        <v>0</v>
      </c>
      <c r="BM1650" s="8">
        <v>0</v>
      </c>
      <c r="BN1650" s="8">
        <v>0</v>
      </c>
      <c r="BO1650" s="8">
        <v>0</v>
      </c>
      <c r="BP1650" s="8">
        <v>0</v>
      </c>
      <c r="BQ1650" s="8">
        <v>0</v>
      </c>
      <c r="BR1650" s="8">
        <v>0</v>
      </c>
    </row>
    <row r="1651" spans="1:70" x14ac:dyDescent="0.25">
      <c r="A1651" s="6">
        <v>35396762</v>
      </c>
      <c r="B1651" t="s">
        <v>3306</v>
      </c>
      <c r="C1651" s="7" t="s">
        <v>421</v>
      </c>
      <c r="D1651" s="7" t="s">
        <v>2647</v>
      </c>
      <c r="E1651" s="7" t="s">
        <v>421</v>
      </c>
      <c r="F1651" t="s">
        <v>2507</v>
      </c>
      <c r="G1651" t="s">
        <v>2648</v>
      </c>
      <c r="H1651" t="s">
        <v>1965</v>
      </c>
      <c r="I1651" t="s">
        <v>1413</v>
      </c>
      <c r="J1651" t="s">
        <v>99</v>
      </c>
      <c r="K1651" t="s">
        <v>957</v>
      </c>
      <c r="L1651">
        <v>38.412855394200001</v>
      </c>
      <c r="M1651">
        <v>-120.6604658198</v>
      </c>
      <c r="N1651" s="7" t="s">
        <v>3157</v>
      </c>
      <c r="O1651" s="7" t="s">
        <v>3307</v>
      </c>
      <c r="P1651" s="7" t="s">
        <v>3302</v>
      </c>
      <c r="Q1651" s="7" t="s">
        <v>141</v>
      </c>
      <c r="R1651" s="7">
        <v>2334</v>
      </c>
      <c r="S1651" s="7">
        <v>6</v>
      </c>
      <c r="T1651" s="7" t="s">
        <v>123</v>
      </c>
      <c r="U1651" s="7"/>
      <c r="V1651" s="7" t="s">
        <v>2625</v>
      </c>
      <c r="W1651" s="8">
        <v>7.0000000000000007E-2</v>
      </c>
      <c r="X1651" s="8">
        <v>2.9099999999999997</v>
      </c>
      <c r="Y1651" s="8">
        <v>0</v>
      </c>
      <c r="Z1651" s="8">
        <v>2.98</v>
      </c>
      <c r="AA1651" s="8">
        <v>0</v>
      </c>
      <c r="AB1651" s="8">
        <v>0</v>
      </c>
      <c r="AC1651" s="8">
        <v>0</v>
      </c>
      <c r="AD1651" s="8">
        <v>0</v>
      </c>
      <c r="AE1651" s="8">
        <v>0</v>
      </c>
      <c r="AF1651" s="8">
        <v>0</v>
      </c>
      <c r="AG1651" s="8">
        <v>0</v>
      </c>
      <c r="AH1651" s="8">
        <v>0</v>
      </c>
      <c r="AI1651" s="8">
        <v>0</v>
      </c>
      <c r="AJ1651" s="8">
        <v>0</v>
      </c>
      <c r="AK1651" s="8">
        <v>0</v>
      </c>
      <c r="AL1651" s="8">
        <v>0</v>
      </c>
      <c r="AM1651" s="8">
        <v>0</v>
      </c>
      <c r="AN1651" s="8">
        <v>0</v>
      </c>
      <c r="AO1651" s="8">
        <v>0</v>
      </c>
      <c r="AP1651" s="8">
        <v>0</v>
      </c>
      <c r="AQ1651" s="8">
        <v>0</v>
      </c>
      <c r="AR1651" s="8">
        <v>0</v>
      </c>
      <c r="AS1651" s="8">
        <v>0</v>
      </c>
      <c r="AT1651" s="8">
        <v>0</v>
      </c>
      <c r="AU1651" s="7">
        <v>0</v>
      </c>
      <c r="AV1651" s="7">
        <v>0</v>
      </c>
      <c r="AW1651" s="7">
        <v>0</v>
      </c>
      <c r="AX1651" s="7">
        <v>0</v>
      </c>
      <c r="AY1651" s="7">
        <v>0</v>
      </c>
      <c r="AZ1651" s="7">
        <v>0</v>
      </c>
      <c r="BA1651" s="7">
        <v>0</v>
      </c>
      <c r="BB1651" s="7">
        <v>0</v>
      </c>
      <c r="BC1651" s="8">
        <v>7.0000000000000007E-2</v>
      </c>
      <c r="BD1651" s="8">
        <v>2.9099999999999997</v>
      </c>
      <c r="BE1651" s="8">
        <v>0</v>
      </c>
      <c r="BF1651" s="8">
        <v>2.98</v>
      </c>
      <c r="BG1651" s="8">
        <v>0</v>
      </c>
      <c r="BH1651" s="8">
        <v>0</v>
      </c>
      <c r="BI1651" s="8">
        <v>0</v>
      </c>
      <c r="BJ1651" s="8">
        <v>0</v>
      </c>
      <c r="BK1651" s="8">
        <v>0</v>
      </c>
      <c r="BL1651" s="8">
        <v>0</v>
      </c>
      <c r="BM1651" s="8">
        <v>0</v>
      </c>
      <c r="BN1651" s="8">
        <v>0</v>
      </c>
      <c r="BO1651" s="8">
        <v>0</v>
      </c>
      <c r="BP1651" s="8">
        <v>0</v>
      </c>
      <c r="BQ1651" s="8">
        <v>0</v>
      </c>
      <c r="BR1651" s="8">
        <v>0</v>
      </c>
    </row>
    <row r="1652" spans="1:70" x14ac:dyDescent="0.25">
      <c r="A1652" s="6">
        <v>35396763</v>
      </c>
      <c r="B1652" t="s">
        <v>3308</v>
      </c>
      <c r="C1652" s="7" t="s">
        <v>82</v>
      </c>
      <c r="D1652" s="7" t="s">
        <v>2647</v>
      </c>
      <c r="E1652" s="7" t="s">
        <v>83</v>
      </c>
      <c r="F1652" t="s">
        <v>2507</v>
      </c>
      <c r="G1652" t="s">
        <v>2648</v>
      </c>
      <c r="H1652" t="s">
        <v>1965</v>
      </c>
      <c r="I1652" t="s">
        <v>1413</v>
      </c>
      <c r="J1652" t="s">
        <v>99</v>
      </c>
      <c r="K1652" t="s">
        <v>957</v>
      </c>
      <c r="L1652">
        <v>38.412855394200001</v>
      </c>
      <c r="M1652">
        <v>-120.6604658198</v>
      </c>
      <c r="N1652" s="7" t="s">
        <v>3157</v>
      </c>
      <c r="O1652" s="7" t="s">
        <v>3307</v>
      </c>
      <c r="P1652" s="7" t="s">
        <v>3302</v>
      </c>
      <c r="Q1652" s="7" t="s">
        <v>141</v>
      </c>
      <c r="R1652" s="7">
        <v>2334</v>
      </c>
      <c r="S1652" s="7">
        <v>6</v>
      </c>
      <c r="T1652" s="7" t="s">
        <v>123</v>
      </c>
      <c r="U1652" s="7"/>
      <c r="V1652" s="7" t="s">
        <v>2625</v>
      </c>
      <c r="W1652" s="8">
        <v>0</v>
      </c>
      <c r="X1652" s="8">
        <v>0.87999999999999989</v>
      </c>
      <c r="Y1652" s="8">
        <v>0</v>
      </c>
      <c r="Z1652" s="8">
        <v>0.87999999999999989</v>
      </c>
      <c r="AA1652" s="8">
        <v>0</v>
      </c>
      <c r="AB1652" s="8">
        <v>0</v>
      </c>
      <c r="AC1652" s="8">
        <v>0</v>
      </c>
      <c r="AD1652" s="8">
        <v>0</v>
      </c>
      <c r="AE1652" s="8">
        <v>0</v>
      </c>
      <c r="AF1652" s="8">
        <v>0</v>
      </c>
      <c r="AG1652" s="8">
        <v>0</v>
      </c>
      <c r="AH1652" s="8">
        <v>0</v>
      </c>
      <c r="AI1652" s="8">
        <v>0</v>
      </c>
      <c r="AJ1652" s="8">
        <v>0</v>
      </c>
      <c r="AK1652" s="8">
        <v>0</v>
      </c>
      <c r="AL1652" s="8">
        <v>0</v>
      </c>
      <c r="AM1652" s="8">
        <v>0</v>
      </c>
      <c r="AN1652" s="8">
        <v>0</v>
      </c>
      <c r="AO1652" s="8">
        <v>0</v>
      </c>
      <c r="AP1652" s="8">
        <v>0</v>
      </c>
      <c r="AQ1652" s="8">
        <v>0</v>
      </c>
      <c r="AR1652" s="8">
        <v>0</v>
      </c>
      <c r="AS1652" s="8">
        <v>0</v>
      </c>
      <c r="AT1652" s="8">
        <v>0</v>
      </c>
      <c r="AU1652" s="7">
        <v>0</v>
      </c>
      <c r="AV1652" s="7">
        <v>0</v>
      </c>
      <c r="AW1652" s="7">
        <v>0</v>
      </c>
      <c r="AX1652" s="7">
        <v>0</v>
      </c>
      <c r="AY1652" s="7">
        <v>0</v>
      </c>
      <c r="AZ1652" s="7">
        <v>0</v>
      </c>
      <c r="BA1652" s="7">
        <v>0</v>
      </c>
      <c r="BB1652" s="7">
        <v>0</v>
      </c>
      <c r="BC1652" s="8">
        <v>0</v>
      </c>
      <c r="BD1652" s="8">
        <v>0.87999999999999989</v>
      </c>
      <c r="BE1652" s="8">
        <v>0</v>
      </c>
      <c r="BF1652" s="8">
        <v>0.87999999999999989</v>
      </c>
      <c r="BG1652" s="8">
        <v>0</v>
      </c>
      <c r="BH1652" s="8">
        <v>0</v>
      </c>
      <c r="BI1652" s="8">
        <v>0</v>
      </c>
      <c r="BJ1652" s="8">
        <v>0</v>
      </c>
      <c r="BK1652" s="8">
        <v>0</v>
      </c>
      <c r="BL1652" s="8">
        <v>0</v>
      </c>
      <c r="BM1652" s="8">
        <v>0</v>
      </c>
      <c r="BN1652" s="8">
        <v>0</v>
      </c>
      <c r="BO1652" s="8">
        <v>0</v>
      </c>
      <c r="BP1652" s="8">
        <v>0</v>
      </c>
      <c r="BQ1652" s="8">
        <v>0</v>
      </c>
      <c r="BR1652" s="8">
        <v>0</v>
      </c>
    </row>
    <row r="1653" spans="1:70" x14ac:dyDescent="0.25">
      <c r="A1653" s="6">
        <v>35372259</v>
      </c>
      <c r="B1653" t="s">
        <v>3309</v>
      </c>
      <c r="C1653" s="7" t="s">
        <v>82</v>
      </c>
      <c r="D1653" s="7" t="s">
        <v>2647</v>
      </c>
      <c r="E1653" s="7" t="s">
        <v>83</v>
      </c>
      <c r="F1653" t="s">
        <v>2507</v>
      </c>
      <c r="G1653" t="s">
        <v>2648</v>
      </c>
      <c r="H1653" t="s">
        <v>1965</v>
      </c>
      <c r="I1653" t="s">
        <v>1413</v>
      </c>
      <c r="J1653" t="s">
        <v>99</v>
      </c>
      <c r="K1653" t="s">
        <v>957</v>
      </c>
      <c r="L1653">
        <v>38.412855394200001</v>
      </c>
      <c r="M1653">
        <v>-120.6604658198</v>
      </c>
      <c r="N1653" s="7" t="s">
        <v>3157</v>
      </c>
      <c r="O1653" s="7" t="s">
        <v>3307</v>
      </c>
      <c r="P1653" s="7" t="s">
        <v>3302</v>
      </c>
      <c r="Q1653" s="7" t="s">
        <v>141</v>
      </c>
      <c r="R1653" s="7">
        <v>2334</v>
      </c>
      <c r="S1653" s="7">
        <v>6</v>
      </c>
      <c r="T1653" s="7" t="s">
        <v>123</v>
      </c>
      <c r="U1653" s="7" t="s">
        <v>221</v>
      </c>
      <c r="V1653" s="7" t="s">
        <v>222</v>
      </c>
      <c r="W1653" s="8">
        <v>0</v>
      </c>
      <c r="X1653" s="8">
        <v>2.8400000000000003</v>
      </c>
      <c r="Y1653" s="8">
        <v>0</v>
      </c>
      <c r="Z1653" s="8">
        <v>2.8400000000000003</v>
      </c>
      <c r="AA1653" s="8">
        <v>0</v>
      </c>
      <c r="AB1653" s="8">
        <v>0</v>
      </c>
      <c r="AC1653" s="8">
        <v>0</v>
      </c>
      <c r="AD1653" s="8">
        <v>0</v>
      </c>
      <c r="AE1653" s="8">
        <v>0</v>
      </c>
      <c r="AF1653" s="8">
        <v>0</v>
      </c>
      <c r="AG1653" s="8">
        <v>0</v>
      </c>
      <c r="AH1653" s="8">
        <v>0</v>
      </c>
      <c r="AI1653" s="8">
        <v>0</v>
      </c>
      <c r="AJ1653" s="8">
        <v>0</v>
      </c>
      <c r="AK1653" s="8">
        <v>0</v>
      </c>
      <c r="AL1653" s="8">
        <v>0</v>
      </c>
      <c r="AM1653" s="8">
        <v>0</v>
      </c>
      <c r="AN1653" s="8">
        <v>0</v>
      </c>
      <c r="AO1653" s="8">
        <v>0</v>
      </c>
      <c r="AP1653" s="8">
        <v>0</v>
      </c>
      <c r="AQ1653" s="8">
        <v>0</v>
      </c>
      <c r="AR1653" s="8">
        <v>0</v>
      </c>
      <c r="AS1653" s="8">
        <v>0</v>
      </c>
      <c r="AT1653" s="8">
        <v>0</v>
      </c>
      <c r="AU1653" s="7">
        <v>0</v>
      </c>
      <c r="AV1653" s="7">
        <v>0</v>
      </c>
      <c r="AW1653" s="7">
        <v>0</v>
      </c>
      <c r="AX1653" s="7">
        <v>0</v>
      </c>
      <c r="AY1653" s="7">
        <v>0</v>
      </c>
      <c r="AZ1653" s="7">
        <v>0</v>
      </c>
      <c r="BA1653" s="7">
        <v>0</v>
      </c>
      <c r="BB1653" s="7">
        <v>0</v>
      </c>
      <c r="BC1653" s="8">
        <v>0</v>
      </c>
      <c r="BD1653" s="8">
        <v>2.8400000000000003</v>
      </c>
      <c r="BE1653" s="8">
        <v>0</v>
      </c>
      <c r="BF1653" s="8">
        <v>2.8400000000000003</v>
      </c>
      <c r="BG1653" s="8">
        <v>0</v>
      </c>
      <c r="BH1653" s="8">
        <v>0</v>
      </c>
      <c r="BI1653" s="8">
        <v>0</v>
      </c>
      <c r="BJ1653" s="8">
        <v>0</v>
      </c>
      <c r="BK1653" s="8">
        <v>0</v>
      </c>
      <c r="BL1653" s="8">
        <v>0</v>
      </c>
      <c r="BM1653" s="8">
        <v>0</v>
      </c>
      <c r="BN1653" s="8">
        <v>0</v>
      </c>
      <c r="BO1653" s="8">
        <v>0</v>
      </c>
      <c r="BP1653" s="8">
        <v>0</v>
      </c>
      <c r="BQ1653" s="8">
        <v>0</v>
      </c>
      <c r="BR1653" s="8">
        <v>0</v>
      </c>
    </row>
    <row r="1654" spans="1:70" x14ac:dyDescent="0.25">
      <c r="A1654" s="6">
        <v>35114040</v>
      </c>
      <c r="B1654" t="s">
        <v>3310</v>
      </c>
      <c r="C1654" s="7" t="s">
        <v>137</v>
      </c>
      <c r="D1654" s="7" t="s">
        <v>94</v>
      </c>
      <c r="E1654" s="7" t="s">
        <v>95</v>
      </c>
      <c r="F1654" t="s">
        <v>2507</v>
      </c>
      <c r="G1654" t="s">
        <v>2508</v>
      </c>
      <c r="H1654" t="s">
        <v>2734</v>
      </c>
      <c r="I1654" t="s">
        <v>1413</v>
      </c>
      <c r="J1654" t="s">
        <v>99</v>
      </c>
      <c r="K1654" t="s">
        <v>957</v>
      </c>
      <c r="L1654">
        <v>38.435965032799999</v>
      </c>
      <c r="M1654">
        <v>-120.5558999695</v>
      </c>
      <c r="N1654" s="7" t="s">
        <v>1414</v>
      </c>
      <c r="O1654" s="7" t="s">
        <v>3311</v>
      </c>
      <c r="P1654" s="7" t="s">
        <v>1416</v>
      </c>
      <c r="Q1654" s="7" t="s">
        <v>170</v>
      </c>
      <c r="R1654" s="7">
        <v>2271</v>
      </c>
      <c r="S1654" s="7">
        <v>558</v>
      </c>
      <c r="T1654" s="7" t="s">
        <v>220</v>
      </c>
      <c r="U1654" s="7" t="s">
        <v>211</v>
      </c>
      <c r="V1654" s="7" t="s">
        <v>80</v>
      </c>
      <c r="W1654" s="8">
        <v>1.3717803030303031</v>
      </c>
      <c r="X1654" s="8">
        <v>9.3560606060606066E-2</v>
      </c>
      <c r="Y1654" s="8">
        <v>0</v>
      </c>
      <c r="Z1654" s="8">
        <v>1.4653409090909091</v>
      </c>
      <c r="AA1654" s="8">
        <v>0</v>
      </c>
      <c r="AB1654" s="8">
        <v>0</v>
      </c>
      <c r="AC1654" s="8">
        <v>0</v>
      </c>
      <c r="AD1654" s="8">
        <v>0</v>
      </c>
      <c r="AE1654" s="8">
        <v>0</v>
      </c>
      <c r="AF1654" s="8">
        <v>0</v>
      </c>
      <c r="AG1654" s="8">
        <v>0</v>
      </c>
      <c r="AH1654" s="8">
        <v>0</v>
      </c>
      <c r="AI1654" s="8">
        <v>0</v>
      </c>
      <c r="AJ1654" s="8">
        <v>0</v>
      </c>
      <c r="AK1654" s="8">
        <v>0</v>
      </c>
      <c r="AL1654" s="8">
        <v>0</v>
      </c>
      <c r="AM1654" s="8">
        <v>0</v>
      </c>
      <c r="AN1654" s="8">
        <v>0</v>
      </c>
      <c r="AO1654" s="8">
        <v>0</v>
      </c>
      <c r="AP1654" s="8">
        <v>0</v>
      </c>
      <c r="AQ1654" s="8">
        <v>1.2725378787878785</v>
      </c>
      <c r="AR1654" s="8">
        <v>4.0719696969696968E-2</v>
      </c>
      <c r="AS1654" s="8">
        <v>0</v>
      </c>
      <c r="AT1654" s="8">
        <v>1.3132575757575755</v>
      </c>
      <c r="AU1654" s="7">
        <v>0</v>
      </c>
      <c r="AV1654" s="7">
        <v>0</v>
      </c>
      <c r="AW1654" s="7">
        <v>0</v>
      </c>
      <c r="AX1654" s="7">
        <v>0</v>
      </c>
      <c r="AY1654" s="7">
        <v>5.8522727272727448E-2</v>
      </c>
      <c r="AZ1654" s="7">
        <v>9.3560606060605886E-2</v>
      </c>
      <c r="BA1654" s="7">
        <v>0</v>
      </c>
      <c r="BB1654" s="7">
        <v>0.15208333333333335</v>
      </c>
      <c r="BC1654" s="8">
        <v>0</v>
      </c>
      <c r="BD1654" s="8">
        <v>0</v>
      </c>
      <c r="BE1654" s="8">
        <v>0</v>
      </c>
      <c r="BF1654" s="8">
        <v>0</v>
      </c>
      <c r="BG1654" s="8">
        <v>0</v>
      </c>
      <c r="BH1654" s="8">
        <v>0</v>
      </c>
      <c r="BI1654" s="8">
        <v>0</v>
      </c>
      <c r="BJ1654" s="8">
        <v>0</v>
      </c>
      <c r="BK1654" s="8">
        <v>0</v>
      </c>
      <c r="BL1654" s="8">
        <v>0</v>
      </c>
      <c r="BM1654" s="8">
        <v>0</v>
      </c>
      <c r="BN1654" s="8">
        <v>0</v>
      </c>
      <c r="BO1654" s="8">
        <v>0</v>
      </c>
      <c r="BP1654" s="8">
        <v>0</v>
      </c>
      <c r="BQ1654" s="8">
        <v>0</v>
      </c>
      <c r="BR1654" s="8">
        <v>0</v>
      </c>
    </row>
    <row r="1655" spans="1:70" x14ac:dyDescent="0.25">
      <c r="A1655" s="6">
        <v>35114042</v>
      </c>
      <c r="B1655" t="s">
        <v>3312</v>
      </c>
      <c r="C1655" s="7" t="s">
        <v>93</v>
      </c>
      <c r="D1655" s="7" t="s">
        <v>94</v>
      </c>
      <c r="E1655" s="7" t="s">
        <v>95</v>
      </c>
      <c r="F1655" t="s">
        <v>2507</v>
      </c>
      <c r="G1655" t="s">
        <v>2508</v>
      </c>
      <c r="H1655" t="s">
        <v>2734</v>
      </c>
      <c r="I1655" t="s">
        <v>1413</v>
      </c>
      <c r="J1655" t="s">
        <v>99</v>
      </c>
      <c r="K1655" t="s">
        <v>957</v>
      </c>
      <c r="L1655">
        <v>38.435637941499998</v>
      </c>
      <c r="M1655">
        <v>-120.55381360929999</v>
      </c>
      <c r="N1655" s="7" t="s">
        <v>1414</v>
      </c>
      <c r="O1655" s="7" t="s">
        <v>3311</v>
      </c>
      <c r="P1655" s="7" t="s">
        <v>1416</v>
      </c>
      <c r="Q1655" s="7" t="s">
        <v>170</v>
      </c>
      <c r="R1655" s="7">
        <v>2271</v>
      </c>
      <c r="S1655" s="7">
        <v>558</v>
      </c>
      <c r="T1655" s="7" t="s">
        <v>220</v>
      </c>
      <c r="U1655" s="7"/>
      <c r="V1655" s="7" t="s">
        <v>101</v>
      </c>
      <c r="W1655" s="8">
        <v>1.3352272727272727</v>
      </c>
      <c r="X1655" s="8">
        <v>0</v>
      </c>
      <c r="Y1655" s="8">
        <v>0</v>
      </c>
      <c r="Z1655" s="8">
        <v>1.3352272727272727</v>
      </c>
      <c r="AA1655" s="8">
        <v>0</v>
      </c>
      <c r="AB1655" s="8">
        <v>0</v>
      </c>
      <c r="AC1655" s="8">
        <v>0</v>
      </c>
      <c r="AD1655" s="8">
        <v>0</v>
      </c>
      <c r="AE1655" s="8">
        <v>0</v>
      </c>
      <c r="AF1655" s="8">
        <v>0</v>
      </c>
      <c r="AG1655" s="8">
        <v>0</v>
      </c>
      <c r="AH1655" s="8">
        <v>0</v>
      </c>
      <c r="AI1655" s="8">
        <v>1.3352272727272732</v>
      </c>
      <c r="AJ1655" s="8">
        <v>0</v>
      </c>
      <c r="AK1655" s="8">
        <v>0</v>
      </c>
      <c r="AL1655" s="8">
        <v>1.3352272727272732</v>
      </c>
      <c r="AM1655" s="8">
        <v>0</v>
      </c>
      <c r="AN1655" s="8">
        <v>0</v>
      </c>
      <c r="AO1655" s="8">
        <v>0</v>
      </c>
      <c r="AP1655" s="8">
        <v>0</v>
      </c>
      <c r="AQ1655" s="8">
        <v>0</v>
      </c>
      <c r="AR1655" s="8">
        <v>0</v>
      </c>
      <c r="AS1655" s="8">
        <v>0</v>
      </c>
      <c r="AT1655" s="8">
        <v>0</v>
      </c>
      <c r="AU1655" s="7">
        <v>0</v>
      </c>
      <c r="AV1655" s="7">
        <v>0</v>
      </c>
      <c r="AW1655" s="7">
        <v>0</v>
      </c>
      <c r="AX1655" s="7">
        <v>0</v>
      </c>
      <c r="AY1655" s="7">
        <v>0</v>
      </c>
      <c r="AZ1655" s="7">
        <v>0</v>
      </c>
      <c r="BA1655" s="7">
        <v>0</v>
      </c>
      <c r="BB1655" s="7">
        <v>0</v>
      </c>
      <c r="BC1655" s="8">
        <v>0</v>
      </c>
      <c r="BD1655" s="8">
        <v>0</v>
      </c>
      <c r="BE1655" s="8">
        <v>0</v>
      </c>
      <c r="BF1655" s="8">
        <v>0</v>
      </c>
      <c r="BG1655" s="8">
        <v>0</v>
      </c>
      <c r="BH1655" s="8">
        <v>0</v>
      </c>
      <c r="BI1655" s="8">
        <v>0</v>
      </c>
      <c r="BJ1655" s="8">
        <v>0</v>
      </c>
      <c r="BK1655" s="8">
        <v>0</v>
      </c>
      <c r="BL1655" s="8">
        <v>0</v>
      </c>
      <c r="BM1655" s="8">
        <v>0</v>
      </c>
      <c r="BN1655" s="8">
        <v>0</v>
      </c>
      <c r="BO1655" s="8">
        <v>0</v>
      </c>
      <c r="BP1655" s="8">
        <v>0</v>
      </c>
      <c r="BQ1655" s="8">
        <v>0</v>
      </c>
      <c r="BR1655" s="8">
        <v>0</v>
      </c>
    </row>
    <row r="1656" spans="1:70" x14ac:dyDescent="0.25">
      <c r="A1656" s="6">
        <v>35114043</v>
      </c>
      <c r="B1656" t="s">
        <v>3313</v>
      </c>
      <c r="C1656" s="7" t="s">
        <v>101</v>
      </c>
      <c r="D1656" s="7" t="s">
        <v>94</v>
      </c>
      <c r="E1656" s="7" t="s">
        <v>95</v>
      </c>
      <c r="F1656" t="s">
        <v>2507</v>
      </c>
      <c r="G1656" t="s">
        <v>2508</v>
      </c>
      <c r="H1656" t="s">
        <v>2734</v>
      </c>
      <c r="I1656" t="s">
        <v>1413</v>
      </c>
      <c r="J1656" t="s">
        <v>99</v>
      </c>
      <c r="K1656" t="s">
        <v>957</v>
      </c>
      <c r="L1656">
        <v>38.442761767599997</v>
      </c>
      <c r="M1656">
        <v>-120.5502961273</v>
      </c>
      <c r="N1656" s="7" t="s">
        <v>1414</v>
      </c>
      <c r="O1656" s="7" t="s">
        <v>3311</v>
      </c>
      <c r="P1656" s="7" t="s">
        <v>1416</v>
      </c>
      <c r="Q1656" s="7" t="s">
        <v>170</v>
      </c>
      <c r="R1656" s="7">
        <v>2271</v>
      </c>
      <c r="S1656" s="7"/>
      <c r="T1656" s="7"/>
      <c r="U1656" s="7"/>
      <c r="V1656" s="7" t="s">
        <v>101</v>
      </c>
      <c r="W1656" s="8">
        <v>1.0496212121212121</v>
      </c>
      <c r="X1656" s="8">
        <v>0</v>
      </c>
      <c r="Y1656" s="8">
        <v>0</v>
      </c>
      <c r="Z1656" s="8">
        <v>1.0496212121212121</v>
      </c>
      <c r="AA1656" s="8">
        <v>0</v>
      </c>
      <c r="AB1656" s="8">
        <v>0</v>
      </c>
      <c r="AC1656" s="8">
        <v>0</v>
      </c>
      <c r="AD1656" s="8">
        <v>0</v>
      </c>
      <c r="AE1656" s="8">
        <v>0</v>
      </c>
      <c r="AF1656" s="8">
        <v>0</v>
      </c>
      <c r="AG1656" s="8">
        <v>0</v>
      </c>
      <c r="AH1656" s="8">
        <v>0</v>
      </c>
      <c r="AI1656" s="8">
        <v>1.0496212121212121</v>
      </c>
      <c r="AJ1656" s="8">
        <v>0</v>
      </c>
      <c r="AK1656" s="8">
        <v>0</v>
      </c>
      <c r="AL1656" s="8">
        <v>1.0496212121212121</v>
      </c>
      <c r="AM1656" s="8">
        <v>0</v>
      </c>
      <c r="AN1656" s="8">
        <v>0</v>
      </c>
      <c r="AO1656" s="8">
        <v>0</v>
      </c>
      <c r="AP1656" s="8">
        <v>0</v>
      </c>
      <c r="AQ1656" s="8">
        <v>0</v>
      </c>
      <c r="AR1656" s="8">
        <v>0</v>
      </c>
      <c r="AS1656" s="8">
        <v>0</v>
      </c>
      <c r="AT1656" s="8">
        <v>0</v>
      </c>
      <c r="AU1656" s="7">
        <v>0</v>
      </c>
      <c r="AV1656" s="7">
        <v>0</v>
      </c>
      <c r="AW1656" s="7">
        <v>0</v>
      </c>
      <c r="AX1656" s="7">
        <v>0</v>
      </c>
      <c r="AY1656" s="7">
        <v>0</v>
      </c>
      <c r="AZ1656" s="7">
        <v>0</v>
      </c>
      <c r="BA1656" s="7">
        <v>0</v>
      </c>
      <c r="BB1656" s="7">
        <v>0</v>
      </c>
      <c r="BC1656" s="8">
        <v>0</v>
      </c>
      <c r="BD1656" s="8">
        <v>0</v>
      </c>
      <c r="BE1656" s="8">
        <v>0</v>
      </c>
      <c r="BF1656" s="8">
        <v>0</v>
      </c>
      <c r="BG1656" s="8">
        <v>0</v>
      </c>
      <c r="BH1656" s="8">
        <v>0</v>
      </c>
      <c r="BI1656" s="8">
        <v>0</v>
      </c>
      <c r="BJ1656" s="8">
        <v>0</v>
      </c>
      <c r="BK1656" s="8">
        <v>0</v>
      </c>
      <c r="BL1656" s="8">
        <v>0</v>
      </c>
      <c r="BM1656" s="8">
        <v>0</v>
      </c>
      <c r="BN1656" s="8">
        <v>0</v>
      </c>
      <c r="BO1656" s="8">
        <v>0</v>
      </c>
      <c r="BP1656" s="8">
        <v>0</v>
      </c>
      <c r="BQ1656" s="8">
        <v>0</v>
      </c>
      <c r="BR1656" s="8">
        <v>0</v>
      </c>
    </row>
    <row r="1657" spans="1:70" x14ac:dyDescent="0.25">
      <c r="A1657" s="6">
        <v>35114044</v>
      </c>
      <c r="B1657" t="s">
        <v>3314</v>
      </c>
      <c r="C1657" s="7" t="s">
        <v>93</v>
      </c>
      <c r="D1657" s="7" t="s">
        <v>94</v>
      </c>
      <c r="E1657" s="7" t="s">
        <v>95</v>
      </c>
      <c r="F1657" t="s">
        <v>2507</v>
      </c>
      <c r="G1657" t="s">
        <v>2508</v>
      </c>
      <c r="H1657" t="s">
        <v>2734</v>
      </c>
      <c r="I1657" t="s">
        <v>1413</v>
      </c>
      <c r="J1657" t="s">
        <v>99</v>
      </c>
      <c r="K1657" t="s">
        <v>957</v>
      </c>
      <c r="L1657">
        <v>38.442789838499998</v>
      </c>
      <c r="M1657">
        <v>-120.5432762097</v>
      </c>
      <c r="N1657" s="7" t="s">
        <v>1414</v>
      </c>
      <c r="O1657" s="7" t="s">
        <v>3311</v>
      </c>
      <c r="P1657" s="7" t="s">
        <v>1416</v>
      </c>
      <c r="Q1657" s="7" t="s">
        <v>170</v>
      </c>
      <c r="R1657" s="7">
        <v>2271</v>
      </c>
      <c r="S1657" s="7">
        <v>558</v>
      </c>
      <c r="T1657" s="7" t="s">
        <v>220</v>
      </c>
      <c r="U1657" s="7"/>
      <c r="V1657" s="7" t="s">
        <v>101</v>
      </c>
      <c r="W1657" s="8">
        <v>1.0965909090909092</v>
      </c>
      <c r="X1657" s="8">
        <v>0</v>
      </c>
      <c r="Y1657" s="8">
        <v>0</v>
      </c>
      <c r="Z1657" s="8">
        <v>1.0965909090909092</v>
      </c>
      <c r="AA1657" s="8">
        <v>0</v>
      </c>
      <c r="AB1657" s="8">
        <v>0</v>
      </c>
      <c r="AC1657" s="8">
        <v>0</v>
      </c>
      <c r="AD1657" s="8">
        <v>0</v>
      </c>
      <c r="AE1657" s="8">
        <v>0</v>
      </c>
      <c r="AF1657" s="8">
        <v>0</v>
      </c>
      <c r="AG1657" s="8">
        <v>0</v>
      </c>
      <c r="AH1657" s="8">
        <v>0</v>
      </c>
      <c r="AI1657" s="8">
        <v>0.1634469696969697</v>
      </c>
      <c r="AJ1657" s="8">
        <v>0</v>
      </c>
      <c r="AK1657" s="8">
        <v>0</v>
      </c>
      <c r="AL1657" s="8">
        <v>0.1634469696969697</v>
      </c>
      <c r="AM1657" s="8">
        <v>0.93314393939393936</v>
      </c>
      <c r="AN1657" s="8">
        <v>0</v>
      </c>
      <c r="AO1657" s="8">
        <v>0</v>
      </c>
      <c r="AP1657" s="8">
        <v>0.93314393939393936</v>
      </c>
      <c r="AQ1657" s="8">
        <v>0</v>
      </c>
      <c r="AR1657" s="8">
        <v>0</v>
      </c>
      <c r="AS1657" s="8">
        <v>0</v>
      </c>
      <c r="AT1657" s="8">
        <v>0</v>
      </c>
      <c r="AU1657" s="7">
        <v>0</v>
      </c>
      <c r="AV1657" s="7">
        <v>0</v>
      </c>
      <c r="AW1657" s="7">
        <v>0</v>
      </c>
      <c r="AX1657" s="7">
        <v>0</v>
      </c>
      <c r="AY1657" s="7">
        <v>0</v>
      </c>
      <c r="AZ1657" s="7">
        <v>0</v>
      </c>
      <c r="BA1657" s="7">
        <v>0</v>
      </c>
      <c r="BB1657" s="7">
        <v>0</v>
      </c>
      <c r="BC1657" s="8">
        <v>0</v>
      </c>
      <c r="BD1657" s="8">
        <v>0</v>
      </c>
      <c r="BE1657" s="8">
        <v>0</v>
      </c>
      <c r="BF1657" s="8">
        <v>0</v>
      </c>
      <c r="BG1657" s="8">
        <v>0</v>
      </c>
      <c r="BH1657" s="8">
        <v>0</v>
      </c>
      <c r="BI1657" s="8">
        <v>0</v>
      </c>
      <c r="BJ1657" s="8">
        <v>0</v>
      </c>
      <c r="BK1657" s="8">
        <v>0</v>
      </c>
      <c r="BL1657" s="8">
        <v>0</v>
      </c>
      <c r="BM1657" s="8">
        <v>0</v>
      </c>
      <c r="BN1657" s="8">
        <v>0</v>
      </c>
      <c r="BO1657" s="8">
        <v>0</v>
      </c>
      <c r="BP1657" s="8">
        <v>0</v>
      </c>
      <c r="BQ1657" s="8">
        <v>0</v>
      </c>
      <c r="BR1657" s="8">
        <v>0</v>
      </c>
    </row>
    <row r="1658" spans="1:70" x14ac:dyDescent="0.25">
      <c r="A1658" s="6">
        <v>35114048</v>
      </c>
      <c r="B1658" t="s">
        <v>3315</v>
      </c>
      <c r="C1658" s="7" t="s">
        <v>93</v>
      </c>
      <c r="D1658" s="7" t="s">
        <v>94</v>
      </c>
      <c r="E1658" s="7" t="s">
        <v>95</v>
      </c>
      <c r="F1658" t="s">
        <v>2507</v>
      </c>
      <c r="G1658" t="s">
        <v>2508</v>
      </c>
      <c r="H1658" t="s">
        <v>2734</v>
      </c>
      <c r="I1658" t="s">
        <v>1413</v>
      </c>
      <c r="J1658" t="s">
        <v>99</v>
      </c>
      <c r="K1658" t="s">
        <v>957</v>
      </c>
      <c r="L1658">
        <v>38.435965032799999</v>
      </c>
      <c r="M1658">
        <v>-120.5558999695</v>
      </c>
      <c r="N1658" s="7" t="s">
        <v>1414</v>
      </c>
      <c r="O1658" s="7" t="s">
        <v>3311</v>
      </c>
      <c r="P1658" s="7" t="s">
        <v>1416</v>
      </c>
      <c r="Q1658" s="7" t="s">
        <v>170</v>
      </c>
      <c r="R1658" s="7">
        <v>2271</v>
      </c>
      <c r="S1658" s="7">
        <v>558</v>
      </c>
      <c r="T1658" s="7" t="s">
        <v>220</v>
      </c>
      <c r="U1658" s="7"/>
      <c r="V1658" s="7" t="s">
        <v>101</v>
      </c>
      <c r="W1658" s="8">
        <v>1.3909090909090909</v>
      </c>
      <c r="X1658" s="8">
        <v>0</v>
      </c>
      <c r="Y1658" s="8">
        <v>0</v>
      </c>
      <c r="Z1658" s="8">
        <v>1.3909090909090909</v>
      </c>
      <c r="AA1658" s="8">
        <v>0</v>
      </c>
      <c r="AB1658" s="8">
        <v>0</v>
      </c>
      <c r="AC1658" s="8">
        <v>0</v>
      </c>
      <c r="AD1658" s="8">
        <v>0</v>
      </c>
      <c r="AE1658" s="8">
        <v>0</v>
      </c>
      <c r="AF1658" s="8">
        <v>0</v>
      </c>
      <c r="AG1658" s="8">
        <v>0</v>
      </c>
      <c r="AH1658" s="8">
        <v>0</v>
      </c>
      <c r="AI1658" s="8">
        <v>0</v>
      </c>
      <c r="AJ1658" s="8">
        <v>0</v>
      </c>
      <c r="AK1658" s="8">
        <v>0</v>
      </c>
      <c r="AL1658" s="8">
        <v>0</v>
      </c>
      <c r="AM1658" s="8">
        <v>1.3909090909090911</v>
      </c>
      <c r="AN1658" s="8">
        <v>0</v>
      </c>
      <c r="AO1658" s="8">
        <v>0</v>
      </c>
      <c r="AP1658" s="8">
        <v>1.3909090909090911</v>
      </c>
      <c r="AQ1658" s="8">
        <v>0</v>
      </c>
      <c r="AR1658" s="8">
        <v>0</v>
      </c>
      <c r="AS1658" s="8">
        <v>0</v>
      </c>
      <c r="AT1658" s="8">
        <v>0</v>
      </c>
      <c r="AU1658" s="7">
        <v>0</v>
      </c>
      <c r="AV1658" s="7">
        <v>0</v>
      </c>
      <c r="AW1658" s="7">
        <v>0</v>
      </c>
      <c r="AX1658" s="7">
        <v>0</v>
      </c>
      <c r="AY1658" s="7">
        <v>0</v>
      </c>
      <c r="AZ1658" s="7">
        <v>0</v>
      </c>
      <c r="BA1658" s="7">
        <v>0</v>
      </c>
      <c r="BB1658" s="7">
        <v>0</v>
      </c>
      <c r="BC1658" s="8">
        <v>0</v>
      </c>
      <c r="BD1658" s="8">
        <v>0</v>
      </c>
      <c r="BE1658" s="8">
        <v>0</v>
      </c>
      <c r="BF1658" s="8">
        <v>0</v>
      </c>
      <c r="BG1658" s="8">
        <v>0</v>
      </c>
      <c r="BH1658" s="8">
        <v>0</v>
      </c>
      <c r="BI1658" s="8">
        <v>0</v>
      </c>
      <c r="BJ1658" s="8">
        <v>0</v>
      </c>
      <c r="BK1658" s="8">
        <v>0</v>
      </c>
      <c r="BL1658" s="8">
        <v>0</v>
      </c>
      <c r="BM1658" s="8">
        <v>0</v>
      </c>
      <c r="BN1658" s="8">
        <v>0</v>
      </c>
      <c r="BO1658" s="8">
        <v>0</v>
      </c>
      <c r="BP1658" s="8">
        <v>0</v>
      </c>
      <c r="BQ1658" s="8">
        <v>0</v>
      </c>
      <c r="BR1658" s="8">
        <v>0</v>
      </c>
    </row>
    <row r="1659" spans="1:70" x14ac:dyDescent="0.25">
      <c r="A1659" s="6">
        <v>35114049</v>
      </c>
      <c r="B1659" t="s">
        <v>3316</v>
      </c>
      <c r="C1659" s="7" t="s">
        <v>101</v>
      </c>
      <c r="D1659" s="7" t="s">
        <v>94</v>
      </c>
      <c r="E1659" s="7" t="s">
        <v>95</v>
      </c>
      <c r="F1659" t="s">
        <v>2507</v>
      </c>
      <c r="G1659" t="s">
        <v>2508</v>
      </c>
      <c r="H1659" t="s">
        <v>2734</v>
      </c>
      <c r="I1659" t="s">
        <v>1413</v>
      </c>
      <c r="J1659" t="s">
        <v>99</v>
      </c>
      <c r="K1659" t="s">
        <v>957</v>
      </c>
      <c r="L1659">
        <v>38.435965032799999</v>
      </c>
      <c r="M1659">
        <v>-120.5558999695</v>
      </c>
      <c r="N1659" s="7" t="s">
        <v>1414</v>
      </c>
      <c r="O1659" s="7" t="s">
        <v>3311</v>
      </c>
      <c r="P1659" s="7" t="s">
        <v>1416</v>
      </c>
      <c r="Q1659" s="7" t="s">
        <v>170</v>
      </c>
      <c r="R1659" s="7">
        <v>2271</v>
      </c>
      <c r="S1659" s="7">
        <v>558</v>
      </c>
      <c r="T1659" s="7" t="s">
        <v>220</v>
      </c>
      <c r="U1659" s="7"/>
      <c r="V1659" s="7" t="s">
        <v>101</v>
      </c>
      <c r="W1659" s="8">
        <v>1.5704545454545455</v>
      </c>
      <c r="X1659" s="8">
        <v>0</v>
      </c>
      <c r="Y1659" s="8">
        <v>0</v>
      </c>
      <c r="Z1659" s="8">
        <v>1.5704545454545455</v>
      </c>
      <c r="AA1659" s="8">
        <v>0</v>
      </c>
      <c r="AB1659" s="8">
        <v>0</v>
      </c>
      <c r="AC1659" s="8">
        <v>0</v>
      </c>
      <c r="AD1659" s="8">
        <v>0</v>
      </c>
      <c r="AE1659" s="8">
        <v>0</v>
      </c>
      <c r="AF1659" s="8">
        <v>0</v>
      </c>
      <c r="AG1659" s="8">
        <v>0</v>
      </c>
      <c r="AH1659" s="8">
        <v>0</v>
      </c>
      <c r="AI1659" s="8">
        <v>0.70662878787878802</v>
      </c>
      <c r="AJ1659" s="8">
        <v>0</v>
      </c>
      <c r="AK1659" s="8">
        <v>0</v>
      </c>
      <c r="AL1659" s="8">
        <v>0.70662878787878802</v>
      </c>
      <c r="AM1659" s="8">
        <v>0.86382575757575752</v>
      </c>
      <c r="AN1659" s="8">
        <v>0</v>
      </c>
      <c r="AO1659" s="8">
        <v>0</v>
      </c>
      <c r="AP1659" s="8">
        <v>0.86382575757575752</v>
      </c>
      <c r="AQ1659" s="8">
        <v>0</v>
      </c>
      <c r="AR1659" s="8">
        <v>0</v>
      </c>
      <c r="AS1659" s="8">
        <v>0</v>
      </c>
      <c r="AT1659" s="8">
        <v>0</v>
      </c>
      <c r="AU1659" s="7">
        <v>0</v>
      </c>
      <c r="AV1659" s="7">
        <v>0</v>
      </c>
      <c r="AW1659" s="7">
        <v>0</v>
      </c>
      <c r="AX1659" s="7">
        <v>0</v>
      </c>
      <c r="AY1659" s="7">
        <v>0</v>
      </c>
      <c r="AZ1659" s="7">
        <v>0</v>
      </c>
      <c r="BA1659" s="7">
        <v>0</v>
      </c>
      <c r="BB1659" s="7">
        <v>0</v>
      </c>
      <c r="BC1659" s="8">
        <v>0</v>
      </c>
      <c r="BD1659" s="8">
        <v>0</v>
      </c>
      <c r="BE1659" s="8">
        <v>0</v>
      </c>
      <c r="BF1659" s="8">
        <v>0</v>
      </c>
      <c r="BG1659" s="8">
        <v>0</v>
      </c>
      <c r="BH1659" s="8">
        <v>0</v>
      </c>
      <c r="BI1659" s="8">
        <v>0</v>
      </c>
      <c r="BJ1659" s="8">
        <v>0</v>
      </c>
      <c r="BK1659" s="8">
        <v>0</v>
      </c>
      <c r="BL1659" s="8">
        <v>0</v>
      </c>
      <c r="BM1659" s="8">
        <v>0</v>
      </c>
      <c r="BN1659" s="8">
        <v>0</v>
      </c>
      <c r="BO1659" s="8">
        <v>0</v>
      </c>
      <c r="BP1659" s="8">
        <v>0</v>
      </c>
      <c r="BQ1659" s="8">
        <v>0</v>
      </c>
      <c r="BR1659" s="8">
        <v>0</v>
      </c>
    </row>
    <row r="1660" spans="1:70" x14ac:dyDescent="0.25">
      <c r="A1660" s="6">
        <v>35114051</v>
      </c>
      <c r="B1660" t="s">
        <v>3317</v>
      </c>
      <c r="C1660" s="7" t="s">
        <v>115</v>
      </c>
      <c r="D1660" s="7" t="s">
        <v>94</v>
      </c>
      <c r="E1660" s="7" t="s">
        <v>95</v>
      </c>
      <c r="F1660" t="s">
        <v>2507</v>
      </c>
      <c r="G1660" t="s">
        <v>2508</v>
      </c>
      <c r="H1660" t="s">
        <v>2734</v>
      </c>
      <c r="I1660" t="s">
        <v>1413</v>
      </c>
      <c r="J1660" t="s">
        <v>99</v>
      </c>
      <c r="K1660" t="s">
        <v>957</v>
      </c>
      <c r="L1660">
        <v>38.448520377599998</v>
      </c>
      <c r="M1660">
        <v>-120.5393092935</v>
      </c>
      <c r="N1660" s="7" t="s">
        <v>1414</v>
      </c>
      <c r="O1660" s="7" t="s">
        <v>3311</v>
      </c>
      <c r="P1660" s="7" t="s">
        <v>1416</v>
      </c>
      <c r="Q1660" s="7" t="s">
        <v>170</v>
      </c>
      <c r="R1660" s="7">
        <v>2271</v>
      </c>
      <c r="S1660" s="7">
        <v>558</v>
      </c>
      <c r="T1660" s="7" t="s">
        <v>220</v>
      </c>
      <c r="U1660" s="7"/>
      <c r="V1660" s="7" t="s">
        <v>101</v>
      </c>
      <c r="W1660" s="8">
        <v>1.437121212121212</v>
      </c>
      <c r="X1660" s="8">
        <v>0</v>
      </c>
      <c r="Y1660" s="8">
        <v>0</v>
      </c>
      <c r="Z1660" s="8">
        <v>1.437121212121212</v>
      </c>
      <c r="AA1660" s="8">
        <v>0</v>
      </c>
      <c r="AB1660" s="8">
        <v>0</v>
      </c>
      <c r="AC1660" s="8">
        <v>0</v>
      </c>
      <c r="AD1660" s="8">
        <v>0</v>
      </c>
      <c r="AE1660" s="8">
        <v>0</v>
      </c>
      <c r="AF1660" s="8">
        <v>0</v>
      </c>
      <c r="AG1660" s="8">
        <v>0</v>
      </c>
      <c r="AH1660" s="8">
        <v>0</v>
      </c>
      <c r="AI1660" s="8">
        <v>0</v>
      </c>
      <c r="AJ1660" s="8">
        <v>0</v>
      </c>
      <c r="AK1660" s="8">
        <v>0</v>
      </c>
      <c r="AL1660" s="8">
        <v>0</v>
      </c>
      <c r="AM1660" s="8">
        <v>1.4371212121212118</v>
      </c>
      <c r="AN1660" s="8">
        <v>0</v>
      </c>
      <c r="AO1660" s="8">
        <v>0</v>
      </c>
      <c r="AP1660" s="8">
        <v>1.4371212121212118</v>
      </c>
      <c r="AQ1660" s="8">
        <v>0</v>
      </c>
      <c r="AR1660" s="8">
        <v>0</v>
      </c>
      <c r="AS1660" s="8">
        <v>0</v>
      </c>
      <c r="AT1660" s="8">
        <v>0</v>
      </c>
      <c r="AU1660" s="7">
        <v>0</v>
      </c>
      <c r="AV1660" s="7">
        <v>0</v>
      </c>
      <c r="AW1660" s="7">
        <v>0</v>
      </c>
      <c r="AX1660" s="7">
        <v>0</v>
      </c>
      <c r="AY1660" s="7">
        <v>0</v>
      </c>
      <c r="AZ1660" s="7">
        <v>0</v>
      </c>
      <c r="BA1660" s="7">
        <v>0</v>
      </c>
      <c r="BB1660" s="7">
        <v>0</v>
      </c>
      <c r="BC1660" s="8">
        <v>0</v>
      </c>
      <c r="BD1660" s="8">
        <v>0</v>
      </c>
      <c r="BE1660" s="8">
        <v>0</v>
      </c>
      <c r="BF1660" s="8">
        <v>0</v>
      </c>
      <c r="BG1660" s="8">
        <v>0</v>
      </c>
      <c r="BH1660" s="8">
        <v>0</v>
      </c>
      <c r="BI1660" s="8">
        <v>0</v>
      </c>
      <c r="BJ1660" s="8">
        <v>0</v>
      </c>
      <c r="BK1660" s="8">
        <v>0</v>
      </c>
      <c r="BL1660" s="8">
        <v>0</v>
      </c>
      <c r="BM1660" s="8">
        <v>0</v>
      </c>
      <c r="BN1660" s="8">
        <v>0</v>
      </c>
      <c r="BO1660" s="8">
        <v>0</v>
      </c>
      <c r="BP1660" s="8">
        <v>0</v>
      </c>
      <c r="BQ1660" s="8">
        <v>0</v>
      </c>
      <c r="BR1660" s="8">
        <v>0</v>
      </c>
    </row>
    <row r="1661" spans="1:70" x14ac:dyDescent="0.25">
      <c r="A1661" s="6">
        <v>35107689</v>
      </c>
      <c r="B1661" t="s">
        <v>3318</v>
      </c>
      <c r="C1661" s="7" t="s">
        <v>93</v>
      </c>
      <c r="D1661" s="7" t="s">
        <v>94</v>
      </c>
      <c r="E1661" s="7" t="s">
        <v>95</v>
      </c>
      <c r="F1661" t="s">
        <v>2507</v>
      </c>
      <c r="G1661" t="s">
        <v>2508</v>
      </c>
      <c r="H1661" t="s">
        <v>2734</v>
      </c>
      <c r="I1661" t="s">
        <v>1413</v>
      </c>
      <c r="J1661" t="s">
        <v>99</v>
      </c>
      <c r="K1661" t="s">
        <v>957</v>
      </c>
      <c r="L1661">
        <v>38.435995588799997</v>
      </c>
      <c r="M1661">
        <v>-120.55611037360001</v>
      </c>
      <c r="N1661" s="7" t="s">
        <v>1414</v>
      </c>
      <c r="O1661" s="7" t="s">
        <v>3311</v>
      </c>
      <c r="P1661" s="7" t="s">
        <v>1416</v>
      </c>
      <c r="Q1661" s="7" t="s">
        <v>170</v>
      </c>
      <c r="R1661" s="7">
        <v>2271</v>
      </c>
      <c r="S1661" s="7"/>
      <c r="T1661" s="7"/>
      <c r="U1661" s="7"/>
      <c r="V1661" s="7" t="s">
        <v>101</v>
      </c>
      <c r="W1661" s="8">
        <v>2.0941666666666667</v>
      </c>
      <c r="X1661" s="8">
        <v>0</v>
      </c>
      <c r="Y1661" s="8">
        <v>0</v>
      </c>
      <c r="Z1661" s="8">
        <v>2.0941666666666667</v>
      </c>
      <c r="AA1661" s="8">
        <v>0</v>
      </c>
      <c r="AB1661" s="8">
        <v>0</v>
      </c>
      <c r="AC1661" s="8">
        <v>0</v>
      </c>
      <c r="AD1661" s="8">
        <v>0</v>
      </c>
      <c r="AE1661" s="8">
        <v>0</v>
      </c>
      <c r="AF1661" s="8">
        <v>0</v>
      </c>
      <c r="AG1661" s="8">
        <v>0</v>
      </c>
      <c r="AH1661" s="8">
        <v>0</v>
      </c>
      <c r="AI1661" s="8">
        <v>2.0941666666666663</v>
      </c>
      <c r="AJ1661" s="8">
        <v>0</v>
      </c>
      <c r="AK1661" s="8">
        <v>0</v>
      </c>
      <c r="AL1661" s="8">
        <v>2.0941666666666663</v>
      </c>
      <c r="AM1661" s="8">
        <v>0</v>
      </c>
      <c r="AN1661" s="8">
        <v>0</v>
      </c>
      <c r="AO1661" s="8">
        <v>0</v>
      </c>
      <c r="AP1661" s="8">
        <v>0</v>
      </c>
      <c r="AQ1661" s="8">
        <v>0</v>
      </c>
      <c r="AR1661" s="8">
        <v>0</v>
      </c>
      <c r="AS1661" s="8">
        <v>0</v>
      </c>
      <c r="AT1661" s="8">
        <v>0</v>
      </c>
      <c r="AU1661" s="7">
        <v>0</v>
      </c>
      <c r="AV1661" s="7">
        <v>0</v>
      </c>
      <c r="AW1661" s="7">
        <v>0</v>
      </c>
      <c r="AX1661" s="7">
        <v>0</v>
      </c>
      <c r="AY1661" s="7">
        <v>0</v>
      </c>
      <c r="AZ1661" s="7">
        <v>0</v>
      </c>
      <c r="BA1661" s="7">
        <v>0</v>
      </c>
      <c r="BB1661" s="7">
        <v>0</v>
      </c>
      <c r="BC1661" s="8">
        <v>0</v>
      </c>
      <c r="BD1661" s="8">
        <v>0</v>
      </c>
      <c r="BE1661" s="8">
        <v>0</v>
      </c>
      <c r="BF1661" s="8">
        <v>0</v>
      </c>
      <c r="BG1661" s="8">
        <v>0</v>
      </c>
      <c r="BH1661" s="8">
        <v>0</v>
      </c>
      <c r="BI1661" s="8">
        <v>0</v>
      </c>
      <c r="BJ1661" s="8">
        <v>0</v>
      </c>
      <c r="BK1661" s="8">
        <v>0</v>
      </c>
      <c r="BL1661" s="8">
        <v>0</v>
      </c>
      <c r="BM1661" s="8">
        <v>0</v>
      </c>
      <c r="BN1661" s="8">
        <v>0</v>
      </c>
      <c r="BO1661" s="8">
        <v>0</v>
      </c>
      <c r="BP1661" s="8">
        <v>0</v>
      </c>
      <c r="BQ1661" s="8">
        <v>0</v>
      </c>
      <c r="BR1661" s="8">
        <v>0</v>
      </c>
    </row>
    <row r="1662" spans="1:70" x14ac:dyDescent="0.25">
      <c r="A1662" s="6">
        <v>35373635</v>
      </c>
      <c r="B1662" t="s">
        <v>3319</v>
      </c>
      <c r="C1662" s="7" t="s">
        <v>82</v>
      </c>
      <c r="D1662" s="7" t="s">
        <v>2647</v>
      </c>
      <c r="E1662" s="7" t="s">
        <v>83</v>
      </c>
      <c r="F1662" t="s">
        <v>2507</v>
      </c>
      <c r="G1662" t="s">
        <v>2648</v>
      </c>
      <c r="H1662" t="s">
        <v>2728</v>
      </c>
      <c r="I1662" t="s">
        <v>1413</v>
      </c>
      <c r="J1662" t="s">
        <v>99</v>
      </c>
      <c r="K1662" t="s">
        <v>957</v>
      </c>
      <c r="L1662">
        <v>38.485755624299998</v>
      </c>
      <c r="M1662">
        <v>-120.60208616760001</v>
      </c>
      <c r="N1662" s="7" t="s">
        <v>3150</v>
      </c>
      <c r="O1662" s="7" t="s">
        <v>3320</v>
      </c>
      <c r="P1662" s="7" t="s">
        <v>1416</v>
      </c>
      <c r="Q1662" s="7" t="s">
        <v>122</v>
      </c>
      <c r="R1662" s="7">
        <v>2136</v>
      </c>
      <c r="S1662" s="7">
        <v>204</v>
      </c>
      <c r="T1662" s="7" t="s">
        <v>123</v>
      </c>
      <c r="U1662" s="7" t="s">
        <v>221</v>
      </c>
      <c r="V1662" s="7" t="s">
        <v>2625</v>
      </c>
      <c r="W1662" s="8">
        <v>0</v>
      </c>
      <c r="X1662" s="8">
        <v>4.8879999999999999</v>
      </c>
      <c r="Y1662" s="8">
        <v>0</v>
      </c>
      <c r="Z1662" s="8">
        <v>4.8879999999999999</v>
      </c>
      <c r="AA1662" s="8">
        <v>0</v>
      </c>
      <c r="AB1662" s="8">
        <v>0</v>
      </c>
      <c r="AC1662" s="8">
        <v>0</v>
      </c>
      <c r="AD1662" s="8">
        <v>0</v>
      </c>
      <c r="AE1662" s="8">
        <v>0</v>
      </c>
      <c r="AF1662" s="8">
        <v>0</v>
      </c>
      <c r="AG1662" s="8">
        <v>0</v>
      </c>
      <c r="AH1662" s="8">
        <v>0</v>
      </c>
      <c r="AI1662" s="8">
        <v>0</v>
      </c>
      <c r="AJ1662" s="8">
        <v>0</v>
      </c>
      <c r="AK1662" s="8">
        <v>0</v>
      </c>
      <c r="AL1662" s="8">
        <v>0</v>
      </c>
      <c r="AM1662" s="8">
        <v>0</v>
      </c>
      <c r="AN1662" s="8">
        <v>0</v>
      </c>
      <c r="AO1662" s="8">
        <v>0</v>
      </c>
      <c r="AP1662" s="8">
        <v>0</v>
      </c>
      <c r="AQ1662" s="8">
        <v>0</v>
      </c>
      <c r="AR1662" s="8">
        <v>0</v>
      </c>
      <c r="AS1662" s="8">
        <v>0</v>
      </c>
      <c r="AT1662" s="8">
        <v>0</v>
      </c>
      <c r="AU1662" s="7">
        <v>0</v>
      </c>
      <c r="AV1662" s="7">
        <v>0</v>
      </c>
      <c r="AW1662" s="7">
        <v>0</v>
      </c>
      <c r="AX1662" s="7">
        <v>0</v>
      </c>
      <c r="AY1662" s="7">
        <v>0</v>
      </c>
      <c r="AZ1662" s="7">
        <v>0</v>
      </c>
      <c r="BA1662" s="7">
        <v>0</v>
      </c>
      <c r="BB1662" s="7">
        <v>0</v>
      </c>
      <c r="BC1662" s="8">
        <v>0</v>
      </c>
      <c r="BD1662" s="8">
        <v>4.8879999999999999</v>
      </c>
      <c r="BE1662" s="8">
        <v>0</v>
      </c>
      <c r="BF1662" s="8">
        <v>4.8879999999999999</v>
      </c>
      <c r="BG1662" s="8">
        <v>0</v>
      </c>
      <c r="BH1662" s="8">
        <v>0</v>
      </c>
      <c r="BI1662" s="8">
        <v>0</v>
      </c>
      <c r="BJ1662" s="8">
        <v>0</v>
      </c>
      <c r="BK1662" s="8">
        <v>0</v>
      </c>
      <c r="BL1662" s="8">
        <v>0</v>
      </c>
      <c r="BM1662" s="8">
        <v>0</v>
      </c>
      <c r="BN1662" s="8">
        <v>0</v>
      </c>
      <c r="BO1662" s="8">
        <v>0</v>
      </c>
      <c r="BP1662" s="8">
        <v>0</v>
      </c>
      <c r="BQ1662" s="8">
        <v>0</v>
      </c>
      <c r="BR1662" s="8">
        <v>0</v>
      </c>
    </row>
    <row r="1663" spans="1:70" x14ac:dyDescent="0.25">
      <c r="A1663" s="6">
        <v>35402641</v>
      </c>
      <c r="B1663" t="s">
        <v>3321</v>
      </c>
      <c r="C1663" s="7" t="s">
        <v>178</v>
      </c>
      <c r="D1663" s="7" t="s">
        <v>2647</v>
      </c>
      <c r="E1663" s="7" t="s">
        <v>83</v>
      </c>
      <c r="F1663" t="s">
        <v>2507</v>
      </c>
      <c r="G1663" t="s">
        <v>2648</v>
      </c>
      <c r="H1663" t="s">
        <v>2728</v>
      </c>
      <c r="I1663" t="s">
        <v>1413</v>
      </c>
      <c r="J1663" t="s">
        <v>99</v>
      </c>
      <c r="K1663" t="s">
        <v>957</v>
      </c>
      <c r="L1663">
        <v>38.4737695106</v>
      </c>
      <c r="M1663">
        <v>-120.6267456872</v>
      </c>
      <c r="N1663" s="7" t="s">
        <v>3150</v>
      </c>
      <c r="O1663" s="7" t="s">
        <v>3320</v>
      </c>
      <c r="P1663" s="7" t="s">
        <v>1416</v>
      </c>
      <c r="Q1663" s="7" t="s">
        <v>122</v>
      </c>
      <c r="R1663" s="7">
        <v>2136</v>
      </c>
      <c r="S1663" s="7">
        <v>204</v>
      </c>
      <c r="T1663" s="7" t="s">
        <v>123</v>
      </c>
      <c r="U1663" s="7"/>
      <c r="V1663" s="7" t="s">
        <v>222</v>
      </c>
      <c r="W1663" s="8">
        <v>0</v>
      </c>
      <c r="X1663" s="8">
        <v>4.9140151515151516</v>
      </c>
      <c r="Y1663" s="8">
        <v>0</v>
      </c>
      <c r="Z1663" s="8">
        <v>4.9140151515151516</v>
      </c>
      <c r="AA1663" s="8">
        <v>0</v>
      </c>
      <c r="AB1663" s="8">
        <v>0</v>
      </c>
      <c r="AC1663" s="8">
        <v>0</v>
      </c>
      <c r="AD1663" s="8">
        <v>0</v>
      </c>
      <c r="AE1663" s="8">
        <v>0</v>
      </c>
      <c r="AF1663" s="8">
        <v>0</v>
      </c>
      <c r="AG1663" s="8">
        <v>0</v>
      </c>
      <c r="AH1663" s="8">
        <v>0</v>
      </c>
      <c r="AI1663" s="8">
        <v>0</v>
      </c>
      <c r="AJ1663" s="8">
        <v>0</v>
      </c>
      <c r="AK1663" s="8">
        <v>0</v>
      </c>
      <c r="AL1663" s="8">
        <v>0</v>
      </c>
      <c r="AM1663" s="8">
        <v>0</v>
      </c>
      <c r="AN1663" s="8">
        <v>0</v>
      </c>
      <c r="AO1663" s="8">
        <v>0</v>
      </c>
      <c r="AP1663" s="8">
        <v>0</v>
      </c>
      <c r="AQ1663" s="8">
        <v>0</v>
      </c>
      <c r="AR1663" s="8">
        <v>0</v>
      </c>
      <c r="AS1663" s="8">
        <v>0</v>
      </c>
      <c r="AT1663" s="8">
        <v>0</v>
      </c>
      <c r="AU1663" s="7">
        <v>0</v>
      </c>
      <c r="AV1663" s="7">
        <v>0</v>
      </c>
      <c r="AW1663" s="7">
        <v>0</v>
      </c>
      <c r="AX1663" s="7">
        <v>0</v>
      </c>
      <c r="AY1663" s="7">
        <v>0</v>
      </c>
      <c r="AZ1663" s="7">
        <v>0</v>
      </c>
      <c r="BA1663" s="7">
        <v>0</v>
      </c>
      <c r="BB1663" s="7">
        <v>0</v>
      </c>
      <c r="BC1663" s="8">
        <v>0</v>
      </c>
      <c r="BD1663" s="8">
        <v>4.9140151515151516</v>
      </c>
      <c r="BE1663" s="8">
        <v>0</v>
      </c>
      <c r="BF1663" s="8">
        <v>4.9140151515151516</v>
      </c>
      <c r="BG1663" s="8">
        <v>0</v>
      </c>
      <c r="BH1663" s="8">
        <v>0</v>
      </c>
      <c r="BI1663" s="8">
        <v>0</v>
      </c>
      <c r="BJ1663" s="8">
        <v>0</v>
      </c>
      <c r="BK1663" s="8">
        <v>0</v>
      </c>
      <c r="BL1663" s="8">
        <v>0</v>
      </c>
      <c r="BM1663" s="8">
        <v>0</v>
      </c>
      <c r="BN1663" s="8">
        <v>0</v>
      </c>
      <c r="BO1663" s="8">
        <v>0</v>
      </c>
      <c r="BP1663" s="8">
        <v>0</v>
      </c>
      <c r="BQ1663" s="8">
        <v>0</v>
      </c>
      <c r="BR1663" s="8">
        <v>0</v>
      </c>
    </row>
    <row r="1664" spans="1:70" x14ac:dyDescent="0.25">
      <c r="A1664" s="6">
        <v>35402642</v>
      </c>
      <c r="B1664" t="s">
        <v>3322</v>
      </c>
      <c r="C1664" s="7" t="s">
        <v>82</v>
      </c>
      <c r="D1664" s="7" t="s">
        <v>2647</v>
      </c>
      <c r="E1664" s="7" t="s">
        <v>83</v>
      </c>
      <c r="F1664" t="s">
        <v>2507</v>
      </c>
      <c r="G1664" t="s">
        <v>2648</v>
      </c>
      <c r="H1664" t="s">
        <v>2728</v>
      </c>
      <c r="I1664" t="s">
        <v>1413</v>
      </c>
      <c r="J1664" t="s">
        <v>99</v>
      </c>
      <c r="K1664" t="s">
        <v>957</v>
      </c>
      <c r="L1664">
        <v>38.4737695106</v>
      </c>
      <c r="M1664">
        <v>-120.6267456872</v>
      </c>
      <c r="N1664" s="7" t="s">
        <v>3150</v>
      </c>
      <c r="O1664" s="7" t="s">
        <v>3320</v>
      </c>
      <c r="P1664" s="7" t="s">
        <v>1416</v>
      </c>
      <c r="Q1664" s="7" t="s">
        <v>122</v>
      </c>
      <c r="R1664" s="7">
        <v>2136</v>
      </c>
      <c r="S1664" s="7">
        <v>204</v>
      </c>
      <c r="T1664" s="7" t="s">
        <v>123</v>
      </c>
      <c r="U1664" s="7"/>
      <c r="V1664" s="7" t="s">
        <v>2625</v>
      </c>
      <c r="W1664" s="8">
        <v>0.15909090909090909</v>
      </c>
      <c r="X1664" s="8">
        <v>0.83901515151515149</v>
      </c>
      <c r="Y1664" s="8">
        <v>0</v>
      </c>
      <c r="Z1664" s="8">
        <v>0.99810606060606055</v>
      </c>
      <c r="AA1664" s="8">
        <v>0</v>
      </c>
      <c r="AB1664" s="8">
        <v>0</v>
      </c>
      <c r="AC1664" s="8">
        <v>0</v>
      </c>
      <c r="AD1664" s="8">
        <v>0</v>
      </c>
      <c r="AE1664" s="8">
        <v>0</v>
      </c>
      <c r="AF1664" s="8">
        <v>0</v>
      </c>
      <c r="AG1664" s="8">
        <v>0</v>
      </c>
      <c r="AH1664" s="8">
        <v>0</v>
      </c>
      <c r="AI1664" s="8">
        <v>0</v>
      </c>
      <c r="AJ1664" s="8">
        <v>0</v>
      </c>
      <c r="AK1664" s="8">
        <v>0</v>
      </c>
      <c r="AL1664" s="8">
        <v>0</v>
      </c>
      <c r="AM1664" s="8">
        <v>0</v>
      </c>
      <c r="AN1664" s="8">
        <v>0</v>
      </c>
      <c r="AO1664" s="8">
        <v>0</v>
      </c>
      <c r="AP1664" s="8">
        <v>0</v>
      </c>
      <c r="AQ1664" s="8">
        <v>0</v>
      </c>
      <c r="AR1664" s="8">
        <v>0</v>
      </c>
      <c r="AS1664" s="8">
        <v>0</v>
      </c>
      <c r="AT1664" s="8">
        <v>0</v>
      </c>
      <c r="AU1664" s="7">
        <v>0</v>
      </c>
      <c r="AV1664" s="7">
        <v>0</v>
      </c>
      <c r="AW1664" s="7">
        <v>0</v>
      </c>
      <c r="AX1664" s="7">
        <v>0</v>
      </c>
      <c r="AY1664" s="7">
        <v>0</v>
      </c>
      <c r="AZ1664" s="7">
        <v>0</v>
      </c>
      <c r="BA1664" s="7">
        <v>0</v>
      </c>
      <c r="BB1664" s="7">
        <v>0</v>
      </c>
      <c r="BC1664" s="8">
        <v>0.15909090909090909</v>
      </c>
      <c r="BD1664" s="8">
        <v>0.83901515151515149</v>
      </c>
      <c r="BE1664" s="8">
        <v>0</v>
      </c>
      <c r="BF1664" s="8">
        <v>0.99810606060606055</v>
      </c>
      <c r="BG1664" s="8">
        <v>0</v>
      </c>
      <c r="BH1664" s="8">
        <v>0</v>
      </c>
      <c r="BI1664" s="8">
        <v>0</v>
      </c>
      <c r="BJ1664" s="8">
        <v>0</v>
      </c>
      <c r="BK1664" s="8">
        <v>0</v>
      </c>
      <c r="BL1664" s="8">
        <v>0</v>
      </c>
      <c r="BM1664" s="8">
        <v>0</v>
      </c>
      <c r="BN1664" s="8">
        <v>0</v>
      </c>
      <c r="BO1664" s="8">
        <v>0</v>
      </c>
      <c r="BP1664" s="8">
        <v>0</v>
      </c>
      <c r="BQ1664" s="8">
        <v>0</v>
      </c>
      <c r="BR1664" s="8">
        <v>0</v>
      </c>
    </row>
    <row r="1665" spans="1:70" x14ac:dyDescent="0.25">
      <c r="A1665" s="6">
        <v>35404267</v>
      </c>
      <c r="B1665" t="s">
        <v>3323</v>
      </c>
      <c r="C1665" s="7" t="s">
        <v>421</v>
      </c>
      <c r="D1665" s="7" t="s">
        <v>2647</v>
      </c>
      <c r="E1665" s="7" t="s">
        <v>421</v>
      </c>
      <c r="F1665" t="s">
        <v>2507</v>
      </c>
      <c r="G1665" t="s">
        <v>2648</v>
      </c>
      <c r="H1665" t="s">
        <v>2728</v>
      </c>
      <c r="I1665" t="s">
        <v>1413</v>
      </c>
      <c r="J1665" t="s">
        <v>99</v>
      </c>
      <c r="K1665" t="s">
        <v>957</v>
      </c>
      <c r="L1665">
        <v>38.489038945300003</v>
      </c>
      <c r="M1665">
        <v>-120.58893913510001</v>
      </c>
      <c r="N1665" s="7" t="s">
        <v>3150</v>
      </c>
      <c r="O1665" s="7" t="s">
        <v>3320</v>
      </c>
      <c r="P1665" s="7" t="s">
        <v>1416</v>
      </c>
      <c r="Q1665" s="7" t="s">
        <v>122</v>
      </c>
      <c r="R1665" s="7">
        <v>2136</v>
      </c>
      <c r="S1665" s="7">
        <v>204</v>
      </c>
      <c r="T1665" s="7" t="s">
        <v>123</v>
      </c>
      <c r="U1665" s="7"/>
      <c r="V1665" s="7" t="s">
        <v>2625</v>
      </c>
      <c r="W1665" s="8">
        <v>0</v>
      </c>
      <c r="X1665" s="8">
        <v>6.1919999999999993</v>
      </c>
      <c r="Y1665" s="8">
        <v>0</v>
      </c>
      <c r="Z1665" s="8">
        <v>6.1919999999999993</v>
      </c>
      <c r="AA1665" s="8">
        <v>0</v>
      </c>
      <c r="AB1665" s="8">
        <v>0</v>
      </c>
      <c r="AC1665" s="8">
        <v>0</v>
      </c>
      <c r="AD1665" s="8">
        <v>0</v>
      </c>
      <c r="AE1665" s="8">
        <v>0</v>
      </c>
      <c r="AF1665" s="8">
        <v>0</v>
      </c>
      <c r="AG1665" s="8">
        <v>0</v>
      </c>
      <c r="AH1665" s="8">
        <v>0</v>
      </c>
      <c r="AI1665" s="8">
        <v>0</v>
      </c>
      <c r="AJ1665" s="8">
        <v>0</v>
      </c>
      <c r="AK1665" s="8">
        <v>0</v>
      </c>
      <c r="AL1665" s="8">
        <v>0</v>
      </c>
      <c r="AM1665" s="8">
        <v>0</v>
      </c>
      <c r="AN1665" s="8">
        <v>0</v>
      </c>
      <c r="AO1665" s="8">
        <v>0</v>
      </c>
      <c r="AP1665" s="8">
        <v>0</v>
      </c>
      <c r="AQ1665" s="8">
        <v>0</v>
      </c>
      <c r="AR1665" s="8">
        <v>0</v>
      </c>
      <c r="AS1665" s="8">
        <v>0</v>
      </c>
      <c r="AT1665" s="8">
        <v>0</v>
      </c>
      <c r="AU1665" s="7">
        <v>0</v>
      </c>
      <c r="AV1665" s="7">
        <v>0</v>
      </c>
      <c r="AW1665" s="7">
        <v>0</v>
      </c>
      <c r="AX1665" s="7">
        <v>0</v>
      </c>
      <c r="AY1665" s="7">
        <v>0</v>
      </c>
      <c r="AZ1665" s="7">
        <v>0</v>
      </c>
      <c r="BA1665" s="7">
        <v>0</v>
      </c>
      <c r="BB1665" s="7">
        <v>0</v>
      </c>
      <c r="BC1665" s="8">
        <v>0</v>
      </c>
      <c r="BD1665" s="8">
        <v>0</v>
      </c>
      <c r="BE1665" s="8">
        <v>0</v>
      </c>
      <c r="BF1665" s="8">
        <v>0</v>
      </c>
      <c r="BG1665" s="8">
        <v>0</v>
      </c>
      <c r="BH1665" s="8">
        <v>6.1919999999999993</v>
      </c>
      <c r="BI1665" s="8">
        <v>0</v>
      </c>
      <c r="BJ1665" s="8">
        <v>6.1919999999999993</v>
      </c>
      <c r="BK1665" s="8">
        <v>0</v>
      </c>
      <c r="BL1665" s="8">
        <v>0</v>
      </c>
      <c r="BM1665" s="8">
        <v>0</v>
      </c>
      <c r="BN1665" s="8">
        <v>0</v>
      </c>
      <c r="BO1665" s="8">
        <v>0</v>
      </c>
      <c r="BP1665" s="8">
        <v>0</v>
      </c>
      <c r="BQ1665" s="8">
        <v>0</v>
      </c>
      <c r="BR1665" s="8">
        <v>0</v>
      </c>
    </row>
    <row r="1666" spans="1:70" x14ac:dyDescent="0.25">
      <c r="A1666" s="6">
        <v>35367510</v>
      </c>
      <c r="B1666" t="s">
        <v>3324</v>
      </c>
      <c r="C1666" s="7" t="s">
        <v>178</v>
      </c>
      <c r="D1666" s="7" t="s">
        <v>2647</v>
      </c>
      <c r="E1666" s="7" t="s">
        <v>83</v>
      </c>
      <c r="F1666" t="s">
        <v>2507</v>
      </c>
      <c r="G1666" t="s">
        <v>2648</v>
      </c>
      <c r="H1666" t="s">
        <v>2728</v>
      </c>
      <c r="I1666" t="s">
        <v>1413</v>
      </c>
      <c r="J1666" t="s">
        <v>99</v>
      </c>
      <c r="K1666" t="s">
        <v>957</v>
      </c>
      <c r="L1666">
        <v>38.4737695106</v>
      </c>
      <c r="M1666">
        <v>-120.6267456872</v>
      </c>
      <c r="N1666" s="7" t="s">
        <v>3150</v>
      </c>
      <c r="O1666" s="7" t="s">
        <v>3320</v>
      </c>
      <c r="P1666" s="7" t="s">
        <v>1416</v>
      </c>
      <c r="Q1666" s="7" t="s">
        <v>122</v>
      </c>
      <c r="R1666" s="7">
        <v>2136</v>
      </c>
      <c r="S1666" s="7">
        <v>204</v>
      </c>
      <c r="T1666" s="7" t="s">
        <v>123</v>
      </c>
      <c r="U1666" s="7" t="s">
        <v>221</v>
      </c>
      <c r="V1666" s="7" t="s">
        <v>222</v>
      </c>
      <c r="W1666" s="8">
        <v>0</v>
      </c>
      <c r="X1666" s="8">
        <v>4.5950757575757573</v>
      </c>
      <c r="Y1666" s="8">
        <v>0</v>
      </c>
      <c r="Z1666" s="8">
        <v>4.5950757575757573</v>
      </c>
      <c r="AA1666" s="8">
        <v>0</v>
      </c>
      <c r="AB1666" s="8">
        <v>0</v>
      </c>
      <c r="AC1666" s="8">
        <v>0</v>
      </c>
      <c r="AD1666" s="8">
        <v>0</v>
      </c>
      <c r="AE1666" s="8">
        <v>0</v>
      </c>
      <c r="AF1666" s="8">
        <v>0</v>
      </c>
      <c r="AG1666" s="8">
        <v>0</v>
      </c>
      <c r="AH1666" s="8">
        <v>0</v>
      </c>
      <c r="AI1666" s="8">
        <v>0</v>
      </c>
      <c r="AJ1666" s="8">
        <v>0</v>
      </c>
      <c r="AK1666" s="8">
        <v>0</v>
      </c>
      <c r="AL1666" s="8">
        <v>0</v>
      </c>
      <c r="AM1666" s="8">
        <v>0</v>
      </c>
      <c r="AN1666" s="8">
        <v>0</v>
      </c>
      <c r="AO1666" s="8">
        <v>0</v>
      </c>
      <c r="AP1666" s="8">
        <v>0</v>
      </c>
      <c r="AQ1666" s="8">
        <v>0</v>
      </c>
      <c r="AR1666" s="8">
        <v>0</v>
      </c>
      <c r="AS1666" s="8">
        <v>0</v>
      </c>
      <c r="AT1666" s="8">
        <v>0</v>
      </c>
      <c r="AU1666" s="7">
        <v>0</v>
      </c>
      <c r="AV1666" s="7">
        <v>0</v>
      </c>
      <c r="AW1666" s="7">
        <v>0</v>
      </c>
      <c r="AX1666" s="7">
        <v>0</v>
      </c>
      <c r="AY1666" s="7">
        <v>0</v>
      </c>
      <c r="AZ1666" s="7">
        <v>0</v>
      </c>
      <c r="BA1666" s="7">
        <v>0</v>
      </c>
      <c r="BB1666" s="7">
        <v>0</v>
      </c>
      <c r="BC1666" s="8">
        <v>0</v>
      </c>
      <c r="BD1666" s="8">
        <v>4.5950757575757573</v>
      </c>
      <c r="BE1666" s="8">
        <v>0</v>
      </c>
      <c r="BF1666" s="8">
        <v>4.5950757575757573</v>
      </c>
      <c r="BG1666" s="8">
        <v>0</v>
      </c>
      <c r="BH1666" s="8">
        <v>0</v>
      </c>
      <c r="BI1666" s="8">
        <v>0</v>
      </c>
      <c r="BJ1666" s="8">
        <v>0</v>
      </c>
      <c r="BK1666" s="8">
        <v>0</v>
      </c>
      <c r="BL1666" s="8">
        <v>0</v>
      </c>
      <c r="BM1666" s="8">
        <v>0</v>
      </c>
      <c r="BN1666" s="8">
        <v>0</v>
      </c>
      <c r="BO1666" s="8">
        <v>0</v>
      </c>
      <c r="BP1666" s="8">
        <v>0</v>
      </c>
      <c r="BQ1666" s="8">
        <v>0</v>
      </c>
      <c r="BR1666" s="8">
        <v>0</v>
      </c>
    </row>
    <row r="1667" spans="1:70" x14ac:dyDescent="0.25">
      <c r="A1667" s="6">
        <v>35043291</v>
      </c>
      <c r="B1667" t="s">
        <v>3325</v>
      </c>
      <c r="C1667" s="7" t="s">
        <v>101</v>
      </c>
      <c r="D1667" s="7" t="s">
        <v>94</v>
      </c>
      <c r="E1667" s="7" t="s">
        <v>95</v>
      </c>
      <c r="F1667" t="s">
        <v>2507</v>
      </c>
      <c r="G1667" t="s">
        <v>2508</v>
      </c>
      <c r="H1667" t="s">
        <v>1965</v>
      </c>
      <c r="I1667" t="s">
        <v>1413</v>
      </c>
      <c r="J1667" t="s">
        <v>99</v>
      </c>
      <c r="K1667" t="s">
        <v>957</v>
      </c>
      <c r="L1667">
        <v>38.408198499299999</v>
      </c>
      <c r="M1667">
        <v>-120.62044900239999</v>
      </c>
      <c r="N1667" s="7" t="s">
        <v>1414</v>
      </c>
      <c r="O1667" s="7" t="s">
        <v>3326</v>
      </c>
      <c r="P1667" s="7" t="s">
        <v>1416</v>
      </c>
      <c r="Q1667" s="7" t="s">
        <v>170</v>
      </c>
      <c r="R1667" s="7">
        <v>1592</v>
      </c>
      <c r="S1667" s="7"/>
      <c r="T1667" s="7"/>
      <c r="U1667" s="7"/>
      <c r="V1667" s="7" t="s">
        <v>101</v>
      </c>
      <c r="W1667" s="8">
        <v>2.8734848484848485</v>
      </c>
      <c r="X1667" s="8">
        <v>0</v>
      </c>
      <c r="Y1667" s="8">
        <v>0</v>
      </c>
      <c r="Z1667" s="8">
        <v>2.8734848484848485</v>
      </c>
      <c r="AA1667" s="8">
        <v>0</v>
      </c>
      <c r="AB1667" s="8">
        <v>0</v>
      </c>
      <c r="AC1667" s="8">
        <v>0</v>
      </c>
      <c r="AD1667" s="8">
        <v>0</v>
      </c>
      <c r="AE1667" s="8">
        <v>2.8734848484848481</v>
      </c>
      <c r="AF1667" s="8">
        <v>0</v>
      </c>
      <c r="AG1667" s="8">
        <v>0</v>
      </c>
      <c r="AH1667" s="8">
        <v>2.8734848484848481</v>
      </c>
      <c r="AI1667" s="8">
        <v>0</v>
      </c>
      <c r="AJ1667" s="8">
        <v>0</v>
      </c>
      <c r="AK1667" s="8">
        <v>0</v>
      </c>
      <c r="AL1667" s="8">
        <v>0</v>
      </c>
      <c r="AM1667" s="8">
        <v>0</v>
      </c>
      <c r="AN1667" s="8">
        <v>0</v>
      </c>
      <c r="AO1667" s="8">
        <v>0</v>
      </c>
      <c r="AP1667" s="8">
        <v>0</v>
      </c>
      <c r="AQ1667" s="8">
        <v>0</v>
      </c>
      <c r="AR1667" s="8">
        <v>0</v>
      </c>
      <c r="AS1667" s="8">
        <v>0</v>
      </c>
      <c r="AT1667" s="8">
        <v>0</v>
      </c>
      <c r="AU1667" s="7">
        <v>0</v>
      </c>
      <c r="AV1667" s="7">
        <v>0</v>
      </c>
      <c r="AW1667" s="7">
        <v>0</v>
      </c>
      <c r="AX1667" s="7">
        <v>0</v>
      </c>
      <c r="AY1667" s="7">
        <v>0</v>
      </c>
      <c r="AZ1667" s="7">
        <v>0</v>
      </c>
      <c r="BA1667" s="7">
        <v>0</v>
      </c>
      <c r="BB1667" s="7">
        <v>0</v>
      </c>
      <c r="BC1667" s="8">
        <v>0</v>
      </c>
      <c r="BD1667" s="8">
        <v>0</v>
      </c>
      <c r="BE1667" s="8">
        <v>0</v>
      </c>
      <c r="BF1667" s="8">
        <v>0</v>
      </c>
      <c r="BG1667" s="8">
        <v>0</v>
      </c>
      <c r="BH1667" s="8">
        <v>0</v>
      </c>
      <c r="BI1667" s="8">
        <v>0</v>
      </c>
      <c r="BJ1667" s="8">
        <v>0</v>
      </c>
      <c r="BK1667" s="8">
        <v>0</v>
      </c>
      <c r="BL1667" s="8">
        <v>0</v>
      </c>
      <c r="BM1667" s="8">
        <v>0</v>
      </c>
      <c r="BN1667" s="8">
        <v>0</v>
      </c>
      <c r="BO1667" s="8">
        <v>0</v>
      </c>
      <c r="BP1667" s="8">
        <v>0</v>
      </c>
      <c r="BQ1667" s="8">
        <v>0</v>
      </c>
      <c r="BR1667" s="8">
        <v>0</v>
      </c>
    </row>
    <row r="1668" spans="1:70" x14ac:dyDescent="0.25">
      <c r="A1668" s="6">
        <v>31343500</v>
      </c>
      <c r="B1668" t="s">
        <v>3327</v>
      </c>
      <c r="C1668" s="7" t="s">
        <v>101</v>
      </c>
      <c r="D1668" s="7" t="s">
        <v>94</v>
      </c>
      <c r="E1668" s="7" t="s">
        <v>95</v>
      </c>
      <c r="F1668" t="s">
        <v>2507</v>
      </c>
      <c r="G1668" t="s">
        <v>2508</v>
      </c>
      <c r="H1668" t="s">
        <v>3328</v>
      </c>
      <c r="I1668" t="s">
        <v>1987</v>
      </c>
      <c r="J1668" t="s">
        <v>508</v>
      </c>
      <c r="K1668" t="s">
        <v>1981</v>
      </c>
      <c r="L1668">
        <v>37.886110000000002</v>
      </c>
      <c r="M1668">
        <v>-122.19853999999999</v>
      </c>
      <c r="N1668" s="7" t="s">
        <v>3329</v>
      </c>
      <c r="O1668" s="7" t="s">
        <v>3330</v>
      </c>
      <c r="P1668" s="7" t="s">
        <v>3331</v>
      </c>
      <c r="Q1668" s="7" t="s">
        <v>170</v>
      </c>
      <c r="R1668" s="7">
        <v>2846</v>
      </c>
      <c r="S1668" s="7"/>
      <c r="T1668" s="7"/>
      <c r="U1668" s="7"/>
      <c r="V1668" s="7" t="s">
        <v>101</v>
      </c>
      <c r="W1668" s="8">
        <v>1.5073863636363636</v>
      </c>
      <c r="X1668" s="8">
        <v>0</v>
      </c>
      <c r="Y1668" s="8">
        <v>0</v>
      </c>
      <c r="Z1668" s="8">
        <v>1.5073863636363636</v>
      </c>
      <c r="AA1668" s="8">
        <v>0</v>
      </c>
      <c r="AB1668" s="8">
        <v>0</v>
      </c>
      <c r="AC1668" s="8">
        <v>0</v>
      </c>
      <c r="AD1668" s="8">
        <v>0</v>
      </c>
      <c r="AE1668" s="8">
        <v>0</v>
      </c>
      <c r="AF1668" s="8">
        <v>0</v>
      </c>
      <c r="AG1668" s="8">
        <v>0</v>
      </c>
      <c r="AH1668" s="8">
        <v>0</v>
      </c>
      <c r="AI1668" s="8">
        <v>1.5073863636363634</v>
      </c>
      <c r="AJ1668" s="8">
        <v>0</v>
      </c>
      <c r="AK1668" s="8">
        <v>0</v>
      </c>
      <c r="AL1668" s="8">
        <v>1.5073863636363634</v>
      </c>
      <c r="AM1668" s="8">
        <v>0</v>
      </c>
      <c r="AN1668" s="8">
        <v>0</v>
      </c>
      <c r="AO1668" s="8">
        <v>0</v>
      </c>
      <c r="AP1668" s="8">
        <v>0</v>
      </c>
      <c r="AQ1668" s="8">
        <v>0</v>
      </c>
      <c r="AR1668" s="8">
        <v>0</v>
      </c>
      <c r="AS1668" s="8">
        <v>0</v>
      </c>
      <c r="AT1668" s="8">
        <v>0</v>
      </c>
      <c r="AU1668" s="7">
        <v>0</v>
      </c>
      <c r="AV1668" s="7">
        <v>0</v>
      </c>
      <c r="AW1668" s="7">
        <v>0</v>
      </c>
      <c r="AX1668" s="7">
        <v>0</v>
      </c>
      <c r="AY1668" s="7">
        <v>0</v>
      </c>
      <c r="AZ1668" s="7">
        <v>0</v>
      </c>
      <c r="BA1668" s="7">
        <v>0</v>
      </c>
      <c r="BB1668" s="7">
        <v>0</v>
      </c>
      <c r="BC1668" s="8">
        <v>0</v>
      </c>
      <c r="BD1668" s="8">
        <v>0</v>
      </c>
      <c r="BE1668" s="8">
        <v>0</v>
      </c>
      <c r="BF1668" s="8">
        <v>0</v>
      </c>
      <c r="BG1668" s="8">
        <v>0</v>
      </c>
      <c r="BH1668" s="8">
        <v>0</v>
      </c>
      <c r="BI1668" s="8">
        <v>0</v>
      </c>
      <c r="BJ1668" s="8">
        <v>0</v>
      </c>
      <c r="BK1668" s="8">
        <v>0</v>
      </c>
      <c r="BL1668" s="8">
        <v>0</v>
      </c>
      <c r="BM1668" s="8">
        <v>0</v>
      </c>
      <c r="BN1668" s="8">
        <v>0</v>
      </c>
      <c r="BO1668" s="8">
        <v>0</v>
      </c>
      <c r="BP1668" s="8">
        <v>0</v>
      </c>
      <c r="BQ1668" s="8">
        <v>0</v>
      </c>
      <c r="BR1668" s="8">
        <v>0</v>
      </c>
    </row>
    <row r="1669" spans="1:70" x14ac:dyDescent="0.25">
      <c r="A1669" s="6">
        <v>35367501</v>
      </c>
      <c r="B1669" t="s">
        <v>3332</v>
      </c>
      <c r="C1669" s="7" t="s">
        <v>421</v>
      </c>
      <c r="D1669" s="7" t="s">
        <v>2647</v>
      </c>
      <c r="E1669" s="7" t="s">
        <v>421</v>
      </c>
      <c r="F1669" t="s">
        <v>2507</v>
      </c>
      <c r="G1669" t="s">
        <v>2648</v>
      </c>
      <c r="H1669" t="s">
        <v>365</v>
      </c>
      <c r="I1669" t="s">
        <v>144</v>
      </c>
      <c r="J1669" t="s">
        <v>78</v>
      </c>
      <c r="K1669" t="s">
        <v>79</v>
      </c>
      <c r="L1669">
        <v>39.8541161841</v>
      </c>
      <c r="M1669">
        <v>-121.6058503146</v>
      </c>
      <c r="N1669" s="7" t="s">
        <v>3333</v>
      </c>
      <c r="O1669" s="7" t="s">
        <v>3334</v>
      </c>
      <c r="P1669" s="7" t="s">
        <v>3335</v>
      </c>
      <c r="Q1669" s="7" t="s">
        <v>170</v>
      </c>
      <c r="R1669" s="7">
        <v>2420</v>
      </c>
      <c r="S1669" s="7">
        <v>657</v>
      </c>
      <c r="T1669" s="7" t="s">
        <v>123</v>
      </c>
      <c r="U1669" s="7"/>
      <c r="V1669" s="7" t="s">
        <v>422</v>
      </c>
      <c r="W1669" s="8">
        <v>0</v>
      </c>
      <c r="X1669" s="8">
        <v>4.5399621212121213</v>
      </c>
      <c r="Y1669" s="8">
        <v>0</v>
      </c>
      <c r="Z1669" s="8">
        <v>4.5399621212121213</v>
      </c>
      <c r="AA1669" s="8">
        <v>0</v>
      </c>
      <c r="AB1669" s="8">
        <v>0</v>
      </c>
      <c r="AC1669" s="8">
        <v>0</v>
      </c>
      <c r="AD1669" s="8">
        <v>0</v>
      </c>
      <c r="AE1669" s="8">
        <v>0</v>
      </c>
      <c r="AF1669" s="8">
        <v>0</v>
      </c>
      <c r="AG1669" s="8">
        <v>0</v>
      </c>
      <c r="AH1669" s="8">
        <v>0</v>
      </c>
      <c r="AI1669" s="8">
        <v>0</v>
      </c>
      <c r="AJ1669" s="8">
        <v>0</v>
      </c>
      <c r="AK1669" s="8">
        <v>0</v>
      </c>
      <c r="AL1669" s="8">
        <v>0</v>
      </c>
      <c r="AM1669" s="8">
        <v>0</v>
      </c>
      <c r="AN1669" s="8">
        <v>0</v>
      </c>
      <c r="AO1669" s="8">
        <v>0</v>
      </c>
      <c r="AP1669" s="8">
        <v>0</v>
      </c>
      <c r="AQ1669" s="8">
        <v>0</v>
      </c>
      <c r="AR1669" s="8">
        <v>0</v>
      </c>
      <c r="AS1669" s="8">
        <v>0</v>
      </c>
      <c r="AT1669" s="8">
        <v>0</v>
      </c>
      <c r="AU1669" s="7">
        <v>0</v>
      </c>
      <c r="AV1669" s="7">
        <v>0</v>
      </c>
      <c r="AW1669" s="7">
        <v>0</v>
      </c>
      <c r="AX1669" s="7">
        <v>0</v>
      </c>
      <c r="AY1669" s="7">
        <v>0</v>
      </c>
      <c r="AZ1669" s="7">
        <v>0</v>
      </c>
      <c r="BA1669" s="7">
        <v>0</v>
      </c>
      <c r="BB1669" s="7">
        <v>0</v>
      </c>
      <c r="BC1669" s="8">
        <v>0</v>
      </c>
      <c r="BD1669" s="8">
        <v>0</v>
      </c>
      <c r="BE1669" s="8">
        <v>0</v>
      </c>
      <c r="BF1669" s="8">
        <v>0</v>
      </c>
      <c r="BG1669" s="8">
        <v>0</v>
      </c>
      <c r="BH1669" s="8">
        <v>0</v>
      </c>
      <c r="BI1669" s="8">
        <v>0</v>
      </c>
      <c r="BJ1669" s="8">
        <v>0</v>
      </c>
      <c r="BK1669" s="8">
        <v>0</v>
      </c>
      <c r="BL1669" s="8">
        <v>4.5399621212121213</v>
      </c>
      <c r="BM1669" s="8">
        <v>0</v>
      </c>
      <c r="BN1669" s="8">
        <v>4.5399621212121213</v>
      </c>
      <c r="BO1669" s="8">
        <v>0</v>
      </c>
      <c r="BP1669" s="8">
        <v>0</v>
      </c>
      <c r="BQ1669" s="8">
        <v>0</v>
      </c>
      <c r="BR1669" s="8">
        <v>0</v>
      </c>
    </row>
    <row r="1670" spans="1:70" x14ac:dyDescent="0.25">
      <c r="A1670" s="6">
        <v>35373629</v>
      </c>
      <c r="B1670" t="s">
        <v>3336</v>
      </c>
      <c r="C1670" s="7" t="s">
        <v>421</v>
      </c>
      <c r="D1670" s="7" t="s">
        <v>2647</v>
      </c>
      <c r="E1670" s="7" t="s">
        <v>421</v>
      </c>
      <c r="F1670" t="s">
        <v>2507</v>
      </c>
      <c r="G1670" t="s">
        <v>2648</v>
      </c>
      <c r="H1670" t="s">
        <v>365</v>
      </c>
      <c r="I1670" t="s">
        <v>144</v>
      </c>
      <c r="J1670" t="s">
        <v>78</v>
      </c>
      <c r="K1670" t="s">
        <v>79</v>
      </c>
      <c r="L1670">
        <v>39.853626865300001</v>
      </c>
      <c r="M1670">
        <v>-121.60571311290001</v>
      </c>
      <c r="N1670" s="7" t="s">
        <v>3333</v>
      </c>
      <c r="O1670" s="7" t="s">
        <v>3334</v>
      </c>
      <c r="P1670" s="7" t="s">
        <v>3335</v>
      </c>
      <c r="Q1670" s="7" t="s">
        <v>170</v>
      </c>
      <c r="R1670" s="7">
        <v>2420</v>
      </c>
      <c r="S1670" s="7">
        <v>657</v>
      </c>
      <c r="T1670" s="7" t="s">
        <v>123</v>
      </c>
      <c r="U1670" s="7"/>
      <c r="V1670" s="7" t="s">
        <v>422</v>
      </c>
      <c r="W1670" s="8">
        <v>0</v>
      </c>
      <c r="X1670" s="8">
        <v>5.7600378787878785</v>
      </c>
      <c r="Y1670" s="8">
        <v>0</v>
      </c>
      <c r="Z1670" s="8">
        <v>5.7600378787878785</v>
      </c>
      <c r="AA1670" s="8">
        <v>0</v>
      </c>
      <c r="AB1670" s="8">
        <v>0</v>
      </c>
      <c r="AC1670" s="8">
        <v>0</v>
      </c>
      <c r="AD1670" s="8">
        <v>0</v>
      </c>
      <c r="AE1670" s="8">
        <v>0</v>
      </c>
      <c r="AF1670" s="8">
        <v>0</v>
      </c>
      <c r="AG1670" s="8">
        <v>0</v>
      </c>
      <c r="AH1670" s="8">
        <v>0</v>
      </c>
      <c r="AI1670" s="8">
        <v>0</v>
      </c>
      <c r="AJ1670" s="8">
        <v>0</v>
      </c>
      <c r="AK1670" s="8">
        <v>0</v>
      </c>
      <c r="AL1670" s="8">
        <v>0</v>
      </c>
      <c r="AM1670" s="8">
        <v>0</v>
      </c>
      <c r="AN1670" s="8">
        <v>0</v>
      </c>
      <c r="AO1670" s="8">
        <v>0</v>
      </c>
      <c r="AP1670" s="8">
        <v>0</v>
      </c>
      <c r="AQ1670" s="8">
        <v>0</v>
      </c>
      <c r="AR1670" s="8">
        <v>0</v>
      </c>
      <c r="AS1670" s="8">
        <v>0</v>
      </c>
      <c r="AT1670" s="8">
        <v>0</v>
      </c>
      <c r="AU1670" s="7">
        <v>0</v>
      </c>
      <c r="AV1670" s="7">
        <v>0</v>
      </c>
      <c r="AW1670" s="7">
        <v>0</v>
      </c>
      <c r="AX1670" s="7">
        <v>0</v>
      </c>
      <c r="AY1670" s="7">
        <v>0</v>
      </c>
      <c r="AZ1670" s="7">
        <v>0</v>
      </c>
      <c r="BA1670" s="7">
        <v>0</v>
      </c>
      <c r="BB1670" s="7">
        <v>0</v>
      </c>
      <c r="BC1670" s="8">
        <v>0</v>
      </c>
      <c r="BD1670" s="8">
        <v>0</v>
      </c>
      <c r="BE1670" s="8">
        <v>0</v>
      </c>
      <c r="BF1670" s="8">
        <v>0</v>
      </c>
      <c r="BG1670" s="8">
        <v>0</v>
      </c>
      <c r="BH1670" s="8">
        <v>0</v>
      </c>
      <c r="BI1670" s="8">
        <v>0</v>
      </c>
      <c r="BJ1670" s="8">
        <v>0</v>
      </c>
      <c r="BK1670" s="8">
        <v>0</v>
      </c>
      <c r="BL1670" s="8">
        <v>5.7600378787878785</v>
      </c>
      <c r="BM1670" s="8">
        <v>0</v>
      </c>
      <c r="BN1670" s="8">
        <v>5.7600378787878785</v>
      </c>
      <c r="BO1670" s="8">
        <v>0</v>
      </c>
      <c r="BP1670" s="8">
        <v>0</v>
      </c>
      <c r="BQ1670" s="8">
        <v>0</v>
      </c>
      <c r="BR1670" s="8">
        <v>0</v>
      </c>
    </row>
    <row r="1671" spans="1:70" x14ac:dyDescent="0.25">
      <c r="A1671" s="6">
        <v>35373630</v>
      </c>
      <c r="B1671" t="s">
        <v>3337</v>
      </c>
      <c r="C1671" s="7" t="s">
        <v>421</v>
      </c>
      <c r="D1671" s="7" t="s">
        <v>2647</v>
      </c>
      <c r="E1671" s="7" t="s">
        <v>421</v>
      </c>
      <c r="F1671" t="s">
        <v>2507</v>
      </c>
      <c r="G1671" t="s">
        <v>2648</v>
      </c>
      <c r="H1671" t="s">
        <v>365</v>
      </c>
      <c r="I1671" t="s">
        <v>144</v>
      </c>
      <c r="J1671" t="s">
        <v>78</v>
      </c>
      <c r="K1671" t="s">
        <v>79</v>
      </c>
      <c r="L1671">
        <v>39.853148029300002</v>
      </c>
      <c r="M1671">
        <v>-121.6055782575</v>
      </c>
      <c r="N1671" s="7" t="s">
        <v>3333</v>
      </c>
      <c r="O1671" s="7" t="s">
        <v>3334</v>
      </c>
      <c r="P1671" s="7" t="s">
        <v>3335</v>
      </c>
      <c r="Q1671" s="7" t="s">
        <v>170</v>
      </c>
      <c r="R1671" s="7">
        <v>2420</v>
      </c>
      <c r="S1671" s="7">
        <v>657</v>
      </c>
      <c r="T1671" s="7" t="s">
        <v>123</v>
      </c>
      <c r="U1671" s="7"/>
      <c r="V1671" s="7" t="s">
        <v>422</v>
      </c>
      <c r="W1671" s="8">
        <v>0</v>
      </c>
      <c r="X1671" s="8">
        <v>8.5</v>
      </c>
      <c r="Y1671" s="8">
        <v>0</v>
      </c>
      <c r="Z1671" s="8">
        <v>8.5</v>
      </c>
      <c r="AA1671" s="8">
        <v>0</v>
      </c>
      <c r="AB1671" s="8">
        <v>0</v>
      </c>
      <c r="AC1671" s="8">
        <v>0</v>
      </c>
      <c r="AD1671" s="8">
        <v>0</v>
      </c>
      <c r="AE1671" s="8">
        <v>0</v>
      </c>
      <c r="AF1671" s="8">
        <v>0</v>
      </c>
      <c r="AG1671" s="8">
        <v>0</v>
      </c>
      <c r="AH1671" s="8">
        <v>0</v>
      </c>
      <c r="AI1671" s="8">
        <v>0</v>
      </c>
      <c r="AJ1671" s="8">
        <v>0</v>
      </c>
      <c r="AK1671" s="8">
        <v>0</v>
      </c>
      <c r="AL1671" s="8">
        <v>0</v>
      </c>
      <c r="AM1671" s="8">
        <v>0</v>
      </c>
      <c r="AN1671" s="8">
        <v>0</v>
      </c>
      <c r="AO1671" s="8">
        <v>0</v>
      </c>
      <c r="AP1671" s="8">
        <v>0</v>
      </c>
      <c r="AQ1671" s="8">
        <v>0</v>
      </c>
      <c r="AR1671" s="8">
        <v>0</v>
      </c>
      <c r="AS1671" s="8">
        <v>0</v>
      </c>
      <c r="AT1671" s="8">
        <v>0</v>
      </c>
      <c r="AU1671" s="7">
        <v>0</v>
      </c>
      <c r="AV1671" s="7">
        <v>0</v>
      </c>
      <c r="AW1671" s="7">
        <v>0</v>
      </c>
      <c r="AX1671" s="7">
        <v>0</v>
      </c>
      <c r="AY1671" s="7">
        <v>0</v>
      </c>
      <c r="AZ1671" s="7">
        <v>0</v>
      </c>
      <c r="BA1671" s="7">
        <v>0</v>
      </c>
      <c r="BB1671" s="7">
        <v>0</v>
      </c>
      <c r="BC1671" s="8">
        <v>0</v>
      </c>
      <c r="BD1671" s="8">
        <v>0</v>
      </c>
      <c r="BE1671" s="8">
        <v>0</v>
      </c>
      <c r="BF1671" s="8">
        <v>0</v>
      </c>
      <c r="BG1671" s="8">
        <v>0</v>
      </c>
      <c r="BH1671" s="8">
        <v>0</v>
      </c>
      <c r="BI1671" s="8">
        <v>0</v>
      </c>
      <c r="BJ1671" s="8">
        <v>0</v>
      </c>
      <c r="BK1671" s="8">
        <v>0</v>
      </c>
      <c r="BL1671" s="8">
        <v>8.5</v>
      </c>
      <c r="BM1671" s="8">
        <v>0</v>
      </c>
      <c r="BN1671" s="8">
        <v>8.5</v>
      </c>
      <c r="BO1671" s="8">
        <v>0</v>
      </c>
      <c r="BP1671" s="8">
        <v>0</v>
      </c>
      <c r="BQ1671" s="8">
        <v>0</v>
      </c>
      <c r="BR1671" s="8">
        <v>0</v>
      </c>
    </row>
    <row r="1672" spans="1:70" x14ac:dyDescent="0.25">
      <c r="A1672" s="6">
        <v>35373534</v>
      </c>
      <c r="B1672" t="s">
        <v>3338</v>
      </c>
      <c r="C1672" s="7" t="s">
        <v>421</v>
      </c>
      <c r="D1672" s="7" t="s">
        <v>2647</v>
      </c>
      <c r="E1672" s="7" t="s">
        <v>421</v>
      </c>
      <c r="F1672" t="s">
        <v>2507</v>
      </c>
      <c r="G1672" t="s">
        <v>2648</v>
      </c>
      <c r="H1672" t="s">
        <v>365</v>
      </c>
      <c r="I1672" t="s">
        <v>144</v>
      </c>
      <c r="J1672" t="s">
        <v>78</v>
      </c>
      <c r="K1672" t="s">
        <v>79</v>
      </c>
      <c r="L1672">
        <v>39.870126618699999</v>
      </c>
      <c r="M1672">
        <v>-121.6101914154</v>
      </c>
      <c r="N1672" s="7" t="s">
        <v>3333</v>
      </c>
      <c r="O1672" s="7" t="s">
        <v>3339</v>
      </c>
      <c r="P1672" s="7" t="s">
        <v>3335</v>
      </c>
      <c r="Q1672" s="7" t="s">
        <v>170</v>
      </c>
      <c r="R1672" s="7">
        <v>2289</v>
      </c>
      <c r="S1672" s="7">
        <v>158</v>
      </c>
      <c r="T1672" s="7" t="s">
        <v>123</v>
      </c>
      <c r="U1672" s="7"/>
      <c r="V1672" s="7" t="s">
        <v>790</v>
      </c>
      <c r="W1672" s="8">
        <v>0</v>
      </c>
      <c r="X1672" s="8">
        <v>5.5700757575757578</v>
      </c>
      <c r="Y1672" s="8">
        <v>0</v>
      </c>
      <c r="Z1672" s="8">
        <v>5.5700757575757578</v>
      </c>
      <c r="AA1672" s="8">
        <v>0</v>
      </c>
      <c r="AB1672" s="8">
        <v>0</v>
      </c>
      <c r="AC1672" s="8">
        <v>0</v>
      </c>
      <c r="AD1672" s="8">
        <v>0</v>
      </c>
      <c r="AE1672" s="8">
        <v>0</v>
      </c>
      <c r="AF1672" s="8">
        <v>0</v>
      </c>
      <c r="AG1672" s="8">
        <v>0</v>
      </c>
      <c r="AH1672" s="8">
        <v>0</v>
      </c>
      <c r="AI1672" s="8">
        <v>0</v>
      </c>
      <c r="AJ1672" s="8">
        <v>0</v>
      </c>
      <c r="AK1672" s="8">
        <v>0</v>
      </c>
      <c r="AL1672" s="8">
        <v>0</v>
      </c>
      <c r="AM1672" s="8">
        <v>0</v>
      </c>
      <c r="AN1672" s="8">
        <v>0</v>
      </c>
      <c r="AO1672" s="8">
        <v>0</v>
      </c>
      <c r="AP1672" s="8">
        <v>0</v>
      </c>
      <c r="AQ1672" s="8">
        <v>0</v>
      </c>
      <c r="AR1672" s="8">
        <v>0</v>
      </c>
      <c r="AS1672" s="8">
        <v>0</v>
      </c>
      <c r="AT1672" s="8">
        <v>0</v>
      </c>
      <c r="AU1672" s="7">
        <v>0</v>
      </c>
      <c r="AV1672" s="7">
        <v>0</v>
      </c>
      <c r="AW1672" s="7">
        <v>0</v>
      </c>
      <c r="AX1672" s="7">
        <v>0</v>
      </c>
      <c r="AY1672" s="7">
        <v>0</v>
      </c>
      <c r="AZ1672" s="7">
        <v>0</v>
      </c>
      <c r="BA1672" s="7">
        <v>0</v>
      </c>
      <c r="BB1672" s="7">
        <v>0</v>
      </c>
      <c r="BC1672" s="8">
        <v>0</v>
      </c>
      <c r="BD1672" s="8">
        <v>0</v>
      </c>
      <c r="BE1672" s="8">
        <v>0</v>
      </c>
      <c r="BF1672" s="8">
        <v>0</v>
      </c>
      <c r="BG1672" s="8">
        <v>0</v>
      </c>
      <c r="BH1672" s="8">
        <v>0</v>
      </c>
      <c r="BI1672" s="8">
        <v>0</v>
      </c>
      <c r="BJ1672" s="8">
        <v>0</v>
      </c>
      <c r="BK1672" s="8">
        <v>0</v>
      </c>
      <c r="BL1672" s="8">
        <v>5.5700757575757578</v>
      </c>
      <c r="BM1672" s="8">
        <v>0</v>
      </c>
      <c r="BN1672" s="8">
        <v>5.5700757575757578</v>
      </c>
      <c r="BO1672" s="8">
        <v>0</v>
      </c>
      <c r="BP1672" s="8">
        <v>0</v>
      </c>
      <c r="BQ1672" s="8">
        <v>0</v>
      </c>
      <c r="BR1672" s="8">
        <v>0</v>
      </c>
    </row>
    <row r="1673" spans="1:70" x14ac:dyDescent="0.25">
      <c r="A1673" s="6">
        <v>35373535</v>
      </c>
      <c r="B1673" t="s">
        <v>3340</v>
      </c>
      <c r="C1673" s="7" t="s">
        <v>421</v>
      </c>
      <c r="D1673" s="7" t="s">
        <v>2647</v>
      </c>
      <c r="E1673" s="7" t="s">
        <v>421</v>
      </c>
      <c r="F1673" t="s">
        <v>2507</v>
      </c>
      <c r="G1673" t="s">
        <v>2648</v>
      </c>
      <c r="H1673" t="s">
        <v>365</v>
      </c>
      <c r="I1673" t="s">
        <v>144</v>
      </c>
      <c r="J1673" t="s">
        <v>78</v>
      </c>
      <c r="K1673" t="s">
        <v>79</v>
      </c>
      <c r="L1673">
        <v>39.86945506</v>
      </c>
      <c r="M1673">
        <v>-121.6115063192</v>
      </c>
      <c r="N1673" s="7" t="s">
        <v>3333</v>
      </c>
      <c r="O1673" s="7" t="s">
        <v>3339</v>
      </c>
      <c r="P1673" s="7" t="s">
        <v>3335</v>
      </c>
      <c r="Q1673" s="7" t="s">
        <v>170</v>
      </c>
      <c r="R1673" s="7">
        <v>2289</v>
      </c>
      <c r="S1673" s="7">
        <v>158</v>
      </c>
      <c r="T1673" s="7" t="s">
        <v>123</v>
      </c>
      <c r="U1673" s="7"/>
      <c r="V1673" s="7" t="s">
        <v>790</v>
      </c>
      <c r="W1673" s="8">
        <v>0</v>
      </c>
      <c r="X1673" s="8">
        <v>6.0399621212121213</v>
      </c>
      <c r="Y1673" s="8">
        <v>0</v>
      </c>
      <c r="Z1673" s="8">
        <v>6.0399621212121213</v>
      </c>
      <c r="AA1673" s="8">
        <v>0</v>
      </c>
      <c r="AB1673" s="8">
        <v>0</v>
      </c>
      <c r="AC1673" s="8">
        <v>0</v>
      </c>
      <c r="AD1673" s="8">
        <v>0</v>
      </c>
      <c r="AE1673" s="8">
        <v>0</v>
      </c>
      <c r="AF1673" s="8">
        <v>0</v>
      </c>
      <c r="AG1673" s="8">
        <v>0</v>
      </c>
      <c r="AH1673" s="8">
        <v>0</v>
      </c>
      <c r="AI1673" s="8">
        <v>0</v>
      </c>
      <c r="AJ1673" s="8">
        <v>0</v>
      </c>
      <c r="AK1673" s="8">
        <v>0</v>
      </c>
      <c r="AL1673" s="8">
        <v>0</v>
      </c>
      <c r="AM1673" s="8">
        <v>0</v>
      </c>
      <c r="AN1673" s="8">
        <v>0</v>
      </c>
      <c r="AO1673" s="8">
        <v>0</v>
      </c>
      <c r="AP1673" s="8">
        <v>0</v>
      </c>
      <c r="AQ1673" s="8">
        <v>0</v>
      </c>
      <c r="AR1673" s="8">
        <v>0</v>
      </c>
      <c r="AS1673" s="8">
        <v>0</v>
      </c>
      <c r="AT1673" s="8">
        <v>0</v>
      </c>
      <c r="AU1673" s="7">
        <v>0</v>
      </c>
      <c r="AV1673" s="7">
        <v>0</v>
      </c>
      <c r="AW1673" s="7">
        <v>0</v>
      </c>
      <c r="AX1673" s="7">
        <v>0</v>
      </c>
      <c r="AY1673" s="7">
        <v>0</v>
      </c>
      <c r="AZ1673" s="7">
        <v>0</v>
      </c>
      <c r="BA1673" s="7">
        <v>0</v>
      </c>
      <c r="BB1673" s="7">
        <v>0</v>
      </c>
      <c r="BC1673" s="8">
        <v>0</v>
      </c>
      <c r="BD1673" s="8">
        <v>0</v>
      </c>
      <c r="BE1673" s="8">
        <v>0</v>
      </c>
      <c r="BF1673" s="8">
        <v>0</v>
      </c>
      <c r="BG1673" s="8">
        <v>0</v>
      </c>
      <c r="BH1673" s="8">
        <v>0</v>
      </c>
      <c r="BI1673" s="8">
        <v>0</v>
      </c>
      <c r="BJ1673" s="8">
        <v>0</v>
      </c>
      <c r="BK1673" s="8">
        <v>0</v>
      </c>
      <c r="BL1673" s="8">
        <v>6.0399621212121213</v>
      </c>
      <c r="BM1673" s="8">
        <v>0</v>
      </c>
      <c r="BN1673" s="8">
        <v>6.0399621212121213</v>
      </c>
      <c r="BO1673" s="8">
        <v>0</v>
      </c>
      <c r="BP1673" s="8">
        <v>0</v>
      </c>
      <c r="BQ1673" s="8">
        <v>0</v>
      </c>
      <c r="BR1673" s="8">
        <v>0</v>
      </c>
    </row>
    <row r="1674" spans="1:70" x14ac:dyDescent="0.25">
      <c r="A1674" s="6">
        <v>35367503</v>
      </c>
      <c r="B1674" t="s">
        <v>3341</v>
      </c>
      <c r="C1674" s="7" t="s">
        <v>421</v>
      </c>
      <c r="D1674" s="7" t="s">
        <v>2647</v>
      </c>
      <c r="E1674" s="7" t="s">
        <v>421</v>
      </c>
      <c r="F1674" t="s">
        <v>2507</v>
      </c>
      <c r="G1674" t="s">
        <v>2648</v>
      </c>
      <c r="H1674" t="s">
        <v>365</v>
      </c>
      <c r="I1674" t="s">
        <v>144</v>
      </c>
      <c r="J1674" t="s">
        <v>78</v>
      </c>
      <c r="K1674" t="s">
        <v>79</v>
      </c>
      <c r="L1674">
        <v>39.871662415599999</v>
      </c>
      <c r="M1674">
        <v>-121.6106493337</v>
      </c>
      <c r="N1674" s="7" t="s">
        <v>3333</v>
      </c>
      <c r="O1674" s="7" t="s">
        <v>3339</v>
      </c>
      <c r="P1674" s="7" t="s">
        <v>3335</v>
      </c>
      <c r="Q1674" s="7" t="s">
        <v>170</v>
      </c>
      <c r="R1674" s="7">
        <v>2289</v>
      </c>
      <c r="S1674" s="7">
        <v>158</v>
      </c>
      <c r="T1674" s="7" t="s">
        <v>123</v>
      </c>
      <c r="U1674" s="7"/>
      <c r="V1674" s="7" t="s">
        <v>790</v>
      </c>
      <c r="W1674" s="8">
        <v>0</v>
      </c>
      <c r="X1674" s="8">
        <v>7.75</v>
      </c>
      <c r="Y1674" s="8">
        <v>0</v>
      </c>
      <c r="Z1674" s="8">
        <v>7.75</v>
      </c>
      <c r="AA1674" s="8">
        <v>0</v>
      </c>
      <c r="AB1674" s="8">
        <v>0</v>
      </c>
      <c r="AC1674" s="8">
        <v>0</v>
      </c>
      <c r="AD1674" s="8">
        <v>0</v>
      </c>
      <c r="AE1674" s="8">
        <v>0</v>
      </c>
      <c r="AF1674" s="8">
        <v>0</v>
      </c>
      <c r="AG1674" s="8">
        <v>0</v>
      </c>
      <c r="AH1674" s="8">
        <v>0</v>
      </c>
      <c r="AI1674" s="8">
        <v>0</v>
      </c>
      <c r="AJ1674" s="8">
        <v>0</v>
      </c>
      <c r="AK1674" s="8">
        <v>0</v>
      </c>
      <c r="AL1674" s="8">
        <v>0</v>
      </c>
      <c r="AM1674" s="8">
        <v>0</v>
      </c>
      <c r="AN1674" s="8">
        <v>0</v>
      </c>
      <c r="AO1674" s="8">
        <v>0</v>
      </c>
      <c r="AP1674" s="8">
        <v>0</v>
      </c>
      <c r="AQ1674" s="8">
        <v>0</v>
      </c>
      <c r="AR1674" s="8">
        <v>0</v>
      </c>
      <c r="AS1674" s="8">
        <v>0</v>
      </c>
      <c r="AT1674" s="8">
        <v>0</v>
      </c>
      <c r="AU1674" s="7">
        <v>0</v>
      </c>
      <c r="AV1674" s="7">
        <v>0</v>
      </c>
      <c r="AW1674" s="7">
        <v>0</v>
      </c>
      <c r="AX1674" s="7">
        <v>0</v>
      </c>
      <c r="AY1674" s="7">
        <v>0</v>
      </c>
      <c r="AZ1674" s="7">
        <v>0</v>
      </c>
      <c r="BA1674" s="7">
        <v>0</v>
      </c>
      <c r="BB1674" s="7">
        <v>0</v>
      </c>
      <c r="BC1674" s="8">
        <v>0</v>
      </c>
      <c r="BD1674" s="8">
        <v>0</v>
      </c>
      <c r="BE1674" s="8">
        <v>0</v>
      </c>
      <c r="BF1674" s="8">
        <v>0</v>
      </c>
      <c r="BG1674" s="8">
        <v>0</v>
      </c>
      <c r="BH1674" s="8">
        <v>7.75</v>
      </c>
      <c r="BI1674" s="8">
        <v>0</v>
      </c>
      <c r="BJ1674" s="8">
        <v>7.75</v>
      </c>
      <c r="BK1674" s="8">
        <v>0</v>
      </c>
      <c r="BL1674" s="8">
        <v>0</v>
      </c>
      <c r="BM1674" s="8">
        <v>0</v>
      </c>
      <c r="BN1674" s="8">
        <v>0</v>
      </c>
      <c r="BO1674" s="8">
        <v>0</v>
      </c>
      <c r="BP1674" s="8">
        <v>0</v>
      </c>
      <c r="BQ1674" s="8">
        <v>0</v>
      </c>
      <c r="BR1674" s="8">
        <v>0</v>
      </c>
    </row>
    <row r="1675" spans="1:70" x14ac:dyDescent="0.25">
      <c r="A1675" s="6">
        <v>35233947</v>
      </c>
      <c r="B1675" t="s">
        <v>3342</v>
      </c>
      <c r="C1675" s="7" t="s">
        <v>115</v>
      </c>
      <c r="D1675" s="7" t="s">
        <v>94</v>
      </c>
      <c r="E1675" s="7" t="s">
        <v>95</v>
      </c>
      <c r="F1675" t="s">
        <v>2507</v>
      </c>
      <c r="G1675" t="s">
        <v>2848</v>
      </c>
      <c r="H1675" t="s">
        <v>783</v>
      </c>
      <c r="I1675" t="s">
        <v>118</v>
      </c>
      <c r="J1675" t="s">
        <v>78</v>
      </c>
      <c r="K1675" t="s">
        <v>79</v>
      </c>
      <c r="L1675">
        <v>40.624197799900003</v>
      </c>
      <c r="M1675">
        <v>-122.3038556381</v>
      </c>
      <c r="N1675" s="7" t="s">
        <v>1447</v>
      </c>
      <c r="O1675" s="7" t="s">
        <v>1448</v>
      </c>
      <c r="P1675" s="7" t="s">
        <v>1449</v>
      </c>
      <c r="Q1675" s="7" t="s">
        <v>141</v>
      </c>
      <c r="R1675" s="7">
        <v>49</v>
      </c>
      <c r="S1675" s="7">
        <v>2405</v>
      </c>
      <c r="T1675" s="7" t="s">
        <v>220</v>
      </c>
      <c r="U1675" s="7"/>
      <c r="V1675" s="7" t="s">
        <v>200</v>
      </c>
      <c r="W1675" s="8">
        <v>1.8645833333333333</v>
      </c>
      <c r="X1675" s="8">
        <v>0</v>
      </c>
      <c r="Y1675" s="8">
        <v>0</v>
      </c>
      <c r="Z1675" s="8">
        <v>1.8645833333333333</v>
      </c>
      <c r="AA1675" s="8">
        <v>0</v>
      </c>
      <c r="AB1675" s="8">
        <v>0</v>
      </c>
      <c r="AC1675" s="8">
        <v>0</v>
      </c>
      <c r="AD1675" s="8">
        <v>0</v>
      </c>
      <c r="AE1675" s="8">
        <v>0</v>
      </c>
      <c r="AF1675" s="8">
        <v>0</v>
      </c>
      <c r="AG1675" s="8">
        <v>0</v>
      </c>
      <c r="AH1675" s="8">
        <v>0</v>
      </c>
      <c r="AI1675" s="8">
        <v>0</v>
      </c>
      <c r="AJ1675" s="8">
        <v>0</v>
      </c>
      <c r="AK1675" s="8">
        <v>0</v>
      </c>
      <c r="AL1675" s="8">
        <v>0</v>
      </c>
      <c r="AM1675" s="8">
        <v>0</v>
      </c>
      <c r="AN1675" s="8">
        <v>0</v>
      </c>
      <c r="AO1675" s="8">
        <v>0</v>
      </c>
      <c r="AP1675" s="8">
        <v>0</v>
      </c>
      <c r="AQ1675" s="8">
        <v>1.864583333333333</v>
      </c>
      <c r="AR1675" s="8">
        <v>0</v>
      </c>
      <c r="AS1675" s="8">
        <v>0</v>
      </c>
      <c r="AT1675" s="8">
        <v>1.864583333333333</v>
      </c>
      <c r="AU1675" s="7">
        <v>0</v>
      </c>
      <c r="AV1675" s="7">
        <v>0</v>
      </c>
      <c r="AW1675" s="7">
        <v>0</v>
      </c>
      <c r="AX1675" s="7">
        <v>0</v>
      </c>
      <c r="AY1675" s="7">
        <v>0</v>
      </c>
      <c r="AZ1675" s="7">
        <v>0</v>
      </c>
      <c r="BA1675" s="7">
        <v>0</v>
      </c>
      <c r="BB1675" s="7">
        <v>0</v>
      </c>
      <c r="BC1675" s="8">
        <v>0</v>
      </c>
      <c r="BD1675" s="8">
        <v>0</v>
      </c>
      <c r="BE1675" s="8">
        <v>0</v>
      </c>
      <c r="BF1675" s="8">
        <v>0</v>
      </c>
      <c r="BG1675" s="8">
        <v>0</v>
      </c>
      <c r="BH1675" s="8">
        <v>0</v>
      </c>
      <c r="BI1675" s="8">
        <v>0</v>
      </c>
      <c r="BJ1675" s="8">
        <v>0</v>
      </c>
      <c r="BK1675" s="8">
        <v>0</v>
      </c>
      <c r="BL1675" s="8">
        <v>0</v>
      </c>
      <c r="BM1675" s="8">
        <v>0</v>
      </c>
      <c r="BN1675" s="8">
        <v>0</v>
      </c>
      <c r="BO1675" s="8">
        <v>0</v>
      </c>
      <c r="BP1675" s="8">
        <v>0</v>
      </c>
      <c r="BQ1675" s="8">
        <v>0</v>
      </c>
      <c r="BR1675" s="8">
        <v>0</v>
      </c>
    </row>
    <row r="1676" spans="1:70" x14ac:dyDescent="0.25">
      <c r="A1676" s="6">
        <v>35233948</v>
      </c>
      <c r="B1676" t="s">
        <v>3343</v>
      </c>
      <c r="C1676" s="7" t="s">
        <v>86</v>
      </c>
      <c r="D1676" s="7" t="s">
        <v>94</v>
      </c>
      <c r="E1676" s="7" t="s">
        <v>87</v>
      </c>
      <c r="F1676" t="s">
        <v>2507</v>
      </c>
      <c r="G1676" t="s">
        <v>2848</v>
      </c>
      <c r="H1676" t="s">
        <v>783</v>
      </c>
      <c r="I1676" t="s">
        <v>118</v>
      </c>
      <c r="J1676" t="s">
        <v>78</v>
      </c>
      <c r="K1676" t="s">
        <v>79</v>
      </c>
      <c r="L1676">
        <v>40.624197799900003</v>
      </c>
      <c r="M1676">
        <v>-122.3038556381</v>
      </c>
      <c r="N1676" s="7" t="s">
        <v>1447</v>
      </c>
      <c r="O1676" s="7" t="s">
        <v>1448</v>
      </c>
      <c r="P1676" s="7" t="s">
        <v>1449</v>
      </c>
      <c r="Q1676" s="7" t="s">
        <v>141</v>
      </c>
      <c r="R1676" s="7">
        <v>49</v>
      </c>
      <c r="S1676" s="7">
        <v>2405</v>
      </c>
      <c r="T1676" s="7" t="s">
        <v>220</v>
      </c>
      <c r="U1676" s="7" t="s">
        <v>221</v>
      </c>
      <c r="V1676" s="7" t="s">
        <v>222</v>
      </c>
      <c r="W1676" s="8">
        <v>5.681818181818182E-3</v>
      </c>
      <c r="X1676" s="8">
        <v>4.6664772727272723</v>
      </c>
      <c r="Y1676" s="8">
        <v>0</v>
      </c>
      <c r="Z1676" s="8">
        <v>4.6721590909090907</v>
      </c>
      <c r="AA1676" s="8">
        <v>0</v>
      </c>
      <c r="AB1676" s="8">
        <v>0</v>
      </c>
      <c r="AC1676" s="8">
        <v>0</v>
      </c>
      <c r="AD1676" s="8">
        <v>0</v>
      </c>
      <c r="AE1676" s="8">
        <v>0</v>
      </c>
      <c r="AF1676" s="8">
        <v>0</v>
      </c>
      <c r="AG1676" s="8">
        <v>0</v>
      </c>
      <c r="AH1676" s="8">
        <v>0</v>
      </c>
      <c r="AI1676" s="8">
        <v>0</v>
      </c>
      <c r="AJ1676" s="8">
        <v>0</v>
      </c>
      <c r="AK1676" s="8">
        <v>0</v>
      </c>
      <c r="AL1676" s="8">
        <v>0</v>
      </c>
      <c r="AM1676" s="8">
        <v>0</v>
      </c>
      <c r="AN1676" s="8">
        <v>0</v>
      </c>
      <c r="AO1676" s="8">
        <v>0</v>
      </c>
      <c r="AP1676" s="8">
        <v>0</v>
      </c>
      <c r="AQ1676" s="8">
        <v>0</v>
      </c>
      <c r="AR1676" s="8">
        <v>0</v>
      </c>
      <c r="AS1676" s="8">
        <v>0</v>
      </c>
      <c r="AT1676" s="8">
        <v>0</v>
      </c>
      <c r="AU1676" s="7">
        <v>0</v>
      </c>
      <c r="AV1676" s="7">
        <v>0</v>
      </c>
      <c r="AW1676" s="7">
        <v>0</v>
      </c>
      <c r="AX1676" s="7">
        <v>0</v>
      </c>
      <c r="AY1676" s="7">
        <v>5.681818181818182E-3</v>
      </c>
      <c r="AZ1676" s="7">
        <v>4.6664772727272723</v>
      </c>
      <c r="BA1676" s="7">
        <v>0</v>
      </c>
      <c r="BB1676" s="7">
        <v>4.6721590909090907</v>
      </c>
      <c r="BC1676" s="8">
        <v>0</v>
      </c>
      <c r="BD1676" s="8">
        <v>0</v>
      </c>
      <c r="BE1676" s="8">
        <v>0</v>
      </c>
      <c r="BF1676" s="8">
        <v>0</v>
      </c>
      <c r="BG1676" s="8">
        <v>0</v>
      </c>
      <c r="BH1676" s="8">
        <v>0</v>
      </c>
      <c r="BI1676" s="8">
        <v>0</v>
      </c>
      <c r="BJ1676" s="8">
        <v>0</v>
      </c>
      <c r="BK1676" s="8">
        <v>0</v>
      </c>
      <c r="BL1676" s="8">
        <v>0</v>
      </c>
      <c r="BM1676" s="8">
        <v>0</v>
      </c>
      <c r="BN1676" s="8">
        <v>0</v>
      </c>
      <c r="BO1676" s="8">
        <v>0</v>
      </c>
      <c r="BP1676" s="8">
        <v>0</v>
      </c>
      <c r="BQ1676" s="8">
        <v>0</v>
      </c>
      <c r="BR1676" s="8">
        <v>0</v>
      </c>
    </row>
    <row r="1677" spans="1:70" x14ac:dyDescent="0.25">
      <c r="A1677" s="6">
        <v>35233949</v>
      </c>
      <c r="B1677" t="s">
        <v>3344</v>
      </c>
      <c r="C1677" s="7" t="s">
        <v>137</v>
      </c>
      <c r="D1677" s="7" t="s">
        <v>94</v>
      </c>
      <c r="E1677" s="7" t="s">
        <v>95</v>
      </c>
      <c r="F1677" t="s">
        <v>2507</v>
      </c>
      <c r="G1677" t="s">
        <v>2848</v>
      </c>
      <c r="H1677" t="s">
        <v>783</v>
      </c>
      <c r="I1677" t="s">
        <v>118</v>
      </c>
      <c r="J1677" t="s">
        <v>78</v>
      </c>
      <c r="K1677" t="s">
        <v>79</v>
      </c>
      <c r="L1677">
        <v>40.624197799900003</v>
      </c>
      <c r="M1677">
        <v>-122.3038556381</v>
      </c>
      <c r="N1677" s="7" t="s">
        <v>1447</v>
      </c>
      <c r="O1677" s="7" t="s">
        <v>1448</v>
      </c>
      <c r="P1677" s="7" t="s">
        <v>1449</v>
      </c>
      <c r="Q1677" s="7" t="s">
        <v>141</v>
      </c>
      <c r="R1677" s="7">
        <v>49</v>
      </c>
      <c r="S1677" s="7">
        <v>2405</v>
      </c>
      <c r="T1677" s="7" t="s">
        <v>220</v>
      </c>
      <c r="U1677" s="7"/>
      <c r="V1677" s="7" t="s">
        <v>2535</v>
      </c>
      <c r="W1677" s="8">
        <v>1.7706439393939395</v>
      </c>
      <c r="X1677" s="8">
        <v>0</v>
      </c>
      <c r="Y1677" s="8">
        <v>0</v>
      </c>
      <c r="Z1677" s="8">
        <v>1.7706439393939395</v>
      </c>
      <c r="AA1677" s="8">
        <v>0</v>
      </c>
      <c r="AB1677" s="8">
        <v>0</v>
      </c>
      <c r="AC1677" s="8">
        <v>0</v>
      </c>
      <c r="AD1677" s="8">
        <v>0</v>
      </c>
      <c r="AE1677" s="8">
        <v>0</v>
      </c>
      <c r="AF1677" s="8">
        <v>0</v>
      </c>
      <c r="AG1677" s="8">
        <v>0</v>
      </c>
      <c r="AH1677" s="8">
        <v>0</v>
      </c>
      <c r="AI1677" s="8">
        <v>0</v>
      </c>
      <c r="AJ1677" s="8">
        <v>0</v>
      </c>
      <c r="AK1677" s="8">
        <v>0</v>
      </c>
      <c r="AL1677" s="8">
        <v>0</v>
      </c>
      <c r="AM1677" s="8">
        <v>0</v>
      </c>
      <c r="AN1677" s="8">
        <v>0</v>
      </c>
      <c r="AO1677" s="8">
        <v>0</v>
      </c>
      <c r="AP1677" s="8">
        <v>0</v>
      </c>
      <c r="AQ1677" s="8">
        <v>0.12954545454545452</v>
      </c>
      <c r="AR1677" s="8">
        <v>0</v>
      </c>
      <c r="AS1677" s="8">
        <v>0</v>
      </c>
      <c r="AT1677" s="8">
        <v>0.12954545454545452</v>
      </c>
      <c r="AU1677" s="7">
        <v>1.2446969696969696</v>
      </c>
      <c r="AV1677" s="7">
        <v>0</v>
      </c>
      <c r="AW1677" s="7">
        <v>0</v>
      </c>
      <c r="AX1677" s="7">
        <v>1.2446969696969696</v>
      </c>
      <c r="AY1677" s="7">
        <v>0.39640151515151523</v>
      </c>
      <c r="AZ1677" s="7">
        <v>0</v>
      </c>
      <c r="BA1677" s="7">
        <v>0</v>
      </c>
      <c r="BB1677" s="7">
        <v>0.39640151515151523</v>
      </c>
      <c r="BC1677" s="8">
        <v>0</v>
      </c>
      <c r="BD1677" s="8">
        <v>0</v>
      </c>
      <c r="BE1677" s="8">
        <v>0</v>
      </c>
      <c r="BF1677" s="8">
        <v>0</v>
      </c>
      <c r="BG1677" s="8">
        <v>0</v>
      </c>
      <c r="BH1677" s="8">
        <v>0</v>
      </c>
      <c r="BI1677" s="8">
        <v>0</v>
      </c>
      <c r="BJ1677" s="8">
        <v>0</v>
      </c>
      <c r="BK1677" s="8">
        <v>0</v>
      </c>
      <c r="BL1677" s="8">
        <v>0</v>
      </c>
      <c r="BM1677" s="8">
        <v>0</v>
      </c>
      <c r="BN1677" s="8">
        <v>0</v>
      </c>
      <c r="BO1677" s="8">
        <v>0</v>
      </c>
      <c r="BP1677" s="8">
        <v>0</v>
      </c>
      <c r="BQ1677" s="8">
        <v>0</v>
      </c>
      <c r="BR1677" s="8">
        <v>0</v>
      </c>
    </row>
    <row r="1678" spans="1:70" x14ac:dyDescent="0.25">
      <c r="A1678" s="6">
        <v>35233950</v>
      </c>
      <c r="B1678" t="s">
        <v>3345</v>
      </c>
      <c r="C1678" s="7" t="s">
        <v>86</v>
      </c>
      <c r="D1678" s="7" t="s">
        <v>94</v>
      </c>
      <c r="E1678" s="7" t="s">
        <v>87</v>
      </c>
      <c r="F1678" t="s">
        <v>2507</v>
      </c>
      <c r="G1678" t="s">
        <v>2848</v>
      </c>
      <c r="H1678" t="s">
        <v>783</v>
      </c>
      <c r="I1678" t="s">
        <v>118</v>
      </c>
      <c r="J1678" t="s">
        <v>78</v>
      </c>
      <c r="K1678" t="s">
        <v>79</v>
      </c>
      <c r="L1678">
        <v>40.624197799900003</v>
      </c>
      <c r="M1678">
        <v>-122.3038556381</v>
      </c>
      <c r="N1678" s="7" t="s">
        <v>1447</v>
      </c>
      <c r="O1678" s="7" t="s">
        <v>1448</v>
      </c>
      <c r="P1678" s="7" t="s">
        <v>1449</v>
      </c>
      <c r="Q1678" s="7" t="s">
        <v>141</v>
      </c>
      <c r="R1678" s="7">
        <v>49</v>
      </c>
      <c r="S1678" s="7">
        <v>2405</v>
      </c>
      <c r="T1678" s="7" t="s">
        <v>220</v>
      </c>
      <c r="U1678" s="7" t="s">
        <v>221</v>
      </c>
      <c r="V1678" s="7" t="s">
        <v>222</v>
      </c>
      <c r="W1678" s="8">
        <v>3.9583333333333331E-2</v>
      </c>
      <c r="X1678" s="8">
        <v>4.0950757575757573</v>
      </c>
      <c r="Y1678" s="8">
        <v>0</v>
      </c>
      <c r="Z1678" s="8">
        <v>4.134659090909091</v>
      </c>
      <c r="AA1678" s="8">
        <v>0</v>
      </c>
      <c r="AB1678" s="8">
        <v>0</v>
      </c>
      <c r="AC1678" s="8">
        <v>0</v>
      </c>
      <c r="AD1678" s="8">
        <v>0</v>
      </c>
      <c r="AE1678" s="8">
        <v>0</v>
      </c>
      <c r="AF1678" s="8">
        <v>0</v>
      </c>
      <c r="AG1678" s="8">
        <v>0</v>
      </c>
      <c r="AH1678" s="8">
        <v>0</v>
      </c>
      <c r="AI1678" s="8">
        <v>0</v>
      </c>
      <c r="AJ1678" s="8">
        <v>0</v>
      </c>
      <c r="AK1678" s="8">
        <v>0</v>
      </c>
      <c r="AL1678" s="8">
        <v>0</v>
      </c>
      <c r="AM1678" s="8">
        <v>0</v>
      </c>
      <c r="AN1678" s="8">
        <v>0</v>
      </c>
      <c r="AO1678" s="8">
        <v>0</v>
      </c>
      <c r="AP1678" s="8">
        <v>0</v>
      </c>
      <c r="AQ1678" s="8">
        <v>0</v>
      </c>
      <c r="AR1678" s="8">
        <v>0</v>
      </c>
      <c r="AS1678" s="8">
        <v>0</v>
      </c>
      <c r="AT1678" s="8">
        <v>0</v>
      </c>
      <c r="AU1678" s="7">
        <v>0</v>
      </c>
      <c r="AV1678" s="7">
        <v>0</v>
      </c>
      <c r="AW1678" s="7">
        <v>0</v>
      </c>
      <c r="AX1678" s="7">
        <v>0</v>
      </c>
      <c r="AY1678" s="7">
        <v>3.9583333333333331E-2</v>
      </c>
      <c r="AZ1678" s="7">
        <v>4.0950757575757573</v>
      </c>
      <c r="BA1678" s="7">
        <v>0</v>
      </c>
      <c r="BB1678" s="7">
        <v>4.134659090909091</v>
      </c>
      <c r="BC1678" s="8">
        <v>0</v>
      </c>
      <c r="BD1678" s="8">
        <v>0</v>
      </c>
      <c r="BE1678" s="8">
        <v>0</v>
      </c>
      <c r="BF1678" s="8">
        <v>0</v>
      </c>
      <c r="BG1678" s="8">
        <v>0</v>
      </c>
      <c r="BH1678" s="8">
        <v>0</v>
      </c>
      <c r="BI1678" s="8">
        <v>0</v>
      </c>
      <c r="BJ1678" s="8">
        <v>0</v>
      </c>
      <c r="BK1678" s="8">
        <v>0</v>
      </c>
      <c r="BL1678" s="8">
        <v>0</v>
      </c>
      <c r="BM1678" s="8">
        <v>0</v>
      </c>
      <c r="BN1678" s="8">
        <v>0</v>
      </c>
      <c r="BO1678" s="8">
        <v>0</v>
      </c>
      <c r="BP1678" s="8">
        <v>0</v>
      </c>
      <c r="BQ1678" s="8">
        <v>0</v>
      </c>
      <c r="BR1678" s="8">
        <v>0</v>
      </c>
    </row>
    <row r="1679" spans="1:70" x14ac:dyDescent="0.25">
      <c r="A1679" s="6">
        <v>35233951</v>
      </c>
      <c r="B1679" t="s">
        <v>3346</v>
      </c>
      <c r="C1679" s="7" t="s">
        <v>137</v>
      </c>
      <c r="D1679" s="7" t="s">
        <v>94</v>
      </c>
      <c r="E1679" s="7" t="s">
        <v>95</v>
      </c>
      <c r="F1679" t="s">
        <v>2507</v>
      </c>
      <c r="G1679" t="s">
        <v>2848</v>
      </c>
      <c r="H1679" t="s">
        <v>783</v>
      </c>
      <c r="I1679" t="s">
        <v>118</v>
      </c>
      <c r="J1679" t="s">
        <v>78</v>
      </c>
      <c r="K1679" t="s">
        <v>79</v>
      </c>
      <c r="L1679">
        <v>40.624197799900003</v>
      </c>
      <c r="M1679">
        <v>-122.3038556381</v>
      </c>
      <c r="N1679" s="7" t="s">
        <v>1447</v>
      </c>
      <c r="O1679" s="7" t="s">
        <v>1448</v>
      </c>
      <c r="P1679" s="7" t="s">
        <v>1449</v>
      </c>
      <c r="Q1679" s="7" t="s">
        <v>141</v>
      </c>
      <c r="R1679" s="7">
        <v>49</v>
      </c>
      <c r="S1679" s="7">
        <v>2405</v>
      </c>
      <c r="T1679" s="7" t="s">
        <v>220</v>
      </c>
      <c r="U1679" s="7"/>
      <c r="V1679" s="7" t="s">
        <v>207</v>
      </c>
      <c r="W1679" s="8">
        <v>1.6214015151515151</v>
      </c>
      <c r="X1679" s="8">
        <v>0</v>
      </c>
      <c r="Y1679" s="8">
        <v>0</v>
      </c>
      <c r="Z1679" s="8">
        <v>1.6214015151515151</v>
      </c>
      <c r="AA1679" s="8">
        <v>0</v>
      </c>
      <c r="AB1679" s="8">
        <v>0</v>
      </c>
      <c r="AC1679" s="8">
        <v>0</v>
      </c>
      <c r="AD1679" s="8">
        <v>0</v>
      </c>
      <c r="AE1679" s="8">
        <v>0</v>
      </c>
      <c r="AF1679" s="8">
        <v>0</v>
      </c>
      <c r="AG1679" s="8">
        <v>0</v>
      </c>
      <c r="AH1679" s="8">
        <v>0</v>
      </c>
      <c r="AI1679" s="8">
        <v>0</v>
      </c>
      <c r="AJ1679" s="8">
        <v>0</v>
      </c>
      <c r="AK1679" s="8">
        <v>0</v>
      </c>
      <c r="AL1679" s="8">
        <v>0</v>
      </c>
      <c r="AM1679" s="8">
        <v>0</v>
      </c>
      <c r="AN1679" s="8">
        <v>0</v>
      </c>
      <c r="AO1679" s="8">
        <v>0</v>
      </c>
      <c r="AP1679" s="8">
        <v>0</v>
      </c>
      <c r="AQ1679" s="8">
        <v>0</v>
      </c>
      <c r="AR1679" s="8">
        <v>0</v>
      </c>
      <c r="AS1679" s="8">
        <v>0</v>
      </c>
      <c r="AT1679" s="8">
        <v>0</v>
      </c>
      <c r="AU1679" s="7">
        <v>0.4297348484848485</v>
      </c>
      <c r="AV1679" s="7">
        <v>0</v>
      </c>
      <c r="AW1679" s="7">
        <v>0</v>
      </c>
      <c r="AX1679" s="7">
        <v>0.4297348484848485</v>
      </c>
      <c r="AY1679" s="7">
        <v>1.1916666666666667</v>
      </c>
      <c r="AZ1679" s="7">
        <v>0</v>
      </c>
      <c r="BA1679" s="7">
        <v>0</v>
      </c>
      <c r="BB1679" s="7">
        <v>1.1916666666666667</v>
      </c>
      <c r="BC1679" s="8">
        <v>0</v>
      </c>
      <c r="BD1679" s="8">
        <v>0</v>
      </c>
      <c r="BE1679" s="8">
        <v>0</v>
      </c>
      <c r="BF1679" s="8">
        <v>0</v>
      </c>
      <c r="BG1679" s="8">
        <v>0</v>
      </c>
      <c r="BH1679" s="8">
        <v>0</v>
      </c>
      <c r="BI1679" s="8">
        <v>0</v>
      </c>
      <c r="BJ1679" s="8">
        <v>0</v>
      </c>
      <c r="BK1679" s="8">
        <v>0</v>
      </c>
      <c r="BL1679" s="8">
        <v>0</v>
      </c>
      <c r="BM1679" s="8">
        <v>0</v>
      </c>
      <c r="BN1679" s="8">
        <v>0</v>
      </c>
      <c r="BO1679" s="8">
        <v>0</v>
      </c>
      <c r="BP1679" s="8">
        <v>0</v>
      </c>
      <c r="BQ1679" s="8">
        <v>0</v>
      </c>
      <c r="BR1679" s="8">
        <v>0</v>
      </c>
    </row>
    <row r="1680" spans="1:70" x14ac:dyDescent="0.25">
      <c r="A1680" s="6">
        <v>35233952</v>
      </c>
      <c r="B1680" t="s">
        <v>3347</v>
      </c>
      <c r="C1680" s="7" t="s">
        <v>137</v>
      </c>
      <c r="D1680" s="7" t="s">
        <v>94</v>
      </c>
      <c r="E1680" s="7" t="s">
        <v>95</v>
      </c>
      <c r="F1680" t="s">
        <v>2507</v>
      </c>
      <c r="G1680" t="s">
        <v>2848</v>
      </c>
      <c r="H1680" t="s">
        <v>783</v>
      </c>
      <c r="I1680" t="s">
        <v>118</v>
      </c>
      <c r="J1680" t="s">
        <v>78</v>
      </c>
      <c r="K1680" t="s">
        <v>79</v>
      </c>
      <c r="L1680">
        <v>40.624197799900003</v>
      </c>
      <c r="M1680">
        <v>-122.3038556381</v>
      </c>
      <c r="N1680" s="7" t="s">
        <v>1447</v>
      </c>
      <c r="O1680" s="7" t="s">
        <v>1448</v>
      </c>
      <c r="P1680" s="7" t="s">
        <v>1449</v>
      </c>
      <c r="Q1680" s="7" t="s">
        <v>141</v>
      </c>
      <c r="R1680" s="7">
        <v>49</v>
      </c>
      <c r="S1680" s="7">
        <v>2405</v>
      </c>
      <c r="T1680" s="7" t="s">
        <v>220</v>
      </c>
      <c r="U1680" s="7"/>
      <c r="V1680" s="7" t="s">
        <v>200</v>
      </c>
      <c r="W1680" s="8">
        <v>2.1816287878787879</v>
      </c>
      <c r="X1680" s="8">
        <v>0</v>
      </c>
      <c r="Y1680" s="8">
        <v>0</v>
      </c>
      <c r="Z1680" s="8">
        <v>2.1816287878787879</v>
      </c>
      <c r="AA1680" s="8">
        <v>0</v>
      </c>
      <c r="AB1680" s="8">
        <v>0</v>
      </c>
      <c r="AC1680" s="8">
        <v>0</v>
      </c>
      <c r="AD1680" s="8">
        <v>0</v>
      </c>
      <c r="AE1680" s="8">
        <v>0</v>
      </c>
      <c r="AF1680" s="8">
        <v>0</v>
      </c>
      <c r="AG1680" s="8">
        <v>0</v>
      </c>
      <c r="AH1680" s="8">
        <v>0</v>
      </c>
      <c r="AI1680" s="8">
        <v>0</v>
      </c>
      <c r="AJ1680" s="8">
        <v>0</v>
      </c>
      <c r="AK1680" s="8">
        <v>0</v>
      </c>
      <c r="AL1680" s="8">
        <v>0</v>
      </c>
      <c r="AM1680" s="8">
        <v>0</v>
      </c>
      <c r="AN1680" s="8">
        <v>0</v>
      </c>
      <c r="AO1680" s="8">
        <v>0</v>
      </c>
      <c r="AP1680" s="8">
        <v>0</v>
      </c>
      <c r="AQ1680" s="8">
        <v>2.1816287878787879</v>
      </c>
      <c r="AR1680" s="8">
        <v>0</v>
      </c>
      <c r="AS1680" s="8">
        <v>0</v>
      </c>
      <c r="AT1680" s="8">
        <v>2.1816287878787879</v>
      </c>
      <c r="AU1680" s="7">
        <v>0</v>
      </c>
      <c r="AV1680" s="7">
        <v>0</v>
      </c>
      <c r="AW1680" s="7">
        <v>0</v>
      </c>
      <c r="AX1680" s="7">
        <v>0</v>
      </c>
      <c r="AY1680" s="7">
        <v>0</v>
      </c>
      <c r="AZ1680" s="7">
        <v>0</v>
      </c>
      <c r="BA1680" s="7">
        <v>0</v>
      </c>
      <c r="BB1680" s="7">
        <v>0</v>
      </c>
      <c r="BC1680" s="8">
        <v>0</v>
      </c>
      <c r="BD1680" s="8">
        <v>0</v>
      </c>
      <c r="BE1680" s="8">
        <v>0</v>
      </c>
      <c r="BF1680" s="8">
        <v>0</v>
      </c>
      <c r="BG1680" s="8">
        <v>0</v>
      </c>
      <c r="BH1680" s="8">
        <v>0</v>
      </c>
      <c r="BI1680" s="8">
        <v>0</v>
      </c>
      <c r="BJ1680" s="8">
        <v>0</v>
      </c>
      <c r="BK1680" s="8">
        <v>0</v>
      </c>
      <c r="BL1680" s="8">
        <v>0</v>
      </c>
      <c r="BM1680" s="8">
        <v>0</v>
      </c>
      <c r="BN1680" s="8">
        <v>0</v>
      </c>
      <c r="BO1680" s="8">
        <v>0</v>
      </c>
      <c r="BP1680" s="8">
        <v>0</v>
      </c>
      <c r="BQ1680" s="8">
        <v>0</v>
      </c>
      <c r="BR1680" s="8">
        <v>0</v>
      </c>
    </row>
    <row r="1681" spans="1:70" x14ac:dyDescent="0.25">
      <c r="A1681" s="6">
        <v>35233953</v>
      </c>
      <c r="B1681" t="s">
        <v>3348</v>
      </c>
      <c r="C1681" s="7" t="s">
        <v>137</v>
      </c>
      <c r="D1681" s="7" t="s">
        <v>94</v>
      </c>
      <c r="E1681" s="7" t="s">
        <v>95</v>
      </c>
      <c r="F1681" t="s">
        <v>2507</v>
      </c>
      <c r="G1681" t="s">
        <v>2848</v>
      </c>
      <c r="H1681" t="s">
        <v>783</v>
      </c>
      <c r="I1681" t="s">
        <v>118</v>
      </c>
      <c r="J1681" t="s">
        <v>78</v>
      </c>
      <c r="K1681" t="s">
        <v>79</v>
      </c>
      <c r="L1681">
        <v>40.624197799900003</v>
      </c>
      <c r="M1681">
        <v>-122.3038556381</v>
      </c>
      <c r="N1681" s="7" t="s">
        <v>1447</v>
      </c>
      <c r="O1681" s="7" t="s">
        <v>1448</v>
      </c>
      <c r="P1681" s="7" t="s">
        <v>1449</v>
      </c>
      <c r="Q1681" s="7" t="s">
        <v>141</v>
      </c>
      <c r="R1681" s="7">
        <v>49</v>
      </c>
      <c r="S1681" s="7">
        <v>2405</v>
      </c>
      <c r="T1681" s="7" t="s">
        <v>220</v>
      </c>
      <c r="U1681" s="7"/>
      <c r="V1681" s="7" t="s">
        <v>200</v>
      </c>
      <c r="W1681" s="8">
        <v>0</v>
      </c>
      <c r="X1681" s="8">
        <v>0.81761363636363638</v>
      </c>
      <c r="Y1681" s="8">
        <v>0</v>
      </c>
      <c r="Z1681" s="8">
        <v>0.81761363636363638</v>
      </c>
      <c r="AA1681" s="8">
        <v>0</v>
      </c>
      <c r="AB1681" s="8">
        <v>0</v>
      </c>
      <c r="AC1681" s="8">
        <v>0</v>
      </c>
      <c r="AD1681" s="8">
        <v>0</v>
      </c>
      <c r="AE1681" s="8">
        <v>0</v>
      </c>
      <c r="AF1681" s="8">
        <v>0</v>
      </c>
      <c r="AG1681" s="8">
        <v>0</v>
      </c>
      <c r="AH1681" s="8">
        <v>0</v>
      </c>
      <c r="AI1681" s="8">
        <v>0</v>
      </c>
      <c r="AJ1681" s="8">
        <v>0</v>
      </c>
      <c r="AK1681" s="8">
        <v>0</v>
      </c>
      <c r="AL1681" s="8">
        <v>0</v>
      </c>
      <c r="AM1681" s="8">
        <v>0</v>
      </c>
      <c r="AN1681" s="8">
        <v>0</v>
      </c>
      <c r="AO1681" s="8">
        <v>0</v>
      </c>
      <c r="AP1681" s="8">
        <v>0</v>
      </c>
      <c r="AQ1681" s="8">
        <v>0</v>
      </c>
      <c r="AR1681" s="8">
        <v>0.81761363636363638</v>
      </c>
      <c r="AS1681" s="8">
        <v>0</v>
      </c>
      <c r="AT1681" s="8">
        <v>0.81761363636363638</v>
      </c>
      <c r="AU1681" s="7">
        <v>0</v>
      </c>
      <c r="AV1681" s="7">
        <v>0</v>
      </c>
      <c r="AW1681" s="7">
        <v>0</v>
      </c>
      <c r="AX1681" s="7">
        <v>0</v>
      </c>
      <c r="AY1681" s="7">
        <v>0</v>
      </c>
      <c r="AZ1681" s="7">
        <v>0</v>
      </c>
      <c r="BA1681" s="7">
        <v>0</v>
      </c>
      <c r="BB1681" s="7">
        <v>0</v>
      </c>
      <c r="BC1681" s="8">
        <v>0</v>
      </c>
      <c r="BD1681" s="8">
        <v>0</v>
      </c>
      <c r="BE1681" s="8">
        <v>0</v>
      </c>
      <c r="BF1681" s="8">
        <v>0</v>
      </c>
      <c r="BG1681" s="8">
        <v>0</v>
      </c>
      <c r="BH1681" s="8">
        <v>0</v>
      </c>
      <c r="BI1681" s="8">
        <v>0</v>
      </c>
      <c r="BJ1681" s="8">
        <v>0</v>
      </c>
      <c r="BK1681" s="8">
        <v>0</v>
      </c>
      <c r="BL1681" s="8">
        <v>0</v>
      </c>
      <c r="BM1681" s="8">
        <v>0</v>
      </c>
      <c r="BN1681" s="8">
        <v>0</v>
      </c>
      <c r="BO1681" s="8">
        <v>0</v>
      </c>
      <c r="BP1681" s="8">
        <v>0</v>
      </c>
      <c r="BQ1681" s="8">
        <v>0</v>
      </c>
      <c r="BR1681" s="8">
        <v>0</v>
      </c>
    </row>
    <row r="1682" spans="1:70" x14ac:dyDescent="0.25">
      <c r="A1682" s="6">
        <v>35233954</v>
      </c>
      <c r="B1682" t="s">
        <v>3349</v>
      </c>
      <c r="C1682" s="7" t="s">
        <v>115</v>
      </c>
      <c r="D1682" s="7" t="s">
        <v>94</v>
      </c>
      <c r="E1682" s="7" t="s">
        <v>95</v>
      </c>
      <c r="F1682" t="s">
        <v>2507</v>
      </c>
      <c r="G1682" t="s">
        <v>2848</v>
      </c>
      <c r="H1682" t="s">
        <v>783</v>
      </c>
      <c r="I1682" t="s">
        <v>118</v>
      </c>
      <c r="J1682" t="s">
        <v>78</v>
      </c>
      <c r="K1682" t="s">
        <v>79</v>
      </c>
      <c r="L1682">
        <v>40.624197799900003</v>
      </c>
      <c r="M1682">
        <v>-122.3038556381</v>
      </c>
      <c r="N1682" s="7" t="s">
        <v>1447</v>
      </c>
      <c r="O1682" s="7" t="s">
        <v>1448</v>
      </c>
      <c r="P1682" s="7" t="s">
        <v>1449</v>
      </c>
      <c r="Q1682" s="7" t="s">
        <v>141</v>
      </c>
      <c r="R1682" s="7">
        <v>49</v>
      </c>
      <c r="S1682" s="7">
        <v>2405</v>
      </c>
      <c r="T1682" s="7" t="s">
        <v>220</v>
      </c>
      <c r="U1682" s="7"/>
      <c r="V1682" s="7" t="s">
        <v>200</v>
      </c>
      <c r="W1682" s="8">
        <v>0.19450757575757577</v>
      </c>
      <c r="X1682" s="8">
        <v>0</v>
      </c>
      <c r="Y1682" s="8">
        <v>0</v>
      </c>
      <c r="Z1682" s="8">
        <v>0.19450757575757577</v>
      </c>
      <c r="AA1682" s="8">
        <v>0</v>
      </c>
      <c r="AB1682" s="8">
        <v>0</v>
      </c>
      <c r="AC1682" s="8">
        <v>0</v>
      </c>
      <c r="AD1682" s="8">
        <v>0</v>
      </c>
      <c r="AE1682" s="8">
        <v>0</v>
      </c>
      <c r="AF1682" s="8">
        <v>0</v>
      </c>
      <c r="AG1682" s="8">
        <v>0</v>
      </c>
      <c r="AH1682" s="8">
        <v>0</v>
      </c>
      <c r="AI1682" s="8">
        <v>0</v>
      </c>
      <c r="AJ1682" s="8">
        <v>0</v>
      </c>
      <c r="AK1682" s="8">
        <v>0</v>
      </c>
      <c r="AL1682" s="8">
        <v>0</v>
      </c>
      <c r="AM1682" s="8">
        <v>0</v>
      </c>
      <c r="AN1682" s="8">
        <v>0</v>
      </c>
      <c r="AO1682" s="8">
        <v>0</v>
      </c>
      <c r="AP1682" s="8">
        <v>0</v>
      </c>
      <c r="AQ1682" s="8">
        <v>0.19450757575757577</v>
      </c>
      <c r="AR1682" s="8">
        <v>0</v>
      </c>
      <c r="AS1682" s="8">
        <v>0</v>
      </c>
      <c r="AT1682" s="8">
        <v>0.19450757575757577</v>
      </c>
      <c r="AU1682" s="7">
        <v>0</v>
      </c>
      <c r="AV1682" s="7">
        <v>0</v>
      </c>
      <c r="AW1682" s="7">
        <v>0</v>
      </c>
      <c r="AX1682" s="7">
        <v>0</v>
      </c>
      <c r="AY1682" s="7">
        <v>0</v>
      </c>
      <c r="AZ1682" s="7">
        <v>0</v>
      </c>
      <c r="BA1682" s="7">
        <v>0</v>
      </c>
      <c r="BB1682" s="7">
        <v>0</v>
      </c>
      <c r="BC1682" s="8">
        <v>0</v>
      </c>
      <c r="BD1682" s="8">
        <v>0</v>
      </c>
      <c r="BE1682" s="8">
        <v>0</v>
      </c>
      <c r="BF1682" s="8">
        <v>0</v>
      </c>
      <c r="BG1682" s="8">
        <v>0</v>
      </c>
      <c r="BH1682" s="8">
        <v>0</v>
      </c>
      <c r="BI1682" s="8">
        <v>0</v>
      </c>
      <c r="BJ1682" s="8">
        <v>0</v>
      </c>
      <c r="BK1682" s="8">
        <v>0</v>
      </c>
      <c r="BL1682" s="8">
        <v>0</v>
      </c>
      <c r="BM1682" s="8">
        <v>0</v>
      </c>
      <c r="BN1682" s="8">
        <v>0</v>
      </c>
      <c r="BO1682" s="8">
        <v>0</v>
      </c>
      <c r="BP1682" s="8">
        <v>0</v>
      </c>
      <c r="BQ1682" s="8">
        <v>0</v>
      </c>
      <c r="BR1682" s="8">
        <v>0</v>
      </c>
    </row>
    <row r="1683" spans="1:70" x14ac:dyDescent="0.25">
      <c r="A1683" s="6">
        <v>35233955</v>
      </c>
      <c r="B1683" t="s">
        <v>3350</v>
      </c>
      <c r="C1683" s="7" t="s">
        <v>137</v>
      </c>
      <c r="D1683" s="7" t="s">
        <v>94</v>
      </c>
      <c r="E1683" s="7" t="s">
        <v>95</v>
      </c>
      <c r="F1683" t="s">
        <v>2507</v>
      </c>
      <c r="G1683" t="s">
        <v>2848</v>
      </c>
      <c r="H1683" t="s">
        <v>783</v>
      </c>
      <c r="I1683" t="s">
        <v>118</v>
      </c>
      <c r="J1683" t="s">
        <v>78</v>
      </c>
      <c r="K1683" t="s">
        <v>79</v>
      </c>
      <c r="L1683">
        <v>40.624197799900003</v>
      </c>
      <c r="M1683">
        <v>-122.3038556381</v>
      </c>
      <c r="N1683" s="7" t="s">
        <v>1447</v>
      </c>
      <c r="O1683" s="7" t="s">
        <v>1448</v>
      </c>
      <c r="P1683" s="7" t="s">
        <v>1449</v>
      </c>
      <c r="Q1683" s="7" t="s">
        <v>141</v>
      </c>
      <c r="R1683" s="7">
        <v>49</v>
      </c>
      <c r="S1683" s="7">
        <v>2405</v>
      </c>
      <c r="T1683" s="7" t="s">
        <v>220</v>
      </c>
      <c r="U1683" s="7"/>
      <c r="V1683" s="7" t="s">
        <v>200</v>
      </c>
      <c r="W1683" s="8">
        <v>0</v>
      </c>
      <c r="X1683" s="8">
        <v>0.55928030303030307</v>
      </c>
      <c r="Y1683" s="8">
        <v>0</v>
      </c>
      <c r="Z1683" s="8">
        <v>0.55928030303030307</v>
      </c>
      <c r="AA1683" s="8">
        <v>0</v>
      </c>
      <c r="AB1683" s="8">
        <v>0</v>
      </c>
      <c r="AC1683" s="8">
        <v>0</v>
      </c>
      <c r="AD1683" s="8">
        <v>0</v>
      </c>
      <c r="AE1683" s="8">
        <v>0</v>
      </c>
      <c r="AF1683" s="8">
        <v>0</v>
      </c>
      <c r="AG1683" s="8">
        <v>0</v>
      </c>
      <c r="AH1683" s="8">
        <v>0</v>
      </c>
      <c r="AI1683" s="8">
        <v>0</v>
      </c>
      <c r="AJ1683" s="8">
        <v>0</v>
      </c>
      <c r="AK1683" s="8">
        <v>0</v>
      </c>
      <c r="AL1683" s="8">
        <v>0</v>
      </c>
      <c r="AM1683" s="8">
        <v>0</v>
      </c>
      <c r="AN1683" s="8">
        <v>0</v>
      </c>
      <c r="AO1683" s="8">
        <v>0</v>
      </c>
      <c r="AP1683" s="8">
        <v>0</v>
      </c>
      <c r="AQ1683" s="8">
        <v>0</v>
      </c>
      <c r="AR1683" s="8">
        <v>0.55928030303030307</v>
      </c>
      <c r="AS1683" s="8">
        <v>0</v>
      </c>
      <c r="AT1683" s="8">
        <v>0.55928030303030307</v>
      </c>
      <c r="AU1683" s="7">
        <v>0</v>
      </c>
      <c r="AV1683" s="7">
        <v>0</v>
      </c>
      <c r="AW1683" s="7">
        <v>0</v>
      </c>
      <c r="AX1683" s="7">
        <v>0</v>
      </c>
      <c r="AY1683" s="7">
        <v>0</v>
      </c>
      <c r="AZ1683" s="7">
        <v>0</v>
      </c>
      <c r="BA1683" s="7">
        <v>0</v>
      </c>
      <c r="BB1683" s="7">
        <v>0</v>
      </c>
      <c r="BC1683" s="8">
        <v>0</v>
      </c>
      <c r="BD1683" s="8">
        <v>0</v>
      </c>
      <c r="BE1683" s="8">
        <v>0</v>
      </c>
      <c r="BF1683" s="8">
        <v>0</v>
      </c>
      <c r="BG1683" s="8">
        <v>0</v>
      </c>
      <c r="BH1683" s="8">
        <v>0</v>
      </c>
      <c r="BI1683" s="8">
        <v>0</v>
      </c>
      <c r="BJ1683" s="8">
        <v>0</v>
      </c>
      <c r="BK1683" s="8">
        <v>0</v>
      </c>
      <c r="BL1683" s="8">
        <v>0</v>
      </c>
      <c r="BM1683" s="8">
        <v>0</v>
      </c>
      <c r="BN1683" s="8">
        <v>0</v>
      </c>
      <c r="BO1683" s="8">
        <v>0</v>
      </c>
      <c r="BP1683" s="8">
        <v>0</v>
      </c>
      <c r="BQ1683" s="8">
        <v>0</v>
      </c>
      <c r="BR1683" s="8">
        <v>0</v>
      </c>
    </row>
    <row r="1684" spans="1:70" x14ac:dyDescent="0.25">
      <c r="A1684" s="6">
        <v>35233956</v>
      </c>
      <c r="B1684" t="s">
        <v>3351</v>
      </c>
      <c r="C1684" s="7" t="s">
        <v>93</v>
      </c>
      <c r="D1684" s="7" t="s">
        <v>94</v>
      </c>
      <c r="E1684" s="7" t="s">
        <v>95</v>
      </c>
      <c r="F1684" t="s">
        <v>2507</v>
      </c>
      <c r="G1684" t="s">
        <v>2848</v>
      </c>
      <c r="H1684" t="s">
        <v>783</v>
      </c>
      <c r="I1684" t="s">
        <v>118</v>
      </c>
      <c r="J1684" t="s">
        <v>78</v>
      </c>
      <c r="K1684" t="s">
        <v>79</v>
      </c>
      <c r="L1684">
        <v>40.624197799900003</v>
      </c>
      <c r="M1684">
        <v>-122.3038556381</v>
      </c>
      <c r="N1684" s="7" t="s">
        <v>1447</v>
      </c>
      <c r="O1684" s="7" t="s">
        <v>1448</v>
      </c>
      <c r="P1684" s="7" t="s">
        <v>1449</v>
      </c>
      <c r="Q1684" s="7" t="s">
        <v>141</v>
      </c>
      <c r="R1684" s="7">
        <v>49</v>
      </c>
      <c r="S1684" s="7">
        <v>2405</v>
      </c>
      <c r="T1684" s="7" t="s">
        <v>220</v>
      </c>
      <c r="U1684" s="7"/>
      <c r="V1684" s="7" t="s">
        <v>200</v>
      </c>
      <c r="W1684" s="8">
        <v>0.26098484848484849</v>
      </c>
      <c r="X1684" s="8">
        <v>0</v>
      </c>
      <c r="Y1684" s="8">
        <v>0</v>
      </c>
      <c r="Z1684" s="8">
        <v>0.26098484848484849</v>
      </c>
      <c r="AA1684" s="8">
        <v>0</v>
      </c>
      <c r="AB1684" s="8">
        <v>0</v>
      </c>
      <c r="AC1684" s="8">
        <v>0</v>
      </c>
      <c r="AD1684" s="8">
        <v>0</v>
      </c>
      <c r="AE1684" s="8">
        <v>0</v>
      </c>
      <c r="AF1684" s="8">
        <v>0</v>
      </c>
      <c r="AG1684" s="8">
        <v>0</v>
      </c>
      <c r="AH1684" s="8">
        <v>0</v>
      </c>
      <c r="AI1684" s="8">
        <v>0</v>
      </c>
      <c r="AJ1684" s="8">
        <v>0</v>
      </c>
      <c r="AK1684" s="8">
        <v>0</v>
      </c>
      <c r="AL1684" s="8">
        <v>0</v>
      </c>
      <c r="AM1684" s="8">
        <v>0</v>
      </c>
      <c r="AN1684" s="8">
        <v>0</v>
      </c>
      <c r="AO1684" s="8">
        <v>0</v>
      </c>
      <c r="AP1684" s="8">
        <v>0</v>
      </c>
      <c r="AQ1684" s="8">
        <v>0.26098484848484849</v>
      </c>
      <c r="AR1684" s="8">
        <v>0</v>
      </c>
      <c r="AS1684" s="8">
        <v>0</v>
      </c>
      <c r="AT1684" s="8">
        <v>0.26098484848484849</v>
      </c>
      <c r="AU1684" s="7">
        <v>0</v>
      </c>
      <c r="AV1684" s="7">
        <v>0</v>
      </c>
      <c r="AW1684" s="7">
        <v>0</v>
      </c>
      <c r="AX1684" s="7">
        <v>0</v>
      </c>
      <c r="AY1684" s="7">
        <v>0</v>
      </c>
      <c r="AZ1684" s="7">
        <v>0</v>
      </c>
      <c r="BA1684" s="7">
        <v>0</v>
      </c>
      <c r="BB1684" s="7">
        <v>0</v>
      </c>
      <c r="BC1684" s="8">
        <v>0</v>
      </c>
      <c r="BD1684" s="8">
        <v>0</v>
      </c>
      <c r="BE1684" s="8">
        <v>0</v>
      </c>
      <c r="BF1684" s="8">
        <v>0</v>
      </c>
      <c r="BG1684" s="8">
        <v>0</v>
      </c>
      <c r="BH1684" s="8">
        <v>0</v>
      </c>
      <c r="BI1684" s="8">
        <v>0</v>
      </c>
      <c r="BJ1684" s="8">
        <v>0</v>
      </c>
      <c r="BK1684" s="8">
        <v>0</v>
      </c>
      <c r="BL1684" s="8">
        <v>0</v>
      </c>
      <c r="BM1684" s="8">
        <v>0</v>
      </c>
      <c r="BN1684" s="8">
        <v>0</v>
      </c>
      <c r="BO1684" s="8">
        <v>0</v>
      </c>
      <c r="BP1684" s="8">
        <v>0</v>
      </c>
      <c r="BQ1684" s="8">
        <v>0</v>
      </c>
      <c r="BR1684" s="8">
        <v>0</v>
      </c>
    </row>
    <row r="1685" spans="1:70" x14ac:dyDescent="0.25">
      <c r="A1685" s="6">
        <v>35233957</v>
      </c>
      <c r="B1685" t="s">
        <v>3352</v>
      </c>
      <c r="C1685" s="7" t="s">
        <v>137</v>
      </c>
      <c r="D1685" s="7" t="s">
        <v>94</v>
      </c>
      <c r="E1685" s="7" t="s">
        <v>95</v>
      </c>
      <c r="F1685" t="s">
        <v>2507</v>
      </c>
      <c r="G1685" t="s">
        <v>2848</v>
      </c>
      <c r="H1685" t="s">
        <v>783</v>
      </c>
      <c r="I1685" t="s">
        <v>118</v>
      </c>
      <c r="J1685" t="s">
        <v>78</v>
      </c>
      <c r="K1685" t="s">
        <v>79</v>
      </c>
      <c r="L1685">
        <v>40.624197799900003</v>
      </c>
      <c r="M1685">
        <v>-122.3038556381</v>
      </c>
      <c r="N1685" s="7" t="s">
        <v>1447</v>
      </c>
      <c r="O1685" s="7" t="s">
        <v>1448</v>
      </c>
      <c r="P1685" s="7" t="s">
        <v>1449</v>
      </c>
      <c r="Q1685" s="7" t="s">
        <v>141</v>
      </c>
      <c r="R1685" s="7">
        <v>49</v>
      </c>
      <c r="S1685" s="7">
        <v>2405</v>
      </c>
      <c r="T1685" s="7" t="s">
        <v>220</v>
      </c>
      <c r="U1685" s="7"/>
      <c r="V1685" s="7" t="s">
        <v>200</v>
      </c>
      <c r="W1685" s="8">
        <v>0</v>
      </c>
      <c r="X1685" s="8">
        <v>0.1043560606060606</v>
      </c>
      <c r="Y1685" s="8">
        <v>0</v>
      </c>
      <c r="Z1685" s="8">
        <v>0.1043560606060606</v>
      </c>
      <c r="AA1685" s="8">
        <v>0</v>
      </c>
      <c r="AB1685" s="8">
        <v>0</v>
      </c>
      <c r="AC1685" s="8">
        <v>0</v>
      </c>
      <c r="AD1685" s="8">
        <v>0</v>
      </c>
      <c r="AE1685" s="8">
        <v>0</v>
      </c>
      <c r="AF1685" s="8">
        <v>0</v>
      </c>
      <c r="AG1685" s="8">
        <v>0</v>
      </c>
      <c r="AH1685" s="8">
        <v>0</v>
      </c>
      <c r="AI1685" s="8">
        <v>0</v>
      </c>
      <c r="AJ1685" s="8">
        <v>0</v>
      </c>
      <c r="AK1685" s="8">
        <v>0</v>
      </c>
      <c r="AL1685" s="8">
        <v>0</v>
      </c>
      <c r="AM1685" s="8">
        <v>0</v>
      </c>
      <c r="AN1685" s="8">
        <v>0</v>
      </c>
      <c r="AO1685" s="8">
        <v>0</v>
      </c>
      <c r="AP1685" s="8">
        <v>0</v>
      </c>
      <c r="AQ1685" s="8">
        <v>0</v>
      </c>
      <c r="AR1685" s="8">
        <v>0.1043560606060606</v>
      </c>
      <c r="AS1685" s="8">
        <v>0</v>
      </c>
      <c r="AT1685" s="8">
        <v>0.1043560606060606</v>
      </c>
      <c r="AU1685" s="7">
        <v>0</v>
      </c>
      <c r="AV1685" s="7">
        <v>0</v>
      </c>
      <c r="AW1685" s="7">
        <v>0</v>
      </c>
      <c r="AX1685" s="7">
        <v>0</v>
      </c>
      <c r="AY1685" s="7">
        <v>0</v>
      </c>
      <c r="AZ1685" s="7">
        <v>0</v>
      </c>
      <c r="BA1685" s="7">
        <v>0</v>
      </c>
      <c r="BB1685" s="7">
        <v>0</v>
      </c>
      <c r="BC1685" s="8">
        <v>0</v>
      </c>
      <c r="BD1685" s="8">
        <v>0</v>
      </c>
      <c r="BE1685" s="8">
        <v>0</v>
      </c>
      <c r="BF1685" s="8">
        <v>0</v>
      </c>
      <c r="BG1685" s="8">
        <v>0</v>
      </c>
      <c r="BH1685" s="8">
        <v>0</v>
      </c>
      <c r="BI1685" s="8">
        <v>0</v>
      </c>
      <c r="BJ1685" s="8">
        <v>0</v>
      </c>
      <c r="BK1685" s="8">
        <v>0</v>
      </c>
      <c r="BL1685" s="8">
        <v>0</v>
      </c>
      <c r="BM1685" s="8">
        <v>0</v>
      </c>
      <c r="BN1685" s="8">
        <v>0</v>
      </c>
      <c r="BO1685" s="8">
        <v>0</v>
      </c>
      <c r="BP1685" s="8">
        <v>0</v>
      </c>
      <c r="BQ1685" s="8">
        <v>0</v>
      </c>
      <c r="BR1685" s="8">
        <v>0</v>
      </c>
    </row>
    <row r="1686" spans="1:70" x14ac:dyDescent="0.25">
      <c r="A1686" s="6">
        <v>35233958</v>
      </c>
      <c r="B1686" t="s">
        <v>3353</v>
      </c>
      <c r="C1686" s="7" t="s">
        <v>93</v>
      </c>
      <c r="D1686" s="7" t="s">
        <v>94</v>
      </c>
      <c r="E1686" s="7" t="s">
        <v>95</v>
      </c>
      <c r="F1686" t="s">
        <v>2507</v>
      </c>
      <c r="G1686" t="s">
        <v>2848</v>
      </c>
      <c r="H1686" t="s">
        <v>783</v>
      </c>
      <c r="I1686" t="s">
        <v>118</v>
      </c>
      <c r="J1686" t="s">
        <v>78</v>
      </c>
      <c r="K1686" t="s">
        <v>79</v>
      </c>
      <c r="L1686">
        <v>40.624197799900003</v>
      </c>
      <c r="M1686">
        <v>-122.3038556381</v>
      </c>
      <c r="N1686" s="7" t="s">
        <v>1447</v>
      </c>
      <c r="O1686" s="7" t="s">
        <v>1448</v>
      </c>
      <c r="P1686" s="7" t="s">
        <v>1449</v>
      </c>
      <c r="Q1686" s="7" t="s">
        <v>141</v>
      </c>
      <c r="R1686" s="7">
        <v>49</v>
      </c>
      <c r="S1686" s="7">
        <v>2405</v>
      </c>
      <c r="T1686" s="7" t="s">
        <v>220</v>
      </c>
      <c r="U1686" s="7"/>
      <c r="V1686" s="7" t="s">
        <v>200</v>
      </c>
      <c r="W1686" s="8">
        <v>0.1884469696969697</v>
      </c>
      <c r="X1686" s="8">
        <v>0</v>
      </c>
      <c r="Y1686" s="8">
        <v>0</v>
      </c>
      <c r="Z1686" s="8">
        <v>0.1884469696969697</v>
      </c>
      <c r="AA1686" s="8">
        <v>0</v>
      </c>
      <c r="AB1686" s="8">
        <v>0</v>
      </c>
      <c r="AC1686" s="8">
        <v>0</v>
      </c>
      <c r="AD1686" s="8">
        <v>0</v>
      </c>
      <c r="AE1686" s="8">
        <v>0</v>
      </c>
      <c r="AF1686" s="8">
        <v>0</v>
      </c>
      <c r="AG1686" s="8">
        <v>0</v>
      </c>
      <c r="AH1686" s="8">
        <v>0</v>
      </c>
      <c r="AI1686" s="8">
        <v>0</v>
      </c>
      <c r="AJ1686" s="8">
        <v>0</v>
      </c>
      <c r="AK1686" s="8">
        <v>0</v>
      </c>
      <c r="AL1686" s="8">
        <v>0</v>
      </c>
      <c r="AM1686" s="8">
        <v>0</v>
      </c>
      <c r="AN1686" s="8">
        <v>0</v>
      </c>
      <c r="AO1686" s="8">
        <v>0</v>
      </c>
      <c r="AP1686" s="8">
        <v>0</v>
      </c>
      <c r="AQ1686" s="8">
        <v>0.1884469696969697</v>
      </c>
      <c r="AR1686" s="8">
        <v>0</v>
      </c>
      <c r="AS1686" s="8">
        <v>0</v>
      </c>
      <c r="AT1686" s="8">
        <v>0.1884469696969697</v>
      </c>
      <c r="AU1686" s="7">
        <v>0</v>
      </c>
      <c r="AV1686" s="7">
        <v>0</v>
      </c>
      <c r="AW1686" s="7">
        <v>0</v>
      </c>
      <c r="AX1686" s="7">
        <v>0</v>
      </c>
      <c r="AY1686" s="7">
        <v>0</v>
      </c>
      <c r="AZ1686" s="7">
        <v>0</v>
      </c>
      <c r="BA1686" s="7">
        <v>0</v>
      </c>
      <c r="BB1686" s="7">
        <v>0</v>
      </c>
      <c r="BC1686" s="8">
        <v>0</v>
      </c>
      <c r="BD1686" s="8">
        <v>0</v>
      </c>
      <c r="BE1686" s="8">
        <v>0</v>
      </c>
      <c r="BF1686" s="8">
        <v>0</v>
      </c>
      <c r="BG1686" s="8">
        <v>0</v>
      </c>
      <c r="BH1686" s="8">
        <v>0</v>
      </c>
      <c r="BI1686" s="8">
        <v>0</v>
      </c>
      <c r="BJ1686" s="8">
        <v>0</v>
      </c>
      <c r="BK1686" s="8">
        <v>0</v>
      </c>
      <c r="BL1686" s="8">
        <v>0</v>
      </c>
      <c r="BM1686" s="8">
        <v>0</v>
      </c>
      <c r="BN1686" s="8">
        <v>0</v>
      </c>
      <c r="BO1686" s="8">
        <v>0</v>
      </c>
      <c r="BP1686" s="8">
        <v>0</v>
      </c>
      <c r="BQ1686" s="8">
        <v>0</v>
      </c>
      <c r="BR1686" s="8">
        <v>0</v>
      </c>
    </row>
    <row r="1687" spans="1:70" x14ac:dyDescent="0.25">
      <c r="A1687" s="6">
        <v>35233959</v>
      </c>
      <c r="B1687" t="s">
        <v>3354</v>
      </c>
      <c r="C1687" s="7" t="s">
        <v>137</v>
      </c>
      <c r="D1687" s="7" t="s">
        <v>94</v>
      </c>
      <c r="E1687" s="7" t="s">
        <v>95</v>
      </c>
      <c r="F1687" t="s">
        <v>2507</v>
      </c>
      <c r="G1687" t="s">
        <v>2848</v>
      </c>
      <c r="H1687" t="s">
        <v>783</v>
      </c>
      <c r="I1687" t="s">
        <v>118</v>
      </c>
      <c r="J1687" t="s">
        <v>78</v>
      </c>
      <c r="K1687" t="s">
        <v>79</v>
      </c>
      <c r="L1687">
        <v>40.624197799900003</v>
      </c>
      <c r="M1687">
        <v>-122.3038556381</v>
      </c>
      <c r="N1687" s="7" t="s">
        <v>1447</v>
      </c>
      <c r="O1687" s="7" t="s">
        <v>1448</v>
      </c>
      <c r="P1687" s="7" t="s">
        <v>1449</v>
      </c>
      <c r="Q1687" s="7" t="s">
        <v>141</v>
      </c>
      <c r="R1687" s="7">
        <v>49</v>
      </c>
      <c r="S1687" s="7">
        <v>2405</v>
      </c>
      <c r="T1687" s="7" t="s">
        <v>220</v>
      </c>
      <c r="U1687" s="7"/>
      <c r="V1687" s="7" t="s">
        <v>200</v>
      </c>
      <c r="W1687" s="8">
        <v>0.33579545454545456</v>
      </c>
      <c r="X1687" s="8">
        <v>0</v>
      </c>
      <c r="Y1687" s="8">
        <v>0</v>
      </c>
      <c r="Z1687" s="8">
        <v>0.33579545454545456</v>
      </c>
      <c r="AA1687" s="8">
        <v>0</v>
      </c>
      <c r="AB1687" s="8">
        <v>0</v>
      </c>
      <c r="AC1687" s="8">
        <v>0</v>
      </c>
      <c r="AD1687" s="8">
        <v>0</v>
      </c>
      <c r="AE1687" s="8">
        <v>0</v>
      </c>
      <c r="AF1687" s="8">
        <v>0</v>
      </c>
      <c r="AG1687" s="8">
        <v>0</v>
      </c>
      <c r="AH1687" s="8">
        <v>0</v>
      </c>
      <c r="AI1687" s="8">
        <v>0</v>
      </c>
      <c r="AJ1687" s="8">
        <v>0</v>
      </c>
      <c r="AK1687" s="8">
        <v>0</v>
      </c>
      <c r="AL1687" s="8">
        <v>0</v>
      </c>
      <c r="AM1687" s="8">
        <v>0</v>
      </c>
      <c r="AN1687" s="8">
        <v>0</v>
      </c>
      <c r="AO1687" s="8">
        <v>0</v>
      </c>
      <c r="AP1687" s="8">
        <v>0</v>
      </c>
      <c r="AQ1687" s="8">
        <v>0.33579545454545456</v>
      </c>
      <c r="AR1687" s="8">
        <v>0</v>
      </c>
      <c r="AS1687" s="8">
        <v>0</v>
      </c>
      <c r="AT1687" s="8">
        <v>0.33579545454545456</v>
      </c>
      <c r="AU1687" s="7">
        <v>0</v>
      </c>
      <c r="AV1687" s="7">
        <v>0</v>
      </c>
      <c r="AW1687" s="7">
        <v>0</v>
      </c>
      <c r="AX1687" s="7">
        <v>0</v>
      </c>
      <c r="AY1687" s="7">
        <v>0</v>
      </c>
      <c r="AZ1687" s="7">
        <v>0</v>
      </c>
      <c r="BA1687" s="7">
        <v>0</v>
      </c>
      <c r="BB1687" s="7">
        <v>0</v>
      </c>
      <c r="BC1687" s="8">
        <v>0</v>
      </c>
      <c r="BD1687" s="8">
        <v>0</v>
      </c>
      <c r="BE1687" s="8">
        <v>0</v>
      </c>
      <c r="BF1687" s="8">
        <v>0</v>
      </c>
      <c r="BG1687" s="8">
        <v>0</v>
      </c>
      <c r="BH1687" s="8">
        <v>0</v>
      </c>
      <c r="BI1687" s="8">
        <v>0</v>
      </c>
      <c r="BJ1687" s="8">
        <v>0</v>
      </c>
      <c r="BK1687" s="8">
        <v>0</v>
      </c>
      <c r="BL1687" s="8">
        <v>0</v>
      </c>
      <c r="BM1687" s="8">
        <v>0</v>
      </c>
      <c r="BN1687" s="8">
        <v>0</v>
      </c>
      <c r="BO1687" s="8">
        <v>0</v>
      </c>
      <c r="BP1687" s="8">
        <v>0</v>
      </c>
      <c r="BQ1687" s="8">
        <v>0</v>
      </c>
      <c r="BR1687" s="8">
        <v>0</v>
      </c>
    </row>
    <row r="1688" spans="1:70" x14ac:dyDescent="0.25">
      <c r="A1688" s="6">
        <v>35234380</v>
      </c>
      <c r="B1688" t="s">
        <v>3355</v>
      </c>
      <c r="C1688" s="7" t="s">
        <v>115</v>
      </c>
      <c r="D1688" s="7" t="s">
        <v>94</v>
      </c>
      <c r="E1688" s="7" t="s">
        <v>95</v>
      </c>
      <c r="F1688" t="s">
        <v>2507</v>
      </c>
      <c r="G1688" t="s">
        <v>2848</v>
      </c>
      <c r="H1688" t="s">
        <v>783</v>
      </c>
      <c r="I1688" t="s">
        <v>118</v>
      </c>
      <c r="J1688" t="s">
        <v>78</v>
      </c>
      <c r="K1688" t="s">
        <v>79</v>
      </c>
      <c r="L1688">
        <v>40.624197799900003</v>
      </c>
      <c r="M1688">
        <v>-122.3038556381</v>
      </c>
      <c r="N1688" s="7" t="s">
        <v>1447</v>
      </c>
      <c r="O1688" s="7" t="s">
        <v>1448</v>
      </c>
      <c r="P1688" s="7" t="s">
        <v>1449</v>
      </c>
      <c r="Q1688" s="7" t="s">
        <v>141</v>
      </c>
      <c r="R1688" s="7">
        <v>49</v>
      </c>
      <c r="S1688" s="7">
        <v>2405</v>
      </c>
      <c r="T1688" s="7" t="s">
        <v>220</v>
      </c>
      <c r="U1688" s="7"/>
      <c r="V1688" s="7" t="s">
        <v>200</v>
      </c>
      <c r="W1688" s="8">
        <v>2.1806818181818182</v>
      </c>
      <c r="X1688" s="8">
        <v>0</v>
      </c>
      <c r="Y1688" s="8">
        <v>0</v>
      </c>
      <c r="Z1688" s="8">
        <v>2.1806818181818182</v>
      </c>
      <c r="AA1688" s="8">
        <v>0</v>
      </c>
      <c r="AB1688" s="8">
        <v>0</v>
      </c>
      <c r="AC1688" s="8">
        <v>0</v>
      </c>
      <c r="AD1688" s="8">
        <v>0</v>
      </c>
      <c r="AE1688" s="8">
        <v>0</v>
      </c>
      <c r="AF1688" s="8">
        <v>0</v>
      </c>
      <c r="AG1688" s="8">
        <v>0</v>
      </c>
      <c r="AH1688" s="8">
        <v>0</v>
      </c>
      <c r="AI1688" s="8">
        <v>0</v>
      </c>
      <c r="AJ1688" s="8">
        <v>0</v>
      </c>
      <c r="AK1688" s="8">
        <v>0</v>
      </c>
      <c r="AL1688" s="8">
        <v>0</v>
      </c>
      <c r="AM1688" s="8">
        <v>0</v>
      </c>
      <c r="AN1688" s="8">
        <v>0</v>
      </c>
      <c r="AO1688" s="8">
        <v>0</v>
      </c>
      <c r="AP1688" s="8">
        <v>0</v>
      </c>
      <c r="AQ1688" s="8">
        <v>2.1806818181818191</v>
      </c>
      <c r="AR1688" s="8">
        <v>0</v>
      </c>
      <c r="AS1688" s="8">
        <v>0</v>
      </c>
      <c r="AT1688" s="8">
        <v>2.1806818181818191</v>
      </c>
      <c r="AU1688" s="7">
        <v>0</v>
      </c>
      <c r="AV1688" s="7">
        <v>0</v>
      </c>
      <c r="AW1688" s="7">
        <v>0</v>
      </c>
      <c r="AX1688" s="7">
        <v>0</v>
      </c>
      <c r="AY1688" s="7">
        <v>0</v>
      </c>
      <c r="AZ1688" s="7">
        <v>0</v>
      </c>
      <c r="BA1688" s="7">
        <v>0</v>
      </c>
      <c r="BB1688" s="7">
        <v>0</v>
      </c>
      <c r="BC1688" s="8">
        <v>0</v>
      </c>
      <c r="BD1688" s="8">
        <v>0</v>
      </c>
      <c r="BE1688" s="8">
        <v>0</v>
      </c>
      <c r="BF1688" s="8">
        <v>0</v>
      </c>
      <c r="BG1688" s="8">
        <v>0</v>
      </c>
      <c r="BH1688" s="8">
        <v>0</v>
      </c>
      <c r="BI1688" s="8">
        <v>0</v>
      </c>
      <c r="BJ1688" s="8">
        <v>0</v>
      </c>
      <c r="BK1688" s="8">
        <v>0</v>
      </c>
      <c r="BL1688" s="8">
        <v>0</v>
      </c>
      <c r="BM1688" s="8">
        <v>0</v>
      </c>
      <c r="BN1688" s="8">
        <v>0</v>
      </c>
      <c r="BO1688" s="8">
        <v>0</v>
      </c>
      <c r="BP1688" s="8">
        <v>0</v>
      </c>
      <c r="BQ1688" s="8">
        <v>0</v>
      </c>
      <c r="BR1688" s="8">
        <v>0</v>
      </c>
    </row>
    <row r="1689" spans="1:70" x14ac:dyDescent="0.25">
      <c r="A1689" s="6">
        <v>35234381</v>
      </c>
      <c r="B1689" t="s">
        <v>3356</v>
      </c>
      <c r="C1689" s="7" t="s">
        <v>137</v>
      </c>
      <c r="D1689" s="7" t="s">
        <v>94</v>
      </c>
      <c r="E1689" s="7" t="s">
        <v>95</v>
      </c>
      <c r="F1689" t="s">
        <v>2507</v>
      </c>
      <c r="G1689" t="s">
        <v>2848</v>
      </c>
      <c r="H1689" t="s">
        <v>783</v>
      </c>
      <c r="I1689" t="s">
        <v>118</v>
      </c>
      <c r="J1689" t="s">
        <v>78</v>
      </c>
      <c r="K1689" t="s">
        <v>79</v>
      </c>
      <c r="L1689">
        <v>40.624197799900003</v>
      </c>
      <c r="M1689">
        <v>-122.3038556381</v>
      </c>
      <c r="N1689" s="7" t="s">
        <v>1447</v>
      </c>
      <c r="O1689" s="7" t="s">
        <v>1448</v>
      </c>
      <c r="P1689" s="7" t="s">
        <v>1449</v>
      </c>
      <c r="Q1689" s="7" t="s">
        <v>141</v>
      </c>
      <c r="R1689" s="7">
        <v>49</v>
      </c>
      <c r="S1689" s="7">
        <v>2405</v>
      </c>
      <c r="T1689" s="7" t="s">
        <v>220</v>
      </c>
      <c r="U1689" s="7"/>
      <c r="V1689" s="7" t="s">
        <v>207</v>
      </c>
      <c r="W1689" s="8">
        <v>1.5323863636363637</v>
      </c>
      <c r="X1689" s="8">
        <v>0</v>
      </c>
      <c r="Y1689" s="8">
        <v>0</v>
      </c>
      <c r="Z1689" s="8">
        <v>1.5323863636363637</v>
      </c>
      <c r="AA1689" s="8">
        <v>0</v>
      </c>
      <c r="AB1689" s="8">
        <v>0</v>
      </c>
      <c r="AC1689" s="8">
        <v>0</v>
      </c>
      <c r="AD1689" s="8">
        <v>0</v>
      </c>
      <c r="AE1689" s="8">
        <v>0</v>
      </c>
      <c r="AF1689" s="8">
        <v>0</v>
      </c>
      <c r="AG1689" s="8">
        <v>0</v>
      </c>
      <c r="AH1689" s="8">
        <v>0</v>
      </c>
      <c r="AI1689" s="8">
        <v>0</v>
      </c>
      <c r="AJ1689" s="8">
        <v>0</v>
      </c>
      <c r="AK1689" s="8">
        <v>0</v>
      </c>
      <c r="AL1689" s="8">
        <v>0</v>
      </c>
      <c r="AM1689" s="8">
        <v>0</v>
      </c>
      <c r="AN1689" s="8">
        <v>0</v>
      </c>
      <c r="AO1689" s="8">
        <v>0</v>
      </c>
      <c r="AP1689" s="8">
        <v>0</v>
      </c>
      <c r="AQ1689" s="8">
        <v>0</v>
      </c>
      <c r="AR1689" s="8">
        <v>0</v>
      </c>
      <c r="AS1689" s="8">
        <v>0</v>
      </c>
      <c r="AT1689" s="8">
        <v>0</v>
      </c>
      <c r="AU1689" s="7">
        <v>1.5323863636363637</v>
      </c>
      <c r="AV1689" s="7">
        <v>0</v>
      </c>
      <c r="AW1689" s="7">
        <v>0</v>
      </c>
      <c r="AX1689" s="7">
        <v>1.5323863636363637</v>
      </c>
      <c r="AY1689" s="7">
        <v>4.4408920985006262E-16</v>
      </c>
      <c r="AZ1689" s="7">
        <v>0</v>
      </c>
      <c r="BA1689" s="7">
        <v>0</v>
      </c>
      <c r="BB1689" s="7">
        <v>4.4408920985006262E-16</v>
      </c>
      <c r="BC1689" s="8">
        <v>0</v>
      </c>
      <c r="BD1689" s="8">
        <v>0</v>
      </c>
      <c r="BE1689" s="8">
        <v>0</v>
      </c>
      <c r="BF1689" s="8">
        <v>0</v>
      </c>
      <c r="BG1689" s="8">
        <v>0</v>
      </c>
      <c r="BH1689" s="8">
        <v>0</v>
      </c>
      <c r="BI1689" s="8">
        <v>0</v>
      </c>
      <c r="BJ1689" s="8">
        <v>0</v>
      </c>
      <c r="BK1689" s="8">
        <v>0</v>
      </c>
      <c r="BL1689" s="8">
        <v>0</v>
      </c>
      <c r="BM1689" s="8">
        <v>0</v>
      </c>
      <c r="BN1689" s="8">
        <v>0</v>
      </c>
      <c r="BO1689" s="8">
        <v>0</v>
      </c>
      <c r="BP1689" s="8">
        <v>0</v>
      </c>
      <c r="BQ1689" s="8">
        <v>0</v>
      </c>
      <c r="BR1689" s="8">
        <v>0</v>
      </c>
    </row>
    <row r="1690" spans="1:70" x14ac:dyDescent="0.25">
      <c r="A1690" s="6">
        <v>35234382</v>
      </c>
      <c r="B1690" t="s">
        <v>3357</v>
      </c>
      <c r="C1690" s="7" t="s">
        <v>137</v>
      </c>
      <c r="D1690" s="7" t="s">
        <v>94</v>
      </c>
      <c r="E1690" s="7" t="s">
        <v>95</v>
      </c>
      <c r="F1690" t="s">
        <v>2507</v>
      </c>
      <c r="G1690" t="s">
        <v>2848</v>
      </c>
      <c r="H1690" t="s">
        <v>783</v>
      </c>
      <c r="I1690" t="s">
        <v>118</v>
      </c>
      <c r="J1690" t="s">
        <v>78</v>
      </c>
      <c r="K1690" t="s">
        <v>79</v>
      </c>
      <c r="L1690">
        <v>40.624197799900003</v>
      </c>
      <c r="M1690">
        <v>-122.3038556381</v>
      </c>
      <c r="N1690" s="7" t="s">
        <v>1447</v>
      </c>
      <c r="O1690" s="7" t="s">
        <v>1448</v>
      </c>
      <c r="P1690" s="7" t="s">
        <v>1449</v>
      </c>
      <c r="Q1690" s="7" t="s">
        <v>141</v>
      </c>
      <c r="R1690" s="7">
        <v>49</v>
      </c>
      <c r="S1690" s="7">
        <v>2405</v>
      </c>
      <c r="T1690" s="7" t="s">
        <v>220</v>
      </c>
      <c r="U1690" s="7"/>
      <c r="V1690" s="7" t="s">
        <v>207</v>
      </c>
      <c r="W1690" s="8">
        <v>1.4914772727272727</v>
      </c>
      <c r="X1690" s="8">
        <v>0</v>
      </c>
      <c r="Y1690" s="8">
        <v>0</v>
      </c>
      <c r="Z1690" s="8">
        <v>1.4914772727272727</v>
      </c>
      <c r="AA1690" s="8">
        <v>0</v>
      </c>
      <c r="AB1690" s="8">
        <v>0</v>
      </c>
      <c r="AC1690" s="8">
        <v>0</v>
      </c>
      <c r="AD1690" s="8">
        <v>0</v>
      </c>
      <c r="AE1690" s="8">
        <v>0</v>
      </c>
      <c r="AF1690" s="8">
        <v>0</v>
      </c>
      <c r="AG1690" s="8">
        <v>0</v>
      </c>
      <c r="AH1690" s="8">
        <v>0</v>
      </c>
      <c r="AI1690" s="8">
        <v>0</v>
      </c>
      <c r="AJ1690" s="8">
        <v>0</v>
      </c>
      <c r="AK1690" s="8">
        <v>0</v>
      </c>
      <c r="AL1690" s="8">
        <v>0</v>
      </c>
      <c r="AM1690" s="8">
        <v>0</v>
      </c>
      <c r="AN1690" s="8">
        <v>0</v>
      </c>
      <c r="AO1690" s="8">
        <v>0</v>
      </c>
      <c r="AP1690" s="8">
        <v>0</v>
      </c>
      <c r="AQ1690" s="8">
        <v>0</v>
      </c>
      <c r="AR1690" s="8">
        <v>0</v>
      </c>
      <c r="AS1690" s="8">
        <v>0</v>
      </c>
      <c r="AT1690" s="8">
        <v>0</v>
      </c>
      <c r="AU1690" s="7">
        <v>1.4914772727272727</v>
      </c>
      <c r="AV1690" s="7">
        <v>0</v>
      </c>
      <c r="AW1690" s="7">
        <v>0</v>
      </c>
      <c r="AX1690" s="7">
        <v>1.4914772727272727</v>
      </c>
      <c r="AY1690" s="7">
        <v>2.2204460492503131E-16</v>
      </c>
      <c r="AZ1690" s="7">
        <v>0</v>
      </c>
      <c r="BA1690" s="7">
        <v>0</v>
      </c>
      <c r="BB1690" s="7">
        <v>2.2204460492503131E-16</v>
      </c>
      <c r="BC1690" s="8">
        <v>0</v>
      </c>
      <c r="BD1690" s="8">
        <v>0</v>
      </c>
      <c r="BE1690" s="8">
        <v>0</v>
      </c>
      <c r="BF1690" s="8">
        <v>0</v>
      </c>
      <c r="BG1690" s="8">
        <v>0</v>
      </c>
      <c r="BH1690" s="8">
        <v>0</v>
      </c>
      <c r="BI1690" s="8">
        <v>0</v>
      </c>
      <c r="BJ1690" s="8">
        <v>0</v>
      </c>
      <c r="BK1690" s="8">
        <v>0</v>
      </c>
      <c r="BL1690" s="8">
        <v>0</v>
      </c>
      <c r="BM1690" s="8">
        <v>0</v>
      </c>
      <c r="BN1690" s="8">
        <v>0</v>
      </c>
      <c r="BO1690" s="8">
        <v>0</v>
      </c>
      <c r="BP1690" s="8">
        <v>0</v>
      </c>
      <c r="BQ1690" s="8">
        <v>0</v>
      </c>
      <c r="BR1690" s="8">
        <v>0</v>
      </c>
    </row>
    <row r="1691" spans="1:70" x14ac:dyDescent="0.25">
      <c r="A1691" s="6">
        <v>35234383</v>
      </c>
      <c r="B1691" t="s">
        <v>3358</v>
      </c>
      <c r="C1691" s="7" t="s">
        <v>137</v>
      </c>
      <c r="D1691" s="7" t="s">
        <v>94</v>
      </c>
      <c r="E1691" s="7" t="s">
        <v>95</v>
      </c>
      <c r="F1691" t="s">
        <v>2507</v>
      </c>
      <c r="G1691" t="s">
        <v>2848</v>
      </c>
      <c r="H1691" t="s">
        <v>783</v>
      </c>
      <c r="I1691" t="s">
        <v>118</v>
      </c>
      <c r="J1691" t="s">
        <v>78</v>
      </c>
      <c r="K1691" t="s">
        <v>79</v>
      </c>
      <c r="L1691">
        <v>40.624197799900003</v>
      </c>
      <c r="M1691">
        <v>-122.3038556381</v>
      </c>
      <c r="N1691" s="7" t="s">
        <v>1447</v>
      </c>
      <c r="O1691" s="7" t="s">
        <v>1448</v>
      </c>
      <c r="P1691" s="7" t="s">
        <v>1449</v>
      </c>
      <c r="Q1691" s="7" t="s">
        <v>141</v>
      </c>
      <c r="R1691" s="7">
        <v>49</v>
      </c>
      <c r="S1691" s="7">
        <v>2405</v>
      </c>
      <c r="T1691" s="7" t="s">
        <v>220</v>
      </c>
      <c r="U1691" s="7"/>
      <c r="V1691" s="7" t="s">
        <v>200</v>
      </c>
      <c r="W1691" s="8">
        <v>0</v>
      </c>
      <c r="X1691" s="8">
        <v>1.250189393939394</v>
      </c>
      <c r="Y1691" s="8">
        <v>0</v>
      </c>
      <c r="Z1691" s="8">
        <v>1.250189393939394</v>
      </c>
      <c r="AA1691" s="8">
        <v>0</v>
      </c>
      <c r="AB1691" s="8">
        <v>0</v>
      </c>
      <c r="AC1691" s="8">
        <v>0</v>
      </c>
      <c r="AD1691" s="8">
        <v>0</v>
      </c>
      <c r="AE1691" s="8">
        <v>0</v>
      </c>
      <c r="AF1691" s="8">
        <v>0</v>
      </c>
      <c r="AG1691" s="8">
        <v>0</v>
      </c>
      <c r="AH1691" s="8">
        <v>0</v>
      </c>
      <c r="AI1691" s="8">
        <v>0</v>
      </c>
      <c r="AJ1691" s="8">
        <v>0</v>
      </c>
      <c r="AK1691" s="8">
        <v>0</v>
      </c>
      <c r="AL1691" s="8">
        <v>0</v>
      </c>
      <c r="AM1691" s="8">
        <v>0</v>
      </c>
      <c r="AN1691" s="8">
        <v>0</v>
      </c>
      <c r="AO1691" s="8">
        <v>0</v>
      </c>
      <c r="AP1691" s="8">
        <v>0</v>
      </c>
      <c r="AQ1691" s="8">
        <v>0</v>
      </c>
      <c r="AR1691" s="8">
        <v>1.250189393939394</v>
      </c>
      <c r="AS1691" s="8">
        <v>0</v>
      </c>
      <c r="AT1691" s="8">
        <v>1.250189393939394</v>
      </c>
      <c r="AU1691" s="7">
        <v>0</v>
      </c>
      <c r="AV1691" s="7">
        <v>0</v>
      </c>
      <c r="AW1691" s="7">
        <v>0</v>
      </c>
      <c r="AX1691" s="7">
        <v>0</v>
      </c>
      <c r="AY1691" s="7">
        <v>0</v>
      </c>
      <c r="AZ1691" s="7">
        <v>0</v>
      </c>
      <c r="BA1691" s="7">
        <v>0</v>
      </c>
      <c r="BB1691" s="7">
        <v>0</v>
      </c>
      <c r="BC1691" s="8">
        <v>0</v>
      </c>
      <c r="BD1691" s="8">
        <v>0</v>
      </c>
      <c r="BE1691" s="8">
        <v>0</v>
      </c>
      <c r="BF1691" s="8">
        <v>0</v>
      </c>
      <c r="BG1691" s="8">
        <v>0</v>
      </c>
      <c r="BH1691" s="8">
        <v>0</v>
      </c>
      <c r="BI1691" s="8">
        <v>0</v>
      </c>
      <c r="BJ1691" s="8">
        <v>0</v>
      </c>
      <c r="BK1691" s="8">
        <v>0</v>
      </c>
      <c r="BL1691" s="8">
        <v>0</v>
      </c>
      <c r="BM1691" s="8">
        <v>0</v>
      </c>
      <c r="BN1691" s="8">
        <v>0</v>
      </c>
      <c r="BO1691" s="8">
        <v>0</v>
      </c>
      <c r="BP1691" s="8">
        <v>0</v>
      </c>
      <c r="BQ1691" s="8">
        <v>0</v>
      </c>
      <c r="BR1691" s="8">
        <v>0</v>
      </c>
    </row>
    <row r="1692" spans="1:70" x14ac:dyDescent="0.25">
      <c r="A1692" s="6">
        <v>35234384</v>
      </c>
      <c r="B1692" t="s">
        <v>3359</v>
      </c>
      <c r="C1692" s="7" t="s">
        <v>93</v>
      </c>
      <c r="D1692" s="7" t="s">
        <v>94</v>
      </c>
      <c r="E1692" s="7" t="s">
        <v>95</v>
      </c>
      <c r="F1692" t="s">
        <v>2507</v>
      </c>
      <c r="G1692" t="s">
        <v>2848</v>
      </c>
      <c r="H1692" t="s">
        <v>783</v>
      </c>
      <c r="I1692" t="s">
        <v>118</v>
      </c>
      <c r="J1692" t="s">
        <v>78</v>
      </c>
      <c r="K1692" t="s">
        <v>79</v>
      </c>
      <c r="L1692">
        <v>40.624197799900003</v>
      </c>
      <c r="M1692">
        <v>-122.3038556381</v>
      </c>
      <c r="N1692" s="7" t="s">
        <v>1447</v>
      </c>
      <c r="O1692" s="7" t="s">
        <v>1448</v>
      </c>
      <c r="P1692" s="7" t="s">
        <v>1449</v>
      </c>
      <c r="Q1692" s="7" t="s">
        <v>141</v>
      </c>
      <c r="R1692" s="7">
        <v>49</v>
      </c>
      <c r="S1692" s="7">
        <v>2405</v>
      </c>
      <c r="T1692" s="7" t="s">
        <v>220</v>
      </c>
      <c r="U1692" s="7"/>
      <c r="V1692" s="7" t="s">
        <v>200</v>
      </c>
      <c r="W1692" s="8">
        <v>5.0568181818181818E-2</v>
      </c>
      <c r="X1692" s="8">
        <v>0</v>
      </c>
      <c r="Y1692" s="8">
        <v>0</v>
      </c>
      <c r="Z1692" s="8">
        <v>5.0568181818181818E-2</v>
      </c>
      <c r="AA1692" s="8">
        <v>0</v>
      </c>
      <c r="AB1692" s="8">
        <v>0</v>
      </c>
      <c r="AC1692" s="8">
        <v>0</v>
      </c>
      <c r="AD1692" s="8">
        <v>0</v>
      </c>
      <c r="AE1692" s="8">
        <v>0</v>
      </c>
      <c r="AF1692" s="8">
        <v>0</v>
      </c>
      <c r="AG1692" s="8">
        <v>0</v>
      </c>
      <c r="AH1692" s="8">
        <v>0</v>
      </c>
      <c r="AI1692" s="8">
        <v>0</v>
      </c>
      <c r="AJ1692" s="8">
        <v>0</v>
      </c>
      <c r="AK1692" s="8">
        <v>0</v>
      </c>
      <c r="AL1692" s="8">
        <v>0</v>
      </c>
      <c r="AM1692" s="8">
        <v>0</v>
      </c>
      <c r="AN1692" s="8">
        <v>0</v>
      </c>
      <c r="AO1692" s="8">
        <v>0</v>
      </c>
      <c r="AP1692" s="8">
        <v>0</v>
      </c>
      <c r="AQ1692" s="8">
        <v>5.0568181818181818E-2</v>
      </c>
      <c r="AR1692" s="8">
        <v>0</v>
      </c>
      <c r="AS1692" s="8">
        <v>0</v>
      </c>
      <c r="AT1692" s="8">
        <v>5.0568181818181818E-2</v>
      </c>
      <c r="AU1692" s="7">
        <v>0</v>
      </c>
      <c r="AV1692" s="7">
        <v>0</v>
      </c>
      <c r="AW1692" s="7">
        <v>0</v>
      </c>
      <c r="AX1692" s="7">
        <v>0</v>
      </c>
      <c r="AY1692" s="7">
        <v>0</v>
      </c>
      <c r="AZ1692" s="7">
        <v>0</v>
      </c>
      <c r="BA1692" s="7">
        <v>0</v>
      </c>
      <c r="BB1692" s="7">
        <v>0</v>
      </c>
      <c r="BC1692" s="8">
        <v>0</v>
      </c>
      <c r="BD1692" s="8">
        <v>0</v>
      </c>
      <c r="BE1692" s="8">
        <v>0</v>
      </c>
      <c r="BF1692" s="8">
        <v>0</v>
      </c>
      <c r="BG1692" s="8">
        <v>0</v>
      </c>
      <c r="BH1692" s="8">
        <v>0</v>
      </c>
      <c r="BI1692" s="8">
        <v>0</v>
      </c>
      <c r="BJ1692" s="8">
        <v>0</v>
      </c>
      <c r="BK1692" s="8">
        <v>0</v>
      </c>
      <c r="BL1692" s="8">
        <v>0</v>
      </c>
      <c r="BM1692" s="8">
        <v>0</v>
      </c>
      <c r="BN1692" s="8">
        <v>0</v>
      </c>
      <c r="BO1692" s="8">
        <v>0</v>
      </c>
      <c r="BP1692" s="8">
        <v>0</v>
      </c>
      <c r="BQ1692" s="8">
        <v>0</v>
      </c>
      <c r="BR1692" s="8">
        <v>0</v>
      </c>
    </row>
    <row r="1693" spans="1:70" x14ac:dyDescent="0.25">
      <c r="A1693" s="6">
        <v>35234385</v>
      </c>
      <c r="B1693" t="s">
        <v>3360</v>
      </c>
      <c r="C1693" s="7" t="s">
        <v>115</v>
      </c>
      <c r="D1693" s="7" t="s">
        <v>94</v>
      </c>
      <c r="E1693" s="7" t="s">
        <v>95</v>
      </c>
      <c r="F1693" t="s">
        <v>2507</v>
      </c>
      <c r="G1693" t="s">
        <v>2848</v>
      </c>
      <c r="H1693" t="s">
        <v>783</v>
      </c>
      <c r="I1693" t="s">
        <v>118</v>
      </c>
      <c r="J1693" t="s">
        <v>78</v>
      </c>
      <c r="K1693" t="s">
        <v>79</v>
      </c>
      <c r="L1693">
        <v>40.624197799900003</v>
      </c>
      <c r="M1693">
        <v>-122.3038556381</v>
      </c>
      <c r="N1693" s="7" t="s">
        <v>1447</v>
      </c>
      <c r="O1693" s="7" t="s">
        <v>1448</v>
      </c>
      <c r="P1693" s="7" t="s">
        <v>1449</v>
      </c>
      <c r="Q1693" s="7" t="s">
        <v>141</v>
      </c>
      <c r="R1693" s="7">
        <v>49</v>
      </c>
      <c r="S1693" s="7">
        <v>2405</v>
      </c>
      <c r="T1693" s="7" t="s">
        <v>220</v>
      </c>
      <c r="U1693" s="7"/>
      <c r="V1693" s="7" t="s">
        <v>200</v>
      </c>
      <c r="W1693" s="8">
        <v>0.6454545454545455</v>
      </c>
      <c r="X1693" s="8">
        <v>0</v>
      </c>
      <c r="Y1693" s="8">
        <v>0</v>
      </c>
      <c r="Z1693" s="8">
        <v>0.6454545454545455</v>
      </c>
      <c r="AA1693" s="8">
        <v>0</v>
      </c>
      <c r="AB1693" s="8">
        <v>0</v>
      </c>
      <c r="AC1693" s="8">
        <v>0</v>
      </c>
      <c r="AD1693" s="8">
        <v>0</v>
      </c>
      <c r="AE1693" s="8">
        <v>0</v>
      </c>
      <c r="AF1693" s="8">
        <v>0</v>
      </c>
      <c r="AG1693" s="8">
        <v>0</v>
      </c>
      <c r="AH1693" s="8">
        <v>0</v>
      </c>
      <c r="AI1693" s="8">
        <v>0</v>
      </c>
      <c r="AJ1693" s="8">
        <v>0</v>
      </c>
      <c r="AK1693" s="8">
        <v>0</v>
      </c>
      <c r="AL1693" s="8">
        <v>0</v>
      </c>
      <c r="AM1693" s="8">
        <v>0</v>
      </c>
      <c r="AN1693" s="8">
        <v>0</v>
      </c>
      <c r="AO1693" s="8">
        <v>0</v>
      </c>
      <c r="AP1693" s="8">
        <v>0</v>
      </c>
      <c r="AQ1693" s="8">
        <v>0.6454545454545455</v>
      </c>
      <c r="AR1693" s="8">
        <v>0</v>
      </c>
      <c r="AS1693" s="8">
        <v>0</v>
      </c>
      <c r="AT1693" s="8">
        <v>0.6454545454545455</v>
      </c>
      <c r="AU1693" s="7">
        <v>0</v>
      </c>
      <c r="AV1693" s="7">
        <v>0</v>
      </c>
      <c r="AW1693" s="7">
        <v>0</v>
      </c>
      <c r="AX1693" s="7">
        <v>0</v>
      </c>
      <c r="AY1693" s="7">
        <v>0</v>
      </c>
      <c r="AZ1693" s="7">
        <v>0</v>
      </c>
      <c r="BA1693" s="7">
        <v>0</v>
      </c>
      <c r="BB1693" s="7">
        <v>0</v>
      </c>
      <c r="BC1693" s="8">
        <v>0</v>
      </c>
      <c r="BD1693" s="8">
        <v>0</v>
      </c>
      <c r="BE1693" s="8">
        <v>0</v>
      </c>
      <c r="BF1693" s="8">
        <v>0</v>
      </c>
      <c r="BG1693" s="8">
        <v>0</v>
      </c>
      <c r="BH1693" s="8">
        <v>0</v>
      </c>
      <c r="BI1693" s="8">
        <v>0</v>
      </c>
      <c r="BJ1693" s="8">
        <v>0</v>
      </c>
      <c r="BK1693" s="8">
        <v>0</v>
      </c>
      <c r="BL1693" s="8">
        <v>0</v>
      </c>
      <c r="BM1693" s="8">
        <v>0</v>
      </c>
      <c r="BN1693" s="8">
        <v>0</v>
      </c>
      <c r="BO1693" s="8">
        <v>0</v>
      </c>
      <c r="BP1693" s="8">
        <v>0</v>
      </c>
      <c r="BQ1693" s="8">
        <v>0</v>
      </c>
      <c r="BR1693" s="8">
        <v>0</v>
      </c>
    </row>
    <row r="1694" spans="1:70" x14ac:dyDescent="0.25">
      <c r="A1694" s="6">
        <v>35234386</v>
      </c>
      <c r="B1694" t="s">
        <v>3361</v>
      </c>
      <c r="C1694" s="7" t="s">
        <v>137</v>
      </c>
      <c r="D1694" s="7" t="s">
        <v>94</v>
      </c>
      <c r="E1694" s="7" t="s">
        <v>95</v>
      </c>
      <c r="F1694" t="s">
        <v>2507</v>
      </c>
      <c r="G1694" t="s">
        <v>2848</v>
      </c>
      <c r="H1694" t="s">
        <v>783</v>
      </c>
      <c r="I1694" t="s">
        <v>118</v>
      </c>
      <c r="J1694" t="s">
        <v>78</v>
      </c>
      <c r="K1694" t="s">
        <v>79</v>
      </c>
      <c r="L1694">
        <v>40.624197799900003</v>
      </c>
      <c r="M1694">
        <v>-122.3038556381</v>
      </c>
      <c r="N1694" s="7" t="s">
        <v>1447</v>
      </c>
      <c r="O1694" s="7" t="s">
        <v>1448</v>
      </c>
      <c r="P1694" s="7" t="s">
        <v>1449</v>
      </c>
      <c r="Q1694" s="7" t="s">
        <v>141</v>
      </c>
      <c r="R1694" s="7">
        <v>49</v>
      </c>
      <c r="S1694" s="7">
        <v>2405</v>
      </c>
      <c r="T1694" s="7" t="s">
        <v>220</v>
      </c>
      <c r="U1694" s="7"/>
      <c r="V1694" s="7" t="s">
        <v>200</v>
      </c>
      <c r="W1694" s="8">
        <v>0.93238636363636362</v>
      </c>
      <c r="X1694" s="8">
        <v>0</v>
      </c>
      <c r="Y1694" s="8">
        <v>0</v>
      </c>
      <c r="Z1694" s="8">
        <v>0.93238636363636362</v>
      </c>
      <c r="AA1694" s="8">
        <v>0</v>
      </c>
      <c r="AB1694" s="8">
        <v>0</v>
      </c>
      <c r="AC1694" s="8">
        <v>0</v>
      </c>
      <c r="AD1694" s="8">
        <v>0</v>
      </c>
      <c r="AE1694" s="8">
        <v>0</v>
      </c>
      <c r="AF1694" s="8">
        <v>0</v>
      </c>
      <c r="AG1694" s="8">
        <v>0</v>
      </c>
      <c r="AH1694" s="8">
        <v>0</v>
      </c>
      <c r="AI1694" s="8">
        <v>0</v>
      </c>
      <c r="AJ1694" s="8">
        <v>0</v>
      </c>
      <c r="AK1694" s="8">
        <v>0</v>
      </c>
      <c r="AL1694" s="8">
        <v>0</v>
      </c>
      <c r="AM1694" s="8">
        <v>0</v>
      </c>
      <c r="AN1694" s="8">
        <v>0</v>
      </c>
      <c r="AO1694" s="8">
        <v>0</v>
      </c>
      <c r="AP1694" s="8">
        <v>0</v>
      </c>
      <c r="AQ1694" s="8">
        <v>0.93238636363636374</v>
      </c>
      <c r="AR1694" s="8">
        <v>0</v>
      </c>
      <c r="AS1694" s="8">
        <v>0</v>
      </c>
      <c r="AT1694" s="8">
        <v>0.93238636363636374</v>
      </c>
      <c r="AU1694" s="7">
        <v>0</v>
      </c>
      <c r="AV1694" s="7">
        <v>0</v>
      </c>
      <c r="AW1694" s="7">
        <v>0</v>
      </c>
      <c r="AX1694" s="7">
        <v>0</v>
      </c>
      <c r="AY1694" s="7">
        <v>0</v>
      </c>
      <c r="AZ1694" s="7">
        <v>0</v>
      </c>
      <c r="BA1694" s="7">
        <v>0</v>
      </c>
      <c r="BB1694" s="7">
        <v>0</v>
      </c>
      <c r="BC1694" s="8">
        <v>0</v>
      </c>
      <c r="BD1694" s="8">
        <v>0</v>
      </c>
      <c r="BE1694" s="8">
        <v>0</v>
      </c>
      <c r="BF1694" s="8">
        <v>0</v>
      </c>
      <c r="BG1694" s="8">
        <v>0</v>
      </c>
      <c r="BH1694" s="8">
        <v>0</v>
      </c>
      <c r="BI1694" s="8">
        <v>0</v>
      </c>
      <c r="BJ1694" s="8">
        <v>0</v>
      </c>
      <c r="BK1694" s="8">
        <v>0</v>
      </c>
      <c r="BL1694" s="8">
        <v>0</v>
      </c>
      <c r="BM1694" s="8">
        <v>0</v>
      </c>
      <c r="BN1694" s="8">
        <v>0</v>
      </c>
      <c r="BO1694" s="8">
        <v>0</v>
      </c>
      <c r="BP1694" s="8">
        <v>0</v>
      </c>
      <c r="BQ1694" s="8">
        <v>0</v>
      </c>
      <c r="BR1694" s="8">
        <v>0</v>
      </c>
    </row>
    <row r="1695" spans="1:70" x14ac:dyDescent="0.25">
      <c r="A1695" s="6">
        <v>35234387</v>
      </c>
      <c r="B1695" t="s">
        <v>3362</v>
      </c>
      <c r="C1695" s="7" t="s">
        <v>93</v>
      </c>
      <c r="D1695" s="7" t="s">
        <v>94</v>
      </c>
      <c r="E1695" s="7" t="s">
        <v>95</v>
      </c>
      <c r="F1695" t="s">
        <v>2507</v>
      </c>
      <c r="G1695" t="s">
        <v>2848</v>
      </c>
      <c r="H1695" t="s">
        <v>783</v>
      </c>
      <c r="I1695" t="s">
        <v>118</v>
      </c>
      <c r="J1695" t="s">
        <v>78</v>
      </c>
      <c r="K1695" t="s">
        <v>79</v>
      </c>
      <c r="L1695">
        <v>40.624197799900003</v>
      </c>
      <c r="M1695">
        <v>-122.3038556381</v>
      </c>
      <c r="N1695" s="7" t="s">
        <v>1447</v>
      </c>
      <c r="O1695" s="7" t="s">
        <v>1448</v>
      </c>
      <c r="P1695" s="7" t="s">
        <v>1449</v>
      </c>
      <c r="Q1695" s="7" t="s">
        <v>141</v>
      </c>
      <c r="R1695" s="7">
        <v>49</v>
      </c>
      <c r="S1695" s="7">
        <v>2405</v>
      </c>
      <c r="T1695" s="7" t="s">
        <v>220</v>
      </c>
      <c r="U1695" s="7"/>
      <c r="V1695" s="7" t="s">
        <v>200</v>
      </c>
      <c r="W1695" s="8">
        <v>0.81534090909090906</v>
      </c>
      <c r="X1695" s="8">
        <v>0</v>
      </c>
      <c r="Y1695" s="8">
        <v>0</v>
      </c>
      <c r="Z1695" s="8">
        <v>0.81534090909090906</v>
      </c>
      <c r="AA1695" s="8">
        <v>0</v>
      </c>
      <c r="AB1695" s="8">
        <v>0</v>
      </c>
      <c r="AC1695" s="8">
        <v>0</v>
      </c>
      <c r="AD1695" s="8">
        <v>0</v>
      </c>
      <c r="AE1695" s="8">
        <v>0</v>
      </c>
      <c r="AF1695" s="8">
        <v>0</v>
      </c>
      <c r="AG1695" s="8">
        <v>0</v>
      </c>
      <c r="AH1695" s="8">
        <v>0</v>
      </c>
      <c r="AI1695" s="8">
        <v>0</v>
      </c>
      <c r="AJ1695" s="8">
        <v>0</v>
      </c>
      <c r="AK1695" s="8">
        <v>0</v>
      </c>
      <c r="AL1695" s="8">
        <v>0</v>
      </c>
      <c r="AM1695" s="8">
        <v>0</v>
      </c>
      <c r="AN1695" s="8">
        <v>0</v>
      </c>
      <c r="AO1695" s="8">
        <v>0</v>
      </c>
      <c r="AP1695" s="8">
        <v>0</v>
      </c>
      <c r="AQ1695" s="8">
        <v>0.81534090909090917</v>
      </c>
      <c r="AR1695" s="8">
        <v>0</v>
      </c>
      <c r="AS1695" s="8">
        <v>0</v>
      </c>
      <c r="AT1695" s="8">
        <v>0.81534090909090917</v>
      </c>
      <c r="AU1695" s="7">
        <v>0</v>
      </c>
      <c r="AV1695" s="7">
        <v>0</v>
      </c>
      <c r="AW1695" s="7">
        <v>0</v>
      </c>
      <c r="AX1695" s="7">
        <v>0</v>
      </c>
      <c r="AY1695" s="7">
        <v>0</v>
      </c>
      <c r="AZ1695" s="7">
        <v>0</v>
      </c>
      <c r="BA1695" s="7">
        <v>0</v>
      </c>
      <c r="BB1695" s="7">
        <v>0</v>
      </c>
      <c r="BC1695" s="8">
        <v>0</v>
      </c>
      <c r="BD1695" s="8">
        <v>0</v>
      </c>
      <c r="BE1695" s="8">
        <v>0</v>
      </c>
      <c r="BF1695" s="8">
        <v>0</v>
      </c>
      <c r="BG1695" s="8">
        <v>0</v>
      </c>
      <c r="BH1695" s="8">
        <v>0</v>
      </c>
      <c r="BI1695" s="8">
        <v>0</v>
      </c>
      <c r="BJ1695" s="8">
        <v>0</v>
      </c>
      <c r="BK1695" s="8">
        <v>0</v>
      </c>
      <c r="BL1695" s="8">
        <v>0</v>
      </c>
      <c r="BM1695" s="8">
        <v>0</v>
      </c>
      <c r="BN1695" s="8">
        <v>0</v>
      </c>
      <c r="BO1695" s="8">
        <v>0</v>
      </c>
      <c r="BP1695" s="8">
        <v>0</v>
      </c>
      <c r="BQ1695" s="8">
        <v>0</v>
      </c>
      <c r="BR1695" s="8">
        <v>0</v>
      </c>
    </row>
    <row r="1696" spans="1:70" x14ac:dyDescent="0.25">
      <c r="A1696" s="6">
        <v>35234388</v>
      </c>
      <c r="B1696" t="s">
        <v>3363</v>
      </c>
      <c r="C1696" s="7" t="s">
        <v>93</v>
      </c>
      <c r="D1696" s="7" t="s">
        <v>94</v>
      </c>
      <c r="E1696" s="7" t="s">
        <v>95</v>
      </c>
      <c r="F1696" t="s">
        <v>2507</v>
      </c>
      <c r="G1696" t="s">
        <v>2848</v>
      </c>
      <c r="H1696" t="s">
        <v>783</v>
      </c>
      <c r="I1696" t="s">
        <v>118</v>
      </c>
      <c r="J1696" t="s">
        <v>78</v>
      </c>
      <c r="K1696" t="s">
        <v>79</v>
      </c>
      <c r="L1696">
        <v>40.624197799900003</v>
      </c>
      <c r="M1696">
        <v>-122.3038556381</v>
      </c>
      <c r="N1696" s="7" t="s">
        <v>1447</v>
      </c>
      <c r="O1696" s="7" t="s">
        <v>1448</v>
      </c>
      <c r="P1696" s="7" t="s">
        <v>1449</v>
      </c>
      <c r="Q1696" s="7" t="s">
        <v>141</v>
      </c>
      <c r="R1696" s="7">
        <v>49</v>
      </c>
      <c r="S1696" s="7">
        <v>2405</v>
      </c>
      <c r="T1696" s="7" t="s">
        <v>220</v>
      </c>
      <c r="U1696" s="7"/>
      <c r="V1696" s="7" t="s">
        <v>200</v>
      </c>
      <c r="W1696" s="8">
        <v>1.9795454545454545</v>
      </c>
      <c r="X1696" s="8">
        <v>0</v>
      </c>
      <c r="Y1696" s="8">
        <v>0</v>
      </c>
      <c r="Z1696" s="8">
        <v>1.9795454545454545</v>
      </c>
      <c r="AA1696" s="8">
        <v>0</v>
      </c>
      <c r="AB1696" s="8">
        <v>0</v>
      </c>
      <c r="AC1696" s="8">
        <v>0</v>
      </c>
      <c r="AD1696" s="8">
        <v>0</v>
      </c>
      <c r="AE1696" s="8">
        <v>0</v>
      </c>
      <c r="AF1696" s="8">
        <v>0</v>
      </c>
      <c r="AG1696" s="8">
        <v>0</v>
      </c>
      <c r="AH1696" s="8">
        <v>0</v>
      </c>
      <c r="AI1696" s="8">
        <v>0</v>
      </c>
      <c r="AJ1696" s="8">
        <v>0</v>
      </c>
      <c r="AK1696" s="8">
        <v>0</v>
      </c>
      <c r="AL1696" s="8">
        <v>0</v>
      </c>
      <c r="AM1696" s="8">
        <v>0</v>
      </c>
      <c r="AN1696" s="8">
        <v>0</v>
      </c>
      <c r="AO1696" s="8">
        <v>0</v>
      </c>
      <c r="AP1696" s="8">
        <v>0</v>
      </c>
      <c r="AQ1696" s="8">
        <v>1.9795454545454543</v>
      </c>
      <c r="AR1696" s="8">
        <v>0</v>
      </c>
      <c r="AS1696" s="8">
        <v>0</v>
      </c>
      <c r="AT1696" s="8">
        <v>1.9795454545454543</v>
      </c>
      <c r="AU1696" s="7">
        <v>0</v>
      </c>
      <c r="AV1696" s="7">
        <v>0</v>
      </c>
      <c r="AW1696" s="7">
        <v>0</v>
      </c>
      <c r="AX1696" s="7">
        <v>0</v>
      </c>
      <c r="AY1696" s="7">
        <v>0</v>
      </c>
      <c r="AZ1696" s="7">
        <v>0</v>
      </c>
      <c r="BA1696" s="7">
        <v>0</v>
      </c>
      <c r="BB1696" s="7">
        <v>0</v>
      </c>
      <c r="BC1696" s="8">
        <v>0</v>
      </c>
      <c r="BD1696" s="8">
        <v>0</v>
      </c>
      <c r="BE1696" s="8">
        <v>0</v>
      </c>
      <c r="BF1696" s="8">
        <v>0</v>
      </c>
      <c r="BG1696" s="8">
        <v>0</v>
      </c>
      <c r="BH1696" s="8">
        <v>0</v>
      </c>
      <c r="BI1696" s="8">
        <v>0</v>
      </c>
      <c r="BJ1696" s="8">
        <v>0</v>
      </c>
      <c r="BK1696" s="8">
        <v>0</v>
      </c>
      <c r="BL1696" s="8">
        <v>0</v>
      </c>
      <c r="BM1696" s="8">
        <v>0</v>
      </c>
      <c r="BN1696" s="8">
        <v>0</v>
      </c>
      <c r="BO1696" s="8">
        <v>0</v>
      </c>
      <c r="BP1696" s="8">
        <v>0</v>
      </c>
      <c r="BQ1696" s="8">
        <v>0</v>
      </c>
      <c r="BR1696" s="8">
        <v>0</v>
      </c>
    </row>
    <row r="1697" spans="1:70" x14ac:dyDescent="0.25">
      <c r="A1697" s="6">
        <v>35234389</v>
      </c>
      <c r="B1697" t="s">
        <v>3364</v>
      </c>
      <c r="C1697" s="7" t="s">
        <v>115</v>
      </c>
      <c r="D1697" s="7" t="s">
        <v>94</v>
      </c>
      <c r="E1697" s="7" t="s">
        <v>95</v>
      </c>
      <c r="F1697" t="s">
        <v>2507</v>
      </c>
      <c r="G1697" t="s">
        <v>2848</v>
      </c>
      <c r="H1697" t="s">
        <v>783</v>
      </c>
      <c r="I1697" t="s">
        <v>118</v>
      </c>
      <c r="J1697" t="s">
        <v>78</v>
      </c>
      <c r="K1697" t="s">
        <v>79</v>
      </c>
      <c r="L1697">
        <v>40.624197799900003</v>
      </c>
      <c r="M1697">
        <v>-122.3038556381</v>
      </c>
      <c r="N1697" s="7" t="s">
        <v>1447</v>
      </c>
      <c r="O1697" s="7" t="s">
        <v>1448</v>
      </c>
      <c r="P1697" s="7" t="s">
        <v>1449</v>
      </c>
      <c r="Q1697" s="7" t="s">
        <v>141</v>
      </c>
      <c r="R1697" s="7">
        <v>49</v>
      </c>
      <c r="S1697" s="7">
        <v>2405</v>
      </c>
      <c r="T1697" s="7" t="s">
        <v>220</v>
      </c>
      <c r="U1697" s="7"/>
      <c r="V1697" s="7" t="s">
        <v>200</v>
      </c>
      <c r="W1697" s="8">
        <v>0.88731060606060608</v>
      </c>
      <c r="X1697" s="8">
        <v>0</v>
      </c>
      <c r="Y1697" s="8">
        <v>0</v>
      </c>
      <c r="Z1697" s="8">
        <v>0.88731060606060608</v>
      </c>
      <c r="AA1697" s="8">
        <v>0</v>
      </c>
      <c r="AB1697" s="8">
        <v>0</v>
      </c>
      <c r="AC1697" s="8">
        <v>0</v>
      </c>
      <c r="AD1697" s="8">
        <v>0</v>
      </c>
      <c r="AE1697" s="8">
        <v>0</v>
      </c>
      <c r="AF1697" s="8">
        <v>0</v>
      </c>
      <c r="AG1697" s="8">
        <v>0</v>
      </c>
      <c r="AH1697" s="8">
        <v>0</v>
      </c>
      <c r="AI1697" s="8">
        <v>0</v>
      </c>
      <c r="AJ1697" s="8">
        <v>0</v>
      </c>
      <c r="AK1697" s="8">
        <v>0</v>
      </c>
      <c r="AL1697" s="8">
        <v>0</v>
      </c>
      <c r="AM1697" s="8">
        <v>0</v>
      </c>
      <c r="AN1697" s="8">
        <v>0</v>
      </c>
      <c r="AO1697" s="8">
        <v>0</v>
      </c>
      <c r="AP1697" s="8">
        <v>0</v>
      </c>
      <c r="AQ1697" s="8">
        <v>0.88731060606060597</v>
      </c>
      <c r="AR1697" s="8">
        <v>0</v>
      </c>
      <c r="AS1697" s="8">
        <v>0</v>
      </c>
      <c r="AT1697" s="8">
        <v>0.88731060606060597</v>
      </c>
      <c r="AU1697" s="7">
        <v>0</v>
      </c>
      <c r="AV1697" s="7">
        <v>0</v>
      </c>
      <c r="AW1697" s="7">
        <v>0</v>
      </c>
      <c r="AX1697" s="7">
        <v>0</v>
      </c>
      <c r="AY1697" s="7">
        <v>0</v>
      </c>
      <c r="AZ1697" s="7">
        <v>0</v>
      </c>
      <c r="BA1697" s="7">
        <v>0</v>
      </c>
      <c r="BB1697" s="7">
        <v>0</v>
      </c>
      <c r="BC1697" s="8">
        <v>0</v>
      </c>
      <c r="BD1697" s="8">
        <v>0</v>
      </c>
      <c r="BE1697" s="8">
        <v>0</v>
      </c>
      <c r="BF1697" s="8">
        <v>0</v>
      </c>
      <c r="BG1697" s="8">
        <v>0</v>
      </c>
      <c r="BH1697" s="8">
        <v>0</v>
      </c>
      <c r="BI1697" s="8">
        <v>0</v>
      </c>
      <c r="BJ1697" s="8">
        <v>0</v>
      </c>
      <c r="BK1697" s="8">
        <v>0</v>
      </c>
      <c r="BL1697" s="8">
        <v>0</v>
      </c>
      <c r="BM1697" s="8">
        <v>0</v>
      </c>
      <c r="BN1697" s="8">
        <v>0</v>
      </c>
      <c r="BO1697" s="8">
        <v>0</v>
      </c>
      <c r="BP1697" s="8">
        <v>0</v>
      </c>
      <c r="BQ1697" s="8">
        <v>0</v>
      </c>
      <c r="BR1697" s="8">
        <v>0</v>
      </c>
    </row>
    <row r="1698" spans="1:70" x14ac:dyDescent="0.25">
      <c r="A1698" s="6">
        <v>35234390</v>
      </c>
      <c r="B1698" t="s">
        <v>3365</v>
      </c>
      <c r="C1698" s="7" t="s">
        <v>93</v>
      </c>
      <c r="D1698" s="7" t="s">
        <v>94</v>
      </c>
      <c r="E1698" s="7" t="s">
        <v>95</v>
      </c>
      <c r="F1698" t="s">
        <v>2507</v>
      </c>
      <c r="G1698" t="s">
        <v>2848</v>
      </c>
      <c r="H1698" t="s">
        <v>783</v>
      </c>
      <c r="I1698" t="s">
        <v>118</v>
      </c>
      <c r="J1698" t="s">
        <v>78</v>
      </c>
      <c r="K1698" t="s">
        <v>79</v>
      </c>
      <c r="L1698">
        <v>40.624197799900003</v>
      </c>
      <c r="M1698">
        <v>-122.3038556381</v>
      </c>
      <c r="N1698" s="7" t="s">
        <v>1447</v>
      </c>
      <c r="O1698" s="7" t="s">
        <v>1448</v>
      </c>
      <c r="P1698" s="7" t="s">
        <v>1449</v>
      </c>
      <c r="Q1698" s="7" t="s">
        <v>141</v>
      </c>
      <c r="R1698" s="7">
        <v>49</v>
      </c>
      <c r="S1698" s="7">
        <v>2405</v>
      </c>
      <c r="T1698" s="7" t="s">
        <v>220</v>
      </c>
      <c r="U1698" s="7"/>
      <c r="V1698" s="7" t="s">
        <v>200</v>
      </c>
      <c r="W1698" s="8">
        <v>0.41439393939393937</v>
      </c>
      <c r="X1698" s="8">
        <v>0</v>
      </c>
      <c r="Y1698" s="8">
        <v>0</v>
      </c>
      <c r="Z1698" s="8">
        <v>0.41439393939393937</v>
      </c>
      <c r="AA1698" s="8">
        <v>0</v>
      </c>
      <c r="AB1698" s="8">
        <v>0</v>
      </c>
      <c r="AC1698" s="8">
        <v>0</v>
      </c>
      <c r="AD1698" s="8">
        <v>0</v>
      </c>
      <c r="AE1698" s="8">
        <v>0</v>
      </c>
      <c r="AF1698" s="8">
        <v>0</v>
      </c>
      <c r="AG1698" s="8">
        <v>0</v>
      </c>
      <c r="AH1698" s="8">
        <v>0</v>
      </c>
      <c r="AI1698" s="8">
        <v>0</v>
      </c>
      <c r="AJ1698" s="8">
        <v>0</v>
      </c>
      <c r="AK1698" s="8">
        <v>0</v>
      </c>
      <c r="AL1698" s="8">
        <v>0</v>
      </c>
      <c r="AM1698" s="8">
        <v>0</v>
      </c>
      <c r="AN1698" s="8">
        <v>0</v>
      </c>
      <c r="AO1698" s="8">
        <v>0</v>
      </c>
      <c r="AP1698" s="8">
        <v>0</v>
      </c>
      <c r="AQ1698" s="8">
        <v>0.41439393939393937</v>
      </c>
      <c r="AR1698" s="8">
        <v>0</v>
      </c>
      <c r="AS1698" s="8">
        <v>0</v>
      </c>
      <c r="AT1698" s="8">
        <v>0.41439393939393937</v>
      </c>
      <c r="AU1698" s="7">
        <v>0</v>
      </c>
      <c r="AV1698" s="7">
        <v>0</v>
      </c>
      <c r="AW1698" s="7">
        <v>0</v>
      </c>
      <c r="AX1698" s="7">
        <v>0</v>
      </c>
      <c r="AY1698" s="7">
        <v>0</v>
      </c>
      <c r="AZ1698" s="7">
        <v>0</v>
      </c>
      <c r="BA1698" s="7">
        <v>0</v>
      </c>
      <c r="BB1698" s="7">
        <v>0</v>
      </c>
      <c r="BC1698" s="8">
        <v>0</v>
      </c>
      <c r="BD1698" s="8">
        <v>0</v>
      </c>
      <c r="BE1698" s="8">
        <v>0</v>
      </c>
      <c r="BF1698" s="8">
        <v>0</v>
      </c>
      <c r="BG1698" s="8">
        <v>0</v>
      </c>
      <c r="BH1698" s="8">
        <v>0</v>
      </c>
      <c r="BI1698" s="8">
        <v>0</v>
      </c>
      <c r="BJ1698" s="8">
        <v>0</v>
      </c>
      <c r="BK1698" s="8">
        <v>0</v>
      </c>
      <c r="BL1698" s="8">
        <v>0</v>
      </c>
      <c r="BM1698" s="8">
        <v>0</v>
      </c>
      <c r="BN1698" s="8">
        <v>0</v>
      </c>
      <c r="BO1698" s="8">
        <v>0</v>
      </c>
      <c r="BP1698" s="8">
        <v>0</v>
      </c>
      <c r="BQ1698" s="8">
        <v>0</v>
      </c>
      <c r="BR1698" s="8">
        <v>0</v>
      </c>
    </row>
    <row r="1699" spans="1:70" x14ac:dyDescent="0.25">
      <c r="A1699" s="6">
        <v>35234391</v>
      </c>
      <c r="B1699" t="s">
        <v>3366</v>
      </c>
      <c r="C1699" s="7" t="s">
        <v>93</v>
      </c>
      <c r="D1699" s="7" t="s">
        <v>94</v>
      </c>
      <c r="E1699" s="7" t="s">
        <v>95</v>
      </c>
      <c r="F1699" t="s">
        <v>2507</v>
      </c>
      <c r="G1699" t="s">
        <v>2848</v>
      </c>
      <c r="H1699" t="s">
        <v>783</v>
      </c>
      <c r="I1699" t="s">
        <v>118</v>
      </c>
      <c r="J1699" t="s">
        <v>78</v>
      </c>
      <c r="K1699" t="s">
        <v>79</v>
      </c>
      <c r="L1699">
        <v>40.624197799900003</v>
      </c>
      <c r="M1699">
        <v>-122.3038556381</v>
      </c>
      <c r="N1699" s="7" t="s">
        <v>1447</v>
      </c>
      <c r="O1699" s="7" t="s">
        <v>1448</v>
      </c>
      <c r="P1699" s="7" t="s">
        <v>1449</v>
      </c>
      <c r="Q1699" s="7" t="s">
        <v>141</v>
      </c>
      <c r="R1699" s="7">
        <v>49</v>
      </c>
      <c r="S1699" s="7">
        <v>2405</v>
      </c>
      <c r="T1699" s="7" t="s">
        <v>220</v>
      </c>
      <c r="U1699" s="7"/>
      <c r="V1699" s="7" t="s">
        <v>200</v>
      </c>
      <c r="W1699" s="8">
        <v>1.2289772727272728</v>
      </c>
      <c r="X1699" s="8">
        <v>0</v>
      </c>
      <c r="Y1699" s="8">
        <v>0</v>
      </c>
      <c r="Z1699" s="8">
        <v>1.2289772727272728</v>
      </c>
      <c r="AA1699" s="8">
        <v>0</v>
      </c>
      <c r="AB1699" s="8">
        <v>0</v>
      </c>
      <c r="AC1699" s="8">
        <v>0</v>
      </c>
      <c r="AD1699" s="8">
        <v>0</v>
      </c>
      <c r="AE1699" s="8">
        <v>0</v>
      </c>
      <c r="AF1699" s="8">
        <v>0</v>
      </c>
      <c r="AG1699" s="8">
        <v>0</v>
      </c>
      <c r="AH1699" s="8">
        <v>0</v>
      </c>
      <c r="AI1699" s="8">
        <v>0</v>
      </c>
      <c r="AJ1699" s="8">
        <v>0</v>
      </c>
      <c r="AK1699" s="8">
        <v>0</v>
      </c>
      <c r="AL1699" s="8">
        <v>0</v>
      </c>
      <c r="AM1699" s="8">
        <v>0</v>
      </c>
      <c r="AN1699" s="8">
        <v>0</v>
      </c>
      <c r="AO1699" s="8">
        <v>0</v>
      </c>
      <c r="AP1699" s="8">
        <v>0</v>
      </c>
      <c r="AQ1699" s="8">
        <v>1.2289772727272728</v>
      </c>
      <c r="AR1699" s="8">
        <v>0</v>
      </c>
      <c r="AS1699" s="8">
        <v>0</v>
      </c>
      <c r="AT1699" s="8">
        <v>1.2289772727272728</v>
      </c>
      <c r="AU1699" s="7">
        <v>0</v>
      </c>
      <c r="AV1699" s="7">
        <v>0</v>
      </c>
      <c r="AW1699" s="7">
        <v>0</v>
      </c>
      <c r="AX1699" s="7">
        <v>0</v>
      </c>
      <c r="AY1699" s="7">
        <v>0</v>
      </c>
      <c r="AZ1699" s="7">
        <v>0</v>
      </c>
      <c r="BA1699" s="7">
        <v>0</v>
      </c>
      <c r="BB1699" s="7">
        <v>0</v>
      </c>
      <c r="BC1699" s="8">
        <v>0</v>
      </c>
      <c r="BD1699" s="8">
        <v>0</v>
      </c>
      <c r="BE1699" s="8">
        <v>0</v>
      </c>
      <c r="BF1699" s="8">
        <v>0</v>
      </c>
      <c r="BG1699" s="8">
        <v>0</v>
      </c>
      <c r="BH1699" s="8">
        <v>0</v>
      </c>
      <c r="BI1699" s="8">
        <v>0</v>
      </c>
      <c r="BJ1699" s="8">
        <v>0</v>
      </c>
      <c r="BK1699" s="8">
        <v>0</v>
      </c>
      <c r="BL1699" s="8">
        <v>0</v>
      </c>
      <c r="BM1699" s="8">
        <v>0</v>
      </c>
      <c r="BN1699" s="8">
        <v>0</v>
      </c>
      <c r="BO1699" s="8">
        <v>0</v>
      </c>
      <c r="BP1699" s="8">
        <v>0</v>
      </c>
      <c r="BQ1699" s="8">
        <v>0</v>
      </c>
      <c r="BR1699" s="8">
        <v>0</v>
      </c>
    </row>
    <row r="1700" spans="1:70" x14ac:dyDescent="0.25">
      <c r="A1700" s="6">
        <v>35234392</v>
      </c>
      <c r="B1700" t="s">
        <v>3367</v>
      </c>
      <c r="C1700" s="7" t="s">
        <v>93</v>
      </c>
      <c r="D1700" s="7" t="s">
        <v>94</v>
      </c>
      <c r="E1700" s="7" t="s">
        <v>95</v>
      </c>
      <c r="F1700" t="s">
        <v>2507</v>
      </c>
      <c r="G1700" t="s">
        <v>2848</v>
      </c>
      <c r="H1700" t="s">
        <v>783</v>
      </c>
      <c r="I1700" t="s">
        <v>118</v>
      </c>
      <c r="J1700" t="s">
        <v>78</v>
      </c>
      <c r="K1700" t="s">
        <v>79</v>
      </c>
      <c r="L1700">
        <v>40.624197799900003</v>
      </c>
      <c r="M1700">
        <v>-122.3038556381</v>
      </c>
      <c r="N1700" s="7" t="s">
        <v>1447</v>
      </c>
      <c r="O1700" s="7" t="s">
        <v>1448</v>
      </c>
      <c r="P1700" s="7" t="s">
        <v>1449</v>
      </c>
      <c r="Q1700" s="7" t="s">
        <v>141</v>
      </c>
      <c r="R1700" s="7">
        <v>49</v>
      </c>
      <c r="S1700" s="7">
        <v>2405</v>
      </c>
      <c r="T1700" s="7" t="s">
        <v>220</v>
      </c>
      <c r="U1700" s="7"/>
      <c r="V1700" s="7" t="s">
        <v>200</v>
      </c>
      <c r="W1700" s="8">
        <v>1.6227272727272728</v>
      </c>
      <c r="X1700" s="8">
        <v>0</v>
      </c>
      <c r="Y1700" s="8">
        <v>0</v>
      </c>
      <c r="Z1700" s="8">
        <v>1.6227272727272728</v>
      </c>
      <c r="AA1700" s="8">
        <v>0</v>
      </c>
      <c r="AB1700" s="8">
        <v>0</v>
      </c>
      <c r="AC1700" s="8">
        <v>0</v>
      </c>
      <c r="AD1700" s="8">
        <v>0</v>
      </c>
      <c r="AE1700" s="8">
        <v>0</v>
      </c>
      <c r="AF1700" s="8">
        <v>0</v>
      </c>
      <c r="AG1700" s="8">
        <v>0</v>
      </c>
      <c r="AH1700" s="8">
        <v>0</v>
      </c>
      <c r="AI1700" s="8">
        <v>0</v>
      </c>
      <c r="AJ1700" s="8">
        <v>0</v>
      </c>
      <c r="AK1700" s="8">
        <v>0</v>
      </c>
      <c r="AL1700" s="8">
        <v>0</v>
      </c>
      <c r="AM1700" s="8">
        <v>0</v>
      </c>
      <c r="AN1700" s="8">
        <v>0</v>
      </c>
      <c r="AO1700" s="8">
        <v>0</v>
      </c>
      <c r="AP1700" s="8">
        <v>0</v>
      </c>
      <c r="AQ1700" s="8">
        <v>1.622727272727273</v>
      </c>
      <c r="AR1700" s="8">
        <v>0</v>
      </c>
      <c r="AS1700" s="8">
        <v>0</v>
      </c>
      <c r="AT1700" s="8">
        <v>1.622727272727273</v>
      </c>
      <c r="AU1700" s="7">
        <v>0</v>
      </c>
      <c r="AV1700" s="7">
        <v>0</v>
      </c>
      <c r="AW1700" s="7">
        <v>0</v>
      </c>
      <c r="AX1700" s="7">
        <v>0</v>
      </c>
      <c r="AY1700" s="7">
        <v>0</v>
      </c>
      <c r="AZ1700" s="7">
        <v>0</v>
      </c>
      <c r="BA1700" s="7">
        <v>0</v>
      </c>
      <c r="BB1700" s="7">
        <v>0</v>
      </c>
      <c r="BC1700" s="8">
        <v>0</v>
      </c>
      <c r="BD1700" s="8">
        <v>0</v>
      </c>
      <c r="BE1700" s="8">
        <v>0</v>
      </c>
      <c r="BF1700" s="8">
        <v>0</v>
      </c>
      <c r="BG1700" s="8">
        <v>0</v>
      </c>
      <c r="BH1700" s="8">
        <v>0</v>
      </c>
      <c r="BI1700" s="8">
        <v>0</v>
      </c>
      <c r="BJ1700" s="8">
        <v>0</v>
      </c>
      <c r="BK1700" s="8">
        <v>0</v>
      </c>
      <c r="BL1700" s="8">
        <v>0</v>
      </c>
      <c r="BM1700" s="8">
        <v>0</v>
      </c>
      <c r="BN1700" s="8">
        <v>0</v>
      </c>
      <c r="BO1700" s="8">
        <v>0</v>
      </c>
      <c r="BP1700" s="8">
        <v>0</v>
      </c>
      <c r="BQ1700" s="8">
        <v>0</v>
      </c>
      <c r="BR1700" s="8">
        <v>0</v>
      </c>
    </row>
    <row r="1701" spans="1:70" x14ac:dyDescent="0.25">
      <c r="A1701" s="6">
        <v>35234393</v>
      </c>
      <c r="B1701" t="s">
        <v>3368</v>
      </c>
      <c r="C1701" s="7" t="s">
        <v>137</v>
      </c>
      <c r="D1701" s="7" t="s">
        <v>94</v>
      </c>
      <c r="E1701" s="7" t="s">
        <v>95</v>
      </c>
      <c r="F1701" t="s">
        <v>2507</v>
      </c>
      <c r="G1701" t="s">
        <v>2848</v>
      </c>
      <c r="H1701" t="s">
        <v>783</v>
      </c>
      <c r="I1701" t="s">
        <v>118</v>
      </c>
      <c r="J1701" t="s">
        <v>78</v>
      </c>
      <c r="K1701" t="s">
        <v>79</v>
      </c>
      <c r="L1701">
        <v>40.624197799900003</v>
      </c>
      <c r="M1701">
        <v>-122.3038556381</v>
      </c>
      <c r="N1701" s="7" t="s">
        <v>1447</v>
      </c>
      <c r="O1701" s="7" t="s">
        <v>1448</v>
      </c>
      <c r="P1701" s="7" t="s">
        <v>1449</v>
      </c>
      <c r="Q1701" s="7" t="s">
        <v>141</v>
      </c>
      <c r="R1701" s="7">
        <v>49</v>
      </c>
      <c r="S1701" s="7">
        <v>2405</v>
      </c>
      <c r="T1701" s="7" t="s">
        <v>220</v>
      </c>
      <c r="U1701" s="7"/>
      <c r="V1701" s="7" t="s">
        <v>207</v>
      </c>
      <c r="W1701" s="8">
        <v>2.2969696969696969</v>
      </c>
      <c r="X1701" s="8">
        <v>0</v>
      </c>
      <c r="Y1701" s="8">
        <v>0</v>
      </c>
      <c r="Z1701" s="8">
        <v>2.2969696969696969</v>
      </c>
      <c r="AA1701" s="8">
        <v>0</v>
      </c>
      <c r="AB1701" s="8">
        <v>0</v>
      </c>
      <c r="AC1701" s="8">
        <v>0</v>
      </c>
      <c r="AD1701" s="8">
        <v>0</v>
      </c>
      <c r="AE1701" s="8">
        <v>0</v>
      </c>
      <c r="AF1701" s="8">
        <v>0</v>
      </c>
      <c r="AG1701" s="8">
        <v>0</v>
      </c>
      <c r="AH1701" s="8">
        <v>0</v>
      </c>
      <c r="AI1701" s="8">
        <v>0</v>
      </c>
      <c r="AJ1701" s="8">
        <v>0</v>
      </c>
      <c r="AK1701" s="8">
        <v>0</v>
      </c>
      <c r="AL1701" s="8">
        <v>0</v>
      </c>
      <c r="AM1701" s="8">
        <v>0</v>
      </c>
      <c r="AN1701" s="8">
        <v>0</v>
      </c>
      <c r="AO1701" s="8">
        <v>0</v>
      </c>
      <c r="AP1701" s="8">
        <v>0</v>
      </c>
      <c r="AQ1701" s="8">
        <v>0</v>
      </c>
      <c r="AR1701" s="8">
        <v>0</v>
      </c>
      <c r="AS1701" s="8">
        <v>0</v>
      </c>
      <c r="AT1701" s="8">
        <v>0</v>
      </c>
      <c r="AU1701" s="7">
        <v>0</v>
      </c>
      <c r="AV1701" s="7">
        <v>0</v>
      </c>
      <c r="AW1701" s="7">
        <v>0</v>
      </c>
      <c r="AX1701" s="7">
        <v>0</v>
      </c>
      <c r="AY1701" s="7">
        <v>2.2969696969696969</v>
      </c>
      <c r="AZ1701" s="7">
        <v>0</v>
      </c>
      <c r="BA1701" s="7">
        <v>0</v>
      </c>
      <c r="BB1701" s="7">
        <v>2.2969696969696969</v>
      </c>
      <c r="BC1701" s="8">
        <v>0</v>
      </c>
      <c r="BD1701" s="8">
        <v>0</v>
      </c>
      <c r="BE1701" s="8">
        <v>0</v>
      </c>
      <c r="BF1701" s="8">
        <v>0</v>
      </c>
      <c r="BG1701" s="8">
        <v>0</v>
      </c>
      <c r="BH1701" s="8">
        <v>0</v>
      </c>
      <c r="BI1701" s="8">
        <v>0</v>
      </c>
      <c r="BJ1701" s="8">
        <v>0</v>
      </c>
      <c r="BK1701" s="8">
        <v>0</v>
      </c>
      <c r="BL1701" s="8">
        <v>0</v>
      </c>
      <c r="BM1701" s="8">
        <v>0</v>
      </c>
      <c r="BN1701" s="8">
        <v>0</v>
      </c>
      <c r="BO1701" s="8">
        <v>0</v>
      </c>
      <c r="BP1701" s="8">
        <v>0</v>
      </c>
      <c r="BQ1701" s="8">
        <v>0</v>
      </c>
      <c r="BR1701" s="8">
        <v>0</v>
      </c>
    </row>
    <row r="1702" spans="1:70" x14ac:dyDescent="0.25">
      <c r="A1702" s="6">
        <v>35234394</v>
      </c>
      <c r="B1702" t="s">
        <v>3369</v>
      </c>
      <c r="C1702" s="7" t="s">
        <v>137</v>
      </c>
      <c r="D1702" s="7" t="s">
        <v>94</v>
      </c>
      <c r="E1702" s="7" t="s">
        <v>95</v>
      </c>
      <c r="F1702" t="s">
        <v>2507</v>
      </c>
      <c r="G1702" t="s">
        <v>2848</v>
      </c>
      <c r="H1702" t="s">
        <v>783</v>
      </c>
      <c r="I1702" t="s">
        <v>118</v>
      </c>
      <c r="J1702" t="s">
        <v>78</v>
      </c>
      <c r="K1702" t="s">
        <v>79</v>
      </c>
      <c r="L1702">
        <v>40.624197799900003</v>
      </c>
      <c r="M1702">
        <v>-122.3038556381</v>
      </c>
      <c r="N1702" s="7" t="s">
        <v>1447</v>
      </c>
      <c r="O1702" s="7" t="s">
        <v>1448</v>
      </c>
      <c r="P1702" s="7" t="s">
        <v>1449</v>
      </c>
      <c r="Q1702" s="7" t="s">
        <v>141</v>
      </c>
      <c r="R1702" s="7">
        <v>49</v>
      </c>
      <c r="S1702" s="7">
        <v>2405</v>
      </c>
      <c r="T1702" s="7" t="s">
        <v>220</v>
      </c>
      <c r="U1702" s="7"/>
      <c r="V1702" s="7" t="s">
        <v>207</v>
      </c>
      <c r="W1702" s="8">
        <v>1.3403409090909091</v>
      </c>
      <c r="X1702" s="8">
        <v>0</v>
      </c>
      <c r="Y1702" s="8">
        <v>0</v>
      </c>
      <c r="Z1702" s="8">
        <v>1.3403409090909091</v>
      </c>
      <c r="AA1702" s="8">
        <v>0</v>
      </c>
      <c r="AB1702" s="8">
        <v>0</v>
      </c>
      <c r="AC1702" s="8">
        <v>0</v>
      </c>
      <c r="AD1702" s="8">
        <v>0</v>
      </c>
      <c r="AE1702" s="8">
        <v>0</v>
      </c>
      <c r="AF1702" s="8">
        <v>0</v>
      </c>
      <c r="AG1702" s="8">
        <v>0</v>
      </c>
      <c r="AH1702" s="8">
        <v>0</v>
      </c>
      <c r="AI1702" s="8">
        <v>0</v>
      </c>
      <c r="AJ1702" s="8">
        <v>0</v>
      </c>
      <c r="AK1702" s="8">
        <v>0</v>
      </c>
      <c r="AL1702" s="8">
        <v>0</v>
      </c>
      <c r="AM1702" s="8">
        <v>0</v>
      </c>
      <c r="AN1702" s="8">
        <v>0</v>
      </c>
      <c r="AO1702" s="8">
        <v>0</v>
      </c>
      <c r="AP1702" s="8">
        <v>0</v>
      </c>
      <c r="AQ1702" s="8">
        <v>0</v>
      </c>
      <c r="AR1702" s="8">
        <v>0</v>
      </c>
      <c r="AS1702" s="8">
        <v>0</v>
      </c>
      <c r="AT1702" s="8">
        <v>0</v>
      </c>
      <c r="AU1702" s="7">
        <v>0</v>
      </c>
      <c r="AV1702" s="7">
        <v>0</v>
      </c>
      <c r="AW1702" s="7">
        <v>0</v>
      </c>
      <c r="AX1702" s="7">
        <v>0</v>
      </c>
      <c r="AY1702" s="7">
        <v>1.3403409090909091</v>
      </c>
      <c r="AZ1702" s="7">
        <v>0</v>
      </c>
      <c r="BA1702" s="7">
        <v>0</v>
      </c>
      <c r="BB1702" s="7">
        <v>1.3403409090909091</v>
      </c>
      <c r="BC1702" s="8">
        <v>0</v>
      </c>
      <c r="BD1702" s="8">
        <v>0</v>
      </c>
      <c r="BE1702" s="8">
        <v>0</v>
      </c>
      <c r="BF1702" s="8">
        <v>0</v>
      </c>
      <c r="BG1702" s="8">
        <v>0</v>
      </c>
      <c r="BH1702" s="8">
        <v>0</v>
      </c>
      <c r="BI1702" s="8">
        <v>0</v>
      </c>
      <c r="BJ1702" s="8">
        <v>0</v>
      </c>
      <c r="BK1702" s="8">
        <v>0</v>
      </c>
      <c r="BL1702" s="8">
        <v>0</v>
      </c>
      <c r="BM1702" s="8">
        <v>0</v>
      </c>
      <c r="BN1702" s="8">
        <v>0</v>
      </c>
      <c r="BO1702" s="8">
        <v>0</v>
      </c>
      <c r="BP1702" s="8">
        <v>0</v>
      </c>
      <c r="BQ1702" s="8">
        <v>0</v>
      </c>
      <c r="BR1702" s="8">
        <v>0</v>
      </c>
    </row>
    <row r="1703" spans="1:70" x14ac:dyDescent="0.25">
      <c r="A1703" s="6">
        <v>35234395</v>
      </c>
      <c r="B1703" t="s">
        <v>3370</v>
      </c>
      <c r="C1703" s="7" t="s">
        <v>137</v>
      </c>
      <c r="D1703" s="7" t="s">
        <v>94</v>
      </c>
      <c r="E1703" s="7" t="s">
        <v>95</v>
      </c>
      <c r="F1703" t="s">
        <v>2507</v>
      </c>
      <c r="G1703" t="s">
        <v>2848</v>
      </c>
      <c r="H1703" t="s">
        <v>783</v>
      </c>
      <c r="I1703" t="s">
        <v>118</v>
      </c>
      <c r="J1703" t="s">
        <v>78</v>
      </c>
      <c r="K1703" t="s">
        <v>79</v>
      </c>
      <c r="L1703">
        <v>40.624197799900003</v>
      </c>
      <c r="M1703">
        <v>-122.3038556381</v>
      </c>
      <c r="N1703" s="7" t="s">
        <v>1447</v>
      </c>
      <c r="O1703" s="7" t="s">
        <v>1448</v>
      </c>
      <c r="P1703" s="7" t="s">
        <v>1449</v>
      </c>
      <c r="Q1703" s="7" t="s">
        <v>141</v>
      </c>
      <c r="R1703" s="7">
        <v>49</v>
      </c>
      <c r="S1703" s="7">
        <v>2405</v>
      </c>
      <c r="T1703" s="7" t="s">
        <v>220</v>
      </c>
      <c r="U1703" s="7"/>
      <c r="V1703" s="7" t="s">
        <v>207</v>
      </c>
      <c r="W1703" s="8">
        <v>2.6723484848484849</v>
      </c>
      <c r="X1703" s="8">
        <v>0</v>
      </c>
      <c r="Y1703" s="8">
        <v>0</v>
      </c>
      <c r="Z1703" s="8">
        <v>2.6723484848484849</v>
      </c>
      <c r="AA1703" s="8">
        <v>0</v>
      </c>
      <c r="AB1703" s="8">
        <v>0</v>
      </c>
      <c r="AC1703" s="8">
        <v>0</v>
      </c>
      <c r="AD1703" s="8">
        <v>0</v>
      </c>
      <c r="AE1703" s="8">
        <v>0</v>
      </c>
      <c r="AF1703" s="8">
        <v>0</v>
      </c>
      <c r="AG1703" s="8">
        <v>0</v>
      </c>
      <c r="AH1703" s="8">
        <v>0</v>
      </c>
      <c r="AI1703" s="8">
        <v>0</v>
      </c>
      <c r="AJ1703" s="8">
        <v>0</v>
      </c>
      <c r="AK1703" s="8">
        <v>0</v>
      </c>
      <c r="AL1703" s="8">
        <v>0</v>
      </c>
      <c r="AM1703" s="8">
        <v>0</v>
      </c>
      <c r="AN1703" s="8">
        <v>0</v>
      </c>
      <c r="AO1703" s="8">
        <v>0</v>
      </c>
      <c r="AP1703" s="8">
        <v>0</v>
      </c>
      <c r="AQ1703" s="8">
        <v>0</v>
      </c>
      <c r="AR1703" s="8">
        <v>0</v>
      </c>
      <c r="AS1703" s="8">
        <v>0</v>
      </c>
      <c r="AT1703" s="8">
        <v>0</v>
      </c>
      <c r="AU1703" s="7">
        <v>0</v>
      </c>
      <c r="AV1703" s="7">
        <v>0</v>
      </c>
      <c r="AW1703" s="7">
        <v>0</v>
      </c>
      <c r="AX1703" s="7">
        <v>0</v>
      </c>
      <c r="AY1703" s="7">
        <v>2.6723484848484849</v>
      </c>
      <c r="AZ1703" s="7">
        <v>0</v>
      </c>
      <c r="BA1703" s="7">
        <v>0</v>
      </c>
      <c r="BB1703" s="7">
        <v>2.6723484848484849</v>
      </c>
      <c r="BC1703" s="8">
        <v>0</v>
      </c>
      <c r="BD1703" s="8">
        <v>0</v>
      </c>
      <c r="BE1703" s="8">
        <v>0</v>
      </c>
      <c r="BF1703" s="8">
        <v>0</v>
      </c>
      <c r="BG1703" s="8">
        <v>0</v>
      </c>
      <c r="BH1703" s="8">
        <v>0</v>
      </c>
      <c r="BI1703" s="8">
        <v>0</v>
      </c>
      <c r="BJ1703" s="8">
        <v>0</v>
      </c>
      <c r="BK1703" s="8">
        <v>0</v>
      </c>
      <c r="BL1703" s="8">
        <v>0</v>
      </c>
      <c r="BM1703" s="8">
        <v>0</v>
      </c>
      <c r="BN1703" s="8">
        <v>0</v>
      </c>
      <c r="BO1703" s="8">
        <v>0</v>
      </c>
      <c r="BP1703" s="8">
        <v>0</v>
      </c>
      <c r="BQ1703" s="8">
        <v>0</v>
      </c>
      <c r="BR1703" s="8">
        <v>0</v>
      </c>
    </row>
    <row r="1704" spans="1:70" x14ac:dyDescent="0.25">
      <c r="A1704" s="6">
        <v>35234396</v>
      </c>
      <c r="B1704" t="s">
        <v>3371</v>
      </c>
      <c r="C1704" s="7" t="s">
        <v>137</v>
      </c>
      <c r="D1704" s="7" t="s">
        <v>94</v>
      </c>
      <c r="E1704" s="7" t="s">
        <v>95</v>
      </c>
      <c r="F1704" t="s">
        <v>2507</v>
      </c>
      <c r="G1704" t="s">
        <v>2848</v>
      </c>
      <c r="H1704" t="s">
        <v>783</v>
      </c>
      <c r="I1704" t="s">
        <v>118</v>
      </c>
      <c r="J1704" t="s">
        <v>78</v>
      </c>
      <c r="K1704" t="s">
        <v>79</v>
      </c>
      <c r="L1704">
        <v>40.624197799900003</v>
      </c>
      <c r="M1704">
        <v>-122.3038556381</v>
      </c>
      <c r="N1704" s="7" t="s">
        <v>1447</v>
      </c>
      <c r="O1704" s="7" t="s">
        <v>1448</v>
      </c>
      <c r="P1704" s="7" t="s">
        <v>1449</v>
      </c>
      <c r="Q1704" s="7" t="s">
        <v>141</v>
      </c>
      <c r="R1704" s="7">
        <v>49</v>
      </c>
      <c r="S1704" s="7">
        <v>2405</v>
      </c>
      <c r="T1704" s="7" t="s">
        <v>220</v>
      </c>
      <c r="U1704" s="7"/>
      <c r="V1704" s="7" t="s">
        <v>207</v>
      </c>
      <c r="W1704" s="8">
        <v>1.5604166666666666</v>
      </c>
      <c r="X1704" s="8">
        <v>0</v>
      </c>
      <c r="Y1704" s="8">
        <v>0</v>
      </c>
      <c r="Z1704" s="8">
        <v>1.5604166666666666</v>
      </c>
      <c r="AA1704" s="8">
        <v>0</v>
      </c>
      <c r="AB1704" s="8">
        <v>0</v>
      </c>
      <c r="AC1704" s="8">
        <v>0</v>
      </c>
      <c r="AD1704" s="8">
        <v>0</v>
      </c>
      <c r="AE1704" s="8">
        <v>0</v>
      </c>
      <c r="AF1704" s="8">
        <v>0</v>
      </c>
      <c r="AG1704" s="8">
        <v>0</v>
      </c>
      <c r="AH1704" s="8">
        <v>0</v>
      </c>
      <c r="AI1704" s="8">
        <v>0</v>
      </c>
      <c r="AJ1704" s="8">
        <v>0</v>
      </c>
      <c r="AK1704" s="8">
        <v>0</v>
      </c>
      <c r="AL1704" s="8">
        <v>0</v>
      </c>
      <c r="AM1704" s="8">
        <v>0</v>
      </c>
      <c r="AN1704" s="8">
        <v>0</v>
      </c>
      <c r="AO1704" s="8">
        <v>0</v>
      </c>
      <c r="AP1704" s="8">
        <v>0</v>
      </c>
      <c r="AQ1704" s="8">
        <v>0</v>
      </c>
      <c r="AR1704" s="8">
        <v>0</v>
      </c>
      <c r="AS1704" s="8">
        <v>0</v>
      </c>
      <c r="AT1704" s="8">
        <v>0</v>
      </c>
      <c r="AU1704" s="7">
        <v>0</v>
      </c>
      <c r="AV1704" s="7">
        <v>0</v>
      </c>
      <c r="AW1704" s="7">
        <v>0</v>
      </c>
      <c r="AX1704" s="7">
        <v>0</v>
      </c>
      <c r="AY1704" s="7">
        <v>1.5604166666666666</v>
      </c>
      <c r="AZ1704" s="7">
        <v>0</v>
      </c>
      <c r="BA1704" s="7">
        <v>0</v>
      </c>
      <c r="BB1704" s="7">
        <v>1.5604166666666666</v>
      </c>
      <c r="BC1704" s="8">
        <v>0</v>
      </c>
      <c r="BD1704" s="8">
        <v>0</v>
      </c>
      <c r="BE1704" s="8">
        <v>0</v>
      </c>
      <c r="BF1704" s="8">
        <v>0</v>
      </c>
      <c r="BG1704" s="8">
        <v>0</v>
      </c>
      <c r="BH1704" s="8">
        <v>0</v>
      </c>
      <c r="BI1704" s="8">
        <v>0</v>
      </c>
      <c r="BJ1704" s="8">
        <v>0</v>
      </c>
      <c r="BK1704" s="8">
        <v>0</v>
      </c>
      <c r="BL1704" s="8">
        <v>0</v>
      </c>
      <c r="BM1704" s="8">
        <v>0</v>
      </c>
      <c r="BN1704" s="8">
        <v>0</v>
      </c>
      <c r="BO1704" s="8">
        <v>0</v>
      </c>
      <c r="BP1704" s="8">
        <v>0</v>
      </c>
      <c r="BQ1704" s="8">
        <v>0</v>
      </c>
      <c r="BR1704" s="8">
        <v>0</v>
      </c>
    </row>
    <row r="1705" spans="1:70" x14ac:dyDescent="0.25">
      <c r="A1705" s="6">
        <v>35234397</v>
      </c>
      <c r="B1705" t="s">
        <v>3372</v>
      </c>
      <c r="C1705" s="7" t="s">
        <v>137</v>
      </c>
      <c r="D1705" s="7" t="s">
        <v>94</v>
      </c>
      <c r="E1705" s="7" t="s">
        <v>95</v>
      </c>
      <c r="F1705" t="s">
        <v>2507</v>
      </c>
      <c r="G1705" t="s">
        <v>2848</v>
      </c>
      <c r="H1705" t="s">
        <v>783</v>
      </c>
      <c r="I1705" t="s">
        <v>118</v>
      </c>
      <c r="J1705" t="s">
        <v>78</v>
      </c>
      <c r="K1705" t="s">
        <v>79</v>
      </c>
      <c r="L1705">
        <v>40.624197799900003</v>
      </c>
      <c r="M1705">
        <v>-122.3038556381</v>
      </c>
      <c r="N1705" s="7" t="s">
        <v>1447</v>
      </c>
      <c r="O1705" s="7" t="s">
        <v>1448</v>
      </c>
      <c r="P1705" s="7" t="s">
        <v>1449</v>
      </c>
      <c r="Q1705" s="7" t="s">
        <v>141</v>
      </c>
      <c r="R1705" s="7">
        <v>49</v>
      </c>
      <c r="S1705" s="7">
        <v>2405</v>
      </c>
      <c r="T1705" s="7" t="s">
        <v>220</v>
      </c>
      <c r="U1705" s="7"/>
      <c r="V1705" s="7" t="s">
        <v>2535</v>
      </c>
      <c r="W1705" s="8">
        <v>0.71344696969696975</v>
      </c>
      <c r="X1705" s="8">
        <v>0</v>
      </c>
      <c r="Y1705" s="8">
        <v>0</v>
      </c>
      <c r="Z1705" s="8">
        <v>0.71344696969696975</v>
      </c>
      <c r="AA1705" s="8">
        <v>0</v>
      </c>
      <c r="AB1705" s="8">
        <v>0</v>
      </c>
      <c r="AC1705" s="8">
        <v>0</v>
      </c>
      <c r="AD1705" s="8">
        <v>0</v>
      </c>
      <c r="AE1705" s="8">
        <v>0</v>
      </c>
      <c r="AF1705" s="8">
        <v>0</v>
      </c>
      <c r="AG1705" s="8">
        <v>0</v>
      </c>
      <c r="AH1705" s="8">
        <v>0</v>
      </c>
      <c r="AI1705" s="8">
        <v>0</v>
      </c>
      <c r="AJ1705" s="8">
        <v>0</v>
      </c>
      <c r="AK1705" s="8">
        <v>0</v>
      </c>
      <c r="AL1705" s="8">
        <v>0</v>
      </c>
      <c r="AM1705" s="8">
        <v>0</v>
      </c>
      <c r="AN1705" s="8">
        <v>0</v>
      </c>
      <c r="AO1705" s="8">
        <v>0</v>
      </c>
      <c r="AP1705" s="8">
        <v>0</v>
      </c>
      <c r="AQ1705" s="8">
        <v>0.56856060606060599</v>
      </c>
      <c r="AR1705" s="8">
        <v>0</v>
      </c>
      <c r="AS1705" s="8">
        <v>0</v>
      </c>
      <c r="AT1705" s="8">
        <v>0.56856060606060599</v>
      </c>
      <c r="AU1705" s="7">
        <v>0.14488636363636376</v>
      </c>
      <c r="AV1705" s="7">
        <v>0</v>
      </c>
      <c r="AW1705" s="7">
        <v>0</v>
      </c>
      <c r="AX1705" s="7">
        <v>0.14488636363636376</v>
      </c>
      <c r="AY1705" s="7">
        <v>0</v>
      </c>
      <c r="AZ1705" s="7">
        <v>0</v>
      </c>
      <c r="BA1705" s="7">
        <v>0</v>
      </c>
      <c r="BB1705" s="7">
        <v>0</v>
      </c>
      <c r="BC1705" s="8">
        <v>0</v>
      </c>
      <c r="BD1705" s="8">
        <v>0</v>
      </c>
      <c r="BE1705" s="8">
        <v>0</v>
      </c>
      <c r="BF1705" s="8">
        <v>0</v>
      </c>
      <c r="BG1705" s="8">
        <v>0</v>
      </c>
      <c r="BH1705" s="8">
        <v>0</v>
      </c>
      <c r="BI1705" s="8">
        <v>0</v>
      </c>
      <c r="BJ1705" s="8">
        <v>0</v>
      </c>
      <c r="BK1705" s="8">
        <v>0</v>
      </c>
      <c r="BL1705" s="8">
        <v>0</v>
      </c>
      <c r="BM1705" s="8">
        <v>0</v>
      </c>
      <c r="BN1705" s="8">
        <v>0</v>
      </c>
      <c r="BO1705" s="8">
        <v>0</v>
      </c>
      <c r="BP1705" s="8">
        <v>0</v>
      </c>
      <c r="BQ1705" s="8">
        <v>0</v>
      </c>
      <c r="BR1705" s="8">
        <v>0</v>
      </c>
    </row>
    <row r="1706" spans="1:70" x14ac:dyDescent="0.25">
      <c r="A1706" s="6">
        <v>35234398</v>
      </c>
      <c r="B1706" t="s">
        <v>3373</v>
      </c>
      <c r="C1706" s="7" t="s">
        <v>137</v>
      </c>
      <c r="D1706" s="7" t="s">
        <v>94</v>
      </c>
      <c r="E1706" s="7" t="s">
        <v>95</v>
      </c>
      <c r="F1706" t="s">
        <v>2507</v>
      </c>
      <c r="G1706" t="s">
        <v>2848</v>
      </c>
      <c r="H1706" t="s">
        <v>783</v>
      </c>
      <c r="I1706" t="s">
        <v>118</v>
      </c>
      <c r="J1706" t="s">
        <v>78</v>
      </c>
      <c r="K1706" t="s">
        <v>79</v>
      </c>
      <c r="L1706">
        <v>40.624197799900003</v>
      </c>
      <c r="M1706">
        <v>-122.3038556381</v>
      </c>
      <c r="N1706" s="7" t="s">
        <v>1447</v>
      </c>
      <c r="O1706" s="7" t="s">
        <v>1448</v>
      </c>
      <c r="P1706" s="7" t="s">
        <v>1449</v>
      </c>
      <c r="Q1706" s="7" t="s">
        <v>141</v>
      </c>
      <c r="R1706" s="7">
        <v>49</v>
      </c>
      <c r="S1706" s="7">
        <v>2405</v>
      </c>
      <c r="T1706" s="7" t="s">
        <v>220</v>
      </c>
      <c r="U1706" s="7"/>
      <c r="V1706" s="7" t="s">
        <v>207</v>
      </c>
      <c r="W1706" s="8">
        <v>2.7416666666666667</v>
      </c>
      <c r="X1706" s="8">
        <v>0</v>
      </c>
      <c r="Y1706" s="8">
        <v>0</v>
      </c>
      <c r="Z1706" s="8">
        <v>2.7416666666666667</v>
      </c>
      <c r="AA1706" s="8">
        <v>0</v>
      </c>
      <c r="AB1706" s="8">
        <v>0</v>
      </c>
      <c r="AC1706" s="8">
        <v>0</v>
      </c>
      <c r="AD1706" s="8">
        <v>0</v>
      </c>
      <c r="AE1706" s="8">
        <v>0</v>
      </c>
      <c r="AF1706" s="8">
        <v>0</v>
      </c>
      <c r="AG1706" s="8">
        <v>0</v>
      </c>
      <c r="AH1706" s="8">
        <v>0</v>
      </c>
      <c r="AI1706" s="8">
        <v>0</v>
      </c>
      <c r="AJ1706" s="8">
        <v>0</v>
      </c>
      <c r="AK1706" s="8">
        <v>0</v>
      </c>
      <c r="AL1706" s="8">
        <v>0</v>
      </c>
      <c r="AM1706" s="8">
        <v>0</v>
      </c>
      <c r="AN1706" s="8">
        <v>0</v>
      </c>
      <c r="AO1706" s="8">
        <v>0</v>
      </c>
      <c r="AP1706" s="8">
        <v>0</v>
      </c>
      <c r="AQ1706" s="8">
        <v>0</v>
      </c>
      <c r="AR1706" s="8">
        <v>0</v>
      </c>
      <c r="AS1706" s="8">
        <v>0</v>
      </c>
      <c r="AT1706" s="8">
        <v>0</v>
      </c>
      <c r="AU1706" s="7">
        <v>2.7416666666666667</v>
      </c>
      <c r="AV1706" s="7">
        <v>0</v>
      </c>
      <c r="AW1706" s="7">
        <v>0</v>
      </c>
      <c r="AX1706" s="7">
        <v>2.7416666666666667</v>
      </c>
      <c r="AY1706" s="7">
        <v>0</v>
      </c>
      <c r="AZ1706" s="7">
        <v>0</v>
      </c>
      <c r="BA1706" s="7">
        <v>0</v>
      </c>
      <c r="BB1706" s="7">
        <v>0</v>
      </c>
      <c r="BC1706" s="8">
        <v>0</v>
      </c>
      <c r="BD1706" s="8">
        <v>0</v>
      </c>
      <c r="BE1706" s="8">
        <v>0</v>
      </c>
      <c r="BF1706" s="8">
        <v>0</v>
      </c>
      <c r="BG1706" s="8">
        <v>0</v>
      </c>
      <c r="BH1706" s="8">
        <v>0</v>
      </c>
      <c r="BI1706" s="8">
        <v>0</v>
      </c>
      <c r="BJ1706" s="8">
        <v>0</v>
      </c>
      <c r="BK1706" s="8">
        <v>0</v>
      </c>
      <c r="BL1706" s="8">
        <v>0</v>
      </c>
      <c r="BM1706" s="8">
        <v>0</v>
      </c>
      <c r="BN1706" s="8">
        <v>0</v>
      </c>
      <c r="BO1706" s="8">
        <v>0</v>
      </c>
      <c r="BP1706" s="8">
        <v>0</v>
      </c>
      <c r="BQ1706" s="8">
        <v>0</v>
      </c>
      <c r="BR1706" s="8">
        <v>0</v>
      </c>
    </row>
    <row r="1707" spans="1:70" x14ac:dyDescent="0.25">
      <c r="A1707" s="6">
        <v>35234399</v>
      </c>
      <c r="B1707" t="s">
        <v>3374</v>
      </c>
      <c r="C1707" s="7" t="s">
        <v>137</v>
      </c>
      <c r="D1707" s="7" t="s">
        <v>94</v>
      </c>
      <c r="E1707" s="7" t="s">
        <v>95</v>
      </c>
      <c r="F1707" t="s">
        <v>2507</v>
      </c>
      <c r="G1707" t="s">
        <v>2848</v>
      </c>
      <c r="H1707" t="s">
        <v>783</v>
      </c>
      <c r="I1707" t="s">
        <v>118</v>
      </c>
      <c r="J1707" t="s">
        <v>78</v>
      </c>
      <c r="K1707" t="s">
        <v>79</v>
      </c>
      <c r="L1707">
        <v>40.624197799900003</v>
      </c>
      <c r="M1707">
        <v>-122.3038556381</v>
      </c>
      <c r="N1707" s="7" t="s">
        <v>1447</v>
      </c>
      <c r="O1707" s="7" t="s">
        <v>1448</v>
      </c>
      <c r="P1707" s="7" t="s">
        <v>1449</v>
      </c>
      <c r="Q1707" s="7" t="s">
        <v>141</v>
      </c>
      <c r="R1707" s="7">
        <v>49</v>
      </c>
      <c r="S1707" s="7">
        <v>2405</v>
      </c>
      <c r="T1707" s="7" t="s">
        <v>220</v>
      </c>
      <c r="U1707" s="7" t="s">
        <v>211</v>
      </c>
      <c r="V1707" s="7" t="s">
        <v>80</v>
      </c>
      <c r="W1707" s="8">
        <v>2.784090909090909E-2</v>
      </c>
      <c r="X1707" s="8">
        <v>0.59034090909090908</v>
      </c>
      <c r="Y1707" s="8">
        <v>0</v>
      </c>
      <c r="Z1707" s="8">
        <v>0.61818181818181817</v>
      </c>
      <c r="AA1707" s="8">
        <v>0</v>
      </c>
      <c r="AB1707" s="8">
        <v>0</v>
      </c>
      <c r="AC1707" s="8">
        <v>0</v>
      </c>
      <c r="AD1707" s="8">
        <v>0</v>
      </c>
      <c r="AE1707" s="8">
        <v>0</v>
      </c>
      <c r="AF1707" s="8">
        <v>0</v>
      </c>
      <c r="AG1707" s="8">
        <v>0</v>
      </c>
      <c r="AH1707" s="8">
        <v>0</v>
      </c>
      <c r="AI1707" s="8">
        <v>0</v>
      </c>
      <c r="AJ1707" s="8">
        <v>0</v>
      </c>
      <c r="AK1707" s="8">
        <v>0</v>
      </c>
      <c r="AL1707" s="8">
        <v>0</v>
      </c>
      <c r="AM1707" s="8">
        <v>0</v>
      </c>
      <c r="AN1707" s="8">
        <v>0</v>
      </c>
      <c r="AO1707" s="8">
        <v>0</v>
      </c>
      <c r="AP1707" s="8">
        <v>0</v>
      </c>
      <c r="AQ1707" s="8">
        <v>0</v>
      </c>
      <c r="AR1707" s="8">
        <v>0</v>
      </c>
      <c r="AS1707" s="8">
        <v>0</v>
      </c>
      <c r="AT1707" s="8">
        <v>0</v>
      </c>
      <c r="AU1707" s="7">
        <v>2.784090909090909E-2</v>
      </c>
      <c r="AV1707" s="7">
        <v>0.59034090909090908</v>
      </c>
      <c r="AW1707" s="7">
        <v>0</v>
      </c>
      <c r="AX1707" s="7">
        <v>0.61818181818181817</v>
      </c>
      <c r="AY1707" s="7">
        <v>0</v>
      </c>
      <c r="AZ1707" s="7">
        <v>-1.1102230246251565E-16</v>
      </c>
      <c r="BA1707" s="7">
        <v>0</v>
      </c>
      <c r="BB1707" s="7">
        <v>-1.1102230246251565E-16</v>
      </c>
      <c r="BC1707" s="8">
        <v>0</v>
      </c>
      <c r="BD1707" s="8">
        <v>0</v>
      </c>
      <c r="BE1707" s="8">
        <v>0</v>
      </c>
      <c r="BF1707" s="8">
        <v>0</v>
      </c>
      <c r="BG1707" s="8">
        <v>0</v>
      </c>
      <c r="BH1707" s="8">
        <v>0</v>
      </c>
      <c r="BI1707" s="8">
        <v>0</v>
      </c>
      <c r="BJ1707" s="8">
        <v>0</v>
      </c>
      <c r="BK1707" s="8">
        <v>0</v>
      </c>
      <c r="BL1707" s="8">
        <v>0</v>
      </c>
      <c r="BM1707" s="8">
        <v>0</v>
      </c>
      <c r="BN1707" s="8">
        <v>0</v>
      </c>
      <c r="BO1707" s="8">
        <v>0</v>
      </c>
      <c r="BP1707" s="8">
        <v>0</v>
      </c>
      <c r="BQ1707" s="8">
        <v>0</v>
      </c>
      <c r="BR1707" s="8">
        <v>0</v>
      </c>
    </row>
    <row r="1708" spans="1:70" x14ac:dyDescent="0.25">
      <c r="A1708" s="6">
        <v>35234400</v>
      </c>
      <c r="B1708" t="s">
        <v>3375</v>
      </c>
      <c r="C1708" s="7" t="s">
        <v>115</v>
      </c>
      <c r="D1708" s="7" t="s">
        <v>94</v>
      </c>
      <c r="E1708" s="7" t="s">
        <v>95</v>
      </c>
      <c r="F1708" t="s">
        <v>2507</v>
      </c>
      <c r="G1708" t="s">
        <v>2848</v>
      </c>
      <c r="H1708" t="s">
        <v>783</v>
      </c>
      <c r="I1708" t="s">
        <v>118</v>
      </c>
      <c r="J1708" t="s">
        <v>78</v>
      </c>
      <c r="K1708" t="s">
        <v>79</v>
      </c>
      <c r="L1708">
        <v>40.624197799900003</v>
      </c>
      <c r="M1708">
        <v>-122.3038556381</v>
      </c>
      <c r="N1708" s="7" t="s">
        <v>1447</v>
      </c>
      <c r="O1708" s="7" t="s">
        <v>1448</v>
      </c>
      <c r="P1708" s="7" t="s">
        <v>1449</v>
      </c>
      <c r="Q1708" s="7" t="s">
        <v>141</v>
      </c>
      <c r="R1708" s="7">
        <v>49</v>
      </c>
      <c r="S1708" s="7">
        <v>2405</v>
      </c>
      <c r="T1708" s="7" t="s">
        <v>220</v>
      </c>
      <c r="U1708" s="7"/>
      <c r="V1708" s="7" t="s">
        <v>2535</v>
      </c>
      <c r="W1708" s="8">
        <v>1.2770833333333333</v>
      </c>
      <c r="X1708" s="8">
        <v>0</v>
      </c>
      <c r="Y1708" s="8">
        <v>0</v>
      </c>
      <c r="Z1708" s="8">
        <v>1.2770833333333333</v>
      </c>
      <c r="AA1708" s="8">
        <v>0</v>
      </c>
      <c r="AB1708" s="8">
        <v>0</v>
      </c>
      <c r="AC1708" s="8">
        <v>0</v>
      </c>
      <c r="AD1708" s="8">
        <v>0</v>
      </c>
      <c r="AE1708" s="8">
        <v>0</v>
      </c>
      <c r="AF1708" s="8">
        <v>0</v>
      </c>
      <c r="AG1708" s="8">
        <v>0</v>
      </c>
      <c r="AH1708" s="8">
        <v>0</v>
      </c>
      <c r="AI1708" s="8">
        <v>0</v>
      </c>
      <c r="AJ1708" s="8">
        <v>0</v>
      </c>
      <c r="AK1708" s="8">
        <v>0</v>
      </c>
      <c r="AL1708" s="8">
        <v>0</v>
      </c>
      <c r="AM1708" s="8">
        <v>0</v>
      </c>
      <c r="AN1708" s="8">
        <v>0</v>
      </c>
      <c r="AO1708" s="8">
        <v>0</v>
      </c>
      <c r="AP1708" s="8">
        <v>0</v>
      </c>
      <c r="AQ1708" s="8">
        <v>1.2276515151515153</v>
      </c>
      <c r="AR1708" s="8">
        <v>0</v>
      </c>
      <c r="AS1708" s="8">
        <v>0</v>
      </c>
      <c r="AT1708" s="8">
        <v>1.2276515151515153</v>
      </c>
      <c r="AU1708" s="7">
        <v>4.9431818181818077E-2</v>
      </c>
      <c r="AV1708" s="7">
        <v>0</v>
      </c>
      <c r="AW1708" s="7">
        <v>0</v>
      </c>
      <c r="AX1708" s="7">
        <v>4.9431818181818077E-2</v>
      </c>
      <c r="AY1708" s="7">
        <v>2.7755575615628914E-16</v>
      </c>
      <c r="AZ1708" s="7">
        <v>0</v>
      </c>
      <c r="BA1708" s="7">
        <v>0</v>
      </c>
      <c r="BB1708" s="7">
        <v>2.7755575615628914E-16</v>
      </c>
      <c r="BC1708" s="8">
        <v>0</v>
      </c>
      <c r="BD1708" s="8">
        <v>0</v>
      </c>
      <c r="BE1708" s="8">
        <v>0</v>
      </c>
      <c r="BF1708" s="8">
        <v>0</v>
      </c>
      <c r="BG1708" s="8">
        <v>0</v>
      </c>
      <c r="BH1708" s="8">
        <v>0</v>
      </c>
      <c r="BI1708" s="8">
        <v>0</v>
      </c>
      <c r="BJ1708" s="8">
        <v>0</v>
      </c>
      <c r="BK1708" s="8">
        <v>0</v>
      </c>
      <c r="BL1708" s="8">
        <v>0</v>
      </c>
      <c r="BM1708" s="8">
        <v>0</v>
      </c>
      <c r="BN1708" s="8">
        <v>0</v>
      </c>
      <c r="BO1708" s="8">
        <v>0</v>
      </c>
      <c r="BP1708" s="8">
        <v>0</v>
      </c>
      <c r="BQ1708" s="8">
        <v>0</v>
      </c>
      <c r="BR1708" s="8">
        <v>0</v>
      </c>
    </row>
    <row r="1709" spans="1:70" x14ac:dyDescent="0.25">
      <c r="A1709" s="6">
        <v>35234401</v>
      </c>
      <c r="B1709" t="s">
        <v>3376</v>
      </c>
      <c r="C1709" s="7" t="s">
        <v>93</v>
      </c>
      <c r="D1709" s="7" t="s">
        <v>94</v>
      </c>
      <c r="E1709" s="7" t="s">
        <v>95</v>
      </c>
      <c r="F1709" t="s">
        <v>2507</v>
      </c>
      <c r="G1709" t="s">
        <v>2848</v>
      </c>
      <c r="H1709" t="s">
        <v>783</v>
      </c>
      <c r="I1709" t="s">
        <v>118</v>
      </c>
      <c r="J1709" t="s">
        <v>78</v>
      </c>
      <c r="K1709" t="s">
        <v>79</v>
      </c>
      <c r="L1709">
        <v>40.624197799900003</v>
      </c>
      <c r="M1709">
        <v>-122.3038556381</v>
      </c>
      <c r="N1709" s="7" t="s">
        <v>1447</v>
      </c>
      <c r="O1709" s="7" t="s">
        <v>1448</v>
      </c>
      <c r="P1709" s="7" t="s">
        <v>1449</v>
      </c>
      <c r="Q1709" s="7" t="s">
        <v>141</v>
      </c>
      <c r="R1709" s="7">
        <v>49</v>
      </c>
      <c r="S1709" s="7">
        <v>2405</v>
      </c>
      <c r="T1709" s="7" t="s">
        <v>220</v>
      </c>
      <c r="U1709" s="7"/>
      <c r="V1709" s="7" t="s">
        <v>200</v>
      </c>
      <c r="W1709" s="8">
        <v>1.8460227272727272</v>
      </c>
      <c r="X1709" s="8">
        <v>0</v>
      </c>
      <c r="Y1709" s="8">
        <v>0</v>
      </c>
      <c r="Z1709" s="8">
        <v>1.8460227272727272</v>
      </c>
      <c r="AA1709" s="8">
        <v>0</v>
      </c>
      <c r="AB1709" s="8">
        <v>0</v>
      </c>
      <c r="AC1709" s="8">
        <v>0</v>
      </c>
      <c r="AD1709" s="8">
        <v>0</v>
      </c>
      <c r="AE1709" s="8">
        <v>0</v>
      </c>
      <c r="AF1709" s="8">
        <v>0</v>
      </c>
      <c r="AG1709" s="8">
        <v>0</v>
      </c>
      <c r="AH1709" s="8">
        <v>0</v>
      </c>
      <c r="AI1709" s="8">
        <v>0</v>
      </c>
      <c r="AJ1709" s="8">
        <v>0</v>
      </c>
      <c r="AK1709" s="8">
        <v>0</v>
      </c>
      <c r="AL1709" s="8">
        <v>0</v>
      </c>
      <c r="AM1709" s="8">
        <v>0</v>
      </c>
      <c r="AN1709" s="8">
        <v>0</v>
      </c>
      <c r="AO1709" s="8">
        <v>0</v>
      </c>
      <c r="AP1709" s="8">
        <v>0</v>
      </c>
      <c r="AQ1709" s="8">
        <v>1.8460227272727272</v>
      </c>
      <c r="AR1709" s="8">
        <v>0</v>
      </c>
      <c r="AS1709" s="8">
        <v>0</v>
      </c>
      <c r="AT1709" s="8">
        <v>1.8460227272727272</v>
      </c>
      <c r="AU1709" s="7">
        <v>0</v>
      </c>
      <c r="AV1709" s="7">
        <v>0</v>
      </c>
      <c r="AW1709" s="7">
        <v>0</v>
      </c>
      <c r="AX1709" s="7">
        <v>0</v>
      </c>
      <c r="AY1709" s="7">
        <v>0</v>
      </c>
      <c r="AZ1709" s="7">
        <v>0</v>
      </c>
      <c r="BA1709" s="7">
        <v>0</v>
      </c>
      <c r="BB1709" s="7">
        <v>0</v>
      </c>
      <c r="BC1709" s="8">
        <v>0</v>
      </c>
      <c r="BD1709" s="8">
        <v>0</v>
      </c>
      <c r="BE1709" s="8">
        <v>0</v>
      </c>
      <c r="BF1709" s="8">
        <v>0</v>
      </c>
      <c r="BG1709" s="8">
        <v>0</v>
      </c>
      <c r="BH1709" s="8">
        <v>0</v>
      </c>
      <c r="BI1709" s="8">
        <v>0</v>
      </c>
      <c r="BJ1709" s="8">
        <v>0</v>
      </c>
      <c r="BK1709" s="8">
        <v>0</v>
      </c>
      <c r="BL1709" s="8">
        <v>0</v>
      </c>
      <c r="BM1709" s="8">
        <v>0</v>
      </c>
      <c r="BN1709" s="8">
        <v>0</v>
      </c>
      <c r="BO1709" s="8">
        <v>0</v>
      </c>
      <c r="BP1709" s="8">
        <v>0</v>
      </c>
      <c r="BQ1709" s="8">
        <v>0</v>
      </c>
      <c r="BR1709" s="8">
        <v>0</v>
      </c>
    </row>
    <row r="1710" spans="1:70" x14ac:dyDescent="0.25">
      <c r="A1710" s="6">
        <v>35422193</v>
      </c>
      <c r="B1710" t="s">
        <v>3377</v>
      </c>
      <c r="C1710" s="7" t="s">
        <v>421</v>
      </c>
      <c r="D1710" s="7" t="s">
        <v>94</v>
      </c>
      <c r="E1710" s="7" t="s">
        <v>421</v>
      </c>
      <c r="F1710" t="s">
        <v>2507</v>
      </c>
      <c r="G1710" t="s">
        <v>2609</v>
      </c>
      <c r="H1710" t="s">
        <v>3378</v>
      </c>
      <c r="I1710" t="s">
        <v>144</v>
      </c>
      <c r="J1710" t="s">
        <v>78</v>
      </c>
      <c r="K1710" t="s">
        <v>79</v>
      </c>
      <c r="L1710">
        <v>39.903646910100001</v>
      </c>
      <c r="M1710">
        <v>-121.679079621</v>
      </c>
      <c r="N1710" s="7" t="s">
        <v>1500</v>
      </c>
      <c r="O1710" s="7" t="s">
        <v>3379</v>
      </c>
      <c r="P1710" s="7" t="s">
        <v>1502</v>
      </c>
      <c r="Q1710" s="7" t="s">
        <v>170</v>
      </c>
      <c r="R1710" s="7">
        <v>2575</v>
      </c>
      <c r="S1710" s="7">
        <v>273</v>
      </c>
      <c r="T1710" s="7" t="s">
        <v>123</v>
      </c>
      <c r="U1710" s="7"/>
      <c r="V1710" s="7" t="s">
        <v>422</v>
      </c>
      <c r="W1710" s="8">
        <v>0</v>
      </c>
      <c r="X1710" s="8">
        <v>0</v>
      </c>
      <c r="Y1710" s="8">
        <v>0</v>
      </c>
      <c r="Z1710" s="8">
        <v>0</v>
      </c>
      <c r="AA1710" s="8">
        <v>0</v>
      </c>
      <c r="AB1710" s="8">
        <v>0</v>
      </c>
      <c r="AC1710" s="8">
        <v>0</v>
      </c>
      <c r="AD1710" s="8">
        <v>0</v>
      </c>
      <c r="AE1710" s="8">
        <v>0</v>
      </c>
      <c r="AF1710" s="8">
        <v>0</v>
      </c>
      <c r="AG1710" s="8">
        <v>0</v>
      </c>
      <c r="AH1710" s="8">
        <v>0</v>
      </c>
      <c r="AI1710" s="8">
        <v>0</v>
      </c>
      <c r="AJ1710" s="8">
        <v>0</v>
      </c>
      <c r="AK1710" s="8">
        <v>0</v>
      </c>
      <c r="AL1710" s="8">
        <v>0</v>
      </c>
      <c r="AM1710" s="8">
        <v>0</v>
      </c>
      <c r="AN1710" s="8">
        <v>0</v>
      </c>
      <c r="AO1710" s="8">
        <v>0</v>
      </c>
      <c r="AP1710" s="8">
        <v>0</v>
      </c>
      <c r="AQ1710" s="8">
        <v>0</v>
      </c>
      <c r="AR1710" s="8">
        <v>0</v>
      </c>
      <c r="AS1710" s="8">
        <v>0</v>
      </c>
      <c r="AT1710" s="8">
        <v>0</v>
      </c>
      <c r="AU1710" s="7">
        <v>0</v>
      </c>
      <c r="AV1710" s="7">
        <v>0</v>
      </c>
      <c r="AW1710" s="7">
        <v>0</v>
      </c>
      <c r="AX1710" s="7">
        <v>0</v>
      </c>
      <c r="AY1710" s="7">
        <v>0</v>
      </c>
      <c r="AZ1710" s="7">
        <v>0</v>
      </c>
      <c r="BA1710" s="7">
        <v>0</v>
      </c>
      <c r="BB1710" s="7">
        <v>0</v>
      </c>
      <c r="BC1710" s="8">
        <v>0</v>
      </c>
      <c r="BD1710" s="8">
        <v>0</v>
      </c>
      <c r="BE1710" s="8">
        <v>0</v>
      </c>
      <c r="BF1710" s="8">
        <v>0</v>
      </c>
      <c r="BG1710" s="8">
        <v>0</v>
      </c>
      <c r="BH1710" s="8">
        <v>0</v>
      </c>
      <c r="BI1710" s="8">
        <v>0</v>
      </c>
      <c r="BJ1710" s="8">
        <v>0</v>
      </c>
      <c r="BK1710" s="8">
        <v>0</v>
      </c>
      <c r="BL1710" s="8">
        <v>0</v>
      </c>
      <c r="BM1710" s="8">
        <v>0</v>
      </c>
      <c r="BN1710" s="8">
        <v>0</v>
      </c>
      <c r="BO1710" s="8">
        <v>0</v>
      </c>
      <c r="BP1710" s="8">
        <v>0</v>
      </c>
      <c r="BQ1710" s="8">
        <v>0</v>
      </c>
      <c r="BR1710" s="8">
        <v>0</v>
      </c>
    </row>
    <row r="1711" spans="1:70" x14ac:dyDescent="0.25">
      <c r="A1711" s="6">
        <v>35422194</v>
      </c>
      <c r="B1711" t="s">
        <v>3380</v>
      </c>
      <c r="C1711" s="7" t="s">
        <v>421</v>
      </c>
      <c r="D1711" s="7" t="s">
        <v>94</v>
      </c>
      <c r="E1711" s="7" t="s">
        <v>421</v>
      </c>
      <c r="F1711" t="s">
        <v>2507</v>
      </c>
      <c r="G1711" t="s">
        <v>2609</v>
      </c>
      <c r="H1711" t="s">
        <v>3378</v>
      </c>
      <c r="I1711" t="s">
        <v>144</v>
      </c>
      <c r="J1711" t="s">
        <v>78</v>
      </c>
      <c r="K1711" t="s">
        <v>79</v>
      </c>
      <c r="L1711">
        <v>39.934097313800002</v>
      </c>
      <c r="M1711">
        <v>-121.6573526123</v>
      </c>
      <c r="N1711" s="7" t="s">
        <v>1500</v>
      </c>
      <c r="O1711" s="7" t="s">
        <v>3379</v>
      </c>
      <c r="P1711" s="7" t="s">
        <v>1502</v>
      </c>
      <c r="Q1711" s="7" t="s">
        <v>170</v>
      </c>
      <c r="R1711" s="7">
        <v>2575</v>
      </c>
      <c r="S1711" s="7">
        <v>273</v>
      </c>
      <c r="T1711" s="7" t="s">
        <v>123</v>
      </c>
      <c r="U1711" s="7"/>
      <c r="V1711" s="7" t="s">
        <v>422</v>
      </c>
      <c r="W1711" s="8">
        <v>0</v>
      </c>
      <c r="X1711" s="8">
        <v>0</v>
      </c>
      <c r="Y1711" s="8">
        <v>0</v>
      </c>
      <c r="Z1711" s="8">
        <v>0</v>
      </c>
      <c r="AA1711" s="8">
        <v>0</v>
      </c>
      <c r="AB1711" s="8">
        <v>0</v>
      </c>
      <c r="AC1711" s="8">
        <v>0</v>
      </c>
      <c r="AD1711" s="8">
        <v>0</v>
      </c>
      <c r="AE1711" s="8">
        <v>0</v>
      </c>
      <c r="AF1711" s="8">
        <v>0</v>
      </c>
      <c r="AG1711" s="8">
        <v>0</v>
      </c>
      <c r="AH1711" s="8">
        <v>0</v>
      </c>
      <c r="AI1711" s="8">
        <v>0</v>
      </c>
      <c r="AJ1711" s="8">
        <v>0</v>
      </c>
      <c r="AK1711" s="8">
        <v>0</v>
      </c>
      <c r="AL1711" s="8">
        <v>0</v>
      </c>
      <c r="AM1711" s="8">
        <v>0</v>
      </c>
      <c r="AN1711" s="8">
        <v>0</v>
      </c>
      <c r="AO1711" s="8">
        <v>0</v>
      </c>
      <c r="AP1711" s="8">
        <v>0</v>
      </c>
      <c r="AQ1711" s="8">
        <v>0</v>
      </c>
      <c r="AR1711" s="8">
        <v>0</v>
      </c>
      <c r="AS1711" s="8">
        <v>0</v>
      </c>
      <c r="AT1711" s="8">
        <v>0</v>
      </c>
      <c r="AU1711" s="7">
        <v>0</v>
      </c>
      <c r="AV1711" s="7">
        <v>0</v>
      </c>
      <c r="AW1711" s="7">
        <v>0</v>
      </c>
      <c r="AX1711" s="7">
        <v>0</v>
      </c>
      <c r="AY1711" s="7">
        <v>0</v>
      </c>
      <c r="AZ1711" s="7">
        <v>0</v>
      </c>
      <c r="BA1711" s="7">
        <v>0</v>
      </c>
      <c r="BB1711" s="7">
        <v>0</v>
      </c>
      <c r="BC1711" s="8">
        <v>0</v>
      </c>
      <c r="BD1711" s="8">
        <v>0</v>
      </c>
      <c r="BE1711" s="8">
        <v>0</v>
      </c>
      <c r="BF1711" s="8">
        <v>0</v>
      </c>
      <c r="BG1711" s="8">
        <v>0</v>
      </c>
      <c r="BH1711" s="8">
        <v>0</v>
      </c>
      <c r="BI1711" s="8">
        <v>0</v>
      </c>
      <c r="BJ1711" s="8">
        <v>0</v>
      </c>
      <c r="BK1711" s="8">
        <v>0</v>
      </c>
      <c r="BL1711" s="8">
        <v>0</v>
      </c>
      <c r="BM1711" s="8">
        <v>0</v>
      </c>
      <c r="BN1711" s="8">
        <v>0</v>
      </c>
      <c r="BO1711" s="8">
        <v>0</v>
      </c>
      <c r="BP1711" s="8">
        <v>0</v>
      </c>
      <c r="BQ1711" s="8">
        <v>0</v>
      </c>
      <c r="BR1711" s="8">
        <v>0</v>
      </c>
    </row>
    <row r="1712" spans="1:70" x14ac:dyDescent="0.25">
      <c r="A1712" s="6">
        <v>35422195</v>
      </c>
      <c r="B1712" t="s">
        <v>3381</v>
      </c>
      <c r="C1712" s="7" t="s">
        <v>421</v>
      </c>
      <c r="D1712" s="7" t="s">
        <v>94</v>
      </c>
      <c r="E1712" s="7" t="s">
        <v>421</v>
      </c>
      <c r="F1712" t="s">
        <v>2507</v>
      </c>
      <c r="G1712" t="s">
        <v>2609</v>
      </c>
      <c r="H1712" t="s">
        <v>3378</v>
      </c>
      <c r="I1712" t="s">
        <v>144</v>
      </c>
      <c r="J1712" t="s">
        <v>78</v>
      </c>
      <c r="K1712" t="s">
        <v>79</v>
      </c>
      <c r="L1712">
        <v>40.092960959099997</v>
      </c>
      <c r="M1712">
        <v>-121.55582817040001</v>
      </c>
      <c r="N1712" s="7" t="s">
        <v>1500</v>
      </c>
      <c r="O1712" s="7" t="s">
        <v>3379</v>
      </c>
      <c r="P1712" s="7" t="s">
        <v>1502</v>
      </c>
      <c r="Q1712" s="7" t="s">
        <v>141</v>
      </c>
      <c r="R1712" s="7">
        <v>2575</v>
      </c>
      <c r="S1712" s="7">
        <v>273</v>
      </c>
      <c r="T1712" s="7" t="s">
        <v>123</v>
      </c>
      <c r="U1712" s="7"/>
      <c r="V1712" s="7" t="s">
        <v>422</v>
      </c>
      <c r="W1712" s="8">
        <v>0</v>
      </c>
      <c r="X1712" s="8">
        <v>0</v>
      </c>
      <c r="Y1712" s="8">
        <v>0</v>
      </c>
      <c r="Z1712" s="8">
        <v>0</v>
      </c>
      <c r="AA1712" s="8">
        <v>0</v>
      </c>
      <c r="AB1712" s="8">
        <v>0</v>
      </c>
      <c r="AC1712" s="8">
        <v>0</v>
      </c>
      <c r="AD1712" s="8">
        <v>0</v>
      </c>
      <c r="AE1712" s="8">
        <v>0</v>
      </c>
      <c r="AF1712" s="8">
        <v>0</v>
      </c>
      <c r="AG1712" s="8">
        <v>0</v>
      </c>
      <c r="AH1712" s="8">
        <v>0</v>
      </c>
      <c r="AI1712" s="8">
        <v>0</v>
      </c>
      <c r="AJ1712" s="8">
        <v>0</v>
      </c>
      <c r="AK1712" s="8">
        <v>0</v>
      </c>
      <c r="AL1712" s="8">
        <v>0</v>
      </c>
      <c r="AM1712" s="8">
        <v>0</v>
      </c>
      <c r="AN1712" s="8">
        <v>0</v>
      </c>
      <c r="AO1712" s="8">
        <v>0</v>
      </c>
      <c r="AP1712" s="8">
        <v>0</v>
      </c>
      <c r="AQ1712" s="8">
        <v>0</v>
      </c>
      <c r="AR1712" s="8">
        <v>0</v>
      </c>
      <c r="AS1712" s="8">
        <v>0</v>
      </c>
      <c r="AT1712" s="8">
        <v>0</v>
      </c>
      <c r="AU1712" s="7">
        <v>0</v>
      </c>
      <c r="AV1712" s="7">
        <v>0</v>
      </c>
      <c r="AW1712" s="7">
        <v>0</v>
      </c>
      <c r="AX1712" s="7">
        <v>0</v>
      </c>
      <c r="AY1712" s="7">
        <v>0</v>
      </c>
      <c r="AZ1712" s="7">
        <v>0</v>
      </c>
      <c r="BA1712" s="7">
        <v>0</v>
      </c>
      <c r="BB1712" s="7">
        <v>0</v>
      </c>
      <c r="BC1712" s="8">
        <v>0</v>
      </c>
      <c r="BD1712" s="8">
        <v>0</v>
      </c>
      <c r="BE1712" s="8">
        <v>0</v>
      </c>
      <c r="BF1712" s="8">
        <v>0</v>
      </c>
      <c r="BG1712" s="8">
        <v>0</v>
      </c>
      <c r="BH1712" s="8">
        <v>0</v>
      </c>
      <c r="BI1712" s="8">
        <v>0</v>
      </c>
      <c r="BJ1712" s="8">
        <v>0</v>
      </c>
      <c r="BK1712" s="8">
        <v>0</v>
      </c>
      <c r="BL1712" s="8">
        <v>0</v>
      </c>
      <c r="BM1712" s="8">
        <v>0</v>
      </c>
      <c r="BN1712" s="8">
        <v>0</v>
      </c>
      <c r="BO1712" s="8">
        <v>0</v>
      </c>
      <c r="BP1712" s="8">
        <v>0</v>
      </c>
      <c r="BQ1712" s="8">
        <v>0</v>
      </c>
      <c r="BR1712" s="8">
        <v>0</v>
      </c>
    </row>
    <row r="1713" spans="1:70" x14ac:dyDescent="0.25">
      <c r="A1713" s="6">
        <v>35374456</v>
      </c>
      <c r="B1713" t="s">
        <v>3382</v>
      </c>
      <c r="C1713" s="7" t="s">
        <v>421</v>
      </c>
      <c r="D1713" s="7" t="s">
        <v>2647</v>
      </c>
      <c r="E1713" s="7" t="s">
        <v>421</v>
      </c>
      <c r="F1713" t="s">
        <v>2507</v>
      </c>
      <c r="G1713" t="s">
        <v>2648</v>
      </c>
      <c r="H1713" t="s">
        <v>3378</v>
      </c>
      <c r="I1713" t="s">
        <v>144</v>
      </c>
      <c r="J1713" t="s">
        <v>78</v>
      </c>
      <c r="K1713" t="s">
        <v>79</v>
      </c>
      <c r="L1713">
        <v>39.887058425299998</v>
      </c>
      <c r="M1713">
        <v>-121.6653883274</v>
      </c>
      <c r="N1713" s="7" t="s">
        <v>1500</v>
      </c>
      <c r="O1713" s="7" t="s">
        <v>3379</v>
      </c>
      <c r="P1713" s="7" t="s">
        <v>1502</v>
      </c>
      <c r="Q1713" s="7" t="s">
        <v>170</v>
      </c>
      <c r="R1713" s="7">
        <v>2575</v>
      </c>
      <c r="S1713" s="7">
        <v>273</v>
      </c>
      <c r="T1713" s="7" t="s">
        <v>123</v>
      </c>
      <c r="U1713" s="7"/>
      <c r="V1713" s="7" t="s">
        <v>422</v>
      </c>
      <c r="W1713" s="8">
        <v>0</v>
      </c>
      <c r="X1713" s="8">
        <v>10.189962121212121</v>
      </c>
      <c r="Y1713" s="8">
        <v>0</v>
      </c>
      <c r="Z1713" s="8">
        <v>10.189962121212121</v>
      </c>
      <c r="AA1713" s="8">
        <v>0</v>
      </c>
      <c r="AB1713" s="8">
        <v>0</v>
      </c>
      <c r="AC1713" s="8">
        <v>0</v>
      </c>
      <c r="AD1713" s="8">
        <v>0</v>
      </c>
      <c r="AE1713" s="8">
        <v>0</v>
      </c>
      <c r="AF1713" s="8">
        <v>0</v>
      </c>
      <c r="AG1713" s="8">
        <v>0</v>
      </c>
      <c r="AH1713" s="8">
        <v>0</v>
      </c>
      <c r="AI1713" s="8">
        <v>0</v>
      </c>
      <c r="AJ1713" s="8">
        <v>0</v>
      </c>
      <c r="AK1713" s="8">
        <v>0</v>
      </c>
      <c r="AL1713" s="8">
        <v>0</v>
      </c>
      <c r="AM1713" s="8">
        <v>0</v>
      </c>
      <c r="AN1713" s="8">
        <v>0</v>
      </c>
      <c r="AO1713" s="8">
        <v>0</v>
      </c>
      <c r="AP1713" s="8">
        <v>0</v>
      </c>
      <c r="AQ1713" s="8">
        <v>0</v>
      </c>
      <c r="AR1713" s="8">
        <v>0</v>
      </c>
      <c r="AS1713" s="8">
        <v>0</v>
      </c>
      <c r="AT1713" s="8">
        <v>0</v>
      </c>
      <c r="AU1713" s="7">
        <v>0</v>
      </c>
      <c r="AV1713" s="7">
        <v>0</v>
      </c>
      <c r="AW1713" s="7">
        <v>0</v>
      </c>
      <c r="AX1713" s="7">
        <v>0</v>
      </c>
      <c r="AY1713" s="7">
        <v>0</v>
      </c>
      <c r="AZ1713" s="7">
        <v>0</v>
      </c>
      <c r="BA1713" s="7">
        <v>0</v>
      </c>
      <c r="BB1713" s="7">
        <v>0</v>
      </c>
      <c r="BC1713" s="8">
        <v>0</v>
      </c>
      <c r="BD1713" s="8">
        <v>0</v>
      </c>
      <c r="BE1713" s="8">
        <v>0</v>
      </c>
      <c r="BF1713" s="8">
        <v>0</v>
      </c>
      <c r="BG1713" s="8">
        <v>0</v>
      </c>
      <c r="BH1713" s="8">
        <v>10.189962121212121</v>
      </c>
      <c r="BI1713" s="8">
        <v>0</v>
      </c>
      <c r="BJ1713" s="8">
        <v>10.189962121212121</v>
      </c>
      <c r="BK1713" s="8">
        <v>0</v>
      </c>
      <c r="BL1713" s="8">
        <v>0</v>
      </c>
      <c r="BM1713" s="8">
        <v>0</v>
      </c>
      <c r="BN1713" s="8">
        <v>0</v>
      </c>
      <c r="BO1713" s="8">
        <v>0</v>
      </c>
      <c r="BP1713" s="8">
        <v>0</v>
      </c>
      <c r="BQ1713" s="8">
        <v>0</v>
      </c>
      <c r="BR1713" s="8">
        <v>0</v>
      </c>
    </row>
    <row r="1714" spans="1:70" x14ac:dyDescent="0.25">
      <c r="A1714" s="6">
        <v>35374457</v>
      </c>
      <c r="B1714" t="s">
        <v>3383</v>
      </c>
      <c r="C1714" s="7" t="s">
        <v>421</v>
      </c>
      <c r="D1714" s="7" t="s">
        <v>2647</v>
      </c>
      <c r="E1714" s="7" t="s">
        <v>421</v>
      </c>
      <c r="F1714" t="s">
        <v>2507</v>
      </c>
      <c r="G1714" t="s">
        <v>2648</v>
      </c>
      <c r="H1714" t="s">
        <v>3378</v>
      </c>
      <c r="I1714" t="s">
        <v>144</v>
      </c>
      <c r="J1714" t="s">
        <v>78</v>
      </c>
      <c r="K1714" t="s">
        <v>79</v>
      </c>
      <c r="L1714">
        <v>39.886999127300001</v>
      </c>
      <c r="M1714">
        <v>-121.6654161196</v>
      </c>
      <c r="N1714" s="7" t="s">
        <v>1500</v>
      </c>
      <c r="O1714" s="7" t="s">
        <v>3379</v>
      </c>
      <c r="P1714" s="7" t="s">
        <v>1502</v>
      </c>
      <c r="Q1714" s="7" t="s">
        <v>170</v>
      </c>
      <c r="R1714" s="7">
        <v>2575</v>
      </c>
      <c r="S1714" s="7">
        <v>273</v>
      </c>
      <c r="T1714" s="7" t="s">
        <v>123</v>
      </c>
      <c r="U1714" s="7"/>
      <c r="V1714" s="7" t="s">
        <v>422</v>
      </c>
      <c r="W1714" s="8">
        <v>0</v>
      </c>
      <c r="X1714" s="8">
        <v>8.75</v>
      </c>
      <c r="Y1714" s="8">
        <v>0</v>
      </c>
      <c r="Z1714" s="8">
        <v>8.75</v>
      </c>
      <c r="AA1714" s="8">
        <v>0</v>
      </c>
      <c r="AB1714" s="8">
        <v>0</v>
      </c>
      <c r="AC1714" s="8">
        <v>0</v>
      </c>
      <c r="AD1714" s="8">
        <v>0</v>
      </c>
      <c r="AE1714" s="8">
        <v>0</v>
      </c>
      <c r="AF1714" s="8">
        <v>0</v>
      </c>
      <c r="AG1714" s="8">
        <v>0</v>
      </c>
      <c r="AH1714" s="8">
        <v>0</v>
      </c>
      <c r="AI1714" s="8">
        <v>0</v>
      </c>
      <c r="AJ1714" s="8">
        <v>0</v>
      </c>
      <c r="AK1714" s="8">
        <v>0</v>
      </c>
      <c r="AL1714" s="8">
        <v>0</v>
      </c>
      <c r="AM1714" s="8">
        <v>0</v>
      </c>
      <c r="AN1714" s="8">
        <v>0</v>
      </c>
      <c r="AO1714" s="8">
        <v>0</v>
      </c>
      <c r="AP1714" s="8">
        <v>0</v>
      </c>
      <c r="AQ1714" s="8">
        <v>0</v>
      </c>
      <c r="AR1714" s="8">
        <v>0</v>
      </c>
      <c r="AS1714" s="8">
        <v>0</v>
      </c>
      <c r="AT1714" s="8">
        <v>0</v>
      </c>
      <c r="AU1714" s="7">
        <v>0</v>
      </c>
      <c r="AV1714" s="7">
        <v>0</v>
      </c>
      <c r="AW1714" s="7">
        <v>0</v>
      </c>
      <c r="AX1714" s="7">
        <v>0</v>
      </c>
      <c r="AY1714" s="7">
        <v>0</v>
      </c>
      <c r="AZ1714" s="7">
        <v>0</v>
      </c>
      <c r="BA1714" s="7">
        <v>0</v>
      </c>
      <c r="BB1714" s="7">
        <v>0</v>
      </c>
      <c r="BC1714" s="8">
        <v>0</v>
      </c>
      <c r="BD1714" s="8">
        <v>0</v>
      </c>
      <c r="BE1714" s="8">
        <v>0</v>
      </c>
      <c r="BF1714" s="8">
        <v>0</v>
      </c>
      <c r="BG1714" s="8">
        <v>0</v>
      </c>
      <c r="BH1714" s="8">
        <v>8.75</v>
      </c>
      <c r="BI1714" s="8">
        <v>0</v>
      </c>
      <c r="BJ1714" s="8">
        <v>8.75</v>
      </c>
      <c r="BK1714" s="8">
        <v>0</v>
      </c>
      <c r="BL1714" s="8">
        <v>0</v>
      </c>
      <c r="BM1714" s="8">
        <v>0</v>
      </c>
      <c r="BN1714" s="8">
        <v>0</v>
      </c>
      <c r="BO1714" s="8">
        <v>0</v>
      </c>
      <c r="BP1714" s="8">
        <v>0</v>
      </c>
      <c r="BQ1714" s="8">
        <v>0</v>
      </c>
      <c r="BR1714" s="8">
        <v>0</v>
      </c>
    </row>
    <row r="1715" spans="1:70" x14ac:dyDescent="0.25">
      <c r="A1715" s="6">
        <v>35374458</v>
      </c>
      <c r="B1715" t="s">
        <v>3384</v>
      </c>
      <c r="C1715" s="7" t="s">
        <v>421</v>
      </c>
      <c r="D1715" s="7" t="s">
        <v>2647</v>
      </c>
      <c r="E1715" s="7" t="s">
        <v>421</v>
      </c>
      <c r="F1715" t="s">
        <v>2507</v>
      </c>
      <c r="G1715" t="s">
        <v>2648</v>
      </c>
      <c r="H1715" t="s">
        <v>3378</v>
      </c>
      <c r="I1715" t="s">
        <v>144</v>
      </c>
      <c r="J1715" t="s">
        <v>78</v>
      </c>
      <c r="K1715" t="s">
        <v>79</v>
      </c>
      <c r="L1715">
        <v>39.886788818299998</v>
      </c>
      <c r="M1715">
        <v>-121.6655115218</v>
      </c>
      <c r="N1715" s="7" t="s">
        <v>1500</v>
      </c>
      <c r="O1715" s="7" t="s">
        <v>3379</v>
      </c>
      <c r="P1715" s="7" t="s">
        <v>1502</v>
      </c>
      <c r="Q1715" s="7" t="s">
        <v>122</v>
      </c>
      <c r="R1715" s="7">
        <v>2575</v>
      </c>
      <c r="S1715" s="7">
        <v>273</v>
      </c>
      <c r="T1715" s="7" t="s">
        <v>123</v>
      </c>
      <c r="U1715" s="7"/>
      <c r="V1715" s="7" t="s">
        <v>422</v>
      </c>
      <c r="W1715" s="8">
        <v>0</v>
      </c>
      <c r="X1715" s="8">
        <v>8.75</v>
      </c>
      <c r="Y1715" s="8">
        <v>0</v>
      </c>
      <c r="Z1715" s="8">
        <v>8.75</v>
      </c>
      <c r="AA1715" s="8">
        <v>0</v>
      </c>
      <c r="AB1715" s="8">
        <v>0</v>
      </c>
      <c r="AC1715" s="8">
        <v>0</v>
      </c>
      <c r="AD1715" s="8">
        <v>0</v>
      </c>
      <c r="AE1715" s="8">
        <v>0</v>
      </c>
      <c r="AF1715" s="8">
        <v>0</v>
      </c>
      <c r="AG1715" s="8">
        <v>0</v>
      </c>
      <c r="AH1715" s="8">
        <v>0</v>
      </c>
      <c r="AI1715" s="8">
        <v>0</v>
      </c>
      <c r="AJ1715" s="8">
        <v>0</v>
      </c>
      <c r="AK1715" s="8">
        <v>0</v>
      </c>
      <c r="AL1715" s="8">
        <v>0</v>
      </c>
      <c r="AM1715" s="8">
        <v>0</v>
      </c>
      <c r="AN1715" s="8">
        <v>0</v>
      </c>
      <c r="AO1715" s="8">
        <v>0</v>
      </c>
      <c r="AP1715" s="8">
        <v>0</v>
      </c>
      <c r="AQ1715" s="8">
        <v>0</v>
      </c>
      <c r="AR1715" s="8">
        <v>0</v>
      </c>
      <c r="AS1715" s="8">
        <v>0</v>
      </c>
      <c r="AT1715" s="8">
        <v>0</v>
      </c>
      <c r="AU1715" s="7">
        <v>0</v>
      </c>
      <c r="AV1715" s="7">
        <v>0</v>
      </c>
      <c r="AW1715" s="7">
        <v>0</v>
      </c>
      <c r="AX1715" s="7">
        <v>0</v>
      </c>
      <c r="AY1715" s="7">
        <v>0</v>
      </c>
      <c r="AZ1715" s="7">
        <v>0</v>
      </c>
      <c r="BA1715" s="7">
        <v>0</v>
      </c>
      <c r="BB1715" s="7">
        <v>0</v>
      </c>
      <c r="BC1715" s="8">
        <v>0</v>
      </c>
      <c r="BD1715" s="8">
        <v>0</v>
      </c>
      <c r="BE1715" s="8">
        <v>0</v>
      </c>
      <c r="BF1715" s="8">
        <v>0</v>
      </c>
      <c r="BG1715" s="8">
        <v>0</v>
      </c>
      <c r="BH1715" s="8">
        <v>8.75</v>
      </c>
      <c r="BI1715" s="8">
        <v>0</v>
      </c>
      <c r="BJ1715" s="8">
        <v>8.75</v>
      </c>
      <c r="BK1715" s="8">
        <v>0</v>
      </c>
      <c r="BL1715" s="8">
        <v>0</v>
      </c>
      <c r="BM1715" s="8">
        <v>0</v>
      </c>
      <c r="BN1715" s="8">
        <v>0</v>
      </c>
      <c r="BO1715" s="8">
        <v>0</v>
      </c>
      <c r="BP1715" s="8">
        <v>0</v>
      </c>
      <c r="BQ1715" s="8">
        <v>0</v>
      </c>
      <c r="BR1715" s="8">
        <v>0</v>
      </c>
    </row>
    <row r="1716" spans="1:70" x14ac:dyDescent="0.25">
      <c r="A1716" s="6">
        <v>35374459</v>
      </c>
      <c r="B1716" t="s">
        <v>3385</v>
      </c>
      <c r="C1716" s="7" t="s">
        <v>421</v>
      </c>
      <c r="D1716" s="7" t="s">
        <v>2647</v>
      </c>
      <c r="E1716" s="7" t="s">
        <v>421</v>
      </c>
      <c r="F1716" t="s">
        <v>2507</v>
      </c>
      <c r="G1716" t="s">
        <v>2648</v>
      </c>
      <c r="H1716" t="s">
        <v>3378</v>
      </c>
      <c r="I1716" t="s">
        <v>144</v>
      </c>
      <c r="J1716" t="s">
        <v>78</v>
      </c>
      <c r="K1716" t="s">
        <v>79</v>
      </c>
      <c r="L1716">
        <v>39.886433018699996</v>
      </c>
      <c r="M1716">
        <v>-121.66567482249999</v>
      </c>
      <c r="N1716" s="7" t="s">
        <v>1500</v>
      </c>
      <c r="O1716" s="7" t="s">
        <v>3379</v>
      </c>
      <c r="P1716" s="7" t="s">
        <v>1502</v>
      </c>
      <c r="Q1716" s="7" t="s">
        <v>141</v>
      </c>
      <c r="R1716" s="7">
        <v>2575</v>
      </c>
      <c r="S1716" s="7">
        <v>273</v>
      </c>
      <c r="T1716" s="7" t="s">
        <v>123</v>
      </c>
      <c r="U1716" s="7"/>
      <c r="V1716" s="7" t="s">
        <v>422</v>
      </c>
      <c r="W1716" s="8">
        <v>0</v>
      </c>
      <c r="X1716" s="8">
        <v>8.75</v>
      </c>
      <c r="Y1716" s="8">
        <v>0</v>
      </c>
      <c r="Z1716" s="8">
        <v>8.75</v>
      </c>
      <c r="AA1716" s="8">
        <v>0</v>
      </c>
      <c r="AB1716" s="8">
        <v>0</v>
      </c>
      <c r="AC1716" s="8">
        <v>0</v>
      </c>
      <c r="AD1716" s="8">
        <v>0</v>
      </c>
      <c r="AE1716" s="8">
        <v>0</v>
      </c>
      <c r="AF1716" s="8">
        <v>0</v>
      </c>
      <c r="AG1716" s="8">
        <v>0</v>
      </c>
      <c r="AH1716" s="8">
        <v>0</v>
      </c>
      <c r="AI1716" s="8">
        <v>0</v>
      </c>
      <c r="AJ1716" s="8">
        <v>0</v>
      </c>
      <c r="AK1716" s="8">
        <v>0</v>
      </c>
      <c r="AL1716" s="8">
        <v>0</v>
      </c>
      <c r="AM1716" s="8">
        <v>0</v>
      </c>
      <c r="AN1716" s="8">
        <v>0</v>
      </c>
      <c r="AO1716" s="8">
        <v>0</v>
      </c>
      <c r="AP1716" s="8">
        <v>0</v>
      </c>
      <c r="AQ1716" s="8">
        <v>0</v>
      </c>
      <c r="AR1716" s="8">
        <v>0</v>
      </c>
      <c r="AS1716" s="8">
        <v>0</v>
      </c>
      <c r="AT1716" s="8">
        <v>0</v>
      </c>
      <c r="AU1716" s="7">
        <v>0</v>
      </c>
      <c r="AV1716" s="7">
        <v>0</v>
      </c>
      <c r="AW1716" s="7">
        <v>0</v>
      </c>
      <c r="AX1716" s="7">
        <v>0</v>
      </c>
      <c r="AY1716" s="7">
        <v>0</v>
      </c>
      <c r="AZ1716" s="7">
        <v>0</v>
      </c>
      <c r="BA1716" s="7">
        <v>0</v>
      </c>
      <c r="BB1716" s="7">
        <v>0</v>
      </c>
      <c r="BC1716" s="8">
        <v>0</v>
      </c>
      <c r="BD1716" s="8">
        <v>0</v>
      </c>
      <c r="BE1716" s="8">
        <v>0</v>
      </c>
      <c r="BF1716" s="8">
        <v>0</v>
      </c>
      <c r="BG1716" s="8">
        <v>0</v>
      </c>
      <c r="BH1716" s="8">
        <v>8.75</v>
      </c>
      <c r="BI1716" s="8">
        <v>0</v>
      </c>
      <c r="BJ1716" s="8">
        <v>8.75</v>
      </c>
      <c r="BK1716" s="8">
        <v>0</v>
      </c>
      <c r="BL1716" s="8">
        <v>0</v>
      </c>
      <c r="BM1716" s="8">
        <v>0</v>
      </c>
      <c r="BN1716" s="8">
        <v>0</v>
      </c>
      <c r="BO1716" s="8">
        <v>0</v>
      </c>
      <c r="BP1716" s="8">
        <v>0</v>
      </c>
      <c r="BQ1716" s="8">
        <v>0</v>
      </c>
      <c r="BR1716" s="8">
        <v>0</v>
      </c>
    </row>
    <row r="1717" spans="1:70" x14ac:dyDescent="0.25">
      <c r="A1717" s="6">
        <v>35374561</v>
      </c>
      <c r="B1717" t="s">
        <v>3386</v>
      </c>
      <c r="C1717" s="7" t="s">
        <v>421</v>
      </c>
      <c r="D1717" s="7" t="s">
        <v>2647</v>
      </c>
      <c r="E1717" s="7" t="s">
        <v>421</v>
      </c>
      <c r="F1717" t="s">
        <v>2507</v>
      </c>
      <c r="G1717" t="s">
        <v>2648</v>
      </c>
      <c r="H1717" t="s">
        <v>3378</v>
      </c>
      <c r="I1717" t="s">
        <v>144</v>
      </c>
      <c r="J1717" t="s">
        <v>78</v>
      </c>
      <c r="K1717" t="s">
        <v>79</v>
      </c>
      <c r="L1717">
        <v>39.885600207099998</v>
      </c>
      <c r="M1717">
        <v>-121.6660453301</v>
      </c>
      <c r="N1717" s="7" t="s">
        <v>1500</v>
      </c>
      <c r="O1717" s="7" t="s">
        <v>3379</v>
      </c>
      <c r="P1717" s="7" t="s">
        <v>1502</v>
      </c>
      <c r="Q1717" s="7" t="s">
        <v>141</v>
      </c>
      <c r="R1717" s="7">
        <v>2575</v>
      </c>
      <c r="S1717" s="7">
        <v>273</v>
      </c>
      <c r="T1717" s="7" t="s">
        <v>123</v>
      </c>
      <c r="U1717" s="7"/>
      <c r="V1717" s="7" t="s">
        <v>422</v>
      </c>
      <c r="W1717" s="8">
        <v>0</v>
      </c>
      <c r="X1717" s="8">
        <v>8.75</v>
      </c>
      <c r="Y1717" s="8">
        <v>0</v>
      </c>
      <c r="Z1717" s="8">
        <v>8.75</v>
      </c>
      <c r="AA1717" s="8">
        <v>0</v>
      </c>
      <c r="AB1717" s="8">
        <v>0</v>
      </c>
      <c r="AC1717" s="8">
        <v>0</v>
      </c>
      <c r="AD1717" s="8">
        <v>0</v>
      </c>
      <c r="AE1717" s="8">
        <v>0</v>
      </c>
      <c r="AF1717" s="8">
        <v>0</v>
      </c>
      <c r="AG1717" s="8">
        <v>0</v>
      </c>
      <c r="AH1717" s="8">
        <v>0</v>
      </c>
      <c r="AI1717" s="8">
        <v>0</v>
      </c>
      <c r="AJ1717" s="8">
        <v>0</v>
      </c>
      <c r="AK1717" s="8">
        <v>0</v>
      </c>
      <c r="AL1717" s="8">
        <v>0</v>
      </c>
      <c r="AM1717" s="8">
        <v>0</v>
      </c>
      <c r="AN1717" s="8">
        <v>0</v>
      </c>
      <c r="AO1717" s="8">
        <v>0</v>
      </c>
      <c r="AP1717" s="8">
        <v>0</v>
      </c>
      <c r="AQ1717" s="8">
        <v>0</v>
      </c>
      <c r="AR1717" s="8">
        <v>0</v>
      </c>
      <c r="AS1717" s="8">
        <v>0</v>
      </c>
      <c r="AT1717" s="8">
        <v>0</v>
      </c>
      <c r="AU1717" s="7">
        <v>0</v>
      </c>
      <c r="AV1717" s="7">
        <v>0</v>
      </c>
      <c r="AW1717" s="7">
        <v>0</v>
      </c>
      <c r="AX1717" s="7">
        <v>0</v>
      </c>
      <c r="AY1717" s="7">
        <v>0</v>
      </c>
      <c r="AZ1717" s="7">
        <v>0</v>
      </c>
      <c r="BA1717" s="7">
        <v>0</v>
      </c>
      <c r="BB1717" s="7">
        <v>0</v>
      </c>
      <c r="BC1717" s="8">
        <v>0</v>
      </c>
      <c r="BD1717" s="8">
        <v>0</v>
      </c>
      <c r="BE1717" s="8">
        <v>0</v>
      </c>
      <c r="BF1717" s="8">
        <v>0</v>
      </c>
      <c r="BG1717" s="8">
        <v>0</v>
      </c>
      <c r="BH1717" s="8">
        <v>0</v>
      </c>
      <c r="BI1717" s="8">
        <v>0</v>
      </c>
      <c r="BJ1717" s="8">
        <v>0</v>
      </c>
      <c r="BK1717" s="8">
        <v>0</v>
      </c>
      <c r="BL1717" s="8">
        <v>8.75</v>
      </c>
      <c r="BM1717" s="8">
        <v>0</v>
      </c>
      <c r="BN1717" s="8">
        <v>8.75</v>
      </c>
      <c r="BO1717" s="8">
        <v>0</v>
      </c>
      <c r="BP1717" s="8">
        <v>0</v>
      </c>
      <c r="BQ1717" s="8">
        <v>0</v>
      </c>
      <c r="BR1717" s="8">
        <v>0</v>
      </c>
    </row>
    <row r="1718" spans="1:70" x14ac:dyDescent="0.25">
      <c r="A1718" s="6">
        <v>35374562</v>
      </c>
      <c r="B1718" t="s">
        <v>3387</v>
      </c>
      <c r="C1718" s="7" t="s">
        <v>421</v>
      </c>
      <c r="D1718" s="7" t="s">
        <v>2647</v>
      </c>
      <c r="E1718" s="7" t="s">
        <v>421</v>
      </c>
      <c r="F1718" t="s">
        <v>2507</v>
      </c>
      <c r="G1718" t="s">
        <v>2648</v>
      </c>
      <c r="H1718" t="s">
        <v>3378</v>
      </c>
      <c r="I1718" t="s">
        <v>144</v>
      </c>
      <c r="J1718" t="s">
        <v>78</v>
      </c>
      <c r="K1718" t="s">
        <v>79</v>
      </c>
      <c r="L1718">
        <v>39.884735127900001</v>
      </c>
      <c r="M1718">
        <v>-121.66613119980001</v>
      </c>
      <c r="N1718" s="7" t="s">
        <v>1500</v>
      </c>
      <c r="O1718" s="7" t="s">
        <v>3379</v>
      </c>
      <c r="P1718" s="7" t="s">
        <v>1502</v>
      </c>
      <c r="Q1718" s="7" t="s">
        <v>141</v>
      </c>
      <c r="R1718" s="7">
        <v>2575</v>
      </c>
      <c r="S1718" s="7">
        <v>273</v>
      </c>
      <c r="T1718" s="7" t="s">
        <v>123</v>
      </c>
      <c r="U1718" s="7"/>
      <c r="V1718" s="7" t="s">
        <v>422</v>
      </c>
      <c r="W1718" s="8">
        <v>0</v>
      </c>
      <c r="X1718" s="8">
        <v>8.75</v>
      </c>
      <c r="Y1718" s="8">
        <v>0</v>
      </c>
      <c r="Z1718" s="8">
        <v>8.75</v>
      </c>
      <c r="AA1718" s="8">
        <v>0</v>
      </c>
      <c r="AB1718" s="8">
        <v>0</v>
      </c>
      <c r="AC1718" s="8">
        <v>0</v>
      </c>
      <c r="AD1718" s="8">
        <v>0</v>
      </c>
      <c r="AE1718" s="8">
        <v>0</v>
      </c>
      <c r="AF1718" s="8">
        <v>0</v>
      </c>
      <c r="AG1718" s="8">
        <v>0</v>
      </c>
      <c r="AH1718" s="8">
        <v>0</v>
      </c>
      <c r="AI1718" s="8">
        <v>0</v>
      </c>
      <c r="AJ1718" s="8">
        <v>0</v>
      </c>
      <c r="AK1718" s="8">
        <v>0</v>
      </c>
      <c r="AL1718" s="8">
        <v>0</v>
      </c>
      <c r="AM1718" s="8">
        <v>0</v>
      </c>
      <c r="AN1718" s="8">
        <v>0</v>
      </c>
      <c r="AO1718" s="8">
        <v>0</v>
      </c>
      <c r="AP1718" s="8">
        <v>0</v>
      </c>
      <c r="AQ1718" s="8">
        <v>0</v>
      </c>
      <c r="AR1718" s="8">
        <v>0</v>
      </c>
      <c r="AS1718" s="8">
        <v>0</v>
      </c>
      <c r="AT1718" s="8">
        <v>0</v>
      </c>
      <c r="AU1718" s="7">
        <v>0</v>
      </c>
      <c r="AV1718" s="7">
        <v>0</v>
      </c>
      <c r="AW1718" s="7">
        <v>0</v>
      </c>
      <c r="AX1718" s="7">
        <v>0</v>
      </c>
      <c r="AY1718" s="7">
        <v>0</v>
      </c>
      <c r="AZ1718" s="7">
        <v>0</v>
      </c>
      <c r="BA1718" s="7">
        <v>0</v>
      </c>
      <c r="BB1718" s="7">
        <v>0</v>
      </c>
      <c r="BC1718" s="8">
        <v>0</v>
      </c>
      <c r="BD1718" s="8">
        <v>0</v>
      </c>
      <c r="BE1718" s="8">
        <v>0</v>
      </c>
      <c r="BF1718" s="8">
        <v>0</v>
      </c>
      <c r="BG1718" s="8">
        <v>0</v>
      </c>
      <c r="BH1718" s="8">
        <v>0</v>
      </c>
      <c r="BI1718" s="8">
        <v>0</v>
      </c>
      <c r="BJ1718" s="8">
        <v>0</v>
      </c>
      <c r="BK1718" s="8">
        <v>0</v>
      </c>
      <c r="BL1718" s="8">
        <v>8.75</v>
      </c>
      <c r="BM1718" s="8">
        <v>0</v>
      </c>
      <c r="BN1718" s="8">
        <v>8.75</v>
      </c>
      <c r="BO1718" s="8">
        <v>0</v>
      </c>
      <c r="BP1718" s="8">
        <v>0</v>
      </c>
      <c r="BQ1718" s="8">
        <v>0</v>
      </c>
      <c r="BR1718" s="8">
        <v>0</v>
      </c>
    </row>
    <row r="1719" spans="1:70" x14ac:dyDescent="0.25">
      <c r="A1719" s="6">
        <v>35373628</v>
      </c>
      <c r="B1719" t="s">
        <v>3388</v>
      </c>
      <c r="C1719" s="7" t="s">
        <v>421</v>
      </c>
      <c r="D1719" s="7" t="s">
        <v>2647</v>
      </c>
      <c r="E1719" s="7" t="s">
        <v>421</v>
      </c>
      <c r="F1719" t="s">
        <v>2507</v>
      </c>
      <c r="G1719" t="s">
        <v>2648</v>
      </c>
      <c r="H1719" t="s">
        <v>3378</v>
      </c>
      <c r="I1719" t="s">
        <v>144</v>
      </c>
      <c r="J1719" t="s">
        <v>78</v>
      </c>
      <c r="K1719" t="s">
        <v>79</v>
      </c>
      <c r="L1719">
        <v>39.887737016499997</v>
      </c>
      <c r="M1719">
        <v>-121.6660450084</v>
      </c>
      <c r="N1719" s="7" t="s">
        <v>1500</v>
      </c>
      <c r="O1719" s="7" t="s">
        <v>3389</v>
      </c>
      <c r="P1719" s="7" t="s">
        <v>1502</v>
      </c>
      <c r="Q1719" s="7" t="s">
        <v>170</v>
      </c>
      <c r="R1719" s="7">
        <v>2763</v>
      </c>
      <c r="S1719" s="7">
        <v>61</v>
      </c>
      <c r="T1719" s="7" t="s">
        <v>123</v>
      </c>
      <c r="U1719" s="7"/>
      <c r="V1719" s="7" t="s">
        <v>790</v>
      </c>
      <c r="W1719" s="8">
        <v>0</v>
      </c>
      <c r="X1719" s="8">
        <v>8.7299242424242429</v>
      </c>
      <c r="Y1719" s="8">
        <v>0</v>
      </c>
      <c r="Z1719" s="8">
        <v>8.7299242424242429</v>
      </c>
      <c r="AA1719" s="8">
        <v>0</v>
      </c>
      <c r="AB1719" s="8">
        <v>0</v>
      </c>
      <c r="AC1719" s="8">
        <v>0</v>
      </c>
      <c r="AD1719" s="8">
        <v>0</v>
      </c>
      <c r="AE1719" s="8">
        <v>0</v>
      </c>
      <c r="AF1719" s="8">
        <v>0</v>
      </c>
      <c r="AG1719" s="8">
        <v>0</v>
      </c>
      <c r="AH1719" s="8">
        <v>0</v>
      </c>
      <c r="AI1719" s="8">
        <v>0</v>
      </c>
      <c r="AJ1719" s="8">
        <v>0</v>
      </c>
      <c r="AK1719" s="8">
        <v>0</v>
      </c>
      <c r="AL1719" s="8">
        <v>0</v>
      </c>
      <c r="AM1719" s="8">
        <v>0</v>
      </c>
      <c r="AN1719" s="8">
        <v>0</v>
      </c>
      <c r="AO1719" s="8">
        <v>0</v>
      </c>
      <c r="AP1719" s="8">
        <v>0</v>
      </c>
      <c r="AQ1719" s="8">
        <v>0</v>
      </c>
      <c r="AR1719" s="8">
        <v>0</v>
      </c>
      <c r="AS1719" s="8">
        <v>0</v>
      </c>
      <c r="AT1719" s="8">
        <v>0</v>
      </c>
      <c r="AU1719" s="7">
        <v>0</v>
      </c>
      <c r="AV1719" s="7">
        <v>0</v>
      </c>
      <c r="AW1719" s="7">
        <v>0</v>
      </c>
      <c r="AX1719" s="7">
        <v>0</v>
      </c>
      <c r="AY1719" s="7">
        <v>0</v>
      </c>
      <c r="AZ1719" s="7">
        <v>0</v>
      </c>
      <c r="BA1719" s="7">
        <v>0</v>
      </c>
      <c r="BB1719" s="7">
        <v>0</v>
      </c>
      <c r="BC1719" s="8">
        <v>0</v>
      </c>
      <c r="BD1719" s="8">
        <v>0</v>
      </c>
      <c r="BE1719" s="8">
        <v>0</v>
      </c>
      <c r="BF1719" s="8">
        <v>0</v>
      </c>
      <c r="BG1719" s="8">
        <v>0</v>
      </c>
      <c r="BH1719" s="8">
        <v>0</v>
      </c>
      <c r="BI1719" s="8">
        <v>0</v>
      </c>
      <c r="BJ1719" s="8">
        <v>0</v>
      </c>
      <c r="BK1719" s="8">
        <v>0</v>
      </c>
      <c r="BL1719" s="8">
        <v>8.7299242424242429</v>
      </c>
      <c r="BM1719" s="8">
        <v>0</v>
      </c>
      <c r="BN1719" s="8">
        <v>8.7299242424242429</v>
      </c>
      <c r="BO1719" s="8">
        <v>0</v>
      </c>
      <c r="BP1719" s="8">
        <v>0</v>
      </c>
      <c r="BQ1719" s="8">
        <v>0</v>
      </c>
      <c r="BR1719" s="8">
        <v>0</v>
      </c>
    </row>
    <row r="1720" spans="1:70" x14ac:dyDescent="0.25">
      <c r="A1720" s="6">
        <v>35367504</v>
      </c>
      <c r="B1720" t="s">
        <v>3390</v>
      </c>
      <c r="C1720" s="7" t="s">
        <v>421</v>
      </c>
      <c r="D1720" s="7" t="s">
        <v>2647</v>
      </c>
      <c r="E1720" s="7" t="s">
        <v>421</v>
      </c>
      <c r="F1720" t="s">
        <v>2507</v>
      </c>
      <c r="G1720" t="s">
        <v>2648</v>
      </c>
      <c r="H1720" t="s">
        <v>3378</v>
      </c>
      <c r="I1720" t="s">
        <v>144</v>
      </c>
      <c r="J1720" t="s">
        <v>78</v>
      </c>
      <c r="K1720" t="s">
        <v>79</v>
      </c>
      <c r="L1720">
        <v>39.887724513499997</v>
      </c>
      <c r="M1720">
        <v>-121.6655268264</v>
      </c>
      <c r="N1720" s="7" t="s">
        <v>1500</v>
      </c>
      <c r="O1720" s="7" t="s">
        <v>3389</v>
      </c>
      <c r="P1720" s="7" t="s">
        <v>1502</v>
      </c>
      <c r="Q1720" s="7" t="s">
        <v>170</v>
      </c>
      <c r="R1720" s="7">
        <v>2763</v>
      </c>
      <c r="S1720" s="7">
        <v>61</v>
      </c>
      <c r="T1720" s="7" t="s">
        <v>123</v>
      </c>
      <c r="U1720" s="7"/>
      <c r="V1720" s="7" t="s">
        <v>790</v>
      </c>
      <c r="W1720" s="8">
        <v>0</v>
      </c>
      <c r="X1720" s="8">
        <v>9.35</v>
      </c>
      <c r="Y1720" s="8">
        <v>0</v>
      </c>
      <c r="Z1720" s="8">
        <v>9.35</v>
      </c>
      <c r="AA1720" s="8">
        <v>0</v>
      </c>
      <c r="AB1720" s="8">
        <v>0</v>
      </c>
      <c r="AC1720" s="8">
        <v>0</v>
      </c>
      <c r="AD1720" s="8">
        <v>0</v>
      </c>
      <c r="AE1720" s="8">
        <v>0</v>
      </c>
      <c r="AF1720" s="8">
        <v>0</v>
      </c>
      <c r="AG1720" s="8">
        <v>0</v>
      </c>
      <c r="AH1720" s="8">
        <v>0</v>
      </c>
      <c r="AI1720" s="8">
        <v>0</v>
      </c>
      <c r="AJ1720" s="8">
        <v>0</v>
      </c>
      <c r="AK1720" s="8">
        <v>0</v>
      </c>
      <c r="AL1720" s="8">
        <v>0</v>
      </c>
      <c r="AM1720" s="8">
        <v>0</v>
      </c>
      <c r="AN1720" s="8">
        <v>0</v>
      </c>
      <c r="AO1720" s="8">
        <v>0</v>
      </c>
      <c r="AP1720" s="8">
        <v>0</v>
      </c>
      <c r="AQ1720" s="8">
        <v>0</v>
      </c>
      <c r="AR1720" s="8">
        <v>0</v>
      </c>
      <c r="AS1720" s="8">
        <v>0</v>
      </c>
      <c r="AT1720" s="8">
        <v>0</v>
      </c>
      <c r="AU1720" s="7">
        <v>0</v>
      </c>
      <c r="AV1720" s="7">
        <v>0</v>
      </c>
      <c r="AW1720" s="7">
        <v>0</v>
      </c>
      <c r="AX1720" s="7">
        <v>0</v>
      </c>
      <c r="AY1720" s="7">
        <v>0</v>
      </c>
      <c r="AZ1720" s="7">
        <v>0</v>
      </c>
      <c r="BA1720" s="7">
        <v>0</v>
      </c>
      <c r="BB1720" s="7">
        <v>0</v>
      </c>
      <c r="BC1720" s="8">
        <v>0</v>
      </c>
      <c r="BD1720" s="8">
        <v>0</v>
      </c>
      <c r="BE1720" s="8">
        <v>0</v>
      </c>
      <c r="BF1720" s="8">
        <v>0</v>
      </c>
      <c r="BG1720" s="8">
        <v>0</v>
      </c>
      <c r="BH1720" s="8">
        <v>0</v>
      </c>
      <c r="BI1720" s="8">
        <v>0</v>
      </c>
      <c r="BJ1720" s="8">
        <v>0</v>
      </c>
      <c r="BK1720" s="8">
        <v>0</v>
      </c>
      <c r="BL1720" s="8">
        <v>9.35</v>
      </c>
      <c r="BM1720" s="8">
        <v>0</v>
      </c>
      <c r="BN1720" s="8">
        <v>9.35</v>
      </c>
      <c r="BO1720" s="8">
        <v>0</v>
      </c>
      <c r="BP1720" s="8">
        <v>0</v>
      </c>
      <c r="BQ1720" s="8">
        <v>0</v>
      </c>
      <c r="BR1720" s="8">
        <v>0</v>
      </c>
    </row>
    <row r="1721" spans="1:70" x14ac:dyDescent="0.25">
      <c r="A1721" s="6">
        <v>35367507</v>
      </c>
      <c r="B1721" t="s">
        <v>3391</v>
      </c>
      <c r="C1721" s="7" t="s">
        <v>421</v>
      </c>
      <c r="D1721" s="7" t="s">
        <v>2647</v>
      </c>
      <c r="E1721" s="7" t="s">
        <v>421</v>
      </c>
      <c r="F1721" t="s">
        <v>2507</v>
      </c>
      <c r="G1721" t="s">
        <v>2648</v>
      </c>
      <c r="H1721" t="s">
        <v>365</v>
      </c>
      <c r="I1721" t="s">
        <v>144</v>
      </c>
      <c r="J1721" t="s">
        <v>78</v>
      </c>
      <c r="K1721" t="s">
        <v>79</v>
      </c>
      <c r="L1721">
        <v>39.8717819222</v>
      </c>
      <c r="M1721">
        <v>-121.6106853293</v>
      </c>
      <c r="N1721" s="7" t="s">
        <v>1500</v>
      </c>
      <c r="O1721" s="7" t="s">
        <v>3392</v>
      </c>
      <c r="P1721" s="7" t="s">
        <v>1502</v>
      </c>
      <c r="Q1721" s="7" t="s">
        <v>170</v>
      </c>
      <c r="R1721" s="7">
        <v>2451</v>
      </c>
      <c r="S1721" s="7">
        <v>17</v>
      </c>
      <c r="T1721" s="7" t="s">
        <v>123</v>
      </c>
      <c r="U1721" s="7"/>
      <c r="V1721" s="7" t="s">
        <v>3393</v>
      </c>
      <c r="W1721" s="8">
        <v>0</v>
      </c>
      <c r="X1721" s="8">
        <v>3.0399621212121213</v>
      </c>
      <c r="Y1721" s="8">
        <v>0</v>
      </c>
      <c r="Z1721" s="8">
        <v>3.0399621212121213</v>
      </c>
      <c r="AA1721" s="8">
        <v>0</v>
      </c>
      <c r="AB1721" s="8">
        <v>0</v>
      </c>
      <c r="AC1721" s="8">
        <v>0</v>
      </c>
      <c r="AD1721" s="8">
        <v>0</v>
      </c>
      <c r="AE1721" s="8">
        <v>0</v>
      </c>
      <c r="AF1721" s="8">
        <v>0</v>
      </c>
      <c r="AG1721" s="8">
        <v>0</v>
      </c>
      <c r="AH1721" s="8">
        <v>0</v>
      </c>
      <c r="AI1721" s="8">
        <v>0</v>
      </c>
      <c r="AJ1721" s="8">
        <v>0</v>
      </c>
      <c r="AK1721" s="8">
        <v>0</v>
      </c>
      <c r="AL1721" s="8">
        <v>0</v>
      </c>
      <c r="AM1721" s="8">
        <v>0</v>
      </c>
      <c r="AN1721" s="8">
        <v>0</v>
      </c>
      <c r="AO1721" s="8">
        <v>0</v>
      </c>
      <c r="AP1721" s="8">
        <v>0</v>
      </c>
      <c r="AQ1721" s="8">
        <v>0</v>
      </c>
      <c r="AR1721" s="8">
        <v>0</v>
      </c>
      <c r="AS1721" s="8">
        <v>0</v>
      </c>
      <c r="AT1721" s="8">
        <v>0</v>
      </c>
      <c r="AU1721" s="7">
        <v>0</v>
      </c>
      <c r="AV1721" s="7">
        <v>0</v>
      </c>
      <c r="AW1721" s="7">
        <v>0</v>
      </c>
      <c r="AX1721" s="7">
        <v>0</v>
      </c>
      <c r="AY1721" s="7">
        <v>0</v>
      </c>
      <c r="AZ1721" s="7">
        <v>0</v>
      </c>
      <c r="BA1721" s="7">
        <v>0</v>
      </c>
      <c r="BB1721" s="7">
        <v>0</v>
      </c>
      <c r="BC1721" s="8">
        <v>0</v>
      </c>
      <c r="BD1721" s="8">
        <v>0</v>
      </c>
      <c r="BE1721" s="8">
        <v>0</v>
      </c>
      <c r="BF1721" s="8">
        <v>0</v>
      </c>
      <c r="BG1721" s="8">
        <v>0</v>
      </c>
      <c r="BH1721" s="8">
        <v>0</v>
      </c>
      <c r="BI1721" s="8">
        <v>0</v>
      </c>
      <c r="BJ1721" s="8">
        <v>0</v>
      </c>
      <c r="BK1721" s="8">
        <v>0</v>
      </c>
      <c r="BL1721" s="8">
        <v>3.0399621212121213</v>
      </c>
      <c r="BM1721" s="8">
        <v>0</v>
      </c>
      <c r="BN1721" s="8">
        <v>3.0399621212121213</v>
      </c>
      <c r="BO1721" s="8">
        <v>0</v>
      </c>
      <c r="BP1721" s="8">
        <v>0</v>
      </c>
      <c r="BQ1721" s="8">
        <v>0</v>
      </c>
      <c r="BR1721" s="8">
        <v>0</v>
      </c>
    </row>
    <row r="1722" spans="1:70" x14ac:dyDescent="0.25">
      <c r="A1722" s="6">
        <v>35367508</v>
      </c>
      <c r="B1722" t="s">
        <v>3394</v>
      </c>
      <c r="C1722" s="7" t="s">
        <v>421</v>
      </c>
      <c r="D1722" s="7" t="s">
        <v>2647</v>
      </c>
      <c r="E1722" s="7" t="s">
        <v>421</v>
      </c>
      <c r="F1722" t="s">
        <v>2507</v>
      </c>
      <c r="G1722" t="s">
        <v>2648</v>
      </c>
      <c r="H1722" t="s">
        <v>365</v>
      </c>
      <c r="I1722" t="s">
        <v>144</v>
      </c>
      <c r="J1722" t="s">
        <v>78</v>
      </c>
      <c r="K1722" t="s">
        <v>79</v>
      </c>
      <c r="L1722">
        <v>39.858278999900001</v>
      </c>
      <c r="M1722">
        <v>-121.6133521397</v>
      </c>
      <c r="N1722" s="7" t="s">
        <v>1500</v>
      </c>
      <c r="O1722" s="7" t="s">
        <v>3392</v>
      </c>
      <c r="P1722" s="7" t="s">
        <v>1502</v>
      </c>
      <c r="Q1722" s="7" t="s">
        <v>170</v>
      </c>
      <c r="R1722" s="7">
        <v>2451</v>
      </c>
      <c r="S1722" s="7">
        <v>150</v>
      </c>
      <c r="T1722" s="7" t="s">
        <v>123</v>
      </c>
      <c r="U1722" s="7"/>
      <c r="V1722" s="7" t="s">
        <v>2625</v>
      </c>
      <c r="W1722" s="8">
        <v>0</v>
      </c>
      <c r="X1722" s="8">
        <v>5.9399621212121216</v>
      </c>
      <c r="Y1722" s="8">
        <v>0</v>
      </c>
      <c r="Z1722" s="8">
        <v>5.9399621212121216</v>
      </c>
      <c r="AA1722" s="8">
        <v>0</v>
      </c>
      <c r="AB1722" s="8">
        <v>0</v>
      </c>
      <c r="AC1722" s="8">
        <v>0</v>
      </c>
      <c r="AD1722" s="8">
        <v>0</v>
      </c>
      <c r="AE1722" s="8">
        <v>0</v>
      </c>
      <c r="AF1722" s="8">
        <v>0</v>
      </c>
      <c r="AG1722" s="8">
        <v>0</v>
      </c>
      <c r="AH1722" s="8">
        <v>0</v>
      </c>
      <c r="AI1722" s="8">
        <v>0</v>
      </c>
      <c r="AJ1722" s="8">
        <v>0</v>
      </c>
      <c r="AK1722" s="8">
        <v>0</v>
      </c>
      <c r="AL1722" s="8">
        <v>0</v>
      </c>
      <c r="AM1722" s="8">
        <v>0</v>
      </c>
      <c r="AN1722" s="8">
        <v>0</v>
      </c>
      <c r="AO1722" s="8">
        <v>0</v>
      </c>
      <c r="AP1722" s="8">
        <v>0</v>
      </c>
      <c r="AQ1722" s="8">
        <v>0</v>
      </c>
      <c r="AR1722" s="8">
        <v>0</v>
      </c>
      <c r="AS1722" s="8">
        <v>0</v>
      </c>
      <c r="AT1722" s="8">
        <v>0</v>
      </c>
      <c r="AU1722" s="7">
        <v>0</v>
      </c>
      <c r="AV1722" s="7">
        <v>0</v>
      </c>
      <c r="AW1722" s="7">
        <v>0</v>
      </c>
      <c r="AX1722" s="7">
        <v>0</v>
      </c>
      <c r="AY1722" s="7">
        <v>0</v>
      </c>
      <c r="AZ1722" s="7">
        <v>0</v>
      </c>
      <c r="BA1722" s="7">
        <v>0</v>
      </c>
      <c r="BB1722" s="7">
        <v>0</v>
      </c>
      <c r="BC1722" s="8">
        <v>0</v>
      </c>
      <c r="BD1722" s="8">
        <v>0</v>
      </c>
      <c r="BE1722" s="8">
        <v>0</v>
      </c>
      <c r="BF1722" s="8">
        <v>0</v>
      </c>
      <c r="BG1722" s="8">
        <v>0</v>
      </c>
      <c r="BH1722" s="8">
        <v>0</v>
      </c>
      <c r="BI1722" s="8">
        <v>0</v>
      </c>
      <c r="BJ1722" s="8">
        <v>0</v>
      </c>
      <c r="BK1722" s="8">
        <v>0</v>
      </c>
      <c r="BL1722" s="8">
        <v>5.9399621212121216</v>
      </c>
      <c r="BM1722" s="8">
        <v>0</v>
      </c>
      <c r="BN1722" s="8">
        <v>5.9399621212121216</v>
      </c>
      <c r="BO1722" s="8">
        <v>0</v>
      </c>
      <c r="BP1722" s="8">
        <v>0</v>
      </c>
      <c r="BQ1722" s="8">
        <v>0</v>
      </c>
      <c r="BR1722" s="8">
        <v>0</v>
      </c>
    </row>
    <row r="1723" spans="1:70" x14ac:dyDescent="0.25">
      <c r="A1723" s="6">
        <v>35373632</v>
      </c>
      <c r="B1723" t="s">
        <v>3395</v>
      </c>
      <c r="C1723" s="7" t="s">
        <v>421</v>
      </c>
      <c r="D1723" s="7" t="s">
        <v>2647</v>
      </c>
      <c r="E1723" s="7" t="s">
        <v>421</v>
      </c>
      <c r="F1723" t="s">
        <v>2507</v>
      </c>
      <c r="G1723" t="s">
        <v>2648</v>
      </c>
      <c r="H1723" t="s">
        <v>365</v>
      </c>
      <c r="I1723" t="s">
        <v>144</v>
      </c>
      <c r="J1723" t="s">
        <v>78</v>
      </c>
      <c r="K1723" t="s">
        <v>79</v>
      </c>
      <c r="L1723">
        <v>39.857591619899999</v>
      </c>
      <c r="M1723">
        <v>-121.6133304308</v>
      </c>
      <c r="N1723" s="7" t="s">
        <v>1500</v>
      </c>
      <c r="O1723" s="7" t="s">
        <v>3392</v>
      </c>
      <c r="P1723" s="7" t="s">
        <v>1502</v>
      </c>
      <c r="Q1723" s="7" t="s">
        <v>170</v>
      </c>
      <c r="R1723" s="7">
        <v>2451</v>
      </c>
      <c r="S1723" s="7">
        <v>150</v>
      </c>
      <c r="T1723" s="7" t="s">
        <v>123</v>
      </c>
      <c r="U1723" s="7"/>
      <c r="V1723" s="7" t="s">
        <v>2625</v>
      </c>
      <c r="W1723" s="8">
        <v>0</v>
      </c>
      <c r="X1723" s="8">
        <v>10.229924242424243</v>
      </c>
      <c r="Y1723" s="8">
        <v>0</v>
      </c>
      <c r="Z1723" s="8">
        <v>10.229924242424243</v>
      </c>
      <c r="AA1723" s="8">
        <v>0</v>
      </c>
      <c r="AB1723" s="8">
        <v>0</v>
      </c>
      <c r="AC1723" s="8">
        <v>0</v>
      </c>
      <c r="AD1723" s="8">
        <v>0</v>
      </c>
      <c r="AE1723" s="8">
        <v>0</v>
      </c>
      <c r="AF1723" s="8">
        <v>0</v>
      </c>
      <c r="AG1723" s="8">
        <v>0</v>
      </c>
      <c r="AH1723" s="8">
        <v>0</v>
      </c>
      <c r="AI1723" s="8">
        <v>0</v>
      </c>
      <c r="AJ1723" s="8">
        <v>0</v>
      </c>
      <c r="AK1723" s="8">
        <v>0</v>
      </c>
      <c r="AL1723" s="8">
        <v>0</v>
      </c>
      <c r="AM1723" s="8">
        <v>0</v>
      </c>
      <c r="AN1723" s="8">
        <v>0</v>
      </c>
      <c r="AO1723" s="8">
        <v>0</v>
      </c>
      <c r="AP1723" s="8">
        <v>0</v>
      </c>
      <c r="AQ1723" s="8">
        <v>0</v>
      </c>
      <c r="AR1723" s="8">
        <v>0</v>
      </c>
      <c r="AS1723" s="8">
        <v>0</v>
      </c>
      <c r="AT1723" s="8">
        <v>0</v>
      </c>
      <c r="AU1723" s="7">
        <v>0</v>
      </c>
      <c r="AV1723" s="7">
        <v>0</v>
      </c>
      <c r="AW1723" s="7">
        <v>0</v>
      </c>
      <c r="AX1723" s="7">
        <v>0</v>
      </c>
      <c r="AY1723" s="7">
        <v>0</v>
      </c>
      <c r="AZ1723" s="7">
        <v>0</v>
      </c>
      <c r="BA1723" s="7">
        <v>0</v>
      </c>
      <c r="BB1723" s="7">
        <v>0</v>
      </c>
      <c r="BC1723" s="8">
        <v>0</v>
      </c>
      <c r="BD1723" s="8">
        <v>0</v>
      </c>
      <c r="BE1723" s="8">
        <v>0</v>
      </c>
      <c r="BF1723" s="8">
        <v>0</v>
      </c>
      <c r="BG1723" s="8">
        <v>0</v>
      </c>
      <c r="BH1723" s="8">
        <v>0</v>
      </c>
      <c r="BI1723" s="8">
        <v>0</v>
      </c>
      <c r="BJ1723" s="8">
        <v>0</v>
      </c>
      <c r="BK1723" s="8">
        <v>0</v>
      </c>
      <c r="BL1723" s="8">
        <v>10.229924242424243</v>
      </c>
      <c r="BM1723" s="8">
        <v>0</v>
      </c>
      <c r="BN1723" s="8">
        <v>10.229924242424243</v>
      </c>
      <c r="BO1723" s="8">
        <v>0</v>
      </c>
      <c r="BP1723" s="8">
        <v>0</v>
      </c>
      <c r="BQ1723" s="8">
        <v>0</v>
      </c>
      <c r="BR1723" s="8">
        <v>0</v>
      </c>
    </row>
    <row r="1724" spans="1:70" x14ac:dyDescent="0.25">
      <c r="A1724" s="6">
        <v>35373634</v>
      </c>
      <c r="B1724" t="s">
        <v>3396</v>
      </c>
      <c r="C1724" s="7" t="s">
        <v>421</v>
      </c>
      <c r="D1724" s="7" t="s">
        <v>2647</v>
      </c>
      <c r="E1724" s="7" t="s">
        <v>421</v>
      </c>
      <c r="F1724" t="s">
        <v>2507</v>
      </c>
      <c r="G1724" t="s">
        <v>2648</v>
      </c>
      <c r="H1724" t="s">
        <v>365</v>
      </c>
      <c r="I1724" t="s">
        <v>144</v>
      </c>
      <c r="J1724" t="s">
        <v>78</v>
      </c>
      <c r="K1724" t="s">
        <v>79</v>
      </c>
      <c r="L1724">
        <v>39.856867024400003</v>
      </c>
      <c r="M1724">
        <v>-121.6134285376</v>
      </c>
      <c r="N1724" s="7" t="s">
        <v>1500</v>
      </c>
      <c r="O1724" s="7" t="s">
        <v>3392</v>
      </c>
      <c r="P1724" s="7" t="s">
        <v>1502</v>
      </c>
      <c r="Q1724" s="7" t="s">
        <v>170</v>
      </c>
      <c r="R1724" s="7">
        <v>2451</v>
      </c>
      <c r="S1724" s="7">
        <v>150</v>
      </c>
      <c r="T1724" s="7" t="s">
        <v>123</v>
      </c>
      <c r="U1724" s="7"/>
      <c r="V1724" s="7" t="s">
        <v>2625</v>
      </c>
      <c r="W1724" s="8">
        <v>0</v>
      </c>
      <c r="X1724" s="8">
        <v>4.4299242424242422</v>
      </c>
      <c r="Y1724" s="8">
        <v>0</v>
      </c>
      <c r="Z1724" s="8">
        <v>4.4299242424242422</v>
      </c>
      <c r="AA1724" s="8">
        <v>0</v>
      </c>
      <c r="AB1724" s="8">
        <v>0</v>
      </c>
      <c r="AC1724" s="8">
        <v>0</v>
      </c>
      <c r="AD1724" s="8">
        <v>0</v>
      </c>
      <c r="AE1724" s="8">
        <v>0</v>
      </c>
      <c r="AF1724" s="8">
        <v>0</v>
      </c>
      <c r="AG1724" s="8">
        <v>0</v>
      </c>
      <c r="AH1724" s="8">
        <v>0</v>
      </c>
      <c r="AI1724" s="8">
        <v>0</v>
      </c>
      <c r="AJ1724" s="8">
        <v>0</v>
      </c>
      <c r="AK1724" s="8">
        <v>0</v>
      </c>
      <c r="AL1724" s="8">
        <v>0</v>
      </c>
      <c r="AM1724" s="8">
        <v>0</v>
      </c>
      <c r="AN1724" s="8">
        <v>0</v>
      </c>
      <c r="AO1724" s="8">
        <v>0</v>
      </c>
      <c r="AP1724" s="8">
        <v>0</v>
      </c>
      <c r="AQ1724" s="8">
        <v>0</v>
      </c>
      <c r="AR1724" s="8">
        <v>0</v>
      </c>
      <c r="AS1724" s="8">
        <v>0</v>
      </c>
      <c r="AT1724" s="8">
        <v>0</v>
      </c>
      <c r="AU1724" s="7">
        <v>0</v>
      </c>
      <c r="AV1724" s="7">
        <v>0</v>
      </c>
      <c r="AW1724" s="7">
        <v>0</v>
      </c>
      <c r="AX1724" s="7">
        <v>0</v>
      </c>
      <c r="AY1724" s="7">
        <v>0</v>
      </c>
      <c r="AZ1724" s="7">
        <v>0</v>
      </c>
      <c r="BA1724" s="7">
        <v>0</v>
      </c>
      <c r="BB1724" s="7">
        <v>0</v>
      </c>
      <c r="BC1724" s="8">
        <v>0</v>
      </c>
      <c r="BD1724" s="8">
        <v>0</v>
      </c>
      <c r="BE1724" s="8">
        <v>0</v>
      </c>
      <c r="BF1724" s="8">
        <v>0</v>
      </c>
      <c r="BG1724" s="8">
        <v>0</v>
      </c>
      <c r="BH1724" s="8">
        <v>0</v>
      </c>
      <c r="BI1724" s="8">
        <v>0</v>
      </c>
      <c r="BJ1724" s="8">
        <v>0</v>
      </c>
      <c r="BK1724" s="8">
        <v>0</v>
      </c>
      <c r="BL1724" s="8">
        <v>4.4299242424242422</v>
      </c>
      <c r="BM1724" s="8">
        <v>0</v>
      </c>
      <c r="BN1724" s="8">
        <v>4.4299242424242422</v>
      </c>
      <c r="BO1724" s="8">
        <v>0</v>
      </c>
      <c r="BP1724" s="8">
        <v>0</v>
      </c>
      <c r="BQ1724" s="8">
        <v>0</v>
      </c>
      <c r="BR1724" s="8">
        <v>0</v>
      </c>
    </row>
    <row r="1725" spans="1:70" x14ac:dyDescent="0.25">
      <c r="A1725" s="6">
        <v>35219287</v>
      </c>
      <c r="B1725" t="s">
        <v>3397</v>
      </c>
      <c r="C1725" s="7" t="s">
        <v>137</v>
      </c>
      <c r="D1725" s="7" t="s">
        <v>94</v>
      </c>
      <c r="E1725" s="7" t="s">
        <v>95</v>
      </c>
      <c r="F1725" t="s">
        <v>2507</v>
      </c>
      <c r="G1725" t="s">
        <v>2848</v>
      </c>
      <c r="H1725" t="s">
        <v>783</v>
      </c>
      <c r="I1725" t="s">
        <v>118</v>
      </c>
      <c r="J1725" t="s">
        <v>78</v>
      </c>
      <c r="K1725" t="s">
        <v>79</v>
      </c>
      <c r="L1725">
        <v>40.629918156800002</v>
      </c>
      <c r="M1725">
        <v>-122.2444511187</v>
      </c>
      <c r="N1725" s="7" t="s">
        <v>1447</v>
      </c>
      <c r="O1725" s="7" t="s">
        <v>1448</v>
      </c>
      <c r="P1725" s="7" t="s">
        <v>1449</v>
      </c>
      <c r="Q1725" s="7" t="s">
        <v>141</v>
      </c>
      <c r="R1725" s="7">
        <v>49</v>
      </c>
      <c r="S1725" s="7">
        <v>2405</v>
      </c>
      <c r="T1725" s="7" t="s">
        <v>220</v>
      </c>
      <c r="U1725" s="7"/>
      <c r="V1725" s="7" t="s">
        <v>207</v>
      </c>
      <c r="W1725" s="8">
        <v>2.3100378787878788</v>
      </c>
      <c r="X1725" s="8">
        <v>0</v>
      </c>
      <c r="Y1725" s="8">
        <v>0</v>
      </c>
      <c r="Z1725" s="8">
        <v>2.3100378787878788</v>
      </c>
      <c r="AA1725" s="8">
        <v>0</v>
      </c>
      <c r="AB1725" s="8">
        <v>0</v>
      </c>
      <c r="AC1725" s="8">
        <v>0</v>
      </c>
      <c r="AD1725" s="8">
        <v>0</v>
      </c>
      <c r="AE1725" s="8">
        <v>0</v>
      </c>
      <c r="AF1725" s="8">
        <v>0</v>
      </c>
      <c r="AG1725" s="8">
        <v>0</v>
      </c>
      <c r="AH1725" s="8">
        <v>0</v>
      </c>
      <c r="AI1725" s="8">
        <v>0</v>
      </c>
      <c r="AJ1725" s="8">
        <v>0</v>
      </c>
      <c r="AK1725" s="8">
        <v>0</v>
      </c>
      <c r="AL1725" s="8">
        <v>0</v>
      </c>
      <c r="AM1725" s="8">
        <v>0</v>
      </c>
      <c r="AN1725" s="8">
        <v>0</v>
      </c>
      <c r="AO1725" s="8">
        <v>0</v>
      </c>
      <c r="AP1725" s="8">
        <v>0</v>
      </c>
      <c r="AQ1725" s="8">
        <v>0</v>
      </c>
      <c r="AR1725" s="8">
        <v>0</v>
      </c>
      <c r="AS1725" s="8">
        <v>0</v>
      </c>
      <c r="AT1725" s="8">
        <v>0</v>
      </c>
      <c r="AU1725" s="7">
        <v>2.3100378787878788</v>
      </c>
      <c r="AV1725" s="7">
        <v>0</v>
      </c>
      <c r="AW1725" s="7">
        <v>0</v>
      </c>
      <c r="AX1725" s="7">
        <v>2.3100378787878788</v>
      </c>
      <c r="AY1725" s="7">
        <v>8.8817841970012523E-16</v>
      </c>
      <c r="AZ1725" s="7">
        <v>0</v>
      </c>
      <c r="BA1725" s="7">
        <v>0</v>
      </c>
      <c r="BB1725" s="7">
        <v>8.8817841970012523E-16</v>
      </c>
      <c r="BC1725" s="8">
        <v>0</v>
      </c>
      <c r="BD1725" s="8">
        <v>0</v>
      </c>
      <c r="BE1725" s="8">
        <v>0</v>
      </c>
      <c r="BF1725" s="8">
        <v>0</v>
      </c>
      <c r="BG1725" s="8">
        <v>0</v>
      </c>
      <c r="BH1725" s="8">
        <v>0</v>
      </c>
      <c r="BI1725" s="8">
        <v>0</v>
      </c>
      <c r="BJ1725" s="8">
        <v>0</v>
      </c>
      <c r="BK1725" s="8">
        <v>0</v>
      </c>
      <c r="BL1725" s="8">
        <v>0</v>
      </c>
      <c r="BM1725" s="8">
        <v>0</v>
      </c>
      <c r="BN1725" s="8">
        <v>0</v>
      </c>
      <c r="BO1725" s="8">
        <v>0</v>
      </c>
      <c r="BP1725" s="8">
        <v>0</v>
      </c>
      <c r="BQ1725" s="8">
        <v>0</v>
      </c>
      <c r="BR1725" s="8">
        <v>0</v>
      </c>
    </row>
    <row r="1726" spans="1:70" x14ac:dyDescent="0.25">
      <c r="A1726" s="6">
        <v>35219289</v>
      </c>
      <c r="B1726" t="s">
        <v>3398</v>
      </c>
      <c r="C1726" s="7" t="s">
        <v>86</v>
      </c>
      <c r="D1726" s="7" t="s">
        <v>94</v>
      </c>
      <c r="E1726" s="7" t="s">
        <v>87</v>
      </c>
      <c r="F1726" t="s">
        <v>2507</v>
      </c>
      <c r="G1726" t="s">
        <v>2848</v>
      </c>
      <c r="H1726" t="s">
        <v>783</v>
      </c>
      <c r="I1726" t="s">
        <v>118</v>
      </c>
      <c r="J1726" t="s">
        <v>78</v>
      </c>
      <c r="K1726" t="s">
        <v>79</v>
      </c>
      <c r="L1726">
        <v>40.624197799900003</v>
      </c>
      <c r="M1726">
        <v>-122.3038556381</v>
      </c>
      <c r="N1726" s="7" t="s">
        <v>1447</v>
      </c>
      <c r="O1726" s="7" t="s">
        <v>1448</v>
      </c>
      <c r="P1726" s="7" t="s">
        <v>1449</v>
      </c>
      <c r="Q1726" s="7" t="s">
        <v>141</v>
      </c>
      <c r="R1726" s="7">
        <v>49</v>
      </c>
      <c r="S1726" s="7">
        <v>2405</v>
      </c>
      <c r="T1726" s="7" t="s">
        <v>220</v>
      </c>
      <c r="U1726" s="7" t="s">
        <v>221</v>
      </c>
      <c r="V1726" s="7" t="s">
        <v>222</v>
      </c>
      <c r="W1726" s="8">
        <v>1.9696969696969695E-2</v>
      </c>
      <c r="X1726" s="8">
        <v>7.0054924242424246</v>
      </c>
      <c r="Y1726" s="8">
        <v>0</v>
      </c>
      <c r="Z1726" s="8">
        <v>7.0251893939393941</v>
      </c>
      <c r="AA1726" s="8">
        <v>0</v>
      </c>
      <c r="AB1726" s="8">
        <v>0</v>
      </c>
      <c r="AC1726" s="8">
        <v>0</v>
      </c>
      <c r="AD1726" s="8">
        <v>0</v>
      </c>
      <c r="AE1726" s="8">
        <v>0</v>
      </c>
      <c r="AF1726" s="8">
        <v>0</v>
      </c>
      <c r="AG1726" s="8">
        <v>0</v>
      </c>
      <c r="AH1726" s="8">
        <v>0</v>
      </c>
      <c r="AI1726" s="8">
        <v>0</v>
      </c>
      <c r="AJ1726" s="8">
        <v>0</v>
      </c>
      <c r="AK1726" s="8">
        <v>0</v>
      </c>
      <c r="AL1726" s="8">
        <v>0</v>
      </c>
      <c r="AM1726" s="8">
        <v>0</v>
      </c>
      <c r="AN1726" s="8">
        <v>0</v>
      </c>
      <c r="AO1726" s="8">
        <v>0</v>
      </c>
      <c r="AP1726" s="8">
        <v>0</v>
      </c>
      <c r="AQ1726" s="8">
        <v>0</v>
      </c>
      <c r="AR1726" s="8">
        <v>0</v>
      </c>
      <c r="AS1726" s="8">
        <v>0</v>
      </c>
      <c r="AT1726" s="8">
        <v>0</v>
      </c>
      <c r="AU1726" s="7">
        <v>0</v>
      </c>
      <c r="AV1726" s="7">
        <v>0</v>
      </c>
      <c r="AW1726" s="7">
        <v>0</v>
      </c>
      <c r="AX1726" s="7">
        <v>0</v>
      </c>
      <c r="AY1726" s="7">
        <v>1.9696969696969695E-2</v>
      </c>
      <c r="AZ1726" s="7">
        <v>7.0054924242424246</v>
      </c>
      <c r="BA1726" s="7">
        <v>0</v>
      </c>
      <c r="BB1726" s="7">
        <v>7.0251893939393941</v>
      </c>
      <c r="BC1726" s="8">
        <v>0</v>
      </c>
      <c r="BD1726" s="8">
        <v>0</v>
      </c>
      <c r="BE1726" s="8">
        <v>0</v>
      </c>
      <c r="BF1726" s="8">
        <v>0</v>
      </c>
      <c r="BG1726" s="8">
        <v>0</v>
      </c>
      <c r="BH1726" s="8">
        <v>0</v>
      </c>
      <c r="BI1726" s="8">
        <v>0</v>
      </c>
      <c r="BJ1726" s="8">
        <v>0</v>
      </c>
      <c r="BK1726" s="8">
        <v>0</v>
      </c>
      <c r="BL1726" s="8">
        <v>0</v>
      </c>
      <c r="BM1726" s="8">
        <v>0</v>
      </c>
      <c r="BN1726" s="8">
        <v>0</v>
      </c>
      <c r="BO1726" s="8">
        <v>0</v>
      </c>
      <c r="BP1726" s="8">
        <v>0</v>
      </c>
      <c r="BQ1726" s="8">
        <v>0</v>
      </c>
      <c r="BR1726" s="8">
        <v>0</v>
      </c>
    </row>
    <row r="1727" spans="1:70" x14ac:dyDescent="0.25">
      <c r="A1727" s="6">
        <v>35225826</v>
      </c>
      <c r="B1727" t="s">
        <v>3399</v>
      </c>
      <c r="C1727" s="7" t="s">
        <v>137</v>
      </c>
      <c r="D1727" s="7" t="s">
        <v>94</v>
      </c>
      <c r="E1727" s="7" t="s">
        <v>95</v>
      </c>
      <c r="F1727" t="s">
        <v>2507</v>
      </c>
      <c r="G1727" t="s">
        <v>2848</v>
      </c>
      <c r="H1727" t="s">
        <v>783</v>
      </c>
      <c r="I1727" t="s">
        <v>118</v>
      </c>
      <c r="J1727" t="s">
        <v>78</v>
      </c>
      <c r="K1727" t="s">
        <v>79</v>
      </c>
      <c r="L1727">
        <v>40.624197799900003</v>
      </c>
      <c r="M1727">
        <v>-122.3038556381</v>
      </c>
      <c r="N1727" s="7" t="s">
        <v>1447</v>
      </c>
      <c r="O1727" s="7" t="s">
        <v>1448</v>
      </c>
      <c r="P1727" s="7" t="s">
        <v>1449</v>
      </c>
      <c r="Q1727" s="7" t="s">
        <v>141</v>
      </c>
      <c r="R1727" s="7">
        <v>49</v>
      </c>
      <c r="S1727" s="7">
        <v>2405</v>
      </c>
      <c r="T1727" s="7" t="s">
        <v>220</v>
      </c>
      <c r="U1727" s="7"/>
      <c r="V1727" s="7" t="s">
        <v>200</v>
      </c>
      <c r="W1727" s="8">
        <v>2.5005681818181817</v>
      </c>
      <c r="X1727" s="8">
        <v>0</v>
      </c>
      <c r="Y1727" s="8">
        <v>0</v>
      </c>
      <c r="Z1727" s="8">
        <v>2.5005681818181817</v>
      </c>
      <c r="AA1727" s="8">
        <v>0</v>
      </c>
      <c r="AB1727" s="8">
        <v>0</v>
      </c>
      <c r="AC1727" s="8">
        <v>0</v>
      </c>
      <c r="AD1727" s="8">
        <v>0</v>
      </c>
      <c r="AE1727" s="8">
        <v>0</v>
      </c>
      <c r="AF1727" s="8">
        <v>0</v>
      </c>
      <c r="AG1727" s="8">
        <v>0</v>
      </c>
      <c r="AH1727" s="8">
        <v>0</v>
      </c>
      <c r="AI1727" s="8">
        <v>0</v>
      </c>
      <c r="AJ1727" s="8">
        <v>0</v>
      </c>
      <c r="AK1727" s="8">
        <v>0</v>
      </c>
      <c r="AL1727" s="8">
        <v>0</v>
      </c>
      <c r="AM1727" s="8">
        <v>0</v>
      </c>
      <c r="AN1727" s="8">
        <v>0</v>
      </c>
      <c r="AO1727" s="8">
        <v>0</v>
      </c>
      <c r="AP1727" s="8">
        <v>0</v>
      </c>
      <c r="AQ1727" s="8">
        <v>2.5005681818181804</v>
      </c>
      <c r="AR1727" s="8">
        <v>0</v>
      </c>
      <c r="AS1727" s="8">
        <v>0</v>
      </c>
      <c r="AT1727" s="8">
        <v>2.5005681818181804</v>
      </c>
      <c r="AU1727" s="7">
        <v>0</v>
      </c>
      <c r="AV1727" s="7">
        <v>0</v>
      </c>
      <c r="AW1727" s="7">
        <v>0</v>
      </c>
      <c r="AX1727" s="7">
        <v>0</v>
      </c>
      <c r="AY1727" s="7">
        <v>0</v>
      </c>
      <c r="AZ1727" s="7">
        <v>0</v>
      </c>
      <c r="BA1727" s="7">
        <v>0</v>
      </c>
      <c r="BB1727" s="7">
        <v>0</v>
      </c>
      <c r="BC1727" s="8">
        <v>0</v>
      </c>
      <c r="BD1727" s="8">
        <v>0</v>
      </c>
      <c r="BE1727" s="8">
        <v>0</v>
      </c>
      <c r="BF1727" s="8">
        <v>0</v>
      </c>
      <c r="BG1727" s="8">
        <v>0</v>
      </c>
      <c r="BH1727" s="8">
        <v>0</v>
      </c>
      <c r="BI1727" s="8">
        <v>0</v>
      </c>
      <c r="BJ1727" s="8">
        <v>0</v>
      </c>
      <c r="BK1727" s="8">
        <v>0</v>
      </c>
      <c r="BL1727" s="8">
        <v>0</v>
      </c>
      <c r="BM1727" s="8">
        <v>0</v>
      </c>
      <c r="BN1727" s="8">
        <v>0</v>
      </c>
      <c r="BO1727" s="8">
        <v>0</v>
      </c>
      <c r="BP1727" s="8">
        <v>0</v>
      </c>
      <c r="BQ1727" s="8">
        <v>0</v>
      </c>
      <c r="BR1727" s="8">
        <v>0</v>
      </c>
    </row>
    <row r="1728" spans="1:70" x14ac:dyDescent="0.25">
      <c r="A1728" s="6">
        <v>35225827</v>
      </c>
      <c r="B1728" t="s">
        <v>3400</v>
      </c>
      <c r="C1728" s="7" t="s">
        <v>137</v>
      </c>
      <c r="D1728" s="7" t="s">
        <v>94</v>
      </c>
      <c r="E1728" s="7" t="s">
        <v>95</v>
      </c>
      <c r="F1728" t="s">
        <v>2507</v>
      </c>
      <c r="G1728" t="s">
        <v>2848</v>
      </c>
      <c r="H1728" t="s">
        <v>783</v>
      </c>
      <c r="I1728" t="s">
        <v>118</v>
      </c>
      <c r="J1728" t="s">
        <v>78</v>
      </c>
      <c r="K1728" t="s">
        <v>79</v>
      </c>
      <c r="L1728">
        <v>40.624197799900003</v>
      </c>
      <c r="M1728">
        <v>-122.3038556381</v>
      </c>
      <c r="N1728" s="7" t="s">
        <v>1447</v>
      </c>
      <c r="O1728" s="7" t="s">
        <v>1448</v>
      </c>
      <c r="P1728" s="7" t="s">
        <v>1449</v>
      </c>
      <c r="Q1728" s="7" t="s">
        <v>141</v>
      </c>
      <c r="R1728" s="7">
        <v>49</v>
      </c>
      <c r="S1728" s="7">
        <v>2405</v>
      </c>
      <c r="T1728" s="7" t="s">
        <v>220</v>
      </c>
      <c r="U1728" s="7"/>
      <c r="V1728" s="7" t="s">
        <v>200</v>
      </c>
      <c r="W1728" s="8">
        <v>0</v>
      </c>
      <c r="X1728" s="8">
        <v>1.1181818181818182</v>
      </c>
      <c r="Y1728" s="8">
        <v>0</v>
      </c>
      <c r="Z1728" s="8">
        <v>1.1181818181818182</v>
      </c>
      <c r="AA1728" s="8">
        <v>0</v>
      </c>
      <c r="AB1728" s="8">
        <v>0</v>
      </c>
      <c r="AC1728" s="8">
        <v>0</v>
      </c>
      <c r="AD1728" s="8">
        <v>0</v>
      </c>
      <c r="AE1728" s="8">
        <v>0</v>
      </c>
      <c r="AF1728" s="8">
        <v>0</v>
      </c>
      <c r="AG1728" s="8">
        <v>0</v>
      </c>
      <c r="AH1728" s="8">
        <v>0</v>
      </c>
      <c r="AI1728" s="8">
        <v>0</v>
      </c>
      <c r="AJ1728" s="8">
        <v>0</v>
      </c>
      <c r="AK1728" s="8">
        <v>0</v>
      </c>
      <c r="AL1728" s="8">
        <v>0</v>
      </c>
      <c r="AM1728" s="8">
        <v>0</v>
      </c>
      <c r="AN1728" s="8">
        <v>0</v>
      </c>
      <c r="AO1728" s="8">
        <v>0</v>
      </c>
      <c r="AP1728" s="8">
        <v>0</v>
      </c>
      <c r="AQ1728" s="8">
        <v>0</v>
      </c>
      <c r="AR1728" s="8">
        <v>1.1181818181818184</v>
      </c>
      <c r="AS1728" s="8">
        <v>0</v>
      </c>
      <c r="AT1728" s="8">
        <v>1.1181818181818184</v>
      </c>
      <c r="AU1728" s="7">
        <v>0</v>
      </c>
      <c r="AV1728" s="7">
        <v>0</v>
      </c>
      <c r="AW1728" s="7">
        <v>0</v>
      </c>
      <c r="AX1728" s="7">
        <v>0</v>
      </c>
      <c r="AY1728" s="7">
        <v>0</v>
      </c>
      <c r="AZ1728" s="7">
        <v>0</v>
      </c>
      <c r="BA1728" s="7">
        <v>0</v>
      </c>
      <c r="BB1728" s="7">
        <v>0</v>
      </c>
      <c r="BC1728" s="8">
        <v>0</v>
      </c>
      <c r="BD1728" s="8">
        <v>0</v>
      </c>
      <c r="BE1728" s="8">
        <v>0</v>
      </c>
      <c r="BF1728" s="8">
        <v>0</v>
      </c>
      <c r="BG1728" s="8">
        <v>0</v>
      </c>
      <c r="BH1728" s="8">
        <v>0</v>
      </c>
      <c r="BI1728" s="8">
        <v>0</v>
      </c>
      <c r="BJ1728" s="8">
        <v>0</v>
      </c>
      <c r="BK1728" s="8">
        <v>0</v>
      </c>
      <c r="BL1728" s="8">
        <v>0</v>
      </c>
      <c r="BM1728" s="8">
        <v>0</v>
      </c>
      <c r="BN1728" s="8">
        <v>0</v>
      </c>
      <c r="BO1728" s="8">
        <v>0</v>
      </c>
      <c r="BP1728" s="8">
        <v>0</v>
      </c>
      <c r="BQ1728" s="8">
        <v>0</v>
      </c>
      <c r="BR1728" s="8">
        <v>0</v>
      </c>
    </row>
    <row r="1729" spans="1:70" x14ac:dyDescent="0.25">
      <c r="A1729" s="6">
        <v>35225828</v>
      </c>
      <c r="B1729" t="s">
        <v>3401</v>
      </c>
      <c r="C1729" s="7" t="s">
        <v>115</v>
      </c>
      <c r="D1729" s="7" t="s">
        <v>94</v>
      </c>
      <c r="E1729" s="7" t="s">
        <v>95</v>
      </c>
      <c r="F1729" t="s">
        <v>2507</v>
      </c>
      <c r="G1729" t="s">
        <v>2848</v>
      </c>
      <c r="H1729" t="s">
        <v>783</v>
      </c>
      <c r="I1729" t="s">
        <v>118</v>
      </c>
      <c r="J1729" t="s">
        <v>78</v>
      </c>
      <c r="K1729" t="s">
        <v>79</v>
      </c>
      <c r="L1729">
        <v>40.624197799900003</v>
      </c>
      <c r="M1729">
        <v>-122.3038556381</v>
      </c>
      <c r="N1729" s="7" t="s">
        <v>1447</v>
      </c>
      <c r="O1729" s="7" t="s">
        <v>1448</v>
      </c>
      <c r="P1729" s="7" t="s">
        <v>1449</v>
      </c>
      <c r="Q1729" s="7" t="s">
        <v>141</v>
      </c>
      <c r="R1729" s="7">
        <v>49</v>
      </c>
      <c r="S1729" s="7">
        <v>2405</v>
      </c>
      <c r="T1729" s="7" t="s">
        <v>220</v>
      </c>
      <c r="U1729" s="7"/>
      <c r="V1729" s="7" t="s">
        <v>200</v>
      </c>
      <c r="W1729" s="8">
        <v>0</v>
      </c>
      <c r="X1729" s="8">
        <v>2.7928030303030305</v>
      </c>
      <c r="Y1729" s="8">
        <v>0</v>
      </c>
      <c r="Z1729" s="8">
        <v>2.7928030303030305</v>
      </c>
      <c r="AA1729" s="8">
        <v>0</v>
      </c>
      <c r="AB1729" s="8">
        <v>0</v>
      </c>
      <c r="AC1729" s="8">
        <v>0</v>
      </c>
      <c r="AD1729" s="8">
        <v>0</v>
      </c>
      <c r="AE1729" s="8">
        <v>0</v>
      </c>
      <c r="AF1729" s="8">
        <v>0</v>
      </c>
      <c r="AG1729" s="8">
        <v>0</v>
      </c>
      <c r="AH1729" s="8">
        <v>0</v>
      </c>
      <c r="AI1729" s="8">
        <v>0</v>
      </c>
      <c r="AJ1729" s="8">
        <v>0</v>
      </c>
      <c r="AK1729" s="8">
        <v>0</v>
      </c>
      <c r="AL1729" s="8">
        <v>0</v>
      </c>
      <c r="AM1729" s="8">
        <v>0</v>
      </c>
      <c r="AN1729" s="8">
        <v>0</v>
      </c>
      <c r="AO1729" s="8">
        <v>0</v>
      </c>
      <c r="AP1729" s="8">
        <v>0</v>
      </c>
      <c r="AQ1729" s="8">
        <v>0</v>
      </c>
      <c r="AR1729" s="8">
        <v>2.7928030303030313</v>
      </c>
      <c r="AS1729" s="8">
        <v>0</v>
      </c>
      <c r="AT1729" s="8">
        <v>2.7928030303030313</v>
      </c>
      <c r="AU1729" s="7">
        <v>0</v>
      </c>
      <c r="AV1729" s="7">
        <v>0</v>
      </c>
      <c r="AW1729" s="7">
        <v>0</v>
      </c>
      <c r="AX1729" s="7">
        <v>0</v>
      </c>
      <c r="AY1729" s="7">
        <v>0</v>
      </c>
      <c r="AZ1729" s="7">
        <v>0</v>
      </c>
      <c r="BA1729" s="7">
        <v>0</v>
      </c>
      <c r="BB1729" s="7">
        <v>0</v>
      </c>
      <c r="BC1729" s="8">
        <v>0</v>
      </c>
      <c r="BD1729" s="8">
        <v>0</v>
      </c>
      <c r="BE1729" s="8">
        <v>0</v>
      </c>
      <c r="BF1729" s="8">
        <v>0</v>
      </c>
      <c r="BG1729" s="8">
        <v>0</v>
      </c>
      <c r="BH1729" s="8">
        <v>0</v>
      </c>
      <c r="BI1729" s="8">
        <v>0</v>
      </c>
      <c r="BJ1729" s="8">
        <v>0</v>
      </c>
      <c r="BK1729" s="8">
        <v>0</v>
      </c>
      <c r="BL1729" s="8">
        <v>0</v>
      </c>
      <c r="BM1729" s="8">
        <v>0</v>
      </c>
      <c r="BN1729" s="8">
        <v>0</v>
      </c>
      <c r="BO1729" s="8">
        <v>0</v>
      </c>
      <c r="BP1729" s="8">
        <v>0</v>
      </c>
      <c r="BQ1729" s="8">
        <v>0</v>
      </c>
      <c r="BR1729" s="8">
        <v>0</v>
      </c>
    </row>
    <row r="1730" spans="1:70" x14ac:dyDescent="0.25">
      <c r="A1730" s="6">
        <v>35225829</v>
      </c>
      <c r="B1730" t="s">
        <v>3402</v>
      </c>
      <c r="C1730" s="7" t="s">
        <v>137</v>
      </c>
      <c r="D1730" s="7" t="s">
        <v>94</v>
      </c>
      <c r="E1730" s="7" t="s">
        <v>95</v>
      </c>
      <c r="F1730" t="s">
        <v>2507</v>
      </c>
      <c r="G1730" t="s">
        <v>2848</v>
      </c>
      <c r="H1730" t="s">
        <v>783</v>
      </c>
      <c r="I1730" t="s">
        <v>118</v>
      </c>
      <c r="J1730" t="s">
        <v>78</v>
      </c>
      <c r="K1730" t="s">
        <v>79</v>
      </c>
      <c r="L1730">
        <v>40.624197799900003</v>
      </c>
      <c r="M1730">
        <v>-122.3038556381</v>
      </c>
      <c r="N1730" s="7" t="s">
        <v>1447</v>
      </c>
      <c r="O1730" s="7" t="s">
        <v>1448</v>
      </c>
      <c r="P1730" s="7" t="s">
        <v>1449</v>
      </c>
      <c r="Q1730" s="7" t="s">
        <v>141</v>
      </c>
      <c r="R1730" s="7">
        <v>49</v>
      </c>
      <c r="S1730" s="7">
        <v>2405</v>
      </c>
      <c r="T1730" s="7" t="s">
        <v>220</v>
      </c>
      <c r="U1730" s="7"/>
      <c r="V1730" s="7" t="s">
        <v>207</v>
      </c>
      <c r="W1730" s="8">
        <v>2.177840909090909</v>
      </c>
      <c r="X1730" s="8">
        <v>0</v>
      </c>
      <c r="Y1730" s="8">
        <v>0</v>
      </c>
      <c r="Z1730" s="8">
        <v>2.177840909090909</v>
      </c>
      <c r="AA1730" s="8">
        <v>0</v>
      </c>
      <c r="AB1730" s="8">
        <v>0</v>
      </c>
      <c r="AC1730" s="8">
        <v>0</v>
      </c>
      <c r="AD1730" s="8">
        <v>0</v>
      </c>
      <c r="AE1730" s="8">
        <v>0</v>
      </c>
      <c r="AF1730" s="8">
        <v>0</v>
      </c>
      <c r="AG1730" s="8">
        <v>0</v>
      </c>
      <c r="AH1730" s="8">
        <v>0</v>
      </c>
      <c r="AI1730" s="8">
        <v>0</v>
      </c>
      <c r="AJ1730" s="8">
        <v>0</v>
      </c>
      <c r="AK1730" s="8">
        <v>0</v>
      </c>
      <c r="AL1730" s="8">
        <v>0</v>
      </c>
      <c r="AM1730" s="8">
        <v>0</v>
      </c>
      <c r="AN1730" s="8">
        <v>0</v>
      </c>
      <c r="AO1730" s="8">
        <v>0</v>
      </c>
      <c r="AP1730" s="8">
        <v>0</v>
      </c>
      <c r="AQ1730" s="8">
        <v>0</v>
      </c>
      <c r="AR1730" s="8">
        <v>0</v>
      </c>
      <c r="AS1730" s="8">
        <v>0</v>
      </c>
      <c r="AT1730" s="8">
        <v>0</v>
      </c>
      <c r="AU1730" s="7">
        <v>0</v>
      </c>
      <c r="AV1730" s="7">
        <v>0</v>
      </c>
      <c r="AW1730" s="7">
        <v>0</v>
      </c>
      <c r="AX1730" s="7">
        <v>0</v>
      </c>
      <c r="AY1730" s="7">
        <v>2.177840909090909</v>
      </c>
      <c r="AZ1730" s="7">
        <v>0</v>
      </c>
      <c r="BA1730" s="7">
        <v>0</v>
      </c>
      <c r="BB1730" s="7">
        <v>2.177840909090909</v>
      </c>
      <c r="BC1730" s="8">
        <v>0</v>
      </c>
      <c r="BD1730" s="8">
        <v>0</v>
      </c>
      <c r="BE1730" s="8">
        <v>0</v>
      </c>
      <c r="BF1730" s="8">
        <v>0</v>
      </c>
      <c r="BG1730" s="8">
        <v>0</v>
      </c>
      <c r="BH1730" s="8">
        <v>0</v>
      </c>
      <c r="BI1730" s="8">
        <v>0</v>
      </c>
      <c r="BJ1730" s="8">
        <v>0</v>
      </c>
      <c r="BK1730" s="8">
        <v>0</v>
      </c>
      <c r="BL1730" s="8">
        <v>0</v>
      </c>
      <c r="BM1730" s="8">
        <v>0</v>
      </c>
      <c r="BN1730" s="8">
        <v>0</v>
      </c>
      <c r="BO1730" s="8">
        <v>0</v>
      </c>
      <c r="BP1730" s="8">
        <v>0</v>
      </c>
      <c r="BQ1730" s="8">
        <v>0</v>
      </c>
      <c r="BR1730" s="8">
        <v>0</v>
      </c>
    </row>
    <row r="1731" spans="1:70" x14ac:dyDescent="0.25">
      <c r="A1731" s="6">
        <v>35409215</v>
      </c>
      <c r="B1731" t="s">
        <v>3403</v>
      </c>
      <c r="C1731" s="7" t="s">
        <v>421</v>
      </c>
      <c r="D1731" s="7" t="s">
        <v>2647</v>
      </c>
      <c r="E1731" s="7" t="s">
        <v>421</v>
      </c>
      <c r="F1731" t="s">
        <v>2507</v>
      </c>
      <c r="G1731" t="s">
        <v>2648</v>
      </c>
      <c r="H1731" t="s">
        <v>3404</v>
      </c>
      <c r="I1731" t="s">
        <v>118</v>
      </c>
      <c r="J1731" t="s">
        <v>78</v>
      </c>
      <c r="K1731" t="s">
        <v>79</v>
      </c>
      <c r="L1731">
        <v>40.665437955199998</v>
      </c>
      <c r="M1731">
        <v>-122.3864527467</v>
      </c>
      <c r="N1731" s="7" t="s">
        <v>1495</v>
      </c>
      <c r="O1731" s="7" t="s">
        <v>1496</v>
      </c>
      <c r="P1731" s="7" t="s">
        <v>1497</v>
      </c>
      <c r="Q1731" s="7" t="s">
        <v>141</v>
      </c>
      <c r="R1731" s="7">
        <v>1773</v>
      </c>
      <c r="S1731" s="7">
        <v>64</v>
      </c>
      <c r="T1731" s="7" t="s">
        <v>123</v>
      </c>
      <c r="U1731" s="7"/>
      <c r="V1731" s="7" t="s">
        <v>790</v>
      </c>
      <c r="W1731" s="8">
        <v>0</v>
      </c>
      <c r="X1731" s="8">
        <v>5.0999999999999996</v>
      </c>
      <c r="Y1731" s="8">
        <v>0</v>
      </c>
      <c r="Z1731" s="8">
        <v>5.0999999999999996</v>
      </c>
      <c r="AA1731" s="8">
        <v>0</v>
      </c>
      <c r="AB1731" s="8">
        <v>0</v>
      </c>
      <c r="AC1731" s="8">
        <v>0</v>
      </c>
      <c r="AD1731" s="8">
        <v>0</v>
      </c>
      <c r="AE1731" s="8">
        <v>0</v>
      </c>
      <c r="AF1731" s="8">
        <v>0</v>
      </c>
      <c r="AG1731" s="8">
        <v>0</v>
      </c>
      <c r="AH1731" s="8">
        <v>0</v>
      </c>
      <c r="AI1731" s="8">
        <v>0</v>
      </c>
      <c r="AJ1731" s="8">
        <v>0</v>
      </c>
      <c r="AK1731" s="8">
        <v>0</v>
      </c>
      <c r="AL1731" s="8">
        <v>0</v>
      </c>
      <c r="AM1731" s="8">
        <v>0</v>
      </c>
      <c r="AN1731" s="8">
        <v>0</v>
      </c>
      <c r="AO1731" s="8">
        <v>0</v>
      </c>
      <c r="AP1731" s="8">
        <v>0</v>
      </c>
      <c r="AQ1731" s="8">
        <v>0</v>
      </c>
      <c r="AR1731" s="8">
        <v>0</v>
      </c>
      <c r="AS1731" s="8">
        <v>0</v>
      </c>
      <c r="AT1731" s="8">
        <v>0</v>
      </c>
      <c r="AU1731" s="7">
        <v>0</v>
      </c>
      <c r="AV1731" s="7">
        <v>0</v>
      </c>
      <c r="AW1731" s="7">
        <v>0</v>
      </c>
      <c r="AX1731" s="7">
        <v>0</v>
      </c>
      <c r="AY1731" s="7">
        <v>0</v>
      </c>
      <c r="AZ1731" s="7">
        <v>0</v>
      </c>
      <c r="BA1731" s="7">
        <v>0</v>
      </c>
      <c r="BB1731" s="7">
        <v>0</v>
      </c>
      <c r="BC1731" s="8">
        <v>0</v>
      </c>
      <c r="BD1731" s="8">
        <v>0</v>
      </c>
      <c r="BE1731" s="8">
        <v>0</v>
      </c>
      <c r="BF1731" s="8">
        <v>0</v>
      </c>
      <c r="BG1731" s="8">
        <v>0</v>
      </c>
      <c r="BH1731" s="8">
        <v>0</v>
      </c>
      <c r="BI1731" s="8">
        <v>0</v>
      </c>
      <c r="BJ1731" s="8">
        <v>0</v>
      </c>
      <c r="BK1731" s="8">
        <v>0</v>
      </c>
      <c r="BL1731" s="8">
        <v>5.0999999999999996</v>
      </c>
      <c r="BM1731" s="8">
        <v>0</v>
      </c>
      <c r="BN1731" s="8">
        <v>5.0999999999999996</v>
      </c>
      <c r="BO1731" s="8">
        <v>0</v>
      </c>
      <c r="BP1731" s="8">
        <v>0</v>
      </c>
      <c r="BQ1731" s="8">
        <v>0</v>
      </c>
      <c r="BR1731" s="8">
        <v>0</v>
      </c>
    </row>
    <row r="1732" spans="1:70" x14ac:dyDescent="0.25">
      <c r="A1732" s="6">
        <v>35409217</v>
      </c>
      <c r="B1732" t="s">
        <v>3405</v>
      </c>
      <c r="C1732" s="7" t="s">
        <v>421</v>
      </c>
      <c r="D1732" s="7" t="s">
        <v>2647</v>
      </c>
      <c r="E1732" s="7" t="s">
        <v>421</v>
      </c>
      <c r="F1732" t="s">
        <v>2507</v>
      </c>
      <c r="G1732" t="s">
        <v>2648</v>
      </c>
      <c r="H1732" t="s">
        <v>3404</v>
      </c>
      <c r="I1732" t="s">
        <v>118</v>
      </c>
      <c r="J1732" t="s">
        <v>78</v>
      </c>
      <c r="K1732" t="s">
        <v>79</v>
      </c>
      <c r="L1732">
        <v>40.665024648399999</v>
      </c>
      <c r="M1732">
        <v>-122.3870594463</v>
      </c>
      <c r="N1732" s="7" t="s">
        <v>1495</v>
      </c>
      <c r="O1732" s="7" t="s">
        <v>1496</v>
      </c>
      <c r="P1732" s="7" t="s">
        <v>1497</v>
      </c>
      <c r="Q1732" s="7" t="s">
        <v>141</v>
      </c>
      <c r="R1732" s="7">
        <v>1773</v>
      </c>
      <c r="S1732" s="7">
        <v>64</v>
      </c>
      <c r="T1732" s="7" t="s">
        <v>123</v>
      </c>
      <c r="U1732" s="7"/>
      <c r="V1732" s="7" t="s">
        <v>790</v>
      </c>
      <c r="W1732" s="8">
        <v>0</v>
      </c>
      <c r="X1732" s="8">
        <v>9.6999999999999993</v>
      </c>
      <c r="Y1732" s="8">
        <v>0</v>
      </c>
      <c r="Z1732" s="8">
        <v>9.6999999999999993</v>
      </c>
      <c r="AA1732" s="8">
        <v>0</v>
      </c>
      <c r="AB1732" s="8">
        <v>0</v>
      </c>
      <c r="AC1732" s="8">
        <v>0</v>
      </c>
      <c r="AD1732" s="8">
        <v>0</v>
      </c>
      <c r="AE1732" s="8">
        <v>0</v>
      </c>
      <c r="AF1732" s="8">
        <v>0</v>
      </c>
      <c r="AG1732" s="8">
        <v>0</v>
      </c>
      <c r="AH1732" s="8">
        <v>0</v>
      </c>
      <c r="AI1732" s="8">
        <v>0</v>
      </c>
      <c r="AJ1732" s="8">
        <v>0</v>
      </c>
      <c r="AK1732" s="8">
        <v>0</v>
      </c>
      <c r="AL1732" s="8">
        <v>0</v>
      </c>
      <c r="AM1732" s="8">
        <v>0</v>
      </c>
      <c r="AN1732" s="8">
        <v>0</v>
      </c>
      <c r="AO1732" s="8">
        <v>0</v>
      </c>
      <c r="AP1732" s="8">
        <v>0</v>
      </c>
      <c r="AQ1732" s="8">
        <v>0</v>
      </c>
      <c r="AR1732" s="8">
        <v>0</v>
      </c>
      <c r="AS1732" s="8">
        <v>0</v>
      </c>
      <c r="AT1732" s="8">
        <v>0</v>
      </c>
      <c r="AU1732" s="7">
        <v>0</v>
      </c>
      <c r="AV1732" s="7">
        <v>0</v>
      </c>
      <c r="AW1732" s="7">
        <v>0</v>
      </c>
      <c r="AX1732" s="7">
        <v>0</v>
      </c>
      <c r="AY1732" s="7">
        <v>0</v>
      </c>
      <c r="AZ1732" s="7">
        <v>0</v>
      </c>
      <c r="BA1732" s="7">
        <v>0</v>
      </c>
      <c r="BB1732" s="7">
        <v>0</v>
      </c>
      <c r="BC1732" s="8">
        <v>0</v>
      </c>
      <c r="BD1732" s="8">
        <v>0</v>
      </c>
      <c r="BE1732" s="8">
        <v>0</v>
      </c>
      <c r="BF1732" s="8">
        <v>0</v>
      </c>
      <c r="BG1732" s="8">
        <v>0</v>
      </c>
      <c r="BH1732" s="8">
        <v>0</v>
      </c>
      <c r="BI1732" s="8">
        <v>0</v>
      </c>
      <c r="BJ1732" s="8">
        <v>0</v>
      </c>
      <c r="BK1732" s="8">
        <v>0</v>
      </c>
      <c r="BL1732" s="8">
        <v>9.6999999999999993</v>
      </c>
      <c r="BM1732" s="8">
        <v>0</v>
      </c>
      <c r="BN1732" s="8">
        <v>9.6999999999999993</v>
      </c>
      <c r="BO1732" s="8">
        <v>0</v>
      </c>
      <c r="BP1732" s="8">
        <v>0</v>
      </c>
      <c r="BQ1732" s="8">
        <v>0</v>
      </c>
      <c r="BR1732" s="8">
        <v>0</v>
      </c>
    </row>
    <row r="1733" spans="1:70" x14ac:dyDescent="0.25">
      <c r="A1733" s="6">
        <v>35243445</v>
      </c>
      <c r="B1733" t="s">
        <v>3406</v>
      </c>
      <c r="C1733" s="7" t="s">
        <v>421</v>
      </c>
      <c r="D1733" s="7" t="s">
        <v>94</v>
      </c>
      <c r="E1733" s="7" t="s">
        <v>421</v>
      </c>
      <c r="F1733" t="s">
        <v>2507</v>
      </c>
      <c r="G1733" t="s">
        <v>2609</v>
      </c>
      <c r="H1733" t="s">
        <v>1483</v>
      </c>
      <c r="I1733" t="s">
        <v>1229</v>
      </c>
      <c r="J1733" t="s">
        <v>153</v>
      </c>
      <c r="K1733" t="s">
        <v>154</v>
      </c>
      <c r="L1733">
        <v>38.109374105100002</v>
      </c>
      <c r="M1733">
        <v>-122.8698370921</v>
      </c>
      <c r="N1733" s="7" t="s">
        <v>1493</v>
      </c>
      <c r="O1733" s="7" t="s">
        <v>1485</v>
      </c>
      <c r="P1733" s="7" t="s">
        <v>1486</v>
      </c>
      <c r="Q1733" s="7" t="s">
        <v>141</v>
      </c>
      <c r="R1733" s="7">
        <v>2360</v>
      </c>
      <c r="S1733" s="7">
        <v>3015</v>
      </c>
      <c r="T1733" s="7" t="s">
        <v>220</v>
      </c>
      <c r="U1733" s="7"/>
      <c r="V1733" s="7" t="s">
        <v>2625</v>
      </c>
      <c r="W1733" s="8">
        <v>0</v>
      </c>
      <c r="X1733" s="8">
        <v>0</v>
      </c>
      <c r="Y1733" s="8">
        <v>1.9200000000000002</v>
      </c>
      <c r="Z1733" s="8">
        <v>1.9200000000000002</v>
      </c>
      <c r="AA1733" s="8">
        <v>0</v>
      </c>
      <c r="AB1733" s="8">
        <v>0</v>
      </c>
      <c r="AC1733" s="8">
        <v>0</v>
      </c>
      <c r="AD1733" s="8">
        <v>0</v>
      </c>
      <c r="AE1733" s="8">
        <v>0</v>
      </c>
      <c r="AF1733" s="8">
        <v>0</v>
      </c>
      <c r="AG1733" s="8">
        <v>0</v>
      </c>
      <c r="AH1733" s="8">
        <v>0</v>
      </c>
      <c r="AI1733" s="8">
        <v>0</v>
      </c>
      <c r="AJ1733" s="8">
        <v>0</v>
      </c>
      <c r="AK1733" s="8">
        <v>0</v>
      </c>
      <c r="AL1733" s="8">
        <v>0</v>
      </c>
      <c r="AM1733" s="8">
        <v>0</v>
      </c>
      <c r="AN1733" s="8">
        <v>0</v>
      </c>
      <c r="AO1733" s="8">
        <v>0</v>
      </c>
      <c r="AP1733" s="8">
        <v>0</v>
      </c>
      <c r="AQ1733" s="8">
        <v>0</v>
      </c>
      <c r="AR1733" s="8">
        <v>0</v>
      </c>
      <c r="AS1733" s="8">
        <v>0</v>
      </c>
      <c r="AT1733" s="8">
        <v>0</v>
      </c>
      <c r="AU1733" s="7">
        <v>0</v>
      </c>
      <c r="AV1733" s="7">
        <v>0</v>
      </c>
      <c r="AW1733" s="7">
        <v>0</v>
      </c>
      <c r="AX1733" s="7">
        <v>0</v>
      </c>
      <c r="AY1733" s="7">
        <v>0</v>
      </c>
      <c r="AZ1733" s="7">
        <v>0</v>
      </c>
      <c r="BA1733" s="7">
        <v>0</v>
      </c>
      <c r="BB1733" s="7">
        <v>0</v>
      </c>
      <c r="BC1733" s="8">
        <v>0</v>
      </c>
      <c r="BD1733" s="8">
        <v>0</v>
      </c>
      <c r="BE1733" s="8">
        <v>0</v>
      </c>
      <c r="BF1733" s="8">
        <v>0</v>
      </c>
      <c r="BG1733" s="8">
        <v>0</v>
      </c>
      <c r="BH1733" s="8">
        <v>0</v>
      </c>
      <c r="BI1733" s="8">
        <v>1.9200000000000002</v>
      </c>
      <c r="BJ1733" s="8">
        <v>1.9200000000000002</v>
      </c>
      <c r="BK1733" s="8">
        <v>0</v>
      </c>
      <c r="BL1733" s="8">
        <v>0</v>
      </c>
      <c r="BM1733" s="8">
        <v>0</v>
      </c>
      <c r="BN1733" s="8">
        <v>0</v>
      </c>
      <c r="BO1733" s="8">
        <v>0</v>
      </c>
      <c r="BP1733" s="8">
        <v>0</v>
      </c>
      <c r="BQ1733" s="8">
        <v>0</v>
      </c>
      <c r="BR1733" s="8">
        <v>0</v>
      </c>
    </row>
    <row r="1734" spans="1:70" x14ac:dyDescent="0.25">
      <c r="A1734" s="6">
        <v>35236662</v>
      </c>
      <c r="B1734" t="s">
        <v>3407</v>
      </c>
      <c r="C1734" s="7" t="s">
        <v>93</v>
      </c>
      <c r="D1734" s="7" t="s">
        <v>94</v>
      </c>
      <c r="E1734" s="7" t="s">
        <v>95</v>
      </c>
      <c r="F1734" t="s">
        <v>2507</v>
      </c>
      <c r="G1734" t="s">
        <v>2508</v>
      </c>
      <c r="H1734" t="s">
        <v>3408</v>
      </c>
      <c r="I1734" t="s">
        <v>1413</v>
      </c>
      <c r="J1734" t="s">
        <v>99</v>
      </c>
      <c r="K1734" t="s">
        <v>957</v>
      </c>
      <c r="L1734">
        <v>38.469175202599999</v>
      </c>
      <c r="M1734">
        <v>-120.8535923554</v>
      </c>
      <c r="N1734" s="7" t="s">
        <v>1489</v>
      </c>
      <c r="O1734" s="7" t="s">
        <v>3409</v>
      </c>
      <c r="P1734" s="7" t="s">
        <v>1491</v>
      </c>
      <c r="Q1734" s="7" t="s">
        <v>141</v>
      </c>
      <c r="R1734" s="7">
        <v>54</v>
      </c>
      <c r="S1734" s="7">
        <v>2197</v>
      </c>
      <c r="T1734" s="7" t="s">
        <v>220</v>
      </c>
      <c r="U1734" s="7"/>
      <c r="V1734" s="7" t="s">
        <v>101</v>
      </c>
      <c r="W1734" s="8">
        <v>1.624621212121212</v>
      </c>
      <c r="X1734" s="8">
        <v>0</v>
      </c>
      <c r="Y1734" s="8">
        <v>0</v>
      </c>
      <c r="Z1734" s="8">
        <v>1.624621212121212</v>
      </c>
      <c r="AA1734" s="8">
        <v>0</v>
      </c>
      <c r="AB1734" s="8">
        <v>0</v>
      </c>
      <c r="AC1734" s="8">
        <v>0</v>
      </c>
      <c r="AD1734" s="8">
        <v>0</v>
      </c>
      <c r="AE1734" s="8">
        <v>0</v>
      </c>
      <c r="AF1734" s="8">
        <v>0</v>
      </c>
      <c r="AG1734" s="8">
        <v>0</v>
      </c>
      <c r="AH1734" s="8">
        <v>0</v>
      </c>
      <c r="AI1734" s="8">
        <v>0</v>
      </c>
      <c r="AJ1734" s="8">
        <v>0</v>
      </c>
      <c r="AK1734" s="8">
        <v>0</v>
      </c>
      <c r="AL1734" s="8">
        <v>0</v>
      </c>
      <c r="AM1734" s="8">
        <v>1.6246212121212122</v>
      </c>
      <c r="AN1734" s="8">
        <v>0</v>
      </c>
      <c r="AO1734" s="8">
        <v>0</v>
      </c>
      <c r="AP1734" s="8">
        <v>1.6246212121212122</v>
      </c>
      <c r="AQ1734" s="8">
        <v>0</v>
      </c>
      <c r="AR1734" s="8">
        <v>0</v>
      </c>
      <c r="AS1734" s="8">
        <v>0</v>
      </c>
      <c r="AT1734" s="8">
        <v>0</v>
      </c>
      <c r="AU1734" s="7">
        <v>0</v>
      </c>
      <c r="AV1734" s="7">
        <v>0</v>
      </c>
      <c r="AW1734" s="7">
        <v>0</v>
      </c>
      <c r="AX1734" s="7">
        <v>0</v>
      </c>
      <c r="AY1734" s="7">
        <v>0</v>
      </c>
      <c r="AZ1734" s="7">
        <v>0</v>
      </c>
      <c r="BA1734" s="7">
        <v>0</v>
      </c>
      <c r="BB1734" s="7">
        <v>0</v>
      </c>
      <c r="BC1734" s="8">
        <v>0</v>
      </c>
      <c r="BD1734" s="8">
        <v>0</v>
      </c>
      <c r="BE1734" s="8">
        <v>0</v>
      </c>
      <c r="BF1734" s="8">
        <v>0</v>
      </c>
      <c r="BG1734" s="8">
        <v>0</v>
      </c>
      <c r="BH1734" s="8">
        <v>0</v>
      </c>
      <c r="BI1734" s="8">
        <v>0</v>
      </c>
      <c r="BJ1734" s="8">
        <v>0</v>
      </c>
      <c r="BK1734" s="8">
        <v>0</v>
      </c>
      <c r="BL1734" s="8">
        <v>0</v>
      </c>
      <c r="BM1734" s="8">
        <v>0</v>
      </c>
      <c r="BN1734" s="8">
        <v>0</v>
      </c>
      <c r="BO1734" s="8">
        <v>0</v>
      </c>
      <c r="BP1734" s="8">
        <v>0</v>
      </c>
      <c r="BQ1734" s="8">
        <v>0</v>
      </c>
      <c r="BR1734" s="8">
        <v>0</v>
      </c>
    </row>
    <row r="1735" spans="1:70" x14ac:dyDescent="0.25">
      <c r="A1735" s="6">
        <v>35219591</v>
      </c>
      <c r="B1735" t="s">
        <v>3410</v>
      </c>
      <c r="C1735" s="7" t="s">
        <v>86</v>
      </c>
      <c r="D1735" s="7" t="s">
        <v>94</v>
      </c>
      <c r="E1735" s="7" t="s">
        <v>87</v>
      </c>
      <c r="F1735" t="s">
        <v>2507</v>
      </c>
      <c r="G1735" t="s">
        <v>2508</v>
      </c>
      <c r="H1735" t="s">
        <v>3408</v>
      </c>
      <c r="I1735" t="s">
        <v>1413</v>
      </c>
      <c r="J1735" t="s">
        <v>99</v>
      </c>
      <c r="K1735" t="s">
        <v>957</v>
      </c>
      <c r="L1735">
        <v>38.469175202599999</v>
      </c>
      <c r="M1735">
        <v>-120.8535923554</v>
      </c>
      <c r="N1735" s="7" t="s">
        <v>1489</v>
      </c>
      <c r="O1735" s="7" t="s">
        <v>3409</v>
      </c>
      <c r="P1735" s="7" t="s">
        <v>1491</v>
      </c>
      <c r="Q1735" s="7" t="s">
        <v>141</v>
      </c>
      <c r="R1735" s="7">
        <v>54</v>
      </c>
      <c r="S1735" s="7">
        <v>2197</v>
      </c>
      <c r="T1735" s="7" t="s">
        <v>220</v>
      </c>
      <c r="U1735" s="7"/>
      <c r="V1735" s="7" t="s">
        <v>321</v>
      </c>
      <c r="W1735" s="8">
        <v>1.25</v>
      </c>
      <c r="X1735" s="8">
        <v>0</v>
      </c>
      <c r="Y1735" s="8">
        <v>0</v>
      </c>
      <c r="Z1735" s="8">
        <v>1.25</v>
      </c>
      <c r="AA1735" s="8">
        <v>0</v>
      </c>
      <c r="AB1735" s="8">
        <v>0</v>
      </c>
      <c r="AC1735" s="8">
        <v>0</v>
      </c>
      <c r="AD1735" s="8">
        <v>0</v>
      </c>
      <c r="AE1735" s="8">
        <v>0</v>
      </c>
      <c r="AF1735" s="8">
        <v>0</v>
      </c>
      <c r="AG1735" s="8">
        <v>0</v>
      </c>
      <c r="AH1735" s="8">
        <v>0</v>
      </c>
      <c r="AI1735" s="8">
        <v>0</v>
      </c>
      <c r="AJ1735" s="8">
        <v>0</v>
      </c>
      <c r="AK1735" s="8">
        <v>0</v>
      </c>
      <c r="AL1735" s="8">
        <v>0</v>
      </c>
      <c r="AM1735" s="8">
        <v>0</v>
      </c>
      <c r="AN1735" s="8">
        <v>0</v>
      </c>
      <c r="AO1735" s="8">
        <v>0</v>
      </c>
      <c r="AP1735" s="8">
        <v>0</v>
      </c>
      <c r="AQ1735" s="8">
        <v>0</v>
      </c>
      <c r="AR1735" s="8">
        <v>0</v>
      </c>
      <c r="AS1735" s="8">
        <v>0</v>
      </c>
      <c r="AT1735" s="8">
        <v>0</v>
      </c>
      <c r="AU1735" s="7">
        <v>0</v>
      </c>
      <c r="AV1735" s="7">
        <v>0</v>
      </c>
      <c r="AW1735" s="7">
        <v>0</v>
      </c>
      <c r="AX1735" s="7">
        <v>0</v>
      </c>
      <c r="AY1735" s="7">
        <v>0</v>
      </c>
      <c r="AZ1735" s="7">
        <v>0</v>
      </c>
      <c r="BA1735" s="7">
        <v>0</v>
      </c>
      <c r="BB1735" s="7">
        <v>0</v>
      </c>
      <c r="BC1735" s="8">
        <v>1.25</v>
      </c>
      <c r="BD1735" s="8">
        <v>0</v>
      </c>
      <c r="BE1735" s="8">
        <v>0</v>
      </c>
      <c r="BF1735" s="8">
        <v>1.25</v>
      </c>
      <c r="BG1735" s="8">
        <v>0</v>
      </c>
      <c r="BH1735" s="8">
        <v>0</v>
      </c>
      <c r="BI1735" s="8">
        <v>0</v>
      </c>
      <c r="BJ1735" s="8">
        <v>0</v>
      </c>
      <c r="BK1735" s="8">
        <v>0</v>
      </c>
      <c r="BL1735" s="8">
        <v>0</v>
      </c>
      <c r="BM1735" s="8">
        <v>0</v>
      </c>
      <c r="BN1735" s="8">
        <v>0</v>
      </c>
      <c r="BO1735" s="8">
        <v>0</v>
      </c>
      <c r="BP1735" s="8">
        <v>0</v>
      </c>
      <c r="BQ1735" s="8">
        <v>0</v>
      </c>
      <c r="BR1735" s="8">
        <v>0</v>
      </c>
    </row>
    <row r="1736" spans="1:70" x14ac:dyDescent="0.25">
      <c r="A1736" s="6">
        <v>35243446</v>
      </c>
      <c r="B1736" t="s">
        <v>3411</v>
      </c>
      <c r="C1736" s="7" t="s">
        <v>421</v>
      </c>
      <c r="D1736" s="7" t="s">
        <v>94</v>
      </c>
      <c r="E1736" s="7" t="s">
        <v>421</v>
      </c>
      <c r="F1736" t="s">
        <v>2507</v>
      </c>
      <c r="G1736" t="s">
        <v>2609</v>
      </c>
      <c r="H1736" t="s">
        <v>1483</v>
      </c>
      <c r="I1736" t="s">
        <v>1229</v>
      </c>
      <c r="J1736" t="s">
        <v>153</v>
      </c>
      <c r="K1736" t="s">
        <v>154</v>
      </c>
      <c r="L1736">
        <v>38.109374105100002</v>
      </c>
      <c r="M1736">
        <v>-122.8698370921</v>
      </c>
      <c r="N1736" s="7" t="s">
        <v>1493</v>
      </c>
      <c r="O1736" s="7" t="s">
        <v>3412</v>
      </c>
      <c r="P1736" s="7" t="s">
        <v>1486</v>
      </c>
      <c r="Q1736" s="7" t="s">
        <v>141</v>
      </c>
      <c r="R1736" s="7">
        <v>2644</v>
      </c>
      <c r="S1736" s="7">
        <v>2439</v>
      </c>
      <c r="T1736" s="7" t="s">
        <v>220</v>
      </c>
      <c r="U1736" s="7"/>
      <c r="V1736" s="7" t="s">
        <v>2625</v>
      </c>
      <c r="W1736" s="8">
        <v>0</v>
      </c>
      <c r="X1736" s="8">
        <v>0</v>
      </c>
      <c r="Y1736" s="8">
        <v>0.37</v>
      </c>
      <c r="Z1736" s="8">
        <v>0.37</v>
      </c>
      <c r="AA1736" s="8">
        <v>0</v>
      </c>
      <c r="AB1736" s="8">
        <v>0</v>
      </c>
      <c r="AC1736" s="8">
        <v>0</v>
      </c>
      <c r="AD1736" s="8">
        <v>0</v>
      </c>
      <c r="AE1736" s="8">
        <v>0</v>
      </c>
      <c r="AF1736" s="8">
        <v>0</v>
      </c>
      <c r="AG1736" s="8">
        <v>0</v>
      </c>
      <c r="AH1736" s="8">
        <v>0</v>
      </c>
      <c r="AI1736" s="8">
        <v>0</v>
      </c>
      <c r="AJ1736" s="8">
        <v>0</v>
      </c>
      <c r="AK1736" s="8">
        <v>0</v>
      </c>
      <c r="AL1736" s="8">
        <v>0</v>
      </c>
      <c r="AM1736" s="8">
        <v>0</v>
      </c>
      <c r="AN1736" s="8">
        <v>0</v>
      </c>
      <c r="AO1736" s="8">
        <v>0</v>
      </c>
      <c r="AP1736" s="8">
        <v>0</v>
      </c>
      <c r="AQ1736" s="8">
        <v>0</v>
      </c>
      <c r="AR1736" s="8">
        <v>0</v>
      </c>
      <c r="AS1736" s="8">
        <v>0</v>
      </c>
      <c r="AT1736" s="8">
        <v>0</v>
      </c>
      <c r="AU1736" s="7">
        <v>0</v>
      </c>
      <c r="AV1736" s="7">
        <v>0</v>
      </c>
      <c r="AW1736" s="7">
        <v>0</v>
      </c>
      <c r="AX1736" s="7">
        <v>0</v>
      </c>
      <c r="AY1736" s="7">
        <v>0</v>
      </c>
      <c r="AZ1736" s="7">
        <v>0</v>
      </c>
      <c r="BA1736" s="7">
        <v>0</v>
      </c>
      <c r="BB1736" s="7">
        <v>0</v>
      </c>
      <c r="BC1736" s="8">
        <v>0</v>
      </c>
      <c r="BD1736" s="8">
        <v>0</v>
      </c>
      <c r="BE1736" s="8">
        <v>0</v>
      </c>
      <c r="BF1736" s="8">
        <v>0</v>
      </c>
      <c r="BG1736" s="8">
        <v>0</v>
      </c>
      <c r="BH1736" s="8">
        <v>0</v>
      </c>
      <c r="BI1736" s="8">
        <v>0.37</v>
      </c>
      <c r="BJ1736" s="8">
        <v>0.37</v>
      </c>
      <c r="BK1736" s="8">
        <v>0</v>
      </c>
      <c r="BL1736" s="8">
        <v>0</v>
      </c>
      <c r="BM1736" s="8">
        <v>0</v>
      </c>
      <c r="BN1736" s="8">
        <v>0</v>
      </c>
      <c r="BO1736" s="8">
        <v>0</v>
      </c>
      <c r="BP1736" s="8">
        <v>0</v>
      </c>
      <c r="BQ1736" s="8">
        <v>0</v>
      </c>
      <c r="BR1736" s="8">
        <v>0</v>
      </c>
    </row>
    <row r="1737" spans="1:70" x14ac:dyDescent="0.25">
      <c r="A1737" s="6">
        <v>31290147</v>
      </c>
      <c r="B1737" t="s">
        <v>3413</v>
      </c>
      <c r="C1737" s="7" t="s">
        <v>101</v>
      </c>
      <c r="D1737" s="7" t="s">
        <v>94</v>
      </c>
      <c r="E1737" s="7" t="s">
        <v>95</v>
      </c>
      <c r="F1737" t="s">
        <v>2507</v>
      </c>
      <c r="G1737" t="s">
        <v>2508</v>
      </c>
      <c r="H1737" t="s">
        <v>1483</v>
      </c>
      <c r="I1737" t="s">
        <v>1229</v>
      </c>
      <c r="J1737" t="s">
        <v>153</v>
      </c>
      <c r="K1737" t="s">
        <v>154</v>
      </c>
      <c r="L1737">
        <v>38.099492832400003</v>
      </c>
      <c r="M1737">
        <v>-122.8753110414</v>
      </c>
      <c r="N1737" s="7" t="s">
        <v>1493</v>
      </c>
      <c r="O1737" s="7" t="s">
        <v>3412</v>
      </c>
      <c r="P1737" s="7" t="s">
        <v>1486</v>
      </c>
      <c r="Q1737" s="7" t="s">
        <v>170</v>
      </c>
      <c r="R1737" s="7">
        <v>2644</v>
      </c>
      <c r="S1737" s="7"/>
      <c r="T1737" s="7"/>
      <c r="U1737" s="7"/>
      <c r="V1737" s="7" t="s">
        <v>101</v>
      </c>
      <c r="W1737" s="8">
        <v>0.60113636363636369</v>
      </c>
      <c r="X1737" s="8">
        <v>0</v>
      </c>
      <c r="Y1737" s="8">
        <v>0</v>
      </c>
      <c r="Z1737" s="8">
        <v>0.60113636363636369</v>
      </c>
      <c r="AA1737" s="8">
        <v>0</v>
      </c>
      <c r="AB1737" s="8">
        <v>0</v>
      </c>
      <c r="AC1737" s="8">
        <v>0</v>
      </c>
      <c r="AD1737" s="8">
        <v>0</v>
      </c>
      <c r="AE1737" s="8">
        <v>0.60113636363636369</v>
      </c>
      <c r="AF1737" s="8">
        <v>0</v>
      </c>
      <c r="AG1737" s="8">
        <v>0</v>
      </c>
      <c r="AH1737" s="8">
        <v>0.60113636363636369</v>
      </c>
      <c r="AI1737" s="8">
        <v>0</v>
      </c>
      <c r="AJ1737" s="8">
        <v>0</v>
      </c>
      <c r="AK1737" s="8">
        <v>0</v>
      </c>
      <c r="AL1737" s="8">
        <v>0</v>
      </c>
      <c r="AM1737" s="8">
        <v>0</v>
      </c>
      <c r="AN1737" s="8">
        <v>0</v>
      </c>
      <c r="AO1737" s="8">
        <v>0</v>
      </c>
      <c r="AP1737" s="8">
        <v>0</v>
      </c>
      <c r="AQ1737" s="8">
        <v>0</v>
      </c>
      <c r="AR1737" s="8">
        <v>0</v>
      </c>
      <c r="AS1737" s="8">
        <v>0</v>
      </c>
      <c r="AT1737" s="8">
        <v>0</v>
      </c>
      <c r="AU1737" s="7">
        <v>0</v>
      </c>
      <c r="AV1737" s="7">
        <v>0</v>
      </c>
      <c r="AW1737" s="7">
        <v>0</v>
      </c>
      <c r="AX1737" s="7">
        <v>0</v>
      </c>
      <c r="AY1737" s="7">
        <v>0</v>
      </c>
      <c r="AZ1737" s="7">
        <v>0</v>
      </c>
      <c r="BA1737" s="7">
        <v>0</v>
      </c>
      <c r="BB1737" s="7">
        <v>0</v>
      </c>
      <c r="BC1737" s="8">
        <v>0</v>
      </c>
      <c r="BD1737" s="8">
        <v>0</v>
      </c>
      <c r="BE1737" s="8">
        <v>0</v>
      </c>
      <c r="BF1737" s="8">
        <v>0</v>
      </c>
      <c r="BG1737" s="8">
        <v>0</v>
      </c>
      <c r="BH1737" s="8">
        <v>0</v>
      </c>
      <c r="BI1737" s="8">
        <v>0</v>
      </c>
      <c r="BJ1737" s="8">
        <v>0</v>
      </c>
      <c r="BK1737" s="8">
        <v>0</v>
      </c>
      <c r="BL1737" s="8">
        <v>0</v>
      </c>
      <c r="BM1737" s="8">
        <v>0</v>
      </c>
      <c r="BN1737" s="8">
        <v>0</v>
      </c>
      <c r="BO1737" s="8">
        <v>0</v>
      </c>
      <c r="BP1737" s="8">
        <v>0</v>
      </c>
      <c r="BQ1737" s="8">
        <v>0</v>
      </c>
      <c r="BR1737" s="8">
        <v>0</v>
      </c>
    </row>
    <row r="1738" spans="1:70" x14ac:dyDescent="0.25">
      <c r="A1738" s="6">
        <v>74021963</v>
      </c>
      <c r="B1738" t="s">
        <v>3414</v>
      </c>
      <c r="C1738" s="7" t="s">
        <v>101</v>
      </c>
      <c r="D1738" s="7" t="s">
        <v>94</v>
      </c>
      <c r="E1738" s="7" t="s">
        <v>95</v>
      </c>
      <c r="F1738" t="s">
        <v>2507</v>
      </c>
      <c r="G1738" t="s">
        <v>2508</v>
      </c>
      <c r="H1738" t="s">
        <v>3415</v>
      </c>
      <c r="I1738" t="s">
        <v>1017</v>
      </c>
      <c r="J1738" t="s">
        <v>508</v>
      </c>
      <c r="K1738" t="s">
        <v>2418</v>
      </c>
      <c r="L1738">
        <v>37.80274</v>
      </c>
      <c r="M1738">
        <v>-122.27196000000001</v>
      </c>
      <c r="N1738" s="7" t="s">
        <v>3416</v>
      </c>
      <c r="O1738" s="7" t="s">
        <v>3417</v>
      </c>
      <c r="P1738" s="7" t="s">
        <v>3418</v>
      </c>
      <c r="Q1738" s="7" t="s">
        <v>170</v>
      </c>
      <c r="R1738" s="7">
        <v>2675</v>
      </c>
      <c r="S1738" s="7"/>
      <c r="T1738" s="7"/>
      <c r="U1738" s="7"/>
      <c r="V1738" s="7" t="s">
        <v>101</v>
      </c>
      <c r="W1738" s="8">
        <v>2.7608901515151514</v>
      </c>
      <c r="X1738" s="8">
        <v>0</v>
      </c>
      <c r="Y1738" s="8">
        <v>0</v>
      </c>
      <c r="Z1738" s="8">
        <v>2.7608901515151514</v>
      </c>
      <c r="AA1738" s="8">
        <v>0</v>
      </c>
      <c r="AB1738" s="8">
        <v>0</v>
      </c>
      <c r="AC1738" s="8">
        <v>0</v>
      </c>
      <c r="AD1738" s="8">
        <v>0</v>
      </c>
      <c r="AE1738" s="8">
        <v>2.441950757575758</v>
      </c>
      <c r="AF1738" s="8">
        <v>0</v>
      </c>
      <c r="AG1738" s="8">
        <v>0</v>
      </c>
      <c r="AH1738" s="8">
        <v>2.441950757575758</v>
      </c>
      <c r="AI1738" s="8">
        <v>0.31893939393939397</v>
      </c>
      <c r="AJ1738" s="8">
        <v>0</v>
      </c>
      <c r="AK1738" s="8">
        <v>0</v>
      </c>
      <c r="AL1738" s="8">
        <v>0.31893939393939397</v>
      </c>
      <c r="AM1738" s="8">
        <v>0</v>
      </c>
      <c r="AN1738" s="8">
        <v>0</v>
      </c>
      <c r="AO1738" s="8">
        <v>0</v>
      </c>
      <c r="AP1738" s="8">
        <v>0</v>
      </c>
      <c r="AQ1738" s="8">
        <v>0</v>
      </c>
      <c r="AR1738" s="8">
        <v>0</v>
      </c>
      <c r="AS1738" s="8">
        <v>0</v>
      </c>
      <c r="AT1738" s="8">
        <v>0</v>
      </c>
      <c r="AU1738" s="7">
        <v>0</v>
      </c>
      <c r="AV1738" s="7">
        <v>0</v>
      </c>
      <c r="AW1738" s="7">
        <v>0</v>
      </c>
      <c r="AX1738" s="7">
        <v>0</v>
      </c>
      <c r="AY1738" s="7">
        <v>0</v>
      </c>
      <c r="AZ1738" s="7">
        <v>0</v>
      </c>
      <c r="BA1738" s="7">
        <v>0</v>
      </c>
      <c r="BB1738" s="7">
        <v>0</v>
      </c>
      <c r="BC1738" s="8">
        <v>0</v>
      </c>
      <c r="BD1738" s="8">
        <v>0</v>
      </c>
      <c r="BE1738" s="8">
        <v>0</v>
      </c>
      <c r="BF1738" s="8">
        <v>0</v>
      </c>
      <c r="BG1738" s="8">
        <v>0</v>
      </c>
      <c r="BH1738" s="8">
        <v>0</v>
      </c>
      <c r="BI1738" s="8">
        <v>0</v>
      </c>
      <c r="BJ1738" s="8">
        <v>0</v>
      </c>
      <c r="BK1738" s="8">
        <v>0</v>
      </c>
      <c r="BL1738" s="8">
        <v>0</v>
      </c>
      <c r="BM1738" s="8">
        <v>0</v>
      </c>
      <c r="BN1738" s="8">
        <v>0</v>
      </c>
      <c r="BO1738" s="8">
        <v>0</v>
      </c>
      <c r="BP1738" s="8">
        <v>0</v>
      </c>
      <c r="BQ1738" s="8">
        <v>0</v>
      </c>
      <c r="BR1738" s="8">
        <v>0</v>
      </c>
    </row>
    <row r="1739" spans="1:70" x14ac:dyDescent="0.25">
      <c r="A1739" s="6">
        <v>35338403</v>
      </c>
      <c r="B1739" t="s">
        <v>3419</v>
      </c>
      <c r="C1739" s="7" t="s">
        <v>86</v>
      </c>
      <c r="D1739" s="7" t="s">
        <v>94</v>
      </c>
      <c r="E1739" s="7" t="s">
        <v>87</v>
      </c>
      <c r="F1739" t="s">
        <v>2507</v>
      </c>
      <c r="G1739" t="s">
        <v>2508</v>
      </c>
      <c r="H1739" t="s">
        <v>2046</v>
      </c>
      <c r="I1739" t="s">
        <v>118</v>
      </c>
      <c r="J1739" t="s">
        <v>78</v>
      </c>
      <c r="K1739" t="s">
        <v>79</v>
      </c>
      <c r="L1739">
        <v>40.406260147200001</v>
      </c>
      <c r="M1739">
        <v>-122.2481977728</v>
      </c>
      <c r="N1739" s="7" t="s">
        <v>1465</v>
      </c>
      <c r="O1739" s="7" t="s">
        <v>3420</v>
      </c>
      <c r="P1739" s="7" t="s">
        <v>1467</v>
      </c>
      <c r="Q1739" s="7" t="s">
        <v>141</v>
      </c>
      <c r="R1739" s="7">
        <v>380</v>
      </c>
      <c r="S1739" s="7">
        <v>0</v>
      </c>
      <c r="T1739" s="7" t="s">
        <v>220</v>
      </c>
      <c r="U1739" s="7"/>
      <c r="V1739" s="7" t="s">
        <v>321</v>
      </c>
      <c r="W1739" s="8">
        <v>0.92007575757575755</v>
      </c>
      <c r="X1739" s="8">
        <v>0</v>
      </c>
      <c r="Y1739" s="8">
        <v>0</v>
      </c>
      <c r="Z1739" s="8">
        <v>0.92007575757575755</v>
      </c>
      <c r="AA1739" s="8">
        <v>0</v>
      </c>
      <c r="AB1739" s="8">
        <v>0</v>
      </c>
      <c r="AC1739" s="8">
        <v>0</v>
      </c>
      <c r="AD1739" s="8">
        <v>0</v>
      </c>
      <c r="AE1739" s="8">
        <v>0</v>
      </c>
      <c r="AF1739" s="8">
        <v>0</v>
      </c>
      <c r="AG1739" s="8">
        <v>0</v>
      </c>
      <c r="AH1739" s="8">
        <v>0</v>
      </c>
      <c r="AI1739" s="8">
        <v>0</v>
      </c>
      <c r="AJ1739" s="8">
        <v>0</v>
      </c>
      <c r="AK1739" s="8">
        <v>0</v>
      </c>
      <c r="AL1739" s="8">
        <v>0</v>
      </c>
      <c r="AM1739" s="8">
        <v>0</v>
      </c>
      <c r="AN1739" s="8">
        <v>0</v>
      </c>
      <c r="AO1739" s="8">
        <v>0</v>
      </c>
      <c r="AP1739" s="8">
        <v>0</v>
      </c>
      <c r="AQ1739" s="8">
        <v>0</v>
      </c>
      <c r="AR1739" s="8">
        <v>0</v>
      </c>
      <c r="AS1739" s="8">
        <v>0</v>
      </c>
      <c r="AT1739" s="8">
        <v>0</v>
      </c>
      <c r="AU1739" s="7">
        <v>0</v>
      </c>
      <c r="AV1739" s="7">
        <v>0</v>
      </c>
      <c r="AW1739" s="7">
        <v>0</v>
      </c>
      <c r="AX1739" s="7">
        <v>0</v>
      </c>
      <c r="AY1739" s="7">
        <v>0</v>
      </c>
      <c r="AZ1739" s="7">
        <v>0</v>
      </c>
      <c r="BA1739" s="7">
        <v>0</v>
      </c>
      <c r="BB1739" s="7">
        <v>0</v>
      </c>
      <c r="BC1739" s="8">
        <v>0</v>
      </c>
      <c r="BD1739" s="8">
        <v>0</v>
      </c>
      <c r="BE1739" s="8">
        <v>0</v>
      </c>
      <c r="BF1739" s="8">
        <v>0</v>
      </c>
      <c r="BG1739" s="8">
        <v>0.92007575757575755</v>
      </c>
      <c r="BH1739" s="8">
        <v>0</v>
      </c>
      <c r="BI1739" s="8">
        <v>0</v>
      </c>
      <c r="BJ1739" s="8">
        <v>0.92007575757575755</v>
      </c>
      <c r="BK1739" s="8">
        <v>0</v>
      </c>
      <c r="BL1739" s="8">
        <v>0</v>
      </c>
      <c r="BM1739" s="8">
        <v>0</v>
      </c>
      <c r="BN1739" s="8">
        <v>0</v>
      </c>
      <c r="BO1739" s="8">
        <v>0</v>
      </c>
      <c r="BP1739" s="8">
        <v>0</v>
      </c>
      <c r="BQ1739" s="8">
        <v>0</v>
      </c>
      <c r="BR1739" s="8">
        <v>0</v>
      </c>
    </row>
    <row r="1740" spans="1:70" x14ac:dyDescent="0.25">
      <c r="A1740" s="6">
        <v>35320465</v>
      </c>
      <c r="B1740" t="s">
        <v>3421</v>
      </c>
      <c r="C1740" s="7" t="s">
        <v>86</v>
      </c>
      <c r="D1740" s="7" t="s">
        <v>94</v>
      </c>
      <c r="E1740" s="7" t="s">
        <v>87</v>
      </c>
      <c r="F1740" t="s">
        <v>2507</v>
      </c>
      <c r="G1740" t="s">
        <v>2508</v>
      </c>
      <c r="H1740" t="s">
        <v>2046</v>
      </c>
      <c r="I1740" t="s">
        <v>118</v>
      </c>
      <c r="J1740" t="s">
        <v>78</v>
      </c>
      <c r="K1740" t="s">
        <v>79</v>
      </c>
      <c r="L1740">
        <v>40.407301147600002</v>
      </c>
      <c r="M1740">
        <v>-122.244444763</v>
      </c>
      <c r="N1740" s="7" t="s">
        <v>1465</v>
      </c>
      <c r="O1740" s="7" t="s">
        <v>3420</v>
      </c>
      <c r="P1740" s="7" t="s">
        <v>1467</v>
      </c>
      <c r="Q1740" s="7" t="s">
        <v>141</v>
      </c>
      <c r="R1740" s="7">
        <v>380</v>
      </c>
      <c r="S1740" s="7">
        <v>0</v>
      </c>
      <c r="T1740" s="7" t="s">
        <v>220</v>
      </c>
      <c r="U1740" s="7"/>
      <c r="V1740" s="7" t="s">
        <v>321</v>
      </c>
      <c r="W1740" s="8">
        <v>1.1100378787878789</v>
      </c>
      <c r="X1740" s="8">
        <v>0</v>
      </c>
      <c r="Y1740" s="8">
        <v>0</v>
      </c>
      <c r="Z1740" s="8">
        <v>1.1100378787878789</v>
      </c>
      <c r="AA1740" s="8">
        <v>0</v>
      </c>
      <c r="AB1740" s="8">
        <v>0</v>
      </c>
      <c r="AC1740" s="8">
        <v>0</v>
      </c>
      <c r="AD1740" s="8">
        <v>0</v>
      </c>
      <c r="AE1740" s="8">
        <v>0</v>
      </c>
      <c r="AF1740" s="8">
        <v>0</v>
      </c>
      <c r="AG1740" s="8">
        <v>0</v>
      </c>
      <c r="AH1740" s="8">
        <v>0</v>
      </c>
      <c r="AI1740" s="8">
        <v>0</v>
      </c>
      <c r="AJ1740" s="8">
        <v>0</v>
      </c>
      <c r="AK1740" s="8">
        <v>0</v>
      </c>
      <c r="AL1740" s="8">
        <v>0</v>
      </c>
      <c r="AM1740" s="8">
        <v>0</v>
      </c>
      <c r="AN1740" s="8">
        <v>0</v>
      </c>
      <c r="AO1740" s="8">
        <v>0</v>
      </c>
      <c r="AP1740" s="8">
        <v>0</v>
      </c>
      <c r="AQ1740" s="8">
        <v>0</v>
      </c>
      <c r="AR1740" s="8">
        <v>0</v>
      </c>
      <c r="AS1740" s="8">
        <v>0</v>
      </c>
      <c r="AT1740" s="8">
        <v>0</v>
      </c>
      <c r="AU1740" s="7">
        <v>0</v>
      </c>
      <c r="AV1740" s="7">
        <v>0</v>
      </c>
      <c r="AW1740" s="7">
        <v>0</v>
      </c>
      <c r="AX1740" s="7">
        <v>0</v>
      </c>
      <c r="AY1740" s="7">
        <v>0</v>
      </c>
      <c r="AZ1740" s="7">
        <v>0</v>
      </c>
      <c r="BA1740" s="7">
        <v>0</v>
      </c>
      <c r="BB1740" s="7">
        <v>0</v>
      </c>
      <c r="BC1740" s="8">
        <v>0</v>
      </c>
      <c r="BD1740" s="8">
        <v>0</v>
      </c>
      <c r="BE1740" s="8">
        <v>0</v>
      </c>
      <c r="BF1740" s="8">
        <v>0</v>
      </c>
      <c r="BG1740" s="8">
        <v>1.1100378787878789</v>
      </c>
      <c r="BH1740" s="8">
        <v>0</v>
      </c>
      <c r="BI1740" s="8">
        <v>0</v>
      </c>
      <c r="BJ1740" s="8">
        <v>1.1100378787878789</v>
      </c>
      <c r="BK1740" s="8">
        <v>0</v>
      </c>
      <c r="BL1740" s="8">
        <v>0</v>
      </c>
      <c r="BM1740" s="8">
        <v>0</v>
      </c>
      <c r="BN1740" s="8">
        <v>0</v>
      </c>
      <c r="BO1740" s="8">
        <v>0</v>
      </c>
      <c r="BP1740" s="8">
        <v>0</v>
      </c>
      <c r="BQ1740" s="8">
        <v>0</v>
      </c>
      <c r="BR1740" s="8">
        <v>0</v>
      </c>
    </row>
    <row r="1741" spans="1:70" x14ac:dyDescent="0.25">
      <c r="A1741" s="6">
        <v>35320464</v>
      </c>
      <c r="B1741" t="s">
        <v>3422</v>
      </c>
      <c r="C1741" s="7" t="s">
        <v>86</v>
      </c>
      <c r="D1741" s="7" t="s">
        <v>94</v>
      </c>
      <c r="E1741" s="7" t="s">
        <v>87</v>
      </c>
      <c r="F1741" t="s">
        <v>2507</v>
      </c>
      <c r="G1741" t="s">
        <v>2508</v>
      </c>
      <c r="H1741" t="s">
        <v>1464</v>
      </c>
      <c r="I1741" t="s">
        <v>118</v>
      </c>
      <c r="J1741" t="s">
        <v>78</v>
      </c>
      <c r="K1741" t="s">
        <v>79</v>
      </c>
      <c r="L1741">
        <v>40.426703161600003</v>
      </c>
      <c r="M1741">
        <v>-122.2656217512</v>
      </c>
      <c r="N1741" s="7" t="s">
        <v>1465</v>
      </c>
      <c r="O1741" s="7" t="s">
        <v>1466</v>
      </c>
      <c r="P1741" s="7" t="s">
        <v>1467</v>
      </c>
      <c r="Q1741" s="7" t="s">
        <v>141</v>
      </c>
      <c r="R1741" s="7">
        <v>1038</v>
      </c>
      <c r="S1741" s="7">
        <v>3890</v>
      </c>
      <c r="T1741" s="7" t="s">
        <v>220</v>
      </c>
      <c r="U1741" s="7" t="s">
        <v>211</v>
      </c>
      <c r="V1741" s="7" t="s">
        <v>217</v>
      </c>
      <c r="W1741" s="8">
        <v>0</v>
      </c>
      <c r="X1741" s="8">
        <v>0.24318181818181819</v>
      </c>
      <c r="Y1741" s="8">
        <v>0.11401515151515151</v>
      </c>
      <c r="Z1741" s="8">
        <v>0.35719696969696968</v>
      </c>
      <c r="AA1741" s="8">
        <v>0</v>
      </c>
      <c r="AB1741" s="8">
        <v>0</v>
      </c>
      <c r="AC1741" s="8">
        <v>0</v>
      </c>
      <c r="AD1741" s="8">
        <v>0</v>
      </c>
      <c r="AE1741" s="8">
        <v>0</v>
      </c>
      <c r="AF1741" s="8">
        <v>0</v>
      </c>
      <c r="AG1741" s="8">
        <v>0</v>
      </c>
      <c r="AH1741" s="8">
        <v>0</v>
      </c>
      <c r="AI1741" s="8">
        <v>0</v>
      </c>
      <c r="AJ1741" s="8">
        <v>0</v>
      </c>
      <c r="AK1741" s="8">
        <v>0</v>
      </c>
      <c r="AL1741" s="8">
        <v>0</v>
      </c>
      <c r="AM1741" s="8">
        <v>0</v>
      </c>
      <c r="AN1741" s="8">
        <v>0</v>
      </c>
      <c r="AO1741" s="8">
        <v>0</v>
      </c>
      <c r="AP1741" s="8">
        <v>0</v>
      </c>
      <c r="AQ1741" s="8">
        <v>0</v>
      </c>
      <c r="AR1741" s="8">
        <v>0</v>
      </c>
      <c r="AS1741" s="8">
        <v>0</v>
      </c>
      <c r="AT1741" s="8">
        <v>0</v>
      </c>
      <c r="AU1741" s="7">
        <v>0</v>
      </c>
      <c r="AV1741" s="7">
        <v>0</v>
      </c>
      <c r="AW1741" s="7">
        <v>0</v>
      </c>
      <c r="AX1741" s="7">
        <v>0</v>
      </c>
      <c r="AY1741" s="7">
        <v>0</v>
      </c>
      <c r="AZ1741" s="7">
        <v>0.24318181818181819</v>
      </c>
      <c r="BA1741" s="7">
        <v>0.11401515151515151</v>
      </c>
      <c r="BB1741" s="7">
        <v>0.35719696969696968</v>
      </c>
      <c r="BC1741" s="8">
        <v>0</v>
      </c>
      <c r="BD1741" s="8">
        <v>0</v>
      </c>
      <c r="BE1741" s="8">
        <v>0</v>
      </c>
      <c r="BF1741" s="8">
        <v>0</v>
      </c>
      <c r="BG1741" s="8">
        <v>0</v>
      </c>
      <c r="BH1741" s="8">
        <v>0</v>
      </c>
      <c r="BI1741" s="8">
        <v>0</v>
      </c>
      <c r="BJ1741" s="8">
        <v>0</v>
      </c>
      <c r="BK1741" s="8">
        <v>0</v>
      </c>
      <c r="BL1741" s="8">
        <v>0</v>
      </c>
      <c r="BM1741" s="8">
        <v>0</v>
      </c>
      <c r="BN1741" s="8">
        <v>0</v>
      </c>
      <c r="BO1741" s="8">
        <v>0</v>
      </c>
      <c r="BP1741" s="8">
        <v>0</v>
      </c>
      <c r="BQ1741" s="8">
        <v>0</v>
      </c>
      <c r="BR1741" s="8">
        <v>0</v>
      </c>
    </row>
    <row r="1742" spans="1:70" x14ac:dyDescent="0.25">
      <c r="A1742" s="6">
        <v>35338402</v>
      </c>
      <c r="B1742" t="s">
        <v>3423</v>
      </c>
      <c r="C1742" s="7" t="s">
        <v>86</v>
      </c>
      <c r="D1742" s="7" t="s">
        <v>94</v>
      </c>
      <c r="E1742" s="7" t="s">
        <v>87</v>
      </c>
      <c r="F1742" t="s">
        <v>2507</v>
      </c>
      <c r="G1742" t="s">
        <v>2508</v>
      </c>
      <c r="H1742" t="s">
        <v>1464</v>
      </c>
      <c r="I1742" t="s">
        <v>118</v>
      </c>
      <c r="J1742" t="s">
        <v>78</v>
      </c>
      <c r="K1742" t="s">
        <v>79</v>
      </c>
      <c r="L1742">
        <v>40.421373148699999</v>
      </c>
      <c r="M1742">
        <v>-122.2578037631</v>
      </c>
      <c r="N1742" s="7" t="s">
        <v>1465</v>
      </c>
      <c r="O1742" s="7" t="s">
        <v>1466</v>
      </c>
      <c r="P1742" s="7" t="s">
        <v>1467</v>
      </c>
      <c r="Q1742" s="7" t="s">
        <v>141</v>
      </c>
      <c r="R1742" s="7">
        <v>1038</v>
      </c>
      <c r="S1742" s="7">
        <v>3890</v>
      </c>
      <c r="T1742" s="7" t="s">
        <v>220</v>
      </c>
      <c r="U1742" s="7" t="s">
        <v>211</v>
      </c>
      <c r="V1742" s="7" t="s">
        <v>80</v>
      </c>
      <c r="W1742" s="8">
        <v>0</v>
      </c>
      <c r="X1742" s="8">
        <v>0.7571969696969697</v>
      </c>
      <c r="Y1742" s="8">
        <v>0</v>
      </c>
      <c r="Z1742" s="8">
        <v>0.7571969696969697</v>
      </c>
      <c r="AA1742" s="8">
        <v>0</v>
      </c>
      <c r="AB1742" s="8">
        <v>0</v>
      </c>
      <c r="AC1742" s="8">
        <v>0</v>
      </c>
      <c r="AD1742" s="8">
        <v>0</v>
      </c>
      <c r="AE1742" s="8">
        <v>0</v>
      </c>
      <c r="AF1742" s="8">
        <v>0</v>
      </c>
      <c r="AG1742" s="8">
        <v>0</v>
      </c>
      <c r="AH1742" s="8">
        <v>0</v>
      </c>
      <c r="AI1742" s="8">
        <v>0</v>
      </c>
      <c r="AJ1742" s="8">
        <v>0</v>
      </c>
      <c r="AK1742" s="8">
        <v>0</v>
      </c>
      <c r="AL1742" s="8">
        <v>0</v>
      </c>
      <c r="AM1742" s="8">
        <v>0</v>
      </c>
      <c r="AN1742" s="8">
        <v>0</v>
      </c>
      <c r="AO1742" s="8">
        <v>0</v>
      </c>
      <c r="AP1742" s="8">
        <v>0</v>
      </c>
      <c r="AQ1742" s="8">
        <v>0</v>
      </c>
      <c r="AR1742" s="8">
        <v>0</v>
      </c>
      <c r="AS1742" s="8">
        <v>0</v>
      </c>
      <c r="AT1742" s="8">
        <v>0</v>
      </c>
      <c r="AU1742" s="7">
        <v>0</v>
      </c>
      <c r="AV1742" s="7">
        <v>0</v>
      </c>
      <c r="AW1742" s="7">
        <v>0</v>
      </c>
      <c r="AX1742" s="7">
        <v>0</v>
      </c>
      <c r="AY1742" s="7">
        <v>0</v>
      </c>
      <c r="AZ1742" s="7">
        <v>0.7571969696969697</v>
      </c>
      <c r="BA1742" s="7">
        <v>0</v>
      </c>
      <c r="BB1742" s="7">
        <v>0.7571969696969697</v>
      </c>
      <c r="BC1742" s="8">
        <v>0</v>
      </c>
      <c r="BD1742" s="8">
        <v>0</v>
      </c>
      <c r="BE1742" s="8">
        <v>0</v>
      </c>
      <c r="BF1742" s="8">
        <v>0</v>
      </c>
      <c r="BG1742" s="8">
        <v>0</v>
      </c>
      <c r="BH1742" s="8">
        <v>0</v>
      </c>
      <c r="BI1742" s="8">
        <v>0</v>
      </c>
      <c r="BJ1742" s="8">
        <v>0</v>
      </c>
      <c r="BK1742" s="8">
        <v>0</v>
      </c>
      <c r="BL1742" s="8">
        <v>0</v>
      </c>
      <c r="BM1742" s="8">
        <v>0</v>
      </c>
      <c r="BN1742" s="8">
        <v>0</v>
      </c>
      <c r="BO1742" s="8">
        <v>0</v>
      </c>
      <c r="BP1742" s="8">
        <v>0</v>
      </c>
      <c r="BQ1742" s="8">
        <v>0</v>
      </c>
      <c r="BR1742" s="8">
        <v>0</v>
      </c>
    </row>
    <row r="1743" spans="1:70" x14ac:dyDescent="0.25">
      <c r="A1743" s="6">
        <v>35243440</v>
      </c>
      <c r="B1743" t="s">
        <v>3424</v>
      </c>
      <c r="C1743" s="7" t="s">
        <v>93</v>
      </c>
      <c r="D1743" s="7" t="s">
        <v>94</v>
      </c>
      <c r="E1743" s="7" t="s">
        <v>95</v>
      </c>
      <c r="F1743" t="s">
        <v>2507</v>
      </c>
      <c r="G1743" t="s">
        <v>2508</v>
      </c>
      <c r="H1743" t="s">
        <v>783</v>
      </c>
      <c r="I1743" t="s">
        <v>118</v>
      </c>
      <c r="J1743" t="s">
        <v>78</v>
      </c>
      <c r="K1743" t="s">
        <v>79</v>
      </c>
      <c r="L1743">
        <v>40.624197799900003</v>
      </c>
      <c r="M1743">
        <v>-122.3038556381</v>
      </c>
      <c r="N1743" s="7" t="s">
        <v>1447</v>
      </c>
      <c r="O1743" s="7" t="s">
        <v>3425</v>
      </c>
      <c r="P1743" s="7" t="s">
        <v>1449</v>
      </c>
      <c r="Q1743" s="7" t="s">
        <v>141</v>
      </c>
      <c r="R1743" s="7">
        <v>290</v>
      </c>
      <c r="S1743" s="7">
        <v>1867</v>
      </c>
      <c r="T1743" s="7" t="s">
        <v>220</v>
      </c>
      <c r="U1743" s="7"/>
      <c r="V1743" s="7" t="s">
        <v>200</v>
      </c>
      <c r="W1743" s="8">
        <v>0</v>
      </c>
      <c r="X1743" s="8">
        <v>1.0214015151515152</v>
      </c>
      <c r="Y1743" s="8">
        <v>0</v>
      </c>
      <c r="Z1743" s="8">
        <v>1.0214015151515152</v>
      </c>
      <c r="AA1743" s="8">
        <v>0</v>
      </c>
      <c r="AB1743" s="8">
        <v>0</v>
      </c>
      <c r="AC1743" s="8">
        <v>0</v>
      </c>
      <c r="AD1743" s="8">
        <v>0</v>
      </c>
      <c r="AE1743" s="8">
        <v>0</v>
      </c>
      <c r="AF1743" s="8">
        <v>0</v>
      </c>
      <c r="AG1743" s="8">
        <v>0</v>
      </c>
      <c r="AH1743" s="8">
        <v>0</v>
      </c>
      <c r="AI1743" s="8">
        <v>0</v>
      </c>
      <c r="AJ1743" s="8">
        <v>0</v>
      </c>
      <c r="AK1743" s="8">
        <v>0</v>
      </c>
      <c r="AL1743" s="8">
        <v>0</v>
      </c>
      <c r="AM1743" s="8">
        <v>0</v>
      </c>
      <c r="AN1743" s="8">
        <v>0</v>
      </c>
      <c r="AO1743" s="8">
        <v>0</v>
      </c>
      <c r="AP1743" s="8">
        <v>0</v>
      </c>
      <c r="AQ1743" s="8">
        <v>0</v>
      </c>
      <c r="AR1743" s="8">
        <v>1.0214015151515152</v>
      </c>
      <c r="AS1743" s="8">
        <v>0</v>
      </c>
      <c r="AT1743" s="8">
        <v>1.0214015151515152</v>
      </c>
      <c r="AU1743" s="7">
        <v>0</v>
      </c>
      <c r="AV1743" s="7">
        <v>0</v>
      </c>
      <c r="AW1743" s="7">
        <v>0</v>
      </c>
      <c r="AX1743" s="7">
        <v>0</v>
      </c>
      <c r="AY1743" s="7">
        <v>0</v>
      </c>
      <c r="AZ1743" s="7">
        <v>0</v>
      </c>
      <c r="BA1743" s="7">
        <v>0</v>
      </c>
      <c r="BB1743" s="7">
        <v>0</v>
      </c>
      <c r="BC1743" s="8">
        <v>0</v>
      </c>
      <c r="BD1743" s="8">
        <v>0</v>
      </c>
      <c r="BE1743" s="8">
        <v>0</v>
      </c>
      <c r="BF1743" s="8">
        <v>0</v>
      </c>
      <c r="BG1743" s="8">
        <v>0</v>
      </c>
      <c r="BH1743" s="8">
        <v>0</v>
      </c>
      <c r="BI1743" s="8">
        <v>0</v>
      </c>
      <c r="BJ1743" s="8">
        <v>0</v>
      </c>
      <c r="BK1743" s="8">
        <v>0</v>
      </c>
      <c r="BL1743" s="8">
        <v>0</v>
      </c>
      <c r="BM1743" s="8">
        <v>0</v>
      </c>
      <c r="BN1743" s="8">
        <v>0</v>
      </c>
      <c r="BO1743" s="8">
        <v>0</v>
      </c>
      <c r="BP1743" s="8">
        <v>0</v>
      </c>
      <c r="BQ1743" s="8">
        <v>0</v>
      </c>
      <c r="BR1743" s="8">
        <v>0</v>
      </c>
    </row>
    <row r="1744" spans="1:70" x14ac:dyDescent="0.25">
      <c r="A1744" s="6">
        <v>35374570</v>
      </c>
      <c r="B1744" t="s">
        <v>3426</v>
      </c>
      <c r="C1744" s="7" t="s">
        <v>421</v>
      </c>
      <c r="D1744" s="7" t="s">
        <v>2647</v>
      </c>
      <c r="E1744" s="7" t="s">
        <v>421</v>
      </c>
      <c r="F1744" t="s">
        <v>2507</v>
      </c>
      <c r="G1744" t="s">
        <v>2648</v>
      </c>
      <c r="H1744" t="s">
        <v>1530</v>
      </c>
      <c r="I1744" t="s">
        <v>330</v>
      </c>
      <c r="J1744" t="s">
        <v>78</v>
      </c>
      <c r="K1744" t="s">
        <v>109</v>
      </c>
      <c r="L1744">
        <v>39.236166134900003</v>
      </c>
      <c r="M1744">
        <v>-121.2665038577</v>
      </c>
      <c r="N1744" s="7" t="s">
        <v>1533</v>
      </c>
      <c r="O1744" s="7" t="s">
        <v>3427</v>
      </c>
      <c r="P1744" s="7" t="s">
        <v>1535</v>
      </c>
      <c r="Q1744" s="7" t="s">
        <v>141</v>
      </c>
      <c r="R1744" s="7">
        <v>658</v>
      </c>
      <c r="S1744" s="7">
        <v>46</v>
      </c>
      <c r="T1744" s="7" t="s">
        <v>123</v>
      </c>
      <c r="U1744" s="7"/>
      <c r="V1744" s="7" t="s">
        <v>790</v>
      </c>
      <c r="W1744" s="8">
        <v>0</v>
      </c>
      <c r="X1744" s="8">
        <v>7.2799242424242427</v>
      </c>
      <c r="Y1744" s="8">
        <v>0</v>
      </c>
      <c r="Z1744" s="8">
        <v>7.2799242424242427</v>
      </c>
      <c r="AA1744" s="8">
        <v>0</v>
      </c>
      <c r="AB1744" s="8">
        <v>0</v>
      </c>
      <c r="AC1744" s="8">
        <v>0</v>
      </c>
      <c r="AD1744" s="8">
        <v>0</v>
      </c>
      <c r="AE1744" s="8">
        <v>0</v>
      </c>
      <c r="AF1744" s="8">
        <v>0</v>
      </c>
      <c r="AG1744" s="8">
        <v>0</v>
      </c>
      <c r="AH1744" s="8">
        <v>0</v>
      </c>
      <c r="AI1744" s="8">
        <v>0</v>
      </c>
      <c r="AJ1744" s="8">
        <v>0</v>
      </c>
      <c r="AK1744" s="8">
        <v>0</v>
      </c>
      <c r="AL1744" s="8">
        <v>0</v>
      </c>
      <c r="AM1744" s="8">
        <v>0</v>
      </c>
      <c r="AN1744" s="8">
        <v>0</v>
      </c>
      <c r="AO1744" s="8">
        <v>0</v>
      </c>
      <c r="AP1744" s="8">
        <v>0</v>
      </c>
      <c r="AQ1744" s="8">
        <v>0</v>
      </c>
      <c r="AR1744" s="8">
        <v>0</v>
      </c>
      <c r="AS1744" s="8">
        <v>0</v>
      </c>
      <c r="AT1744" s="8">
        <v>0</v>
      </c>
      <c r="AU1744" s="7">
        <v>0</v>
      </c>
      <c r="AV1744" s="7">
        <v>0</v>
      </c>
      <c r="AW1744" s="7">
        <v>0</v>
      </c>
      <c r="AX1744" s="7">
        <v>0</v>
      </c>
      <c r="AY1744" s="7">
        <v>0</v>
      </c>
      <c r="AZ1744" s="7">
        <v>0</v>
      </c>
      <c r="BA1744" s="7">
        <v>0</v>
      </c>
      <c r="BB1744" s="7">
        <v>0</v>
      </c>
      <c r="BC1744" s="8">
        <v>0</v>
      </c>
      <c r="BD1744" s="8">
        <v>0</v>
      </c>
      <c r="BE1744" s="8">
        <v>0</v>
      </c>
      <c r="BF1744" s="8">
        <v>0</v>
      </c>
      <c r="BG1744" s="8">
        <v>0</v>
      </c>
      <c r="BH1744" s="8">
        <v>0</v>
      </c>
      <c r="BI1744" s="8">
        <v>0</v>
      </c>
      <c r="BJ1744" s="8">
        <v>0</v>
      </c>
      <c r="BK1744" s="8">
        <v>0</v>
      </c>
      <c r="BL1744" s="8">
        <v>7.2799242424242427</v>
      </c>
      <c r="BM1744" s="8">
        <v>0</v>
      </c>
      <c r="BN1744" s="8">
        <v>7.2799242424242427</v>
      </c>
      <c r="BO1744" s="8">
        <v>0</v>
      </c>
      <c r="BP1744" s="8">
        <v>0</v>
      </c>
      <c r="BQ1744" s="8">
        <v>0</v>
      </c>
      <c r="BR1744" s="8">
        <v>0</v>
      </c>
    </row>
    <row r="1745" spans="1:70" x14ac:dyDescent="0.25">
      <c r="A1745" s="6">
        <v>74022388</v>
      </c>
      <c r="B1745" t="s">
        <v>3428</v>
      </c>
      <c r="C1745" s="7" t="s">
        <v>101</v>
      </c>
      <c r="D1745" s="7" t="s">
        <v>94</v>
      </c>
      <c r="E1745" s="7" t="s">
        <v>95</v>
      </c>
      <c r="F1745" t="s">
        <v>2507</v>
      </c>
      <c r="G1745" t="s">
        <v>2508</v>
      </c>
      <c r="H1745" t="s">
        <v>3415</v>
      </c>
      <c r="I1745" t="s">
        <v>1017</v>
      </c>
      <c r="J1745" t="s">
        <v>508</v>
      </c>
      <c r="K1745" t="s">
        <v>2418</v>
      </c>
      <c r="L1745">
        <v>37.831708225699998</v>
      </c>
      <c r="M1745">
        <v>-122.1857473422</v>
      </c>
      <c r="N1745" s="7" t="s">
        <v>3429</v>
      </c>
      <c r="O1745" s="7" t="s">
        <v>3430</v>
      </c>
      <c r="P1745" s="7" t="s">
        <v>3431</v>
      </c>
      <c r="Q1745" s="7" t="s">
        <v>170</v>
      </c>
      <c r="R1745" s="7">
        <v>3053</v>
      </c>
      <c r="S1745" s="7"/>
      <c r="T1745" s="7"/>
      <c r="U1745" s="7"/>
      <c r="V1745" s="7" t="s">
        <v>101</v>
      </c>
      <c r="W1745" s="8">
        <v>0</v>
      </c>
      <c r="X1745" s="8">
        <v>0.72159090909090906</v>
      </c>
      <c r="Y1745" s="8">
        <v>0</v>
      </c>
      <c r="Z1745" s="8">
        <v>0.72159090909090906</v>
      </c>
      <c r="AA1745" s="8">
        <v>0</v>
      </c>
      <c r="AB1745" s="8">
        <v>0</v>
      </c>
      <c r="AC1745" s="8">
        <v>0</v>
      </c>
      <c r="AD1745" s="8">
        <v>0</v>
      </c>
      <c r="AE1745" s="8">
        <v>0</v>
      </c>
      <c r="AF1745" s="8">
        <v>0</v>
      </c>
      <c r="AG1745" s="8">
        <v>0</v>
      </c>
      <c r="AH1745" s="8">
        <v>0</v>
      </c>
      <c r="AI1745" s="8">
        <v>0</v>
      </c>
      <c r="AJ1745" s="8">
        <v>0.72159090909090917</v>
      </c>
      <c r="AK1745" s="8">
        <v>0</v>
      </c>
      <c r="AL1745" s="8">
        <v>0.72159090909090917</v>
      </c>
      <c r="AM1745" s="8">
        <v>0</v>
      </c>
      <c r="AN1745" s="8">
        <v>0</v>
      </c>
      <c r="AO1745" s="8">
        <v>0</v>
      </c>
      <c r="AP1745" s="8">
        <v>0</v>
      </c>
      <c r="AQ1745" s="8">
        <v>0</v>
      </c>
      <c r="AR1745" s="8">
        <v>0</v>
      </c>
      <c r="AS1745" s="8">
        <v>0</v>
      </c>
      <c r="AT1745" s="8">
        <v>0</v>
      </c>
      <c r="AU1745" s="7">
        <v>0</v>
      </c>
      <c r="AV1745" s="7">
        <v>0</v>
      </c>
      <c r="AW1745" s="7">
        <v>0</v>
      </c>
      <c r="AX1745" s="7">
        <v>0</v>
      </c>
      <c r="AY1745" s="7">
        <v>0</v>
      </c>
      <c r="AZ1745" s="7">
        <v>0</v>
      </c>
      <c r="BA1745" s="7">
        <v>0</v>
      </c>
      <c r="BB1745" s="7">
        <v>0</v>
      </c>
      <c r="BC1745" s="8">
        <v>0</v>
      </c>
      <c r="BD1745" s="8">
        <v>0</v>
      </c>
      <c r="BE1745" s="8">
        <v>0</v>
      </c>
      <c r="BF1745" s="8">
        <v>0</v>
      </c>
      <c r="BG1745" s="8">
        <v>0</v>
      </c>
      <c r="BH1745" s="8">
        <v>0</v>
      </c>
      <c r="BI1745" s="8">
        <v>0</v>
      </c>
      <c r="BJ1745" s="8">
        <v>0</v>
      </c>
      <c r="BK1745" s="8">
        <v>0</v>
      </c>
      <c r="BL1745" s="8">
        <v>0</v>
      </c>
      <c r="BM1745" s="8">
        <v>0</v>
      </c>
      <c r="BN1745" s="8">
        <v>0</v>
      </c>
      <c r="BO1745" s="8">
        <v>0</v>
      </c>
      <c r="BP1745" s="8">
        <v>0</v>
      </c>
      <c r="BQ1745" s="8">
        <v>0</v>
      </c>
      <c r="BR1745" s="8">
        <v>0</v>
      </c>
    </row>
    <row r="1746" spans="1:70" x14ac:dyDescent="0.25">
      <c r="A1746" s="6">
        <v>31278200</v>
      </c>
      <c r="B1746" t="s">
        <v>3432</v>
      </c>
      <c r="C1746" s="7" t="s">
        <v>101</v>
      </c>
      <c r="D1746" s="7" t="s">
        <v>94</v>
      </c>
      <c r="E1746" s="7" t="s">
        <v>95</v>
      </c>
      <c r="F1746" t="s">
        <v>2507</v>
      </c>
      <c r="G1746" t="s">
        <v>2508</v>
      </c>
      <c r="H1746" t="s">
        <v>1254</v>
      </c>
      <c r="I1746" t="s">
        <v>1100</v>
      </c>
      <c r="J1746" t="s">
        <v>158</v>
      </c>
      <c r="K1746" t="s">
        <v>1101</v>
      </c>
      <c r="L1746">
        <v>35.069600000000001</v>
      </c>
      <c r="M1746">
        <v>-120.56789999999999</v>
      </c>
      <c r="N1746" s="7" t="s">
        <v>3433</v>
      </c>
      <c r="O1746" s="7" t="s">
        <v>3434</v>
      </c>
      <c r="P1746" s="7" t="s">
        <v>3435</v>
      </c>
      <c r="Q1746" s="7" t="s">
        <v>170</v>
      </c>
      <c r="R1746" s="7">
        <v>1311</v>
      </c>
      <c r="S1746" s="7"/>
      <c r="T1746" s="7"/>
      <c r="U1746" s="7"/>
      <c r="V1746" s="7" t="s">
        <v>101</v>
      </c>
      <c r="W1746" s="8">
        <v>0.39000000000000007</v>
      </c>
      <c r="X1746" s="8">
        <v>0</v>
      </c>
      <c r="Y1746" s="8">
        <v>0</v>
      </c>
      <c r="Z1746" s="8">
        <v>0.39000000000000007</v>
      </c>
      <c r="AA1746" s="8">
        <v>0</v>
      </c>
      <c r="AB1746" s="8">
        <v>0</v>
      </c>
      <c r="AC1746" s="8">
        <v>0</v>
      </c>
      <c r="AD1746" s="8">
        <v>0</v>
      </c>
      <c r="AE1746" s="8">
        <v>0.39000000000000007</v>
      </c>
      <c r="AF1746" s="8">
        <v>0</v>
      </c>
      <c r="AG1746" s="8">
        <v>0</v>
      </c>
      <c r="AH1746" s="8">
        <v>0.39000000000000007</v>
      </c>
      <c r="AI1746" s="8">
        <v>0</v>
      </c>
      <c r="AJ1746" s="8">
        <v>0</v>
      </c>
      <c r="AK1746" s="8">
        <v>0</v>
      </c>
      <c r="AL1746" s="8">
        <v>0</v>
      </c>
      <c r="AM1746" s="8">
        <v>0</v>
      </c>
      <c r="AN1746" s="8">
        <v>0</v>
      </c>
      <c r="AO1746" s="8">
        <v>0</v>
      </c>
      <c r="AP1746" s="8">
        <v>0</v>
      </c>
      <c r="AQ1746" s="8">
        <v>0</v>
      </c>
      <c r="AR1746" s="8">
        <v>0</v>
      </c>
      <c r="AS1746" s="8">
        <v>0</v>
      </c>
      <c r="AT1746" s="8">
        <v>0</v>
      </c>
      <c r="AU1746" s="7">
        <v>0</v>
      </c>
      <c r="AV1746" s="7">
        <v>0</v>
      </c>
      <c r="AW1746" s="7">
        <v>0</v>
      </c>
      <c r="AX1746" s="7">
        <v>0</v>
      </c>
      <c r="AY1746" s="7">
        <v>0</v>
      </c>
      <c r="AZ1746" s="7">
        <v>0</v>
      </c>
      <c r="BA1746" s="7">
        <v>0</v>
      </c>
      <c r="BB1746" s="7">
        <v>0</v>
      </c>
      <c r="BC1746" s="8">
        <v>0</v>
      </c>
      <c r="BD1746" s="8">
        <v>0</v>
      </c>
      <c r="BE1746" s="8">
        <v>0</v>
      </c>
      <c r="BF1746" s="8">
        <v>0</v>
      </c>
      <c r="BG1746" s="8">
        <v>0</v>
      </c>
      <c r="BH1746" s="8">
        <v>0</v>
      </c>
      <c r="BI1746" s="8">
        <v>0</v>
      </c>
      <c r="BJ1746" s="8">
        <v>0</v>
      </c>
      <c r="BK1746" s="8">
        <v>0</v>
      </c>
      <c r="BL1746" s="8">
        <v>0</v>
      </c>
      <c r="BM1746" s="8">
        <v>0</v>
      </c>
      <c r="BN1746" s="8">
        <v>0</v>
      </c>
      <c r="BO1746" s="8">
        <v>0</v>
      </c>
      <c r="BP1746" s="8">
        <v>0</v>
      </c>
      <c r="BQ1746" s="8">
        <v>0</v>
      </c>
      <c r="BR1746" s="8">
        <v>0</v>
      </c>
    </row>
    <row r="1747" spans="1:70" x14ac:dyDescent="0.25">
      <c r="A1747" s="6">
        <v>35227201</v>
      </c>
      <c r="B1747" t="s">
        <v>3436</v>
      </c>
      <c r="C1747" s="7" t="s">
        <v>101</v>
      </c>
      <c r="D1747" s="7" t="s">
        <v>94</v>
      </c>
      <c r="E1747" s="7" t="s">
        <v>95</v>
      </c>
      <c r="F1747" t="s">
        <v>2507</v>
      </c>
      <c r="G1747" t="s">
        <v>3026</v>
      </c>
      <c r="H1747" t="s">
        <v>3437</v>
      </c>
      <c r="I1747" t="s">
        <v>98</v>
      </c>
      <c r="J1747" t="s">
        <v>99</v>
      </c>
      <c r="K1747" t="s">
        <v>100</v>
      </c>
      <c r="L1747">
        <v>37.480945907699997</v>
      </c>
      <c r="M1747">
        <v>-119.6371306809</v>
      </c>
      <c r="N1747" s="7" t="s">
        <v>1474</v>
      </c>
      <c r="O1747" s="7" t="s">
        <v>3438</v>
      </c>
      <c r="P1747" s="7" t="s">
        <v>1476</v>
      </c>
      <c r="Q1747" s="7" t="s">
        <v>170</v>
      </c>
      <c r="R1747" s="7">
        <v>1975</v>
      </c>
      <c r="S1747" s="7">
        <v>878</v>
      </c>
      <c r="T1747" s="7" t="s">
        <v>220</v>
      </c>
      <c r="U1747" s="7"/>
      <c r="V1747" s="7" t="s">
        <v>101</v>
      </c>
      <c r="W1747" s="8">
        <v>0.83522727272727271</v>
      </c>
      <c r="X1747" s="8">
        <v>0</v>
      </c>
      <c r="Y1747" s="8">
        <v>0</v>
      </c>
      <c r="Z1747" s="8">
        <v>0.83522727272727271</v>
      </c>
      <c r="AA1747" s="8">
        <v>0</v>
      </c>
      <c r="AB1747" s="8">
        <v>0</v>
      </c>
      <c r="AC1747" s="8">
        <v>0</v>
      </c>
      <c r="AD1747" s="8">
        <v>0</v>
      </c>
      <c r="AE1747" s="8">
        <v>0</v>
      </c>
      <c r="AF1747" s="8">
        <v>0</v>
      </c>
      <c r="AG1747" s="8">
        <v>0</v>
      </c>
      <c r="AH1747" s="8">
        <v>0</v>
      </c>
      <c r="AI1747" s="8">
        <v>0</v>
      </c>
      <c r="AJ1747" s="8">
        <v>0</v>
      </c>
      <c r="AK1747" s="8">
        <v>0</v>
      </c>
      <c r="AL1747" s="8">
        <v>0</v>
      </c>
      <c r="AM1747" s="8">
        <v>0.8352272727272726</v>
      </c>
      <c r="AN1747" s="8">
        <v>0</v>
      </c>
      <c r="AO1747" s="8">
        <v>0</v>
      </c>
      <c r="AP1747" s="8">
        <v>0.8352272727272726</v>
      </c>
      <c r="AQ1747" s="8">
        <v>0</v>
      </c>
      <c r="AR1747" s="8">
        <v>0</v>
      </c>
      <c r="AS1747" s="8">
        <v>0</v>
      </c>
      <c r="AT1747" s="8">
        <v>0</v>
      </c>
      <c r="AU1747" s="7">
        <v>0</v>
      </c>
      <c r="AV1747" s="7">
        <v>0</v>
      </c>
      <c r="AW1747" s="7">
        <v>0</v>
      </c>
      <c r="AX1747" s="7">
        <v>0</v>
      </c>
      <c r="AY1747" s="7">
        <v>0</v>
      </c>
      <c r="AZ1747" s="7">
        <v>0</v>
      </c>
      <c r="BA1747" s="7">
        <v>0</v>
      </c>
      <c r="BB1747" s="7">
        <v>0</v>
      </c>
      <c r="BC1747" s="8">
        <v>0</v>
      </c>
      <c r="BD1747" s="8">
        <v>0</v>
      </c>
      <c r="BE1747" s="8">
        <v>0</v>
      </c>
      <c r="BF1747" s="8">
        <v>0</v>
      </c>
      <c r="BG1747" s="8">
        <v>0</v>
      </c>
      <c r="BH1747" s="8">
        <v>0</v>
      </c>
      <c r="BI1747" s="8">
        <v>0</v>
      </c>
      <c r="BJ1747" s="8">
        <v>0</v>
      </c>
      <c r="BK1747" s="8">
        <v>0</v>
      </c>
      <c r="BL1747" s="8">
        <v>0</v>
      </c>
      <c r="BM1747" s="8">
        <v>0</v>
      </c>
      <c r="BN1747" s="8">
        <v>0</v>
      </c>
      <c r="BO1747" s="8">
        <v>0</v>
      </c>
      <c r="BP1747" s="8">
        <v>0</v>
      </c>
      <c r="BQ1747" s="8">
        <v>0</v>
      </c>
      <c r="BR1747" s="8">
        <v>0</v>
      </c>
    </row>
    <row r="1748" spans="1:70" x14ac:dyDescent="0.25">
      <c r="A1748" s="6">
        <v>35227096</v>
      </c>
      <c r="B1748" t="s">
        <v>3439</v>
      </c>
      <c r="C1748" s="7" t="s">
        <v>101</v>
      </c>
      <c r="D1748" s="7" t="s">
        <v>94</v>
      </c>
      <c r="E1748" s="7" t="s">
        <v>95</v>
      </c>
      <c r="F1748" t="s">
        <v>2507</v>
      </c>
      <c r="G1748" t="s">
        <v>3026</v>
      </c>
      <c r="H1748" t="s">
        <v>3437</v>
      </c>
      <c r="I1748" t="s">
        <v>98</v>
      </c>
      <c r="J1748" t="s">
        <v>99</v>
      </c>
      <c r="K1748" t="s">
        <v>100</v>
      </c>
      <c r="L1748">
        <v>37.480945907699997</v>
      </c>
      <c r="M1748">
        <v>-119.6371306809</v>
      </c>
      <c r="N1748" s="7" t="s">
        <v>1474</v>
      </c>
      <c r="O1748" s="7" t="s">
        <v>3438</v>
      </c>
      <c r="P1748" s="7" t="s">
        <v>1476</v>
      </c>
      <c r="Q1748" s="7" t="s">
        <v>170</v>
      </c>
      <c r="R1748" s="7">
        <v>1975</v>
      </c>
      <c r="S1748" s="7">
        <v>878</v>
      </c>
      <c r="T1748" s="7" t="s">
        <v>220</v>
      </c>
      <c r="U1748" s="7"/>
      <c r="V1748" s="7" t="s">
        <v>101</v>
      </c>
      <c r="W1748" s="8">
        <v>1.1049242424242425</v>
      </c>
      <c r="X1748" s="8">
        <v>0</v>
      </c>
      <c r="Y1748" s="8">
        <v>0</v>
      </c>
      <c r="Z1748" s="8">
        <v>1.1049242424242425</v>
      </c>
      <c r="AA1748" s="8">
        <v>0</v>
      </c>
      <c r="AB1748" s="8">
        <v>0</v>
      </c>
      <c r="AC1748" s="8">
        <v>0</v>
      </c>
      <c r="AD1748" s="8">
        <v>0</v>
      </c>
      <c r="AE1748" s="8">
        <v>0</v>
      </c>
      <c r="AF1748" s="8">
        <v>0</v>
      </c>
      <c r="AG1748" s="8">
        <v>0</v>
      </c>
      <c r="AH1748" s="8">
        <v>0</v>
      </c>
      <c r="AI1748" s="8">
        <v>0</v>
      </c>
      <c r="AJ1748" s="8">
        <v>0</v>
      </c>
      <c r="AK1748" s="8">
        <v>0</v>
      </c>
      <c r="AL1748" s="8">
        <v>0</v>
      </c>
      <c r="AM1748" s="8">
        <v>1.1049242424242423</v>
      </c>
      <c r="AN1748" s="8">
        <v>0</v>
      </c>
      <c r="AO1748" s="8">
        <v>0</v>
      </c>
      <c r="AP1748" s="8">
        <v>1.1049242424242423</v>
      </c>
      <c r="AQ1748" s="8">
        <v>0</v>
      </c>
      <c r="AR1748" s="8">
        <v>0</v>
      </c>
      <c r="AS1748" s="8">
        <v>0</v>
      </c>
      <c r="AT1748" s="8">
        <v>0</v>
      </c>
      <c r="AU1748" s="7">
        <v>0</v>
      </c>
      <c r="AV1748" s="7">
        <v>0</v>
      </c>
      <c r="AW1748" s="7">
        <v>0</v>
      </c>
      <c r="AX1748" s="7">
        <v>0</v>
      </c>
      <c r="AY1748" s="7">
        <v>0</v>
      </c>
      <c r="AZ1748" s="7">
        <v>0</v>
      </c>
      <c r="BA1748" s="7">
        <v>0</v>
      </c>
      <c r="BB1748" s="7">
        <v>0</v>
      </c>
      <c r="BC1748" s="8">
        <v>0</v>
      </c>
      <c r="BD1748" s="8">
        <v>0</v>
      </c>
      <c r="BE1748" s="8">
        <v>0</v>
      </c>
      <c r="BF1748" s="8">
        <v>0</v>
      </c>
      <c r="BG1748" s="8">
        <v>0</v>
      </c>
      <c r="BH1748" s="8">
        <v>0</v>
      </c>
      <c r="BI1748" s="8">
        <v>0</v>
      </c>
      <c r="BJ1748" s="8">
        <v>0</v>
      </c>
      <c r="BK1748" s="8">
        <v>0</v>
      </c>
      <c r="BL1748" s="8">
        <v>0</v>
      </c>
      <c r="BM1748" s="8">
        <v>0</v>
      </c>
      <c r="BN1748" s="8">
        <v>0</v>
      </c>
      <c r="BO1748" s="8">
        <v>0</v>
      </c>
      <c r="BP1748" s="8">
        <v>0</v>
      </c>
      <c r="BQ1748" s="8">
        <v>0</v>
      </c>
      <c r="BR1748" s="8">
        <v>0</v>
      </c>
    </row>
    <row r="1749" spans="1:70" x14ac:dyDescent="0.25">
      <c r="A1749" s="6">
        <v>35192053</v>
      </c>
      <c r="B1749" t="s">
        <v>3440</v>
      </c>
      <c r="C1749" s="7" t="s">
        <v>101</v>
      </c>
      <c r="D1749" s="7" t="s">
        <v>94</v>
      </c>
      <c r="E1749" s="7" t="s">
        <v>95</v>
      </c>
      <c r="F1749" t="s">
        <v>2507</v>
      </c>
      <c r="G1749" t="s">
        <v>3026</v>
      </c>
      <c r="H1749" t="s">
        <v>3437</v>
      </c>
      <c r="I1749" t="s">
        <v>98</v>
      </c>
      <c r="J1749" t="s">
        <v>99</v>
      </c>
      <c r="K1749" t="s">
        <v>100</v>
      </c>
      <c r="L1749">
        <v>37.481032843999998</v>
      </c>
      <c r="M1749">
        <v>-119.6373769705</v>
      </c>
      <c r="N1749" s="7" t="s">
        <v>1474</v>
      </c>
      <c r="O1749" s="7" t="s">
        <v>3438</v>
      </c>
      <c r="P1749" s="7" t="s">
        <v>1476</v>
      </c>
      <c r="Q1749" s="7" t="s">
        <v>170</v>
      </c>
      <c r="R1749" s="7">
        <v>1975</v>
      </c>
      <c r="S1749" s="7">
        <v>878</v>
      </c>
      <c r="T1749" s="7" t="s">
        <v>220</v>
      </c>
      <c r="U1749" s="7"/>
      <c r="V1749" s="7" t="s">
        <v>101</v>
      </c>
      <c r="W1749" s="8">
        <v>2.1429924242424243</v>
      </c>
      <c r="X1749" s="8">
        <v>0</v>
      </c>
      <c r="Y1749" s="8">
        <v>0</v>
      </c>
      <c r="Z1749" s="8">
        <v>2.1429924242424243</v>
      </c>
      <c r="AA1749" s="8">
        <v>0</v>
      </c>
      <c r="AB1749" s="8">
        <v>0</v>
      </c>
      <c r="AC1749" s="8">
        <v>0</v>
      </c>
      <c r="AD1749" s="8">
        <v>0</v>
      </c>
      <c r="AE1749" s="8">
        <v>0</v>
      </c>
      <c r="AF1749" s="8">
        <v>0</v>
      </c>
      <c r="AG1749" s="8">
        <v>0</v>
      </c>
      <c r="AH1749" s="8">
        <v>0</v>
      </c>
      <c r="AI1749" s="8">
        <v>0</v>
      </c>
      <c r="AJ1749" s="8">
        <v>0</v>
      </c>
      <c r="AK1749" s="8">
        <v>0</v>
      </c>
      <c r="AL1749" s="8">
        <v>0</v>
      </c>
      <c r="AM1749" s="8">
        <v>2.1429924242424243</v>
      </c>
      <c r="AN1749" s="8">
        <v>0</v>
      </c>
      <c r="AO1749" s="8">
        <v>0</v>
      </c>
      <c r="AP1749" s="8">
        <v>2.1429924242424243</v>
      </c>
      <c r="AQ1749" s="8">
        <v>0</v>
      </c>
      <c r="AR1749" s="8">
        <v>0</v>
      </c>
      <c r="AS1749" s="8">
        <v>0</v>
      </c>
      <c r="AT1749" s="8">
        <v>0</v>
      </c>
      <c r="AU1749" s="7">
        <v>0</v>
      </c>
      <c r="AV1749" s="7">
        <v>0</v>
      </c>
      <c r="AW1749" s="7">
        <v>0</v>
      </c>
      <c r="AX1749" s="7">
        <v>0</v>
      </c>
      <c r="AY1749" s="7">
        <v>0</v>
      </c>
      <c r="AZ1749" s="7">
        <v>0</v>
      </c>
      <c r="BA1749" s="7">
        <v>0</v>
      </c>
      <c r="BB1749" s="7">
        <v>0</v>
      </c>
      <c r="BC1749" s="8">
        <v>0</v>
      </c>
      <c r="BD1749" s="8">
        <v>0</v>
      </c>
      <c r="BE1749" s="8">
        <v>0</v>
      </c>
      <c r="BF1749" s="8">
        <v>0</v>
      </c>
      <c r="BG1749" s="8">
        <v>0</v>
      </c>
      <c r="BH1749" s="8">
        <v>0</v>
      </c>
      <c r="BI1749" s="8">
        <v>0</v>
      </c>
      <c r="BJ1749" s="8">
        <v>0</v>
      </c>
      <c r="BK1749" s="8">
        <v>0</v>
      </c>
      <c r="BL1749" s="8">
        <v>0</v>
      </c>
      <c r="BM1749" s="8">
        <v>0</v>
      </c>
      <c r="BN1749" s="8">
        <v>0</v>
      </c>
      <c r="BO1749" s="8">
        <v>0</v>
      </c>
      <c r="BP1749" s="8">
        <v>0</v>
      </c>
      <c r="BQ1749" s="8">
        <v>0</v>
      </c>
      <c r="BR1749" s="8">
        <v>0</v>
      </c>
    </row>
    <row r="1750" spans="1:70" x14ac:dyDescent="0.25">
      <c r="A1750" s="6">
        <v>35241060</v>
      </c>
      <c r="B1750" t="s">
        <v>3441</v>
      </c>
      <c r="C1750" s="7" t="s">
        <v>86</v>
      </c>
      <c r="D1750" s="7" t="s">
        <v>94</v>
      </c>
      <c r="E1750" s="7" t="s">
        <v>87</v>
      </c>
      <c r="F1750" t="s">
        <v>2507</v>
      </c>
      <c r="G1750" t="s">
        <v>2609</v>
      </c>
      <c r="H1750" t="s">
        <v>3442</v>
      </c>
      <c r="I1750" t="s">
        <v>184</v>
      </c>
      <c r="J1750" t="s">
        <v>99</v>
      </c>
      <c r="K1750" t="s">
        <v>100</v>
      </c>
      <c r="L1750">
        <v>37.364205359899998</v>
      </c>
      <c r="M1750">
        <v>-119.72509666089999</v>
      </c>
      <c r="N1750" s="7" t="s">
        <v>1518</v>
      </c>
      <c r="O1750" s="7" t="s">
        <v>1519</v>
      </c>
      <c r="P1750" s="7" t="s">
        <v>1520</v>
      </c>
      <c r="Q1750" s="7" t="s">
        <v>170</v>
      </c>
      <c r="R1750" s="7">
        <v>421</v>
      </c>
      <c r="S1750" s="7">
        <v>913</v>
      </c>
      <c r="T1750" s="7" t="s">
        <v>220</v>
      </c>
      <c r="U1750" s="7"/>
      <c r="V1750" s="7" t="s">
        <v>80</v>
      </c>
      <c r="W1750" s="8">
        <v>0</v>
      </c>
      <c r="X1750" s="8">
        <v>0</v>
      </c>
      <c r="Y1750" s="8">
        <v>1.5</v>
      </c>
      <c r="Z1750" s="8">
        <v>1.5</v>
      </c>
      <c r="AA1750" s="8">
        <v>0</v>
      </c>
      <c r="AB1750" s="8">
        <v>0</v>
      </c>
      <c r="AC1750" s="8">
        <v>0</v>
      </c>
      <c r="AD1750" s="8">
        <v>0</v>
      </c>
      <c r="AE1750" s="8">
        <v>0</v>
      </c>
      <c r="AF1750" s="8">
        <v>0</v>
      </c>
      <c r="AG1750" s="8">
        <v>0</v>
      </c>
      <c r="AH1750" s="8">
        <v>0</v>
      </c>
      <c r="AI1750" s="8">
        <v>0</v>
      </c>
      <c r="AJ1750" s="8">
        <v>0</v>
      </c>
      <c r="AK1750" s="8">
        <v>0</v>
      </c>
      <c r="AL1750" s="8">
        <v>0</v>
      </c>
      <c r="AM1750" s="8">
        <v>0</v>
      </c>
      <c r="AN1750" s="8">
        <v>0</v>
      </c>
      <c r="AO1750" s="8">
        <v>0</v>
      </c>
      <c r="AP1750" s="8">
        <v>0</v>
      </c>
      <c r="AQ1750" s="8">
        <v>0</v>
      </c>
      <c r="AR1750" s="8">
        <v>0</v>
      </c>
      <c r="AS1750" s="8">
        <v>0</v>
      </c>
      <c r="AT1750" s="8">
        <v>0</v>
      </c>
      <c r="AU1750" s="7">
        <v>0</v>
      </c>
      <c r="AV1750" s="7">
        <v>0</v>
      </c>
      <c r="AW1750" s="7">
        <v>0</v>
      </c>
      <c r="AX1750" s="7">
        <v>0</v>
      </c>
      <c r="AY1750" s="7">
        <v>0</v>
      </c>
      <c r="AZ1750" s="7">
        <v>0</v>
      </c>
      <c r="BA1750" s="7">
        <v>1.5</v>
      </c>
      <c r="BB1750" s="7">
        <v>1.5</v>
      </c>
      <c r="BC1750" s="8">
        <v>0</v>
      </c>
      <c r="BD1750" s="8">
        <v>0</v>
      </c>
      <c r="BE1750" s="8">
        <v>0</v>
      </c>
      <c r="BF1750" s="8">
        <v>0</v>
      </c>
      <c r="BG1750" s="8">
        <v>0</v>
      </c>
      <c r="BH1750" s="8">
        <v>0</v>
      </c>
      <c r="BI1750" s="8">
        <v>0</v>
      </c>
      <c r="BJ1750" s="8">
        <v>0</v>
      </c>
      <c r="BK1750" s="8">
        <v>0</v>
      </c>
      <c r="BL1750" s="8">
        <v>0</v>
      </c>
      <c r="BM1750" s="8">
        <v>0</v>
      </c>
      <c r="BN1750" s="8">
        <v>0</v>
      </c>
      <c r="BO1750" s="8">
        <v>0</v>
      </c>
      <c r="BP1750" s="8">
        <v>0</v>
      </c>
      <c r="BQ1750" s="8">
        <v>0</v>
      </c>
      <c r="BR1750" s="8">
        <v>0</v>
      </c>
    </row>
    <row r="1751" spans="1:70" x14ac:dyDescent="0.25">
      <c r="A1751" s="6">
        <v>35223037</v>
      </c>
      <c r="B1751" t="s">
        <v>3443</v>
      </c>
      <c r="C1751" s="7" t="s">
        <v>101</v>
      </c>
      <c r="D1751" s="7" t="s">
        <v>94</v>
      </c>
      <c r="E1751" s="7" t="s">
        <v>95</v>
      </c>
      <c r="F1751" t="s">
        <v>2507</v>
      </c>
      <c r="G1751" t="s">
        <v>2508</v>
      </c>
      <c r="H1751" t="s">
        <v>1473</v>
      </c>
      <c r="I1751" t="s">
        <v>184</v>
      </c>
      <c r="J1751" t="s">
        <v>99</v>
      </c>
      <c r="K1751" t="s">
        <v>100</v>
      </c>
      <c r="L1751">
        <v>37.322738158900002</v>
      </c>
      <c r="M1751">
        <v>-119.6344336043</v>
      </c>
      <c r="N1751" s="7" t="s">
        <v>1518</v>
      </c>
      <c r="O1751" s="7" t="s">
        <v>3444</v>
      </c>
      <c r="P1751" s="7" t="s">
        <v>1520</v>
      </c>
      <c r="Q1751" s="7" t="s">
        <v>170</v>
      </c>
      <c r="R1751" s="7">
        <v>847</v>
      </c>
      <c r="S1751" s="7">
        <v>1208</v>
      </c>
      <c r="T1751" s="7" t="s">
        <v>123</v>
      </c>
      <c r="U1751" s="7"/>
      <c r="V1751" s="7" t="s">
        <v>200</v>
      </c>
      <c r="W1751" s="8">
        <v>0</v>
      </c>
      <c r="X1751" s="8">
        <v>7.9545454545454537E-3</v>
      </c>
      <c r="Y1751" s="8">
        <v>0</v>
      </c>
      <c r="Z1751" s="8">
        <v>7.9545454545454537E-3</v>
      </c>
      <c r="AA1751" s="8">
        <v>0</v>
      </c>
      <c r="AB1751" s="8">
        <v>0</v>
      </c>
      <c r="AC1751" s="8">
        <v>0</v>
      </c>
      <c r="AD1751" s="8">
        <v>0</v>
      </c>
      <c r="AE1751" s="8">
        <v>0</v>
      </c>
      <c r="AF1751" s="8">
        <v>0</v>
      </c>
      <c r="AG1751" s="8">
        <v>0</v>
      </c>
      <c r="AH1751" s="8">
        <v>0</v>
      </c>
      <c r="AI1751" s="8">
        <v>0</v>
      </c>
      <c r="AJ1751" s="8">
        <v>0</v>
      </c>
      <c r="AK1751" s="8">
        <v>0</v>
      </c>
      <c r="AL1751" s="8">
        <v>0</v>
      </c>
      <c r="AM1751" s="8">
        <v>0</v>
      </c>
      <c r="AN1751" s="8">
        <v>0</v>
      </c>
      <c r="AO1751" s="8">
        <v>0</v>
      </c>
      <c r="AP1751" s="8">
        <v>0</v>
      </c>
      <c r="AQ1751" s="8">
        <v>0</v>
      </c>
      <c r="AR1751" s="8">
        <v>7.9545454545454537E-3</v>
      </c>
      <c r="AS1751" s="8">
        <v>0</v>
      </c>
      <c r="AT1751" s="8">
        <v>7.9545454545454537E-3</v>
      </c>
      <c r="AU1751" s="7">
        <v>0</v>
      </c>
      <c r="AV1751" s="7">
        <v>0</v>
      </c>
      <c r="AW1751" s="7">
        <v>0</v>
      </c>
      <c r="AX1751" s="7">
        <v>0</v>
      </c>
      <c r="AY1751" s="7">
        <v>0</v>
      </c>
      <c r="AZ1751" s="7">
        <v>0</v>
      </c>
      <c r="BA1751" s="7">
        <v>0</v>
      </c>
      <c r="BB1751" s="7">
        <v>0</v>
      </c>
      <c r="BC1751" s="8">
        <v>0</v>
      </c>
      <c r="BD1751" s="8">
        <v>0</v>
      </c>
      <c r="BE1751" s="8">
        <v>0</v>
      </c>
      <c r="BF1751" s="8">
        <v>0</v>
      </c>
      <c r="BG1751" s="8">
        <v>0</v>
      </c>
      <c r="BH1751" s="8">
        <v>0</v>
      </c>
      <c r="BI1751" s="8">
        <v>0</v>
      </c>
      <c r="BJ1751" s="8">
        <v>0</v>
      </c>
      <c r="BK1751" s="8">
        <v>0</v>
      </c>
      <c r="BL1751" s="8">
        <v>0</v>
      </c>
      <c r="BM1751" s="8">
        <v>0</v>
      </c>
      <c r="BN1751" s="8">
        <v>0</v>
      </c>
      <c r="BO1751" s="8">
        <v>0</v>
      </c>
      <c r="BP1751" s="8">
        <v>0</v>
      </c>
      <c r="BQ1751" s="8">
        <v>0</v>
      </c>
      <c r="BR1751" s="8">
        <v>0</v>
      </c>
    </row>
    <row r="1752" spans="1:70" x14ac:dyDescent="0.25">
      <c r="A1752" s="6">
        <v>35374203</v>
      </c>
      <c r="B1752" t="s">
        <v>3445</v>
      </c>
      <c r="C1752" s="7" t="s">
        <v>421</v>
      </c>
      <c r="D1752" s="7" t="s">
        <v>2647</v>
      </c>
      <c r="E1752" s="7" t="s">
        <v>421</v>
      </c>
      <c r="F1752" t="s">
        <v>2507</v>
      </c>
      <c r="G1752" t="s">
        <v>2648</v>
      </c>
      <c r="H1752" t="s">
        <v>370</v>
      </c>
      <c r="I1752" t="s">
        <v>144</v>
      </c>
      <c r="J1752" t="s">
        <v>78</v>
      </c>
      <c r="K1752" t="s">
        <v>79</v>
      </c>
      <c r="L1752">
        <v>39.778252946099997</v>
      </c>
      <c r="M1752">
        <v>-121.7319091288</v>
      </c>
      <c r="N1752" s="7" t="s">
        <v>3446</v>
      </c>
      <c r="O1752" s="7" t="s">
        <v>3447</v>
      </c>
      <c r="P1752" s="7" t="s">
        <v>3448</v>
      </c>
      <c r="Q1752" s="7" t="s">
        <v>122</v>
      </c>
      <c r="R1752" s="7">
        <v>73</v>
      </c>
      <c r="S1752" s="7">
        <v>155</v>
      </c>
      <c r="T1752" s="7" t="s">
        <v>123</v>
      </c>
      <c r="U1752" s="7"/>
      <c r="V1752" s="7" t="s">
        <v>790</v>
      </c>
      <c r="W1752" s="8">
        <v>0</v>
      </c>
      <c r="X1752" s="8">
        <v>10.629924242424243</v>
      </c>
      <c r="Y1752" s="8">
        <v>0</v>
      </c>
      <c r="Z1752" s="8">
        <v>10.629924242424243</v>
      </c>
      <c r="AA1752" s="8">
        <v>0</v>
      </c>
      <c r="AB1752" s="8">
        <v>0</v>
      </c>
      <c r="AC1752" s="8">
        <v>0</v>
      </c>
      <c r="AD1752" s="8">
        <v>0</v>
      </c>
      <c r="AE1752" s="8">
        <v>0</v>
      </c>
      <c r="AF1752" s="8">
        <v>0</v>
      </c>
      <c r="AG1752" s="8">
        <v>0</v>
      </c>
      <c r="AH1752" s="8">
        <v>0</v>
      </c>
      <c r="AI1752" s="8">
        <v>0</v>
      </c>
      <c r="AJ1752" s="8">
        <v>0</v>
      </c>
      <c r="AK1752" s="8">
        <v>0</v>
      </c>
      <c r="AL1752" s="8">
        <v>0</v>
      </c>
      <c r="AM1752" s="8">
        <v>0</v>
      </c>
      <c r="AN1752" s="8">
        <v>0</v>
      </c>
      <c r="AO1752" s="8">
        <v>0</v>
      </c>
      <c r="AP1752" s="8">
        <v>0</v>
      </c>
      <c r="AQ1752" s="8">
        <v>0</v>
      </c>
      <c r="AR1752" s="8">
        <v>0</v>
      </c>
      <c r="AS1752" s="8">
        <v>0</v>
      </c>
      <c r="AT1752" s="8">
        <v>0</v>
      </c>
      <c r="AU1752" s="7">
        <v>0</v>
      </c>
      <c r="AV1752" s="7">
        <v>0</v>
      </c>
      <c r="AW1752" s="7">
        <v>0</v>
      </c>
      <c r="AX1752" s="7">
        <v>0</v>
      </c>
      <c r="AY1752" s="7">
        <v>0</v>
      </c>
      <c r="AZ1752" s="7">
        <v>0</v>
      </c>
      <c r="BA1752" s="7">
        <v>0</v>
      </c>
      <c r="BB1752" s="7">
        <v>0</v>
      </c>
      <c r="BC1752" s="8">
        <v>0</v>
      </c>
      <c r="BD1752" s="8">
        <v>0</v>
      </c>
      <c r="BE1752" s="8">
        <v>0</v>
      </c>
      <c r="BF1752" s="8">
        <v>0</v>
      </c>
      <c r="BG1752" s="8">
        <v>0</v>
      </c>
      <c r="BH1752" s="8">
        <v>10.629924242424243</v>
      </c>
      <c r="BI1752" s="8">
        <v>0</v>
      </c>
      <c r="BJ1752" s="8">
        <v>10.629924242424243</v>
      </c>
      <c r="BK1752" s="8">
        <v>0</v>
      </c>
      <c r="BL1752" s="8">
        <v>0</v>
      </c>
      <c r="BM1752" s="8">
        <v>0</v>
      </c>
      <c r="BN1752" s="8">
        <v>0</v>
      </c>
      <c r="BO1752" s="8">
        <v>0</v>
      </c>
      <c r="BP1752" s="8">
        <v>0</v>
      </c>
      <c r="BQ1752" s="8">
        <v>0</v>
      </c>
      <c r="BR1752" s="8">
        <v>0</v>
      </c>
    </row>
    <row r="1753" spans="1:70" x14ac:dyDescent="0.25">
      <c r="A1753" s="6">
        <v>35374200</v>
      </c>
      <c r="B1753" t="s">
        <v>3449</v>
      </c>
      <c r="C1753" s="7" t="s">
        <v>421</v>
      </c>
      <c r="D1753" s="7" t="s">
        <v>2647</v>
      </c>
      <c r="E1753" s="7" t="s">
        <v>421</v>
      </c>
      <c r="F1753" t="s">
        <v>2507</v>
      </c>
      <c r="G1753" t="s">
        <v>2648</v>
      </c>
      <c r="H1753" t="s">
        <v>3378</v>
      </c>
      <c r="I1753" t="s">
        <v>144</v>
      </c>
      <c r="J1753" t="s">
        <v>78</v>
      </c>
      <c r="K1753" t="s">
        <v>79</v>
      </c>
      <c r="L1753">
        <v>39.838925833899999</v>
      </c>
      <c r="M1753">
        <v>-121.701984634</v>
      </c>
      <c r="N1753" s="7" t="s">
        <v>3446</v>
      </c>
      <c r="O1753" s="7" t="s">
        <v>3450</v>
      </c>
      <c r="P1753" s="7" t="s">
        <v>3448</v>
      </c>
      <c r="Q1753" s="7" t="s">
        <v>170</v>
      </c>
      <c r="R1753" s="7">
        <v>1043</v>
      </c>
      <c r="S1753" s="7">
        <v>37</v>
      </c>
      <c r="T1753" s="7" t="s">
        <v>123</v>
      </c>
      <c r="U1753" s="7"/>
      <c r="V1753" s="7" t="s">
        <v>3393</v>
      </c>
      <c r="W1753" s="8">
        <v>0</v>
      </c>
      <c r="X1753" s="8">
        <v>8.0399621212121204</v>
      </c>
      <c r="Y1753" s="8">
        <v>0</v>
      </c>
      <c r="Z1753" s="8">
        <v>8.0399621212121204</v>
      </c>
      <c r="AA1753" s="8">
        <v>0</v>
      </c>
      <c r="AB1753" s="8">
        <v>0</v>
      </c>
      <c r="AC1753" s="8">
        <v>0</v>
      </c>
      <c r="AD1753" s="8">
        <v>0</v>
      </c>
      <c r="AE1753" s="8">
        <v>0</v>
      </c>
      <c r="AF1753" s="8">
        <v>0</v>
      </c>
      <c r="AG1753" s="8">
        <v>0</v>
      </c>
      <c r="AH1753" s="8">
        <v>0</v>
      </c>
      <c r="AI1753" s="8">
        <v>0</v>
      </c>
      <c r="AJ1753" s="8">
        <v>0</v>
      </c>
      <c r="AK1753" s="8">
        <v>0</v>
      </c>
      <c r="AL1753" s="8">
        <v>0</v>
      </c>
      <c r="AM1753" s="8">
        <v>0</v>
      </c>
      <c r="AN1753" s="8">
        <v>0</v>
      </c>
      <c r="AO1753" s="8">
        <v>0</v>
      </c>
      <c r="AP1753" s="8">
        <v>0</v>
      </c>
      <c r="AQ1753" s="8">
        <v>0</v>
      </c>
      <c r="AR1753" s="8">
        <v>0</v>
      </c>
      <c r="AS1753" s="8">
        <v>0</v>
      </c>
      <c r="AT1753" s="8">
        <v>0</v>
      </c>
      <c r="AU1753" s="7">
        <v>0</v>
      </c>
      <c r="AV1753" s="7">
        <v>0</v>
      </c>
      <c r="AW1753" s="7">
        <v>0</v>
      </c>
      <c r="AX1753" s="7">
        <v>0</v>
      </c>
      <c r="AY1753" s="7">
        <v>0</v>
      </c>
      <c r="AZ1753" s="7">
        <v>0</v>
      </c>
      <c r="BA1753" s="7">
        <v>0</v>
      </c>
      <c r="BB1753" s="7">
        <v>0</v>
      </c>
      <c r="BC1753" s="8">
        <v>0</v>
      </c>
      <c r="BD1753" s="8">
        <v>0</v>
      </c>
      <c r="BE1753" s="8">
        <v>0</v>
      </c>
      <c r="BF1753" s="8">
        <v>0</v>
      </c>
      <c r="BG1753" s="8">
        <v>0</v>
      </c>
      <c r="BH1753" s="8">
        <v>0</v>
      </c>
      <c r="BI1753" s="8">
        <v>0</v>
      </c>
      <c r="BJ1753" s="8">
        <v>0</v>
      </c>
      <c r="BK1753" s="8">
        <v>0</v>
      </c>
      <c r="BL1753" s="8">
        <v>8.0399621212121204</v>
      </c>
      <c r="BM1753" s="8">
        <v>0</v>
      </c>
      <c r="BN1753" s="8">
        <v>8.0399621212121204</v>
      </c>
      <c r="BO1753" s="8">
        <v>0</v>
      </c>
      <c r="BP1753" s="8">
        <v>0</v>
      </c>
      <c r="BQ1753" s="8">
        <v>0</v>
      </c>
      <c r="BR1753" s="8">
        <v>0</v>
      </c>
    </row>
    <row r="1754" spans="1:70" x14ac:dyDescent="0.25">
      <c r="A1754" s="6">
        <v>35374202</v>
      </c>
      <c r="B1754" t="s">
        <v>3451</v>
      </c>
      <c r="C1754" s="7" t="s">
        <v>421</v>
      </c>
      <c r="D1754" s="7" t="s">
        <v>2647</v>
      </c>
      <c r="E1754" s="7" t="s">
        <v>421</v>
      </c>
      <c r="F1754" t="s">
        <v>2507</v>
      </c>
      <c r="G1754" t="s">
        <v>2648</v>
      </c>
      <c r="H1754" t="s">
        <v>3378</v>
      </c>
      <c r="I1754" t="s">
        <v>144</v>
      </c>
      <c r="J1754" t="s">
        <v>78</v>
      </c>
      <c r="K1754" t="s">
        <v>79</v>
      </c>
      <c r="L1754">
        <v>39.839007833499998</v>
      </c>
      <c r="M1754">
        <v>-121.7018906336</v>
      </c>
      <c r="N1754" s="7" t="s">
        <v>3446</v>
      </c>
      <c r="O1754" s="7" t="s">
        <v>3450</v>
      </c>
      <c r="P1754" s="7" t="s">
        <v>3448</v>
      </c>
      <c r="Q1754" s="7" t="s">
        <v>170</v>
      </c>
      <c r="R1754" s="7">
        <v>1043</v>
      </c>
      <c r="S1754" s="7">
        <v>37</v>
      </c>
      <c r="T1754" s="7" t="s">
        <v>123</v>
      </c>
      <c r="U1754" s="7"/>
      <c r="V1754" s="7" t="s">
        <v>3393</v>
      </c>
      <c r="W1754" s="8">
        <v>0</v>
      </c>
      <c r="X1754" s="8">
        <v>4.6700757575757574</v>
      </c>
      <c r="Y1754" s="8">
        <v>0</v>
      </c>
      <c r="Z1754" s="8">
        <v>4.6700757575757574</v>
      </c>
      <c r="AA1754" s="8">
        <v>0</v>
      </c>
      <c r="AB1754" s="8">
        <v>0</v>
      </c>
      <c r="AC1754" s="8">
        <v>0</v>
      </c>
      <c r="AD1754" s="8">
        <v>0</v>
      </c>
      <c r="AE1754" s="8">
        <v>0</v>
      </c>
      <c r="AF1754" s="8">
        <v>0</v>
      </c>
      <c r="AG1754" s="8">
        <v>0</v>
      </c>
      <c r="AH1754" s="8">
        <v>0</v>
      </c>
      <c r="AI1754" s="8">
        <v>0</v>
      </c>
      <c r="AJ1754" s="8">
        <v>0</v>
      </c>
      <c r="AK1754" s="8">
        <v>0</v>
      </c>
      <c r="AL1754" s="8">
        <v>0</v>
      </c>
      <c r="AM1754" s="8">
        <v>0</v>
      </c>
      <c r="AN1754" s="8">
        <v>0</v>
      </c>
      <c r="AO1754" s="8">
        <v>0</v>
      </c>
      <c r="AP1754" s="8">
        <v>0</v>
      </c>
      <c r="AQ1754" s="8">
        <v>0</v>
      </c>
      <c r="AR1754" s="8">
        <v>0</v>
      </c>
      <c r="AS1754" s="8">
        <v>0</v>
      </c>
      <c r="AT1754" s="8">
        <v>0</v>
      </c>
      <c r="AU1754" s="7">
        <v>0</v>
      </c>
      <c r="AV1754" s="7">
        <v>0</v>
      </c>
      <c r="AW1754" s="7">
        <v>0</v>
      </c>
      <c r="AX1754" s="7">
        <v>0</v>
      </c>
      <c r="AY1754" s="7">
        <v>0</v>
      </c>
      <c r="AZ1754" s="7">
        <v>0</v>
      </c>
      <c r="BA1754" s="7">
        <v>0</v>
      </c>
      <c r="BB1754" s="7">
        <v>0</v>
      </c>
      <c r="BC1754" s="8">
        <v>0</v>
      </c>
      <c r="BD1754" s="8">
        <v>0</v>
      </c>
      <c r="BE1754" s="8">
        <v>0</v>
      </c>
      <c r="BF1754" s="8">
        <v>0</v>
      </c>
      <c r="BG1754" s="8">
        <v>0</v>
      </c>
      <c r="BH1754" s="8">
        <v>0</v>
      </c>
      <c r="BI1754" s="8">
        <v>0</v>
      </c>
      <c r="BJ1754" s="8">
        <v>0</v>
      </c>
      <c r="BK1754" s="8">
        <v>0</v>
      </c>
      <c r="BL1754" s="8">
        <v>4.6700757575757574</v>
      </c>
      <c r="BM1754" s="8">
        <v>0</v>
      </c>
      <c r="BN1754" s="8">
        <v>4.6700757575757574</v>
      </c>
      <c r="BO1754" s="8">
        <v>0</v>
      </c>
      <c r="BP1754" s="8">
        <v>0</v>
      </c>
      <c r="BQ1754" s="8">
        <v>0</v>
      </c>
      <c r="BR1754" s="8">
        <v>0</v>
      </c>
    </row>
    <row r="1755" spans="1:70" x14ac:dyDescent="0.25">
      <c r="A1755" s="6">
        <v>35385801</v>
      </c>
      <c r="B1755" t="s">
        <v>3452</v>
      </c>
      <c r="C1755" s="7" t="s">
        <v>421</v>
      </c>
      <c r="D1755" s="7" t="s">
        <v>2647</v>
      </c>
      <c r="E1755" s="7" t="s">
        <v>421</v>
      </c>
      <c r="F1755" t="s">
        <v>2507</v>
      </c>
      <c r="G1755" t="s">
        <v>2648</v>
      </c>
      <c r="H1755" t="s">
        <v>370</v>
      </c>
      <c r="I1755" t="s">
        <v>144</v>
      </c>
      <c r="J1755" t="s">
        <v>78</v>
      </c>
      <c r="K1755" t="s">
        <v>79</v>
      </c>
      <c r="L1755">
        <v>39.791089638499997</v>
      </c>
      <c r="M1755">
        <v>-121.72179122030001</v>
      </c>
      <c r="N1755" s="7" t="s">
        <v>3446</v>
      </c>
      <c r="O1755" s="7" t="s">
        <v>3453</v>
      </c>
      <c r="P1755" s="7" t="s">
        <v>3448</v>
      </c>
      <c r="Q1755" s="7" t="s">
        <v>122</v>
      </c>
      <c r="R1755" s="7">
        <v>1045</v>
      </c>
      <c r="S1755" s="7">
        <v>290</v>
      </c>
      <c r="T1755" s="7" t="s">
        <v>123</v>
      </c>
      <c r="U1755" s="7"/>
      <c r="V1755" s="7" t="s">
        <v>422</v>
      </c>
      <c r="W1755" s="8">
        <v>0</v>
      </c>
      <c r="X1755" s="8">
        <v>6.1</v>
      </c>
      <c r="Y1755" s="8">
        <v>0</v>
      </c>
      <c r="Z1755" s="8">
        <v>6.1</v>
      </c>
      <c r="AA1755" s="8">
        <v>0</v>
      </c>
      <c r="AB1755" s="8">
        <v>0</v>
      </c>
      <c r="AC1755" s="8">
        <v>0</v>
      </c>
      <c r="AD1755" s="8">
        <v>0</v>
      </c>
      <c r="AE1755" s="8">
        <v>0</v>
      </c>
      <c r="AF1755" s="8">
        <v>0</v>
      </c>
      <c r="AG1755" s="8">
        <v>0</v>
      </c>
      <c r="AH1755" s="8">
        <v>0</v>
      </c>
      <c r="AI1755" s="8">
        <v>0</v>
      </c>
      <c r="AJ1755" s="8">
        <v>0</v>
      </c>
      <c r="AK1755" s="8">
        <v>0</v>
      </c>
      <c r="AL1755" s="8">
        <v>0</v>
      </c>
      <c r="AM1755" s="8">
        <v>0</v>
      </c>
      <c r="AN1755" s="8">
        <v>0</v>
      </c>
      <c r="AO1755" s="8">
        <v>0</v>
      </c>
      <c r="AP1755" s="8">
        <v>0</v>
      </c>
      <c r="AQ1755" s="8">
        <v>0</v>
      </c>
      <c r="AR1755" s="8">
        <v>0</v>
      </c>
      <c r="AS1755" s="8">
        <v>0</v>
      </c>
      <c r="AT1755" s="8">
        <v>0</v>
      </c>
      <c r="AU1755" s="7">
        <v>0</v>
      </c>
      <c r="AV1755" s="7">
        <v>0</v>
      </c>
      <c r="AW1755" s="7">
        <v>0</v>
      </c>
      <c r="AX1755" s="7">
        <v>0</v>
      </c>
      <c r="AY1755" s="7">
        <v>0</v>
      </c>
      <c r="AZ1755" s="7">
        <v>0</v>
      </c>
      <c r="BA1755" s="7">
        <v>0</v>
      </c>
      <c r="BB1755" s="7">
        <v>0</v>
      </c>
      <c r="BC1755" s="8">
        <v>0</v>
      </c>
      <c r="BD1755" s="8">
        <v>0</v>
      </c>
      <c r="BE1755" s="8">
        <v>0</v>
      </c>
      <c r="BF1755" s="8">
        <v>0</v>
      </c>
      <c r="BG1755" s="8">
        <v>0</v>
      </c>
      <c r="BH1755" s="8">
        <v>0</v>
      </c>
      <c r="BI1755" s="8">
        <v>0</v>
      </c>
      <c r="BJ1755" s="8">
        <v>0</v>
      </c>
      <c r="BK1755" s="8">
        <v>0</v>
      </c>
      <c r="BL1755" s="8">
        <v>6.1</v>
      </c>
      <c r="BM1755" s="8">
        <v>0</v>
      </c>
      <c r="BN1755" s="8">
        <v>6.1</v>
      </c>
      <c r="BO1755" s="8">
        <v>0</v>
      </c>
      <c r="BP1755" s="8">
        <v>0</v>
      </c>
      <c r="BQ1755" s="8">
        <v>0</v>
      </c>
      <c r="BR1755" s="8">
        <v>0</v>
      </c>
    </row>
    <row r="1756" spans="1:70" x14ac:dyDescent="0.25">
      <c r="A1756" s="6">
        <v>35137590</v>
      </c>
      <c r="B1756" t="s">
        <v>3454</v>
      </c>
      <c r="C1756" s="7" t="s">
        <v>93</v>
      </c>
      <c r="D1756" s="7" t="s">
        <v>94</v>
      </c>
      <c r="E1756" s="7" t="s">
        <v>95</v>
      </c>
      <c r="F1756" t="s">
        <v>2507</v>
      </c>
      <c r="G1756" t="s">
        <v>2508</v>
      </c>
      <c r="H1756" t="s">
        <v>1551</v>
      </c>
      <c r="I1756" t="s">
        <v>1044</v>
      </c>
      <c r="J1756" t="s">
        <v>153</v>
      </c>
      <c r="K1756" t="s">
        <v>196</v>
      </c>
      <c r="L1756">
        <v>38.792670000000001</v>
      </c>
      <c r="M1756">
        <v>-122.65916</v>
      </c>
      <c r="N1756" s="7" t="s">
        <v>1552</v>
      </c>
      <c r="O1756" s="7" t="s">
        <v>1673</v>
      </c>
      <c r="P1756" s="7" t="s">
        <v>1554</v>
      </c>
      <c r="Q1756" s="7" t="s">
        <v>170</v>
      </c>
      <c r="R1756" s="7">
        <v>86</v>
      </c>
      <c r="S1756" s="7">
        <v>1264</v>
      </c>
      <c r="T1756" s="7" t="s">
        <v>220</v>
      </c>
      <c r="U1756" s="7"/>
      <c r="V1756" s="7" t="s">
        <v>200</v>
      </c>
      <c r="W1756" s="8">
        <v>0.39299242424242425</v>
      </c>
      <c r="X1756" s="8">
        <v>0</v>
      </c>
      <c r="Y1756" s="8">
        <v>0</v>
      </c>
      <c r="Z1756" s="8">
        <v>0.39299242424242425</v>
      </c>
      <c r="AA1756" s="8">
        <v>0</v>
      </c>
      <c r="AB1756" s="8">
        <v>0</v>
      </c>
      <c r="AC1756" s="8">
        <v>0</v>
      </c>
      <c r="AD1756" s="8">
        <v>0</v>
      </c>
      <c r="AE1756" s="8">
        <v>0</v>
      </c>
      <c r="AF1756" s="8">
        <v>0</v>
      </c>
      <c r="AG1756" s="8">
        <v>0</v>
      </c>
      <c r="AH1756" s="8">
        <v>0</v>
      </c>
      <c r="AI1756" s="8">
        <v>0</v>
      </c>
      <c r="AJ1756" s="8">
        <v>0</v>
      </c>
      <c r="AK1756" s="8">
        <v>0</v>
      </c>
      <c r="AL1756" s="8">
        <v>0</v>
      </c>
      <c r="AM1756" s="8">
        <v>0</v>
      </c>
      <c r="AN1756" s="8">
        <v>0</v>
      </c>
      <c r="AO1756" s="8">
        <v>0</v>
      </c>
      <c r="AP1756" s="8">
        <v>0</v>
      </c>
      <c r="AQ1756" s="8">
        <v>0.3929924242424242</v>
      </c>
      <c r="AR1756" s="8">
        <v>0</v>
      </c>
      <c r="AS1756" s="8">
        <v>0</v>
      </c>
      <c r="AT1756" s="8">
        <v>0.3929924242424242</v>
      </c>
      <c r="AU1756" s="7">
        <v>0</v>
      </c>
      <c r="AV1756" s="7">
        <v>0</v>
      </c>
      <c r="AW1756" s="7">
        <v>0</v>
      </c>
      <c r="AX1756" s="7">
        <v>0</v>
      </c>
      <c r="AY1756" s="7">
        <v>0</v>
      </c>
      <c r="AZ1756" s="7">
        <v>0</v>
      </c>
      <c r="BA1756" s="7">
        <v>0</v>
      </c>
      <c r="BB1756" s="7">
        <v>0</v>
      </c>
      <c r="BC1756" s="8">
        <v>0</v>
      </c>
      <c r="BD1756" s="8">
        <v>0</v>
      </c>
      <c r="BE1756" s="8">
        <v>0</v>
      </c>
      <c r="BF1756" s="8">
        <v>0</v>
      </c>
      <c r="BG1756" s="8">
        <v>0</v>
      </c>
      <c r="BH1756" s="8">
        <v>0</v>
      </c>
      <c r="BI1756" s="8">
        <v>0</v>
      </c>
      <c r="BJ1756" s="8">
        <v>0</v>
      </c>
      <c r="BK1756" s="8">
        <v>0</v>
      </c>
      <c r="BL1756" s="8">
        <v>0</v>
      </c>
      <c r="BM1756" s="8">
        <v>0</v>
      </c>
      <c r="BN1756" s="8">
        <v>0</v>
      </c>
      <c r="BO1756" s="8">
        <v>0</v>
      </c>
      <c r="BP1756" s="8">
        <v>0</v>
      </c>
      <c r="BQ1756" s="8">
        <v>0</v>
      </c>
      <c r="BR1756" s="8">
        <v>0</v>
      </c>
    </row>
    <row r="1757" spans="1:70" x14ac:dyDescent="0.25">
      <c r="A1757" s="6">
        <v>31334292</v>
      </c>
      <c r="B1757" t="s">
        <v>3455</v>
      </c>
      <c r="C1757" s="7" t="s">
        <v>101</v>
      </c>
      <c r="D1757" s="7" t="s">
        <v>94</v>
      </c>
      <c r="E1757" s="7" t="s">
        <v>95</v>
      </c>
      <c r="F1757" t="s">
        <v>2507</v>
      </c>
      <c r="G1757" t="s">
        <v>2508</v>
      </c>
      <c r="H1757" t="s">
        <v>1561</v>
      </c>
      <c r="I1757" t="s">
        <v>168</v>
      </c>
      <c r="J1757" t="s">
        <v>153</v>
      </c>
      <c r="K1757" t="s">
        <v>169</v>
      </c>
      <c r="L1757">
        <v>38.489979926799997</v>
      </c>
      <c r="M1757">
        <v>-123.0599663161</v>
      </c>
      <c r="N1757" s="7" t="s">
        <v>1562</v>
      </c>
      <c r="O1757" s="7" t="s">
        <v>3456</v>
      </c>
      <c r="P1757" s="7" t="s">
        <v>1564</v>
      </c>
      <c r="Q1757" s="7" t="s">
        <v>170</v>
      </c>
      <c r="R1757" s="7">
        <v>2559</v>
      </c>
      <c r="S1757" s="7"/>
      <c r="T1757" s="7"/>
      <c r="U1757" s="7"/>
      <c r="V1757" s="7" t="s">
        <v>101</v>
      </c>
      <c r="W1757" s="8">
        <v>0.47215909090909092</v>
      </c>
      <c r="X1757" s="8">
        <v>0</v>
      </c>
      <c r="Y1757" s="8">
        <v>0</v>
      </c>
      <c r="Z1757" s="8">
        <v>0.47215909090909092</v>
      </c>
      <c r="AA1757" s="8">
        <v>0</v>
      </c>
      <c r="AB1757" s="8">
        <v>0</v>
      </c>
      <c r="AC1757" s="8">
        <v>0</v>
      </c>
      <c r="AD1757" s="8">
        <v>0</v>
      </c>
      <c r="AE1757" s="8">
        <v>0.47215909090909092</v>
      </c>
      <c r="AF1757" s="8">
        <v>0</v>
      </c>
      <c r="AG1757" s="8">
        <v>0</v>
      </c>
      <c r="AH1757" s="8">
        <v>0.47215909090909092</v>
      </c>
      <c r="AI1757" s="8">
        <v>0</v>
      </c>
      <c r="AJ1757" s="8">
        <v>0</v>
      </c>
      <c r="AK1757" s="8">
        <v>0</v>
      </c>
      <c r="AL1757" s="8">
        <v>0</v>
      </c>
      <c r="AM1757" s="8">
        <v>0</v>
      </c>
      <c r="AN1757" s="8">
        <v>0</v>
      </c>
      <c r="AO1757" s="8">
        <v>0</v>
      </c>
      <c r="AP1757" s="8">
        <v>0</v>
      </c>
      <c r="AQ1757" s="8">
        <v>0</v>
      </c>
      <c r="AR1757" s="8">
        <v>0</v>
      </c>
      <c r="AS1757" s="8">
        <v>0</v>
      </c>
      <c r="AT1757" s="8">
        <v>0</v>
      </c>
      <c r="AU1757" s="7">
        <v>0</v>
      </c>
      <c r="AV1757" s="7">
        <v>0</v>
      </c>
      <c r="AW1757" s="7">
        <v>0</v>
      </c>
      <c r="AX1757" s="7">
        <v>0</v>
      </c>
      <c r="AY1757" s="7">
        <v>0</v>
      </c>
      <c r="AZ1757" s="7">
        <v>0</v>
      </c>
      <c r="BA1757" s="7">
        <v>0</v>
      </c>
      <c r="BB1757" s="7">
        <v>0</v>
      </c>
      <c r="BC1757" s="8">
        <v>0</v>
      </c>
      <c r="BD1757" s="8">
        <v>0</v>
      </c>
      <c r="BE1757" s="8">
        <v>0</v>
      </c>
      <c r="BF1757" s="8">
        <v>0</v>
      </c>
      <c r="BG1757" s="8">
        <v>0</v>
      </c>
      <c r="BH1757" s="8">
        <v>0</v>
      </c>
      <c r="BI1757" s="8">
        <v>0</v>
      </c>
      <c r="BJ1757" s="8">
        <v>0</v>
      </c>
      <c r="BK1757" s="8">
        <v>0</v>
      </c>
      <c r="BL1757" s="8">
        <v>0</v>
      </c>
      <c r="BM1757" s="8">
        <v>0</v>
      </c>
      <c r="BN1757" s="8">
        <v>0</v>
      </c>
      <c r="BO1757" s="8">
        <v>0</v>
      </c>
      <c r="BP1757" s="8">
        <v>0</v>
      </c>
      <c r="BQ1757" s="8">
        <v>0</v>
      </c>
      <c r="BR1757" s="8">
        <v>0</v>
      </c>
    </row>
    <row r="1758" spans="1:70" x14ac:dyDescent="0.25">
      <c r="A1758" s="6">
        <v>35040742</v>
      </c>
      <c r="B1758" t="s">
        <v>3457</v>
      </c>
      <c r="C1758" s="7" t="s">
        <v>101</v>
      </c>
      <c r="D1758" s="7" t="s">
        <v>94</v>
      </c>
      <c r="E1758" s="7" t="s">
        <v>95</v>
      </c>
      <c r="F1758" t="s">
        <v>2507</v>
      </c>
      <c r="G1758" t="s">
        <v>2508</v>
      </c>
      <c r="H1758" t="s">
        <v>3458</v>
      </c>
      <c r="I1758" t="s">
        <v>168</v>
      </c>
      <c r="J1758" t="s">
        <v>153</v>
      </c>
      <c r="K1758" t="s">
        <v>169</v>
      </c>
      <c r="L1758">
        <v>38.414649544500001</v>
      </c>
      <c r="M1758">
        <v>-122.9513861108</v>
      </c>
      <c r="N1758" s="7" t="s">
        <v>3459</v>
      </c>
      <c r="O1758" s="7" t="s">
        <v>3460</v>
      </c>
      <c r="P1758" s="7" t="s">
        <v>3461</v>
      </c>
      <c r="Q1758" s="7" t="s">
        <v>170</v>
      </c>
      <c r="R1758" s="7">
        <v>1517</v>
      </c>
      <c r="S1758" s="7"/>
      <c r="T1758" s="7"/>
      <c r="U1758" s="7"/>
      <c r="V1758" s="7" t="s">
        <v>101</v>
      </c>
      <c r="W1758" s="8">
        <v>0</v>
      </c>
      <c r="X1758" s="8">
        <v>0.53</v>
      </c>
      <c r="Y1758" s="8">
        <v>0</v>
      </c>
      <c r="Z1758" s="8">
        <v>0.53</v>
      </c>
      <c r="AA1758" s="8">
        <v>0</v>
      </c>
      <c r="AB1758" s="8">
        <v>0</v>
      </c>
      <c r="AC1758" s="8">
        <v>0</v>
      </c>
      <c r="AD1758" s="8">
        <v>0</v>
      </c>
      <c r="AE1758" s="8">
        <v>0</v>
      </c>
      <c r="AF1758" s="8">
        <v>0.53</v>
      </c>
      <c r="AG1758" s="8">
        <v>0</v>
      </c>
      <c r="AH1758" s="8">
        <v>0.53</v>
      </c>
      <c r="AI1758" s="8">
        <v>0</v>
      </c>
      <c r="AJ1758" s="8">
        <v>0</v>
      </c>
      <c r="AK1758" s="8">
        <v>0</v>
      </c>
      <c r="AL1758" s="8">
        <v>0</v>
      </c>
      <c r="AM1758" s="8">
        <v>0</v>
      </c>
      <c r="AN1758" s="8">
        <v>0</v>
      </c>
      <c r="AO1758" s="8">
        <v>0</v>
      </c>
      <c r="AP1758" s="8">
        <v>0</v>
      </c>
      <c r="AQ1758" s="8">
        <v>0</v>
      </c>
      <c r="AR1758" s="8">
        <v>0</v>
      </c>
      <c r="AS1758" s="8">
        <v>0</v>
      </c>
      <c r="AT1758" s="8">
        <v>0</v>
      </c>
      <c r="AU1758" s="7">
        <v>0</v>
      </c>
      <c r="AV1758" s="7">
        <v>0</v>
      </c>
      <c r="AW1758" s="7">
        <v>0</v>
      </c>
      <c r="AX1758" s="7">
        <v>0</v>
      </c>
      <c r="AY1758" s="7">
        <v>0</v>
      </c>
      <c r="AZ1758" s="7">
        <v>0</v>
      </c>
      <c r="BA1758" s="7">
        <v>0</v>
      </c>
      <c r="BB1758" s="7">
        <v>0</v>
      </c>
      <c r="BC1758" s="8">
        <v>0</v>
      </c>
      <c r="BD1758" s="8">
        <v>0</v>
      </c>
      <c r="BE1758" s="8">
        <v>0</v>
      </c>
      <c r="BF1758" s="8">
        <v>0</v>
      </c>
      <c r="BG1758" s="8">
        <v>0</v>
      </c>
      <c r="BH1758" s="8">
        <v>0</v>
      </c>
      <c r="BI1758" s="8">
        <v>0</v>
      </c>
      <c r="BJ1758" s="8">
        <v>0</v>
      </c>
      <c r="BK1758" s="8">
        <v>0</v>
      </c>
      <c r="BL1758" s="8">
        <v>0</v>
      </c>
      <c r="BM1758" s="8">
        <v>0</v>
      </c>
      <c r="BN1758" s="8">
        <v>0</v>
      </c>
      <c r="BO1758" s="8">
        <v>0</v>
      </c>
      <c r="BP1758" s="8">
        <v>0</v>
      </c>
      <c r="BQ1758" s="8">
        <v>0</v>
      </c>
      <c r="BR1758" s="8">
        <v>0</v>
      </c>
    </row>
    <row r="1759" spans="1:70" x14ac:dyDescent="0.25">
      <c r="A1759" s="6">
        <v>35103065</v>
      </c>
      <c r="B1759" t="s">
        <v>3462</v>
      </c>
      <c r="C1759" s="7" t="s">
        <v>93</v>
      </c>
      <c r="D1759" s="7" t="s">
        <v>94</v>
      </c>
      <c r="E1759" s="7" t="s">
        <v>95</v>
      </c>
      <c r="F1759" t="s">
        <v>2507</v>
      </c>
      <c r="G1759" t="s">
        <v>2508</v>
      </c>
      <c r="H1759" t="s">
        <v>3328</v>
      </c>
      <c r="I1759" t="s">
        <v>1987</v>
      </c>
      <c r="J1759" t="s">
        <v>508</v>
      </c>
      <c r="K1759" t="s">
        <v>1981</v>
      </c>
      <c r="L1759">
        <v>37.852049999999998</v>
      </c>
      <c r="M1759">
        <v>-122.16813999999999</v>
      </c>
      <c r="N1759" s="7" t="s">
        <v>3463</v>
      </c>
      <c r="O1759" s="7" t="s">
        <v>3464</v>
      </c>
      <c r="P1759" s="7" t="s">
        <v>3465</v>
      </c>
      <c r="Q1759" s="7" t="s">
        <v>170</v>
      </c>
      <c r="R1759" s="7">
        <v>2515</v>
      </c>
      <c r="S1759" s="7"/>
      <c r="T1759" s="7"/>
      <c r="U1759" s="7"/>
      <c r="V1759" s="7" t="s">
        <v>101</v>
      </c>
      <c r="W1759" s="8">
        <v>2.3861742424242425</v>
      </c>
      <c r="X1759" s="8">
        <v>0</v>
      </c>
      <c r="Y1759" s="8">
        <v>0</v>
      </c>
      <c r="Z1759" s="8">
        <v>2.3861742424242425</v>
      </c>
      <c r="AA1759" s="8">
        <v>0</v>
      </c>
      <c r="AB1759" s="8">
        <v>0</v>
      </c>
      <c r="AC1759" s="8">
        <v>0</v>
      </c>
      <c r="AD1759" s="8">
        <v>0</v>
      </c>
      <c r="AE1759" s="8">
        <v>2.3162878787878798</v>
      </c>
      <c r="AF1759" s="8">
        <v>0</v>
      </c>
      <c r="AG1759" s="8">
        <v>0</v>
      </c>
      <c r="AH1759" s="8">
        <v>2.3162878787878798</v>
      </c>
      <c r="AI1759" s="8">
        <v>6.9886363636363635E-2</v>
      </c>
      <c r="AJ1759" s="8">
        <v>0</v>
      </c>
      <c r="AK1759" s="8">
        <v>0</v>
      </c>
      <c r="AL1759" s="8">
        <v>6.9886363636363635E-2</v>
      </c>
      <c r="AM1759" s="8">
        <v>0</v>
      </c>
      <c r="AN1759" s="8">
        <v>0</v>
      </c>
      <c r="AO1759" s="8">
        <v>0</v>
      </c>
      <c r="AP1759" s="8">
        <v>0</v>
      </c>
      <c r="AQ1759" s="8">
        <v>0</v>
      </c>
      <c r="AR1759" s="8">
        <v>0</v>
      </c>
      <c r="AS1759" s="8">
        <v>0</v>
      </c>
      <c r="AT1759" s="8">
        <v>0</v>
      </c>
      <c r="AU1759" s="7">
        <v>0</v>
      </c>
      <c r="AV1759" s="7">
        <v>0</v>
      </c>
      <c r="AW1759" s="7">
        <v>0</v>
      </c>
      <c r="AX1759" s="7">
        <v>0</v>
      </c>
      <c r="AY1759" s="7">
        <v>0</v>
      </c>
      <c r="AZ1759" s="7">
        <v>0</v>
      </c>
      <c r="BA1759" s="7">
        <v>0</v>
      </c>
      <c r="BB1759" s="7">
        <v>0</v>
      </c>
      <c r="BC1759" s="8">
        <v>0</v>
      </c>
      <c r="BD1759" s="8">
        <v>0</v>
      </c>
      <c r="BE1759" s="8">
        <v>0</v>
      </c>
      <c r="BF1759" s="8">
        <v>0</v>
      </c>
      <c r="BG1759" s="8">
        <v>0</v>
      </c>
      <c r="BH1759" s="8">
        <v>0</v>
      </c>
      <c r="BI1759" s="8">
        <v>0</v>
      </c>
      <c r="BJ1759" s="8">
        <v>0</v>
      </c>
      <c r="BK1759" s="8">
        <v>0</v>
      </c>
      <c r="BL1759" s="8">
        <v>0</v>
      </c>
      <c r="BM1759" s="8">
        <v>0</v>
      </c>
      <c r="BN1759" s="8">
        <v>0</v>
      </c>
      <c r="BO1759" s="8">
        <v>0</v>
      </c>
      <c r="BP1759" s="8">
        <v>0</v>
      </c>
      <c r="BQ1759" s="8">
        <v>0</v>
      </c>
      <c r="BR1759" s="8">
        <v>0</v>
      </c>
    </row>
    <row r="1760" spans="1:70" x14ac:dyDescent="0.25">
      <c r="A1760" s="6">
        <v>35103323</v>
      </c>
      <c r="B1760" t="s">
        <v>3466</v>
      </c>
      <c r="C1760" s="7" t="s">
        <v>115</v>
      </c>
      <c r="D1760" s="7" t="s">
        <v>94</v>
      </c>
      <c r="E1760" s="7" t="s">
        <v>95</v>
      </c>
      <c r="F1760" t="s">
        <v>2507</v>
      </c>
      <c r="G1760" t="s">
        <v>2508</v>
      </c>
      <c r="H1760" t="s">
        <v>3328</v>
      </c>
      <c r="I1760" t="s">
        <v>1987</v>
      </c>
      <c r="J1760" t="s">
        <v>508</v>
      </c>
      <c r="K1760" t="s">
        <v>1981</v>
      </c>
      <c r="L1760">
        <v>37.884839038499997</v>
      </c>
      <c r="M1760">
        <v>-122.20616248890001</v>
      </c>
      <c r="N1760" s="7" t="s">
        <v>3463</v>
      </c>
      <c r="O1760" s="7" t="s">
        <v>3464</v>
      </c>
      <c r="P1760" s="7" t="s">
        <v>3465</v>
      </c>
      <c r="Q1760" s="7" t="s">
        <v>170</v>
      </c>
      <c r="R1760" s="7">
        <v>2515</v>
      </c>
      <c r="S1760" s="7"/>
      <c r="T1760" s="7"/>
      <c r="U1760" s="7"/>
      <c r="V1760" s="7" t="s">
        <v>101</v>
      </c>
      <c r="W1760" s="8">
        <v>1.112689393939394</v>
      </c>
      <c r="X1760" s="8">
        <v>0</v>
      </c>
      <c r="Y1760" s="8">
        <v>0</v>
      </c>
      <c r="Z1760" s="8">
        <v>1.112689393939394</v>
      </c>
      <c r="AA1760" s="8">
        <v>0</v>
      </c>
      <c r="AB1760" s="8">
        <v>0</v>
      </c>
      <c r="AC1760" s="8">
        <v>0</v>
      </c>
      <c r="AD1760" s="8">
        <v>0</v>
      </c>
      <c r="AE1760" s="8">
        <v>0</v>
      </c>
      <c r="AF1760" s="8">
        <v>0</v>
      </c>
      <c r="AG1760" s="8">
        <v>0</v>
      </c>
      <c r="AH1760" s="8">
        <v>0</v>
      </c>
      <c r="AI1760" s="8">
        <v>1.112689393939394</v>
      </c>
      <c r="AJ1760" s="8">
        <v>0</v>
      </c>
      <c r="AK1760" s="8">
        <v>0</v>
      </c>
      <c r="AL1760" s="8">
        <v>1.112689393939394</v>
      </c>
      <c r="AM1760" s="8">
        <v>0</v>
      </c>
      <c r="AN1760" s="8">
        <v>0</v>
      </c>
      <c r="AO1760" s="8">
        <v>0</v>
      </c>
      <c r="AP1760" s="8">
        <v>0</v>
      </c>
      <c r="AQ1760" s="8">
        <v>0</v>
      </c>
      <c r="AR1760" s="8">
        <v>0</v>
      </c>
      <c r="AS1760" s="8">
        <v>0</v>
      </c>
      <c r="AT1760" s="8">
        <v>0</v>
      </c>
      <c r="AU1760" s="7">
        <v>0</v>
      </c>
      <c r="AV1760" s="7">
        <v>0</v>
      </c>
      <c r="AW1760" s="7">
        <v>0</v>
      </c>
      <c r="AX1760" s="7">
        <v>0</v>
      </c>
      <c r="AY1760" s="7">
        <v>0</v>
      </c>
      <c r="AZ1760" s="7">
        <v>0</v>
      </c>
      <c r="BA1760" s="7">
        <v>0</v>
      </c>
      <c r="BB1760" s="7">
        <v>0</v>
      </c>
      <c r="BC1760" s="8">
        <v>0</v>
      </c>
      <c r="BD1760" s="8">
        <v>0</v>
      </c>
      <c r="BE1760" s="8">
        <v>0</v>
      </c>
      <c r="BF1760" s="8">
        <v>0</v>
      </c>
      <c r="BG1760" s="8">
        <v>0</v>
      </c>
      <c r="BH1760" s="8">
        <v>0</v>
      </c>
      <c r="BI1760" s="8">
        <v>0</v>
      </c>
      <c r="BJ1760" s="8">
        <v>0</v>
      </c>
      <c r="BK1760" s="8">
        <v>0</v>
      </c>
      <c r="BL1760" s="8">
        <v>0</v>
      </c>
      <c r="BM1760" s="8">
        <v>0</v>
      </c>
      <c r="BN1760" s="8">
        <v>0</v>
      </c>
      <c r="BO1760" s="8">
        <v>0</v>
      </c>
      <c r="BP1760" s="8">
        <v>0</v>
      </c>
      <c r="BQ1760" s="8">
        <v>0</v>
      </c>
      <c r="BR1760" s="8">
        <v>0</v>
      </c>
    </row>
    <row r="1761" spans="1:70" x14ac:dyDescent="0.25">
      <c r="A1761" s="6">
        <v>35114431</v>
      </c>
      <c r="B1761" t="s">
        <v>3467</v>
      </c>
      <c r="C1761" s="7" t="s">
        <v>101</v>
      </c>
      <c r="D1761" s="7" t="s">
        <v>94</v>
      </c>
      <c r="E1761" s="7" t="s">
        <v>95</v>
      </c>
      <c r="F1761" t="s">
        <v>2507</v>
      </c>
      <c r="G1761" t="s">
        <v>2508</v>
      </c>
      <c r="H1761" t="s">
        <v>3328</v>
      </c>
      <c r="I1761" t="s">
        <v>1987</v>
      </c>
      <c r="J1761" t="s">
        <v>508</v>
      </c>
      <c r="K1761" t="s">
        <v>1981</v>
      </c>
      <c r="L1761">
        <v>37.8823342357</v>
      </c>
      <c r="M1761">
        <v>-122.2089312862</v>
      </c>
      <c r="N1761" s="7" t="s">
        <v>3463</v>
      </c>
      <c r="O1761" s="7" t="s">
        <v>3464</v>
      </c>
      <c r="P1761" s="7" t="s">
        <v>3465</v>
      </c>
      <c r="Q1761" s="7" t="s">
        <v>170</v>
      </c>
      <c r="R1761" s="7">
        <v>2515</v>
      </c>
      <c r="S1761" s="7"/>
      <c r="T1761" s="7"/>
      <c r="U1761" s="7"/>
      <c r="V1761" s="7" t="s">
        <v>101</v>
      </c>
      <c r="W1761" s="8">
        <v>1.4054924242424243</v>
      </c>
      <c r="X1761" s="8">
        <v>3.1439393939393941E-2</v>
      </c>
      <c r="Y1761" s="8">
        <v>0</v>
      </c>
      <c r="Z1761" s="8">
        <v>1.4369318181818183</v>
      </c>
      <c r="AA1761" s="8">
        <v>0</v>
      </c>
      <c r="AB1761" s="8">
        <v>0</v>
      </c>
      <c r="AC1761" s="8">
        <v>0</v>
      </c>
      <c r="AD1761" s="8">
        <v>0</v>
      </c>
      <c r="AE1761" s="8">
        <v>0</v>
      </c>
      <c r="AF1761" s="8">
        <v>0</v>
      </c>
      <c r="AG1761" s="8">
        <v>0</v>
      </c>
      <c r="AH1761" s="8">
        <v>0</v>
      </c>
      <c r="AI1761" s="8">
        <v>1.4054924242424238</v>
      </c>
      <c r="AJ1761" s="8">
        <v>3.1439393939393941E-2</v>
      </c>
      <c r="AK1761" s="8">
        <v>0</v>
      </c>
      <c r="AL1761" s="8">
        <v>1.4369318181818178</v>
      </c>
      <c r="AM1761" s="8">
        <v>0</v>
      </c>
      <c r="AN1761" s="8">
        <v>0</v>
      </c>
      <c r="AO1761" s="8">
        <v>0</v>
      </c>
      <c r="AP1761" s="8">
        <v>0</v>
      </c>
      <c r="AQ1761" s="8">
        <v>0</v>
      </c>
      <c r="AR1761" s="8">
        <v>0</v>
      </c>
      <c r="AS1761" s="8">
        <v>0</v>
      </c>
      <c r="AT1761" s="8">
        <v>0</v>
      </c>
      <c r="AU1761" s="7">
        <v>0</v>
      </c>
      <c r="AV1761" s="7">
        <v>0</v>
      </c>
      <c r="AW1761" s="7">
        <v>0</v>
      </c>
      <c r="AX1761" s="7">
        <v>0</v>
      </c>
      <c r="AY1761" s="7">
        <v>0</v>
      </c>
      <c r="AZ1761" s="7">
        <v>0</v>
      </c>
      <c r="BA1761" s="7">
        <v>0</v>
      </c>
      <c r="BB1761" s="7">
        <v>0</v>
      </c>
      <c r="BC1761" s="8">
        <v>0</v>
      </c>
      <c r="BD1761" s="8">
        <v>0</v>
      </c>
      <c r="BE1761" s="8">
        <v>0</v>
      </c>
      <c r="BF1761" s="8">
        <v>0</v>
      </c>
      <c r="BG1761" s="8">
        <v>0</v>
      </c>
      <c r="BH1761" s="8">
        <v>0</v>
      </c>
      <c r="BI1761" s="8">
        <v>0</v>
      </c>
      <c r="BJ1761" s="8">
        <v>0</v>
      </c>
      <c r="BK1761" s="8">
        <v>0</v>
      </c>
      <c r="BL1761" s="8">
        <v>0</v>
      </c>
      <c r="BM1761" s="8">
        <v>0</v>
      </c>
      <c r="BN1761" s="8">
        <v>0</v>
      </c>
      <c r="BO1761" s="8">
        <v>0</v>
      </c>
      <c r="BP1761" s="8">
        <v>0</v>
      </c>
      <c r="BQ1761" s="8">
        <v>0</v>
      </c>
      <c r="BR1761" s="8">
        <v>0</v>
      </c>
    </row>
    <row r="1762" spans="1:70" x14ac:dyDescent="0.25">
      <c r="A1762" s="6">
        <v>35103325</v>
      </c>
      <c r="B1762" t="s">
        <v>3468</v>
      </c>
      <c r="C1762" s="7" t="s">
        <v>101</v>
      </c>
      <c r="D1762" s="7" t="s">
        <v>94</v>
      </c>
      <c r="E1762" s="7" t="s">
        <v>95</v>
      </c>
      <c r="F1762" t="s">
        <v>2507</v>
      </c>
      <c r="G1762" t="s">
        <v>2508</v>
      </c>
      <c r="H1762" t="s">
        <v>3328</v>
      </c>
      <c r="I1762" t="s">
        <v>1987</v>
      </c>
      <c r="J1762" t="s">
        <v>508</v>
      </c>
      <c r="K1762" t="s">
        <v>1981</v>
      </c>
      <c r="L1762">
        <v>37.850032339499997</v>
      </c>
      <c r="M1762">
        <v>-122.15937522119999</v>
      </c>
      <c r="N1762" s="7" t="s">
        <v>3469</v>
      </c>
      <c r="O1762" s="7" t="s">
        <v>3470</v>
      </c>
      <c r="P1762" s="7" t="s">
        <v>3471</v>
      </c>
      <c r="Q1762" s="7" t="s">
        <v>170</v>
      </c>
      <c r="R1762" s="7">
        <v>2480</v>
      </c>
      <c r="S1762" s="7"/>
      <c r="T1762" s="7"/>
      <c r="U1762" s="7"/>
      <c r="V1762" s="7" t="s">
        <v>101</v>
      </c>
      <c r="W1762" s="8">
        <v>0.55056818181818179</v>
      </c>
      <c r="X1762" s="8">
        <v>0.75890151515151516</v>
      </c>
      <c r="Y1762" s="8">
        <v>0</v>
      </c>
      <c r="Z1762" s="8">
        <v>1.3094696969696971</v>
      </c>
      <c r="AA1762" s="8">
        <v>0</v>
      </c>
      <c r="AB1762" s="8">
        <v>0</v>
      </c>
      <c r="AC1762" s="8">
        <v>0</v>
      </c>
      <c r="AD1762" s="8">
        <v>0</v>
      </c>
      <c r="AE1762" s="8">
        <v>0</v>
      </c>
      <c r="AF1762" s="8">
        <v>0</v>
      </c>
      <c r="AG1762" s="8">
        <v>0</v>
      </c>
      <c r="AH1762" s="8">
        <v>0</v>
      </c>
      <c r="AI1762" s="8">
        <v>0.5505681818181819</v>
      </c>
      <c r="AJ1762" s="8">
        <v>0.75890151515151527</v>
      </c>
      <c r="AK1762" s="8">
        <v>0</v>
      </c>
      <c r="AL1762" s="8">
        <v>1.3094696969696971</v>
      </c>
      <c r="AM1762" s="8">
        <v>0</v>
      </c>
      <c r="AN1762" s="8">
        <v>0</v>
      </c>
      <c r="AO1762" s="8">
        <v>0</v>
      </c>
      <c r="AP1762" s="8">
        <v>0</v>
      </c>
      <c r="AQ1762" s="8">
        <v>0</v>
      </c>
      <c r="AR1762" s="8">
        <v>0</v>
      </c>
      <c r="AS1762" s="8">
        <v>0</v>
      </c>
      <c r="AT1762" s="8">
        <v>0</v>
      </c>
      <c r="AU1762" s="7">
        <v>0</v>
      </c>
      <c r="AV1762" s="7">
        <v>0</v>
      </c>
      <c r="AW1762" s="7">
        <v>0</v>
      </c>
      <c r="AX1762" s="7">
        <v>0</v>
      </c>
      <c r="AY1762" s="7">
        <v>0</v>
      </c>
      <c r="AZ1762" s="7">
        <v>0</v>
      </c>
      <c r="BA1762" s="7">
        <v>0</v>
      </c>
      <c r="BB1762" s="7">
        <v>0</v>
      </c>
      <c r="BC1762" s="8">
        <v>0</v>
      </c>
      <c r="BD1762" s="8">
        <v>0</v>
      </c>
      <c r="BE1762" s="8">
        <v>0</v>
      </c>
      <c r="BF1762" s="8">
        <v>0</v>
      </c>
      <c r="BG1762" s="8">
        <v>0</v>
      </c>
      <c r="BH1762" s="8">
        <v>0</v>
      </c>
      <c r="BI1762" s="8">
        <v>0</v>
      </c>
      <c r="BJ1762" s="8">
        <v>0</v>
      </c>
      <c r="BK1762" s="8">
        <v>0</v>
      </c>
      <c r="BL1762" s="8">
        <v>0</v>
      </c>
      <c r="BM1762" s="8">
        <v>0</v>
      </c>
      <c r="BN1762" s="8">
        <v>0</v>
      </c>
      <c r="BO1762" s="8">
        <v>0</v>
      </c>
      <c r="BP1762" s="8">
        <v>0</v>
      </c>
      <c r="BQ1762" s="8">
        <v>0</v>
      </c>
      <c r="BR1762" s="8">
        <v>0</v>
      </c>
    </row>
    <row r="1763" spans="1:70" x14ac:dyDescent="0.25">
      <c r="A1763" s="6">
        <v>35145003</v>
      </c>
      <c r="B1763" t="s">
        <v>3472</v>
      </c>
      <c r="C1763" s="7" t="s">
        <v>115</v>
      </c>
      <c r="D1763" s="7" t="s">
        <v>94</v>
      </c>
      <c r="E1763" s="7" t="s">
        <v>95</v>
      </c>
      <c r="F1763" t="s">
        <v>2507</v>
      </c>
      <c r="G1763" t="s">
        <v>2508</v>
      </c>
      <c r="H1763" t="s">
        <v>3328</v>
      </c>
      <c r="I1763" t="s">
        <v>1987</v>
      </c>
      <c r="J1763" t="s">
        <v>508</v>
      </c>
      <c r="K1763" t="s">
        <v>1981</v>
      </c>
      <c r="L1763">
        <v>37.849026132399999</v>
      </c>
      <c r="M1763">
        <v>-122.1613155297</v>
      </c>
      <c r="N1763" s="7" t="s">
        <v>3473</v>
      </c>
      <c r="O1763" s="7" t="s">
        <v>3474</v>
      </c>
      <c r="P1763" s="7" t="s">
        <v>3475</v>
      </c>
      <c r="Q1763" s="7" t="s">
        <v>122</v>
      </c>
      <c r="R1763" s="7">
        <v>2631</v>
      </c>
      <c r="S1763" s="7">
        <v>2083</v>
      </c>
      <c r="T1763" s="7" t="s">
        <v>220</v>
      </c>
      <c r="U1763" s="7"/>
      <c r="V1763" s="7" t="s">
        <v>200</v>
      </c>
      <c r="W1763" s="8">
        <v>0.11742424242424243</v>
      </c>
      <c r="X1763" s="8">
        <v>0.12178030303030303</v>
      </c>
      <c r="Y1763" s="8">
        <v>0.24356060606060606</v>
      </c>
      <c r="Z1763" s="8">
        <v>0.48276515151515154</v>
      </c>
      <c r="AA1763" s="8">
        <v>0</v>
      </c>
      <c r="AB1763" s="8">
        <v>0</v>
      </c>
      <c r="AC1763" s="8">
        <v>0</v>
      </c>
      <c r="AD1763" s="8">
        <v>0</v>
      </c>
      <c r="AE1763" s="8">
        <v>0</v>
      </c>
      <c r="AF1763" s="8">
        <v>0</v>
      </c>
      <c r="AG1763" s="8">
        <v>0</v>
      </c>
      <c r="AH1763" s="8">
        <v>0</v>
      </c>
      <c r="AI1763" s="8">
        <v>0</v>
      </c>
      <c r="AJ1763" s="8">
        <v>0</v>
      </c>
      <c r="AK1763" s="8">
        <v>0</v>
      </c>
      <c r="AL1763" s="8">
        <v>0</v>
      </c>
      <c r="AM1763" s="8">
        <v>0</v>
      </c>
      <c r="AN1763" s="8">
        <v>0</v>
      </c>
      <c r="AO1763" s="8">
        <v>0</v>
      </c>
      <c r="AP1763" s="8">
        <v>0</v>
      </c>
      <c r="AQ1763" s="8">
        <v>0.11742424242424243</v>
      </c>
      <c r="AR1763" s="8">
        <v>0.12178030303030303</v>
      </c>
      <c r="AS1763" s="8">
        <v>0.24356060606060609</v>
      </c>
      <c r="AT1763" s="8">
        <v>0.48276515151515154</v>
      </c>
      <c r="AU1763" s="7">
        <v>0</v>
      </c>
      <c r="AV1763" s="7">
        <v>0</v>
      </c>
      <c r="AW1763" s="7">
        <v>0</v>
      </c>
      <c r="AX1763" s="7">
        <v>0</v>
      </c>
      <c r="AY1763" s="7">
        <v>0</v>
      </c>
      <c r="AZ1763" s="7">
        <v>0</v>
      </c>
      <c r="BA1763" s="7">
        <v>0</v>
      </c>
      <c r="BB1763" s="7">
        <v>0</v>
      </c>
      <c r="BC1763" s="8">
        <v>0</v>
      </c>
      <c r="BD1763" s="8">
        <v>0</v>
      </c>
      <c r="BE1763" s="8">
        <v>0</v>
      </c>
      <c r="BF1763" s="8">
        <v>0</v>
      </c>
      <c r="BG1763" s="8">
        <v>0</v>
      </c>
      <c r="BH1763" s="8">
        <v>0</v>
      </c>
      <c r="BI1763" s="8">
        <v>0</v>
      </c>
      <c r="BJ1763" s="8">
        <v>0</v>
      </c>
      <c r="BK1763" s="8">
        <v>0</v>
      </c>
      <c r="BL1763" s="8">
        <v>0</v>
      </c>
      <c r="BM1763" s="8">
        <v>0</v>
      </c>
      <c r="BN1763" s="8">
        <v>0</v>
      </c>
      <c r="BO1763" s="8">
        <v>0</v>
      </c>
      <c r="BP1763" s="8">
        <v>0</v>
      </c>
      <c r="BQ1763" s="8">
        <v>0</v>
      </c>
      <c r="BR1763" s="8">
        <v>0</v>
      </c>
    </row>
    <row r="1764" spans="1:70" x14ac:dyDescent="0.25">
      <c r="A1764" s="6">
        <v>74028021</v>
      </c>
      <c r="B1764" t="s">
        <v>3476</v>
      </c>
      <c r="C1764" s="7" t="s">
        <v>137</v>
      </c>
      <c r="D1764" s="7" t="s">
        <v>94</v>
      </c>
      <c r="E1764" s="7" t="s">
        <v>95</v>
      </c>
      <c r="F1764" t="s">
        <v>2507</v>
      </c>
      <c r="G1764" t="s">
        <v>2508</v>
      </c>
      <c r="H1764" t="s">
        <v>2453</v>
      </c>
      <c r="I1764" t="s">
        <v>168</v>
      </c>
      <c r="J1764" t="s">
        <v>153</v>
      </c>
      <c r="K1764" t="s">
        <v>169</v>
      </c>
      <c r="L1764">
        <v>38.505561678799999</v>
      </c>
      <c r="M1764">
        <v>-122.9306572732</v>
      </c>
      <c r="N1764" s="7" t="s">
        <v>1572</v>
      </c>
      <c r="O1764" s="7" t="s">
        <v>3477</v>
      </c>
      <c r="P1764" s="7" t="s">
        <v>1574</v>
      </c>
      <c r="Q1764" s="7" t="s">
        <v>170</v>
      </c>
      <c r="R1764" s="7">
        <v>2192</v>
      </c>
      <c r="S1764" s="7">
        <v>1383</v>
      </c>
      <c r="T1764" s="7" t="s">
        <v>220</v>
      </c>
      <c r="U1764" s="7"/>
      <c r="V1764" s="7" t="s">
        <v>207</v>
      </c>
      <c r="W1764" s="8">
        <v>1.8558712121212122</v>
      </c>
      <c r="X1764" s="8">
        <v>0</v>
      </c>
      <c r="Y1764" s="8">
        <v>0</v>
      </c>
      <c r="Z1764" s="8">
        <v>1.8558712121212122</v>
      </c>
      <c r="AA1764" s="8">
        <v>0</v>
      </c>
      <c r="AB1764" s="8">
        <v>0</v>
      </c>
      <c r="AC1764" s="8">
        <v>0</v>
      </c>
      <c r="AD1764" s="8">
        <v>0</v>
      </c>
      <c r="AE1764" s="8">
        <v>0</v>
      </c>
      <c r="AF1764" s="8">
        <v>0</v>
      </c>
      <c r="AG1764" s="8">
        <v>0</v>
      </c>
      <c r="AH1764" s="8">
        <v>0</v>
      </c>
      <c r="AI1764" s="8">
        <v>1.8401515151515155</v>
      </c>
      <c r="AJ1764" s="8">
        <v>0</v>
      </c>
      <c r="AK1764" s="8">
        <v>0</v>
      </c>
      <c r="AL1764" s="8">
        <v>1.8401515151515155</v>
      </c>
      <c r="AM1764" s="8">
        <v>0</v>
      </c>
      <c r="AN1764" s="8">
        <v>0</v>
      </c>
      <c r="AO1764" s="8">
        <v>0</v>
      </c>
      <c r="AP1764" s="8">
        <v>0</v>
      </c>
      <c r="AQ1764" s="8">
        <v>0</v>
      </c>
      <c r="AR1764" s="8">
        <v>0</v>
      </c>
      <c r="AS1764" s="8">
        <v>0</v>
      </c>
      <c r="AT1764" s="8">
        <v>0</v>
      </c>
      <c r="AU1764" s="7">
        <v>0</v>
      </c>
      <c r="AV1764" s="7">
        <v>0</v>
      </c>
      <c r="AW1764" s="7">
        <v>0</v>
      </c>
      <c r="AX1764" s="7">
        <v>0</v>
      </c>
      <c r="AY1764" s="7">
        <v>1.571969696969697E-2</v>
      </c>
      <c r="AZ1764" s="7">
        <v>0</v>
      </c>
      <c r="BA1764" s="7">
        <v>0</v>
      </c>
      <c r="BB1764" s="7">
        <v>1.571969696969697E-2</v>
      </c>
      <c r="BC1764" s="8">
        <v>0</v>
      </c>
      <c r="BD1764" s="8">
        <v>0</v>
      </c>
      <c r="BE1764" s="8">
        <v>0</v>
      </c>
      <c r="BF1764" s="8">
        <v>0</v>
      </c>
      <c r="BG1764" s="8">
        <v>0</v>
      </c>
      <c r="BH1764" s="8">
        <v>0</v>
      </c>
      <c r="BI1764" s="8">
        <v>0</v>
      </c>
      <c r="BJ1764" s="8">
        <v>0</v>
      </c>
      <c r="BK1764" s="8">
        <v>0</v>
      </c>
      <c r="BL1764" s="8">
        <v>0</v>
      </c>
      <c r="BM1764" s="8">
        <v>0</v>
      </c>
      <c r="BN1764" s="8">
        <v>0</v>
      </c>
      <c r="BO1764" s="8">
        <v>0</v>
      </c>
      <c r="BP1764" s="8">
        <v>0</v>
      </c>
      <c r="BQ1764" s="8">
        <v>0</v>
      </c>
      <c r="BR1764" s="8">
        <v>0</v>
      </c>
    </row>
    <row r="1765" spans="1:70" x14ac:dyDescent="0.25">
      <c r="A1765" s="6">
        <v>74021961</v>
      </c>
      <c r="B1765" t="s">
        <v>3478</v>
      </c>
      <c r="C1765" s="7" t="s">
        <v>93</v>
      </c>
      <c r="D1765" s="7" t="s">
        <v>94</v>
      </c>
      <c r="E1765" s="7" t="s">
        <v>95</v>
      </c>
      <c r="F1765" t="s">
        <v>2507</v>
      </c>
      <c r="G1765" t="s">
        <v>2508</v>
      </c>
      <c r="H1765" t="s">
        <v>2453</v>
      </c>
      <c r="I1765" t="s">
        <v>168</v>
      </c>
      <c r="J1765" t="s">
        <v>153</v>
      </c>
      <c r="K1765" t="s">
        <v>169</v>
      </c>
      <c r="L1765">
        <v>38.505561678799999</v>
      </c>
      <c r="M1765">
        <v>-122.9306572732</v>
      </c>
      <c r="N1765" s="7" t="s">
        <v>1572</v>
      </c>
      <c r="O1765" s="7" t="s">
        <v>3477</v>
      </c>
      <c r="P1765" s="7" t="s">
        <v>1574</v>
      </c>
      <c r="Q1765" s="7" t="s">
        <v>170</v>
      </c>
      <c r="R1765" s="7">
        <v>2192</v>
      </c>
      <c r="S1765" s="7"/>
      <c r="T1765" s="7"/>
      <c r="U1765" s="7"/>
      <c r="V1765" s="7" t="s">
        <v>101</v>
      </c>
      <c r="W1765" s="8">
        <v>4.7670454545454541</v>
      </c>
      <c r="X1765" s="8">
        <v>0</v>
      </c>
      <c r="Y1765" s="8">
        <v>0</v>
      </c>
      <c r="Z1765" s="8">
        <v>4.7670454545454541</v>
      </c>
      <c r="AA1765" s="8">
        <v>0</v>
      </c>
      <c r="AB1765" s="8">
        <v>0</v>
      </c>
      <c r="AC1765" s="8">
        <v>0</v>
      </c>
      <c r="AD1765" s="8">
        <v>0</v>
      </c>
      <c r="AE1765" s="8">
        <v>4.767045454545455</v>
      </c>
      <c r="AF1765" s="8">
        <v>0</v>
      </c>
      <c r="AG1765" s="8">
        <v>0</v>
      </c>
      <c r="AH1765" s="8">
        <v>4.767045454545455</v>
      </c>
      <c r="AI1765" s="8">
        <v>0</v>
      </c>
      <c r="AJ1765" s="8">
        <v>0</v>
      </c>
      <c r="AK1765" s="8">
        <v>0</v>
      </c>
      <c r="AL1765" s="8">
        <v>0</v>
      </c>
      <c r="AM1765" s="8">
        <v>0</v>
      </c>
      <c r="AN1765" s="8">
        <v>0</v>
      </c>
      <c r="AO1765" s="8">
        <v>0</v>
      </c>
      <c r="AP1765" s="8">
        <v>0</v>
      </c>
      <c r="AQ1765" s="8">
        <v>0</v>
      </c>
      <c r="AR1765" s="8">
        <v>0</v>
      </c>
      <c r="AS1765" s="8">
        <v>0</v>
      </c>
      <c r="AT1765" s="8">
        <v>0</v>
      </c>
      <c r="AU1765" s="7">
        <v>0</v>
      </c>
      <c r="AV1765" s="7">
        <v>0</v>
      </c>
      <c r="AW1765" s="7">
        <v>0</v>
      </c>
      <c r="AX1765" s="7">
        <v>0</v>
      </c>
      <c r="AY1765" s="7">
        <v>0</v>
      </c>
      <c r="AZ1765" s="7">
        <v>0</v>
      </c>
      <c r="BA1765" s="7">
        <v>0</v>
      </c>
      <c r="BB1765" s="7">
        <v>0</v>
      </c>
      <c r="BC1765" s="8">
        <v>0</v>
      </c>
      <c r="BD1765" s="8">
        <v>0</v>
      </c>
      <c r="BE1765" s="8">
        <v>0</v>
      </c>
      <c r="BF1765" s="8">
        <v>0</v>
      </c>
      <c r="BG1765" s="8">
        <v>0</v>
      </c>
      <c r="BH1765" s="8">
        <v>0</v>
      </c>
      <c r="BI1765" s="8">
        <v>0</v>
      </c>
      <c r="BJ1765" s="8">
        <v>0</v>
      </c>
      <c r="BK1765" s="8">
        <v>0</v>
      </c>
      <c r="BL1765" s="8">
        <v>0</v>
      </c>
      <c r="BM1765" s="8">
        <v>0</v>
      </c>
      <c r="BN1765" s="8">
        <v>0</v>
      </c>
      <c r="BO1765" s="8">
        <v>0</v>
      </c>
      <c r="BP1765" s="8">
        <v>0</v>
      </c>
      <c r="BQ1765" s="8">
        <v>0</v>
      </c>
      <c r="BR1765" s="8">
        <v>0</v>
      </c>
    </row>
    <row r="1766" spans="1:70" x14ac:dyDescent="0.25">
      <c r="A1766" s="6">
        <v>35223032</v>
      </c>
      <c r="B1766" t="s">
        <v>3479</v>
      </c>
      <c r="C1766" s="7" t="s">
        <v>86</v>
      </c>
      <c r="D1766" s="7" t="s">
        <v>94</v>
      </c>
      <c r="E1766" s="7" t="s">
        <v>87</v>
      </c>
      <c r="F1766" t="s">
        <v>2507</v>
      </c>
      <c r="G1766" t="s">
        <v>2508</v>
      </c>
      <c r="H1766" t="s">
        <v>1602</v>
      </c>
      <c r="I1766" t="s">
        <v>130</v>
      </c>
      <c r="J1766" t="s">
        <v>78</v>
      </c>
      <c r="K1766" t="s">
        <v>109</v>
      </c>
      <c r="L1766">
        <v>38.885525040600001</v>
      </c>
      <c r="M1766">
        <v>-121.015631743</v>
      </c>
      <c r="N1766" s="7" t="s">
        <v>3480</v>
      </c>
      <c r="O1766" s="7" t="s">
        <v>3481</v>
      </c>
      <c r="P1766" s="7" t="s">
        <v>1585</v>
      </c>
      <c r="Q1766" s="7" t="s">
        <v>141</v>
      </c>
      <c r="R1766" s="7">
        <v>68</v>
      </c>
      <c r="S1766" s="7">
        <v>106</v>
      </c>
      <c r="T1766" s="7" t="s">
        <v>134</v>
      </c>
      <c r="U1766" s="7" t="s">
        <v>216</v>
      </c>
      <c r="V1766" s="7" t="s">
        <v>80</v>
      </c>
      <c r="W1766" s="8">
        <v>0</v>
      </c>
      <c r="X1766" s="8">
        <v>1.1299242424242424</v>
      </c>
      <c r="Y1766" s="8">
        <v>0</v>
      </c>
      <c r="Z1766" s="8">
        <v>1.1299242424242424</v>
      </c>
      <c r="AA1766" s="8">
        <v>0</v>
      </c>
      <c r="AB1766" s="8">
        <v>0</v>
      </c>
      <c r="AC1766" s="8">
        <v>0</v>
      </c>
      <c r="AD1766" s="8">
        <v>0</v>
      </c>
      <c r="AE1766" s="8">
        <v>0</v>
      </c>
      <c r="AF1766" s="8">
        <v>0</v>
      </c>
      <c r="AG1766" s="8">
        <v>0</v>
      </c>
      <c r="AH1766" s="8">
        <v>0</v>
      </c>
      <c r="AI1766" s="8">
        <v>0</v>
      </c>
      <c r="AJ1766" s="8">
        <v>0</v>
      </c>
      <c r="AK1766" s="8">
        <v>0</v>
      </c>
      <c r="AL1766" s="8">
        <v>0</v>
      </c>
      <c r="AM1766" s="8">
        <v>0</v>
      </c>
      <c r="AN1766" s="8">
        <v>0</v>
      </c>
      <c r="AO1766" s="8">
        <v>0</v>
      </c>
      <c r="AP1766" s="8">
        <v>0</v>
      </c>
      <c r="AQ1766" s="8">
        <v>0</v>
      </c>
      <c r="AR1766" s="8">
        <v>0</v>
      </c>
      <c r="AS1766" s="8">
        <v>0</v>
      </c>
      <c r="AT1766" s="8">
        <v>0</v>
      </c>
      <c r="AU1766" s="7">
        <v>0</v>
      </c>
      <c r="AV1766" s="7">
        <v>0</v>
      </c>
      <c r="AW1766" s="7">
        <v>0</v>
      </c>
      <c r="AX1766" s="7">
        <v>0</v>
      </c>
      <c r="AY1766" s="7">
        <v>0</v>
      </c>
      <c r="AZ1766" s="7">
        <v>1.1299242424242424</v>
      </c>
      <c r="BA1766" s="7">
        <v>0</v>
      </c>
      <c r="BB1766" s="7">
        <v>1.1299242424242424</v>
      </c>
      <c r="BC1766" s="8">
        <v>0</v>
      </c>
      <c r="BD1766" s="8">
        <v>0</v>
      </c>
      <c r="BE1766" s="8">
        <v>0</v>
      </c>
      <c r="BF1766" s="8">
        <v>0</v>
      </c>
      <c r="BG1766" s="8">
        <v>0</v>
      </c>
      <c r="BH1766" s="8">
        <v>0</v>
      </c>
      <c r="BI1766" s="8">
        <v>0</v>
      </c>
      <c r="BJ1766" s="8">
        <v>0</v>
      </c>
      <c r="BK1766" s="8">
        <v>0</v>
      </c>
      <c r="BL1766" s="8">
        <v>0</v>
      </c>
      <c r="BM1766" s="8">
        <v>0</v>
      </c>
      <c r="BN1766" s="8">
        <v>0</v>
      </c>
      <c r="BO1766" s="8">
        <v>0</v>
      </c>
      <c r="BP1766" s="8">
        <v>0</v>
      </c>
      <c r="BQ1766" s="8">
        <v>0</v>
      </c>
      <c r="BR1766" s="8">
        <v>0</v>
      </c>
    </row>
    <row r="1767" spans="1:70" x14ac:dyDescent="0.25">
      <c r="A1767" s="6">
        <v>35254067</v>
      </c>
      <c r="B1767" t="s">
        <v>3482</v>
      </c>
      <c r="C1767" s="7" t="s">
        <v>86</v>
      </c>
      <c r="D1767" s="7" t="s">
        <v>94</v>
      </c>
      <c r="E1767" s="7" t="s">
        <v>87</v>
      </c>
      <c r="F1767" t="s">
        <v>2507</v>
      </c>
      <c r="G1767" t="s">
        <v>2508</v>
      </c>
      <c r="H1767" t="s">
        <v>1602</v>
      </c>
      <c r="I1767" t="s">
        <v>130</v>
      </c>
      <c r="J1767" t="s">
        <v>78</v>
      </c>
      <c r="K1767" t="s">
        <v>109</v>
      </c>
      <c r="L1767">
        <v>38.914063855400002</v>
      </c>
      <c r="M1767">
        <v>-121.0188951113</v>
      </c>
      <c r="N1767" s="7" t="s">
        <v>1583</v>
      </c>
      <c r="O1767" s="7" t="s">
        <v>3481</v>
      </c>
      <c r="P1767" s="7" t="s">
        <v>1585</v>
      </c>
      <c r="Q1767" s="7" t="s">
        <v>141</v>
      </c>
      <c r="R1767" s="7">
        <v>68</v>
      </c>
      <c r="S1767" s="7">
        <v>106</v>
      </c>
      <c r="T1767" s="7" t="s">
        <v>134</v>
      </c>
      <c r="U1767" s="7" t="s">
        <v>216</v>
      </c>
      <c r="V1767" s="7" t="s">
        <v>217</v>
      </c>
      <c r="W1767" s="8">
        <v>0</v>
      </c>
      <c r="X1767" s="8">
        <v>0.58011363636363633</v>
      </c>
      <c r="Y1767" s="8">
        <v>0</v>
      </c>
      <c r="Z1767" s="8">
        <v>0.58011363636363633</v>
      </c>
      <c r="AA1767" s="8">
        <v>0</v>
      </c>
      <c r="AB1767" s="8">
        <v>0</v>
      </c>
      <c r="AC1767" s="8">
        <v>0</v>
      </c>
      <c r="AD1767" s="8">
        <v>0</v>
      </c>
      <c r="AE1767" s="8">
        <v>0</v>
      </c>
      <c r="AF1767" s="8">
        <v>0</v>
      </c>
      <c r="AG1767" s="8">
        <v>0</v>
      </c>
      <c r="AH1767" s="8">
        <v>0</v>
      </c>
      <c r="AI1767" s="8">
        <v>0</v>
      </c>
      <c r="AJ1767" s="8">
        <v>0</v>
      </c>
      <c r="AK1767" s="8">
        <v>0</v>
      </c>
      <c r="AL1767" s="8">
        <v>0</v>
      </c>
      <c r="AM1767" s="8">
        <v>0</v>
      </c>
      <c r="AN1767" s="8">
        <v>0</v>
      </c>
      <c r="AO1767" s="8">
        <v>0</v>
      </c>
      <c r="AP1767" s="8">
        <v>0</v>
      </c>
      <c r="AQ1767" s="8">
        <v>0</v>
      </c>
      <c r="AR1767" s="8">
        <v>0</v>
      </c>
      <c r="AS1767" s="8">
        <v>0</v>
      </c>
      <c r="AT1767" s="8">
        <v>0</v>
      </c>
      <c r="AU1767" s="7">
        <v>0</v>
      </c>
      <c r="AV1767" s="7">
        <v>0</v>
      </c>
      <c r="AW1767" s="7">
        <v>0</v>
      </c>
      <c r="AX1767" s="7">
        <v>0</v>
      </c>
      <c r="AY1767" s="7">
        <v>0</v>
      </c>
      <c r="AZ1767" s="7">
        <v>0</v>
      </c>
      <c r="BA1767" s="7">
        <v>0</v>
      </c>
      <c r="BB1767" s="7">
        <v>0</v>
      </c>
      <c r="BC1767" s="8">
        <v>0</v>
      </c>
      <c r="BD1767" s="8">
        <v>0.58011363636363633</v>
      </c>
      <c r="BE1767" s="8">
        <v>0</v>
      </c>
      <c r="BF1767" s="8">
        <v>0.58011363636363633</v>
      </c>
      <c r="BG1767" s="8">
        <v>0</v>
      </c>
      <c r="BH1767" s="8">
        <v>0</v>
      </c>
      <c r="BI1767" s="8">
        <v>0</v>
      </c>
      <c r="BJ1767" s="8">
        <v>0</v>
      </c>
      <c r="BK1767" s="8">
        <v>0</v>
      </c>
      <c r="BL1767" s="8">
        <v>0</v>
      </c>
      <c r="BM1767" s="8">
        <v>0</v>
      </c>
      <c r="BN1767" s="8">
        <v>0</v>
      </c>
      <c r="BO1767" s="8">
        <v>0</v>
      </c>
      <c r="BP1767" s="8">
        <v>0</v>
      </c>
      <c r="BQ1767" s="8">
        <v>0</v>
      </c>
      <c r="BR1767" s="8">
        <v>0</v>
      </c>
    </row>
    <row r="1768" spans="1:70" x14ac:dyDescent="0.25">
      <c r="A1768" s="6">
        <v>35254068</v>
      </c>
      <c r="B1768" t="s">
        <v>3483</v>
      </c>
      <c r="C1768" s="7" t="s">
        <v>86</v>
      </c>
      <c r="D1768" s="7" t="s">
        <v>94</v>
      </c>
      <c r="E1768" s="7" t="s">
        <v>87</v>
      </c>
      <c r="F1768" t="s">
        <v>2507</v>
      </c>
      <c r="G1768" t="s">
        <v>2508</v>
      </c>
      <c r="H1768" t="s">
        <v>1602</v>
      </c>
      <c r="I1768" t="s">
        <v>130</v>
      </c>
      <c r="J1768" t="s">
        <v>78</v>
      </c>
      <c r="K1768" t="s">
        <v>109</v>
      </c>
      <c r="L1768">
        <v>38.914063855400002</v>
      </c>
      <c r="M1768">
        <v>-121.0188951113</v>
      </c>
      <c r="N1768" s="7" t="s">
        <v>1583</v>
      </c>
      <c r="O1768" s="7" t="s">
        <v>3481</v>
      </c>
      <c r="P1768" s="7" t="s">
        <v>1585</v>
      </c>
      <c r="Q1768" s="7" t="s">
        <v>141</v>
      </c>
      <c r="R1768" s="7">
        <v>68</v>
      </c>
      <c r="S1768" s="7">
        <v>106</v>
      </c>
      <c r="T1768" s="7" t="s">
        <v>134</v>
      </c>
      <c r="U1768" s="7"/>
      <c r="V1768" s="7" t="s">
        <v>2605</v>
      </c>
      <c r="W1768" s="8">
        <v>1.259469696969697</v>
      </c>
      <c r="X1768" s="8">
        <v>0</v>
      </c>
      <c r="Y1768" s="8">
        <v>0</v>
      </c>
      <c r="Z1768" s="8">
        <v>1.259469696969697</v>
      </c>
      <c r="AA1768" s="8">
        <v>0</v>
      </c>
      <c r="AB1768" s="8">
        <v>0</v>
      </c>
      <c r="AC1768" s="8">
        <v>0</v>
      </c>
      <c r="AD1768" s="8">
        <v>0</v>
      </c>
      <c r="AE1768" s="8">
        <v>0</v>
      </c>
      <c r="AF1768" s="8">
        <v>0</v>
      </c>
      <c r="AG1768" s="8">
        <v>0</v>
      </c>
      <c r="AH1768" s="8">
        <v>0</v>
      </c>
      <c r="AI1768" s="8">
        <v>0</v>
      </c>
      <c r="AJ1768" s="8">
        <v>0</v>
      </c>
      <c r="AK1768" s="8">
        <v>0</v>
      </c>
      <c r="AL1768" s="8">
        <v>0</v>
      </c>
      <c r="AM1768" s="8">
        <v>0</v>
      </c>
      <c r="AN1768" s="8">
        <v>0</v>
      </c>
      <c r="AO1768" s="8">
        <v>0</v>
      </c>
      <c r="AP1768" s="8">
        <v>0</v>
      </c>
      <c r="AQ1768" s="8">
        <v>0</v>
      </c>
      <c r="AR1768" s="8">
        <v>0</v>
      </c>
      <c r="AS1768" s="8">
        <v>0</v>
      </c>
      <c r="AT1768" s="8">
        <v>0</v>
      </c>
      <c r="AU1768" s="7">
        <v>0</v>
      </c>
      <c r="AV1768" s="7">
        <v>0</v>
      </c>
      <c r="AW1768" s="7">
        <v>0</v>
      </c>
      <c r="AX1768" s="7">
        <v>0</v>
      </c>
      <c r="AY1768" s="7">
        <v>0</v>
      </c>
      <c r="AZ1768" s="7">
        <v>0</v>
      </c>
      <c r="BA1768" s="7">
        <v>0</v>
      </c>
      <c r="BB1768" s="7">
        <v>0</v>
      </c>
      <c r="BC1768" s="8">
        <v>1.259469696969697</v>
      </c>
      <c r="BD1768" s="8">
        <v>0</v>
      </c>
      <c r="BE1768" s="8">
        <v>0</v>
      </c>
      <c r="BF1768" s="8">
        <v>1.259469696969697</v>
      </c>
      <c r="BG1768" s="8">
        <v>0</v>
      </c>
      <c r="BH1768" s="8">
        <v>0</v>
      </c>
      <c r="BI1768" s="8">
        <v>0</v>
      </c>
      <c r="BJ1768" s="8">
        <v>0</v>
      </c>
      <c r="BK1768" s="8">
        <v>0</v>
      </c>
      <c r="BL1768" s="8">
        <v>0</v>
      </c>
      <c r="BM1768" s="8">
        <v>0</v>
      </c>
      <c r="BN1768" s="8">
        <v>0</v>
      </c>
      <c r="BO1768" s="8">
        <v>0</v>
      </c>
      <c r="BP1768" s="8">
        <v>0</v>
      </c>
      <c r="BQ1768" s="8">
        <v>0</v>
      </c>
      <c r="BR1768" s="8">
        <v>0</v>
      </c>
    </row>
    <row r="1769" spans="1:70" x14ac:dyDescent="0.25">
      <c r="A1769" s="6">
        <v>35254069</v>
      </c>
      <c r="B1769" t="s">
        <v>3484</v>
      </c>
      <c r="C1769" s="7" t="s">
        <v>86</v>
      </c>
      <c r="D1769" s="7" t="s">
        <v>94</v>
      </c>
      <c r="E1769" s="7" t="s">
        <v>87</v>
      </c>
      <c r="F1769" t="s">
        <v>2507</v>
      </c>
      <c r="G1769" t="s">
        <v>2508</v>
      </c>
      <c r="H1769" t="s">
        <v>1602</v>
      </c>
      <c r="I1769" t="s">
        <v>130</v>
      </c>
      <c r="J1769" t="s">
        <v>78</v>
      </c>
      <c r="K1769" t="s">
        <v>109</v>
      </c>
      <c r="L1769">
        <v>38.877742654099997</v>
      </c>
      <c r="M1769">
        <v>-120.9979090392</v>
      </c>
      <c r="N1769" s="7" t="s">
        <v>1583</v>
      </c>
      <c r="O1769" s="7" t="s">
        <v>3481</v>
      </c>
      <c r="P1769" s="7" t="s">
        <v>1585</v>
      </c>
      <c r="Q1769" s="7" t="s">
        <v>141</v>
      </c>
      <c r="R1769" s="7">
        <v>68</v>
      </c>
      <c r="S1769" s="7">
        <v>106</v>
      </c>
      <c r="T1769" s="7" t="s">
        <v>134</v>
      </c>
      <c r="U1769" s="7"/>
      <c r="V1769" s="7" t="s">
        <v>2605</v>
      </c>
      <c r="W1769" s="8">
        <v>1.3778409090909092</v>
      </c>
      <c r="X1769" s="8">
        <v>0</v>
      </c>
      <c r="Y1769" s="8">
        <v>0</v>
      </c>
      <c r="Z1769" s="8">
        <v>1.3778409090909092</v>
      </c>
      <c r="AA1769" s="8">
        <v>0</v>
      </c>
      <c r="AB1769" s="8">
        <v>0</v>
      </c>
      <c r="AC1769" s="8">
        <v>0</v>
      </c>
      <c r="AD1769" s="8">
        <v>0</v>
      </c>
      <c r="AE1769" s="8">
        <v>0</v>
      </c>
      <c r="AF1769" s="8">
        <v>0</v>
      </c>
      <c r="AG1769" s="8">
        <v>0</v>
      </c>
      <c r="AH1769" s="8">
        <v>0</v>
      </c>
      <c r="AI1769" s="8">
        <v>0</v>
      </c>
      <c r="AJ1769" s="8">
        <v>0</v>
      </c>
      <c r="AK1769" s="8">
        <v>0</v>
      </c>
      <c r="AL1769" s="8">
        <v>0</v>
      </c>
      <c r="AM1769" s="8">
        <v>0</v>
      </c>
      <c r="AN1769" s="8">
        <v>0</v>
      </c>
      <c r="AO1769" s="8">
        <v>0</v>
      </c>
      <c r="AP1769" s="8">
        <v>0</v>
      </c>
      <c r="AQ1769" s="8">
        <v>0</v>
      </c>
      <c r="AR1769" s="8">
        <v>0</v>
      </c>
      <c r="AS1769" s="8">
        <v>0</v>
      </c>
      <c r="AT1769" s="8">
        <v>0</v>
      </c>
      <c r="AU1769" s="7">
        <v>0</v>
      </c>
      <c r="AV1769" s="7">
        <v>0</v>
      </c>
      <c r="AW1769" s="7">
        <v>0</v>
      </c>
      <c r="AX1769" s="7">
        <v>0</v>
      </c>
      <c r="AY1769" s="7">
        <v>0</v>
      </c>
      <c r="AZ1769" s="7">
        <v>0</v>
      </c>
      <c r="BA1769" s="7">
        <v>0</v>
      </c>
      <c r="BB1769" s="7">
        <v>0</v>
      </c>
      <c r="BC1769" s="8">
        <v>1.3778409090909092</v>
      </c>
      <c r="BD1769" s="8">
        <v>0</v>
      </c>
      <c r="BE1769" s="8">
        <v>0</v>
      </c>
      <c r="BF1769" s="8">
        <v>1.3778409090909092</v>
      </c>
      <c r="BG1769" s="8">
        <v>0</v>
      </c>
      <c r="BH1769" s="8">
        <v>0</v>
      </c>
      <c r="BI1769" s="8">
        <v>0</v>
      </c>
      <c r="BJ1769" s="8">
        <v>0</v>
      </c>
      <c r="BK1769" s="8">
        <v>0</v>
      </c>
      <c r="BL1769" s="8">
        <v>0</v>
      </c>
      <c r="BM1769" s="8">
        <v>0</v>
      </c>
      <c r="BN1769" s="8">
        <v>0</v>
      </c>
      <c r="BO1769" s="8">
        <v>0</v>
      </c>
      <c r="BP1769" s="8">
        <v>0</v>
      </c>
      <c r="BQ1769" s="8">
        <v>0</v>
      </c>
      <c r="BR1769" s="8">
        <v>0</v>
      </c>
    </row>
    <row r="1770" spans="1:70" x14ac:dyDescent="0.25">
      <c r="A1770" s="6">
        <v>35293672</v>
      </c>
      <c r="B1770" t="s">
        <v>3485</v>
      </c>
      <c r="C1770" s="7" t="s">
        <v>86</v>
      </c>
      <c r="D1770" s="7" t="s">
        <v>94</v>
      </c>
      <c r="E1770" s="7" t="s">
        <v>87</v>
      </c>
      <c r="F1770" t="s">
        <v>2507</v>
      </c>
      <c r="G1770" t="s">
        <v>2508</v>
      </c>
      <c r="H1770" t="s">
        <v>1602</v>
      </c>
      <c r="I1770" t="s">
        <v>130</v>
      </c>
      <c r="J1770" t="s">
        <v>78</v>
      </c>
      <c r="K1770" t="s">
        <v>109</v>
      </c>
      <c r="L1770">
        <v>38.907527634899999</v>
      </c>
      <c r="M1770">
        <v>-121.0168085209</v>
      </c>
      <c r="N1770" s="7" t="s">
        <v>1583</v>
      </c>
      <c r="O1770" s="7" t="s">
        <v>3481</v>
      </c>
      <c r="P1770" s="7" t="s">
        <v>1585</v>
      </c>
      <c r="Q1770" s="7" t="s">
        <v>141</v>
      </c>
      <c r="R1770" s="7">
        <v>68</v>
      </c>
      <c r="S1770" s="7">
        <v>106</v>
      </c>
      <c r="T1770" s="7" t="s">
        <v>134</v>
      </c>
      <c r="U1770" s="7"/>
      <c r="V1770" s="7" t="s">
        <v>2605</v>
      </c>
      <c r="W1770" s="8">
        <v>1.0321969696969697</v>
      </c>
      <c r="X1770" s="8">
        <v>0</v>
      </c>
      <c r="Y1770" s="8">
        <v>0</v>
      </c>
      <c r="Z1770" s="8">
        <v>1.0321969696969697</v>
      </c>
      <c r="AA1770" s="8">
        <v>0</v>
      </c>
      <c r="AB1770" s="8">
        <v>0</v>
      </c>
      <c r="AC1770" s="8">
        <v>0</v>
      </c>
      <c r="AD1770" s="8">
        <v>0</v>
      </c>
      <c r="AE1770" s="8">
        <v>0</v>
      </c>
      <c r="AF1770" s="8">
        <v>0</v>
      </c>
      <c r="AG1770" s="8">
        <v>0</v>
      </c>
      <c r="AH1770" s="8">
        <v>0</v>
      </c>
      <c r="AI1770" s="8">
        <v>0</v>
      </c>
      <c r="AJ1770" s="8">
        <v>0</v>
      </c>
      <c r="AK1770" s="8">
        <v>0</v>
      </c>
      <c r="AL1770" s="8">
        <v>0</v>
      </c>
      <c r="AM1770" s="8">
        <v>0</v>
      </c>
      <c r="AN1770" s="8">
        <v>0</v>
      </c>
      <c r="AO1770" s="8">
        <v>0</v>
      </c>
      <c r="AP1770" s="8">
        <v>0</v>
      </c>
      <c r="AQ1770" s="8">
        <v>0</v>
      </c>
      <c r="AR1770" s="8">
        <v>0</v>
      </c>
      <c r="AS1770" s="8">
        <v>0</v>
      </c>
      <c r="AT1770" s="8">
        <v>0</v>
      </c>
      <c r="AU1770" s="7">
        <v>0</v>
      </c>
      <c r="AV1770" s="7">
        <v>0</v>
      </c>
      <c r="AW1770" s="7">
        <v>0</v>
      </c>
      <c r="AX1770" s="7">
        <v>0</v>
      </c>
      <c r="AY1770" s="7">
        <v>0</v>
      </c>
      <c r="AZ1770" s="7">
        <v>0</v>
      </c>
      <c r="BA1770" s="7">
        <v>0</v>
      </c>
      <c r="BB1770" s="7">
        <v>0</v>
      </c>
      <c r="BC1770" s="8">
        <v>1.0321969696969697</v>
      </c>
      <c r="BD1770" s="8">
        <v>0</v>
      </c>
      <c r="BE1770" s="8">
        <v>0</v>
      </c>
      <c r="BF1770" s="8">
        <v>1.0321969696969697</v>
      </c>
      <c r="BG1770" s="8">
        <v>0</v>
      </c>
      <c r="BH1770" s="8">
        <v>0</v>
      </c>
      <c r="BI1770" s="8">
        <v>0</v>
      </c>
      <c r="BJ1770" s="8">
        <v>0</v>
      </c>
      <c r="BK1770" s="8">
        <v>0</v>
      </c>
      <c r="BL1770" s="8">
        <v>0</v>
      </c>
      <c r="BM1770" s="8">
        <v>0</v>
      </c>
      <c r="BN1770" s="8">
        <v>0</v>
      </c>
      <c r="BO1770" s="8">
        <v>0</v>
      </c>
      <c r="BP1770" s="8">
        <v>0</v>
      </c>
      <c r="BQ1770" s="8">
        <v>0</v>
      </c>
      <c r="BR1770" s="8">
        <v>0</v>
      </c>
    </row>
    <row r="1771" spans="1:70" x14ac:dyDescent="0.25">
      <c r="A1771" s="6">
        <v>35293673</v>
      </c>
      <c r="B1771" t="s">
        <v>3486</v>
      </c>
      <c r="C1771" s="7" t="s">
        <v>86</v>
      </c>
      <c r="D1771" s="7" t="s">
        <v>94</v>
      </c>
      <c r="E1771" s="7" t="s">
        <v>87</v>
      </c>
      <c r="F1771" t="s">
        <v>2507</v>
      </c>
      <c r="G1771" t="s">
        <v>2508</v>
      </c>
      <c r="H1771" t="s">
        <v>1602</v>
      </c>
      <c r="I1771" t="s">
        <v>130</v>
      </c>
      <c r="J1771" t="s">
        <v>78</v>
      </c>
      <c r="K1771" t="s">
        <v>109</v>
      </c>
      <c r="L1771">
        <v>38.893939245200002</v>
      </c>
      <c r="M1771">
        <v>-121.01486903030001</v>
      </c>
      <c r="N1771" s="7" t="s">
        <v>1583</v>
      </c>
      <c r="O1771" s="7" t="s">
        <v>3481</v>
      </c>
      <c r="P1771" s="7" t="s">
        <v>1585</v>
      </c>
      <c r="Q1771" s="7" t="s">
        <v>141</v>
      </c>
      <c r="R1771" s="7">
        <v>68</v>
      </c>
      <c r="S1771" s="7">
        <v>106</v>
      </c>
      <c r="T1771" s="7" t="s">
        <v>134</v>
      </c>
      <c r="U1771" s="7"/>
      <c r="V1771" s="7" t="s">
        <v>2605</v>
      </c>
      <c r="W1771" s="8">
        <v>1.7534090909090909</v>
      </c>
      <c r="X1771" s="8">
        <v>0</v>
      </c>
      <c r="Y1771" s="8">
        <v>0</v>
      </c>
      <c r="Z1771" s="8">
        <v>1.7534090909090909</v>
      </c>
      <c r="AA1771" s="8">
        <v>0</v>
      </c>
      <c r="AB1771" s="8">
        <v>0</v>
      </c>
      <c r="AC1771" s="8">
        <v>0</v>
      </c>
      <c r="AD1771" s="8">
        <v>0</v>
      </c>
      <c r="AE1771" s="8">
        <v>0</v>
      </c>
      <c r="AF1771" s="8">
        <v>0</v>
      </c>
      <c r="AG1771" s="8">
        <v>0</v>
      </c>
      <c r="AH1771" s="8">
        <v>0</v>
      </c>
      <c r="AI1771" s="8">
        <v>0</v>
      </c>
      <c r="AJ1771" s="8">
        <v>0</v>
      </c>
      <c r="AK1771" s="8">
        <v>0</v>
      </c>
      <c r="AL1771" s="8">
        <v>0</v>
      </c>
      <c r="AM1771" s="8">
        <v>0</v>
      </c>
      <c r="AN1771" s="8">
        <v>0</v>
      </c>
      <c r="AO1771" s="8">
        <v>0</v>
      </c>
      <c r="AP1771" s="8">
        <v>0</v>
      </c>
      <c r="AQ1771" s="8">
        <v>0</v>
      </c>
      <c r="AR1771" s="8">
        <v>0</v>
      </c>
      <c r="AS1771" s="8">
        <v>0</v>
      </c>
      <c r="AT1771" s="8">
        <v>0</v>
      </c>
      <c r="AU1771" s="7">
        <v>0</v>
      </c>
      <c r="AV1771" s="7">
        <v>0</v>
      </c>
      <c r="AW1771" s="7">
        <v>0</v>
      </c>
      <c r="AX1771" s="7">
        <v>0</v>
      </c>
      <c r="AY1771" s="7">
        <v>0</v>
      </c>
      <c r="AZ1771" s="7">
        <v>0</v>
      </c>
      <c r="BA1771" s="7">
        <v>0</v>
      </c>
      <c r="BB1771" s="7">
        <v>0</v>
      </c>
      <c r="BC1771" s="8">
        <v>1.7534090909090909</v>
      </c>
      <c r="BD1771" s="8">
        <v>0</v>
      </c>
      <c r="BE1771" s="8">
        <v>0</v>
      </c>
      <c r="BF1771" s="8">
        <v>1.7534090909090909</v>
      </c>
      <c r="BG1771" s="8">
        <v>0</v>
      </c>
      <c r="BH1771" s="8">
        <v>0</v>
      </c>
      <c r="BI1771" s="8">
        <v>0</v>
      </c>
      <c r="BJ1771" s="8">
        <v>0</v>
      </c>
      <c r="BK1771" s="8">
        <v>0</v>
      </c>
      <c r="BL1771" s="8">
        <v>0</v>
      </c>
      <c r="BM1771" s="8">
        <v>0</v>
      </c>
      <c r="BN1771" s="8">
        <v>0</v>
      </c>
      <c r="BO1771" s="8">
        <v>0</v>
      </c>
      <c r="BP1771" s="8">
        <v>0</v>
      </c>
      <c r="BQ1771" s="8">
        <v>0</v>
      </c>
      <c r="BR1771" s="8">
        <v>0</v>
      </c>
    </row>
    <row r="1772" spans="1:70" x14ac:dyDescent="0.25">
      <c r="A1772" s="6">
        <v>35293674</v>
      </c>
      <c r="B1772" t="s">
        <v>3487</v>
      </c>
      <c r="C1772" s="7" t="s">
        <v>86</v>
      </c>
      <c r="D1772" s="7" t="s">
        <v>94</v>
      </c>
      <c r="E1772" s="7" t="s">
        <v>87</v>
      </c>
      <c r="F1772" t="s">
        <v>2507</v>
      </c>
      <c r="G1772" t="s">
        <v>2508</v>
      </c>
      <c r="H1772" t="s">
        <v>1602</v>
      </c>
      <c r="I1772" t="s">
        <v>130</v>
      </c>
      <c r="J1772" t="s">
        <v>78</v>
      </c>
      <c r="K1772" t="s">
        <v>109</v>
      </c>
      <c r="L1772">
        <v>38.888172046299999</v>
      </c>
      <c r="M1772">
        <v>-121.0143544292</v>
      </c>
      <c r="N1772" s="7" t="s">
        <v>1583</v>
      </c>
      <c r="O1772" s="7" t="s">
        <v>3481</v>
      </c>
      <c r="P1772" s="7" t="s">
        <v>1585</v>
      </c>
      <c r="Q1772" s="7" t="s">
        <v>141</v>
      </c>
      <c r="R1772" s="7">
        <v>68</v>
      </c>
      <c r="S1772" s="7">
        <v>106</v>
      </c>
      <c r="T1772" s="7" t="s">
        <v>134</v>
      </c>
      <c r="U1772" s="7"/>
      <c r="V1772" s="7" t="s">
        <v>2605</v>
      </c>
      <c r="W1772" s="8">
        <v>1.625378787878788</v>
      </c>
      <c r="X1772" s="8">
        <v>0</v>
      </c>
      <c r="Y1772" s="8">
        <v>0</v>
      </c>
      <c r="Z1772" s="8">
        <v>1.625378787878788</v>
      </c>
      <c r="AA1772" s="8">
        <v>0</v>
      </c>
      <c r="AB1772" s="8">
        <v>0</v>
      </c>
      <c r="AC1772" s="8">
        <v>0</v>
      </c>
      <c r="AD1772" s="8">
        <v>0</v>
      </c>
      <c r="AE1772" s="8">
        <v>0</v>
      </c>
      <c r="AF1772" s="8">
        <v>0</v>
      </c>
      <c r="AG1772" s="8">
        <v>0</v>
      </c>
      <c r="AH1772" s="8">
        <v>0</v>
      </c>
      <c r="AI1772" s="8">
        <v>0</v>
      </c>
      <c r="AJ1772" s="8">
        <v>0</v>
      </c>
      <c r="AK1772" s="8">
        <v>0</v>
      </c>
      <c r="AL1772" s="8">
        <v>0</v>
      </c>
      <c r="AM1772" s="8">
        <v>0</v>
      </c>
      <c r="AN1772" s="8">
        <v>0</v>
      </c>
      <c r="AO1772" s="8">
        <v>0</v>
      </c>
      <c r="AP1772" s="8">
        <v>0</v>
      </c>
      <c r="AQ1772" s="8">
        <v>0</v>
      </c>
      <c r="AR1772" s="8">
        <v>0</v>
      </c>
      <c r="AS1772" s="8">
        <v>0</v>
      </c>
      <c r="AT1772" s="8">
        <v>0</v>
      </c>
      <c r="AU1772" s="7">
        <v>0</v>
      </c>
      <c r="AV1772" s="7">
        <v>0</v>
      </c>
      <c r="AW1772" s="7">
        <v>0</v>
      </c>
      <c r="AX1772" s="7">
        <v>0</v>
      </c>
      <c r="AY1772" s="7">
        <v>0</v>
      </c>
      <c r="AZ1772" s="7">
        <v>0</v>
      </c>
      <c r="BA1772" s="7">
        <v>0</v>
      </c>
      <c r="BB1772" s="7">
        <v>0</v>
      </c>
      <c r="BC1772" s="8">
        <v>1.625378787878788</v>
      </c>
      <c r="BD1772" s="8">
        <v>0</v>
      </c>
      <c r="BE1772" s="8">
        <v>0</v>
      </c>
      <c r="BF1772" s="8">
        <v>1.625378787878788</v>
      </c>
      <c r="BG1772" s="8">
        <v>0</v>
      </c>
      <c r="BH1772" s="8">
        <v>0</v>
      </c>
      <c r="BI1772" s="8">
        <v>0</v>
      </c>
      <c r="BJ1772" s="8">
        <v>0</v>
      </c>
      <c r="BK1772" s="8">
        <v>0</v>
      </c>
      <c r="BL1772" s="8">
        <v>0</v>
      </c>
      <c r="BM1772" s="8">
        <v>0</v>
      </c>
      <c r="BN1772" s="8">
        <v>0</v>
      </c>
      <c r="BO1772" s="8">
        <v>0</v>
      </c>
      <c r="BP1772" s="8">
        <v>0</v>
      </c>
      <c r="BQ1772" s="8">
        <v>0</v>
      </c>
      <c r="BR1772" s="8">
        <v>0</v>
      </c>
    </row>
    <row r="1773" spans="1:70" x14ac:dyDescent="0.25">
      <c r="A1773" s="6">
        <v>35293675</v>
      </c>
      <c r="B1773" t="s">
        <v>3488</v>
      </c>
      <c r="C1773" s="7" t="s">
        <v>86</v>
      </c>
      <c r="D1773" s="7" t="s">
        <v>94</v>
      </c>
      <c r="E1773" s="7" t="s">
        <v>87</v>
      </c>
      <c r="F1773" t="s">
        <v>2507</v>
      </c>
      <c r="G1773" t="s">
        <v>2508</v>
      </c>
      <c r="H1773" t="s">
        <v>1602</v>
      </c>
      <c r="I1773" t="s">
        <v>130</v>
      </c>
      <c r="J1773" t="s">
        <v>78</v>
      </c>
      <c r="K1773" t="s">
        <v>109</v>
      </c>
      <c r="L1773">
        <v>38.879474050500001</v>
      </c>
      <c r="M1773">
        <v>-121.0163638346</v>
      </c>
      <c r="N1773" s="7" t="s">
        <v>1583</v>
      </c>
      <c r="O1773" s="7" t="s">
        <v>3481</v>
      </c>
      <c r="P1773" s="7" t="s">
        <v>1585</v>
      </c>
      <c r="Q1773" s="7" t="s">
        <v>141</v>
      </c>
      <c r="R1773" s="7">
        <v>68</v>
      </c>
      <c r="S1773" s="7">
        <v>106</v>
      </c>
      <c r="T1773" s="7" t="s">
        <v>134</v>
      </c>
      <c r="U1773" s="7"/>
      <c r="V1773" s="7" t="s">
        <v>2605</v>
      </c>
      <c r="W1773" s="8">
        <v>1.9528409090909091</v>
      </c>
      <c r="X1773" s="8">
        <v>0</v>
      </c>
      <c r="Y1773" s="8">
        <v>0</v>
      </c>
      <c r="Z1773" s="8">
        <v>1.9528409090909091</v>
      </c>
      <c r="AA1773" s="8">
        <v>0</v>
      </c>
      <c r="AB1773" s="8">
        <v>0</v>
      </c>
      <c r="AC1773" s="8">
        <v>0</v>
      </c>
      <c r="AD1773" s="8">
        <v>0</v>
      </c>
      <c r="AE1773" s="8">
        <v>0</v>
      </c>
      <c r="AF1773" s="8">
        <v>0</v>
      </c>
      <c r="AG1773" s="8">
        <v>0</v>
      </c>
      <c r="AH1773" s="8">
        <v>0</v>
      </c>
      <c r="AI1773" s="8">
        <v>0</v>
      </c>
      <c r="AJ1773" s="8">
        <v>0</v>
      </c>
      <c r="AK1773" s="8">
        <v>0</v>
      </c>
      <c r="AL1773" s="8">
        <v>0</v>
      </c>
      <c r="AM1773" s="8">
        <v>0</v>
      </c>
      <c r="AN1773" s="8">
        <v>0</v>
      </c>
      <c r="AO1773" s="8">
        <v>0</v>
      </c>
      <c r="AP1773" s="8">
        <v>0</v>
      </c>
      <c r="AQ1773" s="8">
        <v>0</v>
      </c>
      <c r="AR1773" s="8">
        <v>0</v>
      </c>
      <c r="AS1773" s="8">
        <v>0</v>
      </c>
      <c r="AT1773" s="8">
        <v>0</v>
      </c>
      <c r="AU1773" s="7">
        <v>0</v>
      </c>
      <c r="AV1773" s="7">
        <v>0</v>
      </c>
      <c r="AW1773" s="7">
        <v>0</v>
      </c>
      <c r="AX1773" s="7">
        <v>0</v>
      </c>
      <c r="AY1773" s="7">
        <v>0</v>
      </c>
      <c r="AZ1773" s="7">
        <v>0</v>
      </c>
      <c r="BA1773" s="7">
        <v>0</v>
      </c>
      <c r="BB1773" s="7">
        <v>0</v>
      </c>
      <c r="BC1773" s="8">
        <v>1.9528409090909091</v>
      </c>
      <c r="BD1773" s="8">
        <v>0</v>
      </c>
      <c r="BE1773" s="8">
        <v>0</v>
      </c>
      <c r="BF1773" s="8">
        <v>1.9528409090909091</v>
      </c>
      <c r="BG1773" s="8">
        <v>0</v>
      </c>
      <c r="BH1773" s="8">
        <v>0</v>
      </c>
      <c r="BI1773" s="8">
        <v>0</v>
      </c>
      <c r="BJ1773" s="8">
        <v>0</v>
      </c>
      <c r="BK1773" s="8">
        <v>0</v>
      </c>
      <c r="BL1773" s="8">
        <v>0</v>
      </c>
      <c r="BM1773" s="8">
        <v>0</v>
      </c>
      <c r="BN1773" s="8">
        <v>0</v>
      </c>
      <c r="BO1773" s="8">
        <v>0</v>
      </c>
      <c r="BP1773" s="8">
        <v>0</v>
      </c>
      <c r="BQ1773" s="8">
        <v>0</v>
      </c>
      <c r="BR1773" s="8">
        <v>0</v>
      </c>
    </row>
    <row r="1774" spans="1:70" x14ac:dyDescent="0.25">
      <c r="A1774" s="6">
        <v>35293676</v>
      </c>
      <c r="B1774" t="s">
        <v>3489</v>
      </c>
      <c r="C1774" s="7" t="s">
        <v>86</v>
      </c>
      <c r="D1774" s="7" t="s">
        <v>94</v>
      </c>
      <c r="E1774" s="7" t="s">
        <v>87</v>
      </c>
      <c r="F1774" t="s">
        <v>2507</v>
      </c>
      <c r="G1774" t="s">
        <v>2508</v>
      </c>
      <c r="H1774" t="s">
        <v>1602</v>
      </c>
      <c r="I1774" t="s">
        <v>130</v>
      </c>
      <c r="J1774" t="s">
        <v>78</v>
      </c>
      <c r="K1774" t="s">
        <v>109</v>
      </c>
      <c r="L1774">
        <v>38.874480949999999</v>
      </c>
      <c r="M1774">
        <v>-121.0198441241</v>
      </c>
      <c r="N1774" s="7" t="s">
        <v>1583</v>
      </c>
      <c r="O1774" s="7" t="s">
        <v>3481</v>
      </c>
      <c r="P1774" s="7" t="s">
        <v>1585</v>
      </c>
      <c r="Q1774" s="7" t="s">
        <v>141</v>
      </c>
      <c r="R1774" s="7">
        <v>68</v>
      </c>
      <c r="S1774" s="7">
        <v>106</v>
      </c>
      <c r="T1774" s="7" t="s">
        <v>134</v>
      </c>
      <c r="U1774" s="7"/>
      <c r="V1774" s="7" t="s">
        <v>2605</v>
      </c>
      <c r="W1774" s="8">
        <v>1.8200757575757576</v>
      </c>
      <c r="X1774" s="8">
        <v>0</v>
      </c>
      <c r="Y1774" s="8">
        <v>0</v>
      </c>
      <c r="Z1774" s="8">
        <v>1.8200757575757576</v>
      </c>
      <c r="AA1774" s="8">
        <v>0</v>
      </c>
      <c r="AB1774" s="8">
        <v>0</v>
      </c>
      <c r="AC1774" s="8">
        <v>0</v>
      </c>
      <c r="AD1774" s="8">
        <v>0</v>
      </c>
      <c r="AE1774" s="8">
        <v>0</v>
      </c>
      <c r="AF1774" s="8">
        <v>0</v>
      </c>
      <c r="AG1774" s="8">
        <v>0</v>
      </c>
      <c r="AH1774" s="8">
        <v>0</v>
      </c>
      <c r="AI1774" s="8">
        <v>0</v>
      </c>
      <c r="AJ1774" s="8">
        <v>0</v>
      </c>
      <c r="AK1774" s="8">
        <v>0</v>
      </c>
      <c r="AL1774" s="8">
        <v>0</v>
      </c>
      <c r="AM1774" s="8">
        <v>0</v>
      </c>
      <c r="AN1774" s="8">
        <v>0</v>
      </c>
      <c r="AO1774" s="8">
        <v>0</v>
      </c>
      <c r="AP1774" s="8">
        <v>0</v>
      </c>
      <c r="AQ1774" s="8">
        <v>0</v>
      </c>
      <c r="AR1774" s="8">
        <v>0</v>
      </c>
      <c r="AS1774" s="8">
        <v>0</v>
      </c>
      <c r="AT1774" s="8">
        <v>0</v>
      </c>
      <c r="AU1774" s="7">
        <v>0</v>
      </c>
      <c r="AV1774" s="7">
        <v>0</v>
      </c>
      <c r="AW1774" s="7">
        <v>0</v>
      </c>
      <c r="AX1774" s="7">
        <v>0</v>
      </c>
      <c r="AY1774" s="7">
        <v>0</v>
      </c>
      <c r="AZ1774" s="7">
        <v>0</v>
      </c>
      <c r="BA1774" s="7">
        <v>0</v>
      </c>
      <c r="BB1774" s="7">
        <v>0</v>
      </c>
      <c r="BC1774" s="8">
        <v>1.8200757575757576</v>
      </c>
      <c r="BD1774" s="8">
        <v>0</v>
      </c>
      <c r="BE1774" s="8">
        <v>0</v>
      </c>
      <c r="BF1774" s="8">
        <v>1.8200757575757576</v>
      </c>
      <c r="BG1774" s="8">
        <v>0</v>
      </c>
      <c r="BH1774" s="8">
        <v>0</v>
      </c>
      <c r="BI1774" s="8">
        <v>0</v>
      </c>
      <c r="BJ1774" s="8">
        <v>0</v>
      </c>
      <c r="BK1774" s="8">
        <v>0</v>
      </c>
      <c r="BL1774" s="8">
        <v>0</v>
      </c>
      <c r="BM1774" s="8">
        <v>0</v>
      </c>
      <c r="BN1774" s="8">
        <v>0</v>
      </c>
      <c r="BO1774" s="8">
        <v>0</v>
      </c>
      <c r="BP1774" s="8">
        <v>0</v>
      </c>
      <c r="BQ1774" s="8">
        <v>0</v>
      </c>
      <c r="BR1774" s="8">
        <v>0</v>
      </c>
    </row>
    <row r="1775" spans="1:70" x14ac:dyDescent="0.25">
      <c r="A1775" s="6">
        <v>35293677</v>
      </c>
      <c r="B1775" t="s">
        <v>3490</v>
      </c>
      <c r="C1775" s="7" t="s">
        <v>86</v>
      </c>
      <c r="D1775" s="7" t="s">
        <v>94</v>
      </c>
      <c r="E1775" s="7" t="s">
        <v>87</v>
      </c>
      <c r="F1775" t="s">
        <v>2507</v>
      </c>
      <c r="G1775" t="s">
        <v>2508</v>
      </c>
      <c r="H1775" t="s">
        <v>1602</v>
      </c>
      <c r="I1775" t="s">
        <v>130</v>
      </c>
      <c r="J1775" t="s">
        <v>78</v>
      </c>
      <c r="K1775" t="s">
        <v>109</v>
      </c>
      <c r="L1775">
        <v>38.8918140444</v>
      </c>
      <c r="M1775">
        <v>-120.9987758483</v>
      </c>
      <c r="N1775" s="7" t="s">
        <v>1583</v>
      </c>
      <c r="O1775" s="7" t="s">
        <v>3481</v>
      </c>
      <c r="P1775" s="7" t="s">
        <v>1585</v>
      </c>
      <c r="Q1775" s="7" t="s">
        <v>141</v>
      </c>
      <c r="R1775" s="7">
        <v>68</v>
      </c>
      <c r="S1775" s="7">
        <v>106</v>
      </c>
      <c r="T1775" s="7" t="s">
        <v>134</v>
      </c>
      <c r="U1775" s="7"/>
      <c r="V1775" s="7" t="s">
        <v>2605</v>
      </c>
      <c r="W1775" s="8">
        <v>0.7198863636363636</v>
      </c>
      <c r="X1775" s="8">
        <v>0</v>
      </c>
      <c r="Y1775" s="8">
        <v>0</v>
      </c>
      <c r="Z1775" s="8">
        <v>0.7198863636363636</v>
      </c>
      <c r="AA1775" s="8">
        <v>0</v>
      </c>
      <c r="AB1775" s="8">
        <v>0</v>
      </c>
      <c r="AC1775" s="8">
        <v>0</v>
      </c>
      <c r="AD1775" s="8">
        <v>0</v>
      </c>
      <c r="AE1775" s="8">
        <v>0</v>
      </c>
      <c r="AF1775" s="8">
        <v>0</v>
      </c>
      <c r="AG1775" s="8">
        <v>0</v>
      </c>
      <c r="AH1775" s="8">
        <v>0</v>
      </c>
      <c r="AI1775" s="8">
        <v>0</v>
      </c>
      <c r="AJ1775" s="8">
        <v>0</v>
      </c>
      <c r="AK1775" s="8">
        <v>0</v>
      </c>
      <c r="AL1775" s="8">
        <v>0</v>
      </c>
      <c r="AM1775" s="8">
        <v>0</v>
      </c>
      <c r="AN1775" s="8">
        <v>0</v>
      </c>
      <c r="AO1775" s="8">
        <v>0</v>
      </c>
      <c r="AP1775" s="8">
        <v>0</v>
      </c>
      <c r="AQ1775" s="8">
        <v>0</v>
      </c>
      <c r="AR1775" s="8">
        <v>0</v>
      </c>
      <c r="AS1775" s="8">
        <v>0</v>
      </c>
      <c r="AT1775" s="8">
        <v>0</v>
      </c>
      <c r="AU1775" s="7">
        <v>0</v>
      </c>
      <c r="AV1775" s="7">
        <v>0</v>
      </c>
      <c r="AW1775" s="7">
        <v>0</v>
      </c>
      <c r="AX1775" s="7">
        <v>0</v>
      </c>
      <c r="AY1775" s="7">
        <v>0</v>
      </c>
      <c r="AZ1775" s="7">
        <v>0</v>
      </c>
      <c r="BA1775" s="7">
        <v>0</v>
      </c>
      <c r="BB1775" s="7">
        <v>0</v>
      </c>
      <c r="BC1775" s="8">
        <v>0.7198863636363636</v>
      </c>
      <c r="BD1775" s="8">
        <v>0</v>
      </c>
      <c r="BE1775" s="8">
        <v>0</v>
      </c>
      <c r="BF1775" s="8">
        <v>0.7198863636363636</v>
      </c>
      <c r="BG1775" s="8">
        <v>0</v>
      </c>
      <c r="BH1775" s="8">
        <v>0</v>
      </c>
      <c r="BI1775" s="8">
        <v>0</v>
      </c>
      <c r="BJ1775" s="8">
        <v>0</v>
      </c>
      <c r="BK1775" s="8">
        <v>0</v>
      </c>
      <c r="BL1775" s="8">
        <v>0</v>
      </c>
      <c r="BM1775" s="8">
        <v>0</v>
      </c>
      <c r="BN1775" s="8">
        <v>0</v>
      </c>
      <c r="BO1775" s="8">
        <v>0</v>
      </c>
      <c r="BP1775" s="8">
        <v>0</v>
      </c>
      <c r="BQ1775" s="8">
        <v>0</v>
      </c>
      <c r="BR1775" s="8">
        <v>0</v>
      </c>
    </row>
    <row r="1776" spans="1:70" x14ac:dyDescent="0.25">
      <c r="A1776" s="6">
        <v>35293505</v>
      </c>
      <c r="B1776" t="s">
        <v>3491</v>
      </c>
      <c r="C1776" s="7" t="s">
        <v>86</v>
      </c>
      <c r="D1776" s="7" t="s">
        <v>94</v>
      </c>
      <c r="E1776" s="7" t="s">
        <v>87</v>
      </c>
      <c r="F1776" t="s">
        <v>2507</v>
      </c>
      <c r="G1776" t="s">
        <v>2508</v>
      </c>
      <c r="H1776" t="s">
        <v>1602</v>
      </c>
      <c r="I1776" t="s">
        <v>130</v>
      </c>
      <c r="J1776" t="s">
        <v>78</v>
      </c>
      <c r="K1776" t="s">
        <v>109</v>
      </c>
      <c r="L1776">
        <v>38.878175450500002</v>
      </c>
      <c r="M1776">
        <v>-120.9979374303</v>
      </c>
      <c r="N1776" s="7" t="s">
        <v>1583</v>
      </c>
      <c r="O1776" s="7" t="s">
        <v>3481</v>
      </c>
      <c r="P1776" s="7" t="s">
        <v>1585</v>
      </c>
      <c r="Q1776" s="7" t="s">
        <v>141</v>
      </c>
      <c r="R1776" s="7">
        <v>68</v>
      </c>
      <c r="S1776" s="7">
        <v>106</v>
      </c>
      <c r="T1776" s="7" t="s">
        <v>134</v>
      </c>
      <c r="U1776" s="7"/>
      <c r="V1776" s="7" t="s">
        <v>2605</v>
      </c>
      <c r="W1776" s="8">
        <v>1.3018939393939395</v>
      </c>
      <c r="X1776" s="8">
        <v>0</v>
      </c>
      <c r="Y1776" s="8">
        <v>0</v>
      </c>
      <c r="Z1776" s="8">
        <v>1.3018939393939395</v>
      </c>
      <c r="AA1776" s="8">
        <v>0</v>
      </c>
      <c r="AB1776" s="8">
        <v>0</v>
      </c>
      <c r="AC1776" s="8">
        <v>0</v>
      </c>
      <c r="AD1776" s="8">
        <v>0</v>
      </c>
      <c r="AE1776" s="8">
        <v>0</v>
      </c>
      <c r="AF1776" s="8">
        <v>0</v>
      </c>
      <c r="AG1776" s="8">
        <v>0</v>
      </c>
      <c r="AH1776" s="8">
        <v>0</v>
      </c>
      <c r="AI1776" s="8">
        <v>0</v>
      </c>
      <c r="AJ1776" s="8">
        <v>0</v>
      </c>
      <c r="AK1776" s="8">
        <v>0</v>
      </c>
      <c r="AL1776" s="8">
        <v>0</v>
      </c>
      <c r="AM1776" s="8">
        <v>0</v>
      </c>
      <c r="AN1776" s="8">
        <v>0</v>
      </c>
      <c r="AO1776" s="8">
        <v>0</v>
      </c>
      <c r="AP1776" s="8">
        <v>0</v>
      </c>
      <c r="AQ1776" s="8">
        <v>0</v>
      </c>
      <c r="AR1776" s="8">
        <v>0</v>
      </c>
      <c r="AS1776" s="8">
        <v>0</v>
      </c>
      <c r="AT1776" s="8">
        <v>0</v>
      </c>
      <c r="AU1776" s="7">
        <v>0</v>
      </c>
      <c r="AV1776" s="7">
        <v>0</v>
      </c>
      <c r="AW1776" s="7">
        <v>0</v>
      </c>
      <c r="AX1776" s="7">
        <v>0</v>
      </c>
      <c r="AY1776" s="7">
        <v>0</v>
      </c>
      <c r="AZ1776" s="7">
        <v>0</v>
      </c>
      <c r="BA1776" s="7">
        <v>0</v>
      </c>
      <c r="BB1776" s="7">
        <v>0</v>
      </c>
      <c r="BC1776" s="8">
        <v>1.3018939393939395</v>
      </c>
      <c r="BD1776" s="8">
        <v>0</v>
      </c>
      <c r="BE1776" s="8">
        <v>0</v>
      </c>
      <c r="BF1776" s="8">
        <v>1.3018939393939395</v>
      </c>
      <c r="BG1776" s="8">
        <v>0</v>
      </c>
      <c r="BH1776" s="8">
        <v>0</v>
      </c>
      <c r="BI1776" s="8">
        <v>0</v>
      </c>
      <c r="BJ1776" s="8">
        <v>0</v>
      </c>
      <c r="BK1776" s="8">
        <v>0</v>
      </c>
      <c r="BL1776" s="8">
        <v>0</v>
      </c>
      <c r="BM1776" s="8">
        <v>0</v>
      </c>
      <c r="BN1776" s="8">
        <v>0</v>
      </c>
      <c r="BO1776" s="8">
        <v>0</v>
      </c>
      <c r="BP1776" s="8">
        <v>0</v>
      </c>
      <c r="BQ1776" s="8">
        <v>0</v>
      </c>
      <c r="BR1776" s="8">
        <v>0</v>
      </c>
    </row>
    <row r="1777" spans="1:70" x14ac:dyDescent="0.25">
      <c r="A1777" s="6">
        <v>35293506</v>
      </c>
      <c r="B1777" t="s">
        <v>3492</v>
      </c>
      <c r="C1777" s="7" t="s">
        <v>86</v>
      </c>
      <c r="D1777" s="7" t="s">
        <v>94</v>
      </c>
      <c r="E1777" s="7" t="s">
        <v>87</v>
      </c>
      <c r="F1777" t="s">
        <v>2507</v>
      </c>
      <c r="G1777" t="s">
        <v>2508</v>
      </c>
      <c r="H1777" t="s">
        <v>1602</v>
      </c>
      <c r="I1777" t="s">
        <v>130</v>
      </c>
      <c r="J1777" t="s">
        <v>78</v>
      </c>
      <c r="K1777" t="s">
        <v>109</v>
      </c>
      <c r="L1777">
        <v>38.880341136699997</v>
      </c>
      <c r="M1777">
        <v>-121.00372303100001</v>
      </c>
      <c r="N1777" s="7" t="s">
        <v>1583</v>
      </c>
      <c r="O1777" s="7" t="s">
        <v>3481</v>
      </c>
      <c r="P1777" s="7" t="s">
        <v>1585</v>
      </c>
      <c r="Q1777" s="7" t="s">
        <v>141</v>
      </c>
      <c r="R1777" s="7">
        <v>68</v>
      </c>
      <c r="S1777" s="7">
        <v>106</v>
      </c>
      <c r="T1777" s="7" t="s">
        <v>134</v>
      </c>
      <c r="U1777" s="7"/>
      <c r="V1777" s="7" t="s">
        <v>2605</v>
      </c>
      <c r="W1777" s="8">
        <v>0.72083333333333333</v>
      </c>
      <c r="X1777" s="8">
        <v>0</v>
      </c>
      <c r="Y1777" s="8">
        <v>0</v>
      </c>
      <c r="Z1777" s="8">
        <v>0.72083333333333333</v>
      </c>
      <c r="AA1777" s="8">
        <v>0</v>
      </c>
      <c r="AB1777" s="8">
        <v>0</v>
      </c>
      <c r="AC1777" s="8">
        <v>0</v>
      </c>
      <c r="AD1777" s="8">
        <v>0</v>
      </c>
      <c r="AE1777" s="8">
        <v>0</v>
      </c>
      <c r="AF1777" s="8">
        <v>0</v>
      </c>
      <c r="AG1777" s="8">
        <v>0</v>
      </c>
      <c r="AH1777" s="8">
        <v>0</v>
      </c>
      <c r="AI1777" s="8">
        <v>0</v>
      </c>
      <c r="AJ1777" s="8">
        <v>0</v>
      </c>
      <c r="AK1777" s="8">
        <v>0</v>
      </c>
      <c r="AL1777" s="8">
        <v>0</v>
      </c>
      <c r="AM1777" s="8">
        <v>0</v>
      </c>
      <c r="AN1777" s="8">
        <v>0</v>
      </c>
      <c r="AO1777" s="8">
        <v>0</v>
      </c>
      <c r="AP1777" s="8">
        <v>0</v>
      </c>
      <c r="AQ1777" s="8">
        <v>0</v>
      </c>
      <c r="AR1777" s="8">
        <v>0</v>
      </c>
      <c r="AS1777" s="8">
        <v>0</v>
      </c>
      <c r="AT1777" s="8">
        <v>0</v>
      </c>
      <c r="AU1777" s="7">
        <v>0</v>
      </c>
      <c r="AV1777" s="7">
        <v>0</v>
      </c>
      <c r="AW1777" s="7">
        <v>0</v>
      </c>
      <c r="AX1777" s="7">
        <v>0</v>
      </c>
      <c r="AY1777" s="7">
        <v>0</v>
      </c>
      <c r="AZ1777" s="7">
        <v>0</v>
      </c>
      <c r="BA1777" s="7">
        <v>0</v>
      </c>
      <c r="BB1777" s="7">
        <v>0</v>
      </c>
      <c r="BC1777" s="8">
        <v>0.72083333333333333</v>
      </c>
      <c r="BD1777" s="8">
        <v>0</v>
      </c>
      <c r="BE1777" s="8">
        <v>0</v>
      </c>
      <c r="BF1777" s="8">
        <v>0.72083333333333333</v>
      </c>
      <c r="BG1777" s="8">
        <v>0</v>
      </c>
      <c r="BH1777" s="8">
        <v>0</v>
      </c>
      <c r="BI1777" s="8">
        <v>0</v>
      </c>
      <c r="BJ1777" s="8">
        <v>0</v>
      </c>
      <c r="BK1777" s="8">
        <v>0</v>
      </c>
      <c r="BL1777" s="8">
        <v>0</v>
      </c>
      <c r="BM1777" s="8">
        <v>0</v>
      </c>
      <c r="BN1777" s="8">
        <v>0</v>
      </c>
      <c r="BO1777" s="8">
        <v>0</v>
      </c>
      <c r="BP1777" s="8">
        <v>0</v>
      </c>
      <c r="BQ1777" s="8">
        <v>0</v>
      </c>
      <c r="BR1777" s="8">
        <v>0</v>
      </c>
    </row>
    <row r="1778" spans="1:70" x14ac:dyDescent="0.25">
      <c r="A1778" s="6">
        <v>35293507</v>
      </c>
      <c r="B1778" t="s">
        <v>3493</v>
      </c>
      <c r="C1778" s="7" t="s">
        <v>86</v>
      </c>
      <c r="D1778" s="7" t="s">
        <v>94</v>
      </c>
      <c r="E1778" s="7" t="s">
        <v>87</v>
      </c>
      <c r="F1778" t="s">
        <v>2507</v>
      </c>
      <c r="G1778" t="s">
        <v>2508</v>
      </c>
      <c r="H1778" t="s">
        <v>1602</v>
      </c>
      <c r="I1778" t="s">
        <v>130</v>
      </c>
      <c r="J1778" t="s">
        <v>78</v>
      </c>
      <c r="K1778" t="s">
        <v>109</v>
      </c>
      <c r="L1778">
        <v>38.877392961600002</v>
      </c>
      <c r="M1778">
        <v>-120.99789774209999</v>
      </c>
      <c r="N1778" s="7" t="s">
        <v>1583</v>
      </c>
      <c r="O1778" s="7" t="s">
        <v>3481</v>
      </c>
      <c r="P1778" s="7" t="s">
        <v>1585</v>
      </c>
      <c r="Q1778" s="7" t="s">
        <v>141</v>
      </c>
      <c r="R1778" s="7">
        <v>68</v>
      </c>
      <c r="S1778" s="7">
        <v>106</v>
      </c>
      <c r="T1778" s="7" t="s">
        <v>134</v>
      </c>
      <c r="U1778" s="7"/>
      <c r="V1778" s="7" t="s">
        <v>2605</v>
      </c>
      <c r="W1778" s="8">
        <v>1.5505681818181818</v>
      </c>
      <c r="X1778" s="8">
        <v>0</v>
      </c>
      <c r="Y1778" s="8">
        <v>0</v>
      </c>
      <c r="Z1778" s="8">
        <v>1.5505681818181818</v>
      </c>
      <c r="AA1778" s="8">
        <v>0</v>
      </c>
      <c r="AB1778" s="8">
        <v>0</v>
      </c>
      <c r="AC1778" s="8">
        <v>0</v>
      </c>
      <c r="AD1778" s="8">
        <v>0</v>
      </c>
      <c r="AE1778" s="8">
        <v>0</v>
      </c>
      <c r="AF1778" s="8">
        <v>0</v>
      </c>
      <c r="AG1778" s="8">
        <v>0</v>
      </c>
      <c r="AH1778" s="8">
        <v>0</v>
      </c>
      <c r="AI1778" s="8">
        <v>0</v>
      </c>
      <c r="AJ1778" s="8">
        <v>0</v>
      </c>
      <c r="AK1778" s="8">
        <v>0</v>
      </c>
      <c r="AL1778" s="8">
        <v>0</v>
      </c>
      <c r="AM1778" s="8">
        <v>0</v>
      </c>
      <c r="AN1778" s="8">
        <v>0</v>
      </c>
      <c r="AO1778" s="8">
        <v>0</v>
      </c>
      <c r="AP1778" s="8">
        <v>0</v>
      </c>
      <c r="AQ1778" s="8">
        <v>0</v>
      </c>
      <c r="AR1778" s="8">
        <v>0</v>
      </c>
      <c r="AS1778" s="8">
        <v>0</v>
      </c>
      <c r="AT1778" s="8">
        <v>0</v>
      </c>
      <c r="AU1778" s="7">
        <v>0</v>
      </c>
      <c r="AV1778" s="7">
        <v>0</v>
      </c>
      <c r="AW1778" s="7">
        <v>0</v>
      </c>
      <c r="AX1778" s="7">
        <v>0</v>
      </c>
      <c r="AY1778" s="7">
        <v>0</v>
      </c>
      <c r="AZ1778" s="7">
        <v>0</v>
      </c>
      <c r="BA1778" s="7">
        <v>0</v>
      </c>
      <c r="BB1778" s="7">
        <v>0</v>
      </c>
      <c r="BC1778" s="8">
        <v>1.5505681818181818</v>
      </c>
      <c r="BD1778" s="8">
        <v>0</v>
      </c>
      <c r="BE1778" s="8">
        <v>0</v>
      </c>
      <c r="BF1778" s="8">
        <v>1.5505681818181818</v>
      </c>
      <c r="BG1778" s="8">
        <v>0</v>
      </c>
      <c r="BH1778" s="8">
        <v>0</v>
      </c>
      <c r="BI1778" s="8">
        <v>0</v>
      </c>
      <c r="BJ1778" s="8">
        <v>0</v>
      </c>
      <c r="BK1778" s="8">
        <v>0</v>
      </c>
      <c r="BL1778" s="8">
        <v>0</v>
      </c>
      <c r="BM1778" s="8">
        <v>0</v>
      </c>
      <c r="BN1778" s="8">
        <v>0</v>
      </c>
      <c r="BO1778" s="8">
        <v>0</v>
      </c>
      <c r="BP1778" s="8">
        <v>0</v>
      </c>
      <c r="BQ1778" s="8">
        <v>0</v>
      </c>
      <c r="BR1778" s="8">
        <v>0</v>
      </c>
    </row>
    <row r="1779" spans="1:70" x14ac:dyDescent="0.25">
      <c r="A1779" s="6">
        <v>35293508</v>
      </c>
      <c r="B1779" t="s">
        <v>3494</v>
      </c>
      <c r="C1779" s="7" t="s">
        <v>137</v>
      </c>
      <c r="D1779" s="7" t="s">
        <v>94</v>
      </c>
      <c r="E1779" s="7" t="s">
        <v>95</v>
      </c>
      <c r="F1779" t="s">
        <v>2507</v>
      </c>
      <c r="G1779" t="s">
        <v>2508</v>
      </c>
      <c r="H1779" t="s">
        <v>1602</v>
      </c>
      <c r="I1779" t="s">
        <v>130</v>
      </c>
      <c r="J1779" t="s">
        <v>78</v>
      </c>
      <c r="K1779" t="s">
        <v>109</v>
      </c>
      <c r="L1779">
        <v>38.8729410368</v>
      </c>
      <c r="M1779">
        <v>-120.9909853514</v>
      </c>
      <c r="N1779" s="7" t="s">
        <v>1583</v>
      </c>
      <c r="O1779" s="7" t="s">
        <v>3481</v>
      </c>
      <c r="P1779" s="7" t="s">
        <v>1585</v>
      </c>
      <c r="Q1779" s="7" t="s">
        <v>141</v>
      </c>
      <c r="R1779" s="7">
        <v>68</v>
      </c>
      <c r="S1779" s="7">
        <v>106</v>
      </c>
      <c r="T1779" s="7" t="s">
        <v>134</v>
      </c>
      <c r="U1779" s="7" t="s">
        <v>211</v>
      </c>
      <c r="V1779" s="7" t="s">
        <v>80</v>
      </c>
      <c r="W1779" s="8">
        <v>0</v>
      </c>
      <c r="X1779" s="8">
        <v>0.4621212121212121</v>
      </c>
      <c r="Y1779" s="8">
        <v>0</v>
      </c>
      <c r="Z1779" s="8">
        <v>0.4621212121212121</v>
      </c>
      <c r="AA1779" s="8">
        <v>0</v>
      </c>
      <c r="AB1779" s="8">
        <v>0</v>
      </c>
      <c r="AC1779" s="8">
        <v>0</v>
      </c>
      <c r="AD1779" s="8">
        <v>0</v>
      </c>
      <c r="AE1779" s="8">
        <v>0</v>
      </c>
      <c r="AF1779" s="8">
        <v>0</v>
      </c>
      <c r="AG1779" s="8">
        <v>0</v>
      </c>
      <c r="AH1779" s="8">
        <v>0</v>
      </c>
      <c r="AI1779" s="8">
        <v>0</v>
      </c>
      <c r="AJ1779" s="8">
        <v>0</v>
      </c>
      <c r="AK1779" s="8">
        <v>0</v>
      </c>
      <c r="AL1779" s="8">
        <v>0</v>
      </c>
      <c r="AM1779" s="8">
        <v>0</v>
      </c>
      <c r="AN1779" s="8">
        <v>0</v>
      </c>
      <c r="AO1779" s="8">
        <v>0</v>
      </c>
      <c r="AP1779" s="8">
        <v>0</v>
      </c>
      <c r="AQ1779" s="8">
        <v>0</v>
      </c>
      <c r="AR1779" s="8">
        <v>0</v>
      </c>
      <c r="AS1779" s="8">
        <v>0</v>
      </c>
      <c r="AT1779" s="8">
        <v>0</v>
      </c>
      <c r="AU1779" s="7">
        <v>0</v>
      </c>
      <c r="AV1779" s="7">
        <v>0</v>
      </c>
      <c r="AW1779" s="7">
        <v>0</v>
      </c>
      <c r="AX1779" s="7">
        <v>0</v>
      </c>
      <c r="AY1779" s="7">
        <v>0</v>
      </c>
      <c r="AZ1779" s="7">
        <v>0.4621212121212121</v>
      </c>
      <c r="BA1779" s="7">
        <v>0</v>
      </c>
      <c r="BB1779" s="7">
        <v>0.4621212121212121</v>
      </c>
      <c r="BC1779" s="8">
        <v>0</v>
      </c>
      <c r="BD1779" s="8">
        <v>0</v>
      </c>
      <c r="BE1779" s="8">
        <v>0</v>
      </c>
      <c r="BF1779" s="8">
        <v>0</v>
      </c>
      <c r="BG1779" s="8">
        <v>0</v>
      </c>
      <c r="BH1779" s="8">
        <v>0</v>
      </c>
      <c r="BI1779" s="8">
        <v>0</v>
      </c>
      <c r="BJ1779" s="8">
        <v>0</v>
      </c>
      <c r="BK1779" s="8">
        <v>0</v>
      </c>
      <c r="BL1779" s="8">
        <v>0</v>
      </c>
      <c r="BM1779" s="8">
        <v>0</v>
      </c>
      <c r="BN1779" s="8">
        <v>0</v>
      </c>
      <c r="BO1779" s="8">
        <v>0</v>
      </c>
      <c r="BP1779" s="8">
        <v>0</v>
      </c>
      <c r="BQ1779" s="8">
        <v>0</v>
      </c>
      <c r="BR1779" s="8">
        <v>0</v>
      </c>
    </row>
    <row r="1780" spans="1:70" x14ac:dyDescent="0.25">
      <c r="A1780" s="6">
        <v>35293509</v>
      </c>
      <c r="B1780" t="s">
        <v>3495</v>
      </c>
      <c r="C1780" s="7" t="s">
        <v>86</v>
      </c>
      <c r="D1780" s="7" t="s">
        <v>94</v>
      </c>
      <c r="E1780" s="7" t="s">
        <v>87</v>
      </c>
      <c r="F1780" t="s">
        <v>2507</v>
      </c>
      <c r="G1780" t="s">
        <v>2508</v>
      </c>
      <c r="H1780" t="s">
        <v>1602</v>
      </c>
      <c r="I1780" t="s">
        <v>130</v>
      </c>
      <c r="J1780" t="s">
        <v>78</v>
      </c>
      <c r="K1780" t="s">
        <v>109</v>
      </c>
      <c r="L1780">
        <v>38.860829457199998</v>
      </c>
      <c r="M1780">
        <v>-120.9930047604</v>
      </c>
      <c r="N1780" s="7" t="s">
        <v>1583</v>
      </c>
      <c r="O1780" s="7" t="s">
        <v>3481</v>
      </c>
      <c r="P1780" s="7" t="s">
        <v>1585</v>
      </c>
      <c r="Q1780" s="7" t="s">
        <v>141</v>
      </c>
      <c r="R1780" s="7">
        <v>68</v>
      </c>
      <c r="S1780" s="7">
        <v>106</v>
      </c>
      <c r="T1780" s="7" t="s">
        <v>134</v>
      </c>
      <c r="U1780" s="7"/>
      <c r="V1780" s="7" t="s">
        <v>2605</v>
      </c>
      <c r="W1780" s="8">
        <v>2.0441287878787877</v>
      </c>
      <c r="X1780" s="8">
        <v>0</v>
      </c>
      <c r="Y1780" s="8">
        <v>0</v>
      </c>
      <c r="Z1780" s="8">
        <v>2.0441287878787877</v>
      </c>
      <c r="AA1780" s="8">
        <v>0</v>
      </c>
      <c r="AB1780" s="8">
        <v>0</v>
      </c>
      <c r="AC1780" s="8">
        <v>0</v>
      </c>
      <c r="AD1780" s="8">
        <v>0</v>
      </c>
      <c r="AE1780" s="8">
        <v>0</v>
      </c>
      <c r="AF1780" s="8">
        <v>0</v>
      </c>
      <c r="AG1780" s="8">
        <v>0</v>
      </c>
      <c r="AH1780" s="8">
        <v>0</v>
      </c>
      <c r="AI1780" s="8">
        <v>0</v>
      </c>
      <c r="AJ1780" s="8">
        <v>0</v>
      </c>
      <c r="AK1780" s="8">
        <v>0</v>
      </c>
      <c r="AL1780" s="8">
        <v>0</v>
      </c>
      <c r="AM1780" s="8">
        <v>0</v>
      </c>
      <c r="AN1780" s="8">
        <v>0</v>
      </c>
      <c r="AO1780" s="8">
        <v>0</v>
      </c>
      <c r="AP1780" s="8">
        <v>0</v>
      </c>
      <c r="AQ1780" s="8">
        <v>0</v>
      </c>
      <c r="AR1780" s="8">
        <v>0</v>
      </c>
      <c r="AS1780" s="8">
        <v>0</v>
      </c>
      <c r="AT1780" s="8">
        <v>0</v>
      </c>
      <c r="AU1780" s="7">
        <v>0</v>
      </c>
      <c r="AV1780" s="7">
        <v>0</v>
      </c>
      <c r="AW1780" s="7">
        <v>0</v>
      </c>
      <c r="AX1780" s="7">
        <v>0</v>
      </c>
      <c r="AY1780" s="7">
        <v>0</v>
      </c>
      <c r="AZ1780" s="7">
        <v>0</v>
      </c>
      <c r="BA1780" s="7">
        <v>0</v>
      </c>
      <c r="BB1780" s="7">
        <v>0</v>
      </c>
      <c r="BC1780" s="8">
        <v>2.0441287878787877</v>
      </c>
      <c r="BD1780" s="8">
        <v>0</v>
      </c>
      <c r="BE1780" s="8">
        <v>0</v>
      </c>
      <c r="BF1780" s="8">
        <v>2.0441287878787877</v>
      </c>
      <c r="BG1780" s="8">
        <v>0</v>
      </c>
      <c r="BH1780" s="8">
        <v>0</v>
      </c>
      <c r="BI1780" s="8">
        <v>0</v>
      </c>
      <c r="BJ1780" s="8">
        <v>0</v>
      </c>
      <c r="BK1780" s="8">
        <v>0</v>
      </c>
      <c r="BL1780" s="8">
        <v>0</v>
      </c>
      <c r="BM1780" s="8">
        <v>0</v>
      </c>
      <c r="BN1780" s="8">
        <v>0</v>
      </c>
      <c r="BO1780" s="8">
        <v>0</v>
      </c>
      <c r="BP1780" s="8">
        <v>0</v>
      </c>
      <c r="BQ1780" s="8">
        <v>0</v>
      </c>
      <c r="BR1780" s="8">
        <v>0</v>
      </c>
    </row>
    <row r="1781" spans="1:70" x14ac:dyDescent="0.25">
      <c r="A1781" s="6">
        <v>35293847</v>
      </c>
      <c r="B1781" t="s">
        <v>3496</v>
      </c>
      <c r="C1781" s="7" t="s">
        <v>86</v>
      </c>
      <c r="D1781" s="7" t="s">
        <v>94</v>
      </c>
      <c r="E1781" s="7" t="s">
        <v>87</v>
      </c>
      <c r="F1781" t="s">
        <v>2507</v>
      </c>
      <c r="G1781" t="s">
        <v>2508</v>
      </c>
      <c r="H1781" t="s">
        <v>1602</v>
      </c>
      <c r="I1781" t="s">
        <v>130</v>
      </c>
      <c r="J1781" t="s">
        <v>78</v>
      </c>
      <c r="K1781" t="s">
        <v>109</v>
      </c>
      <c r="L1781">
        <v>38.870373252299999</v>
      </c>
      <c r="M1781">
        <v>-121.02166562079999</v>
      </c>
      <c r="N1781" s="7" t="s">
        <v>1583</v>
      </c>
      <c r="O1781" s="7" t="s">
        <v>3481</v>
      </c>
      <c r="P1781" s="7" t="s">
        <v>1585</v>
      </c>
      <c r="Q1781" s="7" t="s">
        <v>141</v>
      </c>
      <c r="R1781" s="7">
        <v>68</v>
      </c>
      <c r="S1781" s="7">
        <v>106</v>
      </c>
      <c r="T1781" s="7" t="s">
        <v>134</v>
      </c>
      <c r="U1781" s="7"/>
      <c r="V1781" s="7" t="s">
        <v>2605</v>
      </c>
      <c r="W1781" s="8">
        <v>0.38636363636363635</v>
      </c>
      <c r="X1781" s="8">
        <v>0</v>
      </c>
      <c r="Y1781" s="8">
        <v>0</v>
      </c>
      <c r="Z1781" s="8">
        <v>0.38636363636363635</v>
      </c>
      <c r="AA1781" s="8">
        <v>0</v>
      </c>
      <c r="AB1781" s="8">
        <v>0</v>
      </c>
      <c r="AC1781" s="8">
        <v>0</v>
      </c>
      <c r="AD1781" s="8">
        <v>0</v>
      </c>
      <c r="AE1781" s="8">
        <v>0</v>
      </c>
      <c r="AF1781" s="8">
        <v>0</v>
      </c>
      <c r="AG1781" s="8">
        <v>0</v>
      </c>
      <c r="AH1781" s="8">
        <v>0</v>
      </c>
      <c r="AI1781" s="8">
        <v>0</v>
      </c>
      <c r="AJ1781" s="8">
        <v>0</v>
      </c>
      <c r="AK1781" s="8">
        <v>0</v>
      </c>
      <c r="AL1781" s="8">
        <v>0</v>
      </c>
      <c r="AM1781" s="8">
        <v>0</v>
      </c>
      <c r="AN1781" s="8">
        <v>0</v>
      </c>
      <c r="AO1781" s="8">
        <v>0</v>
      </c>
      <c r="AP1781" s="8">
        <v>0</v>
      </c>
      <c r="AQ1781" s="8">
        <v>0</v>
      </c>
      <c r="AR1781" s="8">
        <v>0</v>
      </c>
      <c r="AS1781" s="8">
        <v>0</v>
      </c>
      <c r="AT1781" s="8">
        <v>0</v>
      </c>
      <c r="AU1781" s="7">
        <v>0</v>
      </c>
      <c r="AV1781" s="7">
        <v>0</v>
      </c>
      <c r="AW1781" s="7">
        <v>0</v>
      </c>
      <c r="AX1781" s="7">
        <v>0</v>
      </c>
      <c r="AY1781" s="7">
        <v>0</v>
      </c>
      <c r="AZ1781" s="7">
        <v>0</v>
      </c>
      <c r="BA1781" s="7">
        <v>0</v>
      </c>
      <c r="BB1781" s="7">
        <v>0</v>
      </c>
      <c r="BC1781" s="8">
        <v>0.38636363636363635</v>
      </c>
      <c r="BD1781" s="8">
        <v>0</v>
      </c>
      <c r="BE1781" s="8">
        <v>0</v>
      </c>
      <c r="BF1781" s="8">
        <v>0.38636363636363635</v>
      </c>
      <c r="BG1781" s="8">
        <v>0</v>
      </c>
      <c r="BH1781" s="8">
        <v>0</v>
      </c>
      <c r="BI1781" s="8">
        <v>0</v>
      </c>
      <c r="BJ1781" s="8">
        <v>0</v>
      </c>
      <c r="BK1781" s="8">
        <v>0</v>
      </c>
      <c r="BL1781" s="8">
        <v>0</v>
      </c>
      <c r="BM1781" s="8">
        <v>0</v>
      </c>
      <c r="BN1781" s="8">
        <v>0</v>
      </c>
      <c r="BO1781" s="8">
        <v>0</v>
      </c>
      <c r="BP1781" s="8">
        <v>0</v>
      </c>
      <c r="BQ1781" s="8">
        <v>0</v>
      </c>
      <c r="BR1781" s="8">
        <v>0</v>
      </c>
    </row>
    <row r="1782" spans="1:70" x14ac:dyDescent="0.25">
      <c r="A1782" s="6">
        <v>35301112</v>
      </c>
      <c r="B1782" t="s">
        <v>3497</v>
      </c>
      <c r="C1782" s="7" t="s">
        <v>137</v>
      </c>
      <c r="D1782" s="7" t="s">
        <v>94</v>
      </c>
      <c r="E1782" s="7" t="s">
        <v>95</v>
      </c>
      <c r="F1782" t="s">
        <v>2507</v>
      </c>
      <c r="G1782" t="s">
        <v>2508</v>
      </c>
      <c r="H1782" t="s">
        <v>1602</v>
      </c>
      <c r="I1782" t="s">
        <v>130</v>
      </c>
      <c r="J1782" t="s">
        <v>78</v>
      </c>
      <c r="K1782" t="s">
        <v>109</v>
      </c>
      <c r="L1782">
        <v>38.864127435900002</v>
      </c>
      <c r="M1782">
        <v>-120.9816626515</v>
      </c>
      <c r="N1782" s="7" t="s">
        <v>1583</v>
      </c>
      <c r="O1782" s="7" t="s">
        <v>3481</v>
      </c>
      <c r="P1782" s="7" t="s">
        <v>1585</v>
      </c>
      <c r="Q1782" s="7" t="s">
        <v>141</v>
      </c>
      <c r="R1782" s="7">
        <v>68</v>
      </c>
      <c r="S1782" s="7">
        <v>106</v>
      </c>
      <c r="T1782" s="7" t="s">
        <v>134</v>
      </c>
      <c r="U1782" s="7" t="s">
        <v>211</v>
      </c>
      <c r="V1782" s="7" t="s">
        <v>80</v>
      </c>
      <c r="W1782" s="8">
        <v>0.26515151515151514</v>
      </c>
      <c r="X1782" s="8">
        <v>0.2878787878787879</v>
      </c>
      <c r="Y1782" s="8">
        <v>0</v>
      </c>
      <c r="Z1782" s="8">
        <v>0.55303030303030298</v>
      </c>
      <c r="AA1782" s="8">
        <v>0</v>
      </c>
      <c r="AB1782" s="8">
        <v>0</v>
      </c>
      <c r="AC1782" s="8">
        <v>0</v>
      </c>
      <c r="AD1782" s="8">
        <v>0</v>
      </c>
      <c r="AE1782" s="8">
        <v>0</v>
      </c>
      <c r="AF1782" s="8">
        <v>0</v>
      </c>
      <c r="AG1782" s="8">
        <v>0</v>
      </c>
      <c r="AH1782" s="8">
        <v>0</v>
      </c>
      <c r="AI1782" s="8">
        <v>0</v>
      </c>
      <c r="AJ1782" s="8">
        <v>0</v>
      </c>
      <c r="AK1782" s="8">
        <v>0</v>
      </c>
      <c r="AL1782" s="8">
        <v>0</v>
      </c>
      <c r="AM1782" s="8">
        <v>0</v>
      </c>
      <c r="AN1782" s="8">
        <v>0</v>
      </c>
      <c r="AO1782" s="8">
        <v>0</v>
      </c>
      <c r="AP1782" s="8">
        <v>0</v>
      </c>
      <c r="AQ1782" s="8">
        <v>0</v>
      </c>
      <c r="AR1782" s="8">
        <v>0</v>
      </c>
      <c r="AS1782" s="8">
        <v>0</v>
      </c>
      <c r="AT1782" s="8">
        <v>0</v>
      </c>
      <c r="AU1782" s="7">
        <v>0</v>
      </c>
      <c r="AV1782" s="7">
        <v>0</v>
      </c>
      <c r="AW1782" s="7">
        <v>0</v>
      </c>
      <c r="AX1782" s="7">
        <v>0</v>
      </c>
      <c r="AY1782" s="7">
        <v>0.26515151515151514</v>
      </c>
      <c r="AZ1782" s="7">
        <v>0.28787878787878779</v>
      </c>
      <c r="BA1782" s="7">
        <v>0</v>
      </c>
      <c r="BB1782" s="7">
        <v>0.55303030303030298</v>
      </c>
      <c r="BC1782" s="8">
        <v>0</v>
      </c>
      <c r="BD1782" s="8">
        <v>0</v>
      </c>
      <c r="BE1782" s="8">
        <v>0</v>
      </c>
      <c r="BF1782" s="8">
        <v>0</v>
      </c>
      <c r="BG1782" s="8">
        <v>0</v>
      </c>
      <c r="BH1782" s="8">
        <v>0</v>
      </c>
      <c r="BI1782" s="8">
        <v>0</v>
      </c>
      <c r="BJ1782" s="8">
        <v>0</v>
      </c>
      <c r="BK1782" s="8">
        <v>0</v>
      </c>
      <c r="BL1782" s="8">
        <v>0</v>
      </c>
      <c r="BM1782" s="8">
        <v>0</v>
      </c>
      <c r="BN1782" s="8">
        <v>0</v>
      </c>
      <c r="BO1782" s="8">
        <v>0</v>
      </c>
      <c r="BP1782" s="8">
        <v>0</v>
      </c>
      <c r="BQ1782" s="8">
        <v>0</v>
      </c>
      <c r="BR1782" s="8">
        <v>0</v>
      </c>
    </row>
    <row r="1783" spans="1:70" x14ac:dyDescent="0.25">
      <c r="A1783" s="6">
        <v>35301113</v>
      </c>
      <c r="B1783" t="s">
        <v>3498</v>
      </c>
      <c r="C1783" s="7" t="s">
        <v>86</v>
      </c>
      <c r="D1783" s="7" t="s">
        <v>94</v>
      </c>
      <c r="E1783" s="7" t="s">
        <v>87</v>
      </c>
      <c r="F1783" t="s">
        <v>2507</v>
      </c>
      <c r="G1783" t="s">
        <v>2508</v>
      </c>
      <c r="H1783" t="s">
        <v>1602</v>
      </c>
      <c r="I1783" t="s">
        <v>130</v>
      </c>
      <c r="J1783" t="s">
        <v>78</v>
      </c>
      <c r="K1783" t="s">
        <v>109</v>
      </c>
      <c r="L1783">
        <v>38.863219156299998</v>
      </c>
      <c r="M1783">
        <v>-120.98142685800001</v>
      </c>
      <c r="N1783" s="7" t="s">
        <v>1583</v>
      </c>
      <c r="O1783" s="7" t="s">
        <v>3481</v>
      </c>
      <c r="P1783" s="7" t="s">
        <v>1585</v>
      </c>
      <c r="Q1783" s="7" t="s">
        <v>141</v>
      </c>
      <c r="R1783" s="7">
        <v>68</v>
      </c>
      <c r="S1783" s="7">
        <v>106</v>
      </c>
      <c r="T1783" s="7" t="s">
        <v>134</v>
      </c>
      <c r="U1783" s="7"/>
      <c r="V1783" s="7" t="s">
        <v>2605</v>
      </c>
      <c r="W1783" s="8">
        <v>1.699810606060606</v>
      </c>
      <c r="X1783" s="8">
        <v>0</v>
      </c>
      <c r="Y1783" s="8">
        <v>0</v>
      </c>
      <c r="Z1783" s="8">
        <v>1.699810606060606</v>
      </c>
      <c r="AA1783" s="8">
        <v>0</v>
      </c>
      <c r="AB1783" s="8">
        <v>0</v>
      </c>
      <c r="AC1783" s="8">
        <v>0</v>
      </c>
      <c r="AD1783" s="8">
        <v>0</v>
      </c>
      <c r="AE1783" s="8">
        <v>0</v>
      </c>
      <c r="AF1783" s="8">
        <v>0</v>
      </c>
      <c r="AG1783" s="8">
        <v>0</v>
      </c>
      <c r="AH1783" s="8">
        <v>0</v>
      </c>
      <c r="AI1783" s="8">
        <v>0</v>
      </c>
      <c r="AJ1783" s="8">
        <v>0</v>
      </c>
      <c r="AK1783" s="8">
        <v>0</v>
      </c>
      <c r="AL1783" s="8">
        <v>0</v>
      </c>
      <c r="AM1783" s="8">
        <v>0</v>
      </c>
      <c r="AN1783" s="8">
        <v>0</v>
      </c>
      <c r="AO1783" s="8">
        <v>0</v>
      </c>
      <c r="AP1783" s="8">
        <v>0</v>
      </c>
      <c r="AQ1783" s="8">
        <v>0</v>
      </c>
      <c r="AR1783" s="8">
        <v>0</v>
      </c>
      <c r="AS1783" s="8">
        <v>0</v>
      </c>
      <c r="AT1783" s="8">
        <v>0</v>
      </c>
      <c r="AU1783" s="7">
        <v>0</v>
      </c>
      <c r="AV1783" s="7">
        <v>0</v>
      </c>
      <c r="AW1783" s="7">
        <v>0</v>
      </c>
      <c r="AX1783" s="7">
        <v>0</v>
      </c>
      <c r="AY1783" s="7">
        <v>0</v>
      </c>
      <c r="AZ1783" s="7">
        <v>0</v>
      </c>
      <c r="BA1783" s="7">
        <v>0</v>
      </c>
      <c r="BB1783" s="7">
        <v>0</v>
      </c>
      <c r="BC1783" s="8">
        <v>1.699810606060606</v>
      </c>
      <c r="BD1783" s="8">
        <v>0</v>
      </c>
      <c r="BE1783" s="8">
        <v>0</v>
      </c>
      <c r="BF1783" s="8">
        <v>1.699810606060606</v>
      </c>
      <c r="BG1783" s="8">
        <v>0</v>
      </c>
      <c r="BH1783" s="8">
        <v>0</v>
      </c>
      <c r="BI1783" s="8">
        <v>0</v>
      </c>
      <c r="BJ1783" s="8">
        <v>0</v>
      </c>
      <c r="BK1783" s="8">
        <v>0</v>
      </c>
      <c r="BL1783" s="8">
        <v>0</v>
      </c>
      <c r="BM1783" s="8">
        <v>0</v>
      </c>
      <c r="BN1783" s="8">
        <v>0</v>
      </c>
      <c r="BO1783" s="8">
        <v>0</v>
      </c>
      <c r="BP1783" s="8">
        <v>0</v>
      </c>
      <c r="BQ1783" s="8">
        <v>0</v>
      </c>
      <c r="BR1783" s="8">
        <v>0</v>
      </c>
    </row>
    <row r="1784" spans="1:70" x14ac:dyDescent="0.25">
      <c r="A1784" s="6">
        <v>35301114</v>
      </c>
      <c r="B1784" t="s">
        <v>3499</v>
      </c>
      <c r="C1784" s="7" t="s">
        <v>86</v>
      </c>
      <c r="D1784" s="7" t="s">
        <v>94</v>
      </c>
      <c r="E1784" s="7" t="s">
        <v>87</v>
      </c>
      <c r="F1784" t="s">
        <v>2507</v>
      </c>
      <c r="G1784" t="s">
        <v>2508</v>
      </c>
      <c r="H1784" t="s">
        <v>1602</v>
      </c>
      <c r="I1784" t="s">
        <v>130</v>
      </c>
      <c r="J1784" t="s">
        <v>78</v>
      </c>
      <c r="K1784" t="s">
        <v>109</v>
      </c>
      <c r="L1784">
        <v>38.869419657599998</v>
      </c>
      <c r="M1784">
        <v>-120.9789719306</v>
      </c>
      <c r="N1784" s="7" t="s">
        <v>1583</v>
      </c>
      <c r="O1784" s="7" t="s">
        <v>3481</v>
      </c>
      <c r="P1784" s="7" t="s">
        <v>1585</v>
      </c>
      <c r="Q1784" s="7" t="s">
        <v>141</v>
      </c>
      <c r="R1784" s="7">
        <v>68</v>
      </c>
      <c r="S1784" s="7">
        <v>106</v>
      </c>
      <c r="T1784" s="7" t="s">
        <v>134</v>
      </c>
      <c r="U1784" s="7"/>
      <c r="V1784" s="7" t="s">
        <v>2605</v>
      </c>
      <c r="W1784" s="8">
        <v>1.0695075757575758</v>
      </c>
      <c r="X1784" s="8">
        <v>0</v>
      </c>
      <c r="Y1784" s="8">
        <v>0</v>
      </c>
      <c r="Z1784" s="8">
        <v>1.0695075757575758</v>
      </c>
      <c r="AA1784" s="8">
        <v>0</v>
      </c>
      <c r="AB1784" s="8">
        <v>0</v>
      </c>
      <c r="AC1784" s="8">
        <v>0</v>
      </c>
      <c r="AD1784" s="8">
        <v>0</v>
      </c>
      <c r="AE1784" s="8">
        <v>0</v>
      </c>
      <c r="AF1784" s="8">
        <v>0</v>
      </c>
      <c r="AG1784" s="8">
        <v>0</v>
      </c>
      <c r="AH1784" s="8">
        <v>0</v>
      </c>
      <c r="AI1784" s="8">
        <v>0</v>
      </c>
      <c r="AJ1784" s="8">
        <v>0</v>
      </c>
      <c r="AK1784" s="8">
        <v>0</v>
      </c>
      <c r="AL1784" s="8">
        <v>0</v>
      </c>
      <c r="AM1784" s="8">
        <v>0</v>
      </c>
      <c r="AN1784" s="8">
        <v>0</v>
      </c>
      <c r="AO1784" s="8">
        <v>0</v>
      </c>
      <c r="AP1784" s="8">
        <v>0</v>
      </c>
      <c r="AQ1784" s="8">
        <v>0</v>
      </c>
      <c r="AR1784" s="8">
        <v>0</v>
      </c>
      <c r="AS1784" s="8">
        <v>0</v>
      </c>
      <c r="AT1784" s="8">
        <v>0</v>
      </c>
      <c r="AU1784" s="7">
        <v>0</v>
      </c>
      <c r="AV1784" s="7">
        <v>0</v>
      </c>
      <c r="AW1784" s="7">
        <v>0</v>
      </c>
      <c r="AX1784" s="7">
        <v>0</v>
      </c>
      <c r="AY1784" s="7">
        <v>0</v>
      </c>
      <c r="AZ1784" s="7">
        <v>0</v>
      </c>
      <c r="BA1784" s="7">
        <v>0</v>
      </c>
      <c r="BB1784" s="7">
        <v>0</v>
      </c>
      <c r="BC1784" s="8">
        <v>1.0695075757575758</v>
      </c>
      <c r="BD1784" s="8">
        <v>0</v>
      </c>
      <c r="BE1784" s="8">
        <v>0</v>
      </c>
      <c r="BF1784" s="8">
        <v>1.0695075757575758</v>
      </c>
      <c r="BG1784" s="8">
        <v>0</v>
      </c>
      <c r="BH1784" s="8">
        <v>0</v>
      </c>
      <c r="BI1784" s="8">
        <v>0</v>
      </c>
      <c r="BJ1784" s="8">
        <v>0</v>
      </c>
      <c r="BK1784" s="8">
        <v>0</v>
      </c>
      <c r="BL1784" s="8">
        <v>0</v>
      </c>
      <c r="BM1784" s="8">
        <v>0</v>
      </c>
      <c r="BN1784" s="8">
        <v>0</v>
      </c>
      <c r="BO1784" s="8">
        <v>0</v>
      </c>
      <c r="BP1784" s="8">
        <v>0</v>
      </c>
      <c r="BQ1784" s="8">
        <v>0</v>
      </c>
      <c r="BR1784" s="8">
        <v>0</v>
      </c>
    </row>
    <row r="1785" spans="1:70" x14ac:dyDescent="0.25">
      <c r="A1785" s="6">
        <v>35300933</v>
      </c>
      <c r="B1785" t="s">
        <v>3500</v>
      </c>
      <c r="C1785" s="7" t="s">
        <v>137</v>
      </c>
      <c r="D1785" s="7" t="s">
        <v>94</v>
      </c>
      <c r="E1785" s="7" t="s">
        <v>95</v>
      </c>
      <c r="F1785" t="s">
        <v>2507</v>
      </c>
      <c r="G1785" t="s">
        <v>2508</v>
      </c>
      <c r="H1785" t="s">
        <v>1602</v>
      </c>
      <c r="I1785" t="s">
        <v>130</v>
      </c>
      <c r="J1785" t="s">
        <v>78</v>
      </c>
      <c r="K1785" t="s">
        <v>109</v>
      </c>
      <c r="L1785">
        <v>38.877474160299997</v>
      </c>
      <c r="M1785">
        <v>-120.9930066317</v>
      </c>
      <c r="N1785" s="7" t="s">
        <v>1583</v>
      </c>
      <c r="O1785" s="7" t="s">
        <v>3481</v>
      </c>
      <c r="P1785" s="7" t="s">
        <v>1585</v>
      </c>
      <c r="Q1785" s="7" t="s">
        <v>141</v>
      </c>
      <c r="R1785" s="7">
        <v>68</v>
      </c>
      <c r="S1785" s="7">
        <v>106</v>
      </c>
      <c r="T1785" s="7" t="s">
        <v>134</v>
      </c>
      <c r="U1785" s="7" t="s">
        <v>211</v>
      </c>
      <c r="V1785" s="7" t="s">
        <v>80</v>
      </c>
      <c r="W1785" s="8">
        <v>0</v>
      </c>
      <c r="X1785" s="8">
        <v>0.49431818181818182</v>
      </c>
      <c r="Y1785" s="8">
        <v>0</v>
      </c>
      <c r="Z1785" s="8">
        <v>0.49431818181818182</v>
      </c>
      <c r="AA1785" s="8">
        <v>0</v>
      </c>
      <c r="AB1785" s="8">
        <v>0</v>
      </c>
      <c r="AC1785" s="8">
        <v>0</v>
      </c>
      <c r="AD1785" s="8">
        <v>0</v>
      </c>
      <c r="AE1785" s="8">
        <v>0</v>
      </c>
      <c r="AF1785" s="8">
        <v>0</v>
      </c>
      <c r="AG1785" s="8">
        <v>0</v>
      </c>
      <c r="AH1785" s="8">
        <v>0</v>
      </c>
      <c r="AI1785" s="8">
        <v>0</v>
      </c>
      <c r="AJ1785" s="8">
        <v>0</v>
      </c>
      <c r="AK1785" s="8">
        <v>0</v>
      </c>
      <c r="AL1785" s="8">
        <v>0</v>
      </c>
      <c r="AM1785" s="8">
        <v>0</v>
      </c>
      <c r="AN1785" s="8">
        <v>0</v>
      </c>
      <c r="AO1785" s="8">
        <v>0</v>
      </c>
      <c r="AP1785" s="8">
        <v>0</v>
      </c>
      <c r="AQ1785" s="8">
        <v>0</v>
      </c>
      <c r="AR1785" s="8">
        <v>0</v>
      </c>
      <c r="AS1785" s="8">
        <v>0</v>
      </c>
      <c r="AT1785" s="8">
        <v>0</v>
      </c>
      <c r="AU1785" s="7">
        <v>0</v>
      </c>
      <c r="AV1785" s="7">
        <v>0</v>
      </c>
      <c r="AW1785" s="7">
        <v>0</v>
      </c>
      <c r="AX1785" s="7">
        <v>0</v>
      </c>
      <c r="AY1785" s="7">
        <v>0</v>
      </c>
      <c r="AZ1785" s="7">
        <v>0.49431818181818182</v>
      </c>
      <c r="BA1785" s="7">
        <v>0</v>
      </c>
      <c r="BB1785" s="7">
        <v>0.49431818181818182</v>
      </c>
      <c r="BC1785" s="8">
        <v>0</v>
      </c>
      <c r="BD1785" s="8">
        <v>0</v>
      </c>
      <c r="BE1785" s="8">
        <v>0</v>
      </c>
      <c r="BF1785" s="8">
        <v>0</v>
      </c>
      <c r="BG1785" s="8">
        <v>0</v>
      </c>
      <c r="BH1785" s="8">
        <v>0</v>
      </c>
      <c r="BI1785" s="8">
        <v>0</v>
      </c>
      <c r="BJ1785" s="8">
        <v>0</v>
      </c>
      <c r="BK1785" s="8">
        <v>0</v>
      </c>
      <c r="BL1785" s="8">
        <v>0</v>
      </c>
      <c r="BM1785" s="8">
        <v>0</v>
      </c>
      <c r="BN1785" s="8">
        <v>0</v>
      </c>
      <c r="BO1785" s="8">
        <v>0</v>
      </c>
      <c r="BP1785" s="8">
        <v>0</v>
      </c>
      <c r="BQ1785" s="8">
        <v>0</v>
      </c>
      <c r="BR1785" s="8">
        <v>0</v>
      </c>
    </row>
    <row r="1786" spans="1:70" x14ac:dyDescent="0.25">
      <c r="A1786" s="6">
        <v>35300934</v>
      </c>
      <c r="B1786" t="s">
        <v>3501</v>
      </c>
      <c r="C1786" s="7" t="s">
        <v>86</v>
      </c>
      <c r="D1786" s="7" t="s">
        <v>94</v>
      </c>
      <c r="E1786" s="7" t="s">
        <v>87</v>
      </c>
      <c r="F1786" t="s">
        <v>2507</v>
      </c>
      <c r="G1786" t="s">
        <v>2508</v>
      </c>
      <c r="H1786" t="s">
        <v>1602</v>
      </c>
      <c r="I1786" t="s">
        <v>130</v>
      </c>
      <c r="J1786" t="s">
        <v>78</v>
      </c>
      <c r="K1786" t="s">
        <v>109</v>
      </c>
      <c r="L1786">
        <v>38.870836746499997</v>
      </c>
      <c r="M1786">
        <v>-120.98247394400001</v>
      </c>
      <c r="N1786" s="7" t="s">
        <v>1583</v>
      </c>
      <c r="O1786" s="7" t="s">
        <v>3481</v>
      </c>
      <c r="P1786" s="7" t="s">
        <v>1585</v>
      </c>
      <c r="Q1786" s="7" t="s">
        <v>141</v>
      </c>
      <c r="R1786" s="7">
        <v>68</v>
      </c>
      <c r="S1786" s="7">
        <v>106</v>
      </c>
      <c r="T1786" s="7" t="s">
        <v>134</v>
      </c>
      <c r="U1786" s="7"/>
      <c r="V1786" s="7" t="s">
        <v>2605</v>
      </c>
      <c r="W1786" s="8">
        <v>1.6409090909090909</v>
      </c>
      <c r="X1786" s="8">
        <v>0</v>
      </c>
      <c r="Y1786" s="8">
        <v>0</v>
      </c>
      <c r="Z1786" s="8">
        <v>1.6409090909090909</v>
      </c>
      <c r="AA1786" s="8">
        <v>0</v>
      </c>
      <c r="AB1786" s="8">
        <v>0</v>
      </c>
      <c r="AC1786" s="8">
        <v>0</v>
      </c>
      <c r="AD1786" s="8">
        <v>0</v>
      </c>
      <c r="AE1786" s="8">
        <v>0</v>
      </c>
      <c r="AF1786" s="8">
        <v>0</v>
      </c>
      <c r="AG1786" s="8">
        <v>0</v>
      </c>
      <c r="AH1786" s="8">
        <v>0</v>
      </c>
      <c r="AI1786" s="8">
        <v>0</v>
      </c>
      <c r="AJ1786" s="8">
        <v>0</v>
      </c>
      <c r="AK1786" s="8">
        <v>0</v>
      </c>
      <c r="AL1786" s="8">
        <v>0</v>
      </c>
      <c r="AM1786" s="8">
        <v>0</v>
      </c>
      <c r="AN1786" s="8">
        <v>0</v>
      </c>
      <c r="AO1786" s="8">
        <v>0</v>
      </c>
      <c r="AP1786" s="8">
        <v>0</v>
      </c>
      <c r="AQ1786" s="8">
        <v>0</v>
      </c>
      <c r="AR1786" s="8">
        <v>0</v>
      </c>
      <c r="AS1786" s="8">
        <v>0</v>
      </c>
      <c r="AT1786" s="8">
        <v>0</v>
      </c>
      <c r="AU1786" s="7">
        <v>0</v>
      </c>
      <c r="AV1786" s="7">
        <v>0</v>
      </c>
      <c r="AW1786" s="7">
        <v>0</v>
      </c>
      <c r="AX1786" s="7">
        <v>0</v>
      </c>
      <c r="AY1786" s="7">
        <v>0</v>
      </c>
      <c r="AZ1786" s="7">
        <v>0</v>
      </c>
      <c r="BA1786" s="7">
        <v>0</v>
      </c>
      <c r="BB1786" s="7">
        <v>0</v>
      </c>
      <c r="BC1786" s="8">
        <v>1.6409090909090909</v>
      </c>
      <c r="BD1786" s="8">
        <v>0</v>
      </c>
      <c r="BE1786" s="8">
        <v>0</v>
      </c>
      <c r="BF1786" s="8">
        <v>1.6409090909090909</v>
      </c>
      <c r="BG1786" s="8">
        <v>0</v>
      </c>
      <c r="BH1786" s="8">
        <v>0</v>
      </c>
      <c r="BI1786" s="8">
        <v>0</v>
      </c>
      <c r="BJ1786" s="8">
        <v>0</v>
      </c>
      <c r="BK1786" s="8">
        <v>0</v>
      </c>
      <c r="BL1786" s="8">
        <v>0</v>
      </c>
      <c r="BM1786" s="8">
        <v>0</v>
      </c>
      <c r="BN1786" s="8">
        <v>0</v>
      </c>
      <c r="BO1786" s="8">
        <v>0</v>
      </c>
      <c r="BP1786" s="8">
        <v>0</v>
      </c>
      <c r="BQ1786" s="8">
        <v>0</v>
      </c>
      <c r="BR1786" s="8">
        <v>0</v>
      </c>
    </row>
    <row r="1787" spans="1:70" x14ac:dyDescent="0.25">
      <c r="A1787" s="6">
        <v>35254070</v>
      </c>
      <c r="B1787" t="s">
        <v>3502</v>
      </c>
      <c r="C1787" s="7" t="s">
        <v>86</v>
      </c>
      <c r="D1787" s="7" t="s">
        <v>94</v>
      </c>
      <c r="E1787" s="7" t="s">
        <v>87</v>
      </c>
      <c r="F1787" t="s">
        <v>2507</v>
      </c>
      <c r="G1787" t="s">
        <v>2508</v>
      </c>
      <c r="H1787" t="s">
        <v>1602</v>
      </c>
      <c r="I1787" t="s">
        <v>130</v>
      </c>
      <c r="J1787" t="s">
        <v>78</v>
      </c>
      <c r="K1787" t="s">
        <v>109</v>
      </c>
      <c r="L1787">
        <v>38.893130838600001</v>
      </c>
      <c r="M1787">
        <v>-120.9966385452</v>
      </c>
      <c r="N1787" s="7" t="s">
        <v>1583</v>
      </c>
      <c r="O1787" s="7" t="s">
        <v>3503</v>
      </c>
      <c r="P1787" s="7" t="s">
        <v>1585</v>
      </c>
      <c r="Q1787" s="7" t="s">
        <v>141</v>
      </c>
      <c r="R1787" s="7">
        <v>169</v>
      </c>
      <c r="S1787" s="7">
        <v>401</v>
      </c>
      <c r="T1787" s="7" t="s">
        <v>123</v>
      </c>
      <c r="U1787" s="7"/>
      <c r="V1787" s="7" t="s">
        <v>2605</v>
      </c>
      <c r="W1787" s="8">
        <v>0.95700757575757578</v>
      </c>
      <c r="X1787" s="8">
        <v>0</v>
      </c>
      <c r="Y1787" s="8">
        <v>0</v>
      </c>
      <c r="Z1787" s="8">
        <v>0.95700757575757578</v>
      </c>
      <c r="AA1787" s="8">
        <v>0</v>
      </c>
      <c r="AB1787" s="8">
        <v>0</v>
      </c>
      <c r="AC1787" s="8">
        <v>0</v>
      </c>
      <c r="AD1787" s="8">
        <v>0</v>
      </c>
      <c r="AE1787" s="8">
        <v>0</v>
      </c>
      <c r="AF1787" s="8">
        <v>0</v>
      </c>
      <c r="AG1787" s="8">
        <v>0</v>
      </c>
      <c r="AH1787" s="8">
        <v>0</v>
      </c>
      <c r="AI1787" s="8">
        <v>0</v>
      </c>
      <c r="AJ1787" s="8">
        <v>0</v>
      </c>
      <c r="AK1787" s="8">
        <v>0</v>
      </c>
      <c r="AL1787" s="8">
        <v>0</v>
      </c>
      <c r="AM1787" s="8">
        <v>0</v>
      </c>
      <c r="AN1787" s="8">
        <v>0</v>
      </c>
      <c r="AO1787" s="8">
        <v>0</v>
      </c>
      <c r="AP1787" s="8">
        <v>0</v>
      </c>
      <c r="AQ1787" s="8">
        <v>0</v>
      </c>
      <c r="AR1787" s="8">
        <v>0</v>
      </c>
      <c r="AS1787" s="8">
        <v>0</v>
      </c>
      <c r="AT1787" s="8">
        <v>0</v>
      </c>
      <c r="AU1787" s="7">
        <v>0</v>
      </c>
      <c r="AV1787" s="7">
        <v>0</v>
      </c>
      <c r="AW1787" s="7">
        <v>0</v>
      </c>
      <c r="AX1787" s="7">
        <v>0</v>
      </c>
      <c r="AY1787" s="7">
        <v>0</v>
      </c>
      <c r="AZ1787" s="7">
        <v>0</v>
      </c>
      <c r="BA1787" s="7">
        <v>0</v>
      </c>
      <c r="BB1787" s="7">
        <v>0</v>
      </c>
      <c r="BC1787" s="8">
        <v>0.95700757575757578</v>
      </c>
      <c r="BD1787" s="8">
        <v>0</v>
      </c>
      <c r="BE1787" s="8">
        <v>0</v>
      </c>
      <c r="BF1787" s="8">
        <v>0.95700757575757578</v>
      </c>
      <c r="BG1787" s="8">
        <v>0</v>
      </c>
      <c r="BH1787" s="8">
        <v>0</v>
      </c>
      <c r="BI1787" s="8">
        <v>0</v>
      </c>
      <c r="BJ1787" s="8">
        <v>0</v>
      </c>
      <c r="BK1787" s="8">
        <v>0</v>
      </c>
      <c r="BL1787" s="8">
        <v>0</v>
      </c>
      <c r="BM1787" s="8">
        <v>0</v>
      </c>
      <c r="BN1787" s="8">
        <v>0</v>
      </c>
      <c r="BO1787" s="8">
        <v>0</v>
      </c>
      <c r="BP1787" s="8">
        <v>0</v>
      </c>
      <c r="BQ1787" s="8">
        <v>0</v>
      </c>
      <c r="BR1787" s="8">
        <v>0</v>
      </c>
    </row>
    <row r="1788" spans="1:70" x14ac:dyDescent="0.25">
      <c r="A1788" s="6">
        <v>35254071</v>
      </c>
      <c r="B1788" t="s">
        <v>3504</v>
      </c>
      <c r="C1788" s="7" t="s">
        <v>86</v>
      </c>
      <c r="D1788" s="7" t="s">
        <v>94</v>
      </c>
      <c r="E1788" s="7" t="s">
        <v>87</v>
      </c>
      <c r="F1788" t="s">
        <v>2507</v>
      </c>
      <c r="G1788" t="s">
        <v>2508</v>
      </c>
      <c r="H1788" t="s">
        <v>1602</v>
      </c>
      <c r="I1788" t="s">
        <v>130</v>
      </c>
      <c r="J1788" t="s">
        <v>78</v>
      </c>
      <c r="K1788" t="s">
        <v>109</v>
      </c>
      <c r="L1788">
        <v>38.893211194400003</v>
      </c>
      <c r="M1788">
        <v>-120.9965163608</v>
      </c>
      <c r="N1788" s="7" t="s">
        <v>1583</v>
      </c>
      <c r="O1788" s="7" t="s">
        <v>3503</v>
      </c>
      <c r="P1788" s="7" t="s">
        <v>1585</v>
      </c>
      <c r="Q1788" s="7" t="s">
        <v>141</v>
      </c>
      <c r="R1788" s="7">
        <v>169</v>
      </c>
      <c r="S1788" s="7">
        <v>401</v>
      </c>
      <c r="T1788" s="7" t="s">
        <v>123</v>
      </c>
      <c r="U1788" s="7"/>
      <c r="V1788" s="7" t="s">
        <v>2605</v>
      </c>
      <c r="W1788" s="8">
        <v>2.65</v>
      </c>
      <c r="X1788" s="8">
        <v>0</v>
      </c>
      <c r="Y1788" s="8">
        <v>0</v>
      </c>
      <c r="Z1788" s="8">
        <v>2.65</v>
      </c>
      <c r="AA1788" s="8">
        <v>0</v>
      </c>
      <c r="AB1788" s="8">
        <v>0</v>
      </c>
      <c r="AC1788" s="8">
        <v>0</v>
      </c>
      <c r="AD1788" s="8">
        <v>0</v>
      </c>
      <c r="AE1788" s="8">
        <v>0</v>
      </c>
      <c r="AF1788" s="8">
        <v>0</v>
      </c>
      <c r="AG1788" s="8">
        <v>0</v>
      </c>
      <c r="AH1788" s="8">
        <v>0</v>
      </c>
      <c r="AI1788" s="8">
        <v>0</v>
      </c>
      <c r="AJ1788" s="8">
        <v>0</v>
      </c>
      <c r="AK1788" s="8">
        <v>0</v>
      </c>
      <c r="AL1788" s="8">
        <v>0</v>
      </c>
      <c r="AM1788" s="8">
        <v>0</v>
      </c>
      <c r="AN1788" s="8">
        <v>0</v>
      </c>
      <c r="AO1788" s="8">
        <v>0</v>
      </c>
      <c r="AP1788" s="8">
        <v>0</v>
      </c>
      <c r="AQ1788" s="8">
        <v>0</v>
      </c>
      <c r="AR1788" s="8">
        <v>0</v>
      </c>
      <c r="AS1788" s="8">
        <v>0</v>
      </c>
      <c r="AT1788" s="8">
        <v>0</v>
      </c>
      <c r="AU1788" s="7">
        <v>0</v>
      </c>
      <c r="AV1788" s="7">
        <v>0</v>
      </c>
      <c r="AW1788" s="7">
        <v>0</v>
      </c>
      <c r="AX1788" s="7">
        <v>0</v>
      </c>
      <c r="AY1788" s="7">
        <v>0</v>
      </c>
      <c r="AZ1788" s="7">
        <v>0</v>
      </c>
      <c r="BA1788" s="7">
        <v>0</v>
      </c>
      <c r="BB1788" s="7">
        <v>0</v>
      </c>
      <c r="BC1788" s="8">
        <v>2.65</v>
      </c>
      <c r="BD1788" s="8">
        <v>0</v>
      </c>
      <c r="BE1788" s="8">
        <v>0</v>
      </c>
      <c r="BF1788" s="8">
        <v>2.65</v>
      </c>
      <c r="BG1788" s="8">
        <v>0</v>
      </c>
      <c r="BH1788" s="8">
        <v>0</v>
      </c>
      <c r="BI1788" s="8">
        <v>0</v>
      </c>
      <c r="BJ1788" s="8">
        <v>0</v>
      </c>
      <c r="BK1788" s="8">
        <v>0</v>
      </c>
      <c r="BL1788" s="8">
        <v>0</v>
      </c>
      <c r="BM1788" s="8">
        <v>0</v>
      </c>
      <c r="BN1788" s="8">
        <v>0</v>
      </c>
      <c r="BO1788" s="8">
        <v>0</v>
      </c>
      <c r="BP1788" s="8">
        <v>0</v>
      </c>
      <c r="BQ1788" s="8">
        <v>0</v>
      </c>
      <c r="BR1788" s="8">
        <v>0</v>
      </c>
    </row>
    <row r="1789" spans="1:70" x14ac:dyDescent="0.25">
      <c r="A1789" s="6">
        <v>35305303</v>
      </c>
      <c r="B1789" t="s">
        <v>3505</v>
      </c>
      <c r="C1789" s="7" t="s">
        <v>86</v>
      </c>
      <c r="D1789" s="7" t="s">
        <v>94</v>
      </c>
      <c r="E1789" s="7" t="s">
        <v>87</v>
      </c>
      <c r="F1789" t="s">
        <v>2507</v>
      </c>
      <c r="G1789" t="s">
        <v>2508</v>
      </c>
      <c r="H1789" t="s">
        <v>1602</v>
      </c>
      <c r="I1789" t="s">
        <v>130</v>
      </c>
      <c r="J1789" t="s">
        <v>78</v>
      </c>
      <c r="K1789" t="s">
        <v>109</v>
      </c>
      <c r="L1789">
        <v>38.8971685522</v>
      </c>
      <c r="M1789">
        <v>-120.9890434448</v>
      </c>
      <c r="N1789" s="7" t="s">
        <v>1583</v>
      </c>
      <c r="O1789" s="7" t="s">
        <v>3503</v>
      </c>
      <c r="P1789" s="7" t="s">
        <v>1585</v>
      </c>
      <c r="Q1789" s="7" t="s">
        <v>141</v>
      </c>
      <c r="R1789" s="7">
        <v>169</v>
      </c>
      <c r="S1789" s="7">
        <v>401</v>
      </c>
      <c r="T1789" s="7" t="s">
        <v>123</v>
      </c>
      <c r="U1789" s="7" t="s">
        <v>221</v>
      </c>
      <c r="V1789" s="7" t="s">
        <v>217</v>
      </c>
      <c r="W1789" s="8">
        <v>0</v>
      </c>
      <c r="X1789" s="8">
        <v>1.1206439393939394</v>
      </c>
      <c r="Y1789" s="8">
        <v>0</v>
      </c>
      <c r="Z1789" s="8">
        <v>1.1206439393939394</v>
      </c>
      <c r="AA1789" s="8">
        <v>0</v>
      </c>
      <c r="AB1789" s="8">
        <v>0</v>
      </c>
      <c r="AC1789" s="8">
        <v>0</v>
      </c>
      <c r="AD1789" s="8">
        <v>0</v>
      </c>
      <c r="AE1789" s="8">
        <v>0</v>
      </c>
      <c r="AF1789" s="8">
        <v>0</v>
      </c>
      <c r="AG1789" s="8">
        <v>0</v>
      </c>
      <c r="AH1789" s="8">
        <v>0</v>
      </c>
      <c r="AI1789" s="8">
        <v>0</v>
      </c>
      <c r="AJ1789" s="8">
        <v>0</v>
      </c>
      <c r="AK1789" s="8">
        <v>0</v>
      </c>
      <c r="AL1789" s="8">
        <v>0</v>
      </c>
      <c r="AM1789" s="8">
        <v>0</v>
      </c>
      <c r="AN1789" s="8">
        <v>0</v>
      </c>
      <c r="AO1789" s="8">
        <v>0</v>
      </c>
      <c r="AP1789" s="8">
        <v>0</v>
      </c>
      <c r="AQ1789" s="8">
        <v>0</v>
      </c>
      <c r="AR1789" s="8">
        <v>0</v>
      </c>
      <c r="AS1789" s="8">
        <v>0</v>
      </c>
      <c r="AT1789" s="8">
        <v>0</v>
      </c>
      <c r="AU1789" s="7">
        <v>0</v>
      </c>
      <c r="AV1789" s="7">
        <v>0</v>
      </c>
      <c r="AW1789" s="7">
        <v>0</v>
      </c>
      <c r="AX1789" s="7">
        <v>0</v>
      </c>
      <c r="AY1789" s="7">
        <v>0</v>
      </c>
      <c r="AZ1789" s="7">
        <v>1.1206439393939394</v>
      </c>
      <c r="BA1789" s="7">
        <v>0</v>
      </c>
      <c r="BB1789" s="7">
        <v>1.1206439393939394</v>
      </c>
      <c r="BC1789" s="8">
        <v>0</v>
      </c>
      <c r="BD1789" s="8">
        <v>0</v>
      </c>
      <c r="BE1789" s="8">
        <v>0</v>
      </c>
      <c r="BF1789" s="8">
        <v>0</v>
      </c>
      <c r="BG1789" s="8">
        <v>0</v>
      </c>
      <c r="BH1789" s="8">
        <v>0</v>
      </c>
      <c r="BI1789" s="8">
        <v>0</v>
      </c>
      <c r="BJ1789" s="8">
        <v>0</v>
      </c>
      <c r="BK1789" s="8">
        <v>0</v>
      </c>
      <c r="BL1789" s="8">
        <v>0</v>
      </c>
      <c r="BM1789" s="8">
        <v>0</v>
      </c>
      <c r="BN1789" s="8">
        <v>0</v>
      </c>
      <c r="BO1789" s="8">
        <v>0</v>
      </c>
      <c r="BP1789" s="8">
        <v>0</v>
      </c>
      <c r="BQ1789" s="8">
        <v>0</v>
      </c>
      <c r="BR1789" s="8">
        <v>0</v>
      </c>
    </row>
    <row r="1790" spans="1:70" x14ac:dyDescent="0.25">
      <c r="A1790" s="6">
        <v>35305304</v>
      </c>
      <c r="B1790" t="s">
        <v>3506</v>
      </c>
      <c r="C1790" s="7" t="s">
        <v>86</v>
      </c>
      <c r="D1790" s="7" t="s">
        <v>94</v>
      </c>
      <c r="E1790" s="7" t="s">
        <v>87</v>
      </c>
      <c r="F1790" t="s">
        <v>2507</v>
      </c>
      <c r="G1790" t="s">
        <v>2508</v>
      </c>
      <c r="H1790" t="s">
        <v>1602</v>
      </c>
      <c r="I1790" t="s">
        <v>130</v>
      </c>
      <c r="J1790" t="s">
        <v>78</v>
      </c>
      <c r="K1790" t="s">
        <v>109</v>
      </c>
      <c r="L1790">
        <v>38.897805039399998</v>
      </c>
      <c r="M1790">
        <v>-120.9865691254</v>
      </c>
      <c r="N1790" s="7" t="s">
        <v>1583</v>
      </c>
      <c r="O1790" s="7" t="s">
        <v>3503</v>
      </c>
      <c r="P1790" s="7" t="s">
        <v>1585</v>
      </c>
      <c r="Q1790" s="7" t="s">
        <v>141</v>
      </c>
      <c r="R1790" s="7">
        <v>169</v>
      </c>
      <c r="S1790" s="7">
        <v>401</v>
      </c>
      <c r="T1790" s="7" t="s">
        <v>123</v>
      </c>
      <c r="U1790" s="7"/>
      <c r="V1790" s="7" t="s">
        <v>2605</v>
      </c>
      <c r="W1790" s="8">
        <v>0.99204545454545456</v>
      </c>
      <c r="X1790" s="8">
        <v>0</v>
      </c>
      <c r="Y1790" s="8">
        <v>0</v>
      </c>
      <c r="Z1790" s="8">
        <v>0.99204545454545456</v>
      </c>
      <c r="AA1790" s="8">
        <v>0</v>
      </c>
      <c r="AB1790" s="8">
        <v>0</v>
      </c>
      <c r="AC1790" s="8">
        <v>0</v>
      </c>
      <c r="AD1790" s="8">
        <v>0</v>
      </c>
      <c r="AE1790" s="8">
        <v>0</v>
      </c>
      <c r="AF1790" s="8">
        <v>0</v>
      </c>
      <c r="AG1790" s="8">
        <v>0</v>
      </c>
      <c r="AH1790" s="8">
        <v>0</v>
      </c>
      <c r="AI1790" s="8">
        <v>0</v>
      </c>
      <c r="AJ1790" s="8">
        <v>0</v>
      </c>
      <c r="AK1790" s="8">
        <v>0</v>
      </c>
      <c r="AL1790" s="8">
        <v>0</v>
      </c>
      <c r="AM1790" s="8">
        <v>0</v>
      </c>
      <c r="AN1790" s="8">
        <v>0</v>
      </c>
      <c r="AO1790" s="8">
        <v>0</v>
      </c>
      <c r="AP1790" s="8">
        <v>0</v>
      </c>
      <c r="AQ1790" s="8">
        <v>0</v>
      </c>
      <c r="AR1790" s="8">
        <v>0</v>
      </c>
      <c r="AS1790" s="8">
        <v>0</v>
      </c>
      <c r="AT1790" s="8">
        <v>0</v>
      </c>
      <c r="AU1790" s="7">
        <v>0</v>
      </c>
      <c r="AV1790" s="7">
        <v>0</v>
      </c>
      <c r="AW1790" s="7">
        <v>0</v>
      </c>
      <c r="AX1790" s="7">
        <v>0</v>
      </c>
      <c r="AY1790" s="7">
        <v>0</v>
      </c>
      <c r="AZ1790" s="7">
        <v>0</v>
      </c>
      <c r="BA1790" s="7">
        <v>0</v>
      </c>
      <c r="BB1790" s="7">
        <v>0</v>
      </c>
      <c r="BC1790" s="8">
        <v>0.99204545454545456</v>
      </c>
      <c r="BD1790" s="8">
        <v>0</v>
      </c>
      <c r="BE1790" s="8">
        <v>0</v>
      </c>
      <c r="BF1790" s="8">
        <v>0.99204545454545456</v>
      </c>
      <c r="BG1790" s="8">
        <v>0</v>
      </c>
      <c r="BH1790" s="8">
        <v>0</v>
      </c>
      <c r="BI1790" s="8">
        <v>0</v>
      </c>
      <c r="BJ1790" s="8">
        <v>0</v>
      </c>
      <c r="BK1790" s="8">
        <v>0</v>
      </c>
      <c r="BL1790" s="8">
        <v>0</v>
      </c>
      <c r="BM1790" s="8">
        <v>0</v>
      </c>
      <c r="BN1790" s="8">
        <v>0</v>
      </c>
      <c r="BO1790" s="8">
        <v>0</v>
      </c>
      <c r="BP1790" s="8">
        <v>0</v>
      </c>
      <c r="BQ1790" s="8">
        <v>0</v>
      </c>
      <c r="BR1790" s="8">
        <v>0</v>
      </c>
    </row>
    <row r="1791" spans="1:70" x14ac:dyDescent="0.25">
      <c r="A1791" s="6">
        <v>35305305</v>
      </c>
      <c r="B1791" t="s">
        <v>3507</v>
      </c>
      <c r="C1791" s="7" t="s">
        <v>86</v>
      </c>
      <c r="D1791" s="7" t="s">
        <v>94</v>
      </c>
      <c r="E1791" s="7" t="s">
        <v>87</v>
      </c>
      <c r="F1791" t="s">
        <v>2507</v>
      </c>
      <c r="G1791" t="s">
        <v>2508</v>
      </c>
      <c r="H1791" t="s">
        <v>1602</v>
      </c>
      <c r="I1791" t="s">
        <v>130</v>
      </c>
      <c r="J1791" t="s">
        <v>78</v>
      </c>
      <c r="K1791" t="s">
        <v>109</v>
      </c>
      <c r="L1791">
        <v>38.898054440700001</v>
      </c>
      <c r="M1791">
        <v>-120.9738160309</v>
      </c>
      <c r="N1791" s="7" t="s">
        <v>1583</v>
      </c>
      <c r="O1791" s="7" t="s">
        <v>3503</v>
      </c>
      <c r="P1791" s="7" t="s">
        <v>1585</v>
      </c>
      <c r="Q1791" s="7" t="s">
        <v>141</v>
      </c>
      <c r="R1791" s="7">
        <v>169</v>
      </c>
      <c r="S1791" s="7">
        <v>401</v>
      </c>
      <c r="T1791" s="7" t="s">
        <v>123</v>
      </c>
      <c r="U1791" s="7"/>
      <c r="V1791" s="7" t="s">
        <v>2605</v>
      </c>
      <c r="W1791" s="8">
        <v>1.521969696969697</v>
      </c>
      <c r="X1791" s="8">
        <v>0</v>
      </c>
      <c r="Y1791" s="8">
        <v>0</v>
      </c>
      <c r="Z1791" s="8">
        <v>1.521969696969697</v>
      </c>
      <c r="AA1791" s="8">
        <v>0</v>
      </c>
      <c r="AB1791" s="8">
        <v>0</v>
      </c>
      <c r="AC1791" s="8">
        <v>0</v>
      </c>
      <c r="AD1791" s="8">
        <v>0</v>
      </c>
      <c r="AE1791" s="8">
        <v>0</v>
      </c>
      <c r="AF1791" s="8">
        <v>0</v>
      </c>
      <c r="AG1791" s="8">
        <v>0</v>
      </c>
      <c r="AH1791" s="8">
        <v>0</v>
      </c>
      <c r="AI1791" s="8">
        <v>0</v>
      </c>
      <c r="AJ1791" s="8">
        <v>0</v>
      </c>
      <c r="AK1791" s="8">
        <v>0</v>
      </c>
      <c r="AL1791" s="8">
        <v>0</v>
      </c>
      <c r="AM1791" s="8">
        <v>0</v>
      </c>
      <c r="AN1791" s="8">
        <v>0</v>
      </c>
      <c r="AO1791" s="8">
        <v>0</v>
      </c>
      <c r="AP1791" s="8">
        <v>0</v>
      </c>
      <c r="AQ1791" s="8">
        <v>0</v>
      </c>
      <c r="AR1791" s="8">
        <v>0</v>
      </c>
      <c r="AS1791" s="8">
        <v>0</v>
      </c>
      <c r="AT1791" s="8">
        <v>0</v>
      </c>
      <c r="AU1791" s="7">
        <v>0</v>
      </c>
      <c r="AV1791" s="7">
        <v>0</v>
      </c>
      <c r="AW1791" s="7">
        <v>0</v>
      </c>
      <c r="AX1791" s="7">
        <v>0</v>
      </c>
      <c r="AY1791" s="7">
        <v>0</v>
      </c>
      <c r="AZ1791" s="7">
        <v>0</v>
      </c>
      <c r="BA1791" s="7">
        <v>0</v>
      </c>
      <c r="BB1791" s="7">
        <v>0</v>
      </c>
      <c r="BC1791" s="8">
        <v>1.521969696969697</v>
      </c>
      <c r="BD1791" s="8">
        <v>0</v>
      </c>
      <c r="BE1791" s="8">
        <v>0</v>
      </c>
      <c r="BF1791" s="8">
        <v>1.521969696969697</v>
      </c>
      <c r="BG1791" s="8">
        <v>0</v>
      </c>
      <c r="BH1791" s="8">
        <v>0</v>
      </c>
      <c r="BI1791" s="8">
        <v>0</v>
      </c>
      <c r="BJ1791" s="8">
        <v>0</v>
      </c>
      <c r="BK1791" s="8">
        <v>0</v>
      </c>
      <c r="BL1791" s="8">
        <v>0</v>
      </c>
      <c r="BM1791" s="8">
        <v>0</v>
      </c>
      <c r="BN1791" s="8">
        <v>0</v>
      </c>
      <c r="BO1791" s="8">
        <v>0</v>
      </c>
      <c r="BP1791" s="8">
        <v>0</v>
      </c>
      <c r="BQ1791" s="8">
        <v>0</v>
      </c>
      <c r="BR1791" s="8">
        <v>0</v>
      </c>
    </row>
    <row r="1792" spans="1:70" x14ac:dyDescent="0.25">
      <c r="A1792" s="6">
        <v>35305306</v>
      </c>
      <c r="B1792" t="s">
        <v>3508</v>
      </c>
      <c r="C1792" s="7" t="s">
        <v>86</v>
      </c>
      <c r="D1792" s="7" t="s">
        <v>94</v>
      </c>
      <c r="E1792" s="7" t="s">
        <v>87</v>
      </c>
      <c r="F1792" t="s">
        <v>2507</v>
      </c>
      <c r="G1792" t="s">
        <v>2508</v>
      </c>
      <c r="H1792" t="s">
        <v>1602</v>
      </c>
      <c r="I1792" t="s">
        <v>130</v>
      </c>
      <c r="J1792" t="s">
        <v>78</v>
      </c>
      <c r="K1792" t="s">
        <v>109</v>
      </c>
      <c r="L1792">
        <v>38.8976801353</v>
      </c>
      <c r="M1792">
        <v>-120.97200704799999</v>
      </c>
      <c r="N1792" s="7" t="s">
        <v>1583</v>
      </c>
      <c r="O1792" s="7" t="s">
        <v>3503</v>
      </c>
      <c r="P1792" s="7" t="s">
        <v>1585</v>
      </c>
      <c r="Q1792" s="7" t="s">
        <v>141</v>
      </c>
      <c r="R1792" s="7">
        <v>169</v>
      </c>
      <c r="S1792" s="7">
        <v>401</v>
      </c>
      <c r="T1792" s="7" t="s">
        <v>123</v>
      </c>
      <c r="U1792" s="7"/>
      <c r="V1792" s="7" t="s">
        <v>2605</v>
      </c>
      <c r="W1792" s="8">
        <v>0.65397727272727268</v>
      </c>
      <c r="X1792" s="8">
        <v>0</v>
      </c>
      <c r="Y1792" s="8">
        <v>0</v>
      </c>
      <c r="Z1792" s="8">
        <v>0.65397727272727268</v>
      </c>
      <c r="AA1792" s="8">
        <v>0</v>
      </c>
      <c r="AB1792" s="8">
        <v>0</v>
      </c>
      <c r="AC1792" s="8">
        <v>0</v>
      </c>
      <c r="AD1792" s="8">
        <v>0</v>
      </c>
      <c r="AE1792" s="8">
        <v>0</v>
      </c>
      <c r="AF1792" s="8">
        <v>0</v>
      </c>
      <c r="AG1792" s="8">
        <v>0</v>
      </c>
      <c r="AH1792" s="8">
        <v>0</v>
      </c>
      <c r="AI1792" s="8">
        <v>0</v>
      </c>
      <c r="AJ1792" s="8">
        <v>0</v>
      </c>
      <c r="AK1792" s="8">
        <v>0</v>
      </c>
      <c r="AL1792" s="8">
        <v>0</v>
      </c>
      <c r="AM1792" s="8">
        <v>0</v>
      </c>
      <c r="AN1792" s="8">
        <v>0</v>
      </c>
      <c r="AO1792" s="8">
        <v>0</v>
      </c>
      <c r="AP1792" s="8">
        <v>0</v>
      </c>
      <c r="AQ1792" s="8">
        <v>0</v>
      </c>
      <c r="AR1792" s="8">
        <v>0</v>
      </c>
      <c r="AS1792" s="8">
        <v>0</v>
      </c>
      <c r="AT1792" s="8">
        <v>0</v>
      </c>
      <c r="AU1792" s="7">
        <v>0</v>
      </c>
      <c r="AV1792" s="7">
        <v>0</v>
      </c>
      <c r="AW1792" s="7">
        <v>0</v>
      </c>
      <c r="AX1792" s="7">
        <v>0</v>
      </c>
      <c r="AY1792" s="7">
        <v>0</v>
      </c>
      <c r="AZ1792" s="7">
        <v>0</v>
      </c>
      <c r="BA1792" s="7">
        <v>0</v>
      </c>
      <c r="BB1792" s="7">
        <v>0</v>
      </c>
      <c r="BC1792" s="8">
        <v>0.65397727272727268</v>
      </c>
      <c r="BD1792" s="8">
        <v>0</v>
      </c>
      <c r="BE1792" s="8">
        <v>0</v>
      </c>
      <c r="BF1792" s="8">
        <v>0.65397727272727268</v>
      </c>
      <c r="BG1792" s="8">
        <v>0</v>
      </c>
      <c r="BH1792" s="8">
        <v>0</v>
      </c>
      <c r="BI1792" s="8">
        <v>0</v>
      </c>
      <c r="BJ1792" s="8">
        <v>0</v>
      </c>
      <c r="BK1792" s="8">
        <v>0</v>
      </c>
      <c r="BL1792" s="8">
        <v>0</v>
      </c>
      <c r="BM1792" s="8">
        <v>0</v>
      </c>
      <c r="BN1792" s="8">
        <v>0</v>
      </c>
      <c r="BO1792" s="8">
        <v>0</v>
      </c>
      <c r="BP1792" s="8">
        <v>0</v>
      </c>
      <c r="BQ1792" s="8">
        <v>0</v>
      </c>
      <c r="BR1792" s="8">
        <v>0</v>
      </c>
    </row>
    <row r="1793" spans="1:70" x14ac:dyDescent="0.25">
      <c r="A1793" s="6">
        <v>35305307</v>
      </c>
      <c r="B1793" t="s">
        <v>3509</v>
      </c>
      <c r="C1793" s="7" t="s">
        <v>86</v>
      </c>
      <c r="D1793" s="7" t="s">
        <v>94</v>
      </c>
      <c r="E1793" s="7" t="s">
        <v>87</v>
      </c>
      <c r="F1793" t="s">
        <v>2507</v>
      </c>
      <c r="G1793" t="s">
        <v>2508</v>
      </c>
      <c r="H1793" t="s">
        <v>1602</v>
      </c>
      <c r="I1793" t="s">
        <v>130</v>
      </c>
      <c r="J1793" t="s">
        <v>78</v>
      </c>
      <c r="K1793" t="s">
        <v>109</v>
      </c>
      <c r="L1793">
        <v>38.896192344500001</v>
      </c>
      <c r="M1793">
        <v>-120.96480065</v>
      </c>
      <c r="N1793" s="7" t="s">
        <v>1583</v>
      </c>
      <c r="O1793" s="7" t="s">
        <v>3503</v>
      </c>
      <c r="P1793" s="7" t="s">
        <v>1585</v>
      </c>
      <c r="Q1793" s="7" t="s">
        <v>141</v>
      </c>
      <c r="R1793" s="7">
        <v>169</v>
      </c>
      <c r="S1793" s="7">
        <v>401</v>
      </c>
      <c r="T1793" s="7" t="s">
        <v>123</v>
      </c>
      <c r="U1793" s="7"/>
      <c r="V1793" s="7" t="s">
        <v>2605</v>
      </c>
      <c r="W1793" s="8">
        <v>1.0740530303030302</v>
      </c>
      <c r="X1793" s="8">
        <v>0</v>
      </c>
      <c r="Y1793" s="8">
        <v>0</v>
      </c>
      <c r="Z1793" s="8">
        <v>1.0740530303030302</v>
      </c>
      <c r="AA1793" s="8">
        <v>0</v>
      </c>
      <c r="AB1793" s="8">
        <v>0</v>
      </c>
      <c r="AC1793" s="8">
        <v>0</v>
      </c>
      <c r="AD1793" s="8">
        <v>0</v>
      </c>
      <c r="AE1793" s="8">
        <v>0</v>
      </c>
      <c r="AF1793" s="8">
        <v>0</v>
      </c>
      <c r="AG1793" s="8">
        <v>0</v>
      </c>
      <c r="AH1793" s="8">
        <v>0</v>
      </c>
      <c r="AI1793" s="8">
        <v>0</v>
      </c>
      <c r="AJ1793" s="8">
        <v>0</v>
      </c>
      <c r="AK1793" s="8">
        <v>0</v>
      </c>
      <c r="AL1793" s="8">
        <v>0</v>
      </c>
      <c r="AM1793" s="8">
        <v>0</v>
      </c>
      <c r="AN1793" s="8">
        <v>0</v>
      </c>
      <c r="AO1793" s="8">
        <v>0</v>
      </c>
      <c r="AP1793" s="8">
        <v>0</v>
      </c>
      <c r="AQ1793" s="8">
        <v>0</v>
      </c>
      <c r="AR1793" s="8">
        <v>0</v>
      </c>
      <c r="AS1793" s="8">
        <v>0</v>
      </c>
      <c r="AT1793" s="8">
        <v>0</v>
      </c>
      <c r="AU1793" s="7">
        <v>0</v>
      </c>
      <c r="AV1793" s="7">
        <v>0</v>
      </c>
      <c r="AW1793" s="7">
        <v>0</v>
      </c>
      <c r="AX1793" s="7">
        <v>0</v>
      </c>
      <c r="AY1793" s="7">
        <v>0</v>
      </c>
      <c r="AZ1793" s="7">
        <v>0</v>
      </c>
      <c r="BA1793" s="7">
        <v>0</v>
      </c>
      <c r="BB1793" s="7">
        <v>0</v>
      </c>
      <c r="BC1793" s="8">
        <v>1.0740530303030302</v>
      </c>
      <c r="BD1793" s="8">
        <v>0</v>
      </c>
      <c r="BE1793" s="8">
        <v>0</v>
      </c>
      <c r="BF1793" s="8">
        <v>1.0740530303030302</v>
      </c>
      <c r="BG1793" s="8">
        <v>0</v>
      </c>
      <c r="BH1793" s="8">
        <v>0</v>
      </c>
      <c r="BI1793" s="8">
        <v>0</v>
      </c>
      <c r="BJ1793" s="8">
        <v>0</v>
      </c>
      <c r="BK1793" s="8">
        <v>0</v>
      </c>
      <c r="BL1793" s="8">
        <v>0</v>
      </c>
      <c r="BM1793" s="8">
        <v>0</v>
      </c>
      <c r="BN1793" s="8">
        <v>0</v>
      </c>
      <c r="BO1793" s="8">
        <v>0</v>
      </c>
      <c r="BP1793" s="8">
        <v>0</v>
      </c>
      <c r="BQ1793" s="8">
        <v>0</v>
      </c>
      <c r="BR1793" s="8">
        <v>0</v>
      </c>
    </row>
    <row r="1794" spans="1:70" x14ac:dyDescent="0.25">
      <c r="A1794" s="6">
        <v>35305308</v>
      </c>
      <c r="B1794" t="s">
        <v>3510</v>
      </c>
      <c r="C1794" s="7" t="s">
        <v>86</v>
      </c>
      <c r="D1794" s="7" t="s">
        <v>94</v>
      </c>
      <c r="E1794" s="7" t="s">
        <v>87</v>
      </c>
      <c r="F1794" t="s">
        <v>2507</v>
      </c>
      <c r="G1794" t="s">
        <v>2508</v>
      </c>
      <c r="H1794" t="s">
        <v>1602</v>
      </c>
      <c r="I1794" t="s">
        <v>130</v>
      </c>
      <c r="J1794" t="s">
        <v>78</v>
      </c>
      <c r="K1794" t="s">
        <v>109</v>
      </c>
      <c r="L1794">
        <v>38.8943739308</v>
      </c>
      <c r="M1794">
        <v>-120.964726238</v>
      </c>
      <c r="N1794" s="7" t="s">
        <v>1583</v>
      </c>
      <c r="O1794" s="7" t="s">
        <v>3503</v>
      </c>
      <c r="P1794" s="7" t="s">
        <v>1585</v>
      </c>
      <c r="Q1794" s="7" t="s">
        <v>141</v>
      </c>
      <c r="R1794" s="7">
        <v>169</v>
      </c>
      <c r="S1794" s="7">
        <v>401</v>
      </c>
      <c r="T1794" s="7" t="s">
        <v>123</v>
      </c>
      <c r="U1794" s="7" t="s">
        <v>221</v>
      </c>
      <c r="V1794" s="7" t="s">
        <v>217</v>
      </c>
      <c r="W1794" s="8">
        <v>0</v>
      </c>
      <c r="X1794" s="8">
        <v>0.48655303030303032</v>
      </c>
      <c r="Y1794" s="8">
        <v>0</v>
      </c>
      <c r="Z1794" s="8">
        <v>0.48655303030303032</v>
      </c>
      <c r="AA1794" s="8">
        <v>0</v>
      </c>
      <c r="AB1794" s="8">
        <v>0</v>
      </c>
      <c r="AC1794" s="8">
        <v>0</v>
      </c>
      <c r="AD1794" s="8">
        <v>0</v>
      </c>
      <c r="AE1794" s="8">
        <v>0</v>
      </c>
      <c r="AF1794" s="8">
        <v>0</v>
      </c>
      <c r="AG1794" s="8">
        <v>0</v>
      </c>
      <c r="AH1794" s="8">
        <v>0</v>
      </c>
      <c r="AI1794" s="8">
        <v>0</v>
      </c>
      <c r="AJ1794" s="8">
        <v>0</v>
      </c>
      <c r="AK1794" s="8">
        <v>0</v>
      </c>
      <c r="AL1794" s="8">
        <v>0</v>
      </c>
      <c r="AM1794" s="8">
        <v>0</v>
      </c>
      <c r="AN1794" s="8">
        <v>0</v>
      </c>
      <c r="AO1794" s="8">
        <v>0</v>
      </c>
      <c r="AP1794" s="8">
        <v>0</v>
      </c>
      <c r="AQ1794" s="8">
        <v>0</v>
      </c>
      <c r="AR1794" s="8">
        <v>0</v>
      </c>
      <c r="AS1794" s="8">
        <v>0</v>
      </c>
      <c r="AT1794" s="8">
        <v>0</v>
      </c>
      <c r="AU1794" s="7">
        <v>0</v>
      </c>
      <c r="AV1794" s="7">
        <v>0</v>
      </c>
      <c r="AW1794" s="7">
        <v>0</v>
      </c>
      <c r="AX1794" s="7">
        <v>0</v>
      </c>
      <c r="AY1794" s="7">
        <v>0</v>
      </c>
      <c r="AZ1794" s="7">
        <v>0.48655303030303032</v>
      </c>
      <c r="BA1794" s="7">
        <v>0</v>
      </c>
      <c r="BB1794" s="7">
        <v>0.48655303030303032</v>
      </c>
      <c r="BC1794" s="8">
        <v>0</v>
      </c>
      <c r="BD1794" s="8">
        <v>0</v>
      </c>
      <c r="BE1794" s="8">
        <v>0</v>
      </c>
      <c r="BF1794" s="8">
        <v>0</v>
      </c>
      <c r="BG1794" s="8">
        <v>0</v>
      </c>
      <c r="BH1794" s="8">
        <v>0</v>
      </c>
      <c r="BI1794" s="8">
        <v>0</v>
      </c>
      <c r="BJ1794" s="8">
        <v>0</v>
      </c>
      <c r="BK1794" s="8">
        <v>0</v>
      </c>
      <c r="BL1794" s="8">
        <v>0</v>
      </c>
      <c r="BM1794" s="8">
        <v>0</v>
      </c>
      <c r="BN1794" s="8">
        <v>0</v>
      </c>
      <c r="BO1794" s="8">
        <v>0</v>
      </c>
      <c r="BP1794" s="8">
        <v>0</v>
      </c>
      <c r="BQ1794" s="8">
        <v>0</v>
      </c>
      <c r="BR1794" s="8">
        <v>0</v>
      </c>
    </row>
    <row r="1795" spans="1:70" x14ac:dyDescent="0.25">
      <c r="A1795" s="6">
        <v>35305309</v>
      </c>
      <c r="B1795" t="s">
        <v>3511</v>
      </c>
      <c r="C1795" s="7" t="s">
        <v>86</v>
      </c>
      <c r="D1795" s="7" t="s">
        <v>94</v>
      </c>
      <c r="E1795" s="7" t="s">
        <v>87</v>
      </c>
      <c r="F1795" t="s">
        <v>2507</v>
      </c>
      <c r="G1795" t="s">
        <v>2508</v>
      </c>
      <c r="H1795" t="s">
        <v>1602</v>
      </c>
      <c r="I1795" t="s">
        <v>130</v>
      </c>
      <c r="J1795" t="s">
        <v>78</v>
      </c>
      <c r="K1795" t="s">
        <v>109</v>
      </c>
      <c r="L1795">
        <v>38.896185627800001</v>
      </c>
      <c r="M1795">
        <v>-120.9633345539</v>
      </c>
      <c r="N1795" s="7" t="s">
        <v>1583</v>
      </c>
      <c r="O1795" s="7" t="s">
        <v>3503</v>
      </c>
      <c r="P1795" s="7" t="s">
        <v>1585</v>
      </c>
      <c r="Q1795" s="7" t="s">
        <v>141</v>
      </c>
      <c r="R1795" s="7">
        <v>169</v>
      </c>
      <c r="S1795" s="7">
        <v>401</v>
      </c>
      <c r="T1795" s="7" t="s">
        <v>123</v>
      </c>
      <c r="U1795" s="7"/>
      <c r="V1795" s="7" t="s">
        <v>2605</v>
      </c>
      <c r="W1795" s="8">
        <v>1.9229166666666666</v>
      </c>
      <c r="X1795" s="8">
        <v>0</v>
      </c>
      <c r="Y1795" s="8">
        <v>0</v>
      </c>
      <c r="Z1795" s="8">
        <v>1.9229166666666666</v>
      </c>
      <c r="AA1795" s="8">
        <v>0</v>
      </c>
      <c r="AB1795" s="8">
        <v>0</v>
      </c>
      <c r="AC1795" s="8">
        <v>0</v>
      </c>
      <c r="AD1795" s="8">
        <v>0</v>
      </c>
      <c r="AE1795" s="8">
        <v>0</v>
      </c>
      <c r="AF1795" s="8">
        <v>0</v>
      </c>
      <c r="AG1795" s="8">
        <v>0</v>
      </c>
      <c r="AH1795" s="8">
        <v>0</v>
      </c>
      <c r="AI1795" s="8">
        <v>0</v>
      </c>
      <c r="AJ1795" s="8">
        <v>0</v>
      </c>
      <c r="AK1795" s="8">
        <v>0</v>
      </c>
      <c r="AL1795" s="8">
        <v>0</v>
      </c>
      <c r="AM1795" s="8">
        <v>0</v>
      </c>
      <c r="AN1795" s="8">
        <v>0</v>
      </c>
      <c r="AO1795" s="8">
        <v>0</v>
      </c>
      <c r="AP1795" s="8">
        <v>0</v>
      </c>
      <c r="AQ1795" s="8">
        <v>0</v>
      </c>
      <c r="AR1795" s="8">
        <v>0</v>
      </c>
      <c r="AS1795" s="8">
        <v>0</v>
      </c>
      <c r="AT1795" s="8">
        <v>0</v>
      </c>
      <c r="AU1795" s="7">
        <v>0</v>
      </c>
      <c r="AV1795" s="7">
        <v>0</v>
      </c>
      <c r="AW1795" s="7">
        <v>0</v>
      </c>
      <c r="AX1795" s="7">
        <v>0</v>
      </c>
      <c r="AY1795" s="7">
        <v>0</v>
      </c>
      <c r="AZ1795" s="7">
        <v>0</v>
      </c>
      <c r="BA1795" s="7">
        <v>0</v>
      </c>
      <c r="BB1795" s="7">
        <v>0</v>
      </c>
      <c r="BC1795" s="8">
        <v>1.9229166666666666</v>
      </c>
      <c r="BD1795" s="8">
        <v>0</v>
      </c>
      <c r="BE1795" s="8">
        <v>0</v>
      </c>
      <c r="BF1795" s="8">
        <v>1.9229166666666666</v>
      </c>
      <c r="BG1795" s="8">
        <v>0</v>
      </c>
      <c r="BH1795" s="8">
        <v>0</v>
      </c>
      <c r="BI1795" s="8">
        <v>0</v>
      </c>
      <c r="BJ1795" s="8">
        <v>0</v>
      </c>
      <c r="BK1795" s="8">
        <v>0</v>
      </c>
      <c r="BL1795" s="8">
        <v>0</v>
      </c>
      <c r="BM1795" s="8">
        <v>0</v>
      </c>
      <c r="BN1795" s="8">
        <v>0</v>
      </c>
      <c r="BO1795" s="8">
        <v>0</v>
      </c>
      <c r="BP1795" s="8">
        <v>0</v>
      </c>
      <c r="BQ1795" s="8">
        <v>0</v>
      </c>
      <c r="BR1795" s="8">
        <v>0</v>
      </c>
    </row>
    <row r="1796" spans="1:70" x14ac:dyDescent="0.25">
      <c r="A1796" s="6">
        <v>35305310</v>
      </c>
      <c r="B1796" t="s">
        <v>3512</v>
      </c>
      <c r="C1796" s="7" t="s">
        <v>86</v>
      </c>
      <c r="D1796" s="7" t="s">
        <v>94</v>
      </c>
      <c r="E1796" s="7" t="s">
        <v>87</v>
      </c>
      <c r="F1796" t="s">
        <v>2507</v>
      </c>
      <c r="G1796" t="s">
        <v>2508</v>
      </c>
      <c r="H1796" t="s">
        <v>1602</v>
      </c>
      <c r="I1796" t="s">
        <v>130</v>
      </c>
      <c r="J1796" t="s">
        <v>78</v>
      </c>
      <c r="K1796" t="s">
        <v>109</v>
      </c>
      <c r="L1796">
        <v>38.899006023699997</v>
      </c>
      <c r="M1796">
        <v>-120.9484811455</v>
      </c>
      <c r="N1796" s="7" t="s">
        <v>1583</v>
      </c>
      <c r="O1796" s="7" t="s">
        <v>3503</v>
      </c>
      <c r="P1796" s="7" t="s">
        <v>1585</v>
      </c>
      <c r="Q1796" s="7" t="s">
        <v>141</v>
      </c>
      <c r="R1796" s="7">
        <v>169</v>
      </c>
      <c r="S1796" s="7">
        <v>401</v>
      </c>
      <c r="T1796" s="7" t="s">
        <v>123</v>
      </c>
      <c r="U1796" s="7"/>
      <c r="V1796" s="7" t="s">
        <v>2605</v>
      </c>
      <c r="W1796" s="8">
        <v>1.0770833333333334</v>
      </c>
      <c r="X1796" s="8">
        <v>0</v>
      </c>
      <c r="Y1796" s="8">
        <v>0</v>
      </c>
      <c r="Z1796" s="8">
        <v>1.0770833333333334</v>
      </c>
      <c r="AA1796" s="8">
        <v>0</v>
      </c>
      <c r="AB1796" s="8">
        <v>0</v>
      </c>
      <c r="AC1796" s="8">
        <v>0</v>
      </c>
      <c r="AD1796" s="8">
        <v>0</v>
      </c>
      <c r="AE1796" s="8">
        <v>0</v>
      </c>
      <c r="AF1796" s="8">
        <v>0</v>
      </c>
      <c r="AG1796" s="8">
        <v>0</v>
      </c>
      <c r="AH1796" s="8">
        <v>0</v>
      </c>
      <c r="AI1796" s="8">
        <v>0</v>
      </c>
      <c r="AJ1796" s="8">
        <v>0</v>
      </c>
      <c r="AK1796" s="8">
        <v>0</v>
      </c>
      <c r="AL1796" s="8">
        <v>0</v>
      </c>
      <c r="AM1796" s="8">
        <v>0</v>
      </c>
      <c r="AN1796" s="8">
        <v>0</v>
      </c>
      <c r="AO1796" s="8">
        <v>0</v>
      </c>
      <c r="AP1796" s="8">
        <v>0</v>
      </c>
      <c r="AQ1796" s="8">
        <v>0</v>
      </c>
      <c r="AR1796" s="8">
        <v>0</v>
      </c>
      <c r="AS1796" s="8">
        <v>0</v>
      </c>
      <c r="AT1796" s="8">
        <v>0</v>
      </c>
      <c r="AU1796" s="7">
        <v>0</v>
      </c>
      <c r="AV1796" s="7">
        <v>0</v>
      </c>
      <c r="AW1796" s="7">
        <v>0</v>
      </c>
      <c r="AX1796" s="7">
        <v>0</v>
      </c>
      <c r="AY1796" s="7">
        <v>0</v>
      </c>
      <c r="AZ1796" s="7">
        <v>0</v>
      </c>
      <c r="BA1796" s="7">
        <v>0</v>
      </c>
      <c r="BB1796" s="7">
        <v>0</v>
      </c>
      <c r="BC1796" s="8">
        <v>1.0770833333333334</v>
      </c>
      <c r="BD1796" s="8">
        <v>0</v>
      </c>
      <c r="BE1796" s="8">
        <v>0</v>
      </c>
      <c r="BF1796" s="8">
        <v>1.0770833333333334</v>
      </c>
      <c r="BG1796" s="8">
        <v>0</v>
      </c>
      <c r="BH1796" s="8">
        <v>0</v>
      </c>
      <c r="BI1796" s="8">
        <v>0</v>
      </c>
      <c r="BJ1796" s="8">
        <v>0</v>
      </c>
      <c r="BK1796" s="8">
        <v>0</v>
      </c>
      <c r="BL1796" s="8">
        <v>0</v>
      </c>
      <c r="BM1796" s="8">
        <v>0</v>
      </c>
      <c r="BN1796" s="8">
        <v>0</v>
      </c>
      <c r="BO1796" s="8">
        <v>0</v>
      </c>
      <c r="BP1796" s="8">
        <v>0</v>
      </c>
      <c r="BQ1796" s="8">
        <v>0</v>
      </c>
      <c r="BR1796" s="8">
        <v>0</v>
      </c>
    </row>
    <row r="1797" spans="1:70" x14ac:dyDescent="0.25">
      <c r="A1797" s="6">
        <v>35305311</v>
      </c>
      <c r="B1797" t="s">
        <v>3513</v>
      </c>
      <c r="C1797" s="7" t="s">
        <v>86</v>
      </c>
      <c r="D1797" s="7" t="s">
        <v>94</v>
      </c>
      <c r="E1797" s="7" t="s">
        <v>87</v>
      </c>
      <c r="F1797" t="s">
        <v>2507</v>
      </c>
      <c r="G1797" t="s">
        <v>2508</v>
      </c>
      <c r="H1797" t="s">
        <v>3514</v>
      </c>
      <c r="I1797" t="s">
        <v>130</v>
      </c>
      <c r="J1797" t="s">
        <v>78</v>
      </c>
      <c r="K1797" t="s">
        <v>109</v>
      </c>
      <c r="L1797">
        <v>38.8964501369</v>
      </c>
      <c r="M1797">
        <v>-120.9454819411</v>
      </c>
      <c r="N1797" s="7" t="s">
        <v>1583</v>
      </c>
      <c r="O1797" s="7" t="s">
        <v>3503</v>
      </c>
      <c r="P1797" s="7" t="s">
        <v>1585</v>
      </c>
      <c r="Q1797" s="7" t="s">
        <v>141</v>
      </c>
      <c r="R1797" s="7">
        <v>169</v>
      </c>
      <c r="S1797" s="7">
        <v>401</v>
      </c>
      <c r="T1797" s="7" t="s">
        <v>123</v>
      </c>
      <c r="U1797" s="7"/>
      <c r="V1797" s="7" t="s">
        <v>2605</v>
      </c>
      <c r="W1797" s="8">
        <v>0.7320075757575758</v>
      </c>
      <c r="X1797" s="8">
        <v>0</v>
      </c>
      <c r="Y1797" s="8">
        <v>0</v>
      </c>
      <c r="Z1797" s="8">
        <v>0.7320075757575758</v>
      </c>
      <c r="AA1797" s="8">
        <v>0</v>
      </c>
      <c r="AB1797" s="8">
        <v>0</v>
      </c>
      <c r="AC1797" s="8">
        <v>0</v>
      </c>
      <c r="AD1797" s="8">
        <v>0</v>
      </c>
      <c r="AE1797" s="8">
        <v>0</v>
      </c>
      <c r="AF1797" s="8">
        <v>0</v>
      </c>
      <c r="AG1797" s="8">
        <v>0</v>
      </c>
      <c r="AH1797" s="8">
        <v>0</v>
      </c>
      <c r="AI1797" s="8">
        <v>0</v>
      </c>
      <c r="AJ1797" s="8">
        <v>0</v>
      </c>
      <c r="AK1797" s="8">
        <v>0</v>
      </c>
      <c r="AL1797" s="8">
        <v>0</v>
      </c>
      <c r="AM1797" s="8">
        <v>0</v>
      </c>
      <c r="AN1797" s="8">
        <v>0</v>
      </c>
      <c r="AO1797" s="8">
        <v>0</v>
      </c>
      <c r="AP1797" s="8">
        <v>0</v>
      </c>
      <c r="AQ1797" s="8">
        <v>0</v>
      </c>
      <c r="AR1797" s="8">
        <v>0</v>
      </c>
      <c r="AS1797" s="8">
        <v>0</v>
      </c>
      <c r="AT1797" s="8">
        <v>0</v>
      </c>
      <c r="AU1797" s="7">
        <v>0</v>
      </c>
      <c r="AV1797" s="7">
        <v>0</v>
      </c>
      <c r="AW1797" s="7">
        <v>0</v>
      </c>
      <c r="AX1797" s="7">
        <v>0</v>
      </c>
      <c r="AY1797" s="7">
        <v>0</v>
      </c>
      <c r="AZ1797" s="7">
        <v>0</v>
      </c>
      <c r="BA1797" s="7">
        <v>0</v>
      </c>
      <c r="BB1797" s="7">
        <v>0</v>
      </c>
      <c r="BC1797" s="8">
        <v>0.7320075757575758</v>
      </c>
      <c r="BD1797" s="8">
        <v>0</v>
      </c>
      <c r="BE1797" s="8">
        <v>0</v>
      </c>
      <c r="BF1797" s="8">
        <v>0.7320075757575758</v>
      </c>
      <c r="BG1797" s="8">
        <v>0</v>
      </c>
      <c r="BH1797" s="8">
        <v>0</v>
      </c>
      <c r="BI1797" s="8">
        <v>0</v>
      </c>
      <c r="BJ1797" s="8">
        <v>0</v>
      </c>
      <c r="BK1797" s="8">
        <v>0</v>
      </c>
      <c r="BL1797" s="8">
        <v>0</v>
      </c>
      <c r="BM1797" s="8">
        <v>0</v>
      </c>
      <c r="BN1797" s="8">
        <v>0</v>
      </c>
      <c r="BO1797" s="8">
        <v>0</v>
      </c>
      <c r="BP1797" s="8">
        <v>0</v>
      </c>
      <c r="BQ1797" s="8">
        <v>0</v>
      </c>
      <c r="BR1797" s="8">
        <v>0</v>
      </c>
    </row>
    <row r="1798" spans="1:70" x14ac:dyDescent="0.25">
      <c r="A1798" s="6">
        <v>35305312</v>
      </c>
      <c r="B1798" t="s">
        <v>3515</v>
      </c>
      <c r="C1798" s="7" t="s">
        <v>86</v>
      </c>
      <c r="D1798" s="7" t="s">
        <v>94</v>
      </c>
      <c r="E1798" s="7" t="s">
        <v>87</v>
      </c>
      <c r="F1798" t="s">
        <v>2507</v>
      </c>
      <c r="G1798" t="s">
        <v>2508</v>
      </c>
      <c r="H1798" t="s">
        <v>1602</v>
      </c>
      <c r="I1798" t="s">
        <v>130</v>
      </c>
      <c r="J1798" t="s">
        <v>78</v>
      </c>
      <c r="K1798" t="s">
        <v>109</v>
      </c>
      <c r="L1798">
        <v>38.897721840899997</v>
      </c>
      <c r="M1798">
        <v>-120.96736642880001</v>
      </c>
      <c r="N1798" s="7" t="s">
        <v>1583</v>
      </c>
      <c r="O1798" s="7" t="s">
        <v>3503</v>
      </c>
      <c r="P1798" s="7" t="s">
        <v>1585</v>
      </c>
      <c r="Q1798" s="7" t="s">
        <v>141</v>
      </c>
      <c r="R1798" s="7">
        <v>169</v>
      </c>
      <c r="S1798" s="7">
        <v>401</v>
      </c>
      <c r="T1798" s="7" t="s">
        <v>123</v>
      </c>
      <c r="U1798" s="7"/>
      <c r="V1798" s="7" t="s">
        <v>2605</v>
      </c>
      <c r="W1798" s="8">
        <v>0.14791666666666667</v>
      </c>
      <c r="X1798" s="8">
        <v>0</v>
      </c>
      <c r="Y1798" s="8">
        <v>0</v>
      </c>
      <c r="Z1798" s="8">
        <v>0.14791666666666667</v>
      </c>
      <c r="AA1798" s="8">
        <v>0</v>
      </c>
      <c r="AB1798" s="8">
        <v>0</v>
      </c>
      <c r="AC1798" s="8">
        <v>0</v>
      </c>
      <c r="AD1798" s="8">
        <v>0</v>
      </c>
      <c r="AE1798" s="8">
        <v>0</v>
      </c>
      <c r="AF1798" s="8">
        <v>0</v>
      </c>
      <c r="AG1798" s="8">
        <v>0</v>
      </c>
      <c r="AH1798" s="8">
        <v>0</v>
      </c>
      <c r="AI1798" s="8">
        <v>0</v>
      </c>
      <c r="AJ1798" s="8">
        <v>0</v>
      </c>
      <c r="AK1798" s="8">
        <v>0</v>
      </c>
      <c r="AL1798" s="8">
        <v>0</v>
      </c>
      <c r="AM1798" s="8">
        <v>0</v>
      </c>
      <c r="AN1798" s="8">
        <v>0</v>
      </c>
      <c r="AO1798" s="8">
        <v>0</v>
      </c>
      <c r="AP1798" s="8">
        <v>0</v>
      </c>
      <c r="AQ1798" s="8">
        <v>0</v>
      </c>
      <c r="AR1798" s="8">
        <v>0</v>
      </c>
      <c r="AS1798" s="8">
        <v>0</v>
      </c>
      <c r="AT1798" s="8">
        <v>0</v>
      </c>
      <c r="AU1798" s="7">
        <v>0</v>
      </c>
      <c r="AV1798" s="7">
        <v>0</v>
      </c>
      <c r="AW1798" s="7">
        <v>0</v>
      </c>
      <c r="AX1798" s="7">
        <v>0</v>
      </c>
      <c r="AY1798" s="7">
        <v>0</v>
      </c>
      <c r="AZ1798" s="7">
        <v>0</v>
      </c>
      <c r="BA1798" s="7">
        <v>0</v>
      </c>
      <c r="BB1798" s="7">
        <v>0</v>
      </c>
      <c r="BC1798" s="8">
        <v>0.14791666666666667</v>
      </c>
      <c r="BD1798" s="8">
        <v>0</v>
      </c>
      <c r="BE1798" s="8">
        <v>0</v>
      </c>
      <c r="BF1798" s="8">
        <v>0.14791666666666667</v>
      </c>
      <c r="BG1798" s="8">
        <v>0</v>
      </c>
      <c r="BH1798" s="8">
        <v>0</v>
      </c>
      <c r="BI1798" s="8">
        <v>0</v>
      </c>
      <c r="BJ1798" s="8">
        <v>0</v>
      </c>
      <c r="BK1798" s="8">
        <v>0</v>
      </c>
      <c r="BL1798" s="8">
        <v>0</v>
      </c>
      <c r="BM1798" s="8">
        <v>0</v>
      </c>
      <c r="BN1798" s="8">
        <v>0</v>
      </c>
      <c r="BO1798" s="8">
        <v>0</v>
      </c>
      <c r="BP1798" s="8">
        <v>0</v>
      </c>
      <c r="BQ1798" s="8">
        <v>0</v>
      </c>
      <c r="BR1798" s="8">
        <v>0</v>
      </c>
    </row>
    <row r="1799" spans="1:70" x14ac:dyDescent="0.25">
      <c r="A1799" s="6">
        <v>35310704</v>
      </c>
      <c r="B1799" t="s">
        <v>3516</v>
      </c>
      <c r="C1799" s="7" t="s">
        <v>86</v>
      </c>
      <c r="D1799" s="7" t="s">
        <v>94</v>
      </c>
      <c r="E1799" s="7" t="s">
        <v>87</v>
      </c>
      <c r="F1799" t="s">
        <v>2507</v>
      </c>
      <c r="G1799" t="s">
        <v>2508</v>
      </c>
      <c r="H1799" t="s">
        <v>1602</v>
      </c>
      <c r="I1799" t="s">
        <v>130</v>
      </c>
      <c r="J1799" t="s">
        <v>78</v>
      </c>
      <c r="K1799" t="s">
        <v>109</v>
      </c>
      <c r="L1799">
        <v>38.8971685522</v>
      </c>
      <c r="M1799">
        <v>-120.9890434448</v>
      </c>
      <c r="N1799" s="7" t="s">
        <v>1583</v>
      </c>
      <c r="O1799" s="7" t="s">
        <v>3503</v>
      </c>
      <c r="P1799" s="7" t="s">
        <v>1585</v>
      </c>
      <c r="Q1799" s="7" t="s">
        <v>141</v>
      </c>
      <c r="R1799" s="7">
        <v>169</v>
      </c>
      <c r="S1799" s="7">
        <v>401</v>
      </c>
      <c r="T1799" s="7" t="s">
        <v>123</v>
      </c>
      <c r="U1799" s="7"/>
      <c r="V1799" s="7" t="s">
        <v>2605</v>
      </c>
      <c r="W1799" s="8">
        <v>1.1960227272727273</v>
      </c>
      <c r="X1799" s="8">
        <v>0</v>
      </c>
      <c r="Y1799" s="8">
        <v>0</v>
      </c>
      <c r="Z1799" s="8">
        <v>1.1960227272727273</v>
      </c>
      <c r="AA1799" s="8">
        <v>0</v>
      </c>
      <c r="AB1799" s="8">
        <v>0</v>
      </c>
      <c r="AC1799" s="8">
        <v>0</v>
      </c>
      <c r="AD1799" s="8">
        <v>0</v>
      </c>
      <c r="AE1799" s="8">
        <v>0</v>
      </c>
      <c r="AF1799" s="8">
        <v>0</v>
      </c>
      <c r="AG1799" s="8">
        <v>0</v>
      </c>
      <c r="AH1799" s="8">
        <v>0</v>
      </c>
      <c r="AI1799" s="8">
        <v>0</v>
      </c>
      <c r="AJ1799" s="8">
        <v>0</v>
      </c>
      <c r="AK1799" s="8">
        <v>0</v>
      </c>
      <c r="AL1799" s="8">
        <v>0</v>
      </c>
      <c r="AM1799" s="8">
        <v>0</v>
      </c>
      <c r="AN1799" s="8">
        <v>0</v>
      </c>
      <c r="AO1799" s="8">
        <v>0</v>
      </c>
      <c r="AP1799" s="8">
        <v>0</v>
      </c>
      <c r="AQ1799" s="8">
        <v>0</v>
      </c>
      <c r="AR1799" s="8">
        <v>0</v>
      </c>
      <c r="AS1799" s="8">
        <v>0</v>
      </c>
      <c r="AT1799" s="8">
        <v>0</v>
      </c>
      <c r="AU1799" s="7">
        <v>0</v>
      </c>
      <c r="AV1799" s="7">
        <v>0</v>
      </c>
      <c r="AW1799" s="7">
        <v>0</v>
      </c>
      <c r="AX1799" s="7">
        <v>0</v>
      </c>
      <c r="AY1799" s="7">
        <v>0</v>
      </c>
      <c r="AZ1799" s="7">
        <v>0</v>
      </c>
      <c r="BA1799" s="7">
        <v>0</v>
      </c>
      <c r="BB1799" s="7">
        <v>0</v>
      </c>
      <c r="BC1799" s="8">
        <v>1.1960227272727273</v>
      </c>
      <c r="BD1799" s="8">
        <v>0</v>
      </c>
      <c r="BE1799" s="8">
        <v>0</v>
      </c>
      <c r="BF1799" s="8">
        <v>1.1960227272727273</v>
      </c>
      <c r="BG1799" s="8">
        <v>0</v>
      </c>
      <c r="BH1799" s="8">
        <v>0</v>
      </c>
      <c r="BI1799" s="8">
        <v>0</v>
      </c>
      <c r="BJ1799" s="8">
        <v>0</v>
      </c>
      <c r="BK1799" s="8">
        <v>0</v>
      </c>
      <c r="BL1799" s="8">
        <v>0</v>
      </c>
      <c r="BM1799" s="8">
        <v>0</v>
      </c>
      <c r="BN1799" s="8">
        <v>0</v>
      </c>
      <c r="BO1799" s="8">
        <v>0</v>
      </c>
      <c r="BP1799" s="8">
        <v>0</v>
      </c>
      <c r="BQ1799" s="8">
        <v>0</v>
      </c>
      <c r="BR1799" s="8">
        <v>0</v>
      </c>
    </row>
    <row r="1800" spans="1:70" x14ac:dyDescent="0.25">
      <c r="A1800" s="6">
        <v>35293662</v>
      </c>
      <c r="B1800" t="s">
        <v>3517</v>
      </c>
      <c r="C1800" s="7" t="s">
        <v>137</v>
      </c>
      <c r="D1800" s="7" t="s">
        <v>94</v>
      </c>
      <c r="E1800" s="7" t="s">
        <v>95</v>
      </c>
      <c r="F1800" t="s">
        <v>2507</v>
      </c>
      <c r="G1800" t="s">
        <v>2508</v>
      </c>
      <c r="H1800" t="s">
        <v>1602</v>
      </c>
      <c r="I1800" t="s">
        <v>130</v>
      </c>
      <c r="J1800" t="s">
        <v>78</v>
      </c>
      <c r="K1800" t="s">
        <v>109</v>
      </c>
      <c r="L1800">
        <v>38.895599346799997</v>
      </c>
      <c r="M1800">
        <v>-120.9605774906</v>
      </c>
      <c r="N1800" s="7" t="s">
        <v>1583</v>
      </c>
      <c r="O1800" s="7" t="s">
        <v>3503</v>
      </c>
      <c r="P1800" s="7" t="s">
        <v>1585</v>
      </c>
      <c r="Q1800" s="7" t="s">
        <v>141</v>
      </c>
      <c r="R1800" s="7">
        <v>169</v>
      </c>
      <c r="S1800" s="7">
        <v>401</v>
      </c>
      <c r="T1800" s="7" t="s">
        <v>123</v>
      </c>
      <c r="U1800" s="7" t="s">
        <v>211</v>
      </c>
      <c r="V1800" s="7" t="s">
        <v>80</v>
      </c>
      <c r="W1800" s="8">
        <v>6.0606060606060606E-3</v>
      </c>
      <c r="X1800" s="8">
        <v>0.58901515151515149</v>
      </c>
      <c r="Y1800" s="8">
        <v>0</v>
      </c>
      <c r="Z1800" s="8">
        <v>0.59507575757575759</v>
      </c>
      <c r="AA1800" s="8">
        <v>0</v>
      </c>
      <c r="AB1800" s="8">
        <v>0</v>
      </c>
      <c r="AC1800" s="8">
        <v>0</v>
      </c>
      <c r="AD1800" s="8">
        <v>0</v>
      </c>
      <c r="AE1800" s="8">
        <v>0</v>
      </c>
      <c r="AF1800" s="8">
        <v>0</v>
      </c>
      <c r="AG1800" s="8">
        <v>0</v>
      </c>
      <c r="AH1800" s="8">
        <v>0</v>
      </c>
      <c r="AI1800" s="8">
        <v>0</v>
      </c>
      <c r="AJ1800" s="8">
        <v>0</v>
      </c>
      <c r="AK1800" s="8">
        <v>0</v>
      </c>
      <c r="AL1800" s="8">
        <v>0</v>
      </c>
      <c r="AM1800" s="8">
        <v>0</v>
      </c>
      <c r="AN1800" s="8">
        <v>0</v>
      </c>
      <c r="AO1800" s="8">
        <v>0</v>
      </c>
      <c r="AP1800" s="8">
        <v>0</v>
      </c>
      <c r="AQ1800" s="8">
        <v>0</v>
      </c>
      <c r="AR1800" s="8">
        <v>0</v>
      </c>
      <c r="AS1800" s="8">
        <v>0</v>
      </c>
      <c r="AT1800" s="8">
        <v>0</v>
      </c>
      <c r="AU1800" s="7">
        <v>0</v>
      </c>
      <c r="AV1800" s="7">
        <v>0</v>
      </c>
      <c r="AW1800" s="7">
        <v>0</v>
      </c>
      <c r="AX1800" s="7">
        <v>0</v>
      </c>
      <c r="AY1800" s="7">
        <v>6.0606060606060606E-3</v>
      </c>
      <c r="AZ1800" s="7">
        <v>0.58901515151515149</v>
      </c>
      <c r="BA1800" s="7">
        <v>0</v>
      </c>
      <c r="BB1800" s="7">
        <v>0.59507575757575759</v>
      </c>
      <c r="BC1800" s="8">
        <v>0</v>
      </c>
      <c r="BD1800" s="8">
        <v>0</v>
      </c>
      <c r="BE1800" s="8">
        <v>0</v>
      </c>
      <c r="BF1800" s="8">
        <v>0</v>
      </c>
      <c r="BG1800" s="8">
        <v>0</v>
      </c>
      <c r="BH1800" s="8">
        <v>0</v>
      </c>
      <c r="BI1800" s="8">
        <v>0</v>
      </c>
      <c r="BJ1800" s="8">
        <v>0</v>
      </c>
      <c r="BK1800" s="8">
        <v>0</v>
      </c>
      <c r="BL1800" s="8">
        <v>0</v>
      </c>
      <c r="BM1800" s="8">
        <v>0</v>
      </c>
      <c r="BN1800" s="8">
        <v>0</v>
      </c>
      <c r="BO1800" s="8">
        <v>0</v>
      </c>
      <c r="BP1800" s="8">
        <v>0</v>
      </c>
      <c r="BQ1800" s="8">
        <v>0</v>
      </c>
      <c r="BR1800" s="8">
        <v>0</v>
      </c>
    </row>
    <row r="1801" spans="1:70" x14ac:dyDescent="0.25">
      <c r="A1801" s="6">
        <v>35293663</v>
      </c>
      <c r="B1801" t="s">
        <v>3518</v>
      </c>
      <c r="C1801" s="7" t="s">
        <v>86</v>
      </c>
      <c r="D1801" s="7" t="s">
        <v>94</v>
      </c>
      <c r="E1801" s="7" t="s">
        <v>87</v>
      </c>
      <c r="F1801" t="s">
        <v>2507</v>
      </c>
      <c r="G1801" t="s">
        <v>2508</v>
      </c>
      <c r="H1801" t="s">
        <v>3514</v>
      </c>
      <c r="I1801" t="s">
        <v>130</v>
      </c>
      <c r="J1801" t="s">
        <v>78</v>
      </c>
      <c r="K1801" t="s">
        <v>109</v>
      </c>
      <c r="L1801">
        <v>38.896362629999999</v>
      </c>
      <c r="M1801">
        <v>-120.9220446552</v>
      </c>
      <c r="N1801" s="7" t="s">
        <v>1583</v>
      </c>
      <c r="O1801" s="7" t="s">
        <v>3503</v>
      </c>
      <c r="P1801" s="7" t="s">
        <v>1585</v>
      </c>
      <c r="Q1801" s="7" t="s">
        <v>141</v>
      </c>
      <c r="R1801" s="7">
        <v>169</v>
      </c>
      <c r="S1801" s="7">
        <v>401</v>
      </c>
      <c r="T1801" s="7" t="s">
        <v>123</v>
      </c>
      <c r="U1801" s="7" t="s">
        <v>211</v>
      </c>
      <c r="V1801" s="7" t="s">
        <v>80</v>
      </c>
      <c r="W1801" s="8">
        <v>0</v>
      </c>
      <c r="X1801" s="8">
        <v>1.5905303030303031</v>
      </c>
      <c r="Y1801" s="8">
        <v>0</v>
      </c>
      <c r="Z1801" s="8">
        <v>1.5905303030303031</v>
      </c>
      <c r="AA1801" s="8">
        <v>0</v>
      </c>
      <c r="AB1801" s="8">
        <v>0</v>
      </c>
      <c r="AC1801" s="8">
        <v>0</v>
      </c>
      <c r="AD1801" s="8">
        <v>0</v>
      </c>
      <c r="AE1801" s="8">
        <v>0</v>
      </c>
      <c r="AF1801" s="8">
        <v>0</v>
      </c>
      <c r="AG1801" s="8">
        <v>0</v>
      </c>
      <c r="AH1801" s="8">
        <v>0</v>
      </c>
      <c r="AI1801" s="8">
        <v>0</v>
      </c>
      <c r="AJ1801" s="8">
        <v>0</v>
      </c>
      <c r="AK1801" s="8">
        <v>0</v>
      </c>
      <c r="AL1801" s="8">
        <v>0</v>
      </c>
      <c r="AM1801" s="8">
        <v>0</v>
      </c>
      <c r="AN1801" s="8">
        <v>0</v>
      </c>
      <c r="AO1801" s="8">
        <v>0</v>
      </c>
      <c r="AP1801" s="8">
        <v>0</v>
      </c>
      <c r="AQ1801" s="8">
        <v>0</v>
      </c>
      <c r="AR1801" s="8">
        <v>0</v>
      </c>
      <c r="AS1801" s="8">
        <v>0</v>
      </c>
      <c r="AT1801" s="8">
        <v>0</v>
      </c>
      <c r="AU1801" s="7">
        <v>0</v>
      </c>
      <c r="AV1801" s="7">
        <v>0</v>
      </c>
      <c r="AW1801" s="7">
        <v>0</v>
      </c>
      <c r="AX1801" s="7">
        <v>0</v>
      </c>
      <c r="AY1801" s="7">
        <v>0</v>
      </c>
      <c r="AZ1801" s="7">
        <v>1.5905303030303031</v>
      </c>
      <c r="BA1801" s="7">
        <v>0</v>
      </c>
      <c r="BB1801" s="7">
        <v>1.5905303030303031</v>
      </c>
      <c r="BC1801" s="8">
        <v>0</v>
      </c>
      <c r="BD1801" s="8">
        <v>0</v>
      </c>
      <c r="BE1801" s="8">
        <v>0</v>
      </c>
      <c r="BF1801" s="8">
        <v>0</v>
      </c>
      <c r="BG1801" s="8">
        <v>0</v>
      </c>
      <c r="BH1801" s="8">
        <v>0</v>
      </c>
      <c r="BI1801" s="8">
        <v>0</v>
      </c>
      <c r="BJ1801" s="8">
        <v>0</v>
      </c>
      <c r="BK1801" s="8">
        <v>0</v>
      </c>
      <c r="BL1801" s="8">
        <v>0</v>
      </c>
      <c r="BM1801" s="8">
        <v>0</v>
      </c>
      <c r="BN1801" s="8">
        <v>0</v>
      </c>
      <c r="BO1801" s="8">
        <v>0</v>
      </c>
      <c r="BP1801" s="8">
        <v>0</v>
      </c>
      <c r="BQ1801" s="8">
        <v>0</v>
      </c>
      <c r="BR1801" s="8">
        <v>0</v>
      </c>
    </row>
    <row r="1802" spans="1:70" x14ac:dyDescent="0.25">
      <c r="A1802" s="6">
        <v>35293664</v>
      </c>
      <c r="B1802" t="s">
        <v>3519</v>
      </c>
      <c r="C1802" s="7" t="s">
        <v>86</v>
      </c>
      <c r="D1802" s="7" t="s">
        <v>94</v>
      </c>
      <c r="E1802" s="7" t="s">
        <v>87</v>
      </c>
      <c r="F1802" t="s">
        <v>2507</v>
      </c>
      <c r="G1802" t="s">
        <v>2508</v>
      </c>
      <c r="H1802" t="s">
        <v>3514</v>
      </c>
      <c r="I1802" t="s">
        <v>130</v>
      </c>
      <c r="J1802" t="s">
        <v>78</v>
      </c>
      <c r="K1802" t="s">
        <v>109</v>
      </c>
      <c r="L1802">
        <v>38.898143925900001</v>
      </c>
      <c r="M1802">
        <v>-120.91404926609999</v>
      </c>
      <c r="N1802" s="7" t="s">
        <v>1583</v>
      </c>
      <c r="O1802" s="7" t="s">
        <v>3503</v>
      </c>
      <c r="P1802" s="7" t="s">
        <v>1585</v>
      </c>
      <c r="Q1802" s="7" t="s">
        <v>141</v>
      </c>
      <c r="R1802" s="7">
        <v>169</v>
      </c>
      <c r="S1802" s="7">
        <v>401</v>
      </c>
      <c r="T1802" s="7" t="s">
        <v>123</v>
      </c>
      <c r="U1802" s="7"/>
      <c r="V1802" s="7" t="s">
        <v>2605</v>
      </c>
      <c r="W1802" s="8">
        <v>0.8</v>
      </c>
      <c r="X1802" s="8">
        <v>0</v>
      </c>
      <c r="Y1802" s="8">
        <v>0</v>
      </c>
      <c r="Z1802" s="8">
        <v>0.8</v>
      </c>
      <c r="AA1802" s="8">
        <v>0</v>
      </c>
      <c r="AB1802" s="8">
        <v>0</v>
      </c>
      <c r="AC1802" s="8">
        <v>0</v>
      </c>
      <c r="AD1802" s="8">
        <v>0</v>
      </c>
      <c r="AE1802" s="8">
        <v>0</v>
      </c>
      <c r="AF1802" s="8">
        <v>0</v>
      </c>
      <c r="AG1802" s="8">
        <v>0</v>
      </c>
      <c r="AH1802" s="8">
        <v>0</v>
      </c>
      <c r="AI1802" s="8">
        <v>0</v>
      </c>
      <c r="AJ1802" s="8">
        <v>0</v>
      </c>
      <c r="AK1802" s="8">
        <v>0</v>
      </c>
      <c r="AL1802" s="8">
        <v>0</v>
      </c>
      <c r="AM1802" s="8">
        <v>0</v>
      </c>
      <c r="AN1802" s="8">
        <v>0</v>
      </c>
      <c r="AO1802" s="8">
        <v>0</v>
      </c>
      <c r="AP1802" s="8">
        <v>0</v>
      </c>
      <c r="AQ1802" s="8">
        <v>0</v>
      </c>
      <c r="AR1802" s="8">
        <v>0</v>
      </c>
      <c r="AS1802" s="8">
        <v>0</v>
      </c>
      <c r="AT1802" s="8">
        <v>0</v>
      </c>
      <c r="AU1802" s="7">
        <v>0</v>
      </c>
      <c r="AV1802" s="7">
        <v>0</v>
      </c>
      <c r="AW1802" s="7">
        <v>0</v>
      </c>
      <c r="AX1802" s="7">
        <v>0</v>
      </c>
      <c r="AY1802" s="7">
        <v>0</v>
      </c>
      <c r="AZ1802" s="7">
        <v>0</v>
      </c>
      <c r="BA1802" s="7">
        <v>0</v>
      </c>
      <c r="BB1802" s="7">
        <v>0</v>
      </c>
      <c r="BC1802" s="8">
        <v>0.8</v>
      </c>
      <c r="BD1802" s="8">
        <v>0</v>
      </c>
      <c r="BE1802" s="8">
        <v>0</v>
      </c>
      <c r="BF1802" s="8">
        <v>0.8</v>
      </c>
      <c r="BG1802" s="8">
        <v>0</v>
      </c>
      <c r="BH1802" s="8">
        <v>0</v>
      </c>
      <c r="BI1802" s="8">
        <v>0</v>
      </c>
      <c r="BJ1802" s="8">
        <v>0</v>
      </c>
      <c r="BK1802" s="8">
        <v>0</v>
      </c>
      <c r="BL1802" s="8">
        <v>0</v>
      </c>
      <c r="BM1802" s="8">
        <v>0</v>
      </c>
      <c r="BN1802" s="8">
        <v>0</v>
      </c>
      <c r="BO1802" s="8">
        <v>0</v>
      </c>
      <c r="BP1802" s="8">
        <v>0</v>
      </c>
      <c r="BQ1802" s="8">
        <v>0</v>
      </c>
      <c r="BR1802" s="8">
        <v>0</v>
      </c>
    </row>
    <row r="1803" spans="1:70" x14ac:dyDescent="0.25">
      <c r="A1803" s="6">
        <v>35293665</v>
      </c>
      <c r="B1803" t="s">
        <v>3520</v>
      </c>
      <c r="C1803" s="7" t="s">
        <v>137</v>
      </c>
      <c r="D1803" s="7" t="s">
        <v>94</v>
      </c>
      <c r="E1803" s="7" t="s">
        <v>95</v>
      </c>
      <c r="F1803" t="s">
        <v>2507</v>
      </c>
      <c r="G1803" t="s">
        <v>2508</v>
      </c>
      <c r="H1803" t="s">
        <v>3514</v>
      </c>
      <c r="I1803" t="s">
        <v>130</v>
      </c>
      <c r="J1803" t="s">
        <v>78</v>
      </c>
      <c r="K1803" t="s">
        <v>109</v>
      </c>
      <c r="L1803">
        <v>38.897340039100001</v>
      </c>
      <c r="M1803">
        <v>-120.9098215722</v>
      </c>
      <c r="N1803" s="7" t="s">
        <v>1583</v>
      </c>
      <c r="O1803" s="7" t="s">
        <v>3503</v>
      </c>
      <c r="P1803" s="7" t="s">
        <v>1585</v>
      </c>
      <c r="Q1803" s="7" t="s">
        <v>141</v>
      </c>
      <c r="R1803" s="7">
        <v>169</v>
      </c>
      <c r="S1803" s="7">
        <v>401</v>
      </c>
      <c r="T1803" s="7" t="s">
        <v>123</v>
      </c>
      <c r="U1803" s="7" t="s">
        <v>211</v>
      </c>
      <c r="V1803" s="7" t="s">
        <v>80</v>
      </c>
      <c r="W1803" s="8">
        <v>0</v>
      </c>
      <c r="X1803" s="8">
        <v>0.30170454545454545</v>
      </c>
      <c r="Y1803" s="8">
        <v>0</v>
      </c>
      <c r="Z1803" s="8">
        <v>0.30170454545454545</v>
      </c>
      <c r="AA1803" s="8">
        <v>0</v>
      </c>
      <c r="AB1803" s="8">
        <v>0</v>
      </c>
      <c r="AC1803" s="8">
        <v>0</v>
      </c>
      <c r="AD1803" s="8">
        <v>0</v>
      </c>
      <c r="AE1803" s="8">
        <v>0</v>
      </c>
      <c r="AF1803" s="8">
        <v>0</v>
      </c>
      <c r="AG1803" s="8">
        <v>0</v>
      </c>
      <c r="AH1803" s="8">
        <v>0</v>
      </c>
      <c r="AI1803" s="8">
        <v>0</v>
      </c>
      <c r="AJ1803" s="8">
        <v>0</v>
      </c>
      <c r="AK1803" s="8">
        <v>0</v>
      </c>
      <c r="AL1803" s="8">
        <v>0</v>
      </c>
      <c r="AM1803" s="8">
        <v>0</v>
      </c>
      <c r="AN1803" s="8">
        <v>0</v>
      </c>
      <c r="AO1803" s="8">
        <v>0</v>
      </c>
      <c r="AP1803" s="8">
        <v>0</v>
      </c>
      <c r="AQ1803" s="8">
        <v>0</v>
      </c>
      <c r="AR1803" s="8">
        <v>0</v>
      </c>
      <c r="AS1803" s="8">
        <v>0</v>
      </c>
      <c r="AT1803" s="8">
        <v>0</v>
      </c>
      <c r="AU1803" s="7">
        <v>0</v>
      </c>
      <c r="AV1803" s="7">
        <v>0.30170454545454545</v>
      </c>
      <c r="AW1803" s="7">
        <v>0</v>
      </c>
      <c r="AX1803" s="7">
        <v>0.30170454545454545</v>
      </c>
      <c r="AY1803" s="7">
        <v>0</v>
      </c>
      <c r="AZ1803" s="7">
        <v>0</v>
      </c>
      <c r="BA1803" s="7">
        <v>0</v>
      </c>
      <c r="BB1803" s="7">
        <v>0</v>
      </c>
      <c r="BC1803" s="8">
        <v>0</v>
      </c>
      <c r="BD1803" s="8">
        <v>0</v>
      </c>
      <c r="BE1803" s="8">
        <v>0</v>
      </c>
      <c r="BF1803" s="8">
        <v>0</v>
      </c>
      <c r="BG1803" s="8">
        <v>0</v>
      </c>
      <c r="BH1803" s="8">
        <v>0</v>
      </c>
      <c r="BI1803" s="8">
        <v>0</v>
      </c>
      <c r="BJ1803" s="8">
        <v>0</v>
      </c>
      <c r="BK1803" s="8">
        <v>0</v>
      </c>
      <c r="BL1803" s="8">
        <v>0</v>
      </c>
      <c r="BM1803" s="8">
        <v>0</v>
      </c>
      <c r="BN1803" s="8">
        <v>0</v>
      </c>
      <c r="BO1803" s="8">
        <v>0</v>
      </c>
      <c r="BP1803" s="8">
        <v>0</v>
      </c>
      <c r="BQ1803" s="8">
        <v>0</v>
      </c>
      <c r="BR1803" s="8">
        <v>0</v>
      </c>
    </row>
    <row r="1804" spans="1:70" x14ac:dyDescent="0.25">
      <c r="A1804" s="6">
        <v>35293666</v>
      </c>
      <c r="B1804" t="s">
        <v>3521</v>
      </c>
      <c r="C1804" s="7" t="s">
        <v>86</v>
      </c>
      <c r="D1804" s="7" t="s">
        <v>94</v>
      </c>
      <c r="E1804" s="7" t="s">
        <v>87</v>
      </c>
      <c r="F1804" t="s">
        <v>2507</v>
      </c>
      <c r="G1804" t="s">
        <v>2508</v>
      </c>
      <c r="H1804" t="s">
        <v>1602</v>
      </c>
      <c r="I1804" t="s">
        <v>130</v>
      </c>
      <c r="J1804" t="s">
        <v>78</v>
      </c>
      <c r="K1804" t="s">
        <v>109</v>
      </c>
      <c r="L1804">
        <v>38.901212624199999</v>
      </c>
      <c r="M1804">
        <v>-120.9345884491</v>
      </c>
      <c r="N1804" s="7" t="s">
        <v>1583</v>
      </c>
      <c r="O1804" s="7" t="s">
        <v>3503</v>
      </c>
      <c r="P1804" s="7" t="s">
        <v>1585</v>
      </c>
      <c r="Q1804" s="7" t="s">
        <v>141</v>
      </c>
      <c r="R1804" s="7">
        <v>169</v>
      </c>
      <c r="S1804" s="7">
        <v>401</v>
      </c>
      <c r="T1804" s="7" t="s">
        <v>123</v>
      </c>
      <c r="U1804" s="7"/>
      <c r="V1804" s="7" t="s">
        <v>2605</v>
      </c>
      <c r="W1804" s="8">
        <v>0.22992424242424242</v>
      </c>
      <c r="X1804" s="8">
        <v>0</v>
      </c>
      <c r="Y1804" s="8">
        <v>0</v>
      </c>
      <c r="Z1804" s="8">
        <v>0.22992424242424242</v>
      </c>
      <c r="AA1804" s="8">
        <v>0</v>
      </c>
      <c r="AB1804" s="8">
        <v>0</v>
      </c>
      <c r="AC1804" s="8">
        <v>0</v>
      </c>
      <c r="AD1804" s="8">
        <v>0</v>
      </c>
      <c r="AE1804" s="8">
        <v>0</v>
      </c>
      <c r="AF1804" s="8">
        <v>0</v>
      </c>
      <c r="AG1804" s="8">
        <v>0</v>
      </c>
      <c r="AH1804" s="8">
        <v>0</v>
      </c>
      <c r="AI1804" s="8">
        <v>0</v>
      </c>
      <c r="AJ1804" s="8">
        <v>0</v>
      </c>
      <c r="AK1804" s="8">
        <v>0</v>
      </c>
      <c r="AL1804" s="8">
        <v>0</v>
      </c>
      <c r="AM1804" s="8">
        <v>0</v>
      </c>
      <c r="AN1804" s="8">
        <v>0</v>
      </c>
      <c r="AO1804" s="8">
        <v>0</v>
      </c>
      <c r="AP1804" s="8">
        <v>0</v>
      </c>
      <c r="AQ1804" s="8">
        <v>0</v>
      </c>
      <c r="AR1804" s="8">
        <v>0</v>
      </c>
      <c r="AS1804" s="8">
        <v>0</v>
      </c>
      <c r="AT1804" s="8">
        <v>0</v>
      </c>
      <c r="AU1804" s="7">
        <v>0</v>
      </c>
      <c r="AV1804" s="7">
        <v>0</v>
      </c>
      <c r="AW1804" s="7">
        <v>0</v>
      </c>
      <c r="AX1804" s="7">
        <v>0</v>
      </c>
      <c r="AY1804" s="7">
        <v>0</v>
      </c>
      <c r="AZ1804" s="7">
        <v>0</v>
      </c>
      <c r="BA1804" s="7">
        <v>0</v>
      </c>
      <c r="BB1804" s="7">
        <v>0</v>
      </c>
      <c r="BC1804" s="8">
        <v>0.22992424242424242</v>
      </c>
      <c r="BD1804" s="8">
        <v>0</v>
      </c>
      <c r="BE1804" s="8">
        <v>0</v>
      </c>
      <c r="BF1804" s="8">
        <v>0.22992424242424242</v>
      </c>
      <c r="BG1804" s="8">
        <v>0</v>
      </c>
      <c r="BH1804" s="8">
        <v>0</v>
      </c>
      <c r="BI1804" s="8">
        <v>0</v>
      </c>
      <c r="BJ1804" s="8">
        <v>0</v>
      </c>
      <c r="BK1804" s="8">
        <v>0</v>
      </c>
      <c r="BL1804" s="8">
        <v>0</v>
      </c>
      <c r="BM1804" s="8">
        <v>0</v>
      </c>
      <c r="BN1804" s="8">
        <v>0</v>
      </c>
      <c r="BO1804" s="8">
        <v>0</v>
      </c>
      <c r="BP1804" s="8">
        <v>0</v>
      </c>
      <c r="BQ1804" s="8">
        <v>0</v>
      </c>
      <c r="BR1804" s="8">
        <v>0</v>
      </c>
    </row>
    <row r="1805" spans="1:70" x14ac:dyDescent="0.25">
      <c r="A1805" s="6">
        <v>35293667</v>
      </c>
      <c r="B1805" t="s">
        <v>3522</v>
      </c>
      <c r="C1805" s="7" t="s">
        <v>86</v>
      </c>
      <c r="D1805" s="7" t="s">
        <v>94</v>
      </c>
      <c r="E1805" s="7" t="s">
        <v>87</v>
      </c>
      <c r="F1805" t="s">
        <v>2507</v>
      </c>
      <c r="G1805" t="s">
        <v>2508</v>
      </c>
      <c r="H1805" t="s">
        <v>1602</v>
      </c>
      <c r="I1805" t="s">
        <v>130</v>
      </c>
      <c r="J1805" t="s">
        <v>78</v>
      </c>
      <c r="K1805" t="s">
        <v>109</v>
      </c>
      <c r="L1805">
        <v>38.897379139199998</v>
      </c>
      <c r="M1805">
        <v>-120.93378464200001</v>
      </c>
      <c r="N1805" s="7" t="s">
        <v>1583</v>
      </c>
      <c r="O1805" s="7" t="s">
        <v>3503</v>
      </c>
      <c r="P1805" s="7" t="s">
        <v>1585</v>
      </c>
      <c r="Q1805" s="7" t="s">
        <v>141</v>
      </c>
      <c r="R1805" s="7">
        <v>169</v>
      </c>
      <c r="S1805" s="7">
        <v>401</v>
      </c>
      <c r="T1805" s="7" t="s">
        <v>123</v>
      </c>
      <c r="U1805" s="7"/>
      <c r="V1805" s="7" t="s">
        <v>2605</v>
      </c>
      <c r="W1805" s="8">
        <v>1.65</v>
      </c>
      <c r="X1805" s="8">
        <v>0</v>
      </c>
      <c r="Y1805" s="8">
        <v>0</v>
      </c>
      <c r="Z1805" s="8">
        <v>1.65</v>
      </c>
      <c r="AA1805" s="8">
        <v>0</v>
      </c>
      <c r="AB1805" s="8">
        <v>0</v>
      </c>
      <c r="AC1805" s="8">
        <v>0</v>
      </c>
      <c r="AD1805" s="8">
        <v>0</v>
      </c>
      <c r="AE1805" s="8">
        <v>0</v>
      </c>
      <c r="AF1805" s="8">
        <v>0</v>
      </c>
      <c r="AG1805" s="8">
        <v>0</v>
      </c>
      <c r="AH1805" s="8">
        <v>0</v>
      </c>
      <c r="AI1805" s="8">
        <v>0</v>
      </c>
      <c r="AJ1805" s="8">
        <v>0</v>
      </c>
      <c r="AK1805" s="8">
        <v>0</v>
      </c>
      <c r="AL1805" s="8">
        <v>0</v>
      </c>
      <c r="AM1805" s="8">
        <v>0</v>
      </c>
      <c r="AN1805" s="8">
        <v>0</v>
      </c>
      <c r="AO1805" s="8">
        <v>0</v>
      </c>
      <c r="AP1805" s="8">
        <v>0</v>
      </c>
      <c r="AQ1805" s="8">
        <v>0</v>
      </c>
      <c r="AR1805" s="8">
        <v>0</v>
      </c>
      <c r="AS1805" s="8">
        <v>0</v>
      </c>
      <c r="AT1805" s="8">
        <v>0</v>
      </c>
      <c r="AU1805" s="7">
        <v>0</v>
      </c>
      <c r="AV1805" s="7">
        <v>0</v>
      </c>
      <c r="AW1805" s="7">
        <v>0</v>
      </c>
      <c r="AX1805" s="7">
        <v>0</v>
      </c>
      <c r="AY1805" s="7">
        <v>0</v>
      </c>
      <c r="AZ1805" s="7">
        <v>0</v>
      </c>
      <c r="BA1805" s="7">
        <v>0</v>
      </c>
      <c r="BB1805" s="7">
        <v>0</v>
      </c>
      <c r="BC1805" s="8">
        <v>1.65</v>
      </c>
      <c r="BD1805" s="8">
        <v>0</v>
      </c>
      <c r="BE1805" s="8">
        <v>0</v>
      </c>
      <c r="BF1805" s="8">
        <v>1.65</v>
      </c>
      <c r="BG1805" s="8">
        <v>0</v>
      </c>
      <c r="BH1805" s="8">
        <v>0</v>
      </c>
      <c r="BI1805" s="8">
        <v>0</v>
      </c>
      <c r="BJ1805" s="8">
        <v>0</v>
      </c>
      <c r="BK1805" s="8">
        <v>0</v>
      </c>
      <c r="BL1805" s="8">
        <v>0</v>
      </c>
      <c r="BM1805" s="8">
        <v>0</v>
      </c>
      <c r="BN1805" s="8">
        <v>0</v>
      </c>
      <c r="BO1805" s="8">
        <v>0</v>
      </c>
      <c r="BP1805" s="8">
        <v>0</v>
      </c>
      <c r="BQ1805" s="8">
        <v>0</v>
      </c>
      <c r="BR1805" s="8">
        <v>0</v>
      </c>
    </row>
    <row r="1806" spans="1:70" x14ac:dyDescent="0.25">
      <c r="A1806" s="6">
        <v>35293668</v>
      </c>
      <c r="B1806" t="s">
        <v>3523</v>
      </c>
      <c r="C1806" s="7" t="s">
        <v>86</v>
      </c>
      <c r="D1806" s="7" t="s">
        <v>94</v>
      </c>
      <c r="E1806" s="7" t="s">
        <v>87</v>
      </c>
      <c r="F1806" t="s">
        <v>2507</v>
      </c>
      <c r="G1806" t="s">
        <v>2508</v>
      </c>
      <c r="H1806" t="s">
        <v>1602</v>
      </c>
      <c r="I1806" t="s">
        <v>130</v>
      </c>
      <c r="J1806" t="s">
        <v>78</v>
      </c>
      <c r="K1806" t="s">
        <v>109</v>
      </c>
      <c r="L1806">
        <v>38.889366252999999</v>
      </c>
      <c r="M1806">
        <v>-120.9588872356</v>
      </c>
      <c r="N1806" s="7" t="s">
        <v>1583</v>
      </c>
      <c r="O1806" s="7" t="s">
        <v>3503</v>
      </c>
      <c r="P1806" s="7" t="s">
        <v>1585</v>
      </c>
      <c r="Q1806" s="7" t="s">
        <v>141</v>
      </c>
      <c r="R1806" s="7">
        <v>169</v>
      </c>
      <c r="S1806" s="7">
        <v>401</v>
      </c>
      <c r="T1806" s="7" t="s">
        <v>123</v>
      </c>
      <c r="U1806" s="7"/>
      <c r="V1806" s="7" t="s">
        <v>2605</v>
      </c>
      <c r="W1806" s="8">
        <v>1.4399621212121212</v>
      </c>
      <c r="X1806" s="8">
        <v>0</v>
      </c>
      <c r="Y1806" s="8">
        <v>0</v>
      </c>
      <c r="Z1806" s="8">
        <v>1.4399621212121212</v>
      </c>
      <c r="AA1806" s="8">
        <v>0</v>
      </c>
      <c r="AB1806" s="8">
        <v>0</v>
      </c>
      <c r="AC1806" s="8">
        <v>0</v>
      </c>
      <c r="AD1806" s="8">
        <v>0</v>
      </c>
      <c r="AE1806" s="8">
        <v>0</v>
      </c>
      <c r="AF1806" s="8">
        <v>0</v>
      </c>
      <c r="AG1806" s="8">
        <v>0</v>
      </c>
      <c r="AH1806" s="8">
        <v>0</v>
      </c>
      <c r="AI1806" s="8">
        <v>0</v>
      </c>
      <c r="AJ1806" s="8">
        <v>0</v>
      </c>
      <c r="AK1806" s="8">
        <v>0</v>
      </c>
      <c r="AL1806" s="8">
        <v>0</v>
      </c>
      <c r="AM1806" s="8">
        <v>0</v>
      </c>
      <c r="AN1806" s="8">
        <v>0</v>
      </c>
      <c r="AO1806" s="8">
        <v>0</v>
      </c>
      <c r="AP1806" s="8">
        <v>0</v>
      </c>
      <c r="AQ1806" s="8">
        <v>0</v>
      </c>
      <c r="AR1806" s="8">
        <v>0</v>
      </c>
      <c r="AS1806" s="8">
        <v>0</v>
      </c>
      <c r="AT1806" s="8">
        <v>0</v>
      </c>
      <c r="AU1806" s="7">
        <v>0</v>
      </c>
      <c r="AV1806" s="7">
        <v>0</v>
      </c>
      <c r="AW1806" s="7">
        <v>0</v>
      </c>
      <c r="AX1806" s="7">
        <v>0</v>
      </c>
      <c r="AY1806" s="7">
        <v>0</v>
      </c>
      <c r="AZ1806" s="7">
        <v>0</v>
      </c>
      <c r="BA1806" s="7">
        <v>0</v>
      </c>
      <c r="BB1806" s="7">
        <v>0</v>
      </c>
      <c r="BC1806" s="8">
        <v>1.4399621212121212</v>
      </c>
      <c r="BD1806" s="8">
        <v>0</v>
      </c>
      <c r="BE1806" s="8">
        <v>0</v>
      </c>
      <c r="BF1806" s="8">
        <v>1.4399621212121212</v>
      </c>
      <c r="BG1806" s="8">
        <v>0</v>
      </c>
      <c r="BH1806" s="8">
        <v>0</v>
      </c>
      <c r="BI1806" s="8">
        <v>0</v>
      </c>
      <c r="BJ1806" s="8">
        <v>0</v>
      </c>
      <c r="BK1806" s="8">
        <v>0</v>
      </c>
      <c r="BL1806" s="8">
        <v>0</v>
      </c>
      <c r="BM1806" s="8">
        <v>0</v>
      </c>
      <c r="BN1806" s="8">
        <v>0</v>
      </c>
      <c r="BO1806" s="8">
        <v>0</v>
      </c>
      <c r="BP1806" s="8">
        <v>0</v>
      </c>
      <c r="BQ1806" s="8">
        <v>0</v>
      </c>
      <c r="BR1806" s="8">
        <v>0</v>
      </c>
    </row>
    <row r="1807" spans="1:70" x14ac:dyDescent="0.25">
      <c r="A1807" s="6">
        <v>35293669</v>
      </c>
      <c r="B1807" t="s">
        <v>3524</v>
      </c>
      <c r="C1807" s="7" t="s">
        <v>86</v>
      </c>
      <c r="D1807" s="7" t="s">
        <v>94</v>
      </c>
      <c r="E1807" s="7" t="s">
        <v>87</v>
      </c>
      <c r="F1807" t="s">
        <v>2507</v>
      </c>
      <c r="G1807" t="s">
        <v>2508</v>
      </c>
      <c r="H1807" t="s">
        <v>1602</v>
      </c>
      <c r="I1807" t="s">
        <v>130</v>
      </c>
      <c r="J1807" t="s">
        <v>78</v>
      </c>
      <c r="K1807" t="s">
        <v>109</v>
      </c>
      <c r="L1807">
        <v>38.885223647399997</v>
      </c>
      <c r="M1807">
        <v>-120.96000243660001</v>
      </c>
      <c r="N1807" s="7" t="s">
        <v>1583</v>
      </c>
      <c r="O1807" s="7" t="s">
        <v>3503</v>
      </c>
      <c r="P1807" s="7" t="s">
        <v>1585</v>
      </c>
      <c r="Q1807" s="7" t="s">
        <v>141</v>
      </c>
      <c r="R1807" s="7">
        <v>169</v>
      </c>
      <c r="S1807" s="7">
        <v>401</v>
      </c>
      <c r="T1807" s="7" t="s">
        <v>123</v>
      </c>
      <c r="U1807" s="7"/>
      <c r="V1807" s="7" t="s">
        <v>2605</v>
      </c>
      <c r="W1807" s="8">
        <v>1.6299242424242424</v>
      </c>
      <c r="X1807" s="8">
        <v>0</v>
      </c>
      <c r="Y1807" s="8">
        <v>0</v>
      </c>
      <c r="Z1807" s="8">
        <v>1.6299242424242424</v>
      </c>
      <c r="AA1807" s="8">
        <v>0</v>
      </c>
      <c r="AB1807" s="8">
        <v>0</v>
      </c>
      <c r="AC1807" s="8">
        <v>0</v>
      </c>
      <c r="AD1807" s="8">
        <v>0</v>
      </c>
      <c r="AE1807" s="8">
        <v>0</v>
      </c>
      <c r="AF1807" s="8">
        <v>0</v>
      </c>
      <c r="AG1807" s="8">
        <v>0</v>
      </c>
      <c r="AH1807" s="8">
        <v>0</v>
      </c>
      <c r="AI1807" s="8">
        <v>0</v>
      </c>
      <c r="AJ1807" s="8">
        <v>0</v>
      </c>
      <c r="AK1807" s="8">
        <v>0</v>
      </c>
      <c r="AL1807" s="8">
        <v>0</v>
      </c>
      <c r="AM1807" s="8">
        <v>0</v>
      </c>
      <c r="AN1807" s="8">
        <v>0</v>
      </c>
      <c r="AO1807" s="8">
        <v>0</v>
      </c>
      <c r="AP1807" s="8">
        <v>0</v>
      </c>
      <c r="AQ1807" s="8">
        <v>0</v>
      </c>
      <c r="AR1807" s="8">
        <v>0</v>
      </c>
      <c r="AS1807" s="8">
        <v>0</v>
      </c>
      <c r="AT1807" s="8">
        <v>0</v>
      </c>
      <c r="AU1807" s="7">
        <v>0</v>
      </c>
      <c r="AV1807" s="7">
        <v>0</v>
      </c>
      <c r="AW1807" s="7">
        <v>0</v>
      </c>
      <c r="AX1807" s="7">
        <v>0</v>
      </c>
      <c r="AY1807" s="7">
        <v>0</v>
      </c>
      <c r="AZ1807" s="7">
        <v>0</v>
      </c>
      <c r="BA1807" s="7">
        <v>0</v>
      </c>
      <c r="BB1807" s="7">
        <v>0</v>
      </c>
      <c r="BC1807" s="8">
        <v>1.6299242424242424</v>
      </c>
      <c r="BD1807" s="8">
        <v>0</v>
      </c>
      <c r="BE1807" s="8">
        <v>0</v>
      </c>
      <c r="BF1807" s="8">
        <v>1.6299242424242424</v>
      </c>
      <c r="BG1807" s="8">
        <v>0</v>
      </c>
      <c r="BH1807" s="8">
        <v>0</v>
      </c>
      <c r="BI1807" s="8">
        <v>0</v>
      </c>
      <c r="BJ1807" s="8">
        <v>0</v>
      </c>
      <c r="BK1807" s="8">
        <v>0</v>
      </c>
      <c r="BL1807" s="8">
        <v>0</v>
      </c>
      <c r="BM1807" s="8">
        <v>0</v>
      </c>
      <c r="BN1807" s="8">
        <v>0</v>
      </c>
      <c r="BO1807" s="8">
        <v>0</v>
      </c>
      <c r="BP1807" s="8">
        <v>0</v>
      </c>
      <c r="BQ1807" s="8">
        <v>0</v>
      </c>
      <c r="BR1807" s="8">
        <v>0</v>
      </c>
    </row>
    <row r="1808" spans="1:70" x14ac:dyDescent="0.25">
      <c r="A1808" s="6">
        <v>35293670</v>
      </c>
      <c r="B1808" t="s">
        <v>3525</v>
      </c>
      <c r="C1808" s="7" t="s">
        <v>137</v>
      </c>
      <c r="D1808" s="7" t="s">
        <v>94</v>
      </c>
      <c r="E1808" s="7" t="s">
        <v>95</v>
      </c>
      <c r="F1808" t="s">
        <v>2507</v>
      </c>
      <c r="G1808" t="s">
        <v>2508</v>
      </c>
      <c r="H1808" t="s">
        <v>1602</v>
      </c>
      <c r="I1808" t="s">
        <v>130</v>
      </c>
      <c r="J1808" t="s">
        <v>78</v>
      </c>
      <c r="K1808" t="s">
        <v>109</v>
      </c>
      <c r="L1808">
        <v>38.880514848899999</v>
      </c>
      <c r="M1808">
        <v>-120.941755439</v>
      </c>
      <c r="N1808" s="7" t="s">
        <v>1583</v>
      </c>
      <c r="O1808" s="7" t="s">
        <v>3503</v>
      </c>
      <c r="P1808" s="7" t="s">
        <v>1585</v>
      </c>
      <c r="Q1808" s="7" t="s">
        <v>141</v>
      </c>
      <c r="R1808" s="7">
        <v>169</v>
      </c>
      <c r="S1808" s="7">
        <v>401</v>
      </c>
      <c r="T1808" s="7" t="s">
        <v>123</v>
      </c>
      <c r="U1808" s="7" t="s">
        <v>211</v>
      </c>
      <c r="V1808" s="7" t="s">
        <v>80</v>
      </c>
      <c r="W1808" s="8">
        <v>0</v>
      </c>
      <c r="X1808" s="8">
        <v>0.64848484848484844</v>
      </c>
      <c r="Y1808" s="8">
        <v>0</v>
      </c>
      <c r="Z1808" s="8">
        <v>0.64848484848484844</v>
      </c>
      <c r="AA1808" s="8">
        <v>0</v>
      </c>
      <c r="AB1808" s="8">
        <v>0</v>
      </c>
      <c r="AC1808" s="8">
        <v>0</v>
      </c>
      <c r="AD1808" s="8">
        <v>0</v>
      </c>
      <c r="AE1808" s="8">
        <v>0</v>
      </c>
      <c r="AF1808" s="8">
        <v>0</v>
      </c>
      <c r="AG1808" s="8">
        <v>0</v>
      </c>
      <c r="AH1808" s="8">
        <v>0</v>
      </c>
      <c r="AI1808" s="8">
        <v>0</v>
      </c>
      <c r="AJ1808" s="8">
        <v>0</v>
      </c>
      <c r="AK1808" s="8">
        <v>0</v>
      </c>
      <c r="AL1808" s="8">
        <v>0</v>
      </c>
      <c r="AM1808" s="8">
        <v>0</v>
      </c>
      <c r="AN1808" s="8">
        <v>0</v>
      </c>
      <c r="AO1808" s="8">
        <v>0</v>
      </c>
      <c r="AP1808" s="8">
        <v>0</v>
      </c>
      <c r="AQ1808" s="8">
        <v>0</v>
      </c>
      <c r="AR1808" s="8">
        <v>0</v>
      </c>
      <c r="AS1808" s="8">
        <v>0</v>
      </c>
      <c r="AT1808" s="8">
        <v>0</v>
      </c>
      <c r="AU1808" s="7">
        <v>0</v>
      </c>
      <c r="AV1808" s="7">
        <v>0</v>
      </c>
      <c r="AW1808" s="7">
        <v>0</v>
      </c>
      <c r="AX1808" s="7">
        <v>0</v>
      </c>
      <c r="AY1808" s="7">
        <v>0</v>
      </c>
      <c r="AZ1808" s="7">
        <v>0.64848484848484844</v>
      </c>
      <c r="BA1808" s="7">
        <v>0</v>
      </c>
      <c r="BB1808" s="7">
        <v>0.64848484848484844</v>
      </c>
      <c r="BC1808" s="8">
        <v>0</v>
      </c>
      <c r="BD1808" s="8">
        <v>0</v>
      </c>
      <c r="BE1808" s="8">
        <v>0</v>
      </c>
      <c r="BF1808" s="8">
        <v>0</v>
      </c>
      <c r="BG1808" s="8">
        <v>0</v>
      </c>
      <c r="BH1808" s="8">
        <v>0</v>
      </c>
      <c r="BI1808" s="8">
        <v>0</v>
      </c>
      <c r="BJ1808" s="8">
        <v>0</v>
      </c>
      <c r="BK1808" s="8">
        <v>0</v>
      </c>
      <c r="BL1808" s="8">
        <v>0</v>
      </c>
      <c r="BM1808" s="8">
        <v>0</v>
      </c>
      <c r="BN1808" s="8">
        <v>0</v>
      </c>
      <c r="BO1808" s="8">
        <v>0</v>
      </c>
      <c r="BP1808" s="8">
        <v>0</v>
      </c>
      <c r="BQ1808" s="8">
        <v>0</v>
      </c>
      <c r="BR1808" s="8">
        <v>0</v>
      </c>
    </row>
    <row r="1809" spans="1:70" x14ac:dyDescent="0.25">
      <c r="A1809" s="6">
        <v>35232650</v>
      </c>
      <c r="B1809" t="s">
        <v>3526</v>
      </c>
      <c r="C1809" s="7" t="s">
        <v>115</v>
      </c>
      <c r="D1809" s="7" t="s">
        <v>94</v>
      </c>
      <c r="E1809" s="7" t="s">
        <v>95</v>
      </c>
      <c r="F1809" t="s">
        <v>2507</v>
      </c>
      <c r="G1809" t="s">
        <v>2508</v>
      </c>
      <c r="H1809" t="s">
        <v>1602</v>
      </c>
      <c r="I1809" t="s">
        <v>130</v>
      </c>
      <c r="J1809" t="s">
        <v>78</v>
      </c>
      <c r="K1809" t="s">
        <v>109</v>
      </c>
      <c r="L1809">
        <v>38.898197988</v>
      </c>
      <c r="M1809">
        <v>-120.982711725</v>
      </c>
      <c r="N1809" s="7" t="s">
        <v>1583</v>
      </c>
      <c r="O1809" s="7" t="s">
        <v>3527</v>
      </c>
      <c r="P1809" s="7" t="s">
        <v>1585</v>
      </c>
      <c r="Q1809" s="7" t="s">
        <v>141</v>
      </c>
      <c r="R1809" s="7">
        <v>45</v>
      </c>
      <c r="S1809" s="7">
        <v>950</v>
      </c>
      <c r="T1809" s="7" t="s">
        <v>220</v>
      </c>
      <c r="U1809" s="7"/>
      <c r="V1809" s="7" t="s">
        <v>200</v>
      </c>
      <c r="W1809" s="8">
        <v>0</v>
      </c>
      <c r="X1809" s="8">
        <v>1.3268939393939394</v>
      </c>
      <c r="Y1809" s="8">
        <v>0</v>
      </c>
      <c r="Z1809" s="8">
        <v>1.3268939393939394</v>
      </c>
      <c r="AA1809" s="8">
        <v>0</v>
      </c>
      <c r="AB1809" s="8">
        <v>0</v>
      </c>
      <c r="AC1809" s="8">
        <v>0</v>
      </c>
      <c r="AD1809" s="8">
        <v>0</v>
      </c>
      <c r="AE1809" s="8">
        <v>0</v>
      </c>
      <c r="AF1809" s="8">
        <v>0</v>
      </c>
      <c r="AG1809" s="8">
        <v>0</v>
      </c>
      <c r="AH1809" s="8">
        <v>0</v>
      </c>
      <c r="AI1809" s="8">
        <v>0</v>
      </c>
      <c r="AJ1809" s="8">
        <v>0</v>
      </c>
      <c r="AK1809" s="8">
        <v>0</v>
      </c>
      <c r="AL1809" s="8">
        <v>0</v>
      </c>
      <c r="AM1809" s="8">
        <v>0</v>
      </c>
      <c r="AN1809" s="8">
        <v>0</v>
      </c>
      <c r="AO1809" s="8">
        <v>0</v>
      </c>
      <c r="AP1809" s="8">
        <v>0</v>
      </c>
      <c r="AQ1809" s="8">
        <v>0</v>
      </c>
      <c r="AR1809" s="8">
        <v>1.3268939393939394</v>
      </c>
      <c r="AS1809" s="8">
        <v>0</v>
      </c>
      <c r="AT1809" s="8">
        <v>1.3268939393939394</v>
      </c>
      <c r="AU1809" s="7">
        <v>0</v>
      </c>
      <c r="AV1809" s="7">
        <v>0</v>
      </c>
      <c r="AW1809" s="7">
        <v>0</v>
      </c>
      <c r="AX1809" s="7">
        <v>0</v>
      </c>
      <c r="AY1809" s="7">
        <v>0</v>
      </c>
      <c r="AZ1809" s="7">
        <v>0</v>
      </c>
      <c r="BA1809" s="7">
        <v>0</v>
      </c>
      <c r="BB1809" s="7">
        <v>0</v>
      </c>
      <c r="BC1809" s="8">
        <v>0</v>
      </c>
      <c r="BD1809" s="8">
        <v>0</v>
      </c>
      <c r="BE1809" s="8">
        <v>0</v>
      </c>
      <c r="BF1809" s="8">
        <v>0</v>
      </c>
      <c r="BG1809" s="8">
        <v>0</v>
      </c>
      <c r="BH1809" s="8">
        <v>0</v>
      </c>
      <c r="BI1809" s="8">
        <v>0</v>
      </c>
      <c r="BJ1809" s="8">
        <v>0</v>
      </c>
      <c r="BK1809" s="8">
        <v>0</v>
      </c>
      <c r="BL1809" s="8">
        <v>0</v>
      </c>
      <c r="BM1809" s="8">
        <v>0</v>
      </c>
      <c r="BN1809" s="8">
        <v>0</v>
      </c>
      <c r="BO1809" s="8">
        <v>0</v>
      </c>
      <c r="BP1809" s="8">
        <v>0</v>
      </c>
      <c r="BQ1809" s="8">
        <v>0</v>
      </c>
      <c r="BR1809" s="8">
        <v>0</v>
      </c>
    </row>
    <row r="1810" spans="1:70" x14ac:dyDescent="0.25">
      <c r="A1810" s="6">
        <v>35232651</v>
      </c>
      <c r="B1810" t="s">
        <v>3528</v>
      </c>
      <c r="C1810" s="7" t="s">
        <v>101</v>
      </c>
      <c r="D1810" s="7" t="s">
        <v>94</v>
      </c>
      <c r="E1810" s="7" t="s">
        <v>95</v>
      </c>
      <c r="F1810" t="s">
        <v>2507</v>
      </c>
      <c r="G1810" t="s">
        <v>2508</v>
      </c>
      <c r="H1810" t="s">
        <v>1602</v>
      </c>
      <c r="I1810" t="s">
        <v>130</v>
      </c>
      <c r="J1810" t="s">
        <v>78</v>
      </c>
      <c r="K1810" t="s">
        <v>109</v>
      </c>
      <c r="L1810">
        <v>38.898197988</v>
      </c>
      <c r="M1810">
        <v>-120.982711725</v>
      </c>
      <c r="N1810" s="7" t="s">
        <v>1583</v>
      </c>
      <c r="O1810" s="7" t="s">
        <v>3527</v>
      </c>
      <c r="P1810" s="7" t="s">
        <v>1585</v>
      </c>
      <c r="Q1810" s="7" t="s">
        <v>141</v>
      </c>
      <c r="R1810" s="7">
        <v>45</v>
      </c>
      <c r="S1810" s="7">
        <v>950</v>
      </c>
      <c r="T1810" s="7" t="s">
        <v>220</v>
      </c>
      <c r="U1810" s="7"/>
      <c r="V1810" s="7" t="s">
        <v>101</v>
      </c>
      <c r="W1810" s="8">
        <v>1.7445075757575759</v>
      </c>
      <c r="X1810" s="8">
        <v>0</v>
      </c>
      <c r="Y1810" s="8">
        <v>0</v>
      </c>
      <c r="Z1810" s="8">
        <v>1.7445075757575759</v>
      </c>
      <c r="AA1810" s="8">
        <v>0</v>
      </c>
      <c r="AB1810" s="8">
        <v>0</v>
      </c>
      <c r="AC1810" s="8">
        <v>0</v>
      </c>
      <c r="AD1810" s="8">
        <v>0</v>
      </c>
      <c r="AE1810" s="8">
        <v>0</v>
      </c>
      <c r="AF1810" s="8">
        <v>0</v>
      </c>
      <c r="AG1810" s="8">
        <v>0</v>
      </c>
      <c r="AH1810" s="8">
        <v>0</v>
      </c>
      <c r="AI1810" s="8">
        <v>0</v>
      </c>
      <c r="AJ1810" s="8">
        <v>0</v>
      </c>
      <c r="AK1810" s="8">
        <v>0</v>
      </c>
      <c r="AL1810" s="8">
        <v>0</v>
      </c>
      <c r="AM1810" s="8">
        <v>1.7445075757575759</v>
      </c>
      <c r="AN1810" s="8">
        <v>0</v>
      </c>
      <c r="AO1810" s="8">
        <v>0</v>
      </c>
      <c r="AP1810" s="8">
        <v>1.7445075757575759</v>
      </c>
      <c r="AQ1810" s="8">
        <v>0</v>
      </c>
      <c r="AR1810" s="8">
        <v>0</v>
      </c>
      <c r="AS1810" s="8">
        <v>0</v>
      </c>
      <c r="AT1810" s="8">
        <v>0</v>
      </c>
      <c r="AU1810" s="7">
        <v>0</v>
      </c>
      <c r="AV1810" s="7">
        <v>0</v>
      </c>
      <c r="AW1810" s="7">
        <v>0</v>
      </c>
      <c r="AX1810" s="7">
        <v>0</v>
      </c>
      <c r="AY1810" s="7">
        <v>0</v>
      </c>
      <c r="AZ1810" s="7">
        <v>0</v>
      </c>
      <c r="BA1810" s="7">
        <v>0</v>
      </c>
      <c r="BB1810" s="7">
        <v>0</v>
      </c>
      <c r="BC1810" s="8">
        <v>0</v>
      </c>
      <c r="BD1810" s="8">
        <v>0</v>
      </c>
      <c r="BE1810" s="8">
        <v>0</v>
      </c>
      <c r="BF1810" s="8">
        <v>0</v>
      </c>
      <c r="BG1810" s="8">
        <v>0</v>
      </c>
      <c r="BH1810" s="8">
        <v>0</v>
      </c>
      <c r="BI1810" s="8">
        <v>0</v>
      </c>
      <c r="BJ1810" s="8">
        <v>0</v>
      </c>
      <c r="BK1810" s="8">
        <v>0</v>
      </c>
      <c r="BL1810" s="8">
        <v>0</v>
      </c>
      <c r="BM1810" s="8">
        <v>0</v>
      </c>
      <c r="BN1810" s="8">
        <v>0</v>
      </c>
      <c r="BO1810" s="8">
        <v>0</v>
      </c>
      <c r="BP1810" s="8">
        <v>0</v>
      </c>
      <c r="BQ1810" s="8">
        <v>0</v>
      </c>
      <c r="BR1810" s="8">
        <v>0</v>
      </c>
    </row>
    <row r="1811" spans="1:70" x14ac:dyDescent="0.25">
      <c r="A1811" s="6">
        <v>35219281</v>
      </c>
      <c r="B1811" t="s">
        <v>3529</v>
      </c>
      <c r="C1811" s="7" t="s">
        <v>115</v>
      </c>
      <c r="D1811" s="7" t="s">
        <v>94</v>
      </c>
      <c r="E1811" s="7" t="s">
        <v>95</v>
      </c>
      <c r="F1811" t="s">
        <v>2507</v>
      </c>
      <c r="G1811" t="s">
        <v>2508</v>
      </c>
      <c r="H1811" t="s">
        <v>1602</v>
      </c>
      <c r="I1811" t="s">
        <v>130</v>
      </c>
      <c r="J1811" t="s">
        <v>78</v>
      </c>
      <c r="K1811" t="s">
        <v>109</v>
      </c>
      <c r="L1811">
        <v>38.898197988</v>
      </c>
      <c r="M1811">
        <v>-120.982711725</v>
      </c>
      <c r="N1811" s="7" t="s">
        <v>1583</v>
      </c>
      <c r="O1811" s="7" t="s">
        <v>3527</v>
      </c>
      <c r="P1811" s="7" t="s">
        <v>1585</v>
      </c>
      <c r="Q1811" s="7" t="s">
        <v>141</v>
      </c>
      <c r="R1811" s="7">
        <v>45</v>
      </c>
      <c r="S1811" s="7">
        <v>950</v>
      </c>
      <c r="T1811" s="7" t="s">
        <v>220</v>
      </c>
      <c r="U1811" s="7"/>
      <c r="V1811" s="7" t="s">
        <v>200</v>
      </c>
      <c r="W1811" s="8">
        <v>8.3333333333333332E-3</v>
      </c>
      <c r="X1811" s="8">
        <v>1.822159090909091</v>
      </c>
      <c r="Y1811" s="8">
        <v>0</v>
      </c>
      <c r="Z1811" s="8">
        <v>1.8304924242424243</v>
      </c>
      <c r="AA1811" s="8">
        <v>0</v>
      </c>
      <c r="AB1811" s="8">
        <v>0</v>
      </c>
      <c r="AC1811" s="8">
        <v>0</v>
      </c>
      <c r="AD1811" s="8">
        <v>0</v>
      </c>
      <c r="AE1811" s="8">
        <v>0</v>
      </c>
      <c r="AF1811" s="8">
        <v>0</v>
      </c>
      <c r="AG1811" s="8">
        <v>0</v>
      </c>
      <c r="AH1811" s="8">
        <v>0</v>
      </c>
      <c r="AI1811" s="8">
        <v>0</v>
      </c>
      <c r="AJ1811" s="8">
        <v>0</v>
      </c>
      <c r="AK1811" s="8">
        <v>0</v>
      </c>
      <c r="AL1811" s="8">
        <v>0</v>
      </c>
      <c r="AM1811" s="8">
        <v>0</v>
      </c>
      <c r="AN1811" s="8">
        <v>0</v>
      </c>
      <c r="AO1811" s="8">
        <v>0</v>
      </c>
      <c r="AP1811" s="8">
        <v>0</v>
      </c>
      <c r="AQ1811" s="8">
        <v>8.3333333333333332E-3</v>
      </c>
      <c r="AR1811" s="8">
        <v>1.822159090909091</v>
      </c>
      <c r="AS1811" s="8">
        <v>0</v>
      </c>
      <c r="AT1811" s="8">
        <v>1.8304924242424243</v>
      </c>
      <c r="AU1811" s="7">
        <v>0</v>
      </c>
      <c r="AV1811" s="7">
        <v>0</v>
      </c>
      <c r="AW1811" s="7">
        <v>0</v>
      </c>
      <c r="AX1811" s="7">
        <v>0</v>
      </c>
      <c r="AY1811" s="7">
        <v>0</v>
      </c>
      <c r="AZ1811" s="7">
        <v>0</v>
      </c>
      <c r="BA1811" s="7">
        <v>0</v>
      </c>
      <c r="BB1811" s="7">
        <v>0</v>
      </c>
      <c r="BC1811" s="8">
        <v>0</v>
      </c>
      <c r="BD1811" s="8">
        <v>0</v>
      </c>
      <c r="BE1811" s="8">
        <v>0</v>
      </c>
      <c r="BF1811" s="8">
        <v>0</v>
      </c>
      <c r="BG1811" s="8">
        <v>0</v>
      </c>
      <c r="BH1811" s="8">
        <v>0</v>
      </c>
      <c r="BI1811" s="8">
        <v>0</v>
      </c>
      <c r="BJ1811" s="8">
        <v>0</v>
      </c>
      <c r="BK1811" s="8">
        <v>0</v>
      </c>
      <c r="BL1811" s="8">
        <v>0</v>
      </c>
      <c r="BM1811" s="8">
        <v>0</v>
      </c>
      <c r="BN1811" s="8">
        <v>0</v>
      </c>
      <c r="BO1811" s="8">
        <v>0</v>
      </c>
      <c r="BP1811" s="8">
        <v>0</v>
      </c>
      <c r="BQ1811" s="8">
        <v>0</v>
      </c>
      <c r="BR1811" s="8">
        <v>0</v>
      </c>
    </row>
    <row r="1812" spans="1:70" x14ac:dyDescent="0.25">
      <c r="A1812" s="6">
        <v>35116800</v>
      </c>
      <c r="B1812" t="s">
        <v>3530</v>
      </c>
      <c r="C1812" s="7" t="s">
        <v>93</v>
      </c>
      <c r="D1812" s="7" t="s">
        <v>94</v>
      </c>
      <c r="E1812" s="7" t="s">
        <v>95</v>
      </c>
      <c r="F1812" t="s">
        <v>2507</v>
      </c>
      <c r="G1812" t="s">
        <v>2508</v>
      </c>
      <c r="H1812" t="s">
        <v>2366</v>
      </c>
      <c r="I1812" t="s">
        <v>1128</v>
      </c>
      <c r="J1812" t="s">
        <v>99</v>
      </c>
      <c r="K1812" t="s">
        <v>100</v>
      </c>
      <c r="L1812">
        <v>38.044103309999997</v>
      </c>
      <c r="M1812">
        <v>-120.24792898</v>
      </c>
      <c r="N1812" s="7" t="s">
        <v>3531</v>
      </c>
      <c r="O1812" s="7" t="s">
        <v>3532</v>
      </c>
      <c r="P1812" s="7" t="s">
        <v>3533</v>
      </c>
      <c r="Q1812" s="7" t="s">
        <v>170</v>
      </c>
      <c r="R1812" s="7">
        <v>2411</v>
      </c>
      <c r="S1812" s="7">
        <v>1130</v>
      </c>
      <c r="T1812" s="7" t="s">
        <v>220</v>
      </c>
      <c r="U1812" s="7"/>
      <c r="V1812" s="7" t="s">
        <v>101</v>
      </c>
      <c r="W1812" s="8">
        <v>1.3863636363636365</v>
      </c>
      <c r="X1812" s="8">
        <v>0</v>
      </c>
      <c r="Y1812" s="8">
        <v>0</v>
      </c>
      <c r="Z1812" s="8">
        <v>1.3863636363636365</v>
      </c>
      <c r="AA1812" s="8">
        <v>0</v>
      </c>
      <c r="AB1812" s="8">
        <v>0</v>
      </c>
      <c r="AC1812" s="8">
        <v>0</v>
      </c>
      <c r="AD1812" s="8">
        <v>0</v>
      </c>
      <c r="AE1812" s="8">
        <v>0</v>
      </c>
      <c r="AF1812" s="8">
        <v>0</v>
      </c>
      <c r="AG1812" s="8">
        <v>0</v>
      </c>
      <c r="AH1812" s="8">
        <v>0</v>
      </c>
      <c r="AI1812" s="8">
        <v>0.73579545454545447</v>
      </c>
      <c r="AJ1812" s="8">
        <v>0</v>
      </c>
      <c r="AK1812" s="8">
        <v>0</v>
      </c>
      <c r="AL1812" s="8">
        <v>0.73579545454545447</v>
      </c>
      <c r="AM1812" s="8">
        <v>0.65056818181818188</v>
      </c>
      <c r="AN1812" s="8">
        <v>0</v>
      </c>
      <c r="AO1812" s="8">
        <v>0</v>
      </c>
      <c r="AP1812" s="8">
        <v>0.65056818181818188</v>
      </c>
      <c r="AQ1812" s="8">
        <v>0</v>
      </c>
      <c r="AR1812" s="8">
        <v>0</v>
      </c>
      <c r="AS1812" s="8">
        <v>0</v>
      </c>
      <c r="AT1812" s="8">
        <v>0</v>
      </c>
      <c r="AU1812" s="7">
        <v>0</v>
      </c>
      <c r="AV1812" s="7">
        <v>0</v>
      </c>
      <c r="AW1812" s="7">
        <v>0</v>
      </c>
      <c r="AX1812" s="7">
        <v>0</v>
      </c>
      <c r="AY1812" s="7">
        <v>0</v>
      </c>
      <c r="AZ1812" s="7">
        <v>0</v>
      </c>
      <c r="BA1812" s="7">
        <v>0</v>
      </c>
      <c r="BB1812" s="7">
        <v>0</v>
      </c>
      <c r="BC1812" s="8">
        <v>0</v>
      </c>
      <c r="BD1812" s="8">
        <v>0</v>
      </c>
      <c r="BE1812" s="8">
        <v>0</v>
      </c>
      <c r="BF1812" s="8">
        <v>0</v>
      </c>
      <c r="BG1812" s="8">
        <v>0</v>
      </c>
      <c r="BH1812" s="8">
        <v>0</v>
      </c>
      <c r="BI1812" s="8">
        <v>0</v>
      </c>
      <c r="BJ1812" s="8">
        <v>0</v>
      </c>
      <c r="BK1812" s="8">
        <v>0</v>
      </c>
      <c r="BL1812" s="8">
        <v>0</v>
      </c>
      <c r="BM1812" s="8">
        <v>0</v>
      </c>
      <c r="BN1812" s="8">
        <v>0</v>
      </c>
      <c r="BO1812" s="8">
        <v>0</v>
      </c>
      <c r="BP1812" s="8">
        <v>0</v>
      </c>
      <c r="BQ1812" s="8">
        <v>0</v>
      </c>
      <c r="BR1812" s="8">
        <v>0</v>
      </c>
    </row>
    <row r="1813" spans="1:70" x14ac:dyDescent="0.25">
      <c r="A1813" s="6">
        <v>35116801</v>
      </c>
      <c r="B1813" t="s">
        <v>3534</v>
      </c>
      <c r="C1813" s="7" t="s">
        <v>93</v>
      </c>
      <c r="D1813" s="7" t="s">
        <v>94</v>
      </c>
      <c r="E1813" s="7" t="s">
        <v>95</v>
      </c>
      <c r="F1813" t="s">
        <v>2507</v>
      </c>
      <c r="G1813" t="s">
        <v>2508</v>
      </c>
      <c r="H1813" t="s">
        <v>2366</v>
      </c>
      <c r="I1813" t="s">
        <v>1128</v>
      </c>
      <c r="J1813" t="s">
        <v>99</v>
      </c>
      <c r="K1813" t="s">
        <v>100</v>
      </c>
      <c r="L1813">
        <v>38.044103309999997</v>
      </c>
      <c r="M1813">
        <v>-120.24792898</v>
      </c>
      <c r="N1813" s="7" t="s">
        <v>3531</v>
      </c>
      <c r="O1813" s="7" t="s">
        <v>3532</v>
      </c>
      <c r="P1813" s="7" t="s">
        <v>3533</v>
      </c>
      <c r="Q1813" s="7" t="s">
        <v>170</v>
      </c>
      <c r="R1813" s="7">
        <v>2411</v>
      </c>
      <c r="S1813" s="7">
        <v>1130</v>
      </c>
      <c r="T1813" s="7" t="s">
        <v>220</v>
      </c>
      <c r="U1813" s="7"/>
      <c r="V1813" s="7" t="s">
        <v>101</v>
      </c>
      <c r="W1813" s="8">
        <v>1.1736742424242423</v>
      </c>
      <c r="X1813" s="8">
        <v>0.10416666666666667</v>
      </c>
      <c r="Y1813" s="8">
        <v>0</v>
      </c>
      <c r="Z1813" s="8">
        <v>1.2778409090909091</v>
      </c>
      <c r="AA1813" s="8">
        <v>0</v>
      </c>
      <c r="AB1813" s="8">
        <v>0</v>
      </c>
      <c r="AC1813" s="8">
        <v>0</v>
      </c>
      <c r="AD1813" s="8">
        <v>0</v>
      </c>
      <c r="AE1813" s="8">
        <v>0</v>
      </c>
      <c r="AF1813" s="8">
        <v>0</v>
      </c>
      <c r="AG1813" s="8">
        <v>0</v>
      </c>
      <c r="AH1813" s="8">
        <v>0</v>
      </c>
      <c r="AI1813" s="8">
        <v>0.36609848484848484</v>
      </c>
      <c r="AJ1813" s="8">
        <v>0</v>
      </c>
      <c r="AK1813" s="8">
        <v>0</v>
      </c>
      <c r="AL1813" s="8">
        <v>0.36609848484848484</v>
      </c>
      <c r="AM1813" s="8">
        <v>0.80757575757575761</v>
      </c>
      <c r="AN1813" s="8">
        <v>0.10416666666666667</v>
      </c>
      <c r="AO1813" s="8">
        <v>0</v>
      </c>
      <c r="AP1813" s="8">
        <v>0.91174242424242424</v>
      </c>
      <c r="AQ1813" s="8">
        <v>0</v>
      </c>
      <c r="AR1813" s="8">
        <v>0</v>
      </c>
      <c r="AS1813" s="8">
        <v>0</v>
      </c>
      <c r="AT1813" s="8">
        <v>0</v>
      </c>
      <c r="AU1813" s="7">
        <v>0</v>
      </c>
      <c r="AV1813" s="7">
        <v>0</v>
      </c>
      <c r="AW1813" s="7">
        <v>0</v>
      </c>
      <c r="AX1813" s="7">
        <v>0</v>
      </c>
      <c r="AY1813" s="7">
        <v>0</v>
      </c>
      <c r="AZ1813" s="7">
        <v>0</v>
      </c>
      <c r="BA1813" s="7">
        <v>0</v>
      </c>
      <c r="BB1813" s="7">
        <v>0</v>
      </c>
      <c r="BC1813" s="8">
        <v>0</v>
      </c>
      <c r="BD1813" s="8">
        <v>0</v>
      </c>
      <c r="BE1813" s="8">
        <v>0</v>
      </c>
      <c r="BF1813" s="8">
        <v>0</v>
      </c>
      <c r="BG1813" s="8">
        <v>0</v>
      </c>
      <c r="BH1813" s="8">
        <v>0</v>
      </c>
      <c r="BI1813" s="8">
        <v>0</v>
      </c>
      <c r="BJ1813" s="8">
        <v>0</v>
      </c>
      <c r="BK1813" s="8">
        <v>0</v>
      </c>
      <c r="BL1813" s="8">
        <v>0</v>
      </c>
      <c r="BM1813" s="8">
        <v>0</v>
      </c>
      <c r="BN1813" s="8">
        <v>0</v>
      </c>
      <c r="BO1813" s="8">
        <v>0</v>
      </c>
      <c r="BP1813" s="8">
        <v>0</v>
      </c>
      <c r="BQ1813" s="8">
        <v>0</v>
      </c>
      <c r="BR1813" s="8">
        <v>0</v>
      </c>
    </row>
    <row r="1814" spans="1:70" x14ac:dyDescent="0.25">
      <c r="A1814" s="6">
        <v>35116802</v>
      </c>
      <c r="B1814" t="s">
        <v>3535</v>
      </c>
      <c r="C1814" s="7" t="s">
        <v>93</v>
      </c>
      <c r="D1814" s="7" t="s">
        <v>94</v>
      </c>
      <c r="E1814" s="7" t="s">
        <v>95</v>
      </c>
      <c r="F1814" t="s">
        <v>2507</v>
      </c>
      <c r="G1814" t="s">
        <v>2508</v>
      </c>
      <c r="H1814" t="s">
        <v>2366</v>
      </c>
      <c r="I1814" t="s">
        <v>1128</v>
      </c>
      <c r="J1814" t="s">
        <v>99</v>
      </c>
      <c r="K1814" t="s">
        <v>100</v>
      </c>
      <c r="L1814">
        <v>38.044103309999997</v>
      </c>
      <c r="M1814">
        <v>-120.24792898</v>
      </c>
      <c r="N1814" s="7" t="s">
        <v>3531</v>
      </c>
      <c r="O1814" s="7" t="s">
        <v>3532</v>
      </c>
      <c r="P1814" s="7" t="s">
        <v>3533</v>
      </c>
      <c r="Q1814" s="7" t="s">
        <v>170</v>
      </c>
      <c r="R1814" s="7">
        <v>2411</v>
      </c>
      <c r="S1814" s="7">
        <v>1130</v>
      </c>
      <c r="T1814" s="7" t="s">
        <v>220</v>
      </c>
      <c r="U1814" s="7"/>
      <c r="V1814" s="7" t="s">
        <v>101</v>
      </c>
      <c r="W1814" s="8">
        <v>2.2236742424242424</v>
      </c>
      <c r="X1814" s="8">
        <v>0</v>
      </c>
      <c r="Y1814" s="8">
        <v>0</v>
      </c>
      <c r="Z1814" s="8">
        <v>2.2236742424242424</v>
      </c>
      <c r="AA1814" s="8">
        <v>0</v>
      </c>
      <c r="AB1814" s="8">
        <v>0</v>
      </c>
      <c r="AC1814" s="8">
        <v>0</v>
      </c>
      <c r="AD1814" s="8">
        <v>0</v>
      </c>
      <c r="AE1814" s="8">
        <v>0</v>
      </c>
      <c r="AF1814" s="8">
        <v>0</v>
      </c>
      <c r="AG1814" s="8">
        <v>0</v>
      </c>
      <c r="AH1814" s="8">
        <v>0</v>
      </c>
      <c r="AI1814" s="8">
        <v>2.2236742424242424</v>
      </c>
      <c r="AJ1814" s="8">
        <v>0</v>
      </c>
      <c r="AK1814" s="8">
        <v>0</v>
      </c>
      <c r="AL1814" s="8">
        <v>2.2236742424242424</v>
      </c>
      <c r="AM1814" s="8">
        <v>0</v>
      </c>
      <c r="AN1814" s="8">
        <v>0</v>
      </c>
      <c r="AO1814" s="8">
        <v>0</v>
      </c>
      <c r="AP1814" s="8">
        <v>0</v>
      </c>
      <c r="AQ1814" s="8">
        <v>0</v>
      </c>
      <c r="AR1814" s="8">
        <v>0</v>
      </c>
      <c r="AS1814" s="8">
        <v>0</v>
      </c>
      <c r="AT1814" s="8">
        <v>0</v>
      </c>
      <c r="AU1814" s="7">
        <v>0</v>
      </c>
      <c r="AV1814" s="7">
        <v>0</v>
      </c>
      <c r="AW1814" s="7">
        <v>0</v>
      </c>
      <c r="AX1814" s="7">
        <v>0</v>
      </c>
      <c r="AY1814" s="7">
        <v>0</v>
      </c>
      <c r="AZ1814" s="7">
        <v>0</v>
      </c>
      <c r="BA1814" s="7">
        <v>0</v>
      </c>
      <c r="BB1814" s="7">
        <v>0</v>
      </c>
      <c r="BC1814" s="8">
        <v>0</v>
      </c>
      <c r="BD1814" s="8">
        <v>0</v>
      </c>
      <c r="BE1814" s="8">
        <v>0</v>
      </c>
      <c r="BF1814" s="8">
        <v>0</v>
      </c>
      <c r="BG1814" s="8">
        <v>0</v>
      </c>
      <c r="BH1814" s="8">
        <v>0</v>
      </c>
      <c r="BI1814" s="8">
        <v>0</v>
      </c>
      <c r="BJ1814" s="8">
        <v>0</v>
      </c>
      <c r="BK1814" s="8">
        <v>0</v>
      </c>
      <c r="BL1814" s="8">
        <v>0</v>
      </c>
      <c r="BM1814" s="8">
        <v>0</v>
      </c>
      <c r="BN1814" s="8">
        <v>0</v>
      </c>
      <c r="BO1814" s="8">
        <v>0</v>
      </c>
      <c r="BP1814" s="8">
        <v>0</v>
      </c>
      <c r="BQ1814" s="8">
        <v>0</v>
      </c>
      <c r="BR1814" s="8">
        <v>0</v>
      </c>
    </row>
    <row r="1815" spans="1:70" x14ac:dyDescent="0.25">
      <c r="A1815" s="6">
        <v>35116804</v>
      </c>
      <c r="B1815" t="s">
        <v>3536</v>
      </c>
      <c r="C1815" s="7" t="s">
        <v>93</v>
      </c>
      <c r="D1815" s="7" t="s">
        <v>94</v>
      </c>
      <c r="E1815" s="7" t="s">
        <v>95</v>
      </c>
      <c r="F1815" t="s">
        <v>2507</v>
      </c>
      <c r="G1815" t="s">
        <v>2508</v>
      </c>
      <c r="H1815" t="s">
        <v>2366</v>
      </c>
      <c r="I1815" t="s">
        <v>1128</v>
      </c>
      <c r="J1815" t="s">
        <v>99</v>
      </c>
      <c r="K1815" t="s">
        <v>100</v>
      </c>
      <c r="L1815">
        <v>38.044103309999997</v>
      </c>
      <c r="M1815">
        <v>-120.24792898</v>
      </c>
      <c r="N1815" s="7" t="s">
        <v>3531</v>
      </c>
      <c r="O1815" s="7" t="s">
        <v>3532</v>
      </c>
      <c r="P1815" s="7" t="s">
        <v>3533</v>
      </c>
      <c r="Q1815" s="7" t="s">
        <v>170</v>
      </c>
      <c r="R1815" s="7">
        <v>2411</v>
      </c>
      <c r="S1815" s="7"/>
      <c r="T1815" s="7"/>
      <c r="U1815" s="7"/>
      <c r="V1815" s="7" t="s">
        <v>101</v>
      </c>
      <c r="W1815" s="8">
        <v>1.0166666666666666</v>
      </c>
      <c r="X1815" s="8">
        <v>0</v>
      </c>
      <c r="Y1815" s="8">
        <v>0</v>
      </c>
      <c r="Z1815" s="8">
        <v>1.0166666666666666</v>
      </c>
      <c r="AA1815" s="8">
        <v>0</v>
      </c>
      <c r="AB1815" s="8">
        <v>0</v>
      </c>
      <c r="AC1815" s="8">
        <v>0</v>
      </c>
      <c r="AD1815" s="8">
        <v>0</v>
      </c>
      <c r="AE1815" s="8">
        <v>0</v>
      </c>
      <c r="AF1815" s="8">
        <v>0</v>
      </c>
      <c r="AG1815" s="8">
        <v>0</v>
      </c>
      <c r="AH1815" s="8">
        <v>0</v>
      </c>
      <c r="AI1815" s="8">
        <v>1.0166666666666664</v>
      </c>
      <c r="AJ1815" s="8">
        <v>0</v>
      </c>
      <c r="AK1815" s="8">
        <v>0</v>
      </c>
      <c r="AL1815" s="8">
        <v>1.0166666666666664</v>
      </c>
      <c r="AM1815" s="8">
        <v>0</v>
      </c>
      <c r="AN1815" s="8">
        <v>0</v>
      </c>
      <c r="AO1815" s="8">
        <v>0</v>
      </c>
      <c r="AP1815" s="8">
        <v>0</v>
      </c>
      <c r="AQ1815" s="8">
        <v>0</v>
      </c>
      <c r="AR1815" s="8">
        <v>0</v>
      </c>
      <c r="AS1815" s="8">
        <v>0</v>
      </c>
      <c r="AT1815" s="8">
        <v>0</v>
      </c>
      <c r="AU1815" s="7">
        <v>0</v>
      </c>
      <c r="AV1815" s="7">
        <v>0</v>
      </c>
      <c r="AW1815" s="7">
        <v>0</v>
      </c>
      <c r="AX1815" s="7">
        <v>0</v>
      </c>
      <c r="AY1815" s="7">
        <v>0</v>
      </c>
      <c r="AZ1815" s="7">
        <v>0</v>
      </c>
      <c r="BA1815" s="7">
        <v>0</v>
      </c>
      <c r="BB1815" s="7">
        <v>0</v>
      </c>
      <c r="BC1815" s="8">
        <v>0</v>
      </c>
      <c r="BD1815" s="8">
        <v>0</v>
      </c>
      <c r="BE1815" s="8">
        <v>0</v>
      </c>
      <c r="BF1815" s="8">
        <v>0</v>
      </c>
      <c r="BG1815" s="8">
        <v>0</v>
      </c>
      <c r="BH1815" s="8">
        <v>0</v>
      </c>
      <c r="BI1815" s="8">
        <v>0</v>
      </c>
      <c r="BJ1815" s="8">
        <v>0</v>
      </c>
      <c r="BK1815" s="8">
        <v>0</v>
      </c>
      <c r="BL1815" s="8">
        <v>0</v>
      </c>
      <c r="BM1815" s="8">
        <v>0</v>
      </c>
      <c r="BN1815" s="8">
        <v>0</v>
      </c>
      <c r="BO1815" s="8">
        <v>0</v>
      </c>
      <c r="BP1815" s="8">
        <v>0</v>
      </c>
      <c r="BQ1815" s="8">
        <v>0</v>
      </c>
      <c r="BR1815" s="8">
        <v>0</v>
      </c>
    </row>
    <row r="1816" spans="1:70" x14ac:dyDescent="0.25">
      <c r="A1816" s="6">
        <v>35116391</v>
      </c>
      <c r="B1816" t="s">
        <v>3537</v>
      </c>
      <c r="C1816" s="7" t="s">
        <v>93</v>
      </c>
      <c r="D1816" s="7" t="s">
        <v>94</v>
      </c>
      <c r="E1816" s="7" t="s">
        <v>95</v>
      </c>
      <c r="F1816" t="s">
        <v>2507</v>
      </c>
      <c r="G1816" t="s">
        <v>2508</v>
      </c>
      <c r="H1816" t="s">
        <v>2366</v>
      </c>
      <c r="I1816" t="s">
        <v>1128</v>
      </c>
      <c r="J1816" t="s">
        <v>99</v>
      </c>
      <c r="K1816" t="s">
        <v>100</v>
      </c>
      <c r="L1816">
        <v>38.049399999999999</v>
      </c>
      <c r="M1816">
        <v>-120.261</v>
      </c>
      <c r="N1816" s="7" t="s">
        <v>3531</v>
      </c>
      <c r="O1816" s="7" t="s">
        <v>3538</v>
      </c>
      <c r="P1816" s="7" t="s">
        <v>3533</v>
      </c>
      <c r="Q1816" s="7" t="s">
        <v>170</v>
      </c>
      <c r="R1816" s="7">
        <v>2369</v>
      </c>
      <c r="S1816" s="7">
        <v>1470</v>
      </c>
      <c r="T1816" s="7" t="s">
        <v>220</v>
      </c>
      <c r="U1816" s="7"/>
      <c r="V1816" s="7" t="s">
        <v>101</v>
      </c>
      <c r="W1816" s="8">
        <v>2.0901515151515153</v>
      </c>
      <c r="X1816" s="8">
        <v>0</v>
      </c>
      <c r="Y1816" s="8">
        <v>0</v>
      </c>
      <c r="Z1816" s="8">
        <v>2.0901515151515153</v>
      </c>
      <c r="AA1816" s="8">
        <v>0</v>
      </c>
      <c r="AB1816" s="8">
        <v>0</v>
      </c>
      <c r="AC1816" s="8">
        <v>0</v>
      </c>
      <c r="AD1816" s="8">
        <v>0</v>
      </c>
      <c r="AE1816" s="8">
        <v>0</v>
      </c>
      <c r="AF1816" s="8">
        <v>0</v>
      </c>
      <c r="AG1816" s="8">
        <v>0</v>
      </c>
      <c r="AH1816" s="8">
        <v>0</v>
      </c>
      <c r="AI1816" s="8">
        <v>1.4657196969696973</v>
      </c>
      <c r="AJ1816" s="8">
        <v>0</v>
      </c>
      <c r="AK1816" s="8">
        <v>0</v>
      </c>
      <c r="AL1816" s="8">
        <v>1.4657196969696973</v>
      </c>
      <c r="AM1816" s="8">
        <v>0.62443181818181814</v>
      </c>
      <c r="AN1816" s="8">
        <v>0</v>
      </c>
      <c r="AO1816" s="8">
        <v>0</v>
      </c>
      <c r="AP1816" s="8">
        <v>0.62443181818181814</v>
      </c>
      <c r="AQ1816" s="8">
        <v>0</v>
      </c>
      <c r="AR1816" s="8">
        <v>0</v>
      </c>
      <c r="AS1816" s="8">
        <v>0</v>
      </c>
      <c r="AT1816" s="8">
        <v>0</v>
      </c>
      <c r="AU1816" s="7">
        <v>0</v>
      </c>
      <c r="AV1816" s="7">
        <v>0</v>
      </c>
      <c r="AW1816" s="7">
        <v>0</v>
      </c>
      <c r="AX1816" s="7">
        <v>0</v>
      </c>
      <c r="AY1816" s="7">
        <v>0</v>
      </c>
      <c r="AZ1816" s="7">
        <v>0</v>
      </c>
      <c r="BA1816" s="7">
        <v>0</v>
      </c>
      <c r="BB1816" s="7">
        <v>0</v>
      </c>
      <c r="BC1816" s="8">
        <v>0</v>
      </c>
      <c r="BD1816" s="8">
        <v>0</v>
      </c>
      <c r="BE1816" s="8">
        <v>0</v>
      </c>
      <c r="BF1816" s="8">
        <v>0</v>
      </c>
      <c r="BG1816" s="8">
        <v>0</v>
      </c>
      <c r="BH1816" s="8">
        <v>0</v>
      </c>
      <c r="BI1816" s="8">
        <v>0</v>
      </c>
      <c r="BJ1816" s="8">
        <v>0</v>
      </c>
      <c r="BK1816" s="8">
        <v>0</v>
      </c>
      <c r="BL1816" s="8">
        <v>0</v>
      </c>
      <c r="BM1816" s="8">
        <v>0</v>
      </c>
      <c r="BN1816" s="8">
        <v>0</v>
      </c>
      <c r="BO1816" s="8">
        <v>0</v>
      </c>
      <c r="BP1816" s="8">
        <v>0</v>
      </c>
      <c r="BQ1816" s="8">
        <v>0</v>
      </c>
      <c r="BR1816" s="8">
        <v>0</v>
      </c>
    </row>
    <row r="1817" spans="1:70" x14ac:dyDescent="0.25">
      <c r="A1817" s="6">
        <v>35116393</v>
      </c>
      <c r="B1817" t="s">
        <v>3539</v>
      </c>
      <c r="C1817" s="7" t="s">
        <v>101</v>
      </c>
      <c r="D1817" s="7" t="s">
        <v>94</v>
      </c>
      <c r="E1817" s="7" t="s">
        <v>95</v>
      </c>
      <c r="F1817" t="s">
        <v>2507</v>
      </c>
      <c r="G1817" t="s">
        <v>2508</v>
      </c>
      <c r="H1817" t="s">
        <v>2366</v>
      </c>
      <c r="I1817" t="s">
        <v>1128</v>
      </c>
      <c r="J1817" t="s">
        <v>99</v>
      </c>
      <c r="K1817" t="s">
        <v>100</v>
      </c>
      <c r="L1817">
        <v>38.049799999999998</v>
      </c>
      <c r="M1817">
        <v>-120.22410000000001</v>
      </c>
      <c r="N1817" s="7" t="s">
        <v>3531</v>
      </c>
      <c r="O1817" s="7" t="s">
        <v>3538</v>
      </c>
      <c r="P1817" s="7" t="s">
        <v>3533</v>
      </c>
      <c r="Q1817" s="7" t="s">
        <v>170</v>
      </c>
      <c r="R1817" s="7">
        <v>2369</v>
      </c>
      <c r="S1817" s="7"/>
      <c r="T1817" s="7"/>
      <c r="U1817" s="7"/>
      <c r="V1817" s="7" t="s">
        <v>101</v>
      </c>
      <c r="W1817" s="8">
        <v>2.5704545454545453</v>
      </c>
      <c r="X1817" s="8">
        <v>0</v>
      </c>
      <c r="Y1817" s="8">
        <v>0</v>
      </c>
      <c r="Z1817" s="8">
        <v>2.5704545454545453</v>
      </c>
      <c r="AA1817" s="8">
        <v>0</v>
      </c>
      <c r="AB1817" s="8">
        <v>0</v>
      </c>
      <c r="AC1817" s="8">
        <v>0</v>
      </c>
      <c r="AD1817" s="8">
        <v>0</v>
      </c>
      <c r="AE1817" s="8">
        <v>0</v>
      </c>
      <c r="AF1817" s="8">
        <v>0</v>
      </c>
      <c r="AG1817" s="8">
        <v>0</v>
      </c>
      <c r="AH1817" s="8">
        <v>0</v>
      </c>
      <c r="AI1817" s="8">
        <v>2.5704545454545449</v>
      </c>
      <c r="AJ1817" s="8">
        <v>0</v>
      </c>
      <c r="AK1817" s="8">
        <v>0</v>
      </c>
      <c r="AL1817" s="8">
        <v>2.5704545454545449</v>
      </c>
      <c r="AM1817" s="8">
        <v>0</v>
      </c>
      <c r="AN1817" s="8">
        <v>0</v>
      </c>
      <c r="AO1817" s="8">
        <v>0</v>
      </c>
      <c r="AP1817" s="8">
        <v>0</v>
      </c>
      <c r="AQ1817" s="8">
        <v>0</v>
      </c>
      <c r="AR1817" s="8">
        <v>0</v>
      </c>
      <c r="AS1817" s="8">
        <v>0</v>
      </c>
      <c r="AT1817" s="8">
        <v>0</v>
      </c>
      <c r="AU1817" s="7">
        <v>0</v>
      </c>
      <c r="AV1817" s="7">
        <v>0</v>
      </c>
      <c r="AW1817" s="7">
        <v>0</v>
      </c>
      <c r="AX1817" s="7">
        <v>0</v>
      </c>
      <c r="AY1817" s="7">
        <v>0</v>
      </c>
      <c r="AZ1817" s="7">
        <v>0</v>
      </c>
      <c r="BA1817" s="7">
        <v>0</v>
      </c>
      <c r="BB1817" s="7">
        <v>0</v>
      </c>
      <c r="BC1817" s="8">
        <v>0</v>
      </c>
      <c r="BD1817" s="8">
        <v>0</v>
      </c>
      <c r="BE1817" s="8">
        <v>0</v>
      </c>
      <c r="BF1817" s="8">
        <v>0</v>
      </c>
      <c r="BG1817" s="8">
        <v>0</v>
      </c>
      <c r="BH1817" s="8">
        <v>0</v>
      </c>
      <c r="BI1817" s="8">
        <v>0</v>
      </c>
      <c r="BJ1817" s="8">
        <v>0</v>
      </c>
      <c r="BK1817" s="8">
        <v>0</v>
      </c>
      <c r="BL1817" s="8">
        <v>0</v>
      </c>
      <c r="BM1817" s="8">
        <v>0</v>
      </c>
      <c r="BN1817" s="8">
        <v>0</v>
      </c>
      <c r="BO1817" s="8">
        <v>0</v>
      </c>
      <c r="BP1817" s="8">
        <v>0</v>
      </c>
      <c r="BQ1817" s="8">
        <v>0</v>
      </c>
      <c r="BR1817" s="8">
        <v>0</v>
      </c>
    </row>
    <row r="1818" spans="1:70" x14ac:dyDescent="0.25">
      <c r="A1818" s="6">
        <v>35116394</v>
      </c>
      <c r="B1818" t="s">
        <v>3540</v>
      </c>
      <c r="C1818" s="7" t="s">
        <v>101</v>
      </c>
      <c r="D1818" s="7" t="s">
        <v>94</v>
      </c>
      <c r="E1818" s="7" t="s">
        <v>95</v>
      </c>
      <c r="F1818" t="s">
        <v>2507</v>
      </c>
      <c r="G1818" t="s">
        <v>2508</v>
      </c>
      <c r="H1818" t="s">
        <v>2366</v>
      </c>
      <c r="I1818" t="s">
        <v>1128</v>
      </c>
      <c r="J1818" t="s">
        <v>99</v>
      </c>
      <c r="K1818" t="s">
        <v>100</v>
      </c>
      <c r="L1818">
        <v>38.053100000000001</v>
      </c>
      <c r="M1818">
        <v>-120.23699999999999</v>
      </c>
      <c r="N1818" s="7" t="s">
        <v>3531</v>
      </c>
      <c r="O1818" s="7" t="s">
        <v>3538</v>
      </c>
      <c r="P1818" s="7" t="s">
        <v>3533</v>
      </c>
      <c r="Q1818" s="7" t="s">
        <v>141</v>
      </c>
      <c r="R1818" s="7">
        <v>2369</v>
      </c>
      <c r="S1818" s="7"/>
      <c r="T1818" s="7"/>
      <c r="U1818" s="7"/>
      <c r="V1818" s="7" t="s">
        <v>101</v>
      </c>
      <c r="W1818" s="8">
        <v>1.6776515151515152</v>
      </c>
      <c r="X1818" s="8">
        <v>0</v>
      </c>
      <c r="Y1818" s="8">
        <v>0</v>
      </c>
      <c r="Z1818" s="8">
        <v>1.6776515151515152</v>
      </c>
      <c r="AA1818" s="8">
        <v>0</v>
      </c>
      <c r="AB1818" s="8">
        <v>0</v>
      </c>
      <c r="AC1818" s="8">
        <v>0</v>
      </c>
      <c r="AD1818" s="8">
        <v>0</v>
      </c>
      <c r="AE1818" s="8">
        <v>0</v>
      </c>
      <c r="AF1818" s="8">
        <v>0</v>
      </c>
      <c r="AG1818" s="8">
        <v>0</v>
      </c>
      <c r="AH1818" s="8">
        <v>0</v>
      </c>
      <c r="AI1818" s="8">
        <v>1.6776515151515146</v>
      </c>
      <c r="AJ1818" s="8">
        <v>0</v>
      </c>
      <c r="AK1818" s="8">
        <v>0</v>
      </c>
      <c r="AL1818" s="8">
        <v>1.6776515151515146</v>
      </c>
      <c r="AM1818" s="8">
        <v>0</v>
      </c>
      <c r="AN1818" s="8">
        <v>0</v>
      </c>
      <c r="AO1818" s="8">
        <v>0</v>
      </c>
      <c r="AP1818" s="8">
        <v>0</v>
      </c>
      <c r="AQ1818" s="8">
        <v>0</v>
      </c>
      <c r="AR1818" s="8">
        <v>0</v>
      </c>
      <c r="AS1818" s="8">
        <v>0</v>
      </c>
      <c r="AT1818" s="8">
        <v>0</v>
      </c>
      <c r="AU1818" s="7">
        <v>0</v>
      </c>
      <c r="AV1818" s="7">
        <v>0</v>
      </c>
      <c r="AW1818" s="7">
        <v>0</v>
      </c>
      <c r="AX1818" s="7">
        <v>0</v>
      </c>
      <c r="AY1818" s="7">
        <v>0</v>
      </c>
      <c r="AZ1818" s="7">
        <v>0</v>
      </c>
      <c r="BA1818" s="7">
        <v>0</v>
      </c>
      <c r="BB1818" s="7">
        <v>0</v>
      </c>
      <c r="BC1818" s="8">
        <v>0</v>
      </c>
      <c r="BD1818" s="8">
        <v>0</v>
      </c>
      <c r="BE1818" s="8">
        <v>0</v>
      </c>
      <c r="BF1818" s="8">
        <v>0</v>
      </c>
      <c r="BG1818" s="8">
        <v>0</v>
      </c>
      <c r="BH1818" s="8">
        <v>0</v>
      </c>
      <c r="BI1818" s="8">
        <v>0</v>
      </c>
      <c r="BJ1818" s="8">
        <v>0</v>
      </c>
      <c r="BK1818" s="8">
        <v>0</v>
      </c>
      <c r="BL1818" s="8">
        <v>0</v>
      </c>
      <c r="BM1818" s="8">
        <v>0</v>
      </c>
      <c r="BN1818" s="8">
        <v>0</v>
      </c>
      <c r="BO1818" s="8">
        <v>0</v>
      </c>
      <c r="BP1818" s="8">
        <v>0</v>
      </c>
      <c r="BQ1818" s="8">
        <v>0</v>
      </c>
      <c r="BR1818" s="8">
        <v>0</v>
      </c>
    </row>
    <row r="1819" spans="1:70" x14ac:dyDescent="0.25">
      <c r="A1819" s="6">
        <v>35116395</v>
      </c>
      <c r="B1819" t="s">
        <v>3541</v>
      </c>
      <c r="C1819" s="7" t="s">
        <v>115</v>
      </c>
      <c r="D1819" s="7" t="s">
        <v>94</v>
      </c>
      <c r="E1819" s="7" t="s">
        <v>95</v>
      </c>
      <c r="F1819" t="s">
        <v>2507</v>
      </c>
      <c r="G1819" t="s">
        <v>2508</v>
      </c>
      <c r="H1819" t="s">
        <v>2366</v>
      </c>
      <c r="I1819" t="s">
        <v>1128</v>
      </c>
      <c r="J1819" t="s">
        <v>99</v>
      </c>
      <c r="K1819" t="s">
        <v>100</v>
      </c>
      <c r="L1819">
        <v>38.059600000000003</v>
      </c>
      <c r="M1819">
        <v>-120.21380000000001</v>
      </c>
      <c r="N1819" s="7" t="s">
        <v>3531</v>
      </c>
      <c r="O1819" s="7" t="s">
        <v>3538</v>
      </c>
      <c r="P1819" s="7" t="s">
        <v>3533</v>
      </c>
      <c r="Q1819" s="7" t="s">
        <v>170</v>
      </c>
      <c r="R1819" s="7">
        <v>2369</v>
      </c>
      <c r="S1819" s="7">
        <v>1470</v>
      </c>
      <c r="T1819" s="7" t="s">
        <v>220</v>
      </c>
      <c r="U1819" s="7"/>
      <c r="V1819" s="7" t="s">
        <v>101</v>
      </c>
      <c r="W1819" s="8">
        <v>1.7030303030303031</v>
      </c>
      <c r="X1819" s="8">
        <v>0</v>
      </c>
      <c r="Y1819" s="8">
        <v>0</v>
      </c>
      <c r="Z1819" s="8">
        <v>1.7030303030303031</v>
      </c>
      <c r="AA1819" s="8">
        <v>0</v>
      </c>
      <c r="AB1819" s="8">
        <v>0</v>
      </c>
      <c r="AC1819" s="8">
        <v>0</v>
      </c>
      <c r="AD1819" s="8">
        <v>0</v>
      </c>
      <c r="AE1819" s="8">
        <v>0</v>
      </c>
      <c r="AF1819" s="8">
        <v>0</v>
      </c>
      <c r="AG1819" s="8">
        <v>0</v>
      </c>
      <c r="AH1819" s="8">
        <v>0</v>
      </c>
      <c r="AI1819" s="8">
        <v>0</v>
      </c>
      <c r="AJ1819" s="8">
        <v>0</v>
      </c>
      <c r="AK1819" s="8">
        <v>0</v>
      </c>
      <c r="AL1819" s="8">
        <v>0</v>
      </c>
      <c r="AM1819" s="8">
        <v>1.7030303030303033</v>
      </c>
      <c r="AN1819" s="8">
        <v>0</v>
      </c>
      <c r="AO1819" s="8">
        <v>0</v>
      </c>
      <c r="AP1819" s="8">
        <v>1.7030303030303033</v>
      </c>
      <c r="AQ1819" s="8">
        <v>0</v>
      </c>
      <c r="AR1819" s="8">
        <v>0</v>
      </c>
      <c r="AS1819" s="8">
        <v>0</v>
      </c>
      <c r="AT1819" s="8">
        <v>0</v>
      </c>
      <c r="AU1819" s="7">
        <v>0</v>
      </c>
      <c r="AV1819" s="7">
        <v>0</v>
      </c>
      <c r="AW1819" s="7">
        <v>0</v>
      </c>
      <c r="AX1819" s="7">
        <v>0</v>
      </c>
      <c r="AY1819" s="7">
        <v>0</v>
      </c>
      <c r="AZ1819" s="7">
        <v>0</v>
      </c>
      <c r="BA1819" s="7">
        <v>0</v>
      </c>
      <c r="BB1819" s="7">
        <v>0</v>
      </c>
      <c r="BC1819" s="8">
        <v>0</v>
      </c>
      <c r="BD1819" s="8">
        <v>0</v>
      </c>
      <c r="BE1819" s="8">
        <v>0</v>
      </c>
      <c r="BF1819" s="8">
        <v>0</v>
      </c>
      <c r="BG1819" s="8">
        <v>0</v>
      </c>
      <c r="BH1819" s="8">
        <v>0</v>
      </c>
      <c r="BI1819" s="8">
        <v>0</v>
      </c>
      <c r="BJ1819" s="8">
        <v>0</v>
      </c>
      <c r="BK1819" s="8">
        <v>0</v>
      </c>
      <c r="BL1819" s="8">
        <v>0</v>
      </c>
      <c r="BM1819" s="8">
        <v>0</v>
      </c>
      <c r="BN1819" s="8">
        <v>0</v>
      </c>
      <c r="BO1819" s="8">
        <v>0</v>
      </c>
      <c r="BP1819" s="8">
        <v>0</v>
      </c>
      <c r="BQ1819" s="8">
        <v>0</v>
      </c>
      <c r="BR1819" s="8">
        <v>0</v>
      </c>
    </row>
    <row r="1820" spans="1:70" x14ac:dyDescent="0.25">
      <c r="A1820" s="6">
        <v>35052820</v>
      </c>
      <c r="B1820" t="s">
        <v>3542</v>
      </c>
      <c r="C1820" s="7" t="s">
        <v>93</v>
      </c>
      <c r="D1820" s="7" t="s">
        <v>94</v>
      </c>
      <c r="E1820" s="7" t="s">
        <v>95</v>
      </c>
      <c r="F1820" t="s">
        <v>2507</v>
      </c>
      <c r="G1820" t="s">
        <v>2508</v>
      </c>
      <c r="H1820" t="s">
        <v>2366</v>
      </c>
      <c r="I1820" t="s">
        <v>1128</v>
      </c>
      <c r="J1820" t="s">
        <v>99</v>
      </c>
      <c r="K1820" t="s">
        <v>100</v>
      </c>
      <c r="L1820">
        <v>38.052805159999998</v>
      </c>
      <c r="M1820">
        <v>-120.21827224</v>
      </c>
      <c r="N1820" s="7" t="s">
        <v>3531</v>
      </c>
      <c r="O1820" s="7" t="s">
        <v>3538</v>
      </c>
      <c r="P1820" s="7" t="s">
        <v>3533</v>
      </c>
      <c r="Q1820" s="7" t="s">
        <v>170</v>
      </c>
      <c r="R1820" s="7">
        <v>2369</v>
      </c>
      <c r="S1820" s="7"/>
      <c r="T1820" s="7"/>
      <c r="U1820" s="7"/>
      <c r="V1820" s="7" t="s">
        <v>101</v>
      </c>
      <c r="W1820" s="8">
        <v>2.0111742424242425</v>
      </c>
      <c r="X1820" s="8">
        <v>0</v>
      </c>
      <c r="Y1820" s="8">
        <v>0</v>
      </c>
      <c r="Z1820" s="8">
        <v>2.0111742424242425</v>
      </c>
      <c r="AA1820" s="8">
        <v>0</v>
      </c>
      <c r="AB1820" s="8">
        <v>0</v>
      </c>
      <c r="AC1820" s="8">
        <v>0</v>
      </c>
      <c r="AD1820" s="8">
        <v>0</v>
      </c>
      <c r="AE1820" s="8">
        <v>0</v>
      </c>
      <c r="AF1820" s="8">
        <v>0</v>
      </c>
      <c r="AG1820" s="8">
        <v>0</v>
      </c>
      <c r="AH1820" s="8">
        <v>0</v>
      </c>
      <c r="AI1820" s="8">
        <v>2.0111742424242425</v>
      </c>
      <c r="AJ1820" s="8">
        <v>0</v>
      </c>
      <c r="AK1820" s="8">
        <v>0</v>
      </c>
      <c r="AL1820" s="8">
        <v>2.0111742424242425</v>
      </c>
      <c r="AM1820" s="8">
        <v>0</v>
      </c>
      <c r="AN1820" s="8">
        <v>0</v>
      </c>
      <c r="AO1820" s="8">
        <v>0</v>
      </c>
      <c r="AP1820" s="8">
        <v>0</v>
      </c>
      <c r="AQ1820" s="8">
        <v>0</v>
      </c>
      <c r="AR1820" s="8">
        <v>0</v>
      </c>
      <c r="AS1820" s="8">
        <v>0</v>
      </c>
      <c r="AT1820" s="8">
        <v>0</v>
      </c>
      <c r="AU1820" s="7">
        <v>0</v>
      </c>
      <c r="AV1820" s="7">
        <v>0</v>
      </c>
      <c r="AW1820" s="7">
        <v>0</v>
      </c>
      <c r="AX1820" s="7">
        <v>0</v>
      </c>
      <c r="AY1820" s="7">
        <v>0</v>
      </c>
      <c r="AZ1820" s="7">
        <v>0</v>
      </c>
      <c r="BA1820" s="7">
        <v>0</v>
      </c>
      <c r="BB1820" s="7">
        <v>0</v>
      </c>
      <c r="BC1820" s="8">
        <v>0</v>
      </c>
      <c r="BD1820" s="8">
        <v>0</v>
      </c>
      <c r="BE1820" s="8">
        <v>0</v>
      </c>
      <c r="BF1820" s="8">
        <v>0</v>
      </c>
      <c r="BG1820" s="8">
        <v>0</v>
      </c>
      <c r="BH1820" s="8">
        <v>0</v>
      </c>
      <c r="BI1820" s="8">
        <v>0</v>
      </c>
      <c r="BJ1820" s="8">
        <v>0</v>
      </c>
      <c r="BK1820" s="8">
        <v>0</v>
      </c>
      <c r="BL1820" s="8">
        <v>0</v>
      </c>
      <c r="BM1820" s="8">
        <v>0</v>
      </c>
      <c r="BN1820" s="8">
        <v>0</v>
      </c>
      <c r="BO1820" s="8">
        <v>0</v>
      </c>
      <c r="BP1820" s="8">
        <v>0</v>
      </c>
      <c r="BQ1820" s="8">
        <v>0</v>
      </c>
      <c r="BR1820" s="8">
        <v>0</v>
      </c>
    </row>
    <row r="1821" spans="1:70" x14ac:dyDescent="0.25">
      <c r="A1821" s="6">
        <v>35052825</v>
      </c>
      <c r="B1821" t="s">
        <v>3543</v>
      </c>
      <c r="C1821" s="7" t="s">
        <v>93</v>
      </c>
      <c r="D1821" s="7" t="s">
        <v>94</v>
      </c>
      <c r="E1821" s="7" t="s">
        <v>95</v>
      </c>
      <c r="F1821" t="s">
        <v>2507</v>
      </c>
      <c r="G1821" t="s">
        <v>2508</v>
      </c>
      <c r="H1821" t="s">
        <v>2366</v>
      </c>
      <c r="I1821" t="s">
        <v>1128</v>
      </c>
      <c r="J1821" t="s">
        <v>99</v>
      </c>
      <c r="K1821" t="s">
        <v>100</v>
      </c>
      <c r="L1821">
        <v>38.048882720000002</v>
      </c>
      <c r="M1821">
        <v>-120.23452424</v>
      </c>
      <c r="N1821" s="7" t="s">
        <v>3531</v>
      </c>
      <c r="O1821" s="7" t="s">
        <v>3544</v>
      </c>
      <c r="P1821" s="7" t="s">
        <v>3533</v>
      </c>
      <c r="Q1821" s="7" t="s">
        <v>170</v>
      </c>
      <c r="R1821" s="7">
        <v>2737</v>
      </c>
      <c r="S1821" s="7">
        <v>927</v>
      </c>
      <c r="T1821" s="7" t="s">
        <v>220</v>
      </c>
      <c r="U1821" s="7"/>
      <c r="V1821" s="7" t="s">
        <v>101</v>
      </c>
      <c r="W1821" s="8">
        <v>1.0916666666666666</v>
      </c>
      <c r="X1821" s="8">
        <v>0</v>
      </c>
      <c r="Y1821" s="8">
        <v>0</v>
      </c>
      <c r="Z1821" s="8">
        <v>1.0916666666666666</v>
      </c>
      <c r="AA1821" s="8">
        <v>0</v>
      </c>
      <c r="AB1821" s="8">
        <v>0</v>
      </c>
      <c r="AC1821" s="8">
        <v>0</v>
      </c>
      <c r="AD1821" s="8">
        <v>0</v>
      </c>
      <c r="AE1821" s="8">
        <v>0</v>
      </c>
      <c r="AF1821" s="8">
        <v>0</v>
      </c>
      <c r="AG1821" s="8">
        <v>0</v>
      </c>
      <c r="AH1821" s="8">
        <v>0</v>
      </c>
      <c r="AI1821" s="8">
        <v>0</v>
      </c>
      <c r="AJ1821" s="8">
        <v>0</v>
      </c>
      <c r="AK1821" s="8">
        <v>0</v>
      </c>
      <c r="AL1821" s="8">
        <v>0</v>
      </c>
      <c r="AM1821" s="8">
        <v>1.0916666666666668</v>
      </c>
      <c r="AN1821" s="8">
        <v>0</v>
      </c>
      <c r="AO1821" s="8">
        <v>0</v>
      </c>
      <c r="AP1821" s="8">
        <v>1.0916666666666668</v>
      </c>
      <c r="AQ1821" s="8">
        <v>0</v>
      </c>
      <c r="AR1821" s="8">
        <v>0</v>
      </c>
      <c r="AS1821" s="8">
        <v>0</v>
      </c>
      <c r="AT1821" s="8">
        <v>0</v>
      </c>
      <c r="AU1821" s="7">
        <v>0</v>
      </c>
      <c r="AV1821" s="7">
        <v>0</v>
      </c>
      <c r="AW1821" s="7">
        <v>0</v>
      </c>
      <c r="AX1821" s="7">
        <v>0</v>
      </c>
      <c r="AY1821" s="7">
        <v>0</v>
      </c>
      <c r="AZ1821" s="7">
        <v>0</v>
      </c>
      <c r="BA1821" s="7">
        <v>0</v>
      </c>
      <c r="BB1821" s="7">
        <v>0</v>
      </c>
      <c r="BC1821" s="8">
        <v>0</v>
      </c>
      <c r="BD1821" s="8">
        <v>0</v>
      </c>
      <c r="BE1821" s="8">
        <v>0</v>
      </c>
      <c r="BF1821" s="8">
        <v>0</v>
      </c>
      <c r="BG1821" s="8">
        <v>0</v>
      </c>
      <c r="BH1821" s="8">
        <v>0</v>
      </c>
      <c r="BI1821" s="8">
        <v>0</v>
      </c>
      <c r="BJ1821" s="8">
        <v>0</v>
      </c>
      <c r="BK1821" s="8">
        <v>0</v>
      </c>
      <c r="BL1821" s="8">
        <v>0</v>
      </c>
      <c r="BM1821" s="8">
        <v>0</v>
      </c>
      <c r="BN1821" s="8">
        <v>0</v>
      </c>
      <c r="BO1821" s="8">
        <v>0</v>
      </c>
      <c r="BP1821" s="8">
        <v>0</v>
      </c>
      <c r="BQ1821" s="8">
        <v>0</v>
      </c>
      <c r="BR1821" s="8">
        <v>0</v>
      </c>
    </row>
    <row r="1822" spans="1:70" x14ac:dyDescent="0.25">
      <c r="A1822" s="6">
        <v>31082393</v>
      </c>
      <c r="B1822" t="s">
        <v>3545</v>
      </c>
      <c r="C1822" s="7" t="s">
        <v>101</v>
      </c>
      <c r="D1822" s="7" t="s">
        <v>94</v>
      </c>
      <c r="E1822" s="7" t="s">
        <v>95</v>
      </c>
      <c r="F1822" t="s">
        <v>2507</v>
      </c>
      <c r="G1822" t="s">
        <v>2508</v>
      </c>
      <c r="H1822" t="s">
        <v>1556</v>
      </c>
      <c r="I1822" t="s">
        <v>168</v>
      </c>
      <c r="J1822" t="s">
        <v>153</v>
      </c>
      <c r="K1822" t="s">
        <v>169</v>
      </c>
      <c r="L1822">
        <v>38.406011885600002</v>
      </c>
      <c r="M1822">
        <v>-122.8917276797</v>
      </c>
      <c r="N1822" s="7" t="s">
        <v>1557</v>
      </c>
      <c r="O1822" s="7" t="s">
        <v>3546</v>
      </c>
      <c r="P1822" s="7" t="s">
        <v>1559</v>
      </c>
      <c r="Q1822" s="7" t="s">
        <v>170</v>
      </c>
      <c r="R1822" s="7">
        <v>1208</v>
      </c>
      <c r="S1822" s="7"/>
      <c r="T1822" s="7"/>
      <c r="U1822" s="7"/>
      <c r="V1822" s="7" t="s">
        <v>101</v>
      </c>
      <c r="W1822" s="8">
        <v>0.25473484848484851</v>
      </c>
      <c r="X1822" s="8">
        <v>0</v>
      </c>
      <c r="Y1822" s="8">
        <v>0</v>
      </c>
      <c r="Z1822" s="8">
        <v>0.25473484848484851</v>
      </c>
      <c r="AA1822" s="8">
        <v>0</v>
      </c>
      <c r="AB1822" s="8">
        <v>0</v>
      </c>
      <c r="AC1822" s="8">
        <v>0</v>
      </c>
      <c r="AD1822" s="8">
        <v>0</v>
      </c>
      <c r="AE1822" s="8">
        <v>0.25473484848484845</v>
      </c>
      <c r="AF1822" s="8">
        <v>0</v>
      </c>
      <c r="AG1822" s="8">
        <v>0</v>
      </c>
      <c r="AH1822" s="8">
        <v>0.25473484848484845</v>
      </c>
      <c r="AI1822" s="8">
        <v>0</v>
      </c>
      <c r="AJ1822" s="8">
        <v>0</v>
      </c>
      <c r="AK1822" s="8">
        <v>0</v>
      </c>
      <c r="AL1822" s="8">
        <v>0</v>
      </c>
      <c r="AM1822" s="8">
        <v>0</v>
      </c>
      <c r="AN1822" s="8">
        <v>0</v>
      </c>
      <c r="AO1822" s="8">
        <v>0</v>
      </c>
      <c r="AP1822" s="8">
        <v>0</v>
      </c>
      <c r="AQ1822" s="8">
        <v>0</v>
      </c>
      <c r="AR1822" s="8">
        <v>0</v>
      </c>
      <c r="AS1822" s="8">
        <v>0</v>
      </c>
      <c r="AT1822" s="8">
        <v>0</v>
      </c>
      <c r="AU1822" s="7">
        <v>0</v>
      </c>
      <c r="AV1822" s="7">
        <v>0</v>
      </c>
      <c r="AW1822" s="7">
        <v>0</v>
      </c>
      <c r="AX1822" s="7">
        <v>0</v>
      </c>
      <c r="AY1822" s="7">
        <v>0</v>
      </c>
      <c r="AZ1822" s="7">
        <v>0</v>
      </c>
      <c r="BA1822" s="7">
        <v>0</v>
      </c>
      <c r="BB1822" s="7">
        <v>0</v>
      </c>
      <c r="BC1822" s="8">
        <v>0</v>
      </c>
      <c r="BD1822" s="8">
        <v>0</v>
      </c>
      <c r="BE1822" s="8">
        <v>0</v>
      </c>
      <c r="BF1822" s="8">
        <v>0</v>
      </c>
      <c r="BG1822" s="8">
        <v>0</v>
      </c>
      <c r="BH1822" s="8">
        <v>0</v>
      </c>
      <c r="BI1822" s="8">
        <v>0</v>
      </c>
      <c r="BJ1822" s="8">
        <v>0</v>
      </c>
      <c r="BK1822" s="8">
        <v>0</v>
      </c>
      <c r="BL1822" s="8">
        <v>0</v>
      </c>
      <c r="BM1822" s="8">
        <v>0</v>
      </c>
      <c r="BN1822" s="8">
        <v>0</v>
      </c>
      <c r="BO1822" s="8">
        <v>0</v>
      </c>
      <c r="BP1822" s="8">
        <v>0</v>
      </c>
      <c r="BQ1822" s="8">
        <v>0</v>
      </c>
      <c r="BR1822" s="8">
        <v>0</v>
      </c>
    </row>
    <row r="1823" spans="1:70" x14ac:dyDescent="0.25">
      <c r="A1823" s="6">
        <v>35052821</v>
      </c>
      <c r="B1823" t="s">
        <v>3547</v>
      </c>
      <c r="C1823" s="7" t="s">
        <v>93</v>
      </c>
      <c r="D1823" s="7" t="s">
        <v>94</v>
      </c>
      <c r="E1823" s="7" t="s">
        <v>95</v>
      </c>
      <c r="F1823" t="s">
        <v>2507</v>
      </c>
      <c r="G1823" t="s">
        <v>2508</v>
      </c>
      <c r="H1823" t="s">
        <v>2366</v>
      </c>
      <c r="I1823" t="s">
        <v>1128</v>
      </c>
      <c r="J1823" t="s">
        <v>99</v>
      </c>
      <c r="K1823" t="s">
        <v>100</v>
      </c>
      <c r="L1823">
        <v>38.057123840000003</v>
      </c>
      <c r="M1823">
        <v>-120.20650237</v>
      </c>
      <c r="N1823" s="7" t="s">
        <v>3548</v>
      </c>
      <c r="O1823" s="7" t="s">
        <v>3549</v>
      </c>
      <c r="P1823" s="7" t="s">
        <v>3550</v>
      </c>
      <c r="Q1823" s="7" t="s">
        <v>170</v>
      </c>
      <c r="R1823" s="7">
        <v>2353</v>
      </c>
      <c r="S1823" s="7">
        <v>1291</v>
      </c>
      <c r="T1823" s="7" t="s">
        <v>220</v>
      </c>
      <c r="U1823" s="7"/>
      <c r="V1823" s="7" t="s">
        <v>101</v>
      </c>
      <c r="W1823" s="8">
        <v>2.091098484848485</v>
      </c>
      <c r="X1823" s="8">
        <v>0</v>
      </c>
      <c r="Y1823" s="8">
        <v>0</v>
      </c>
      <c r="Z1823" s="8">
        <v>2.091098484848485</v>
      </c>
      <c r="AA1823" s="8">
        <v>0</v>
      </c>
      <c r="AB1823" s="8">
        <v>0</v>
      </c>
      <c r="AC1823" s="8">
        <v>0</v>
      </c>
      <c r="AD1823" s="8">
        <v>0</v>
      </c>
      <c r="AE1823" s="8">
        <v>0</v>
      </c>
      <c r="AF1823" s="8">
        <v>0</v>
      </c>
      <c r="AG1823" s="8">
        <v>0</v>
      </c>
      <c r="AH1823" s="8">
        <v>0</v>
      </c>
      <c r="AI1823" s="8">
        <v>0</v>
      </c>
      <c r="AJ1823" s="8">
        <v>0</v>
      </c>
      <c r="AK1823" s="8">
        <v>0</v>
      </c>
      <c r="AL1823" s="8">
        <v>0</v>
      </c>
      <c r="AM1823" s="8">
        <v>2.0910984848484842</v>
      </c>
      <c r="AN1823" s="8">
        <v>0</v>
      </c>
      <c r="AO1823" s="8">
        <v>0</v>
      </c>
      <c r="AP1823" s="8">
        <v>2.0910984848484842</v>
      </c>
      <c r="AQ1823" s="8">
        <v>0</v>
      </c>
      <c r="AR1823" s="8">
        <v>0</v>
      </c>
      <c r="AS1823" s="8">
        <v>0</v>
      </c>
      <c r="AT1823" s="8">
        <v>0</v>
      </c>
      <c r="AU1823" s="7">
        <v>0</v>
      </c>
      <c r="AV1823" s="7">
        <v>0</v>
      </c>
      <c r="AW1823" s="7">
        <v>0</v>
      </c>
      <c r="AX1823" s="7">
        <v>0</v>
      </c>
      <c r="AY1823" s="7">
        <v>0</v>
      </c>
      <c r="AZ1823" s="7">
        <v>0</v>
      </c>
      <c r="BA1823" s="7">
        <v>0</v>
      </c>
      <c r="BB1823" s="7">
        <v>0</v>
      </c>
      <c r="BC1823" s="8">
        <v>0</v>
      </c>
      <c r="BD1823" s="8">
        <v>0</v>
      </c>
      <c r="BE1823" s="8">
        <v>0</v>
      </c>
      <c r="BF1823" s="8">
        <v>0</v>
      </c>
      <c r="BG1823" s="8">
        <v>0</v>
      </c>
      <c r="BH1823" s="8">
        <v>0</v>
      </c>
      <c r="BI1823" s="8">
        <v>0</v>
      </c>
      <c r="BJ1823" s="8">
        <v>0</v>
      </c>
      <c r="BK1823" s="8">
        <v>0</v>
      </c>
      <c r="BL1823" s="8">
        <v>0</v>
      </c>
      <c r="BM1823" s="8">
        <v>0</v>
      </c>
      <c r="BN1823" s="8">
        <v>0</v>
      </c>
      <c r="BO1823" s="8">
        <v>0</v>
      </c>
      <c r="BP1823" s="8">
        <v>0</v>
      </c>
      <c r="BQ1823" s="8">
        <v>0</v>
      </c>
      <c r="BR1823" s="8">
        <v>0</v>
      </c>
    </row>
    <row r="1824" spans="1:70" x14ac:dyDescent="0.25">
      <c r="A1824" s="6">
        <v>35056746</v>
      </c>
      <c r="B1824" t="s">
        <v>3551</v>
      </c>
      <c r="C1824" s="7" t="s">
        <v>115</v>
      </c>
      <c r="D1824" s="7" t="s">
        <v>94</v>
      </c>
      <c r="E1824" s="7" t="s">
        <v>95</v>
      </c>
      <c r="F1824" t="s">
        <v>2507</v>
      </c>
      <c r="G1824" t="s">
        <v>2508</v>
      </c>
      <c r="H1824" t="s">
        <v>2366</v>
      </c>
      <c r="I1824" t="s">
        <v>1128</v>
      </c>
      <c r="J1824" t="s">
        <v>99</v>
      </c>
      <c r="K1824" t="s">
        <v>100</v>
      </c>
      <c r="L1824">
        <v>38.088483829099999</v>
      </c>
      <c r="M1824">
        <v>-120.19265751330001</v>
      </c>
      <c r="N1824" s="7" t="s">
        <v>3548</v>
      </c>
      <c r="O1824" s="7" t="s">
        <v>3549</v>
      </c>
      <c r="P1824" s="7" t="s">
        <v>3550</v>
      </c>
      <c r="Q1824" s="7" t="s">
        <v>170</v>
      </c>
      <c r="R1824" s="7">
        <v>2353</v>
      </c>
      <c r="S1824" s="7">
        <v>1291</v>
      </c>
      <c r="T1824" s="7" t="s">
        <v>220</v>
      </c>
      <c r="U1824" s="7"/>
      <c r="V1824" s="7" t="s">
        <v>101</v>
      </c>
      <c r="W1824" s="8">
        <v>1.6869318181818183</v>
      </c>
      <c r="X1824" s="8">
        <v>0</v>
      </c>
      <c r="Y1824" s="8">
        <v>0</v>
      </c>
      <c r="Z1824" s="8">
        <v>1.6869318181818183</v>
      </c>
      <c r="AA1824" s="8">
        <v>0</v>
      </c>
      <c r="AB1824" s="8">
        <v>0</v>
      </c>
      <c r="AC1824" s="8">
        <v>0</v>
      </c>
      <c r="AD1824" s="8">
        <v>0</v>
      </c>
      <c r="AE1824" s="8">
        <v>0</v>
      </c>
      <c r="AF1824" s="8">
        <v>0</v>
      </c>
      <c r="AG1824" s="8">
        <v>0</v>
      </c>
      <c r="AH1824" s="8">
        <v>0</v>
      </c>
      <c r="AI1824" s="8">
        <v>0</v>
      </c>
      <c r="AJ1824" s="8">
        <v>0</v>
      </c>
      <c r="AK1824" s="8">
        <v>0</v>
      </c>
      <c r="AL1824" s="8">
        <v>0</v>
      </c>
      <c r="AM1824" s="8">
        <v>1.6869318181818176</v>
      </c>
      <c r="AN1824" s="8">
        <v>0</v>
      </c>
      <c r="AO1824" s="8">
        <v>0</v>
      </c>
      <c r="AP1824" s="8">
        <v>1.6869318181818176</v>
      </c>
      <c r="AQ1824" s="8">
        <v>0</v>
      </c>
      <c r="AR1824" s="8">
        <v>0</v>
      </c>
      <c r="AS1824" s="8">
        <v>0</v>
      </c>
      <c r="AT1824" s="8">
        <v>0</v>
      </c>
      <c r="AU1824" s="7">
        <v>0</v>
      </c>
      <c r="AV1824" s="7">
        <v>0</v>
      </c>
      <c r="AW1824" s="7">
        <v>0</v>
      </c>
      <c r="AX1824" s="7">
        <v>0</v>
      </c>
      <c r="AY1824" s="7">
        <v>0</v>
      </c>
      <c r="AZ1824" s="7">
        <v>0</v>
      </c>
      <c r="BA1824" s="7">
        <v>0</v>
      </c>
      <c r="BB1824" s="7">
        <v>0</v>
      </c>
      <c r="BC1824" s="8">
        <v>0</v>
      </c>
      <c r="BD1824" s="8">
        <v>0</v>
      </c>
      <c r="BE1824" s="8">
        <v>0</v>
      </c>
      <c r="BF1824" s="8">
        <v>0</v>
      </c>
      <c r="BG1824" s="8">
        <v>0</v>
      </c>
      <c r="BH1824" s="8">
        <v>0</v>
      </c>
      <c r="BI1824" s="8">
        <v>0</v>
      </c>
      <c r="BJ1824" s="8">
        <v>0</v>
      </c>
      <c r="BK1824" s="8">
        <v>0</v>
      </c>
      <c r="BL1824" s="8">
        <v>0</v>
      </c>
      <c r="BM1824" s="8">
        <v>0</v>
      </c>
      <c r="BN1824" s="8">
        <v>0</v>
      </c>
      <c r="BO1824" s="8">
        <v>0</v>
      </c>
      <c r="BP1824" s="8">
        <v>0</v>
      </c>
      <c r="BQ1824" s="8">
        <v>0</v>
      </c>
      <c r="BR1824" s="8">
        <v>0</v>
      </c>
    </row>
    <row r="1825" spans="1:70" x14ac:dyDescent="0.25">
      <c r="A1825" s="6">
        <v>35116442</v>
      </c>
      <c r="B1825" t="s">
        <v>3552</v>
      </c>
      <c r="C1825" s="7" t="s">
        <v>93</v>
      </c>
      <c r="D1825" s="7" t="s">
        <v>94</v>
      </c>
      <c r="E1825" s="7" t="s">
        <v>95</v>
      </c>
      <c r="F1825" t="s">
        <v>2507</v>
      </c>
      <c r="G1825" t="s">
        <v>2508</v>
      </c>
      <c r="H1825" t="s">
        <v>2366</v>
      </c>
      <c r="I1825" t="s">
        <v>1128</v>
      </c>
      <c r="J1825" t="s">
        <v>99</v>
      </c>
      <c r="K1825" t="s">
        <v>100</v>
      </c>
      <c r="L1825">
        <v>38.048577109999997</v>
      </c>
      <c r="M1825">
        <v>-120.24378315</v>
      </c>
      <c r="N1825" s="7" t="s">
        <v>3531</v>
      </c>
      <c r="O1825" s="7" t="s">
        <v>3553</v>
      </c>
      <c r="P1825" s="7" t="s">
        <v>3533</v>
      </c>
      <c r="Q1825" s="7" t="s">
        <v>170</v>
      </c>
      <c r="R1825" s="7">
        <v>2678</v>
      </c>
      <c r="S1825" s="7">
        <v>363</v>
      </c>
      <c r="T1825" s="7" t="s">
        <v>206</v>
      </c>
      <c r="U1825" s="7"/>
      <c r="V1825" s="7" t="s">
        <v>101</v>
      </c>
      <c r="W1825" s="8">
        <v>2.331439393939394</v>
      </c>
      <c r="X1825" s="8">
        <v>0</v>
      </c>
      <c r="Y1825" s="8">
        <v>0</v>
      </c>
      <c r="Z1825" s="8">
        <v>2.331439393939394</v>
      </c>
      <c r="AA1825" s="8">
        <v>0</v>
      </c>
      <c r="AB1825" s="8">
        <v>0</v>
      </c>
      <c r="AC1825" s="8">
        <v>0</v>
      </c>
      <c r="AD1825" s="8">
        <v>0</v>
      </c>
      <c r="AE1825" s="8">
        <v>0</v>
      </c>
      <c r="AF1825" s="8">
        <v>0</v>
      </c>
      <c r="AG1825" s="8">
        <v>0</v>
      </c>
      <c r="AH1825" s="8">
        <v>0</v>
      </c>
      <c r="AI1825" s="8">
        <v>1.7888257575757576</v>
      </c>
      <c r="AJ1825" s="8">
        <v>0</v>
      </c>
      <c r="AK1825" s="8">
        <v>0</v>
      </c>
      <c r="AL1825" s="8">
        <v>1.7888257575757576</v>
      </c>
      <c r="AM1825" s="8">
        <v>0.54261363636363646</v>
      </c>
      <c r="AN1825" s="8">
        <v>0</v>
      </c>
      <c r="AO1825" s="8">
        <v>0</v>
      </c>
      <c r="AP1825" s="8">
        <v>0.54261363636363646</v>
      </c>
      <c r="AQ1825" s="8">
        <v>0</v>
      </c>
      <c r="AR1825" s="8">
        <v>0</v>
      </c>
      <c r="AS1825" s="8">
        <v>0</v>
      </c>
      <c r="AT1825" s="8">
        <v>0</v>
      </c>
      <c r="AU1825" s="7">
        <v>0</v>
      </c>
      <c r="AV1825" s="7">
        <v>0</v>
      </c>
      <c r="AW1825" s="7">
        <v>0</v>
      </c>
      <c r="AX1825" s="7">
        <v>0</v>
      </c>
      <c r="AY1825" s="7">
        <v>0</v>
      </c>
      <c r="AZ1825" s="7">
        <v>0</v>
      </c>
      <c r="BA1825" s="7">
        <v>0</v>
      </c>
      <c r="BB1825" s="7">
        <v>0</v>
      </c>
      <c r="BC1825" s="8">
        <v>0</v>
      </c>
      <c r="BD1825" s="8">
        <v>0</v>
      </c>
      <c r="BE1825" s="8">
        <v>0</v>
      </c>
      <c r="BF1825" s="8">
        <v>0</v>
      </c>
      <c r="BG1825" s="8">
        <v>0</v>
      </c>
      <c r="BH1825" s="8">
        <v>0</v>
      </c>
      <c r="BI1825" s="8">
        <v>0</v>
      </c>
      <c r="BJ1825" s="8">
        <v>0</v>
      </c>
      <c r="BK1825" s="8">
        <v>0</v>
      </c>
      <c r="BL1825" s="8">
        <v>0</v>
      </c>
      <c r="BM1825" s="8">
        <v>0</v>
      </c>
      <c r="BN1825" s="8">
        <v>0</v>
      </c>
      <c r="BO1825" s="8">
        <v>0</v>
      </c>
      <c r="BP1825" s="8">
        <v>0</v>
      </c>
      <c r="BQ1825" s="8">
        <v>0</v>
      </c>
      <c r="BR1825" s="8">
        <v>0</v>
      </c>
    </row>
    <row r="1826" spans="1:70" x14ac:dyDescent="0.25">
      <c r="A1826" s="6">
        <v>35116444</v>
      </c>
      <c r="B1826" t="s">
        <v>3554</v>
      </c>
      <c r="C1826" s="7" t="s">
        <v>115</v>
      </c>
      <c r="D1826" s="7" t="s">
        <v>94</v>
      </c>
      <c r="E1826" s="7" t="s">
        <v>95</v>
      </c>
      <c r="F1826" t="s">
        <v>2507</v>
      </c>
      <c r="G1826" t="s">
        <v>2508</v>
      </c>
      <c r="H1826" t="s">
        <v>2366</v>
      </c>
      <c r="I1826" t="s">
        <v>1128</v>
      </c>
      <c r="J1826" t="s">
        <v>99</v>
      </c>
      <c r="K1826" t="s">
        <v>100</v>
      </c>
      <c r="L1826">
        <v>38.048577109999997</v>
      </c>
      <c r="M1826">
        <v>-120.24378315</v>
      </c>
      <c r="N1826" s="7" t="s">
        <v>3531</v>
      </c>
      <c r="O1826" s="7" t="s">
        <v>3553</v>
      </c>
      <c r="P1826" s="7" t="s">
        <v>3533</v>
      </c>
      <c r="Q1826" s="7" t="s">
        <v>170</v>
      </c>
      <c r="R1826" s="7">
        <v>2678</v>
      </c>
      <c r="S1826" s="7">
        <v>363</v>
      </c>
      <c r="T1826" s="7" t="s">
        <v>206</v>
      </c>
      <c r="U1826" s="7"/>
      <c r="V1826" s="7" t="s">
        <v>200</v>
      </c>
      <c r="W1826" s="8">
        <v>2.1022727272727271</v>
      </c>
      <c r="X1826" s="8">
        <v>0</v>
      </c>
      <c r="Y1826" s="8">
        <v>0</v>
      </c>
      <c r="Z1826" s="8">
        <v>2.1022727272727271</v>
      </c>
      <c r="AA1826" s="8">
        <v>0</v>
      </c>
      <c r="AB1826" s="8">
        <v>0</v>
      </c>
      <c r="AC1826" s="8">
        <v>0</v>
      </c>
      <c r="AD1826" s="8">
        <v>0</v>
      </c>
      <c r="AE1826" s="8">
        <v>0</v>
      </c>
      <c r="AF1826" s="8">
        <v>0</v>
      </c>
      <c r="AG1826" s="8">
        <v>0</v>
      </c>
      <c r="AH1826" s="8">
        <v>0</v>
      </c>
      <c r="AI1826" s="8">
        <v>0</v>
      </c>
      <c r="AJ1826" s="8">
        <v>0</v>
      </c>
      <c r="AK1826" s="8">
        <v>0</v>
      </c>
      <c r="AL1826" s="8">
        <v>0</v>
      </c>
      <c r="AM1826" s="8">
        <v>0.3888257575757576</v>
      </c>
      <c r="AN1826" s="8">
        <v>0</v>
      </c>
      <c r="AO1826" s="8">
        <v>0</v>
      </c>
      <c r="AP1826" s="8">
        <v>0.3888257575757576</v>
      </c>
      <c r="AQ1826" s="8">
        <v>1.7134469696969692</v>
      </c>
      <c r="AR1826" s="8">
        <v>0</v>
      </c>
      <c r="AS1826" s="8">
        <v>0</v>
      </c>
      <c r="AT1826" s="8">
        <v>1.7134469696969692</v>
      </c>
      <c r="AU1826" s="7">
        <v>0</v>
      </c>
      <c r="AV1826" s="7">
        <v>0</v>
      </c>
      <c r="AW1826" s="7">
        <v>0</v>
      </c>
      <c r="AX1826" s="7">
        <v>0</v>
      </c>
      <c r="AY1826" s="7">
        <v>0</v>
      </c>
      <c r="AZ1826" s="7">
        <v>0</v>
      </c>
      <c r="BA1826" s="7">
        <v>0</v>
      </c>
      <c r="BB1826" s="7">
        <v>0</v>
      </c>
      <c r="BC1826" s="8">
        <v>0</v>
      </c>
      <c r="BD1826" s="8">
        <v>0</v>
      </c>
      <c r="BE1826" s="8">
        <v>0</v>
      </c>
      <c r="BF1826" s="8">
        <v>0</v>
      </c>
      <c r="BG1826" s="8">
        <v>0</v>
      </c>
      <c r="BH1826" s="8">
        <v>0</v>
      </c>
      <c r="BI1826" s="8">
        <v>0</v>
      </c>
      <c r="BJ1826" s="8">
        <v>0</v>
      </c>
      <c r="BK1826" s="8">
        <v>0</v>
      </c>
      <c r="BL1826" s="8">
        <v>0</v>
      </c>
      <c r="BM1826" s="8">
        <v>0</v>
      </c>
      <c r="BN1826" s="8">
        <v>0</v>
      </c>
      <c r="BO1826" s="8">
        <v>0</v>
      </c>
      <c r="BP1826" s="8">
        <v>0</v>
      </c>
      <c r="BQ1826" s="8">
        <v>0</v>
      </c>
      <c r="BR1826" s="8">
        <v>0</v>
      </c>
    </row>
    <row r="1827" spans="1:70" x14ac:dyDescent="0.25">
      <c r="A1827" s="6">
        <v>35116383</v>
      </c>
      <c r="B1827" t="s">
        <v>3555</v>
      </c>
      <c r="C1827" s="7" t="s">
        <v>93</v>
      </c>
      <c r="D1827" s="7" t="s">
        <v>94</v>
      </c>
      <c r="E1827" s="7" t="s">
        <v>95</v>
      </c>
      <c r="F1827" t="s">
        <v>2507</v>
      </c>
      <c r="G1827" t="s">
        <v>2508</v>
      </c>
      <c r="H1827" t="s">
        <v>2814</v>
      </c>
      <c r="I1827" t="s">
        <v>1128</v>
      </c>
      <c r="J1827" t="s">
        <v>99</v>
      </c>
      <c r="K1827" t="s">
        <v>100</v>
      </c>
      <c r="L1827">
        <v>38.067880435200003</v>
      </c>
      <c r="M1827">
        <v>-120.1868090383</v>
      </c>
      <c r="N1827" s="7" t="s">
        <v>3548</v>
      </c>
      <c r="O1827" s="7" t="s">
        <v>3556</v>
      </c>
      <c r="P1827" s="7" t="s">
        <v>3550</v>
      </c>
      <c r="Q1827" s="7" t="s">
        <v>170</v>
      </c>
      <c r="R1827" s="7">
        <v>2267</v>
      </c>
      <c r="S1827" s="7">
        <v>866</v>
      </c>
      <c r="T1827" s="7" t="s">
        <v>220</v>
      </c>
      <c r="U1827" s="7"/>
      <c r="V1827" s="7" t="s">
        <v>200</v>
      </c>
      <c r="W1827" s="8">
        <v>1.3918560606060606</v>
      </c>
      <c r="X1827" s="8">
        <v>0</v>
      </c>
      <c r="Y1827" s="8">
        <v>0</v>
      </c>
      <c r="Z1827" s="8">
        <v>1.3918560606060606</v>
      </c>
      <c r="AA1827" s="8">
        <v>0</v>
      </c>
      <c r="AB1827" s="8">
        <v>0</v>
      </c>
      <c r="AC1827" s="8">
        <v>0</v>
      </c>
      <c r="AD1827" s="8">
        <v>0</v>
      </c>
      <c r="AE1827" s="8">
        <v>0</v>
      </c>
      <c r="AF1827" s="8">
        <v>0</v>
      </c>
      <c r="AG1827" s="8">
        <v>0</v>
      </c>
      <c r="AH1827" s="8">
        <v>0</v>
      </c>
      <c r="AI1827" s="8">
        <v>0</v>
      </c>
      <c r="AJ1827" s="8">
        <v>0</v>
      </c>
      <c r="AK1827" s="8">
        <v>0</v>
      </c>
      <c r="AL1827" s="8">
        <v>0</v>
      </c>
      <c r="AM1827" s="8">
        <v>1.0420454545454545</v>
      </c>
      <c r="AN1827" s="8">
        <v>0</v>
      </c>
      <c r="AO1827" s="8">
        <v>0</v>
      </c>
      <c r="AP1827" s="8">
        <v>1.0420454545454545</v>
      </c>
      <c r="AQ1827" s="8">
        <v>0.3498106060606061</v>
      </c>
      <c r="AR1827" s="8">
        <v>0</v>
      </c>
      <c r="AS1827" s="8">
        <v>0</v>
      </c>
      <c r="AT1827" s="8">
        <v>0.3498106060606061</v>
      </c>
      <c r="AU1827" s="7">
        <v>0</v>
      </c>
      <c r="AV1827" s="7">
        <v>0</v>
      </c>
      <c r="AW1827" s="7">
        <v>0</v>
      </c>
      <c r="AX1827" s="7">
        <v>0</v>
      </c>
      <c r="AY1827" s="7">
        <v>0</v>
      </c>
      <c r="AZ1827" s="7">
        <v>0</v>
      </c>
      <c r="BA1827" s="7">
        <v>0</v>
      </c>
      <c r="BB1827" s="7">
        <v>0</v>
      </c>
      <c r="BC1827" s="8">
        <v>0</v>
      </c>
      <c r="BD1827" s="8">
        <v>0</v>
      </c>
      <c r="BE1827" s="8">
        <v>0</v>
      </c>
      <c r="BF1827" s="8">
        <v>0</v>
      </c>
      <c r="BG1827" s="8">
        <v>0</v>
      </c>
      <c r="BH1827" s="8">
        <v>0</v>
      </c>
      <c r="BI1827" s="8">
        <v>0</v>
      </c>
      <c r="BJ1827" s="8">
        <v>0</v>
      </c>
      <c r="BK1827" s="8">
        <v>0</v>
      </c>
      <c r="BL1827" s="8">
        <v>0</v>
      </c>
      <c r="BM1827" s="8">
        <v>0</v>
      </c>
      <c r="BN1827" s="8">
        <v>0</v>
      </c>
      <c r="BO1827" s="8">
        <v>0</v>
      </c>
      <c r="BP1827" s="8">
        <v>0</v>
      </c>
      <c r="BQ1827" s="8">
        <v>0</v>
      </c>
      <c r="BR1827" s="8">
        <v>0</v>
      </c>
    </row>
    <row r="1828" spans="1:70" x14ac:dyDescent="0.25">
      <c r="A1828" s="6">
        <v>35116384</v>
      </c>
      <c r="B1828" t="s">
        <v>3557</v>
      </c>
      <c r="C1828" s="7" t="s">
        <v>93</v>
      </c>
      <c r="D1828" s="7" t="s">
        <v>94</v>
      </c>
      <c r="E1828" s="7" t="s">
        <v>95</v>
      </c>
      <c r="F1828" t="s">
        <v>2507</v>
      </c>
      <c r="G1828" t="s">
        <v>2508</v>
      </c>
      <c r="H1828" t="s">
        <v>2814</v>
      </c>
      <c r="I1828" t="s">
        <v>1128</v>
      </c>
      <c r="J1828" t="s">
        <v>99</v>
      </c>
      <c r="K1828" t="s">
        <v>100</v>
      </c>
      <c r="L1828">
        <v>38.074346736499997</v>
      </c>
      <c r="M1828">
        <v>-120.1731048477</v>
      </c>
      <c r="N1828" s="7" t="s">
        <v>3548</v>
      </c>
      <c r="O1828" s="7" t="s">
        <v>3556</v>
      </c>
      <c r="P1828" s="7" t="s">
        <v>3550</v>
      </c>
      <c r="Q1828" s="7" t="s">
        <v>170</v>
      </c>
      <c r="R1828" s="7">
        <v>2267</v>
      </c>
      <c r="S1828" s="7">
        <v>866</v>
      </c>
      <c r="T1828" s="7" t="s">
        <v>220</v>
      </c>
      <c r="U1828" s="7"/>
      <c r="V1828" s="7" t="s">
        <v>101</v>
      </c>
      <c r="W1828" s="8">
        <v>1.7617424242424242</v>
      </c>
      <c r="X1828" s="8">
        <v>0</v>
      </c>
      <c r="Y1828" s="8">
        <v>0</v>
      </c>
      <c r="Z1828" s="8">
        <v>1.7617424242424242</v>
      </c>
      <c r="AA1828" s="8">
        <v>0</v>
      </c>
      <c r="AB1828" s="8">
        <v>0</v>
      </c>
      <c r="AC1828" s="8">
        <v>0</v>
      </c>
      <c r="AD1828" s="8">
        <v>0</v>
      </c>
      <c r="AE1828" s="8">
        <v>0</v>
      </c>
      <c r="AF1828" s="8">
        <v>0</v>
      </c>
      <c r="AG1828" s="8">
        <v>0</v>
      </c>
      <c r="AH1828" s="8">
        <v>0</v>
      </c>
      <c r="AI1828" s="8">
        <v>0</v>
      </c>
      <c r="AJ1828" s="8">
        <v>0</v>
      </c>
      <c r="AK1828" s="8">
        <v>0</v>
      </c>
      <c r="AL1828" s="8">
        <v>0</v>
      </c>
      <c r="AM1828" s="8">
        <v>1.761742424242424</v>
      </c>
      <c r="AN1828" s="8">
        <v>0</v>
      </c>
      <c r="AO1828" s="8">
        <v>0</v>
      </c>
      <c r="AP1828" s="8">
        <v>1.761742424242424</v>
      </c>
      <c r="AQ1828" s="8">
        <v>0</v>
      </c>
      <c r="AR1828" s="8">
        <v>0</v>
      </c>
      <c r="AS1828" s="8">
        <v>0</v>
      </c>
      <c r="AT1828" s="8">
        <v>0</v>
      </c>
      <c r="AU1828" s="7">
        <v>0</v>
      </c>
      <c r="AV1828" s="7">
        <v>0</v>
      </c>
      <c r="AW1828" s="7">
        <v>0</v>
      </c>
      <c r="AX1828" s="7">
        <v>0</v>
      </c>
      <c r="AY1828" s="7">
        <v>0</v>
      </c>
      <c r="AZ1828" s="7">
        <v>0</v>
      </c>
      <c r="BA1828" s="7">
        <v>0</v>
      </c>
      <c r="BB1828" s="7">
        <v>0</v>
      </c>
      <c r="BC1828" s="8">
        <v>0</v>
      </c>
      <c r="BD1828" s="8">
        <v>0</v>
      </c>
      <c r="BE1828" s="8">
        <v>0</v>
      </c>
      <c r="BF1828" s="8">
        <v>0</v>
      </c>
      <c r="BG1828" s="8">
        <v>0</v>
      </c>
      <c r="BH1828" s="8">
        <v>0</v>
      </c>
      <c r="BI1828" s="8">
        <v>0</v>
      </c>
      <c r="BJ1828" s="8">
        <v>0</v>
      </c>
      <c r="BK1828" s="8">
        <v>0</v>
      </c>
      <c r="BL1828" s="8">
        <v>0</v>
      </c>
      <c r="BM1828" s="8">
        <v>0</v>
      </c>
      <c r="BN1828" s="8">
        <v>0</v>
      </c>
      <c r="BO1828" s="8">
        <v>0</v>
      </c>
      <c r="BP1828" s="8">
        <v>0</v>
      </c>
      <c r="BQ1828" s="8">
        <v>0</v>
      </c>
      <c r="BR1828" s="8">
        <v>0</v>
      </c>
    </row>
    <row r="1829" spans="1:70" x14ac:dyDescent="0.25">
      <c r="A1829" s="6">
        <v>35116385</v>
      </c>
      <c r="B1829" t="s">
        <v>3558</v>
      </c>
      <c r="C1829" s="7" t="s">
        <v>115</v>
      </c>
      <c r="D1829" s="7" t="s">
        <v>94</v>
      </c>
      <c r="E1829" s="7" t="s">
        <v>95</v>
      </c>
      <c r="F1829" t="s">
        <v>2507</v>
      </c>
      <c r="G1829" t="s">
        <v>2508</v>
      </c>
      <c r="H1829" t="s">
        <v>2814</v>
      </c>
      <c r="I1829" t="s">
        <v>1128</v>
      </c>
      <c r="J1829" t="s">
        <v>99</v>
      </c>
      <c r="K1829" t="s">
        <v>100</v>
      </c>
      <c r="L1829">
        <v>38.072973135399998</v>
      </c>
      <c r="M1829">
        <v>-120.17775494</v>
      </c>
      <c r="N1829" s="7" t="s">
        <v>3548</v>
      </c>
      <c r="O1829" s="7" t="s">
        <v>3556</v>
      </c>
      <c r="P1829" s="7" t="s">
        <v>3550</v>
      </c>
      <c r="Q1829" s="7" t="s">
        <v>170</v>
      </c>
      <c r="R1829" s="7">
        <v>2267</v>
      </c>
      <c r="S1829" s="7">
        <v>866</v>
      </c>
      <c r="T1829" s="7" t="s">
        <v>220</v>
      </c>
      <c r="U1829" s="7"/>
      <c r="V1829" s="7" t="s">
        <v>200</v>
      </c>
      <c r="W1829" s="8">
        <v>1.396969696969697</v>
      </c>
      <c r="X1829" s="8">
        <v>0</v>
      </c>
      <c r="Y1829" s="8">
        <v>0</v>
      </c>
      <c r="Z1829" s="8">
        <v>1.396969696969697</v>
      </c>
      <c r="AA1829" s="8">
        <v>0</v>
      </c>
      <c r="AB1829" s="8">
        <v>0</v>
      </c>
      <c r="AC1829" s="8">
        <v>0</v>
      </c>
      <c r="AD1829" s="8">
        <v>0</v>
      </c>
      <c r="AE1829" s="8">
        <v>0</v>
      </c>
      <c r="AF1829" s="8">
        <v>0</v>
      </c>
      <c r="AG1829" s="8">
        <v>0</v>
      </c>
      <c r="AH1829" s="8">
        <v>0</v>
      </c>
      <c r="AI1829" s="8">
        <v>0</v>
      </c>
      <c r="AJ1829" s="8">
        <v>0</v>
      </c>
      <c r="AK1829" s="8">
        <v>0</v>
      </c>
      <c r="AL1829" s="8">
        <v>0</v>
      </c>
      <c r="AM1829" s="8">
        <v>0</v>
      </c>
      <c r="AN1829" s="8">
        <v>0</v>
      </c>
      <c r="AO1829" s="8">
        <v>0</v>
      </c>
      <c r="AP1829" s="8">
        <v>0</v>
      </c>
      <c r="AQ1829" s="8">
        <v>1.3969696969696974</v>
      </c>
      <c r="AR1829" s="8">
        <v>0</v>
      </c>
      <c r="AS1829" s="8">
        <v>0</v>
      </c>
      <c r="AT1829" s="8">
        <v>1.3969696969696974</v>
      </c>
      <c r="AU1829" s="7">
        <v>0</v>
      </c>
      <c r="AV1829" s="7">
        <v>0</v>
      </c>
      <c r="AW1829" s="7">
        <v>0</v>
      </c>
      <c r="AX1829" s="7">
        <v>0</v>
      </c>
      <c r="AY1829" s="7">
        <v>0</v>
      </c>
      <c r="AZ1829" s="7">
        <v>0</v>
      </c>
      <c r="BA1829" s="7">
        <v>0</v>
      </c>
      <c r="BB1829" s="7">
        <v>0</v>
      </c>
      <c r="BC1829" s="8">
        <v>0</v>
      </c>
      <c r="BD1829" s="8">
        <v>0</v>
      </c>
      <c r="BE1829" s="8">
        <v>0</v>
      </c>
      <c r="BF1829" s="8">
        <v>0</v>
      </c>
      <c r="BG1829" s="8">
        <v>0</v>
      </c>
      <c r="BH1829" s="8">
        <v>0</v>
      </c>
      <c r="BI1829" s="8">
        <v>0</v>
      </c>
      <c r="BJ1829" s="8">
        <v>0</v>
      </c>
      <c r="BK1829" s="8">
        <v>0</v>
      </c>
      <c r="BL1829" s="8">
        <v>0</v>
      </c>
      <c r="BM1829" s="8">
        <v>0</v>
      </c>
      <c r="BN1829" s="8">
        <v>0</v>
      </c>
      <c r="BO1829" s="8">
        <v>0</v>
      </c>
      <c r="BP1829" s="8">
        <v>0</v>
      </c>
      <c r="BQ1829" s="8">
        <v>0</v>
      </c>
      <c r="BR1829" s="8">
        <v>0</v>
      </c>
    </row>
    <row r="1830" spans="1:70" x14ac:dyDescent="0.25">
      <c r="A1830" s="6">
        <v>35116390</v>
      </c>
      <c r="B1830" t="s">
        <v>3559</v>
      </c>
      <c r="C1830" s="7" t="s">
        <v>101</v>
      </c>
      <c r="D1830" s="7" t="s">
        <v>94</v>
      </c>
      <c r="E1830" s="7" t="s">
        <v>95</v>
      </c>
      <c r="F1830" t="s">
        <v>2507</v>
      </c>
      <c r="G1830" t="s">
        <v>2508</v>
      </c>
      <c r="H1830" t="s">
        <v>2814</v>
      </c>
      <c r="I1830" t="s">
        <v>1128</v>
      </c>
      <c r="J1830" t="s">
        <v>99</v>
      </c>
      <c r="K1830" t="s">
        <v>100</v>
      </c>
      <c r="L1830">
        <v>38.085856941599999</v>
      </c>
      <c r="M1830">
        <v>-120.1567162259</v>
      </c>
      <c r="N1830" s="7" t="s">
        <v>3548</v>
      </c>
      <c r="O1830" s="7" t="s">
        <v>3556</v>
      </c>
      <c r="P1830" s="7" t="s">
        <v>3550</v>
      </c>
      <c r="Q1830" s="7" t="s">
        <v>170</v>
      </c>
      <c r="R1830" s="7">
        <v>2267</v>
      </c>
      <c r="S1830" s="7"/>
      <c r="T1830" s="7"/>
      <c r="U1830" s="7"/>
      <c r="V1830" s="7" t="s">
        <v>101</v>
      </c>
      <c r="W1830" s="8">
        <v>0.90359848484848482</v>
      </c>
      <c r="X1830" s="8">
        <v>0</v>
      </c>
      <c r="Y1830" s="8">
        <v>0</v>
      </c>
      <c r="Z1830" s="8">
        <v>0.90359848484848482</v>
      </c>
      <c r="AA1830" s="8">
        <v>0</v>
      </c>
      <c r="AB1830" s="8">
        <v>0</v>
      </c>
      <c r="AC1830" s="8">
        <v>0</v>
      </c>
      <c r="AD1830" s="8">
        <v>0</v>
      </c>
      <c r="AE1830" s="8">
        <v>0</v>
      </c>
      <c r="AF1830" s="8">
        <v>0</v>
      </c>
      <c r="AG1830" s="8">
        <v>0</v>
      </c>
      <c r="AH1830" s="8">
        <v>0</v>
      </c>
      <c r="AI1830" s="8">
        <v>0.90359848484848493</v>
      </c>
      <c r="AJ1830" s="8">
        <v>0</v>
      </c>
      <c r="AK1830" s="8">
        <v>0</v>
      </c>
      <c r="AL1830" s="8">
        <v>0.90359848484848493</v>
      </c>
      <c r="AM1830" s="8">
        <v>0</v>
      </c>
      <c r="AN1830" s="8">
        <v>0</v>
      </c>
      <c r="AO1830" s="8">
        <v>0</v>
      </c>
      <c r="AP1830" s="8">
        <v>0</v>
      </c>
      <c r="AQ1830" s="8">
        <v>0</v>
      </c>
      <c r="AR1830" s="8">
        <v>0</v>
      </c>
      <c r="AS1830" s="8">
        <v>0</v>
      </c>
      <c r="AT1830" s="8">
        <v>0</v>
      </c>
      <c r="AU1830" s="7">
        <v>0</v>
      </c>
      <c r="AV1830" s="7">
        <v>0</v>
      </c>
      <c r="AW1830" s="7">
        <v>0</v>
      </c>
      <c r="AX1830" s="7">
        <v>0</v>
      </c>
      <c r="AY1830" s="7">
        <v>0</v>
      </c>
      <c r="AZ1830" s="7">
        <v>0</v>
      </c>
      <c r="BA1830" s="7">
        <v>0</v>
      </c>
      <c r="BB1830" s="7">
        <v>0</v>
      </c>
      <c r="BC1830" s="8">
        <v>0</v>
      </c>
      <c r="BD1830" s="8">
        <v>0</v>
      </c>
      <c r="BE1830" s="8">
        <v>0</v>
      </c>
      <c r="BF1830" s="8">
        <v>0</v>
      </c>
      <c r="BG1830" s="8">
        <v>0</v>
      </c>
      <c r="BH1830" s="8">
        <v>0</v>
      </c>
      <c r="BI1830" s="8">
        <v>0</v>
      </c>
      <c r="BJ1830" s="8">
        <v>0</v>
      </c>
      <c r="BK1830" s="8">
        <v>0</v>
      </c>
      <c r="BL1830" s="8">
        <v>0</v>
      </c>
      <c r="BM1830" s="8">
        <v>0</v>
      </c>
      <c r="BN1830" s="8">
        <v>0</v>
      </c>
      <c r="BO1830" s="8">
        <v>0</v>
      </c>
      <c r="BP1830" s="8">
        <v>0</v>
      </c>
      <c r="BQ1830" s="8">
        <v>0</v>
      </c>
      <c r="BR1830" s="8">
        <v>0</v>
      </c>
    </row>
    <row r="1831" spans="1:70" x14ac:dyDescent="0.25">
      <c r="A1831" s="6">
        <v>35115050</v>
      </c>
      <c r="B1831" t="s">
        <v>3560</v>
      </c>
      <c r="C1831" s="7" t="s">
        <v>93</v>
      </c>
      <c r="D1831" s="7" t="s">
        <v>94</v>
      </c>
      <c r="E1831" s="7" t="s">
        <v>95</v>
      </c>
      <c r="F1831" t="s">
        <v>2507</v>
      </c>
      <c r="G1831" t="s">
        <v>2508</v>
      </c>
      <c r="H1831" t="s">
        <v>2366</v>
      </c>
      <c r="I1831" t="s">
        <v>1128</v>
      </c>
      <c r="J1831" t="s">
        <v>99</v>
      </c>
      <c r="K1831" t="s">
        <v>100</v>
      </c>
      <c r="L1831">
        <v>38.057123840000003</v>
      </c>
      <c r="M1831">
        <v>-120.20650237</v>
      </c>
      <c r="N1831" s="7" t="s">
        <v>3548</v>
      </c>
      <c r="O1831" s="7" t="s">
        <v>3549</v>
      </c>
      <c r="P1831" s="7" t="s">
        <v>3550</v>
      </c>
      <c r="Q1831" s="7" t="s">
        <v>170</v>
      </c>
      <c r="R1831" s="7">
        <v>2353</v>
      </c>
      <c r="S1831" s="7">
        <v>1291</v>
      </c>
      <c r="T1831" s="7" t="s">
        <v>220</v>
      </c>
      <c r="U1831" s="7"/>
      <c r="V1831" s="7" t="s">
        <v>101</v>
      </c>
      <c r="W1831" s="8">
        <v>1.6240530303030303</v>
      </c>
      <c r="X1831" s="8">
        <v>0</v>
      </c>
      <c r="Y1831" s="8">
        <v>0</v>
      </c>
      <c r="Z1831" s="8">
        <v>1.6240530303030303</v>
      </c>
      <c r="AA1831" s="8">
        <v>0</v>
      </c>
      <c r="AB1831" s="8">
        <v>0</v>
      </c>
      <c r="AC1831" s="8">
        <v>0</v>
      </c>
      <c r="AD1831" s="8">
        <v>0</v>
      </c>
      <c r="AE1831" s="8">
        <v>0</v>
      </c>
      <c r="AF1831" s="8">
        <v>0</v>
      </c>
      <c r="AG1831" s="8">
        <v>0</v>
      </c>
      <c r="AH1831" s="8">
        <v>0</v>
      </c>
      <c r="AI1831" s="8">
        <v>0</v>
      </c>
      <c r="AJ1831" s="8">
        <v>0</v>
      </c>
      <c r="AK1831" s="8">
        <v>0</v>
      </c>
      <c r="AL1831" s="8">
        <v>0</v>
      </c>
      <c r="AM1831" s="8">
        <v>1.6240530303030309</v>
      </c>
      <c r="AN1831" s="8">
        <v>0</v>
      </c>
      <c r="AO1831" s="8">
        <v>0</v>
      </c>
      <c r="AP1831" s="8">
        <v>1.6240530303030309</v>
      </c>
      <c r="AQ1831" s="8">
        <v>0</v>
      </c>
      <c r="AR1831" s="8">
        <v>0</v>
      </c>
      <c r="AS1831" s="8">
        <v>0</v>
      </c>
      <c r="AT1831" s="8">
        <v>0</v>
      </c>
      <c r="AU1831" s="7">
        <v>0</v>
      </c>
      <c r="AV1831" s="7">
        <v>0</v>
      </c>
      <c r="AW1831" s="7">
        <v>0</v>
      </c>
      <c r="AX1831" s="7">
        <v>0</v>
      </c>
      <c r="AY1831" s="7">
        <v>0</v>
      </c>
      <c r="AZ1831" s="7">
        <v>0</v>
      </c>
      <c r="BA1831" s="7">
        <v>0</v>
      </c>
      <c r="BB1831" s="7">
        <v>0</v>
      </c>
      <c r="BC1831" s="8">
        <v>0</v>
      </c>
      <c r="BD1831" s="8">
        <v>0</v>
      </c>
      <c r="BE1831" s="8">
        <v>0</v>
      </c>
      <c r="BF1831" s="8">
        <v>0</v>
      </c>
      <c r="BG1831" s="8">
        <v>0</v>
      </c>
      <c r="BH1831" s="8">
        <v>0</v>
      </c>
      <c r="BI1831" s="8">
        <v>0</v>
      </c>
      <c r="BJ1831" s="8">
        <v>0</v>
      </c>
      <c r="BK1831" s="8">
        <v>0</v>
      </c>
      <c r="BL1831" s="8">
        <v>0</v>
      </c>
      <c r="BM1831" s="8">
        <v>0</v>
      </c>
      <c r="BN1831" s="8">
        <v>0</v>
      </c>
      <c r="BO1831" s="8">
        <v>0</v>
      </c>
      <c r="BP1831" s="8">
        <v>0</v>
      </c>
      <c r="BQ1831" s="8">
        <v>0</v>
      </c>
      <c r="BR1831" s="8">
        <v>0</v>
      </c>
    </row>
    <row r="1832" spans="1:70" x14ac:dyDescent="0.25">
      <c r="A1832" s="6">
        <v>35115053</v>
      </c>
      <c r="B1832" t="s">
        <v>3561</v>
      </c>
      <c r="C1832" s="7" t="s">
        <v>93</v>
      </c>
      <c r="D1832" s="7" t="s">
        <v>94</v>
      </c>
      <c r="E1832" s="7" t="s">
        <v>95</v>
      </c>
      <c r="F1832" t="s">
        <v>2507</v>
      </c>
      <c r="G1832" t="s">
        <v>2508</v>
      </c>
      <c r="H1832" t="s">
        <v>2366</v>
      </c>
      <c r="I1832" t="s">
        <v>1128</v>
      </c>
      <c r="J1832" t="s">
        <v>99</v>
      </c>
      <c r="K1832" t="s">
        <v>100</v>
      </c>
      <c r="L1832">
        <v>38.0594205493</v>
      </c>
      <c r="M1832">
        <v>-120.22269504010001</v>
      </c>
      <c r="N1832" s="7" t="s">
        <v>3548</v>
      </c>
      <c r="O1832" s="7" t="s">
        <v>3549</v>
      </c>
      <c r="P1832" s="7" t="s">
        <v>3550</v>
      </c>
      <c r="Q1832" s="7" t="s">
        <v>170</v>
      </c>
      <c r="R1832" s="7">
        <v>2353</v>
      </c>
      <c r="S1832" s="7">
        <v>1291</v>
      </c>
      <c r="T1832" s="7" t="s">
        <v>220</v>
      </c>
      <c r="U1832" s="7"/>
      <c r="V1832" s="7" t="s">
        <v>101</v>
      </c>
      <c r="W1832" s="8">
        <v>1.741098484848485</v>
      </c>
      <c r="X1832" s="8">
        <v>0</v>
      </c>
      <c r="Y1832" s="8">
        <v>0</v>
      </c>
      <c r="Z1832" s="8">
        <v>1.741098484848485</v>
      </c>
      <c r="AA1832" s="8">
        <v>0</v>
      </c>
      <c r="AB1832" s="8">
        <v>0</v>
      </c>
      <c r="AC1832" s="8">
        <v>0</v>
      </c>
      <c r="AD1832" s="8">
        <v>0</v>
      </c>
      <c r="AE1832" s="8">
        <v>0</v>
      </c>
      <c r="AF1832" s="8">
        <v>0</v>
      </c>
      <c r="AG1832" s="8">
        <v>0</v>
      </c>
      <c r="AH1832" s="8">
        <v>0</v>
      </c>
      <c r="AI1832" s="8">
        <v>0</v>
      </c>
      <c r="AJ1832" s="8">
        <v>0</v>
      </c>
      <c r="AK1832" s="8">
        <v>0</v>
      </c>
      <c r="AL1832" s="8">
        <v>0</v>
      </c>
      <c r="AM1832" s="8">
        <v>1.7410984848484847</v>
      </c>
      <c r="AN1832" s="8">
        <v>0</v>
      </c>
      <c r="AO1832" s="8">
        <v>0</v>
      </c>
      <c r="AP1832" s="8">
        <v>1.7410984848484847</v>
      </c>
      <c r="AQ1832" s="8">
        <v>0</v>
      </c>
      <c r="AR1832" s="8">
        <v>0</v>
      </c>
      <c r="AS1832" s="8">
        <v>0</v>
      </c>
      <c r="AT1832" s="8">
        <v>0</v>
      </c>
      <c r="AU1832" s="7">
        <v>0</v>
      </c>
      <c r="AV1832" s="7">
        <v>0</v>
      </c>
      <c r="AW1832" s="7">
        <v>0</v>
      </c>
      <c r="AX1832" s="7">
        <v>0</v>
      </c>
      <c r="AY1832" s="7">
        <v>0</v>
      </c>
      <c r="AZ1832" s="7">
        <v>0</v>
      </c>
      <c r="BA1832" s="7">
        <v>0</v>
      </c>
      <c r="BB1832" s="7">
        <v>0</v>
      </c>
      <c r="BC1832" s="8">
        <v>0</v>
      </c>
      <c r="BD1832" s="8">
        <v>0</v>
      </c>
      <c r="BE1832" s="8">
        <v>0</v>
      </c>
      <c r="BF1832" s="8">
        <v>0</v>
      </c>
      <c r="BG1832" s="8">
        <v>0</v>
      </c>
      <c r="BH1832" s="8">
        <v>0</v>
      </c>
      <c r="BI1832" s="8">
        <v>0</v>
      </c>
      <c r="BJ1832" s="8">
        <v>0</v>
      </c>
      <c r="BK1832" s="8">
        <v>0</v>
      </c>
      <c r="BL1832" s="8">
        <v>0</v>
      </c>
      <c r="BM1832" s="8">
        <v>0</v>
      </c>
      <c r="BN1832" s="8">
        <v>0</v>
      </c>
      <c r="BO1832" s="8">
        <v>0</v>
      </c>
      <c r="BP1832" s="8">
        <v>0</v>
      </c>
      <c r="BQ1832" s="8">
        <v>0</v>
      </c>
      <c r="BR1832" s="8">
        <v>0</v>
      </c>
    </row>
    <row r="1833" spans="1:70" x14ac:dyDescent="0.25">
      <c r="A1833" s="6">
        <v>35115054</v>
      </c>
      <c r="B1833" t="s">
        <v>3562</v>
      </c>
      <c r="C1833" s="7" t="s">
        <v>93</v>
      </c>
      <c r="D1833" s="7" t="s">
        <v>94</v>
      </c>
      <c r="E1833" s="7" t="s">
        <v>95</v>
      </c>
      <c r="F1833" t="s">
        <v>2507</v>
      </c>
      <c r="G1833" t="s">
        <v>2508</v>
      </c>
      <c r="H1833" t="s">
        <v>2366</v>
      </c>
      <c r="I1833" t="s">
        <v>1128</v>
      </c>
      <c r="J1833" t="s">
        <v>99</v>
      </c>
      <c r="K1833" t="s">
        <v>100</v>
      </c>
      <c r="L1833">
        <v>38.061359637599999</v>
      </c>
      <c r="M1833">
        <v>-120.1981504477</v>
      </c>
      <c r="N1833" s="7" t="s">
        <v>3548</v>
      </c>
      <c r="O1833" s="7" t="s">
        <v>3549</v>
      </c>
      <c r="P1833" s="7" t="s">
        <v>3550</v>
      </c>
      <c r="Q1833" s="7" t="s">
        <v>170</v>
      </c>
      <c r="R1833" s="7">
        <v>2353</v>
      </c>
      <c r="S1833" s="7">
        <v>1291</v>
      </c>
      <c r="T1833" s="7" t="s">
        <v>220</v>
      </c>
      <c r="U1833" s="7"/>
      <c r="V1833" s="7" t="s">
        <v>101</v>
      </c>
      <c r="W1833" s="8">
        <v>1.3952651515151515</v>
      </c>
      <c r="X1833" s="8">
        <v>0</v>
      </c>
      <c r="Y1833" s="8">
        <v>0</v>
      </c>
      <c r="Z1833" s="8">
        <v>1.3952651515151515</v>
      </c>
      <c r="AA1833" s="8">
        <v>0</v>
      </c>
      <c r="AB1833" s="8">
        <v>0</v>
      </c>
      <c r="AC1833" s="8">
        <v>0</v>
      </c>
      <c r="AD1833" s="8">
        <v>0</v>
      </c>
      <c r="AE1833" s="8">
        <v>0</v>
      </c>
      <c r="AF1833" s="8">
        <v>0</v>
      </c>
      <c r="AG1833" s="8">
        <v>0</v>
      </c>
      <c r="AH1833" s="8">
        <v>0</v>
      </c>
      <c r="AI1833" s="8">
        <v>0</v>
      </c>
      <c r="AJ1833" s="8">
        <v>0</v>
      </c>
      <c r="AK1833" s="8">
        <v>0</v>
      </c>
      <c r="AL1833" s="8">
        <v>0</v>
      </c>
      <c r="AM1833" s="8">
        <v>1.3952651515151517</v>
      </c>
      <c r="AN1833" s="8">
        <v>0</v>
      </c>
      <c r="AO1833" s="8">
        <v>0</v>
      </c>
      <c r="AP1833" s="8">
        <v>1.3952651515151517</v>
      </c>
      <c r="AQ1833" s="8">
        <v>0</v>
      </c>
      <c r="AR1833" s="8">
        <v>0</v>
      </c>
      <c r="AS1833" s="8">
        <v>0</v>
      </c>
      <c r="AT1833" s="8">
        <v>0</v>
      </c>
      <c r="AU1833" s="7">
        <v>0</v>
      </c>
      <c r="AV1833" s="7">
        <v>0</v>
      </c>
      <c r="AW1833" s="7">
        <v>0</v>
      </c>
      <c r="AX1833" s="7">
        <v>0</v>
      </c>
      <c r="AY1833" s="7">
        <v>0</v>
      </c>
      <c r="AZ1833" s="7">
        <v>0</v>
      </c>
      <c r="BA1833" s="7">
        <v>0</v>
      </c>
      <c r="BB1833" s="7">
        <v>0</v>
      </c>
      <c r="BC1833" s="8">
        <v>0</v>
      </c>
      <c r="BD1833" s="8">
        <v>0</v>
      </c>
      <c r="BE1833" s="8">
        <v>0</v>
      </c>
      <c r="BF1833" s="8">
        <v>0</v>
      </c>
      <c r="BG1833" s="8">
        <v>0</v>
      </c>
      <c r="BH1833" s="8">
        <v>0</v>
      </c>
      <c r="BI1833" s="8">
        <v>0</v>
      </c>
      <c r="BJ1833" s="8">
        <v>0</v>
      </c>
      <c r="BK1833" s="8">
        <v>0</v>
      </c>
      <c r="BL1833" s="8">
        <v>0</v>
      </c>
      <c r="BM1833" s="8">
        <v>0</v>
      </c>
      <c r="BN1833" s="8">
        <v>0</v>
      </c>
      <c r="BO1833" s="8">
        <v>0</v>
      </c>
      <c r="BP1833" s="8">
        <v>0</v>
      </c>
      <c r="BQ1833" s="8">
        <v>0</v>
      </c>
      <c r="BR1833" s="8">
        <v>0</v>
      </c>
    </row>
    <row r="1834" spans="1:70" x14ac:dyDescent="0.25">
      <c r="A1834" s="6">
        <v>35115055</v>
      </c>
      <c r="B1834" t="s">
        <v>3563</v>
      </c>
      <c r="C1834" s="7" t="s">
        <v>93</v>
      </c>
      <c r="D1834" s="7" t="s">
        <v>94</v>
      </c>
      <c r="E1834" s="7" t="s">
        <v>95</v>
      </c>
      <c r="F1834" t="s">
        <v>2507</v>
      </c>
      <c r="G1834" t="s">
        <v>2508</v>
      </c>
      <c r="H1834" t="s">
        <v>2366</v>
      </c>
      <c r="I1834" t="s">
        <v>1128</v>
      </c>
      <c r="J1834" t="s">
        <v>99</v>
      </c>
      <c r="K1834" t="s">
        <v>100</v>
      </c>
      <c r="L1834">
        <v>38.061501029600002</v>
      </c>
      <c r="M1834">
        <v>-120.19711511929999</v>
      </c>
      <c r="N1834" s="7" t="s">
        <v>3548</v>
      </c>
      <c r="O1834" s="7" t="s">
        <v>3549</v>
      </c>
      <c r="P1834" s="7" t="s">
        <v>3550</v>
      </c>
      <c r="Q1834" s="7" t="s">
        <v>141</v>
      </c>
      <c r="R1834" s="7">
        <v>2353</v>
      </c>
      <c r="S1834" s="7">
        <v>1291</v>
      </c>
      <c r="T1834" s="7" t="s">
        <v>220</v>
      </c>
      <c r="U1834" s="7"/>
      <c r="V1834" s="7" t="s">
        <v>101</v>
      </c>
      <c r="W1834" s="8">
        <v>2.134280303030303</v>
      </c>
      <c r="X1834" s="8">
        <v>0</v>
      </c>
      <c r="Y1834" s="8">
        <v>0</v>
      </c>
      <c r="Z1834" s="8">
        <v>2.134280303030303</v>
      </c>
      <c r="AA1834" s="8">
        <v>0</v>
      </c>
      <c r="AB1834" s="8">
        <v>0</v>
      </c>
      <c r="AC1834" s="8">
        <v>0</v>
      </c>
      <c r="AD1834" s="8">
        <v>0</v>
      </c>
      <c r="AE1834" s="8">
        <v>0</v>
      </c>
      <c r="AF1834" s="8">
        <v>0</v>
      </c>
      <c r="AG1834" s="8">
        <v>0</v>
      </c>
      <c r="AH1834" s="8">
        <v>0</v>
      </c>
      <c r="AI1834" s="8">
        <v>0</v>
      </c>
      <c r="AJ1834" s="8">
        <v>0</v>
      </c>
      <c r="AK1834" s="8">
        <v>0</v>
      </c>
      <c r="AL1834" s="8">
        <v>0</v>
      </c>
      <c r="AM1834" s="8">
        <v>2.134280303030303</v>
      </c>
      <c r="AN1834" s="8">
        <v>0</v>
      </c>
      <c r="AO1834" s="8">
        <v>0</v>
      </c>
      <c r="AP1834" s="8">
        <v>2.134280303030303</v>
      </c>
      <c r="AQ1834" s="8">
        <v>0</v>
      </c>
      <c r="AR1834" s="8">
        <v>0</v>
      </c>
      <c r="AS1834" s="8">
        <v>0</v>
      </c>
      <c r="AT1834" s="8">
        <v>0</v>
      </c>
      <c r="AU1834" s="7">
        <v>0</v>
      </c>
      <c r="AV1834" s="7">
        <v>0</v>
      </c>
      <c r="AW1834" s="7">
        <v>0</v>
      </c>
      <c r="AX1834" s="7">
        <v>0</v>
      </c>
      <c r="AY1834" s="7">
        <v>0</v>
      </c>
      <c r="AZ1834" s="7">
        <v>0</v>
      </c>
      <c r="BA1834" s="7">
        <v>0</v>
      </c>
      <c r="BB1834" s="7">
        <v>0</v>
      </c>
      <c r="BC1834" s="8">
        <v>0</v>
      </c>
      <c r="BD1834" s="8">
        <v>0</v>
      </c>
      <c r="BE1834" s="8">
        <v>0</v>
      </c>
      <c r="BF1834" s="8">
        <v>0</v>
      </c>
      <c r="BG1834" s="8">
        <v>0</v>
      </c>
      <c r="BH1834" s="8">
        <v>0</v>
      </c>
      <c r="BI1834" s="8">
        <v>0</v>
      </c>
      <c r="BJ1834" s="8">
        <v>0</v>
      </c>
      <c r="BK1834" s="8">
        <v>0</v>
      </c>
      <c r="BL1834" s="8">
        <v>0</v>
      </c>
      <c r="BM1834" s="8">
        <v>0</v>
      </c>
      <c r="BN1834" s="8">
        <v>0</v>
      </c>
      <c r="BO1834" s="8">
        <v>0</v>
      </c>
      <c r="BP1834" s="8">
        <v>0</v>
      </c>
      <c r="BQ1834" s="8">
        <v>0</v>
      </c>
      <c r="BR1834" s="8">
        <v>0</v>
      </c>
    </row>
    <row r="1835" spans="1:70" x14ac:dyDescent="0.25">
      <c r="A1835" s="6">
        <v>35161152</v>
      </c>
      <c r="B1835" t="s">
        <v>3564</v>
      </c>
      <c r="C1835" s="7" t="s">
        <v>93</v>
      </c>
      <c r="D1835" s="7" t="s">
        <v>94</v>
      </c>
      <c r="E1835" s="7" t="s">
        <v>95</v>
      </c>
      <c r="F1835" t="s">
        <v>2507</v>
      </c>
      <c r="G1835" t="s">
        <v>2609</v>
      </c>
      <c r="H1835" t="s">
        <v>98</v>
      </c>
      <c r="I1835" t="s">
        <v>98</v>
      </c>
      <c r="J1835" t="s">
        <v>99</v>
      </c>
      <c r="K1835" t="s">
        <v>100</v>
      </c>
      <c r="L1835">
        <v>37.604038972584704</v>
      </c>
      <c r="M1835">
        <v>-119.96679867360299</v>
      </c>
      <c r="N1835" s="7" t="s">
        <v>558</v>
      </c>
      <c r="O1835" s="7" t="s">
        <v>1685</v>
      </c>
      <c r="P1835" s="7" t="s">
        <v>560</v>
      </c>
      <c r="Q1835" s="7" t="s">
        <v>122</v>
      </c>
      <c r="R1835" s="7">
        <v>700</v>
      </c>
      <c r="S1835" s="7">
        <v>199</v>
      </c>
      <c r="T1835" s="7" t="s">
        <v>123</v>
      </c>
      <c r="U1835" s="7"/>
      <c r="V1835" s="7" t="s">
        <v>101</v>
      </c>
      <c r="W1835" s="8">
        <v>0</v>
      </c>
      <c r="X1835" s="8">
        <v>0</v>
      </c>
      <c r="Y1835" s="8">
        <v>8.1439393939393936E-2</v>
      </c>
      <c r="Z1835" s="8">
        <v>8.1439393939393936E-2</v>
      </c>
      <c r="AA1835" s="8">
        <v>0</v>
      </c>
      <c r="AB1835" s="8">
        <v>0</v>
      </c>
      <c r="AC1835" s="8">
        <v>0</v>
      </c>
      <c r="AD1835" s="8">
        <v>0</v>
      </c>
      <c r="AE1835" s="8">
        <v>0</v>
      </c>
      <c r="AF1835" s="8">
        <v>0</v>
      </c>
      <c r="AG1835" s="8">
        <v>0</v>
      </c>
      <c r="AH1835" s="8">
        <v>0</v>
      </c>
      <c r="AI1835" s="8">
        <v>0</v>
      </c>
      <c r="AJ1835" s="8">
        <v>0</v>
      </c>
      <c r="AK1835" s="8">
        <v>0</v>
      </c>
      <c r="AL1835" s="8">
        <v>0</v>
      </c>
      <c r="AM1835" s="8">
        <v>0</v>
      </c>
      <c r="AN1835" s="8">
        <v>0</v>
      </c>
      <c r="AO1835" s="8">
        <v>8.1439393939393936E-2</v>
      </c>
      <c r="AP1835" s="8">
        <v>8.1439393939393936E-2</v>
      </c>
      <c r="AQ1835" s="8">
        <v>0</v>
      </c>
      <c r="AR1835" s="8">
        <v>0</v>
      </c>
      <c r="AS1835" s="8">
        <v>0</v>
      </c>
      <c r="AT1835" s="8">
        <v>0</v>
      </c>
      <c r="AU1835" s="7">
        <v>0</v>
      </c>
      <c r="AV1835" s="7">
        <v>0</v>
      </c>
      <c r="AW1835" s="7">
        <v>0</v>
      </c>
      <c r="AX1835" s="7">
        <v>0</v>
      </c>
      <c r="AY1835" s="7">
        <v>0</v>
      </c>
      <c r="AZ1835" s="7">
        <v>0</v>
      </c>
      <c r="BA1835" s="7">
        <v>0</v>
      </c>
      <c r="BB1835" s="7">
        <v>0</v>
      </c>
      <c r="BC1835" s="8">
        <v>0</v>
      </c>
      <c r="BD1835" s="8">
        <v>0</v>
      </c>
      <c r="BE1835" s="8">
        <v>0</v>
      </c>
      <c r="BF1835" s="8">
        <v>0</v>
      </c>
      <c r="BG1835" s="8">
        <v>0</v>
      </c>
      <c r="BH1835" s="8">
        <v>0</v>
      </c>
      <c r="BI1835" s="8">
        <v>0</v>
      </c>
      <c r="BJ1835" s="8">
        <v>0</v>
      </c>
      <c r="BK1835" s="8">
        <v>0</v>
      </c>
      <c r="BL1835" s="8">
        <v>0</v>
      </c>
      <c r="BM1835" s="8">
        <v>0</v>
      </c>
      <c r="BN1835" s="8">
        <v>0</v>
      </c>
      <c r="BO1835" s="8">
        <v>0</v>
      </c>
      <c r="BP1835" s="8">
        <v>0</v>
      </c>
      <c r="BQ1835" s="8">
        <v>0</v>
      </c>
      <c r="BR1835" s="8">
        <v>0</v>
      </c>
    </row>
    <row r="1836" spans="1:70" x14ac:dyDescent="0.25">
      <c r="A1836" s="6">
        <v>35227263</v>
      </c>
      <c r="B1836" t="s">
        <v>3565</v>
      </c>
      <c r="C1836" s="7" t="s">
        <v>93</v>
      </c>
      <c r="D1836" s="7" t="s">
        <v>94</v>
      </c>
      <c r="E1836" s="7" t="s">
        <v>95</v>
      </c>
      <c r="F1836" t="s">
        <v>2507</v>
      </c>
      <c r="G1836" t="s">
        <v>2508</v>
      </c>
      <c r="H1836" t="s">
        <v>98</v>
      </c>
      <c r="I1836" t="s">
        <v>98</v>
      </c>
      <c r="J1836" t="s">
        <v>99</v>
      </c>
      <c r="K1836" t="s">
        <v>100</v>
      </c>
      <c r="L1836">
        <v>37.505943799900002</v>
      </c>
      <c r="M1836">
        <v>-120.0050242998</v>
      </c>
      <c r="N1836" s="7" t="s">
        <v>583</v>
      </c>
      <c r="O1836" s="7" t="s">
        <v>3566</v>
      </c>
      <c r="P1836" s="7" t="s">
        <v>585</v>
      </c>
      <c r="Q1836" s="7" t="s">
        <v>141</v>
      </c>
      <c r="R1836" s="7">
        <v>35</v>
      </c>
      <c r="S1836" s="7">
        <v>77</v>
      </c>
      <c r="T1836" s="7" t="s">
        <v>123</v>
      </c>
      <c r="U1836" s="7"/>
      <c r="V1836" s="7" t="s">
        <v>101</v>
      </c>
      <c r="W1836" s="8">
        <v>2.5125000000000002</v>
      </c>
      <c r="X1836" s="8">
        <v>0</v>
      </c>
      <c r="Y1836" s="8">
        <v>0</v>
      </c>
      <c r="Z1836" s="8">
        <v>2.5125000000000002</v>
      </c>
      <c r="AA1836" s="8">
        <v>0</v>
      </c>
      <c r="AB1836" s="8">
        <v>0</v>
      </c>
      <c r="AC1836" s="8">
        <v>0</v>
      </c>
      <c r="AD1836" s="8">
        <v>0</v>
      </c>
      <c r="AE1836" s="8">
        <v>0</v>
      </c>
      <c r="AF1836" s="8">
        <v>0</v>
      </c>
      <c r="AG1836" s="8">
        <v>0</v>
      </c>
      <c r="AH1836" s="8">
        <v>0</v>
      </c>
      <c r="AI1836" s="8">
        <v>0</v>
      </c>
      <c r="AJ1836" s="8">
        <v>0</v>
      </c>
      <c r="AK1836" s="8">
        <v>0</v>
      </c>
      <c r="AL1836" s="8">
        <v>0</v>
      </c>
      <c r="AM1836" s="8">
        <v>2.5125000000000002</v>
      </c>
      <c r="AN1836" s="8">
        <v>0</v>
      </c>
      <c r="AO1836" s="8">
        <v>0</v>
      </c>
      <c r="AP1836" s="8">
        <v>2.5125000000000002</v>
      </c>
      <c r="AQ1836" s="8">
        <v>0</v>
      </c>
      <c r="AR1836" s="8">
        <v>0</v>
      </c>
      <c r="AS1836" s="8">
        <v>0</v>
      </c>
      <c r="AT1836" s="8">
        <v>0</v>
      </c>
      <c r="AU1836" s="7">
        <v>0</v>
      </c>
      <c r="AV1836" s="7">
        <v>0</v>
      </c>
      <c r="AW1836" s="7">
        <v>0</v>
      </c>
      <c r="AX1836" s="7">
        <v>0</v>
      </c>
      <c r="AY1836" s="7">
        <v>0</v>
      </c>
      <c r="AZ1836" s="7">
        <v>0</v>
      </c>
      <c r="BA1836" s="7">
        <v>0</v>
      </c>
      <c r="BB1836" s="7">
        <v>0</v>
      </c>
      <c r="BC1836" s="8">
        <v>0</v>
      </c>
      <c r="BD1836" s="8">
        <v>0</v>
      </c>
      <c r="BE1836" s="8">
        <v>0</v>
      </c>
      <c r="BF1836" s="8">
        <v>0</v>
      </c>
      <c r="BG1836" s="8">
        <v>0</v>
      </c>
      <c r="BH1836" s="8">
        <v>0</v>
      </c>
      <c r="BI1836" s="8">
        <v>0</v>
      </c>
      <c r="BJ1836" s="8">
        <v>0</v>
      </c>
      <c r="BK1836" s="8">
        <v>0</v>
      </c>
      <c r="BL1836" s="8">
        <v>0</v>
      </c>
      <c r="BM1836" s="8">
        <v>0</v>
      </c>
      <c r="BN1836" s="8">
        <v>0</v>
      </c>
      <c r="BO1836" s="8">
        <v>0</v>
      </c>
      <c r="BP1836" s="8">
        <v>0</v>
      </c>
      <c r="BQ1836" s="8">
        <v>0</v>
      </c>
      <c r="BR1836" s="8">
        <v>0</v>
      </c>
    </row>
    <row r="1837" spans="1:70" x14ac:dyDescent="0.25">
      <c r="A1837" s="6">
        <v>35219266</v>
      </c>
      <c r="B1837" t="s">
        <v>3567</v>
      </c>
      <c r="C1837" s="7" t="s">
        <v>93</v>
      </c>
      <c r="D1837" s="7" t="s">
        <v>94</v>
      </c>
      <c r="E1837" s="7" t="s">
        <v>95</v>
      </c>
      <c r="F1837" t="s">
        <v>2507</v>
      </c>
      <c r="G1837" t="s">
        <v>2508</v>
      </c>
      <c r="H1837" t="s">
        <v>98</v>
      </c>
      <c r="I1837" t="s">
        <v>98</v>
      </c>
      <c r="J1837" t="s">
        <v>99</v>
      </c>
      <c r="K1837" t="s">
        <v>100</v>
      </c>
      <c r="L1837">
        <v>37.505943799900002</v>
      </c>
      <c r="M1837">
        <v>-120.0050242998</v>
      </c>
      <c r="N1837" s="7" t="s">
        <v>583</v>
      </c>
      <c r="O1837" s="7" t="s">
        <v>3566</v>
      </c>
      <c r="P1837" s="7" t="s">
        <v>585</v>
      </c>
      <c r="Q1837" s="7" t="s">
        <v>141</v>
      </c>
      <c r="R1837" s="7">
        <v>35</v>
      </c>
      <c r="S1837" s="7">
        <v>77</v>
      </c>
      <c r="T1837" s="7" t="s">
        <v>123</v>
      </c>
      <c r="U1837" s="7"/>
      <c r="V1837" s="7" t="s">
        <v>200</v>
      </c>
      <c r="W1837" s="8">
        <v>2.9454545454545453</v>
      </c>
      <c r="X1837" s="8">
        <v>0</v>
      </c>
      <c r="Y1837" s="8">
        <v>0</v>
      </c>
      <c r="Z1837" s="8">
        <v>2.9454545454545453</v>
      </c>
      <c r="AA1837" s="8">
        <v>0</v>
      </c>
      <c r="AB1837" s="8">
        <v>0</v>
      </c>
      <c r="AC1837" s="8">
        <v>0</v>
      </c>
      <c r="AD1837" s="8">
        <v>0</v>
      </c>
      <c r="AE1837" s="8">
        <v>0</v>
      </c>
      <c r="AF1837" s="8">
        <v>0</v>
      </c>
      <c r="AG1837" s="8">
        <v>0</v>
      </c>
      <c r="AH1837" s="8">
        <v>0</v>
      </c>
      <c r="AI1837" s="8">
        <v>0</v>
      </c>
      <c r="AJ1837" s="8">
        <v>0</v>
      </c>
      <c r="AK1837" s="8">
        <v>0</v>
      </c>
      <c r="AL1837" s="8">
        <v>0</v>
      </c>
      <c r="AM1837" s="8">
        <v>0</v>
      </c>
      <c r="AN1837" s="8">
        <v>0</v>
      </c>
      <c r="AO1837" s="8">
        <v>0</v>
      </c>
      <c r="AP1837" s="8">
        <v>0</v>
      </c>
      <c r="AQ1837" s="8">
        <v>2.9454545454545449</v>
      </c>
      <c r="AR1837" s="8">
        <v>0</v>
      </c>
      <c r="AS1837" s="8">
        <v>0</v>
      </c>
      <c r="AT1837" s="8">
        <v>2.9454545454545449</v>
      </c>
      <c r="AU1837" s="7">
        <v>0</v>
      </c>
      <c r="AV1837" s="7">
        <v>0</v>
      </c>
      <c r="AW1837" s="7">
        <v>0</v>
      </c>
      <c r="AX1837" s="7">
        <v>0</v>
      </c>
      <c r="AY1837" s="7">
        <v>0</v>
      </c>
      <c r="AZ1837" s="7">
        <v>0</v>
      </c>
      <c r="BA1837" s="7">
        <v>0</v>
      </c>
      <c r="BB1837" s="7">
        <v>0</v>
      </c>
      <c r="BC1837" s="8">
        <v>0</v>
      </c>
      <c r="BD1837" s="8">
        <v>0</v>
      </c>
      <c r="BE1837" s="8">
        <v>0</v>
      </c>
      <c r="BF1837" s="8">
        <v>0</v>
      </c>
      <c r="BG1837" s="8">
        <v>0</v>
      </c>
      <c r="BH1837" s="8">
        <v>0</v>
      </c>
      <c r="BI1837" s="8">
        <v>0</v>
      </c>
      <c r="BJ1837" s="8">
        <v>0</v>
      </c>
      <c r="BK1837" s="8">
        <v>0</v>
      </c>
      <c r="BL1837" s="8">
        <v>0</v>
      </c>
      <c r="BM1837" s="8">
        <v>0</v>
      </c>
      <c r="BN1837" s="8">
        <v>0</v>
      </c>
      <c r="BO1837" s="8">
        <v>0</v>
      </c>
      <c r="BP1837" s="8">
        <v>0</v>
      </c>
      <c r="BQ1837" s="8">
        <v>0</v>
      </c>
      <c r="BR1837" s="8">
        <v>0</v>
      </c>
    </row>
    <row r="1838" spans="1:70" x14ac:dyDescent="0.25">
      <c r="A1838" s="6">
        <v>35223038</v>
      </c>
      <c r="B1838" t="s">
        <v>3568</v>
      </c>
      <c r="C1838" s="7" t="s">
        <v>93</v>
      </c>
      <c r="D1838" s="7" t="s">
        <v>94</v>
      </c>
      <c r="E1838" s="7" t="s">
        <v>95</v>
      </c>
      <c r="F1838" t="s">
        <v>2507</v>
      </c>
      <c r="G1838" t="s">
        <v>2508</v>
      </c>
      <c r="H1838" t="s">
        <v>1488</v>
      </c>
      <c r="I1838" t="s">
        <v>1413</v>
      </c>
      <c r="J1838" t="s">
        <v>99</v>
      </c>
      <c r="K1838" t="s">
        <v>957</v>
      </c>
      <c r="L1838">
        <v>38.394922164299999</v>
      </c>
      <c r="M1838">
        <v>-120.80401538770001</v>
      </c>
      <c r="N1838" s="7" t="s">
        <v>1489</v>
      </c>
      <c r="O1838" s="7" t="s">
        <v>3569</v>
      </c>
      <c r="P1838" s="7" t="s">
        <v>3570</v>
      </c>
      <c r="Q1838" s="7" t="s">
        <v>141</v>
      </c>
      <c r="R1838" s="7">
        <v>999</v>
      </c>
      <c r="S1838" s="7">
        <v>2578</v>
      </c>
      <c r="T1838" s="7" t="s">
        <v>220</v>
      </c>
      <c r="U1838" s="7"/>
      <c r="V1838" s="7" t="s">
        <v>200</v>
      </c>
      <c r="W1838" s="8">
        <v>0</v>
      </c>
      <c r="X1838" s="8">
        <v>0.51155303030303034</v>
      </c>
      <c r="Y1838" s="8">
        <v>0</v>
      </c>
      <c r="Z1838" s="8">
        <v>0.51155303030303034</v>
      </c>
      <c r="AA1838" s="8">
        <v>0</v>
      </c>
      <c r="AB1838" s="8">
        <v>0</v>
      </c>
      <c r="AC1838" s="8">
        <v>0</v>
      </c>
      <c r="AD1838" s="8">
        <v>0</v>
      </c>
      <c r="AE1838" s="8">
        <v>0</v>
      </c>
      <c r="AF1838" s="8">
        <v>0</v>
      </c>
      <c r="AG1838" s="8">
        <v>0</v>
      </c>
      <c r="AH1838" s="8">
        <v>0</v>
      </c>
      <c r="AI1838" s="8">
        <v>0</v>
      </c>
      <c r="AJ1838" s="8">
        <v>0</v>
      </c>
      <c r="AK1838" s="8">
        <v>0</v>
      </c>
      <c r="AL1838" s="8">
        <v>0</v>
      </c>
      <c r="AM1838" s="8">
        <v>0</v>
      </c>
      <c r="AN1838" s="8">
        <v>0</v>
      </c>
      <c r="AO1838" s="8">
        <v>0</v>
      </c>
      <c r="AP1838" s="8">
        <v>0</v>
      </c>
      <c r="AQ1838" s="8">
        <v>0</v>
      </c>
      <c r="AR1838" s="8">
        <v>0.51155303030303034</v>
      </c>
      <c r="AS1838" s="8">
        <v>0</v>
      </c>
      <c r="AT1838" s="8">
        <v>0.51155303030303034</v>
      </c>
      <c r="AU1838" s="7">
        <v>0</v>
      </c>
      <c r="AV1838" s="7">
        <v>0</v>
      </c>
      <c r="AW1838" s="7">
        <v>0</v>
      </c>
      <c r="AX1838" s="7">
        <v>0</v>
      </c>
      <c r="AY1838" s="7">
        <v>0</v>
      </c>
      <c r="AZ1838" s="7">
        <v>0</v>
      </c>
      <c r="BA1838" s="7">
        <v>0</v>
      </c>
      <c r="BB1838" s="7">
        <v>0</v>
      </c>
      <c r="BC1838" s="8">
        <v>0</v>
      </c>
      <c r="BD1838" s="8">
        <v>0</v>
      </c>
      <c r="BE1838" s="8">
        <v>0</v>
      </c>
      <c r="BF1838" s="8">
        <v>0</v>
      </c>
      <c r="BG1838" s="8">
        <v>0</v>
      </c>
      <c r="BH1838" s="8">
        <v>0</v>
      </c>
      <c r="BI1838" s="8">
        <v>0</v>
      </c>
      <c r="BJ1838" s="8">
        <v>0</v>
      </c>
      <c r="BK1838" s="8">
        <v>0</v>
      </c>
      <c r="BL1838" s="8">
        <v>0</v>
      </c>
      <c r="BM1838" s="8">
        <v>0</v>
      </c>
      <c r="BN1838" s="8">
        <v>0</v>
      </c>
      <c r="BO1838" s="8">
        <v>0</v>
      </c>
      <c r="BP1838" s="8">
        <v>0</v>
      </c>
      <c r="BQ1838" s="8">
        <v>0</v>
      </c>
      <c r="BR1838" s="8">
        <v>0</v>
      </c>
    </row>
    <row r="1839" spans="1:70" x14ac:dyDescent="0.25">
      <c r="A1839" s="6">
        <v>35234526</v>
      </c>
      <c r="B1839" t="s">
        <v>3568</v>
      </c>
      <c r="C1839" s="7" t="s">
        <v>410</v>
      </c>
      <c r="D1839" s="7" t="s">
        <v>94</v>
      </c>
      <c r="E1839" s="7" t="s">
        <v>95</v>
      </c>
      <c r="F1839" t="s">
        <v>2507</v>
      </c>
      <c r="G1839" t="s">
        <v>2508</v>
      </c>
      <c r="H1839" t="s">
        <v>1488</v>
      </c>
      <c r="I1839" t="s">
        <v>1413</v>
      </c>
      <c r="J1839" t="s">
        <v>99</v>
      </c>
      <c r="K1839" t="s">
        <v>957</v>
      </c>
      <c r="L1839">
        <v>38.394922164299999</v>
      </c>
      <c r="M1839">
        <v>-120.80401538770001</v>
      </c>
      <c r="N1839" s="7" t="s">
        <v>1489</v>
      </c>
      <c r="O1839" s="7" t="s">
        <v>3569</v>
      </c>
      <c r="P1839" s="7" t="s">
        <v>3570</v>
      </c>
      <c r="Q1839" s="7" t="s">
        <v>141</v>
      </c>
      <c r="R1839" s="7">
        <v>999</v>
      </c>
      <c r="S1839" s="7">
        <v>2578</v>
      </c>
      <c r="T1839" s="7" t="s">
        <v>220</v>
      </c>
      <c r="U1839" s="7" t="s">
        <v>211</v>
      </c>
      <c r="V1839" s="7" t="s">
        <v>80</v>
      </c>
      <c r="W1839" s="8">
        <v>0</v>
      </c>
      <c r="X1839" s="8">
        <v>1.0346590909090909</v>
      </c>
      <c r="Y1839" s="8">
        <v>0.13257575757575757</v>
      </c>
      <c r="Z1839" s="8">
        <v>1.1672348484848485</v>
      </c>
      <c r="AA1839" s="8">
        <v>0</v>
      </c>
      <c r="AB1839" s="8">
        <v>0</v>
      </c>
      <c r="AC1839" s="8">
        <v>0</v>
      </c>
      <c r="AD1839" s="8">
        <v>0</v>
      </c>
      <c r="AE1839" s="8">
        <v>0</v>
      </c>
      <c r="AF1839" s="8">
        <v>0</v>
      </c>
      <c r="AG1839" s="8">
        <v>0</v>
      </c>
      <c r="AH1839" s="8">
        <v>0</v>
      </c>
      <c r="AI1839" s="8">
        <v>0</v>
      </c>
      <c r="AJ1839" s="8">
        <v>0</v>
      </c>
      <c r="AK1839" s="8">
        <v>0</v>
      </c>
      <c r="AL1839" s="8">
        <v>0</v>
      </c>
      <c r="AM1839" s="8">
        <v>0</v>
      </c>
      <c r="AN1839" s="8">
        <v>0</v>
      </c>
      <c r="AO1839" s="8">
        <v>0</v>
      </c>
      <c r="AP1839" s="8">
        <v>0</v>
      </c>
      <c r="AQ1839" s="8">
        <v>0</v>
      </c>
      <c r="AR1839" s="8">
        <v>0</v>
      </c>
      <c r="AS1839" s="8">
        <v>0</v>
      </c>
      <c r="AT1839" s="8">
        <v>0</v>
      </c>
      <c r="AU1839" s="7">
        <v>0</v>
      </c>
      <c r="AV1839" s="7">
        <v>1.0346590909090909</v>
      </c>
      <c r="AW1839" s="7">
        <v>0.13257575757575757</v>
      </c>
      <c r="AX1839" s="7">
        <v>1.1672348484848485</v>
      </c>
      <c r="AY1839" s="7">
        <v>0</v>
      </c>
      <c r="AZ1839" s="7">
        <v>0</v>
      </c>
      <c r="BA1839" s="7">
        <v>0</v>
      </c>
      <c r="BB1839" s="7">
        <v>0</v>
      </c>
      <c r="BC1839" s="8">
        <v>0</v>
      </c>
      <c r="BD1839" s="8">
        <v>0</v>
      </c>
      <c r="BE1839" s="8">
        <v>0</v>
      </c>
      <c r="BF1839" s="8">
        <v>0</v>
      </c>
      <c r="BG1839" s="8">
        <v>0</v>
      </c>
      <c r="BH1839" s="8">
        <v>0</v>
      </c>
      <c r="BI1839" s="8">
        <v>0</v>
      </c>
      <c r="BJ1839" s="8">
        <v>0</v>
      </c>
      <c r="BK1839" s="8">
        <v>0</v>
      </c>
      <c r="BL1839" s="8">
        <v>0</v>
      </c>
      <c r="BM1839" s="8">
        <v>0</v>
      </c>
      <c r="BN1839" s="8">
        <v>0</v>
      </c>
      <c r="BO1839" s="8">
        <v>0</v>
      </c>
      <c r="BP1839" s="8">
        <v>0</v>
      </c>
      <c r="BQ1839" s="8">
        <v>0</v>
      </c>
      <c r="BR1839" s="8">
        <v>0</v>
      </c>
    </row>
    <row r="1840" spans="1:70" x14ac:dyDescent="0.25">
      <c r="A1840" s="6">
        <v>35234284</v>
      </c>
      <c r="B1840" t="s">
        <v>3571</v>
      </c>
      <c r="C1840" s="7" t="s">
        <v>93</v>
      </c>
      <c r="D1840" s="7" t="s">
        <v>94</v>
      </c>
      <c r="E1840" s="7" t="s">
        <v>95</v>
      </c>
      <c r="F1840" t="s">
        <v>2507</v>
      </c>
      <c r="G1840" t="s">
        <v>2508</v>
      </c>
      <c r="H1840" t="s">
        <v>1488</v>
      </c>
      <c r="I1840" t="s">
        <v>1413</v>
      </c>
      <c r="J1840" t="s">
        <v>99</v>
      </c>
      <c r="K1840" t="s">
        <v>957</v>
      </c>
      <c r="L1840">
        <v>38.394922164299999</v>
      </c>
      <c r="M1840">
        <v>-120.80401538770001</v>
      </c>
      <c r="N1840" s="7" t="s">
        <v>1489</v>
      </c>
      <c r="O1840" s="7" t="s">
        <v>3569</v>
      </c>
      <c r="P1840" s="7" t="s">
        <v>3570</v>
      </c>
      <c r="Q1840" s="7" t="s">
        <v>141</v>
      </c>
      <c r="R1840" s="7">
        <v>999</v>
      </c>
      <c r="S1840" s="7">
        <v>2578</v>
      </c>
      <c r="T1840" s="7" t="s">
        <v>220</v>
      </c>
      <c r="U1840" s="7"/>
      <c r="V1840" s="7" t="s">
        <v>101</v>
      </c>
      <c r="W1840" s="8">
        <v>0</v>
      </c>
      <c r="X1840" s="8">
        <v>0</v>
      </c>
      <c r="Y1840" s="8">
        <v>0</v>
      </c>
      <c r="Z1840" s="8">
        <v>0</v>
      </c>
      <c r="AA1840" s="8">
        <v>0</v>
      </c>
      <c r="AB1840" s="8">
        <v>0</v>
      </c>
      <c r="AC1840" s="8">
        <v>0</v>
      </c>
      <c r="AD1840" s="8">
        <v>0</v>
      </c>
      <c r="AE1840" s="8">
        <v>0</v>
      </c>
      <c r="AF1840" s="8">
        <v>0</v>
      </c>
      <c r="AG1840" s="8">
        <v>0</v>
      </c>
      <c r="AH1840" s="8">
        <v>0</v>
      </c>
      <c r="AI1840" s="8">
        <v>0</v>
      </c>
      <c r="AJ1840" s="8">
        <v>0</v>
      </c>
      <c r="AK1840" s="8">
        <v>0</v>
      </c>
      <c r="AL1840" s="8">
        <v>0</v>
      </c>
      <c r="AM1840" s="8">
        <v>0</v>
      </c>
      <c r="AN1840" s="8">
        <v>0</v>
      </c>
      <c r="AO1840" s="8">
        <v>0</v>
      </c>
      <c r="AP1840" s="8">
        <v>0</v>
      </c>
      <c r="AQ1840" s="8">
        <v>0</v>
      </c>
      <c r="AR1840" s="8">
        <v>0</v>
      </c>
      <c r="AS1840" s="8">
        <v>0</v>
      </c>
      <c r="AT1840" s="8">
        <v>0</v>
      </c>
      <c r="AU1840" s="7">
        <v>0</v>
      </c>
      <c r="AV1840" s="7">
        <v>0</v>
      </c>
      <c r="AW1840" s="7">
        <v>0</v>
      </c>
      <c r="AX1840" s="7">
        <v>0</v>
      </c>
      <c r="AY1840" s="7">
        <v>0</v>
      </c>
      <c r="AZ1840" s="7">
        <v>0</v>
      </c>
      <c r="BA1840" s="7">
        <v>0</v>
      </c>
      <c r="BB1840" s="7">
        <v>0</v>
      </c>
      <c r="BC1840" s="8">
        <v>0</v>
      </c>
      <c r="BD1840" s="8">
        <v>0</v>
      </c>
      <c r="BE1840" s="8">
        <v>0</v>
      </c>
      <c r="BF1840" s="8">
        <v>0</v>
      </c>
      <c r="BG1840" s="8">
        <v>0</v>
      </c>
      <c r="BH1840" s="8">
        <v>0</v>
      </c>
      <c r="BI1840" s="8">
        <v>0</v>
      </c>
      <c r="BJ1840" s="8">
        <v>0</v>
      </c>
      <c r="BK1840" s="8">
        <v>0</v>
      </c>
      <c r="BL1840" s="8">
        <v>0</v>
      </c>
      <c r="BM1840" s="8">
        <v>0</v>
      </c>
      <c r="BN1840" s="8">
        <v>0</v>
      </c>
      <c r="BO1840" s="8">
        <v>0</v>
      </c>
      <c r="BP1840" s="8">
        <v>0</v>
      </c>
      <c r="BQ1840" s="8">
        <v>0</v>
      </c>
      <c r="BR1840" s="8">
        <v>0</v>
      </c>
    </row>
    <row r="1841" spans="1:70" x14ac:dyDescent="0.25">
      <c r="A1841" s="6">
        <v>35024926</v>
      </c>
      <c r="B1841" t="s">
        <v>3572</v>
      </c>
      <c r="C1841" s="7" t="s">
        <v>101</v>
      </c>
      <c r="D1841" s="7" t="s">
        <v>94</v>
      </c>
      <c r="E1841" s="7" t="s">
        <v>95</v>
      </c>
      <c r="F1841" t="s">
        <v>2507</v>
      </c>
      <c r="G1841" t="s">
        <v>2508</v>
      </c>
      <c r="H1841" t="s">
        <v>1488</v>
      </c>
      <c r="I1841" t="s">
        <v>1413</v>
      </c>
      <c r="J1841" t="s">
        <v>99</v>
      </c>
      <c r="K1841" t="s">
        <v>957</v>
      </c>
      <c r="L1841">
        <v>38.395119999999999</v>
      </c>
      <c r="M1841">
        <v>-120.8017</v>
      </c>
      <c r="N1841" s="7" t="s">
        <v>3573</v>
      </c>
      <c r="O1841" s="7" t="s">
        <v>3569</v>
      </c>
      <c r="P1841" s="7" t="s">
        <v>3570</v>
      </c>
      <c r="Q1841" s="7" t="s">
        <v>170</v>
      </c>
      <c r="R1841" s="7">
        <v>999</v>
      </c>
      <c r="S1841" s="7"/>
      <c r="T1841" s="7"/>
      <c r="U1841" s="7"/>
      <c r="V1841" s="7" t="s">
        <v>101</v>
      </c>
      <c r="W1841" s="8">
        <v>0.13</v>
      </c>
      <c r="X1841" s="8">
        <v>0</v>
      </c>
      <c r="Y1841" s="8">
        <v>0</v>
      </c>
      <c r="Z1841" s="8">
        <v>0.13</v>
      </c>
      <c r="AA1841" s="8">
        <v>0</v>
      </c>
      <c r="AB1841" s="8">
        <v>0</v>
      </c>
      <c r="AC1841" s="8">
        <v>0</v>
      </c>
      <c r="AD1841" s="8">
        <v>0</v>
      </c>
      <c r="AE1841" s="8">
        <v>0.13</v>
      </c>
      <c r="AF1841" s="8">
        <v>0</v>
      </c>
      <c r="AG1841" s="8">
        <v>0</v>
      </c>
      <c r="AH1841" s="8">
        <v>0.13</v>
      </c>
      <c r="AI1841" s="8">
        <v>0</v>
      </c>
      <c r="AJ1841" s="8">
        <v>0</v>
      </c>
      <c r="AK1841" s="8">
        <v>0</v>
      </c>
      <c r="AL1841" s="8">
        <v>0</v>
      </c>
      <c r="AM1841" s="8">
        <v>0</v>
      </c>
      <c r="AN1841" s="8">
        <v>0</v>
      </c>
      <c r="AO1841" s="8">
        <v>0</v>
      </c>
      <c r="AP1841" s="8">
        <v>0</v>
      </c>
      <c r="AQ1841" s="8">
        <v>0</v>
      </c>
      <c r="AR1841" s="8">
        <v>0</v>
      </c>
      <c r="AS1841" s="8">
        <v>0</v>
      </c>
      <c r="AT1841" s="8">
        <v>0</v>
      </c>
      <c r="AU1841" s="7">
        <v>0</v>
      </c>
      <c r="AV1841" s="7">
        <v>0</v>
      </c>
      <c r="AW1841" s="7">
        <v>0</v>
      </c>
      <c r="AX1841" s="7">
        <v>0</v>
      </c>
      <c r="AY1841" s="7">
        <v>0</v>
      </c>
      <c r="AZ1841" s="7">
        <v>0</v>
      </c>
      <c r="BA1841" s="7">
        <v>0</v>
      </c>
      <c r="BB1841" s="7">
        <v>0</v>
      </c>
      <c r="BC1841" s="8">
        <v>0</v>
      </c>
      <c r="BD1841" s="8">
        <v>0</v>
      </c>
      <c r="BE1841" s="8">
        <v>0</v>
      </c>
      <c r="BF1841" s="8">
        <v>0</v>
      </c>
      <c r="BG1841" s="8">
        <v>0</v>
      </c>
      <c r="BH1841" s="8">
        <v>0</v>
      </c>
      <c r="BI1841" s="8">
        <v>0</v>
      </c>
      <c r="BJ1841" s="8">
        <v>0</v>
      </c>
      <c r="BK1841" s="8">
        <v>0</v>
      </c>
      <c r="BL1841" s="8">
        <v>0</v>
      </c>
      <c r="BM1841" s="8">
        <v>0</v>
      </c>
      <c r="BN1841" s="8">
        <v>0</v>
      </c>
      <c r="BO1841" s="8">
        <v>0</v>
      </c>
      <c r="BP1841" s="8">
        <v>0</v>
      </c>
      <c r="BQ1841" s="8">
        <v>0</v>
      </c>
      <c r="BR1841" s="8">
        <v>0</v>
      </c>
    </row>
    <row r="1842" spans="1:70" x14ac:dyDescent="0.25">
      <c r="A1842" s="6">
        <v>35219267</v>
      </c>
      <c r="B1842" t="s">
        <v>3574</v>
      </c>
      <c r="C1842" s="7" t="s">
        <v>93</v>
      </c>
      <c r="D1842" s="7" t="s">
        <v>94</v>
      </c>
      <c r="E1842" s="7" t="s">
        <v>95</v>
      </c>
      <c r="F1842" t="s">
        <v>2507</v>
      </c>
      <c r="G1842" t="s">
        <v>2508</v>
      </c>
      <c r="H1842" t="s">
        <v>98</v>
      </c>
      <c r="I1842" t="s">
        <v>98</v>
      </c>
      <c r="J1842" t="s">
        <v>99</v>
      </c>
      <c r="K1842" t="s">
        <v>100</v>
      </c>
      <c r="L1842">
        <v>37.4860541368</v>
      </c>
      <c r="M1842">
        <v>-119.96965643190001</v>
      </c>
      <c r="N1842" s="7" t="s">
        <v>583</v>
      </c>
      <c r="O1842" s="7" t="s">
        <v>3575</v>
      </c>
      <c r="P1842" s="7" t="s">
        <v>585</v>
      </c>
      <c r="Q1842" s="7" t="s">
        <v>122</v>
      </c>
      <c r="R1842" s="7">
        <v>50</v>
      </c>
      <c r="S1842" s="7">
        <v>400</v>
      </c>
      <c r="T1842" s="7" t="s">
        <v>220</v>
      </c>
      <c r="U1842" s="7"/>
      <c r="V1842" s="7" t="s">
        <v>200</v>
      </c>
      <c r="W1842" s="8">
        <v>1.8268939393939394</v>
      </c>
      <c r="X1842" s="8">
        <v>0</v>
      </c>
      <c r="Y1842" s="8">
        <v>0</v>
      </c>
      <c r="Z1842" s="8">
        <v>1.8268939393939394</v>
      </c>
      <c r="AA1842" s="8">
        <v>0</v>
      </c>
      <c r="AB1842" s="8">
        <v>0</v>
      </c>
      <c r="AC1842" s="8">
        <v>0</v>
      </c>
      <c r="AD1842" s="8">
        <v>0</v>
      </c>
      <c r="AE1842" s="8">
        <v>0</v>
      </c>
      <c r="AF1842" s="8">
        <v>0</v>
      </c>
      <c r="AG1842" s="8">
        <v>0</v>
      </c>
      <c r="AH1842" s="8">
        <v>0</v>
      </c>
      <c r="AI1842" s="8">
        <v>0</v>
      </c>
      <c r="AJ1842" s="8">
        <v>0</v>
      </c>
      <c r="AK1842" s="8">
        <v>0</v>
      </c>
      <c r="AL1842" s="8">
        <v>0</v>
      </c>
      <c r="AM1842" s="8">
        <v>0</v>
      </c>
      <c r="AN1842" s="8">
        <v>0</v>
      </c>
      <c r="AO1842" s="8">
        <v>0</v>
      </c>
      <c r="AP1842" s="8">
        <v>0</v>
      </c>
      <c r="AQ1842" s="8">
        <v>1.8268939393939392</v>
      </c>
      <c r="AR1842" s="8">
        <v>0</v>
      </c>
      <c r="AS1842" s="8">
        <v>0</v>
      </c>
      <c r="AT1842" s="8">
        <v>1.8268939393939392</v>
      </c>
      <c r="AU1842" s="7">
        <v>0</v>
      </c>
      <c r="AV1842" s="7">
        <v>0</v>
      </c>
      <c r="AW1842" s="7">
        <v>0</v>
      </c>
      <c r="AX1842" s="7">
        <v>0</v>
      </c>
      <c r="AY1842" s="7">
        <v>0</v>
      </c>
      <c r="AZ1842" s="7">
        <v>0</v>
      </c>
      <c r="BA1842" s="7">
        <v>0</v>
      </c>
      <c r="BB1842" s="7">
        <v>0</v>
      </c>
      <c r="BC1842" s="8">
        <v>0</v>
      </c>
      <c r="BD1842" s="8">
        <v>0</v>
      </c>
      <c r="BE1842" s="8">
        <v>0</v>
      </c>
      <c r="BF1842" s="8">
        <v>0</v>
      </c>
      <c r="BG1842" s="8">
        <v>0</v>
      </c>
      <c r="BH1842" s="8">
        <v>0</v>
      </c>
      <c r="BI1842" s="8">
        <v>0</v>
      </c>
      <c r="BJ1842" s="8">
        <v>0</v>
      </c>
      <c r="BK1842" s="8">
        <v>0</v>
      </c>
      <c r="BL1842" s="8">
        <v>0</v>
      </c>
      <c r="BM1842" s="8">
        <v>0</v>
      </c>
      <c r="BN1842" s="8">
        <v>0</v>
      </c>
      <c r="BO1842" s="8">
        <v>0</v>
      </c>
      <c r="BP1842" s="8">
        <v>0</v>
      </c>
      <c r="BQ1842" s="8">
        <v>0</v>
      </c>
      <c r="BR1842" s="8">
        <v>0</v>
      </c>
    </row>
    <row r="1843" spans="1:70" x14ac:dyDescent="0.25">
      <c r="A1843" s="6">
        <v>35219587</v>
      </c>
      <c r="B1843" t="s">
        <v>3576</v>
      </c>
      <c r="C1843" s="7" t="s">
        <v>93</v>
      </c>
      <c r="D1843" s="7" t="s">
        <v>94</v>
      </c>
      <c r="E1843" s="7" t="s">
        <v>95</v>
      </c>
      <c r="F1843" t="s">
        <v>2507</v>
      </c>
      <c r="G1843" t="s">
        <v>2508</v>
      </c>
      <c r="H1843" t="s">
        <v>98</v>
      </c>
      <c r="I1843" t="s">
        <v>98</v>
      </c>
      <c r="J1843" t="s">
        <v>99</v>
      </c>
      <c r="K1843" t="s">
        <v>100</v>
      </c>
      <c r="L1843">
        <v>37.486702959299997</v>
      </c>
      <c r="M1843">
        <v>-119.9603279395</v>
      </c>
      <c r="N1843" s="7" t="s">
        <v>583</v>
      </c>
      <c r="O1843" s="7" t="s">
        <v>3575</v>
      </c>
      <c r="P1843" s="7" t="s">
        <v>585</v>
      </c>
      <c r="Q1843" s="7" t="s">
        <v>122</v>
      </c>
      <c r="R1843" s="7">
        <v>50</v>
      </c>
      <c r="S1843" s="7">
        <v>400</v>
      </c>
      <c r="T1843" s="7" t="s">
        <v>220</v>
      </c>
      <c r="U1843" s="7"/>
      <c r="V1843" s="7" t="s">
        <v>200</v>
      </c>
      <c r="W1843" s="8">
        <v>1.8812500000000001</v>
      </c>
      <c r="X1843" s="8">
        <v>0</v>
      </c>
      <c r="Y1843" s="8">
        <v>0</v>
      </c>
      <c r="Z1843" s="8">
        <v>1.8812500000000001</v>
      </c>
      <c r="AA1843" s="8">
        <v>0</v>
      </c>
      <c r="AB1843" s="8">
        <v>0</v>
      </c>
      <c r="AC1843" s="8">
        <v>0</v>
      </c>
      <c r="AD1843" s="8">
        <v>0</v>
      </c>
      <c r="AE1843" s="8">
        <v>0</v>
      </c>
      <c r="AF1843" s="8">
        <v>0</v>
      </c>
      <c r="AG1843" s="8">
        <v>0</v>
      </c>
      <c r="AH1843" s="8">
        <v>0</v>
      </c>
      <c r="AI1843" s="8">
        <v>0</v>
      </c>
      <c r="AJ1843" s="8">
        <v>0</v>
      </c>
      <c r="AK1843" s="8">
        <v>0</v>
      </c>
      <c r="AL1843" s="8">
        <v>0</v>
      </c>
      <c r="AM1843" s="8">
        <v>0</v>
      </c>
      <c r="AN1843" s="8">
        <v>0</v>
      </c>
      <c r="AO1843" s="8">
        <v>0</v>
      </c>
      <c r="AP1843" s="8">
        <v>0</v>
      </c>
      <c r="AQ1843" s="8">
        <v>1.8812499999999999</v>
      </c>
      <c r="AR1843" s="8">
        <v>0</v>
      </c>
      <c r="AS1843" s="8">
        <v>0</v>
      </c>
      <c r="AT1843" s="8">
        <v>1.8812499999999999</v>
      </c>
      <c r="AU1843" s="7">
        <v>0</v>
      </c>
      <c r="AV1843" s="7">
        <v>0</v>
      </c>
      <c r="AW1843" s="7">
        <v>0</v>
      </c>
      <c r="AX1843" s="7">
        <v>0</v>
      </c>
      <c r="AY1843" s="7">
        <v>0</v>
      </c>
      <c r="AZ1843" s="7">
        <v>0</v>
      </c>
      <c r="BA1843" s="7">
        <v>0</v>
      </c>
      <c r="BB1843" s="7">
        <v>0</v>
      </c>
      <c r="BC1843" s="8">
        <v>0</v>
      </c>
      <c r="BD1843" s="8">
        <v>0</v>
      </c>
      <c r="BE1843" s="8">
        <v>0</v>
      </c>
      <c r="BF1843" s="8">
        <v>0</v>
      </c>
      <c r="BG1843" s="8">
        <v>0</v>
      </c>
      <c r="BH1843" s="8">
        <v>0</v>
      </c>
      <c r="BI1843" s="8">
        <v>0</v>
      </c>
      <c r="BJ1843" s="8">
        <v>0</v>
      </c>
      <c r="BK1843" s="8">
        <v>0</v>
      </c>
      <c r="BL1843" s="8">
        <v>0</v>
      </c>
      <c r="BM1843" s="8">
        <v>0</v>
      </c>
      <c r="BN1843" s="8">
        <v>0</v>
      </c>
      <c r="BO1843" s="8">
        <v>0</v>
      </c>
      <c r="BP1843" s="8">
        <v>0</v>
      </c>
      <c r="BQ1843" s="8">
        <v>0</v>
      </c>
      <c r="BR1843" s="8">
        <v>0</v>
      </c>
    </row>
    <row r="1844" spans="1:70" x14ac:dyDescent="0.25">
      <c r="A1844" s="6">
        <v>35219588</v>
      </c>
      <c r="B1844" t="s">
        <v>3577</v>
      </c>
      <c r="C1844" s="7" t="s">
        <v>115</v>
      </c>
      <c r="D1844" s="7" t="s">
        <v>94</v>
      </c>
      <c r="E1844" s="7" t="s">
        <v>95</v>
      </c>
      <c r="F1844" t="s">
        <v>2507</v>
      </c>
      <c r="G1844" t="s">
        <v>2508</v>
      </c>
      <c r="H1844" t="s">
        <v>98</v>
      </c>
      <c r="I1844" t="s">
        <v>98</v>
      </c>
      <c r="J1844" t="s">
        <v>99</v>
      </c>
      <c r="K1844" t="s">
        <v>100</v>
      </c>
      <c r="L1844">
        <v>37.463248245000003</v>
      </c>
      <c r="M1844">
        <v>-119.9481181164</v>
      </c>
      <c r="N1844" s="7" t="s">
        <v>583</v>
      </c>
      <c r="O1844" s="7" t="s">
        <v>3575</v>
      </c>
      <c r="P1844" s="7" t="s">
        <v>585</v>
      </c>
      <c r="Q1844" s="7" t="s">
        <v>122</v>
      </c>
      <c r="R1844" s="7">
        <v>50</v>
      </c>
      <c r="S1844" s="7">
        <v>400</v>
      </c>
      <c r="T1844" s="7" t="s">
        <v>220</v>
      </c>
      <c r="U1844" s="7"/>
      <c r="V1844" s="7" t="s">
        <v>2535</v>
      </c>
      <c r="W1844" s="8">
        <v>0.88181818181818183</v>
      </c>
      <c r="X1844" s="8">
        <v>0</v>
      </c>
      <c r="Y1844" s="8">
        <v>0.27973484848484848</v>
      </c>
      <c r="Z1844" s="8">
        <v>1.1615530303030304</v>
      </c>
      <c r="AA1844" s="8">
        <v>0</v>
      </c>
      <c r="AB1844" s="8">
        <v>0</v>
      </c>
      <c r="AC1844" s="8">
        <v>0</v>
      </c>
      <c r="AD1844" s="8">
        <v>0</v>
      </c>
      <c r="AE1844" s="8">
        <v>0</v>
      </c>
      <c r="AF1844" s="8">
        <v>0</v>
      </c>
      <c r="AG1844" s="8">
        <v>0</v>
      </c>
      <c r="AH1844" s="8">
        <v>0</v>
      </c>
      <c r="AI1844" s="8">
        <v>0</v>
      </c>
      <c r="AJ1844" s="8">
        <v>0</v>
      </c>
      <c r="AK1844" s="8">
        <v>0</v>
      </c>
      <c r="AL1844" s="8">
        <v>0</v>
      </c>
      <c r="AM1844" s="8">
        <v>0</v>
      </c>
      <c r="AN1844" s="8">
        <v>0</v>
      </c>
      <c r="AO1844" s="8">
        <v>0</v>
      </c>
      <c r="AP1844" s="8">
        <v>0</v>
      </c>
      <c r="AQ1844" s="8">
        <v>0.87045454545454559</v>
      </c>
      <c r="AR1844" s="8">
        <v>0</v>
      </c>
      <c r="AS1844" s="8">
        <v>0.27973484848484848</v>
      </c>
      <c r="AT1844" s="8">
        <v>1.1501893939393941</v>
      </c>
      <c r="AU1844" s="7">
        <v>0</v>
      </c>
      <c r="AV1844" s="7">
        <v>0</v>
      </c>
      <c r="AW1844" s="7">
        <v>0</v>
      </c>
      <c r="AX1844" s="7">
        <v>0</v>
      </c>
      <c r="AY1844" s="7">
        <v>1.1363636363636364E-2</v>
      </c>
      <c r="AZ1844" s="7">
        <v>0</v>
      </c>
      <c r="BA1844" s="7">
        <v>0</v>
      </c>
      <c r="BB1844" s="7">
        <v>1.1363636363636364E-2</v>
      </c>
      <c r="BC1844" s="8">
        <v>0</v>
      </c>
      <c r="BD1844" s="8">
        <v>0</v>
      </c>
      <c r="BE1844" s="8">
        <v>0</v>
      </c>
      <c r="BF1844" s="8">
        <v>0</v>
      </c>
      <c r="BG1844" s="8">
        <v>0</v>
      </c>
      <c r="BH1844" s="8">
        <v>0</v>
      </c>
      <c r="BI1844" s="8">
        <v>0</v>
      </c>
      <c r="BJ1844" s="8">
        <v>0</v>
      </c>
      <c r="BK1844" s="8">
        <v>0</v>
      </c>
      <c r="BL1844" s="8">
        <v>0</v>
      </c>
      <c r="BM1844" s="8">
        <v>0</v>
      </c>
      <c r="BN1844" s="8">
        <v>0</v>
      </c>
      <c r="BO1844" s="8">
        <v>0</v>
      </c>
      <c r="BP1844" s="8">
        <v>0</v>
      </c>
      <c r="BQ1844" s="8">
        <v>0</v>
      </c>
      <c r="BR1844" s="8">
        <v>0</v>
      </c>
    </row>
    <row r="1845" spans="1:70" x14ac:dyDescent="0.25">
      <c r="A1845" s="6">
        <v>35280362</v>
      </c>
      <c r="B1845" t="s">
        <v>3578</v>
      </c>
      <c r="C1845" s="7" t="s">
        <v>86</v>
      </c>
      <c r="D1845" s="7" t="s">
        <v>94</v>
      </c>
      <c r="E1845" s="7" t="s">
        <v>87</v>
      </c>
      <c r="F1845" t="s">
        <v>2507</v>
      </c>
      <c r="G1845" t="s">
        <v>2508</v>
      </c>
      <c r="H1845" t="s">
        <v>98</v>
      </c>
      <c r="I1845" t="s">
        <v>98</v>
      </c>
      <c r="J1845" t="s">
        <v>99</v>
      </c>
      <c r="K1845" t="s">
        <v>100</v>
      </c>
      <c r="L1845">
        <v>37.463235404599999</v>
      </c>
      <c r="M1845">
        <v>-119.94822223129999</v>
      </c>
      <c r="N1845" s="7" t="s">
        <v>583</v>
      </c>
      <c r="O1845" s="7" t="s">
        <v>3575</v>
      </c>
      <c r="P1845" s="7" t="s">
        <v>585</v>
      </c>
      <c r="Q1845" s="7" t="s">
        <v>122</v>
      </c>
      <c r="R1845" s="7">
        <v>50</v>
      </c>
      <c r="S1845" s="7">
        <v>400</v>
      </c>
      <c r="T1845" s="7" t="s">
        <v>220</v>
      </c>
      <c r="U1845" s="7" t="s">
        <v>211</v>
      </c>
      <c r="V1845" s="7" t="s">
        <v>217</v>
      </c>
      <c r="W1845" s="8">
        <v>4.7348484848484848E-2</v>
      </c>
      <c r="X1845" s="8">
        <v>0.13257575757575757</v>
      </c>
      <c r="Y1845" s="8">
        <v>0</v>
      </c>
      <c r="Z1845" s="8">
        <v>0.17992424242424243</v>
      </c>
      <c r="AA1845" s="8">
        <v>0</v>
      </c>
      <c r="AB1845" s="8">
        <v>0</v>
      </c>
      <c r="AC1845" s="8">
        <v>0</v>
      </c>
      <c r="AD1845" s="8">
        <v>0</v>
      </c>
      <c r="AE1845" s="8">
        <v>0</v>
      </c>
      <c r="AF1845" s="8">
        <v>0</v>
      </c>
      <c r="AG1845" s="8">
        <v>0</v>
      </c>
      <c r="AH1845" s="8">
        <v>0</v>
      </c>
      <c r="AI1845" s="8">
        <v>0</v>
      </c>
      <c r="AJ1845" s="8">
        <v>0</v>
      </c>
      <c r="AK1845" s="8">
        <v>0</v>
      </c>
      <c r="AL1845" s="8">
        <v>0</v>
      </c>
      <c r="AM1845" s="8">
        <v>0</v>
      </c>
      <c r="AN1845" s="8">
        <v>0</v>
      </c>
      <c r="AO1845" s="8">
        <v>0</v>
      </c>
      <c r="AP1845" s="8">
        <v>0</v>
      </c>
      <c r="AQ1845" s="8">
        <v>0</v>
      </c>
      <c r="AR1845" s="8">
        <v>0</v>
      </c>
      <c r="AS1845" s="8">
        <v>0</v>
      </c>
      <c r="AT1845" s="8">
        <v>0</v>
      </c>
      <c r="AU1845" s="7">
        <v>0</v>
      </c>
      <c r="AV1845" s="7">
        <v>0</v>
      </c>
      <c r="AW1845" s="7">
        <v>0</v>
      </c>
      <c r="AX1845" s="7">
        <v>0</v>
      </c>
      <c r="AY1845" s="7">
        <v>4.7348484848484848E-2</v>
      </c>
      <c r="AZ1845" s="7">
        <v>0.13257575757575757</v>
      </c>
      <c r="BA1845" s="7">
        <v>0</v>
      </c>
      <c r="BB1845" s="7">
        <v>0.17992424242424243</v>
      </c>
      <c r="BC1845" s="8">
        <v>0</v>
      </c>
      <c r="BD1845" s="8">
        <v>0</v>
      </c>
      <c r="BE1845" s="8">
        <v>0</v>
      </c>
      <c r="BF1845" s="8">
        <v>0</v>
      </c>
      <c r="BG1845" s="8">
        <v>0</v>
      </c>
      <c r="BH1845" s="8">
        <v>0</v>
      </c>
      <c r="BI1845" s="8">
        <v>0</v>
      </c>
      <c r="BJ1845" s="8">
        <v>0</v>
      </c>
      <c r="BK1845" s="8">
        <v>0</v>
      </c>
      <c r="BL1845" s="8">
        <v>0</v>
      </c>
      <c r="BM1845" s="8">
        <v>0</v>
      </c>
      <c r="BN1845" s="8">
        <v>0</v>
      </c>
      <c r="BO1845" s="8">
        <v>0</v>
      </c>
      <c r="BP1845" s="8">
        <v>0</v>
      </c>
      <c r="BQ1845" s="8">
        <v>0</v>
      </c>
      <c r="BR1845" s="8">
        <v>0</v>
      </c>
    </row>
    <row r="1846" spans="1:70" x14ac:dyDescent="0.25">
      <c r="A1846" s="6">
        <v>35219268</v>
      </c>
      <c r="B1846" t="s">
        <v>3579</v>
      </c>
      <c r="C1846" s="7" t="s">
        <v>93</v>
      </c>
      <c r="D1846" s="7" t="s">
        <v>94</v>
      </c>
      <c r="E1846" s="7" t="s">
        <v>95</v>
      </c>
      <c r="F1846" t="s">
        <v>2507</v>
      </c>
      <c r="G1846" t="s">
        <v>2508</v>
      </c>
      <c r="H1846" t="s">
        <v>98</v>
      </c>
      <c r="I1846" t="s">
        <v>98</v>
      </c>
      <c r="J1846" t="s">
        <v>99</v>
      </c>
      <c r="K1846" t="s">
        <v>100</v>
      </c>
      <c r="L1846">
        <v>37.5065455429</v>
      </c>
      <c r="M1846">
        <v>-120.00821767390001</v>
      </c>
      <c r="N1846" s="7" t="s">
        <v>558</v>
      </c>
      <c r="O1846" s="7" t="s">
        <v>3580</v>
      </c>
      <c r="P1846" s="7" t="s">
        <v>560</v>
      </c>
      <c r="Q1846" s="7" t="s">
        <v>141</v>
      </c>
      <c r="R1846" s="7">
        <v>36</v>
      </c>
      <c r="S1846" s="7">
        <v>725</v>
      </c>
      <c r="T1846" s="7" t="s">
        <v>220</v>
      </c>
      <c r="U1846" s="7"/>
      <c r="V1846" s="7" t="s">
        <v>101</v>
      </c>
      <c r="W1846" s="8">
        <v>1.9719696969696969</v>
      </c>
      <c r="X1846" s="8">
        <v>0</v>
      </c>
      <c r="Y1846" s="8">
        <v>0</v>
      </c>
      <c r="Z1846" s="8">
        <v>1.9719696969696969</v>
      </c>
      <c r="AA1846" s="8">
        <v>0</v>
      </c>
      <c r="AB1846" s="8">
        <v>0</v>
      </c>
      <c r="AC1846" s="8">
        <v>0</v>
      </c>
      <c r="AD1846" s="8">
        <v>0</v>
      </c>
      <c r="AE1846" s="8">
        <v>0</v>
      </c>
      <c r="AF1846" s="8">
        <v>0</v>
      </c>
      <c r="AG1846" s="8">
        <v>0</v>
      </c>
      <c r="AH1846" s="8">
        <v>0</v>
      </c>
      <c r="AI1846" s="8">
        <v>0</v>
      </c>
      <c r="AJ1846" s="8">
        <v>0</v>
      </c>
      <c r="AK1846" s="8">
        <v>0</v>
      </c>
      <c r="AL1846" s="8">
        <v>0</v>
      </c>
      <c r="AM1846" s="8">
        <v>1.9719696969696972</v>
      </c>
      <c r="AN1846" s="8">
        <v>0</v>
      </c>
      <c r="AO1846" s="8">
        <v>0</v>
      </c>
      <c r="AP1846" s="8">
        <v>1.9719696969696972</v>
      </c>
      <c r="AQ1846" s="8">
        <v>0</v>
      </c>
      <c r="AR1846" s="8">
        <v>0</v>
      </c>
      <c r="AS1846" s="8">
        <v>0</v>
      </c>
      <c r="AT1846" s="8">
        <v>0</v>
      </c>
      <c r="AU1846" s="7">
        <v>0</v>
      </c>
      <c r="AV1846" s="7">
        <v>0</v>
      </c>
      <c r="AW1846" s="7">
        <v>0</v>
      </c>
      <c r="AX1846" s="7">
        <v>0</v>
      </c>
      <c r="AY1846" s="7">
        <v>0</v>
      </c>
      <c r="AZ1846" s="7">
        <v>0</v>
      </c>
      <c r="BA1846" s="7">
        <v>0</v>
      </c>
      <c r="BB1846" s="7">
        <v>0</v>
      </c>
      <c r="BC1846" s="8">
        <v>0</v>
      </c>
      <c r="BD1846" s="8">
        <v>0</v>
      </c>
      <c r="BE1846" s="8">
        <v>0</v>
      </c>
      <c r="BF1846" s="8">
        <v>0</v>
      </c>
      <c r="BG1846" s="8">
        <v>0</v>
      </c>
      <c r="BH1846" s="8">
        <v>0</v>
      </c>
      <c r="BI1846" s="8">
        <v>0</v>
      </c>
      <c r="BJ1846" s="8">
        <v>0</v>
      </c>
      <c r="BK1846" s="8">
        <v>0</v>
      </c>
      <c r="BL1846" s="8">
        <v>0</v>
      </c>
      <c r="BM1846" s="8">
        <v>0</v>
      </c>
      <c r="BN1846" s="8">
        <v>0</v>
      </c>
      <c r="BO1846" s="8">
        <v>0</v>
      </c>
      <c r="BP1846" s="8">
        <v>0</v>
      </c>
      <c r="BQ1846" s="8">
        <v>0</v>
      </c>
      <c r="BR1846" s="8">
        <v>0</v>
      </c>
    </row>
    <row r="1847" spans="1:70" x14ac:dyDescent="0.25">
      <c r="A1847" s="6">
        <v>35226240</v>
      </c>
      <c r="B1847" t="s">
        <v>3581</v>
      </c>
      <c r="C1847" s="7" t="s">
        <v>93</v>
      </c>
      <c r="D1847" s="7" t="s">
        <v>94</v>
      </c>
      <c r="E1847" s="7" t="s">
        <v>95</v>
      </c>
      <c r="F1847" t="s">
        <v>2507</v>
      </c>
      <c r="G1847" t="s">
        <v>2508</v>
      </c>
      <c r="H1847" t="s">
        <v>98</v>
      </c>
      <c r="I1847" t="s">
        <v>98</v>
      </c>
      <c r="J1847" t="s">
        <v>99</v>
      </c>
      <c r="K1847" t="s">
        <v>100</v>
      </c>
      <c r="L1847">
        <v>37.5065455429</v>
      </c>
      <c r="M1847">
        <v>-120.00821767390001</v>
      </c>
      <c r="N1847" s="7" t="s">
        <v>558</v>
      </c>
      <c r="O1847" s="7" t="s">
        <v>3580</v>
      </c>
      <c r="P1847" s="7" t="s">
        <v>560</v>
      </c>
      <c r="Q1847" s="7" t="s">
        <v>141</v>
      </c>
      <c r="R1847" s="7">
        <v>36</v>
      </c>
      <c r="S1847" s="7">
        <v>725</v>
      </c>
      <c r="T1847" s="7" t="s">
        <v>220</v>
      </c>
      <c r="U1847" s="7"/>
      <c r="V1847" s="7" t="s">
        <v>101</v>
      </c>
      <c r="W1847" s="8">
        <v>1.2003787878787879</v>
      </c>
      <c r="X1847" s="8">
        <v>0</v>
      </c>
      <c r="Y1847" s="8">
        <v>0</v>
      </c>
      <c r="Z1847" s="8">
        <v>1.2003787878787879</v>
      </c>
      <c r="AA1847" s="8">
        <v>0</v>
      </c>
      <c r="AB1847" s="8">
        <v>0</v>
      </c>
      <c r="AC1847" s="8">
        <v>0</v>
      </c>
      <c r="AD1847" s="8">
        <v>0</v>
      </c>
      <c r="AE1847" s="8">
        <v>0</v>
      </c>
      <c r="AF1847" s="8">
        <v>0</v>
      </c>
      <c r="AG1847" s="8">
        <v>0</v>
      </c>
      <c r="AH1847" s="8">
        <v>0</v>
      </c>
      <c r="AI1847" s="8">
        <v>0</v>
      </c>
      <c r="AJ1847" s="8">
        <v>0</v>
      </c>
      <c r="AK1847" s="8">
        <v>0</v>
      </c>
      <c r="AL1847" s="8">
        <v>0</v>
      </c>
      <c r="AM1847" s="8">
        <v>1.2003787878787879</v>
      </c>
      <c r="AN1847" s="8">
        <v>0</v>
      </c>
      <c r="AO1847" s="8">
        <v>0</v>
      </c>
      <c r="AP1847" s="8">
        <v>1.2003787878787879</v>
      </c>
      <c r="AQ1847" s="8">
        <v>0</v>
      </c>
      <c r="AR1847" s="8">
        <v>0</v>
      </c>
      <c r="AS1847" s="8">
        <v>0</v>
      </c>
      <c r="AT1847" s="8">
        <v>0</v>
      </c>
      <c r="AU1847" s="7">
        <v>0</v>
      </c>
      <c r="AV1847" s="7">
        <v>0</v>
      </c>
      <c r="AW1847" s="7">
        <v>0</v>
      </c>
      <c r="AX1847" s="7">
        <v>0</v>
      </c>
      <c r="AY1847" s="7">
        <v>0</v>
      </c>
      <c r="AZ1847" s="7">
        <v>0</v>
      </c>
      <c r="BA1847" s="7">
        <v>0</v>
      </c>
      <c r="BB1847" s="7">
        <v>0</v>
      </c>
      <c r="BC1847" s="8">
        <v>0</v>
      </c>
      <c r="BD1847" s="8">
        <v>0</v>
      </c>
      <c r="BE1847" s="8">
        <v>0</v>
      </c>
      <c r="BF1847" s="8">
        <v>0</v>
      </c>
      <c r="BG1847" s="8">
        <v>0</v>
      </c>
      <c r="BH1847" s="8">
        <v>0</v>
      </c>
      <c r="BI1847" s="8">
        <v>0</v>
      </c>
      <c r="BJ1847" s="8">
        <v>0</v>
      </c>
      <c r="BK1847" s="8">
        <v>0</v>
      </c>
      <c r="BL1847" s="8">
        <v>0</v>
      </c>
      <c r="BM1847" s="8">
        <v>0</v>
      </c>
      <c r="BN1847" s="8">
        <v>0</v>
      </c>
      <c r="BO1847" s="8">
        <v>0</v>
      </c>
      <c r="BP1847" s="8">
        <v>0</v>
      </c>
      <c r="BQ1847" s="8">
        <v>0</v>
      </c>
      <c r="BR1847" s="8">
        <v>0</v>
      </c>
    </row>
    <row r="1848" spans="1:70" x14ac:dyDescent="0.25">
      <c r="A1848" s="6">
        <v>35226241</v>
      </c>
      <c r="B1848" t="s">
        <v>3582</v>
      </c>
      <c r="C1848" s="7" t="s">
        <v>101</v>
      </c>
      <c r="D1848" s="7" t="s">
        <v>94</v>
      </c>
      <c r="E1848" s="7" t="s">
        <v>95</v>
      </c>
      <c r="F1848" t="s">
        <v>2507</v>
      </c>
      <c r="G1848" t="s">
        <v>2508</v>
      </c>
      <c r="H1848" t="s">
        <v>98</v>
      </c>
      <c r="I1848" t="s">
        <v>98</v>
      </c>
      <c r="J1848" t="s">
        <v>99</v>
      </c>
      <c r="K1848" t="s">
        <v>100</v>
      </c>
      <c r="L1848">
        <v>37.5065455429</v>
      </c>
      <c r="M1848">
        <v>-120.00821767390001</v>
      </c>
      <c r="N1848" s="7" t="s">
        <v>558</v>
      </c>
      <c r="O1848" s="7" t="s">
        <v>3580</v>
      </c>
      <c r="P1848" s="7" t="s">
        <v>560</v>
      </c>
      <c r="Q1848" s="7" t="s">
        <v>141</v>
      </c>
      <c r="R1848" s="7">
        <v>36</v>
      </c>
      <c r="S1848" s="7">
        <v>725</v>
      </c>
      <c r="T1848" s="7" t="s">
        <v>220</v>
      </c>
      <c r="U1848" s="7"/>
      <c r="V1848" s="7" t="s">
        <v>101</v>
      </c>
      <c r="W1848" s="8">
        <v>1.259280303030303</v>
      </c>
      <c r="X1848" s="8">
        <v>0</v>
      </c>
      <c r="Y1848" s="8">
        <v>0</v>
      </c>
      <c r="Z1848" s="8">
        <v>1.259280303030303</v>
      </c>
      <c r="AA1848" s="8">
        <v>0</v>
      </c>
      <c r="AB1848" s="8">
        <v>0</v>
      </c>
      <c r="AC1848" s="8">
        <v>0</v>
      </c>
      <c r="AD1848" s="8">
        <v>0</v>
      </c>
      <c r="AE1848" s="8">
        <v>0</v>
      </c>
      <c r="AF1848" s="8">
        <v>0</v>
      </c>
      <c r="AG1848" s="8">
        <v>0</v>
      </c>
      <c r="AH1848" s="8">
        <v>0</v>
      </c>
      <c r="AI1848" s="8">
        <v>0</v>
      </c>
      <c r="AJ1848" s="8">
        <v>0</v>
      </c>
      <c r="AK1848" s="8">
        <v>0</v>
      </c>
      <c r="AL1848" s="8">
        <v>0</v>
      </c>
      <c r="AM1848" s="8">
        <v>1.2592803030303035</v>
      </c>
      <c r="AN1848" s="8">
        <v>0</v>
      </c>
      <c r="AO1848" s="8">
        <v>0</v>
      </c>
      <c r="AP1848" s="8">
        <v>1.2592803030303035</v>
      </c>
      <c r="AQ1848" s="8">
        <v>0</v>
      </c>
      <c r="AR1848" s="8">
        <v>0</v>
      </c>
      <c r="AS1848" s="8">
        <v>0</v>
      </c>
      <c r="AT1848" s="8">
        <v>0</v>
      </c>
      <c r="AU1848" s="7">
        <v>0</v>
      </c>
      <c r="AV1848" s="7">
        <v>0</v>
      </c>
      <c r="AW1848" s="7">
        <v>0</v>
      </c>
      <c r="AX1848" s="7">
        <v>0</v>
      </c>
      <c r="AY1848" s="7">
        <v>0</v>
      </c>
      <c r="AZ1848" s="7">
        <v>0</v>
      </c>
      <c r="BA1848" s="7">
        <v>0</v>
      </c>
      <c r="BB1848" s="7">
        <v>0</v>
      </c>
      <c r="BC1848" s="8">
        <v>0</v>
      </c>
      <c r="BD1848" s="8">
        <v>0</v>
      </c>
      <c r="BE1848" s="8">
        <v>0</v>
      </c>
      <c r="BF1848" s="8">
        <v>0</v>
      </c>
      <c r="BG1848" s="8">
        <v>0</v>
      </c>
      <c r="BH1848" s="8">
        <v>0</v>
      </c>
      <c r="BI1848" s="8">
        <v>0</v>
      </c>
      <c r="BJ1848" s="8">
        <v>0</v>
      </c>
      <c r="BK1848" s="8">
        <v>0</v>
      </c>
      <c r="BL1848" s="8">
        <v>0</v>
      </c>
      <c r="BM1848" s="8">
        <v>0</v>
      </c>
      <c r="BN1848" s="8">
        <v>0</v>
      </c>
      <c r="BO1848" s="8">
        <v>0</v>
      </c>
      <c r="BP1848" s="8">
        <v>0</v>
      </c>
      <c r="BQ1848" s="8">
        <v>0</v>
      </c>
      <c r="BR1848" s="8">
        <v>0</v>
      </c>
    </row>
    <row r="1849" spans="1:70" x14ac:dyDescent="0.25">
      <c r="A1849" s="6">
        <v>35238567</v>
      </c>
      <c r="B1849" t="s">
        <v>3583</v>
      </c>
      <c r="C1849" s="7" t="s">
        <v>93</v>
      </c>
      <c r="D1849" s="7" t="s">
        <v>94</v>
      </c>
      <c r="E1849" s="7" t="s">
        <v>95</v>
      </c>
      <c r="F1849" t="s">
        <v>2507</v>
      </c>
      <c r="G1849" t="s">
        <v>2508</v>
      </c>
      <c r="H1849" t="s">
        <v>98</v>
      </c>
      <c r="I1849" t="s">
        <v>98</v>
      </c>
      <c r="J1849" t="s">
        <v>99</v>
      </c>
      <c r="K1849" t="s">
        <v>100</v>
      </c>
      <c r="L1849">
        <v>37.5065455429</v>
      </c>
      <c r="M1849">
        <v>-120.00821767390001</v>
      </c>
      <c r="N1849" s="7" t="s">
        <v>558</v>
      </c>
      <c r="O1849" s="7" t="s">
        <v>3580</v>
      </c>
      <c r="P1849" s="7" t="s">
        <v>560</v>
      </c>
      <c r="Q1849" s="7" t="s">
        <v>141</v>
      </c>
      <c r="R1849" s="7">
        <v>36</v>
      </c>
      <c r="S1849" s="7">
        <v>725</v>
      </c>
      <c r="T1849" s="7" t="s">
        <v>220</v>
      </c>
      <c r="U1849" s="7"/>
      <c r="V1849" s="7" t="s">
        <v>200</v>
      </c>
      <c r="W1849" s="8">
        <v>0.11723484848484848</v>
      </c>
      <c r="X1849" s="8">
        <v>0</v>
      </c>
      <c r="Y1849" s="8">
        <v>0.28825757575757577</v>
      </c>
      <c r="Z1849" s="8">
        <v>0.40549242424242427</v>
      </c>
      <c r="AA1849" s="8">
        <v>0</v>
      </c>
      <c r="AB1849" s="8">
        <v>0</v>
      </c>
      <c r="AC1849" s="8">
        <v>0</v>
      </c>
      <c r="AD1849" s="8">
        <v>0</v>
      </c>
      <c r="AE1849" s="8">
        <v>0</v>
      </c>
      <c r="AF1849" s="8">
        <v>0</v>
      </c>
      <c r="AG1849" s="8">
        <v>0</v>
      </c>
      <c r="AH1849" s="8">
        <v>0</v>
      </c>
      <c r="AI1849" s="8">
        <v>0</v>
      </c>
      <c r="AJ1849" s="8">
        <v>0</v>
      </c>
      <c r="AK1849" s="8">
        <v>0</v>
      </c>
      <c r="AL1849" s="8">
        <v>0</v>
      </c>
      <c r="AM1849" s="8">
        <v>0</v>
      </c>
      <c r="AN1849" s="8">
        <v>0</v>
      </c>
      <c r="AO1849" s="8">
        <v>0</v>
      </c>
      <c r="AP1849" s="8">
        <v>0</v>
      </c>
      <c r="AQ1849" s="8">
        <v>0.11723484848484848</v>
      </c>
      <c r="AR1849" s="8">
        <v>0</v>
      </c>
      <c r="AS1849" s="8">
        <v>0.28825757575757571</v>
      </c>
      <c r="AT1849" s="8">
        <v>0.40549242424242421</v>
      </c>
      <c r="AU1849" s="7">
        <v>0</v>
      </c>
      <c r="AV1849" s="7">
        <v>0</v>
      </c>
      <c r="AW1849" s="7">
        <v>0</v>
      </c>
      <c r="AX1849" s="7">
        <v>0</v>
      </c>
      <c r="AY1849" s="7">
        <v>0</v>
      </c>
      <c r="AZ1849" s="7">
        <v>0</v>
      </c>
      <c r="BA1849" s="7">
        <v>0</v>
      </c>
      <c r="BB1849" s="7">
        <v>0</v>
      </c>
      <c r="BC1849" s="8">
        <v>0</v>
      </c>
      <c r="BD1849" s="8">
        <v>0</v>
      </c>
      <c r="BE1849" s="8">
        <v>0</v>
      </c>
      <c r="BF1849" s="8">
        <v>0</v>
      </c>
      <c r="BG1849" s="8">
        <v>0</v>
      </c>
      <c r="BH1849" s="8">
        <v>0</v>
      </c>
      <c r="BI1849" s="8">
        <v>0</v>
      </c>
      <c r="BJ1849" s="8">
        <v>0</v>
      </c>
      <c r="BK1849" s="8">
        <v>0</v>
      </c>
      <c r="BL1849" s="8">
        <v>0</v>
      </c>
      <c r="BM1849" s="8">
        <v>0</v>
      </c>
      <c r="BN1849" s="8">
        <v>0</v>
      </c>
      <c r="BO1849" s="8">
        <v>0</v>
      </c>
      <c r="BP1849" s="8">
        <v>0</v>
      </c>
      <c r="BQ1849" s="8">
        <v>0</v>
      </c>
      <c r="BR1849" s="8">
        <v>0</v>
      </c>
    </row>
    <row r="1850" spans="1:70" x14ac:dyDescent="0.25">
      <c r="A1850" s="6">
        <v>35250573</v>
      </c>
      <c r="B1850" t="s">
        <v>3584</v>
      </c>
      <c r="C1850" s="7" t="s">
        <v>86</v>
      </c>
      <c r="D1850" s="7" t="s">
        <v>94</v>
      </c>
      <c r="E1850" s="7" t="s">
        <v>87</v>
      </c>
      <c r="F1850" t="s">
        <v>2507</v>
      </c>
      <c r="G1850" t="s">
        <v>2508</v>
      </c>
      <c r="H1850" t="s">
        <v>98</v>
      </c>
      <c r="I1850" t="s">
        <v>98</v>
      </c>
      <c r="J1850" t="s">
        <v>99</v>
      </c>
      <c r="K1850" t="s">
        <v>100</v>
      </c>
      <c r="L1850">
        <v>37.5046197968</v>
      </c>
      <c r="M1850">
        <v>-120.0080869458</v>
      </c>
      <c r="N1850" s="7" t="s">
        <v>558</v>
      </c>
      <c r="O1850" s="7" t="s">
        <v>1661</v>
      </c>
      <c r="P1850" s="7" t="s">
        <v>560</v>
      </c>
      <c r="Q1850" s="7" t="s">
        <v>141</v>
      </c>
      <c r="R1850" s="7">
        <v>57</v>
      </c>
      <c r="S1850" s="7">
        <v>82</v>
      </c>
      <c r="T1850" s="7" t="s">
        <v>134</v>
      </c>
      <c r="U1850" s="7"/>
      <c r="V1850" s="7" t="s">
        <v>321</v>
      </c>
      <c r="W1850" s="8">
        <v>1.759090909090909</v>
      </c>
      <c r="X1850" s="8">
        <v>0</v>
      </c>
      <c r="Y1850" s="8">
        <v>0</v>
      </c>
      <c r="Z1850" s="8">
        <v>1.759090909090909</v>
      </c>
      <c r="AA1850" s="8">
        <v>0</v>
      </c>
      <c r="AB1850" s="8">
        <v>0</v>
      </c>
      <c r="AC1850" s="8">
        <v>0</v>
      </c>
      <c r="AD1850" s="8">
        <v>0</v>
      </c>
      <c r="AE1850" s="8">
        <v>0</v>
      </c>
      <c r="AF1850" s="8">
        <v>0</v>
      </c>
      <c r="AG1850" s="8">
        <v>0</v>
      </c>
      <c r="AH1850" s="8">
        <v>0</v>
      </c>
      <c r="AI1850" s="8">
        <v>0</v>
      </c>
      <c r="AJ1850" s="8">
        <v>0</v>
      </c>
      <c r="AK1850" s="8">
        <v>0</v>
      </c>
      <c r="AL1850" s="8">
        <v>0</v>
      </c>
      <c r="AM1850" s="8">
        <v>0</v>
      </c>
      <c r="AN1850" s="8">
        <v>0</v>
      </c>
      <c r="AO1850" s="8">
        <v>0</v>
      </c>
      <c r="AP1850" s="8">
        <v>0</v>
      </c>
      <c r="AQ1850" s="8">
        <v>0</v>
      </c>
      <c r="AR1850" s="8">
        <v>0</v>
      </c>
      <c r="AS1850" s="8">
        <v>0</v>
      </c>
      <c r="AT1850" s="8">
        <v>0</v>
      </c>
      <c r="AU1850" s="7">
        <v>0</v>
      </c>
      <c r="AV1850" s="7">
        <v>0</v>
      </c>
      <c r="AW1850" s="7">
        <v>0</v>
      </c>
      <c r="AX1850" s="7">
        <v>0</v>
      </c>
      <c r="AY1850" s="7">
        <v>0</v>
      </c>
      <c r="AZ1850" s="7">
        <v>0</v>
      </c>
      <c r="BA1850" s="7">
        <v>0</v>
      </c>
      <c r="BB1850" s="7">
        <v>0</v>
      </c>
      <c r="BC1850" s="8">
        <v>1.759090909090909</v>
      </c>
      <c r="BD1850" s="8">
        <v>0</v>
      </c>
      <c r="BE1850" s="8">
        <v>0</v>
      </c>
      <c r="BF1850" s="8">
        <v>1.759090909090909</v>
      </c>
      <c r="BG1850" s="8">
        <v>0</v>
      </c>
      <c r="BH1850" s="8">
        <v>0</v>
      </c>
      <c r="BI1850" s="8">
        <v>0</v>
      </c>
      <c r="BJ1850" s="8">
        <v>0</v>
      </c>
      <c r="BK1850" s="8">
        <v>0</v>
      </c>
      <c r="BL1850" s="8">
        <v>0</v>
      </c>
      <c r="BM1850" s="8">
        <v>0</v>
      </c>
      <c r="BN1850" s="8">
        <v>0</v>
      </c>
      <c r="BO1850" s="8">
        <v>0</v>
      </c>
      <c r="BP1850" s="8">
        <v>0</v>
      </c>
      <c r="BQ1850" s="8">
        <v>0</v>
      </c>
      <c r="BR1850" s="8">
        <v>0</v>
      </c>
    </row>
    <row r="1851" spans="1:70" x14ac:dyDescent="0.25">
      <c r="A1851" s="6">
        <v>35274597</v>
      </c>
      <c r="B1851" t="s">
        <v>3585</v>
      </c>
      <c r="C1851" s="7" t="s">
        <v>82</v>
      </c>
      <c r="D1851" s="7" t="s">
        <v>94</v>
      </c>
      <c r="E1851" s="7" t="s">
        <v>83</v>
      </c>
      <c r="F1851" t="s">
        <v>2507</v>
      </c>
      <c r="G1851" t="s">
        <v>2508</v>
      </c>
      <c r="H1851" t="s">
        <v>98</v>
      </c>
      <c r="I1851" t="s">
        <v>98</v>
      </c>
      <c r="J1851" t="s">
        <v>99</v>
      </c>
      <c r="K1851" t="s">
        <v>100</v>
      </c>
      <c r="L1851">
        <v>37.505368036500002</v>
      </c>
      <c r="M1851">
        <v>-120.0067010389</v>
      </c>
      <c r="N1851" s="7" t="s">
        <v>558</v>
      </c>
      <c r="O1851" s="7" t="s">
        <v>1661</v>
      </c>
      <c r="P1851" s="7" t="s">
        <v>560</v>
      </c>
      <c r="Q1851" s="7" t="s">
        <v>141</v>
      </c>
      <c r="R1851" s="7">
        <v>57</v>
      </c>
      <c r="S1851" s="7">
        <v>82</v>
      </c>
      <c r="T1851" s="7" t="s">
        <v>134</v>
      </c>
      <c r="U1851" s="7"/>
      <c r="V1851" s="7" t="s">
        <v>362</v>
      </c>
      <c r="W1851" s="8">
        <v>0.63295454545454544</v>
      </c>
      <c r="X1851" s="8">
        <v>0</v>
      </c>
      <c r="Y1851" s="8">
        <v>0</v>
      </c>
      <c r="Z1851" s="8">
        <v>0.63295454545454544</v>
      </c>
      <c r="AA1851" s="8">
        <v>0</v>
      </c>
      <c r="AB1851" s="8">
        <v>0</v>
      </c>
      <c r="AC1851" s="8">
        <v>0</v>
      </c>
      <c r="AD1851" s="8">
        <v>0</v>
      </c>
      <c r="AE1851" s="8">
        <v>0</v>
      </c>
      <c r="AF1851" s="8">
        <v>0</v>
      </c>
      <c r="AG1851" s="8">
        <v>0</v>
      </c>
      <c r="AH1851" s="8">
        <v>0</v>
      </c>
      <c r="AI1851" s="8">
        <v>0</v>
      </c>
      <c r="AJ1851" s="8">
        <v>0</v>
      </c>
      <c r="AK1851" s="8">
        <v>0</v>
      </c>
      <c r="AL1851" s="8">
        <v>0</v>
      </c>
      <c r="AM1851" s="8">
        <v>0</v>
      </c>
      <c r="AN1851" s="8">
        <v>0</v>
      </c>
      <c r="AO1851" s="8">
        <v>0</v>
      </c>
      <c r="AP1851" s="8">
        <v>0</v>
      </c>
      <c r="AQ1851" s="8">
        <v>0</v>
      </c>
      <c r="AR1851" s="8">
        <v>0</v>
      </c>
      <c r="AS1851" s="8">
        <v>0</v>
      </c>
      <c r="AT1851" s="8">
        <v>0</v>
      </c>
      <c r="AU1851" s="7">
        <v>0</v>
      </c>
      <c r="AV1851" s="7">
        <v>0</v>
      </c>
      <c r="AW1851" s="7">
        <v>0</v>
      </c>
      <c r="AX1851" s="7">
        <v>0</v>
      </c>
      <c r="AY1851" s="7">
        <v>0</v>
      </c>
      <c r="AZ1851" s="7">
        <v>0</v>
      </c>
      <c r="BA1851" s="7">
        <v>0</v>
      </c>
      <c r="BB1851" s="7">
        <v>0</v>
      </c>
      <c r="BC1851" s="8">
        <v>0.63295454545454544</v>
      </c>
      <c r="BD1851" s="8">
        <v>0</v>
      </c>
      <c r="BE1851" s="8">
        <v>0</v>
      </c>
      <c r="BF1851" s="8">
        <v>0.63295454545454544</v>
      </c>
      <c r="BG1851" s="8">
        <v>0</v>
      </c>
      <c r="BH1851" s="8">
        <v>0</v>
      </c>
      <c r="BI1851" s="8">
        <v>0</v>
      </c>
      <c r="BJ1851" s="8">
        <v>0</v>
      </c>
      <c r="BK1851" s="8">
        <v>0</v>
      </c>
      <c r="BL1851" s="8">
        <v>0</v>
      </c>
      <c r="BM1851" s="8">
        <v>0</v>
      </c>
      <c r="BN1851" s="8">
        <v>0</v>
      </c>
      <c r="BO1851" s="8">
        <v>0</v>
      </c>
      <c r="BP1851" s="8">
        <v>0</v>
      </c>
      <c r="BQ1851" s="8">
        <v>0</v>
      </c>
      <c r="BR1851" s="8">
        <v>0</v>
      </c>
    </row>
    <row r="1852" spans="1:70" x14ac:dyDescent="0.25">
      <c r="A1852" s="6">
        <v>35219272</v>
      </c>
      <c r="B1852" t="s">
        <v>3586</v>
      </c>
      <c r="C1852" s="7" t="s">
        <v>93</v>
      </c>
      <c r="D1852" s="7" t="s">
        <v>94</v>
      </c>
      <c r="E1852" s="7" t="s">
        <v>95</v>
      </c>
      <c r="F1852" t="s">
        <v>2507</v>
      </c>
      <c r="G1852" t="s">
        <v>2508</v>
      </c>
      <c r="H1852" t="s">
        <v>1551</v>
      </c>
      <c r="I1852" t="s">
        <v>1044</v>
      </c>
      <c r="J1852" t="s">
        <v>153</v>
      </c>
      <c r="K1852" t="s">
        <v>196</v>
      </c>
      <c r="L1852">
        <v>38.762751238600003</v>
      </c>
      <c r="M1852">
        <v>-122.613330232</v>
      </c>
      <c r="N1852" s="7" t="s">
        <v>1552</v>
      </c>
      <c r="O1852" s="7" t="s">
        <v>3587</v>
      </c>
      <c r="P1852" s="7" t="s">
        <v>1554</v>
      </c>
      <c r="Q1852" s="7" t="s">
        <v>122</v>
      </c>
      <c r="R1852" s="7">
        <v>38</v>
      </c>
      <c r="S1852" s="7">
        <v>673</v>
      </c>
      <c r="T1852" s="7" t="s">
        <v>123</v>
      </c>
      <c r="U1852" s="7"/>
      <c r="V1852" s="7" t="s">
        <v>200</v>
      </c>
      <c r="W1852" s="8">
        <v>0.88977272727272727</v>
      </c>
      <c r="X1852" s="8">
        <v>0</v>
      </c>
      <c r="Y1852" s="8">
        <v>0</v>
      </c>
      <c r="Z1852" s="8">
        <v>0.88977272727272727</v>
      </c>
      <c r="AA1852" s="8">
        <v>0</v>
      </c>
      <c r="AB1852" s="8">
        <v>0</v>
      </c>
      <c r="AC1852" s="8">
        <v>0</v>
      </c>
      <c r="AD1852" s="8">
        <v>0</v>
      </c>
      <c r="AE1852" s="8">
        <v>0</v>
      </c>
      <c r="AF1852" s="8">
        <v>0</v>
      </c>
      <c r="AG1852" s="8">
        <v>0</v>
      </c>
      <c r="AH1852" s="8">
        <v>0</v>
      </c>
      <c r="AI1852" s="8">
        <v>0</v>
      </c>
      <c r="AJ1852" s="8">
        <v>0</v>
      </c>
      <c r="AK1852" s="8">
        <v>0</v>
      </c>
      <c r="AL1852" s="8">
        <v>0</v>
      </c>
      <c r="AM1852" s="8">
        <v>0</v>
      </c>
      <c r="AN1852" s="8">
        <v>0</v>
      </c>
      <c r="AO1852" s="8">
        <v>0</v>
      </c>
      <c r="AP1852" s="8">
        <v>0</v>
      </c>
      <c r="AQ1852" s="8">
        <v>0.88977272727272727</v>
      </c>
      <c r="AR1852" s="8">
        <v>0</v>
      </c>
      <c r="AS1852" s="8">
        <v>0</v>
      </c>
      <c r="AT1852" s="8">
        <v>0.88977272727272727</v>
      </c>
      <c r="AU1852" s="7">
        <v>0</v>
      </c>
      <c r="AV1852" s="7">
        <v>0</v>
      </c>
      <c r="AW1852" s="7">
        <v>0</v>
      </c>
      <c r="AX1852" s="7">
        <v>0</v>
      </c>
      <c r="AY1852" s="7">
        <v>0</v>
      </c>
      <c r="AZ1852" s="7">
        <v>0</v>
      </c>
      <c r="BA1852" s="7">
        <v>0</v>
      </c>
      <c r="BB1852" s="7">
        <v>0</v>
      </c>
      <c r="BC1852" s="8">
        <v>0</v>
      </c>
      <c r="BD1852" s="8">
        <v>0</v>
      </c>
      <c r="BE1852" s="8">
        <v>0</v>
      </c>
      <c r="BF1852" s="8">
        <v>0</v>
      </c>
      <c r="BG1852" s="8">
        <v>0</v>
      </c>
      <c r="BH1852" s="8">
        <v>0</v>
      </c>
      <c r="BI1852" s="8">
        <v>0</v>
      </c>
      <c r="BJ1852" s="8">
        <v>0</v>
      </c>
      <c r="BK1852" s="8">
        <v>0</v>
      </c>
      <c r="BL1852" s="8">
        <v>0</v>
      </c>
      <c r="BM1852" s="8">
        <v>0</v>
      </c>
      <c r="BN1852" s="8">
        <v>0</v>
      </c>
      <c r="BO1852" s="8">
        <v>0</v>
      </c>
      <c r="BP1852" s="8">
        <v>0</v>
      </c>
      <c r="BQ1852" s="8">
        <v>0</v>
      </c>
      <c r="BR1852" s="8">
        <v>0</v>
      </c>
    </row>
    <row r="1853" spans="1:70" x14ac:dyDescent="0.25">
      <c r="A1853" s="6">
        <v>35227027</v>
      </c>
      <c r="B1853" t="s">
        <v>3588</v>
      </c>
      <c r="C1853" s="7" t="s">
        <v>86</v>
      </c>
      <c r="D1853" s="7" t="s">
        <v>94</v>
      </c>
      <c r="E1853" s="7" t="s">
        <v>87</v>
      </c>
      <c r="F1853" t="s">
        <v>2507</v>
      </c>
      <c r="G1853" t="s">
        <v>2508</v>
      </c>
      <c r="H1853" t="s">
        <v>1551</v>
      </c>
      <c r="I1853" t="s">
        <v>1044</v>
      </c>
      <c r="J1853" t="s">
        <v>153</v>
      </c>
      <c r="K1853" t="s">
        <v>196</v>
      </c>
      <c r="L1853">
        <v>38.724923339999997</v>
      </c>
      <c r="M1853">
        <v>-122.61857708469999</v>
      </c>
      <c r="N1853" s="7" t="s">
        <v>1552</v>
      </c>
      <c r="O1853" s="7" t="s">
        <v>3589</v>
      </c>
      <c r="P1853" s="7" t="s">
        <v>1554</v>
      </c>
      <c r="Q1853" s="7" t="s">
        <v>170</v>
      </c>
      <c r="R1853" s="7">
        <v>468</v>
      </c>
      <c r="S1853" s="7">
        <v>13</v>
      </c>
      <c r="T1853" s="7" t="s">
        <v>123</v>
      </c>
      <c r="U1853" s="7"/>
      <c r="V1853" s="7" t="s">
        <v>321</v>
      </c>
      <c r="W1853" s="8">
        <v>0.97575757575757571</v>
      </c>
      <c r="X1853" s="8">
        <v>0</v>
      </c>
      <c r="Y1853" s="8">
        <v>0</v>
      </c>
      <c r="Z1853" s="8">
        <v>0.97575757575757571</v>
      </c>
      <c r="AA1853" s="8">
        <v>0</v>
      </c>
      <c r="AB1853" s="8">
        <v>0</v>
      </c>
      <c r="AC1853" s="8">
        <v>0</v>
      </c>
      <c r="AD1853" s="8">
        <v>0</v>
      </c>
      <c r="AE1853" s="8">
        <v>0</v>
      </c>
      <c r="AF1853" s="8">
        <v>0</v>
      </c>
      <c r="AG1853" s="8">
        <v>0</v>
      </c>
      <c r="AH1853" s="8">
        <v>0</v>
      </c>
      <c r="AI1853" s="8">
        <v>0</v>
      </c>
      <c r="AJ1853" s="8">
        <v>0</v>
      </c>
      <c r="AK1853" s="8">
        <v>0</v>
      </c>
      <c r="AL1853" s="8">
        <v>0</v>
      </c>
      <c r="AM1853" s="8">
        <v>0</v>
      </c>
      <c r="AN1853" s="8">
        <v>0</v>
      </c>
      <c r="AO1853" s="8">
        <v>0</v>
      </c>
      <c r="AP1853" s="8">
        <v>0</v>
      </c>
      <c r="AQ1853" s="8">
        <v>0</v>
      </c>
      <c r="AR1853" s="8">
        <v>0</v>
      </c>
      <c r="AS1853" s="8">
        <v>0</v>
      </c>
      <c r="AT1853" s="8">
        <v>0</v>
      </c>
      <c r="AU1853" s="7">
        <v>0</v>
      </c>
      <c r="AV1853" s="7">
        <v>0</v>
      </c>
      <c r="AW1853" s="7">
        <v>0</v>
      </c>
      <c r="AX1853" s="7">
        <v>0</v>
      </c>
      <c r="AY1853" s="7">
        <v>0</v>
      </c>
      <c r="AZ1853" s="7">
        <v>0</v>
      </c>
      <c r="BA1853" s="7">
        <v>0</v>
      </c>
      <c r="BB1853" s="7">
        <v>0</v>
      </c>
      <c r="BC1853" s="8">
        <v>0</v>
      </c>
      <c r="BD1853" s="8">
        <v>0</v>
      </c>
      <c r="BE1853" s="8">
        <v>0</v>
      </c>
      <c r="BF1853" s="8">
        <v>0</v>
      </c>
      <c r="BG1853" s="8">
        <v>0.97575757575757571</v>
      </c>
      <c r="BH1853" s="8">
        <v>0</v>
      </c>
      <c r="BI1853" s="8">
        <v>0</v>
      </c>
      <c r="BJ1853" s="8">
        <v>0.97575757575757571</v>
      </c>
      <c r="BK1853" s="8">
        <v>0</v>
      </c>
      <c r="BL1853" s="8">
        <v>0</v>
      </c>
      <c r="BM1853" s="8">
        <v>0</v>
      </c>
      <c r="BN1853" s="8">
        <v>0</v>
      </c>
      <c r="BO1853" s="8">
        <v>0</v>
      </c>
      <c r="BP1853" s="8">
        <v>0</v>
      </c>
      <c r="BQ1853" s="8">
        <v>0</v>
      </c>
      <c r="BR1853" s="8">
        <v>0</v>
      </c>
    </row>
    <row r="1854" spans="1:70" x14ac:dyDescent="0.25">
      <c r="A1854" s="6">
        <v>35227028</v>
      </c>
      <c r="B1854" t="s">
        <v>3590</v>
      </c>
      <c r="C1854" s="7" t="s">
        <v>93</v>
      </c>
      <c r="D1854" s="7" t="s">
        <v>94</v>
      </c>
      <c r="E1854" s="7" t="s">
        <v>95</v>
      </c>
      <c r="F1854" t="s">
        <v>2507</v>
      </c>
      <c r="G1854" t="s">
        <v>2508</v>
      </c>
      <c r="H1854" t="s">
        <v>1551</v>
      </c>
      <c r="I1854" t="s">
        <v>1044</v>
      </c>
      <c r="J1854" t="s">
        <v>153</v>
      </c>
      <c r="K1854" t="s">
        <v>196</v>
      </c>
      <c r="L1854">
        <v>38.724923339999997</v>
      </c>
      <c r="M1854">
        <v>-122.61857708469999</v>
      </c>
      <c r="N1854" s="7" t="s">
        <v>1552</v>
      </c>
      <c r="O1854" s="7" t="s">
        <v>3589</v>
      </c>
      <c r="P1854" s="7" t="s">
        <v>1554</v>
      </c>
      <c r="Q1854" s="7" t="s">
        <v>170</v>
      </c>
      <c r="R1854" s="7">
        <v>468</v>
      </c>
      <c r="S1854" s="7">
        <v>13</v>
      </c>
      <c r="T1854" s="7" t="s">
        <v>123</v>
      </c>
      <c r="U1854" s="7"/>
      <c r="V1854" s="7" t="s">
        <v>200</v>
      </c>
      <c r="W1854" s="8">
        <v>0.65321969696969695</v>
      </c>
      <c r="X1854" s="8">
        <v>0</v>
      </c>
      <c r="Y1854" s="8">
        <v>0</v>
      </c>
      <c r="Z1854" s="8">
        <v>0.65321969696969695</v>
      </c>
      <c r="AA1854" s="8">
        <v>0</v>
      </c>
      <c r="AB1854" s="8">
        <v>0</v>
      </c>
      <c r="AC1854" s="8">
        <v>0</v>
      </c>
      <c r="AD1854" s="8">
        <v>0</v>
      </c>
      <c r="AE1854" s="8">
        <v>0</v>
      </c>
      <c r="AF1854" s="8">
        <v>0</v>
      </c>
      <c r="AG1854" s="8">
        <v>0</v>
      </c>
      <c r="AH1854" s="8">
        <v>0</v>
      </c>
      <c r="AI1854" s="8">
        <v>0</v>
      </c>
      <c r="AJ1854" s="8">
        <v>0</v>
      </c>
      <c r="AK1854" s="8">
        <v>0</v>
      </c>
      <c r="AL1854" s="8">
        <v>0</v>
      </c>
      <c r="AM1854" s="8">
        <v>0</v>
      </c>
      <c r="AN1854" s="8">
        <v>0</v>
      </c>
      <c r="AO1854" s="8">
        <v>0</v>
      </c>
      <c r="AP1854" s="8">
        <v>0</v>
      </c>
      <c r="AQ1854" s="8">
        <v>0.65321969696969695</v>
      </c>
      <c r="AR1854" s="8">
        <v>0</v>
      </c>
      <c r="AS1854" s="8">
        <v>0</v>
      </c>
      <c r="AT1854" s="8">
        <v>0.65321969696969695</v>
      </c>
      <c r="AU1854" s="7">
        <v>0</v>
      </c>
      <c r="AV1854" s="7">
        <v>0</v>
      </c>
      <c r="AW1854" s="7">
        <v>0</v>
      </c>
      <c r="AX1854" s="7">
        <v>0</v>
      </c>
      <c r="AY1854" s="7">
        <v>0</v>
      </c>
      <c r="AZ1854" s="7">
        <v>0</v>
      </c>
      <c r="BA1854" s="7">
        <v>0</v>
      </c>
      <c r="BB1854" s="7">
        <v>0</v>
      </c>
      <c r="BC1854" s="8">
        <v>0</v>
      </c>
      <c r="BD1854" s="8">
        <v>0</v>
      </c>
      <c r="BE1854" s="8">
        <v>0</v>
      </c>
      <c r="BF1854" s="8">
        <v>0</v>
      </c>
      <c r="BG1854" s="8">
        <v>0</v>
      </c>
      <c r="BH1854" s="8">
        <v>0</v>
      </c>
      <c r="BI1854" s="8">
        <v>0</v>
      </c>
      <c r="BJ1854" s="8">
        <v>0</v>
      </c>
      <c r="BK1854" s="8">
        <v>0</v>
      </c>
      <c r="BL1854" s="8">
        <v>0</v>
      </c>
      <c r="BM1854" s="8">
        <v>0</v>
      </c>
      <c r="BN1854" s="8">
        <v>0</v>
      </c>
      <c r="BO1854" s="8">
        <v>0</v>
      </c>
      <c r="BP1854" s="8">
        <v>0</v>
      </c>
      <c r="BQ1854" s="8">
        <v>0</v>
      </c>
      <c r="BR1854" s="8">
        <v>0</v>
      </c>
    </row>
    <row r="1855" spans="1:70" x14ac:dyDescent="0.25">
      <c r="A1855" s="6">
        <v>35227029</v>
      </c>
      <c r="B1855" t="s">
        <v>3591</v>
      </c>
      <c r="C1855" s="7" t="s">
        <v>93</v>
      </c>
      <c r="D1855" s="7" t="s">
        <v>94</v>
      </c>
      <c r="E1855" s="7" t="s">
        <v>95</v>
      </c>
      <c r="F1855" t="s">
        <v>2507</v>
      </c>
      <c r="G1855" t="s">
        <v>2508</v>
      </c>
      <c r="H1855" t="s">
        <v>1551</v>
      </c>
      <c r="I1855" t="s">
        <v>1044</v>
      </c>
      <c r="J1855" t="s">
        <v>153</v>
      </c>
      <c r="K1855" t="s">
        <v>196</v>
      </c>
      <c r="L1855">
        <v>38.724923339999997</v>
      </c>
      <c r="M1855">
        <v>-122.61857708469999</v>
      </c>
      <c r="N1855" s="7" t="s">
        <v>1552</v>
      </c>
      <c r="O1855" s="7" t="s">
        <v>3589</v>
      </c>
      <c r="P1855" s="7" t="s">
        <v>1554</v>
      </c>
      <c r="Q1855" s="7" t="s">
        <v>170</v>
      </c>
      <c r="R1855" s="7">
        <v>468</v>
      </c>
      <c r="S1855" s="7">
        <v>13</v>
      </c>
      <c r="T1855" s="7" t="s">
        <v>123</v>
      </c>
      <c r="U1855" s="7"/>
      <c r="V1855" s="7" t="s">
        <v>200</v>
      </c>
      <c r="W1855" s="8">
        <v>1.1886363636363637</v>
      </c>
      <c r="X1855" s="8">
        <v>0</v>
      </c>
      <c r="Y1855" s="8">
        <v>0</v>
      </c>
      <c r="Z1855" s="8">
        <v>1.1886363636363637</v>
      </c>
      <c r="AA1855" s="8">
        <v>0</v>
      </c>
      <c r="AB1855" s="8">
        <v>0</v>
      </c>
      <c r="AC1855" s="8">
        <v>0</v>
      </c>
      <c r="AD1855" s="8">
        <v>0</v>
      </c>
      <c r="AE1855" s="8">
        <v>0</v>
      </c>
      <c r="AF1855" s="8">
        <v>0</v>
      </c>
      <c r="AG1855" s="8">
        <v>0</v>
      </c>
      <c r="AH1855" s="8">
        <v>0</v>
      </c>
      <c r="AI1855" s="8">
        <v>0</v>
      </c>
      <c r="AJ1855" s="8">
        <v>0</v>
      </c>
      <c r="AK1855" s="8">
        <v>0</v>
      </c>
      <c r="AL1855" s="8">
        <v>0</v>
      </c>
      <c r="AM1855" s="8">
        <v>0</v>
      </c>
      <c r="AN1855" s="8">
        <v>0</v>
      </c>
      <c r="AO1855" s="8">
        <v>0</v>
      </c>
      <c r="AP1855" s="8">
        <v>0</v>
      </c>
      <c r="AQ1855" s="8">
        <v>1.1886363636363635</v>
      </c>
      <c r="AR1855" s="8">
        <v>0</v>
      </c>
      <c r="AS1855" s="8">
        <v>0</v>
      </c>
      <c r="AT1855" s="8">
        <v>1.1886363636363635</v>
      </c>
      <c r="AU1855" s="7">
        <v>0</v>
      </c>
      <c r="AV1855" s="7">
        <v>0</v>
      </c>
      <c r="AW1855" s="7">
        <v>0</v>
      </c>
      <c r="AX1855" s="7">
        <v>0</v>
      </c>
      <c r="AY1855" s="7">
        <v>0</v>
      </c>
      <c r="AZ1855" s="7">
        <v>0</v>
      </c>
      <c r="BA1855" s="7">
        <v>0</v>
      </c>
      <c r="BB1855" s="7">
        <v>0</v>
      </c>
      <c r="BC1855" s="8">
        <v>0</v>
      </c>
      <c r="BD1855" s="8">
        <v>0</v>
      </c>
      <c r="BE1855" s="8">
        <v>0</v>
      </c>
      <c r="BF1855" s="8">
        <v>0</v>
      </c>
      <c r="BG1855" s="8">
        <v>0</v>
      </c>
      <c r="BH1855" s="8">
        <v>0</v>
      </c>
      <c r="BI1855" s="8">
        <v>0</v>
      </c>
      <c r="BJ1855" s="8">
        <v>0</v>
      </c>
      <c r="BK1855" s="8">
        <v>0</v>
      </c>
      <c r="BL1855" s="8">
        <v>0</v>
      </c>
      <c r="BM1855" s="8">
        <v>0</v>
      </c>
      <c r="BN1855" s="8">
        <v>0</v>
      </c>
      <c r="BO1855" s="8">
        <v>0</v>
      </c>
      <c r="BP1855" s="8">
        <v>0</v>
      </c>
      <c r="BQ1855" s="8">
        <v>0</v>
      </c>
      <c r="BR1855" s="8">
        <v>0</v>
      </c>
    </row>
    <row r="1856" spans="1:70" x14ac:dyDescent="0.25">
      <c r="A1856" s="6">
        <v>35227030</v>
      </c>
      <c r="B1856" t="s">
        <v>3592</v>
      </c>
      <c r="C1856" s="7" t="s">
        <v>137</v>
      </c>
      <c r="D1856" s="7" t="s">
        <v>94</v>
      </c>
      <c r="E1856" s="7" t="s">
        <v>95</v>
      </c>
      <c r="F1856" t="s">
        <v>2507</v>
      </c>
      <c r="G1856" t="s">
        <v>2508</v>
      </c>
      <c r="H1856" t="s">
        <v>1551</v>
      </c>
      <c r="I1856" t="s">
        <v>1044</v>
      </c>
      <c r="J1856" t="s">
        <v>153</v>
      </c>
      <c r="K1856" t="s">
        <v>196</v>
      </c>
      <c r="L1856">
        <v>38.724923339999997</v>
      </c>
      <c r="M1856">
        <v>-122.61857708469999</v>
      </c>
      <c r="N1856" s="7" t="s">
        <v>1552</v>
      </c>
      <c r="O1856" s="7" t="s">
        <v>3589</v>
      </c>
      <c r="P1856" s="7" t="s">
        <v>1554</v>
      </c>
      <c r="Q1856" s="7" t="s">
        <v>170</v>
      </c>
      <c r="R1856" s="7">
        <v>468</v>
      </c>
      <c r="S1856" s="7">
        <v>13</v>
      </c>
      <c r="T1856" s="7" t="s">
        <v>123</v>
      </c>
      <c r="U1856" s="7" t="s">
        <v>211</v>
      </c>
      <c r="V1856" s="7" t="s">
        <v>80</v>
      </c>
      <c r="W1856" s="8">
        <v>3.787878787878788E-3</v>
      </c>
      <c r="X1856" s="8">
        <v>1.3765151515151515</v>
      </c>
      <c r="Y1856" s="8">
        <v>0</v>
      </c>
      <c r="Z1856" s="8">
        <v>1.3803030303030304</v>
      </c>
      <c r="AA1856" s="8">
        <v>0</v>
      </c>
      <c r="AB1856" s="8">
        <v>0</v>
      </c>
      <c r="AC1856" s="8">
        <v>0</v>
      </c>
      <c r="AD1856" s="8">
        <v>0</v>
      </c>
      <c r="AE1856" s="8">
        <v>0</v>
      </c>
      <c r="AF1856" s="8">
        <v>0</v>
      </c>
      <c r="AG1856" s="8">
        <v>0</v>
      </c>
      <c r="AH1856" s="8">
        <v>0</v>
      </c>
      <c r="AI1856" s="8">
        <v>0</v>
      </c>
      <c r="AJ1856" s="8">
        <v>0</v>
      </c>
      <c r="AK1856" s="8">
        <v>0</v>
      </c>
      <c r="AL1856" s="8">
        <v>0</v>
      </c>
      <c r="AM1856" s="8">
        <v>0</v>
      </c>
      <c r="AN1856" s="8">
        <v>0</v>
      </c>
      <c r="AO1856" s="8">
        <v>0</v>
      </c>
      <c r="AP1856" s="8">
        <v>0</v>
      </c>
      <c r="AQ1856" s="8">
        <v>0</v>
      </c>
      <c r="AR1856" s="8">
        <v>0</v>
      </c>
      <c r="AS1856" s="8">
        <v>0</v>
      </c>
      <c r="AT1856" s="8">
        <v>0</v>
      </c>
      <c r="AU1856" s="7">
        <v>0</v>
      </c>
      <c r="AV1856" s="7">
        <v>0</v>
      </c>
      <c r="AW1856" s="7">
        <v>0</v>
      </c>
      <c r="AX1856" s="7">
        <v>0</v>
      </c>
      <c r="AY1856" s="7">
        <v>3.787878787878788E-3</v>
      </c>
      <c r="AZ1856" s="7">
        <v>1.3765151515151515</v>
      </c>
      <c r="BA1856" s="7">
        <v>0</v>
      </c>
      <c r="BB1856" s="7">
        <v>1.3803030303030304</v>
      </c>
      <c r="BC1856" s="8">
        <v>0</v>
      </c>
      <c r="BD1856" s="8">
        <v>0</v>
      </c>
      <c r="BE1856" s="8">
        <v>0</v>
      </c>
      <c r="BF1856" s="8">
        <v>0</v>
      </c>
      <c r="BG1856" s="8">
        <v>0</v>
      </c>
      <c r="BH1856" s="8">
        <v>0</v>
      </c>
      <c r="BI1856" s="8">
        <v>0</v>
      </c>
      <c r="BJ1856" s="8">
        <v>0</v>
      </c>
      <c r="BK1856" s="8">
        <v>0</v>
      </c>
      <c r="BL1856" s="8">
        <v>0</v>
      </c>
      <c r="BM1856" s="8">
        <v>0</v>
      </c>
      <c r="BN1856" s="8">
        <v>0</v>
      </c>
      <c r="BO1856" s="8">
        <v>0</v>
      </c>
      <c r="BP1856" s="8">
        <v>0</v>
      </c>
      <c r="BQ1856" s="8">
        <v>0</v>
      </c>
      <c r="BR1856" s="8">
        <v>0</v>
      </c>
    </row>
    <row r="1857" spans="1:70" x14ac:dyDescent="0.25">
      <c r="A1857" s="6">
        <v>35227031</v>
      </c>
      <c r="B1857" t="s">
        <v>3593</v>
      </c>
      <c r="C1857" s="7" t="s">
        <v>137</v>
      </c>
      <c r="D1857" s="7" t="s">
        <v>94</v>
      </c>
      <c r="E1857" s="7" t="s">
        <v>95</v>
      </c>
      <c r="F1857" t="s">
        <v>2507</v>
      </c>
      <c r="G1857" t="s">
        <v>2508</v>
      </c>
      <c r="H1857" t="s">
        <v>1551</v>
      </c>
      <c r="I1857" t="s">
        <v>1044</v>
      </c>
      <c r="J1857" t="s">
        <v>153</v>
      </c>
      <c r="K1857" t="s">
        <v>196</v>
      </c>
      <c r="L1857">
        <v>38.724923339999997</v>
      </c>
      <c r="M1857">
        <v>-122.61857708469999</v>
      </c>
      <c r="N1857" s="7" t="s">
        <v>1552</v>
      </c>
      <c r="O1857" s="7" t="s">
        <v>3589</v>
      </c>
      <c r="P1857" s="7" t="s">
        <v>1554</v>
      </c>
      <c r="Q1857" s="7" t="s">
        <v>170</v>
      </c>
      <c r="R1857" s="7">
        <v>468</v>
      </c>
      <c r="S1857" s="7">
        <v>13</v>
      </c>
      <c r="T1857" s="7" t="s">
        <v>123</v>
      </c>
      <c r="U1857" s="7" t="s">
        <v>211</v>
      </c>
      <c r="V1857" s="7" t="s">
        <v>80</v>
      </c>
      <c r="W1857" s="8">
        <v>0.13484848484848486</v>
      </c>
      <c r="X1857" s="8">
        <v>1.3757575757575757</v>
      </c>
      <c r="Y1857" s="8">
        <v>0</v>
      </c>
      <c r="Z1857" s="8">
        <v>1.5106060606060605</v>
      </c>
      <c r="AA1857" s="8">
        <v>0</v>
      </c>
      <c r="AB1857" s="8">
        <v>0</v>
      </c>
      <c r="AC1857" s="8">
        <v>0</v>
      </c>
      <c r="AD1857" s="8">
        <v>0</v>
      </c>
      <c r="AE1857" s="8">
        <v>0</v>
      </c>
      <c r="AF1857" s="8">
        <v>0</v>
      </c>
      <c r="AG1857" s="8">
        <v>0</v>
      </c>
      <c r="AH1857" s="8">
        <v>0</v>
      </c>
      <c r="AI1857" s="8">
        <v>0</v>
      </c>
      <c r="AJ1857" s="8">
        <v>0</v>
      </c>
      <c r="AK1857" s="8">
        <v>0</v>
      </c>
      <c r="AL1857" s="8">
        <v>0</v>
      </c>
      <c r="AM1857" s="8">
        <v>0</v>
      </c>
      <c r="AN1857" s="8">
        <v>0</v>
      </c>
      <c r="AO1857" s="8">
        <v>0</v>
      </c>
      <c r="AP1857" s="8">
        <v>0</v>
      </c>
      <c r="AQ1857" s="8">
        <v>0</v>
      </c>
      <c r="AR1857" s="8">
        <v>0</v>
      </c>
      <c r="AS1857" s="8">
        <v>0</v>
      </c>
      <c r="AT1857" s="8">
        <v>0</v>
      </c>
      <c r="AU1857" s="7">
        <v>0</v>
      </c>
      <c r="AV1857" s="7">
        <v>0</v>
      </c>
      <c r="AW1857" s="7">
        <v>0</v>
      </c>
      <c r="AX1857" s="7">
        <v>0</v>
      </c>
      <c r="AY1857" s="7">
        <v>0.13484848484848486</v>
      </c>
      <c r="AZ1857" s="7">
        <v>1.3757575757575755</v>
      </c>
      <c r="BA1857" s="7">
        <v>0</v>
      </c>
      <c r="BB1857" s="7">
        <v>1.5106060606060603</v>
      </c>
      <c r="BC1857" s="8">
        <v>0</v>
      </c>
      <c r="BD1857" s="8">
        <v>0</v>
      </c>
      <c r="BE1857" s="8">
        <v>0</v>
      </c>
      <c r="BF1857" s="8">
        <v>0</v>
      </c>
      <c r="BG1857" s="8">
        <v>0</v>
      </c>
      <c r="BH1857" s="8">
        <v>0</v>
      </c>
      <c r="BI1857" s="8">
        <v>0</v>
      </c>
      <c r="BJ1857" s="8">
        <v>0</v>
      </c>
      <c r="BK1857" s="8">
        <v>0</v>
      </c>
      <c r="BL1857" s="8">
        <v>0</v>
      </c>
      <c r="BM1857" s="8">
        <v>0</v>
      </c>
      <c r="BN1857" s="8">
        <v>0</v>
      </c>
      <c r="BO1857" s="8">
        <v>0</v>
      </c>
      <c r="BP1857" s="8">
        <v>0</v>
      </c>
      <c r="BQ1857" s="8">
        <v>0</v>
      </c>
      <c r="BR1857" s="8">
        <v>0</v>
      </c>
    </row>
    <row r="1858" spans="1:70" x14ac:dyDescent="0.25">
      <c r="A1858" s="6">
        <v>35226621</v>
      </c>
      <c r="B1858" t="s">
        <v>3594</v>
      </c>
      <c r="C1858" s="7" t="s">
        <v>86</v>
      </c>
      <c r="D1858" s="7" t="s">
        <v>94</v>
      </c>
      <c r="E1858" s="7" t="s">
        <v>87</v>
      </c>
      <c r="F1858" t="s">
        <v>2507</v>
      </c>
      <c r="G1858" t="s">
        <v>2508</v>
      </c>
      <c r="H1858" t="s">
        <v>1551</v>
      </c>
      <c r="I1858" t="s">
        <v>1044</v>
      </c>
      <c r="J1858" t="s">
        <v>153</v>
      </c>
      <c r="K1858" t="s">
        <v>196</v>
      </c>
      <c r="L1858">
        <v>38.724923339999997</v>
      </c>
      <c r="M1858">
        <v>-122.61857708469999</v>
      </c>
      <c r="N1858" s="7" t="s">
        <v>1552</v>
      </c>
      <c r="O1858" s="7" t="s">
        <v>3589</v>
      </c>
      <c r="P1858" s="7" t="s">
        <v>1554</v>
      </c>
      <c r="Q1858" s="7" t="s">
        <v>170</v>
      </c>
      <c r="R1858" s="7">
        <v>468</v>
      </c>
      <c r="S1858" s="7">
        <v>13</v>
      </c>
      <c r="T1858" s="7" t="s">
        <v>123</v>
      </c>
      <c r="U1858" s="7" t="s">
        <v>221</v>
      </c>
      <c r="V1858" s="7" t="s">
        <v>217</v>
      </c>
      <c r="W1858" s="8">
        <v>0.55700757575757576</v>
      </c>
      <c r="X1858" s="8">
        <v>1.55</v>
      </c>
      <c r="Y1858" s="8">
        <v>0</v>
      </c>
      <c r="Z1858" s="8">
        <v>2.1070075757575757</v>
      </c>
      <c r="AA1858" s="8">
        <v>0</v>
      </c>
      <c r="AB1858" s="8">
        <v>0</v>
      </c>
      <c r="AC1858" s="8">
        <v>0</v>
      </c>
      <c r="AD1858" s="8">
        <v>0</v>
      </c>
      <c r="AE1858" s="8">
        <v>0</v>
      </c>
      <c r="AF1858" s="8">
        <v>0</v>
      </c>
      <c r="AG1858" s="8">
        <v>0</v>
      </c>
      <c r="AH1858" s="8">
        <v>0</v>
      </c>
      <c r="AI1858" s="8">
        <v>0</v>
      </c>
      <c r="AJ1858" s="8">
        <v>0</v>
      </c>
      <c r="AK1858" s="8">
        <v>0</v>
      </c>
      <c r="AL1858" s="8">
        <v>0</v>
      </c>
      <c r="AM1858" s="8">
        <v>0</v>
      </c>
      <c r="AN1858" s="8">
        <v>0</v>
      </c>
      <c r="AO1858" s="8">
        <v>0</v>
      </c>
      <c r="AP1858" s="8">
        <v>0</v>
      </c>
      <c r="AQ1858" s="8">
        <v>0</v>
      </c>
      <c r="AR1858" s="8">
        <v>0</v>
      </c>
      <c r="AS1858" s="8">
        <v>0</v>
      </c>
      <c r="AT1858" s="8">
        <v>0</v>
      </c>
      <c r="AU1858" s="7">
        <v>0</v>
      </c>
      <c r="AV1858" s="7">
        <v>0</v>
      </c>
      <c r="AW1858" s="7">
        <v>0</v>
      </c>
      <c r="AX1858" s="7">
        <v>0</v>
      </c>
      <c r="AY1858" s="7">
        <v>0</v>
      </c>
      <c r="AZ1858" s="7">
        <v>0</v>
      </c>
      <c r="BA1858" s="7">
        <v>0</v>
      </c>
      <c r="BB1858" s="7">
        <v>0</v>
      </c>
      <c r="BC1858" s="8">
        <v>0.55700757575757576</v>
      </c>
      <c r="BD1858" s="8">
        <v>1.55</v>
      </c>
      <c r="BE1858" s="8">
        <v>0</v>
      </c>
      <c r="BF1858" s="8">
        <v>2.1070075757575757</v>
      </c>
      <c r="BG1858" s="8">
        <v>0</v>
      </c>
      <c r="BH1858" s="8">
        <v>0</v>
      </c>
      <c r="BI1858" s="8">
        <v>0</v>
      </c>
      <c r="BJ1858" s="8">
        <v>0</v>
      </c>
      <c r="BK1858" s="8">
        <v>0</v>
      </c>
      <c r="BL1858" s="8">
        <v>0</v>
      </c>
      <c r="BM1858" s="8">
        <v>0</v>
      </c>
      <c r="BN1858" s="8">
        <v>0</v>
      </c>
      <c r="BO1858" s="8">
        <v>0</v>
      </c>
      <c r="BP1858" s="8">
        <v>0</v>
      </c>
      <c r="BQ1858" s="8">
        <v>0</v>
      </c>
      <c r="BR1858" s="8">
        <v>0</v>
      </c>
    </row>
    <row r="1859" spans="1:70" x14ac:dyDescent="0.25">
      <c r="A1859" s="6">
        <v>35226622</v>
      </c>
      <c r="B1859" t="s">
        <v>3595</v>
      </c>
      <c r="C1859" s="7" t="s">
        <v>86</v>
      </c>
      <c r="D1859" s="7" t="s">
        <v>94</v>
      </c>
      <c r="E1859" s="7" t="s">
        <v>87</v>
      </c>
      <c r="F1859" t="s">
        <v>2507</v>
      </c>
      <c r="G1859" t="s">
        <v>2508</v>
      </c>
      <c r="H1859" t="s">
        <v>1551</v>
      </c>
      <c r="I1859" t="s">
        <v>1044</v>
      </c>
      <c r="J1859" t="s">
        <v>153</v>
      </c>
      <c r="K1859" t="s">
        <v>196</v>
      </c>
      <c r="L1859">
        <v>38.724923339999997</v>
      </c>
      <c r="M1859">
        <v>-122.61857708469999</v>
      </c>
      <c r="N1859" s="7" t="s">
        <v>1552</v>
      </c>
      <c r="O1859" s="7" t="s">
        <v>3589</v>
      </c>
      <c r="P1859" s="7" t="s">
        <v>1554</v>
      </c>
      <c r="Q1859" s="7" t="s">
        <v>170</v>
      </c>
      <c r="R1859" s="7">
        <v>468</v>
      </c>
      <c r="S1859" s="7">
        <v>13</v>
      </c>
      <c r="T1859" s="7" t="s">
        <v>123</v>
      </c>
      <c r="U1859" s="7"/>
      <c r="V1859" s="7" t="s">
        <v>321</v>
      </c>
      <c r="W1859" s="8">
        <v>0.87840909090909092</v>
      </c>
      <c r="X1859" s="8">
        <v>0</v>
      </c>
      <c r="Y1859" s="8">
        <v>0</v>
      </c>
      <c r="Z1859" s="8">
        <v>0.87840909090909092</v>
      </c>
      <c r="AA1859" s="8">
        <v>0</v>
      </c>
      <c r="AB1859" s="8">
        <v>0</v>
      </c>
      <c r="AC1859" s="8">
        <v>0</v>
      </c>
      <c r="AD1859" s="8">
        <v>0</v>
      </c>
      <c r="AE1859" s="8">
        <v>0</v>
      </c>
      <c r="AF1859" s="8">
        <v>0</v>
      </c>
      <c r="AG1859" s="8">
        <v>0</v>
      </c>
      <c r="AH1859" s="8">
        <v>0</v>
      </c>
      <c r="AI1859" s="8">
        <v>0</v>
      </c>
      <c r="AJ1859" s="8">
        <v>0</v>
      </c>
      <c r="AK1859" s="8">
        <v>0</v>
      </c>
      <c r="AL1859" s="8">
        <v>0</v>
      </c>
      <c r="AM1859" s="8">
        <v>0</v>
      </c>
      <c r="AN1859" s="8">
        <v>0</v>
      </c>
      <c r="AO1859" s="8">
        <v>0</v>
      </c>
      <c r="AP1859" s="8">
        <v>0</v>
      </c>
      <c r="AQ1859" s="8">
        <v>0</v>
      </c>
      <c r="AR1859" s="8">
        <v>0</v>
      </c>
      <c r="AS1859" s="8">
        <v>0</v>
      </c>
      <c r="AT1859" s="8">
        <v>0</v>
      </c>
      <c r="AU1859" s="7">
        <v>0</v>
      </c>
      <c r="AV1859" s="7">
        <v>0</v>
      </c>
      <c r="AW1859" s="7">
        <v>0</v>
      </c>
      <c r="AX1859" s="7">
        <v>0</v>
      </c>
      <c r="AY1859" s="7">
        <v>0</v>
      </c>
      <c r="AZ1859" s="7">
        <v>0</v>
      </c>
      <c r="BA1859" s="7">
        <v>0</v>
      </c>
      <c r="BB1859" s="7">
        <v>0</v>
      </c>
      <c r="BC1859" s="8">
        <v>0</v>
      </c>
      <c r="BD1859" s="8">
        <v>0</v>
      </c>
      <c r="BE1859" s="8">
        <v>0</v>
      </c>
      <c r="BF1859" s="8">
        <v>0</v>
      </c>
      <c r="BG1859" s="8">
        <v>0.87840909090909092</v>
      </c>
      <c r="BH1859" s="8">
        <v>0</v>
      </c>
      <c r="BI1859" s="8">
        <v>0</v>
      </c>
      <c r="BJ1859" s="8">
        <v>0.87840909090909092</v>
      </c>
      <c r="BK1859" s="8">
        <v>0</v>
      </c>
      <c r="BL1859" s="8">
        <v>0</v>
      </c>
      <c r="BM1859" s="8">
        <v>0</v>
      </c>
      <c r="BN1859" s="8">
        <v>0</v>
      </c>
      <c r="BO1859" s="8">
        <v>0</v>
      </c>
      <c r="BP1859" s="8">
        <v>0</v>
      </c>
      <c r="BQ1859" s="8">
        <v>0</v>
      </c>
      <c r="BR1859" s="8">
        <v>0</v>
      </c>
    </row>
    <row r="1860" spans="1:70" x14ac:dyDescent="0.25">
      <c r="A1860" s="6">
        <v>35226623</v>
      </c>
      <c r="B1860" t="s">
        <v>3596</v>
      </c>
      <c r="C1860" s="7" t="s">
        <v>86</v>
      </c>
      <c r="D1860" s="7" t="s">
        <v>94</v>
      </c>
      <c r="E1860" s="7" t="s">
        <v>87</v>
      </c>
      <c r="F1860" t="s">
        <v>2507</v>
      </c>
      <c r="G1860" t="s">
        <v>2508</v>
      </c>
      <c r="H1860" t="s">
        <v>1551</v>
      </c>
      <c r="I1860" t="s">
        <v>1044</v>
      </c>
      <c r="J1860" t="s">
        <v>153</v>
      </c>
      <c r="K1860" t="s">
        <v>196</v>
      </c>
      <c r="L1860">
        <v>38.724923339999997</v>
      </c>
      <c r="M1860">
        <v>-122.61857708469999</v>
      </c>
      <c r="N1860" s="7" t="s">
        <v>1552</v>
      </c>
      <c r="O1860" s="7" t="s">
        <v>3589</v>
      </c>
      <c r="P1860" s="7" t="s">
        <v>1554</v>
      </c>
      <c r="Q1860" s="7" t="s">
        <v>170</v>
      </c>
      <c r="R1860" s="7">
        <v>468</v>
      </c>
      <c r="S1860" s="7">
        <v>13</v>
      </c>
      <c r="T1860" s="7" t="s">
        <v>123</v>
      </c>
      <c r="U1860" s="7"/>
      <c r="V1860" s="7" t="s">
        <v>321</v>
      </c>
      <c r="W1860" s="8">
        <v>1.2952651515151514</v>
      </c>
      <c r="X1860" s="8">
        <v>0</v>
      </c>
      <c r="Y1860" s="8">
        <v>0</v>
      </c>
      <c r="Z1860" s="8">
        <v>1.2952651515151514</v>
      </c>
      <c r="AA1860" s="8">
        <v>0</v>
      </c>
      <c r="AB1860" s="8">
        <v>0</v>
      </c>
      <c r="AC1860" s="8">
        <v>0</v>
      </c>
      <c r="AD1860" s="8">
        <v>0</v>
      </c>
      <c r="AE1860" s="8">
        <v>0</v>
      </c>
      <c r="AF1860" s="8">
        <v>0</v>
      </c>
      <c r="AG1860" s="8">
        <v>0</v>
      </c>
      <c r="AH1860" s="8">
        <v>0</v>
      </c>
      <c r="AI1860" s="8">
        <v>0</v>
      </c>
      <c r="AJ1860" s="8">
        <v>0</v>
      </c>
      <c r="AK1860" s="8">
        <v>0</v>
      </c>
      <c r="AL1860" s="8">
        <v>0</v>
      </c>
      <c r="AM1860" s="8">
        <v>0</v>
      </c>
      <c r="AN1860" s="8">
        <v>0</v>
      </c>
      <c r="AO1860" s="8">
        <v>0</v>
      </c>
      <c r="AP1860" s="8">
        <v>0</v>
      </c>
      <c r="AQ1860" s="8">
        <v>0</v>
      </c>
      <c r="AR1860" s="8">
        <v>0</v>
      </c>
      <c r="AS1860" s="8">
        <v>0</v>
      </c>
      <c r="AT1860" s="8">
        <v>0</v>
      </c>
      <c r="AU1860" s="7">
        <v>0</v>
      </c>
      <c r="AV1860" s="7">
        <v>0</v>
      </c>
      <c r="AW1860" s="7">
        <v>0</v>
      </c>
      <c r="AX1860" s="7">
        <v>0</v>
      </c>
      <c r="AY1860" s="7">
        <v>0</v>
      </c>
      <c r="AZ1860" s="7">
        <v>0</v>
      </c>
      <c r="BA1860" s="7">
        <v>0</v>
      </c>
      <c r="BB1860" s="7">
        <v>0</v>
      </c>
      <c r="BC1860" s="8">
        <v>0</v>
      </c>
      <c r="BD1860" s="8">
        <v>0</v>
      </c>
      <c r="BE1860" s="8">
        <v>0</v>
      </c>
      <c r="BF1860" s="8">
        <v>0</v>
      </c>
      <c r="BG1860" s="8">
        <v>1.2952651515151514</v>
      </c>
      <c r="BH1860" s="8">
        <v>0</v>
      </c>
      <c r="BI1860" s="8">
        <v>0</v>
      </c>
      <c r="BJ1860" s="8">
        <v>1.2952651515151514</v>
      </c>
      <c r="BK1860" s="8">
        <v>0</v>
      </c>
      <c r="BL1860" s="8">
        <v>0</v>
      </c>
      <c r="BM1860" s="8">
        <v>0</v>
      </c>
      <c r="BN1860" s="8">
        <v>0</v>
      </c>
      <c r="BO1860" s="8">
        <v>0</v>
      </c>
      <c r="BP1860" s="8">
        <v>0</v>
      </c>
      <c r="BQ1860" s="8">
        <v>0</v>
      </c>
      <c r="BR1860" s="8">
        <v>0</v>
      </c>
    </row>
    <row r="1861" spans="1:70" x14ac:dyDescent="0.25">
      <c r="A1861" s="6">
        <v>35226624</v>
      </c>
      <c r="B1861" t="s">
        <v>3597</v>
      </c>
      <c r="C1861" s="7" t="s">
        <v>93</v>
      </c>
      <c r="D1861" s="7" t="s">
        <v>94</v>
      </c>
      <c r="E1861" s="7" t="s">
        <v>95</v>
      </c>
      <c r="F1861" t="s">
        <v>2507</v>
      </c>
      <c r="G1861" t="s">
        <v>2508</v>
      </c>
      <c r="H1861" t="s">
        <v>1551</v>
      </c>
      <c r="I1861" t="s">
        <v>1044</v>
      </c>
      <c r="J1861" t="s">
        <v>153</v>
      </c>
      <c r="K1861" t="s">
        <v>196</v>
      </c>
      <c r="L1861">
        <v>38.724923339999997</v>
      </c>
      <c r="M1861">
        <v>-122.61857708469999</v>
      </c>
      <c r="N1861" s="7" t="s">
        <v>1552</v>
      </c>
      <c r="O1861" s="7" t="s">
        <v>3589</v>
      </c>
      <c r="P1861" s="7" t="s">
        <v>1554</v>
      </c>
      <c r="Q1861" s="7" t="s">
        <v>170</v>
      </c>
      <c r="R1861" s="7">
        <v>468</v>
      </c>
      <c r="S1861" s="7">
        <v>13</v>
      </c>
      <c r="T1861" s="7" t="s">
        <v>123</v>
      </c>
      <c r="U1861" s="7"/>
      <c r="V1861" s="7" t="s">
        <v>200</v>
      </c>
      <c r="W1861" s="8">
        <v>0.70587121212121207</v>
      </c>
      <c r="X1861" s="8">
        <v>0</v>
      </c>
      <c r="Y1861" s="8">
        <v>0</v>
      </c>
      <c r="Z1861" s="8">
        <v>0.70587121212121207</v>
      </c>
      <c r="AA1861" s="8">
        <v>0</v>
      </c>
      <c r="AB1861" s="8">
        <v>0</v>
      </c>
      <c r="AC1861" s="8">
        <v>0</v>
      </c>
      <c r="AD1861" s="8">
        <v>0</v>
      </c>
      <c r="AE1861" s="8">
        <v>0</v>
      </c>
      <c r="AF1861" s="8">
        <v>0</v>
      </c>
      <c r="AG1861" s="8">
        <v>0</v>
      </c>
      <c r="AH1861" s="8">
        <v>0</v>
      </c>
      <c r="AI1861" s="8">
        <v>0</v>
      </c>
      <c r="AJ1861" s="8">
        <v>0</v>
      </c>
      <c r="AK1861" s="8">
        <v>0</v>
      </c>
      <c r="AL1861" s="8">
        <v>0</v>
      </c>
      <c r="AM1861" s="8">
        <v>0</v>
      </c>
      <c r="AN1861" s="8">
        <v>0</v>
      </c>
      <c r="AO1861" s="8">
        <v>0</v>
      </c>
      <c r="AP1861" s="8">
        <v>0</v>
      </c>
      <c r="AQ1861" s="8">
        <v>0.70587121212121218</v>
      </c>
      <c r="AR1861" s="8">
        <v>0</v>
      </c>
      <c r="AS1861" s="8">
        <v>0</v>
      </c>
      <c r="AT1861" s="8">
        <v>0.70587121212121218</v>
      </c>
      <c r="AU1861" s="7">
        <v>0</v>
      </c>
      <c r="AV1861" s="7">
        <v>0</v>
      </c>
      <c r="AW1861" s="7">
        <v>0</v>
      </c>
      <c r="AX1861" s="7">
        <v>0</v>
      </c>
      <c r="AY1861" s="7">
        <v>0</v>
      </c>
      <c r="AZ1861" s="7">
        <v>0</v>
      </c>
      <c r="BA1861" s="7">
        <v>0</v>
      </c>
      <c r="BB1861" s="7">
        <v>0</v>
      </c>
      <c r="BC1861" s="8">
        <v>0</v>
      </c>
      <c r="BD1861" s="8">
        <v>0</v>
      </c>
      <c r="BE1861" s="8">
        <v>0</v>
      </c>
      <c r="BF1861" s="8">
        <v>0</v>
      </c>
      <c r="BG1861" s="8">
        <v>0</v>
      </c>
      <c r="BH1861" s="8">
        <v>0</v>
      </c>
      <c r="BI1861" s="8">
        <v>0</v>
      </c>
      <c r="BJ1861" s="8">
        <v>0</v>
      </c>
      <c r="BK1861" s="8">
        <v>0</v>
      </c>
      <c r="BL1861" s="8">
        <v>0</v>
      </c>
      <c r="BM1861" s="8">
        <v>0</v>
      </c>
      <c r="BN1861" s="8">
        <v>0</v>
      </c>
      <c r="BO1861" s="8">
        <v>0</v>
      </c>
      <c r="BP1861" s="8">
        <v>0</v>
      </c>
      <c r="BQ1861" s="8">
        <v>0</v>
      </c>
      <c r="BR1861" s="8">
        <v>0</v>
      </c>
    </row>
    <row r="1862" spans="1:70" x14ac:dyDescent="0.25">
      <c r="A1862" s="6">
        <v>35236437</v>
      </c>
      <c r="B1862" t="s">
        <v>3598</v>
      </c>
      <c r="C1862" s="7" t="s">
        <v>93</v>
      </c>
      <c r="D1862" s="7" t="s">
        <v>94</v>
      </c>
      <c r="E1862" s="7" t="s">
        <v>95</v>
      </c>
      <c r="F1862" t="s">
        <v>2507</v>
      </c>
      <c r="G1862" t="s">
        <v>2508</v>
      </c>
      <c r="H1862" t="s">
        <v>1551</v>
      </c>
      <c r="I1862" t="s">
        <v>1044</v>
      </c>
      <c r="J1862" t="s">
        <v>153</v>
      </c>
      <c r="K1862" t="s">
        <v>196</v>
      </c>
      <c r="L1862">
        <v>38.724923339999997</v>
      </c>
      <c r="M1862">
        <v>-122.61857708469999</v>
      </c>
      <c r="N1862" s="7" t="s">
        <v>1552</v>
      </c>
      <c r="O1862" s="7" t="s">
        <v>3589</v>
      </c>
      <c r="P1862" s="7" t="s">
        <v>1554</v>
      </c>
      <c r="Q1862" s="7" t="s">
        <v>170</v>
      </c>
      <c r="R1862" s="7">
        <v>468</v>
      </c>
      <c r="S1862" s="7">
        <v>13</v>
      </c>
      <c r="T1862" s="7" t="s">
        <v>123</v>
      </c>
      <c r="U1862" s="7"/>
      <c r="V1862" s="7" t="s">
        <v>200</v>
      </c>
      <c r="W1862" s="8">
        <v>0.38030303030303031</v>
      </c>
      <c r="X1862" s="8">
        <v>0</v>
      </c>
      <c r="Y1862" s="8">
        <v>0</v>
      </c>
      <c r="Z1862" s="8">
        <v>0.38030303030303031</v>
      </c>
      <c r="AA1862" s="8">
        <v>0</v>
      </c>
      <c r="AB1862" s="8">
        <v>0</v>
      </c>
      <c r="AC1862" s="8">
        <v>0</v>
      </c>
      <c r="AD1862" s="8">
        <v>0</v>
      </c>
      <c r="AE1862" s="8">
        <v>0</v>
      </c>
      <c r="AF1862" s="8">
        <v>0</v>
      </c>
      <c r="AG1862" s="8">
        <v>0</v>
      </c>
      <c r="AH1862" s="8">
        <v>0</v>
      </c>
      <c r="AI1862" s="8">
        <v>0</v>
      </c>
      <c r="AJ1862" s="8">
        <v>0</v>
      </c>
      <c r="AK1862" s="8">
        <v>0</v>
      </c>
      <c r="AL1862" s="8">
        <v>0</v>
      </c>
      <c r="AM1862" s="8">
        <v>0</v>
      </c>
      <c r="AN1862" s="8">
        <v>0</v>
      </c>
      <c r="AO1862" s="8">
        <v>0</v>
      </c>
      <c r="AP1862" s="8">
        <v>0</v>
      </c>
      <c r="AQ1862" s="8">
        <v>0.38030303030303025</v>
      </c>
      <c r="AR1862" s="8">
        <v>0</v>
      </c>
      <c r="AS1862" s="8">
        <v>0</v>
      </c>
      <c r="AT1862" s="8">
        <v>0.38030303030303025</v>
      </c>
      <c r="AU1862" s="7">
        <v>0</v>
      </c>
      <c r="AV1862" s="7">
        <v>0</v>
      </c>
      <c r="AW1862" s="7">
        <v>0</v>
      </c>
      <c r="AX1862" s="7">
        <v>0</v>
      </c>
      <c r="AY1862" s="7">
        <v>0</v>
      </c>
      <c r="AZ1862" s="7">
        <v>0</v>
      </c>
      <c r="BA1862" s="7">
        <v>0</v>
      </c>
      <c r="BB1862" s="7">
        <v>0</v>
      </c>
      <c r="BC1862" s="8">
        <v>0</v>
      </c>
      <c r="BD1862" s="8">
        <v>0</v>
      </c>
      <c r="BE1862" s="8">
        <v>0</v>
      </c>
      <c r="BF1862" s="8">
        <v>0</v>
      </c>
      <c r="BG1862" s="8">
        <v>0</v>
      </c>
      <c r="BH1862" s="8">
        <v>0</v>
      </c>
      <c r="BI1862" s="8">
        <v>0</v>
      </c>
      <c r="BJ1862" s="8">
        <v>0</v>
      </c>
      <c r="BK1862" s="8">
        <v>0</v>
      </c>
      <c r="BL1862" s="8">
        <v>0</v>
      </c>
      <c r="BM1862" s="8">
        <v>0</v>
      </c>
      <c r="BN1862" s="8">
        <v>0</v>
      </c>
      <c r="BO1862" s="8">
        <v>0</v>
      </c>
      <c r="BP1862" s="8">
        <v>0</v>
      </c>
      <c r="BQ1862" s="8">
        <v>0</v>
      </c>
      <c r="BR1862" s="8">
        <v>0</v>
      </c>
    </row>
    <row r="1863" spans="1:70" x14ac:dyDescent="0.25">
      <c r="A1863" s="6">
        <v>35236438</v>
      </c>
      <c r="B1863" t="s">
        <v>3599</v>
      </c>
      <c r="C1863" s="7" t="s">
        <v>93</v>
      </c>
      <c r="D1863" s="7" t="s">
        <v>94</v>
      </c>
      <c r="E1863" s="7" t="s">
        <v>95</v>
      </c>
      <c r="F1863" t="s">
        <v>2507</v>
      </c>
      <c r="G1863" t="s">
        <v>2508</v>
      </c>
      <c r="H1863" t="s">
        <v>1551</v>
      </c>
      <c r="I1863" t="s">
        <v>1044</v>
      </c>
      <c r="J1863" t="s">
        <v>153</v>
      </c>
      <c r="K1863" t="s">
        <v>196</v>
      </c>
      <c r="L1863">
        <v>38.724923339999997</v>
      </c>
      <c r="M1863">
        <v>-122.61857708469999</v>
      </c>
      <c r="N1863" s="7" t="s">
        <v>1552</v>
      </c>
      <c r="O1863" s="7" t="s">
        <v>3589</v>
      </c>
      <c r="P1863" s="7" t="s">
        <v>1554</v>
      </c>
      <c r="Q1863" s="7" t="s">
        <v>170</v>
      </c>
      <c r="R1863" s="7">
        <v>468</v>
      </c>
      <c r="S1863" s="7">
        <v>13</v>
      </c>
      <c r="T1863" s="7" t="s">
        <v>123</v>
      </c>
      <c r="U1863" s="7"/>
      <c r="V1863" s="7" t="s">
        <v>200</v>
      </c>
      <c r="W1863" s="8">
        <v>0.51969696969696966</v>
      </c>
      <c r="X1863" s="8">
        <v>0</v>
      </c>
      <c r="Y1863" s="8">
        <v>0</v>
      </c>
      <c r="Z1863" s="8">
        <v>0.51969696969696966</v>
      </c>
      <c r="AA1863" s="8">
        <v>0</v>
      </c>
      <c r="AB1863" s="8">
        <v>0</v>
      </c>
      <c r="AC1863" s="8">
        <v>0</v>
      </c>
      <c r="AD1863" s="8">
        <v>0</v>
      </c>
      <c r="AE1863" s="8">
        <v>0</v>
      </c>
      <c r="AF1863" s="8">
        <v>0</v>
      </c>
      <c r="AG1863" s="8">
        <v>0</v>
      </c>
      <c r="AH1863" s="8">
        <v>0</v>
      </c>
      <c r="AI1863" s="8">
        <v>0</v>
      </c>
      <c r="AJ1863" s="8">
        <v>0</v>
      </c>
      <c r="AK1863" s="8">
        <v>0</v>
      </c>
      <c r="AL1863" s="8">
        <v>0</v>
      </c>
      <c r="AM1863" s="8">
        <v>0</v>
      </c>
      <c r="AN1863" s="8">
        <v>0</v>
      </c>
      <c r="AO1863" s="8">
        <v>0</v>
      </c>
      <c r="AP1863" s="8">
        <v>0</v>
      </c>
      <c r="AQ1863" s="8">
        <v>0.51969696969696977</v>
      </c>
      <c r="AR1863" s="8">
        <v>0</v>
      </c>
      <c r="AS1863" s="8">
        <v>0</v>
      </c>
      <c r="AT1863" s="8">
        <v>0.51969696969696977</v>
      </c>
      <c r="AU1863" s="7">
        <v>0</v>
      </c>
      <c r="AV1863" s="7">
        <v>0</v>
      </c>
      <c r="AW1863" s="7">
        <v>0</v>
      </c>
      <c r="AX1863" s="7">
        <v>0</v>
      </c>
      <c r="AY1863" s="7">
        <v>0</v>
      </c>
      <c r="AZ1863" s="7">
        <v>0</v>
      </c>
      <c r="BA1863" s="7">
        <v>0</v>
      </c>
      <c r="BB1863" s="7">
        <v>0</v>
      </c>
      <c r="BC1863" s="8">
        <v>0</v>
      </c>
      <c r="BD1863" s="8">
        <v>0</v>
      </c>
      <c r="BE1863" s="8">
        <v>0</v>
      </c>
      <c r="BF1863" s="8">
        <v>0</v>
      </c>
      <c r="BG1863" s="8">
        <v>0</v>
      </c>
      <c r="BH1863" s="8">
        <v>0</v>
      </c>
      <c r="BI1863" s="8">
        <v>0</v>
      </c>
      <c r="BJ1863" s="8">
        <v>0</v>
      </c>
      <c r="BK1863" s="8">
        <v>0</v>
      </c>
      <c r="BL1863" s="8">
        <v>0</v>
      </c>
      <c r="BM1863" s="8">
        <v>0</v>
      </c>
      <c r="BN1863" s="8">
        <v>0</v>
      </c>
      <c r="BO1863" s="8">
        <v>0</v>
      </c>
      <c r="BP1863" s="8">
        <v>0</v>
      </c>
      <c r="BQ1863" s="8">
        <v>0</v>
      </c>
      <c r="BR1863" s="8">
        <v>0</v>
      </c>
    </row>
    <row r="1864" spans="1:70" x14ac:dyDescent="0.25">
      <c r="A1864" s="6">
        <v>35192281</v>
      </c>
      <c r="B1864" t="s">
        <v>3600</v>
      </c>
      <c r="C1864" s="7" t="s">
        <v>137</v>
      </c>
      <c r="D1864" s="7" t="s">
        <v>94</v>
      </c>
      <c r="E1864" s="7" t="s">
        <v>95</v>
      </c>
      <c r="F1864" t="s">
        <v>2507</v>
      </c>
      <c r="G1864" t="s">
        <v>2508</v>
      </c>
      <c r="H1864" t="s">
        <v>1551</v>
      </c>
      <c r="I1864" t="s">
        <v>1044</v>
      </c>
      <c r="J1864" t="s">
        <v>153</v>
      </c>
      <c r="K1864" t="s">
        <v>196</v>
      </c>
      <c r="L1864">
        <v>38.724080087300003</v>
      </c>
      <c r="M1864">
        <v>-122.6189584254</v>
      </c>
      <c r="N1864" s="7" t="s">
        <v>1552</v>
      </c>
      <c r="O1864" s="7" t="s">
        <v>3589</v>
      </c>
      <c r="P1864" s="7" t="s">
        <v>1554</v>
      </c>
      <c r="Q1864" s="7" t="s">
        <v>170</v>
      </c>
      <c r="R1864" s="7">
        <v>468</v>
      </c>
      <c r="S1864" s="7">
        <v>13</v>
      </c>
      <c r="T1864" s="7" t="s">
        <v>123</v>
      </c>
      <c r="U1864" s="7"/>
      <c r="V1864" s="7" t="s">
        <v>200</v>
      </c>
      <c r="W1864" s="8">
        <v>0.51249999999999996</v>
      </c>
      <c r="X1864" s="8">
        <v>0</v>
      </c>
      <c r="Y1864" s="8">
        <v>0</v>
      </c>
      <c r="Z1864" s="8">
        <v>0.51249999999999996</v>
      </c>
      <c r="AA1864" s="8">
        <v>0</v>
      </c>
      <c r="AB1864" s="8">
        <v>0</v>
      </c>
      <c r="AC1864" s="8">
        <v>0</v>
      </c>
      <c r="AD1864" s="8">
        <v>0</v>
      </c>
      <c r="AE1864" s="8">
        <v>0</v>
      </c>
      <c r="AF1864" s="8">
        <v>0</v>
      </c>
      <c r="AG1864" s="8">
        <v>0</v>
      </c>
      <c r="AH1864" s="8">
        <v>0</v>
      </c>
      <c r="AI1864" s="8">
        <v>0</v>
      </c>
      <c r="AJ1864" s="8">
        <v>0</v>
      </c>
      <c r="AK1864" s="8">
        <v>0</v>
      </c>
      <c r="AL1864" s="8">
        <v>0</v>
      </c>
      <c r="AM1864" s="8">
        <v>0</v>
      </c>
      <c r="AN1864" s="8">
        <v>0</v>
      </c>
      <c r="AO1864" s="8">
        <v>0</v>
      </c>
      <c r="AP1864" s="8">
        <v>0</v>
      </c>
      <c r="AQ1864" s="8">
        <v>0.51249999999999996</v>
      </c>
      <c r="AR1864" s="8">
        <v>0</v>
      </c>
      <c r="AS1864" s="8">
        <v>0</v>
      </c>
      <c r="AT1864" s="8">
        <v>0.51249999999999996</v>
      </c>
      <c r="AU1864" s="7">
        <v>0</v>
      </c>
      <c r="AV1864" s="7">
        <v>0</v>
      </c>
      <c r="AW1864" s="7">
        <v>0</v>
      </c>
      <c r="AX1864" s="7">
        <v>0</v>
      </c>
      <c r="AY1864" s="7">
        <v>0</v>
      </c>
      <c r="AZ1864" s="7">
        <v>0</v>
      </c>
      <c r="BA1864" s="7">
        <v>0</v>
      </c>
      <c r="BB1864" s="7">
        <v>0</v>
      </c>
      <c r="BC1864" s="8">
        <v>0</v>
      </c>
      <c r="BD1864" s="8">
        <v>0</v>
      </c>
      <c r="BE1864" s="8">
        <v>0</v>
      </c>
      <c r="BF1864" s="8">
        <v>0</v>
      </c>
      <c r="BG1864" s="8">
        <v>0</v>
      </c>
      <c r="BH1864" s="8">
        <v>0</v>
      </c>
      <c r="BI1864" s="8">
        <v>0</v>
      </c>
      <c r="BJ1864" s="8">
        <v>0</v>
      </c>
      <c r="BK1864" s="8">
        <v>0</v>
      </c>
      <c r="BL1864" s="8">
        <v>0</v>
      </c>
      <c r="BM1864" s="8">
        <v>0</v>
      </c>
      <c r="BN1864" s="8">
        <v>0</v>
      </c>
      <c r="BO1864" s="8">
        <v>0</v>
      </c>
      <c r="BP1864" s="8">
        <v>0</v>
      </c>
      <c r="BQ1864" s="8">
        <v>0</v>
      </c>
      <c r="BR1864" s="8">
        <v>0</v>
      </c>
    </row>
    <row r="1865" spans="1:70" x14ac:dyDescent="0.25">
      <c r="A1865" s="6">
        <v>35192282</v>
      </c>
      <c r="B1865" t="s">
        <v>3601</v>
      </c>
      <c r="C1865" s="7" t="s">
        <v>86</v>
      </c>
      <c r="D1865" s="7" t="s">
        <v>94</v>
      </c>
      <c r="E1865" s="7" t="s">
        <v>87</v>
      </c>
      <c r="F1865" t="s">
        <v>2507</v>
      </c>
      <c r="G1865" t="s">
        <v>2508</v>
      </c>
      <c r="H1865" t="s">
        <v>1551</v>
      </c>
      <c r="I1865" t="s">
        <v>1044</v>
      </c>
      <c r="J1865" t="s">
        <v>153</v>
      </c>
      <c r="K1865" t="s">
        <v>196</v>
      </c>
      <c r="L1865">
        <v>38.724080087300003</v>
      </c>
      <c r="M1865">
        <v>-122.6189584254</v>
      </c>
      <c r="N1865" s="7" t="s">
        <v>1552</v>
      </c>
      <c r="O1865" s="7" t="s">
        <v>3589</v>
      </c>
      <c r="P1865" s="7" t="s">
        <v>1554</v>
      </c>
      <c r="Q1865" s="7" t="s">
        <v>170</v>
      </c>
      <c r="R1865" s="7">
        <v>468</v>
      </c>
      <c r="S1865" s="7">
        <v>13</v>
      </c>
      <c r="T1865" s="7" t="s">
        <v>123</v>
      </c>
      <c r="U1865" s="7" t="s">
        <v>221</v>
      </c>
      <c r="V1865" s="7" t="s">
        <v>217</v>
      </c>
      <c r="W1865" s="8">
        <v>0</v>
      </c>
      <c r="X1865" s="8">
        <v>2.0399621212121213</v>
      </c>
      <c r="Y1865" s="8">
        <v>0</v>
      </c>
      <c r="Z1865" s="8">
        <v>2.0399621212121213</v>
      </c>
      <c r="AA1865" s="8">
        <v>0</v>
      </c>
      <c r="AB1865" s="8">
        <v>0</v>
      </c>
      <c r="AC1865" s="8">
        <v>0</v>
      </c>
      <c r="AD1865" s="8">
        <v>0</v>
      </c>
      <c r="AE1865" s="8">
        <v>0</v>
      </c>
      <c r="AF1865" s="8">
        <v>0</v>
      </c>
      <c r="AG1865" s="8">
        <v>0</v>
      </c>
      <c r="AH1865" s="8">
        <v>0</v>
      </c>
      <c r="AI1865" s="8">
        <v>0</v>
      </c>
      <c r="AJ1865" s="8">
        <v>0</v>
      </c>
      <c r="AK1865" s="8">
        <v>0</v>
      </c>
      <c r="AL1865" s="8">
        <v>0</v>
      </c>
      <c r="AM1865" s="8">
        <v>0</v>
      </c>
      <c r="AN1865" s="8">
        <v>0</v>
      </c>
      <c r="AO1865" s="8">
        <v>0</v>
      </c>
      <c r="AP1865" s="8">
        <v>0</v>
      </c>
      <c r="AQ1865" s="8">
        <v>0</v>
      </c>
      <c r="AR1865" s="8">
        <v>0</v>
      </c>
      <c r="AS1865" s="8">
        <v>0</v>
      </c>
      <c r="AT1865" s="8">
        <v>0</v>
      </c>
      <c r="AU1865" s="7">
        <v>0</v>
      </c>
      <c r="AV1865" s="7">
        <v>0</v>
      </c>
      <c r="AW1865" s="7">
        <v>0</v>
      </c>
      <c r="AX1865" s="7">
        <v>0</v>
      </c>
      <c r="AY1865" s="7">
        <v>0</v>
      </c>
      <c r="AZ1865" s="7">
        <v>0</v>
      </c>
      <c r="BA1865" s="7">
        <v>0</v>
      </c>
      <c r="BB1865" s="7">
        <v>0</v>
      </c>
      <c r="BC1865" s="8">
        <v>0</v>
      </c>
      <c r="BD1865" s="8">
        <v>2.0399621212121213</v>
      </c>
      <c r="BE1865" s="8">
        <v>0</v>
      </c>
      <c r="BF1865" s="8">
        <v>2.0399621212121213</v>
      </c>
      <c r="BG1865" s="8">
        <v>0</v>
      </c>
      <c r="BH1865" s="8">
        <v>0</v>
      </c>
      <c r="BI1865" s="8">
        <v>0</v>
      </c>
      <c r="BJ1865" s="8">
        <v>0</v>
      </c>
      <c r="BK1865" s="8">
        <v>0</v>
      </c>
      <c r="BL1865" s="8">
        <v>0</v>
      </c>
      <c r="BM1865" s="8">
        <v>0</v>
      </c>
      <c r="BN1865" s="8">
        <v>0</v>
      </c>
      <c r="BO1865" s="8">
        <v>0</v>
      </c>
      <c r="BP1865" s="8">
        <v>0</v>
      </c>
      <c r="BQ1865" s="8">
        <v>0</v>
      </c>
      <c r="BR1865" s="8">
        <v>0</v>
      </c>
    </row>
    <row r="1866" spans="1:70" x14ac:dyDescent="0.25">
      <c r="A1866" s="6">
        <v>35301110</v>
      </c>
      <c r="B1866" t="s">
        <v>3602</v>
      </c>
      <c r="C1866" s="7" t="s">
        <v>86</v>
      </c>
      <c r="D1866" s="7" t="s">
        <v>94</v>
      </c>
      <c r="E1866" s="7" t="s">
        <v>87</v>
      </c>
      <c r="F1866" t="s">
        <v>2507</v>
      </c>
      <c r="G1866" t="s">
        <v>2508</v>
      </c>
      <c r="H1866" t="s">
        <v>1551</v>
      </c>
      <c r="I1866" t="s">
        <v>1044</v>
      </c>
      <c r="J1866" t="s">
        <v>153</v>
      </c>
      <c r="K1866" t="s">
        <v>196</v>
      </c>
      <c r="L1866">
        <v>38.724923339999997</v>
      </c>
      <c r="M1866">
        <v>-122.61857708469999</v>
      </c>
      <c r="N1866" s="7" t="s">
        <v>1552</v>
      </c>
      <c r="O1866" s="7" t="s">
        <v>3589</v>
      </c>
      <c r="P1866" s="7" t="s">
        <v>1554</v>
      </c>
      <c r="Q1866" s="7" t="s">
        <v>170</v>
      </c>
      <c r="R1866" s="7">
        <v>468</v>
      </c>
      <c r="S1866" s="7">
        <v>13</v>
      </c>
      <c r="T1866" s="7" t="s">
        <v>123</v>
      </c>
      <c r="U1866" s="7"/>
      <c r="V1866" s="7" t="s">
        <v>321</v>
      </c>
      <c r="W1866" s="8">
        <v>0.40321969696969695</v>
      </c>
      <c r="X1866" s="8">
        <v>0</v>
      </c>
      <c r="Y1866" s="8">
        <v>0</v>
      </c>
      <c r="Z1866" s="8">
        <v>0.40321969696969695</v>
      </c>
      <c r="AA1866" s="8">
        <v>0</v>
      </c>
      <c r="AB1866" s="8">
        <v>0</v>
      </c>
      <c r="AC1866" s="8">
        <v>0</v>
      </c>
      <c r="AD1866" s="8">
        <v>0</v>
      </c>
      <c r="AE1866" s="8">
        <v>0</v>
      </c>
      <c r="AF1866" s="8">
        <v>0</v>
      </c>
      <c r="AG1866" s="8">
        <v>0</v>
      </c>
      <c r="AH1866" s="8">
        <v>0</v>
      </c>
      <c r="AI1866" s="8">
        <v>0</v>
      </c>
      <c r="AJ1866" s="8">
        <v>0</v>
      </c>
      <c r="AK1866" s="8">
        <v>0</v>
      </c>
      <c r="AL1866" s="8">
        <v>0</v>
      </c>
      <c r="AM1866" s="8">
        <v>0</v>
      </c>
      <c r="AN1866" s="8">
        <v>0</v>
      </c>
      <c r="AO1866" s="8">
        <v>0</v>
      </c>
      <c r="AP1866" s="8">
        <v>0</v>
      </c>
      <c r="AQ1866" s="8">
        <v>0</v>
      </c>
      <c r="AR1866" s="8">
        <v>0</v>
      </c>
      <c r="AS1866" s="8">
        <v>0</v>
      </c>
      <c r="AT1866" s="8">
        <v>0</v>
      </c>
      <c r="AU1866" s="7">
        <v>0</v>
      </c>
      <c r="AV1866" s="7">
        <v>0</v>
      </c>
      <c r="AW1866" s="7">
        <v>0</v>
      </c>
      <c r="AX1866" s="7">
        <v>0</v>
      </c>
      <c r="AY1866" s="7">
        <v>0</v>
      </c>
      <c r="AZ1866" s="7">
        <v>0</v>
      </c>
      <c r="BA1866" s="7">
        <v>0</v>
      </c>
      <c r="BB1866" s="7">
        <v>0</v>
      </c>
      <c r="BC1866" s="8">
        <v>0</v>
      </c>
      <c r="BD1866" s="8">
        <v>0</v>
      </c>
      <c r="BE1866" s="8">
        <v>0</v>
      </c>
      <c r="BF1866" s="8">
        <v>0</v>
      </c>
      <c r="BG1866" s="8">
        <v>0.40321969696969695</v>
      </c>
      <c r="BH1866" s="8">
        <v>0</v>
      </c>
      <c r="BI1866" s="8">
        <v>0</v>
      </c>
      <c r="BJ1866" s="8">
        <v>0.40321969696969695</v>
      </c>
      <c r="BK1866" s="8">
        <v>0</v>
      </c>
      <c r="BL1866" s="8">
        <v>0</v>
      </c>
      <c r="BM1866" s="8">
        <v>0</v>
      </c>
      <c r="BN1866" s="8">
        <v>0</v>
      </c>
      <c r="BO1866" s="8">
        <v>0</v>
      </c>
      <c r="BP1866" s="8">
        <v>0</v>
      </c>
      <c r="BQ1866" s="8">
        <v>0</v>
      </c>
      <c r="BR1866" s="8">
        <v>0</v>
      </c>
    </row>
    <row r="1867" spans="1:70" x14ac:dyDescent="0.25">
      <c r="A1867" s="6">
        <v>74022387</v>
      </c>
      <c r="B1867" t="s">
        <v>3603</v>
      </c>
      <c r="C1867" s="7" t="s">
        <v>101</v>
      </c>
      <c r="D1867" s="7" t="s">
        <v>94</v>
      </c>
      <c r="E1867" s="7" t="s">
        <v>95</v>
      </c>
      <c r="F1867" t="s">
        <v>2507</v>
      </c>
      <c r="G1867" t="s">
        <v>2508</v>
      </c>
      <c r="H1867" t="s">
        <v>1551</v>
      </c>
      <c r="I1867" t="s">
        <v>1044</v>
      </c>
      <c r="J1867" t="s">
        <v>153</v>
      </c>
      <c r="K1867" t="s">
        <v>196</v>
      </c>
      <c r="L1867">
        <v>38.902360000000002</v>
      </c>
      <c r="M1867">
        <v>-122.75192</v>
      </c>
      <c r="N1867" s="7" t="s">
        <v>1552</v>
      </c>
      <c r="O1867" s="7" t="s">
        <v>1665</v>
      </c>
      <c r="P1867" s="7" t="s">
        <v>1554</v>
      </c>
      <c r="Q1867" s="7" t="s">
        <v>170</v>
      </c>
      <c r="R1867" s="7">
        <v>474</v>
      </c>
      <c r="S1867" s="7"/>
      <c r="T1867" s="7"/>
      <c r="U1867" s="7"/>
      <c r="V1867" s="7" t="s">
        <v>101</v>
      </c>
      <c r="W1867" s="8">
        <v>3.9700757575757577</v>
      </c>
      <c r="X1867" s="8">
        <v>0</v>
      </c>
      <c r="Y1867" s="8">
        <v>0</v>
      </c>
      <c r="Z1867" s="8">
        <v>3.9700757575757577</v>
      </c>
      <c r="AA1867" s="8">
        <v>0</v>
      </c>
      <c r="AB1867" s="8">
        <v>0</v>
      </c>
      <c r="AC1867" s="8">
        <v>0</v>
      </c>
      <c r="AD1867" s="8">
        <v>0</v>
      </c>
      <c r="AE1867" s="8">
        <v>3.9700757575757564</v>
      </c>
      <c r="AF1867" s="8">
        <v>0</v>
      </c>
      <c r="AG1867" s="8">
        <v>0</v>
      </c>
      <c r="AH1867" s="8">
        <v>3.9700757575757564</v>
      </c>
      <c r="AI1867" s="8">
        <v>0</v>
      </c>
      <c r="AJ1867" s="8">
        <v>0</v>
      </c>
      <c r="AK1867" s="8">
        <v>0</v>
      </c>
      <c r="AL1867" s="8">
        <v>0</v>
      </c>
      <c r="AM1867" s="8">
        <v>0</v>
      </c>
      <c r="AN1867" s="8">
        <v>0</v>
      </c>
      <c r="AO1867" s="8">
        <v>0</v>
      </c>
      <c r="AP1867" s="8">
        <v>0</v>
      </c>
      <c r="AQ1867" s="8">
        <v>0</v>
      </c>
      <c r="AR1867" s="8">
        <v>0</v>
      </c>
      <c r="AS1867" s="8">
        <v>0</v>
      </c>
      <c r="AT1867" s="8">
        <v>0</v>
      </c>
      <c r="AU1867" s="7">
        <v>0</v>
      </c>
      <c r="AV1867" s="7">
        <v>0</v>
      </c>
      <c r="AW1867" s="7">
        <v>0</v>
      </c>
      <c r="AX1867" s="7">
        <v>0</v>
      </c>
      <c r="AY1867" s="7">
        <v>0</v>
      </c>
      <c r="AZ1867" s="7">
        <v>0</v>
      </c>
      <c r="BA1867" s="7">
        <v>0</v>
      </c>
      <c r="BB1867" s="7">
        <v>0</v>
      </c>
      <c r="BC1867" s="8">
        <v>0</v>
      </c>
      <c r="BD1867" s="8">
        <v>0</v>
      </c>
      <c r="BE1867" s="8">
        <v>0</v>
      </c>
      <c r="BF1867" s="8">
        <v>0</v>
      </c>
      <c r="BG1867" s="8">
        <v>0</v>
      </c>
      <c r="BH1867" s="8">
        <v>0</v>
      </c>
      <c r="BI1867" s="8">
        <v>0</v>
      </c>
      <c r="BJ1867" s="8">
        <v>0</v>
      </c>
      <c r="BK1867" s="8">
        <v>0</v>
      </c>
      <c r="BL1867" s="8">
        <v>0</v>
      </c>
      <c r="BM1867" s="8">
        <v>0</v>
      </c>
      <c r="BN1867" s="8">
        <v>0</v>
      </c>
      <c r="BO1867" s="8">
        <v>0</v>
      </c>
      <c r="BP1867" s="8">
        <v>0</v>
      </c>
      <c r="BQ1867" s="8">
        <v>0</v>
      </c>
      <c r="BR1867" s="8">
        <v>0</v>
      </c>
    </row>
    <row r="1868" spans="1:70" x14ac:dyDescent="0.25">
      <c r="A1868" s="6">
        <v>35174478</v>
      </c>
      <c r="B1868" t="s">
        <v>3604</v>
      </c>
      <c r="C1868" s="7" t="s">
        <v>86</v>
      </c>
      <c r="D1868" s="7" t="s">
        <v>94</v>
      </c>
      <c r="E1868" s="7" t="s">
        <v>87</v>
      </c>
      <c r="F1868" t="s">
        <v>2507</v>
      </c>
      <c r="G1868" t="s">
        <v>2508</v>
      </c>
      <c r="H1868" t="s">
        <v>1551</v>
      </c>
      <c r="I1868" t="s">
        <v>1044</v>
      </c>
      <c r="J1868" t="s">
        <v>153</v>
      </c>
      <c r="K1868" t="s">
        <v>196</v>
      </c>
      <c r="L1868">
        <v>38.757626755399997</v>
      </c>
      <c r="M1868">
        <v>-122.6357688602</v>
      </c>
      <c r="N1868" s="7" t="s">
        <v>1552</v>
      </c>
      <c r="O1868" s="7" t="s">
        <v>1665</v>
      </c>
      <c r="P1868" s="7" t="s">
        <v>1554</v>
      </c>
      <c r="Q1868" s="7" t="s">
        <v>170</v>
      </c>
      <c r="R1868" s="7">
        <v>474</v>
      </c>
      <c r="S1868" s="7">
        <v>102</v>
      </c>
      <c r="T1868" s="7" t="s">
        <v>123</v>
      </c>
      <c r="U1868" s="7" t="s">
        <v>221</v>
      </c>
      <c r="V1868" s="7" t="s">
        <v>217</v>
      </c>
      <c r="W1868" s="8">
        <v>0</v>
      </c>
      <c r="X1868" s="8">
        <v>1.0399621212121213</v>
      </c>
      <c r="Y1868" s="8">
        <v>0</v>
      </c>
      <c r="Z1868" s="8">
        <v>1.0399621212121213</v>
      </c>
      <c r="AA1868" s="8">
        <v>0</v>
      </c>
      <c r="AB1868" s="8">
        <v>0</v>
      </c>
      <c r="AC1868" s="8">
        <v>0</v>
      </c>
      <c r="AD1868" s="8">
        <v>0</v>
      </c>
      <c r="AE1868" s="8">
        <v>0</v>
      </c>
      <c r="AF1868" s="8">
        <v>0</v>
      </c>
      <c r="AG1868" s="8">
        <v>0</v>
      </c>
      <c r="AH1868" s="8">
        <v>0</v>
      </c>
      <c r="AI1868" s="8">
        <v>0</v>
      </c>
      <c r="AJ1868" s="8">
        <v>0</v>
      </c>
      <c r="AK1868" s="8">
        <v>0</v>
      </c>
      <c r="AL1868" s="8">
        <v>0</v>
      </c>
      <c r="AM1868" s="8">
        <v>0</v>
      </c>
      <c r="AN1868" s="8">
        <v>0</v>
      </c>
      <c r="AO1868" s="8">
        <v>0</v>
      </c>
      <c r="AP1868" s="8">
        <v>0</v>
      </c>
      <c r="AQ1868" s="8">
        <v>0</v>
      </c>
      <c r="AR1868" s="8">
        <v>0</v>
      </c>
      <c r="AS1868" s="8">
        <v>0</v>
      </c>
      <c r="AT1868" s="8">
        <v>0</v>
      </c>
      <c r="AU1868" s="7">
        <v>0</v>
      </c>
      <c r="AV1868" s="7">
        <v>0</v>
      </c>
      <c r="AW1868" s="7">
        <v>0</v>
      </c>
      <c r="AX1868" s="7">
        <v>0</v>
      </c>
      <c r="AY1868" s="7">
        <v>0</v>
      </c>
      <c r="AZ1868" s="7">
        <v>1.0399621212121213</v>
      </c>
      <c r="BA1868" s="7">
        <v>0</v>
      </c>
      <c r="BB1868" s="7">
        <v>1.0399621212121213</v>
      </c>
      <c r="BC1868" s="8">
        <v>0</v>
      </c>
      <c r="BD1868" s="8">
        <v>0</v>
      </c>
      <c r="BE1868" s="8">
        <v>0</v>
      </c>
      <c r="BF1868" s="8">
        <v>0</v>
      </c>
      <c r="BG1868" s="8">
        <v>0</v>
      </c>
      <c r="BH1868" s="8">
        <v>0</v>
      </c>
      <c r="BI1868" s="8">
        <v>0</v>
      </c>
      <c r="BJ1868" s="8">
        <v>0</v>
      </c>
      <c r="BK1868" s="8">
        <v>0</v>
      </c>
      <c r="BL1868" s="8">
        <v>0</v>
      </c>
      <c r="BM1868" s="8">
        <v>0</v>
      </c>
      <c r="BN1868" s="8">
        <v>0</v>
      </c>
      <c r="BO1868" s="8">
        <v>0</v>
      </c>
      <c r="BP1868" s="8">
        <v>0</v>
      </c>
      <c r="BQ1868" s="8">
        <v>0</v>
      </c>
      <c r="BR1868" s="8">
        <v>0</v>
      </c>
    </row>
    <row r="1869" spans="1:70" x14ac:dyDescent="0.25">
      <c r="A1869" s="6">
        <v>35174479</v>
      </c>
      <c r="B1869" t="s">
        <v>3605</v>
      </c>
      <c r="C1869" s="7" t="s">
        <v>86</v>
      </c>
      <c r="D1869" s="7" t="s">
        <v>94</v>
      </c>
      <c r="E1869" s="7" t="s">
        <v>87</v>
      </c>
      <c r="F1869" t="s">
        <v>2507</v>
      </c>
      <c r="G1869" t="s">
        <v>2508</v>
      </c>
      <c r="H1869" t="s">
        <v>1551</v>
      </c>
      <c r="I1869" t="s">
        <v>1044</v>
      </c>
      <c r="J1869" t="s">
        <v>153</v>
      </c>
      <c r="K1869" t="s">
        <v>196</v>
      </c>
      <c r="L1869">
        <v>38.757626755399997</v>
      </c>
      <c r="M1869">
        <v>-122.6357688602</v>
      </c>
      <c r="N1869" s="7" t="s">
        <v>1552</v>
      </c>
      <c r="O1869" s="7" t="s">
        <v>1665</v>
      </c>
      <c r="P1869" s="7" t="s">
        <v>1554</v>
      </c>
      <c r="Q1869" s="7" t="s">
        <v>170</v>
      </c>
      <c r="R1869" s="7">
        <v>474</v>
      </c>
      <c r="S1869" s="7">
        <v>102</v>
      </c>
      <c r="T1869" s="7" t="s">
        <v>123</v>
      </c>
      <c r="U1869" s="7"/>
      <c r="V1869" s="7" t="s">
        <v>2605</v>
      </c>
      <c r="W1869" s="8">
        <v>3.9600378787878787</v>
      </c>
      <c r="X1869" s="8">
        <v>0</v>
      </c>
      <c r="Y1869" s="8">
        <v>0</v>
      </c>
      <c r="Z1869" s="8">
        <v>3.9600378787878787</v>
      </c>
      <c r="AA1869" s="8">
        <v>0</v>
      </c>
      <c r="AB1869" s="8">
        <v>0</v>
      </c>
      <c r="AC1869" s="8">
        <v>0</v>
      </c>
      <c r="AD1869" s="8">
        <v>0</v>
      </c>
      <c r="AE1869" s="8">
        <v>0</v>
      </c>
      <c r="AF1869" s="8">
        <v>0</v>
      </c>
      <c r="AG1869" s="8">
        <v>0</v>
      </c>
      <c r="AH1869" s="8">
        <v>0</v>
      </c>
      <c r="AI1869" s="8">
        <v>0</v>
      </c>
      <c r="AJ1869" s="8">
        <v>0</v>
      </c>
      <c r="AK1869" s="8">
        <v>0</v>
      </c>
      <c r="AL1869" s="8">
        <v>0</v>
      </c>
      <c r="AM1869" s="8">
        <v>0</v>
      </c>
      <c r="AN1869" s="8">
        <v>0</v>
      </c>
      <c r="AO1869" s="8">
        <v>0</v>
      </c>
      <c r="AP1869" s="8">
        <v>0</v>
      </c>
      <c r="AQ1869" s="8">
        <v>0</v>
      </c>
      <c r="AR1869" s="8">
        <v>0</v>
      </c>
      <c r="AS1869" s="8">
        <v>0</v>
      </c>
      <c r="AT1869" s="8">
        <v>0</v>
      </c>
      <c r="AU1869" s="7">
        <v>0</v>
      </c>
      <c r="AV1869" s="7">
        <v>0</v>
      </c>
      <c r="AW1869" s="7">
        <v>0</v>
      </c>
      <c r="AX1869" s="7">
        <v>0</v>
      </c>
      <c r="AY1869" s="7">
        <v>0</v>
      </c>
      <c r="AZ1869" s="7">
        <v>0</v>
      </c>
      <c r="BA1869" s="7">
        <v>0</v>
      </c>
      <c r="BB1869" s="7">
        <v>0</v>
      </c>
      <c r="BC1869" s="8">
        <v>3.9600378787878787</v>
      </c>
      <c r="BD1869" s="8">
        <v>0</v>
      </c>
      <c r="BE1869" s="8">
        <v>0</v>
      </c>
      <c r="BF1869" s="8">
        <v>3.9600378787878787</v>
      </c>
      <c r="BG1869" s="8">
        <v>0</v>
      </c>
      <c r="BH1869" s="8">
        <v>0</v>
      </c>
      <c r="BI1869" s="8">
        <v>0</v>
      </c>
      <c r="BJ1869" s="8">
        <v>0</v>
      </c>
      <c r="BK1869" s="8">
        <v>0</v>
      </c>
      <c r="BL1869" s="8">
        <v>0</v>
      </c>
      <c r="BM1869" s="8">
        <v>0</v>
      </c>
      <c r="BN1869" s="8">
        <v>0</v>
      </c>
      <c r="BO1869" s="8">
        <v>0</v>
      </c>
      <c r="BP1869" s="8">
        <v>0</v>
      </c>
      <c r="BQ1869" s="8">
        <v>0</v>
      </c>
      <c r="BR1869" s="8">
        <v>0</v>
      </c>
    </row>
    <row r="1870" spans="1:70" x14ac:dyDescent="0.25">
      <c r="A1870" s="6">
        <v>35174501</v>
      </c>
      <c r="B1870" t="s">
        <v>3606</v>
      </c>
      <c r="C1870" s="7" t="s">
        <v>86</v>
      </c>
      <c r="D1870" s="7" t="s">
        <v>94</v>
      </c>
      <c r="E1870" s="7" t="s">
        <v>87</v>
      </c>
      <c r="F1870" t="s">
        <v>2507</v>
      </c>
      <c r="G1870" t="s">
        <v>2508</v>
      </c>
      <c r="H1870" t="s">
        <v>1551</v>
      </c>
      <c r="I1870" t="s">
        <v>1044</v>
      </c>
      <c r="J1870" t="s">
        <v>153</v>
      </c>
      <c r="K1870" t="s">
        <v>196</v>
      </c>
      <c r="L1870">
        <v>38.798770886200003</v>
      </c>
      <c r="M1870">
        <v>-122.7043648123</v>
      </c>
      <c r="N1870" s="7" t="s">
        <v>1552</v>
      </c>
      <c r="O1870" s="7" t="s">
        <v>1665</v>
      </c>
      <c r="P1870" s="7" t="s">
        <v>1554</v>
      </c>
      <c r="Q1870" s="7" t="s">
        <v>170</v>
      </c>
      <c r="R1870" s="7">
        <v>474</v>
      </c>
      <c r="S1870" s="7">
        <v>102</v>
      </c>
      <c r="T1870" s="7" t="s">
        <v>123</v>
      </c>
      <c r="U1870" s="7" t="s">
        <v>221</v>
      </c>
      <c r="V1870" s="7" t="s">
        <v>222</v>
      </c>
      <c r="W1870" s="8">
        <v>0</v>
      </c>
      <c r="X1870" s="8">
        <v>3.8303030303030301</v>
      </c>
      <c r="Y1870" s="8">
        <v>0</v>
      </c>
      <c r="Z1870" s="8">
        <v>3.8303030303030301</v>
      </c>
      <c r="AA1870" s="8">
        <v>0</v>
      </c>
      <c r="AB1870" s="8">
        <v>0</v>
      </c>
      <c r="AC1870" s="8">
        <v>0</v>
      </c>
      <c r="AD1870" s="8">
        <v>0</v>
      </c>
      <c r="AE1870" s="8">
        <v>0</v>
      </c>
      <c r="AF1870" s="8">
        <v>0</v>
      </c>
      <c r="AG1870" s="8">
        <v>0</v>
      </c>
      <c r="AH1870" s="8">
        <v>0</v>
      </c>
      <c r="AI1870" s="8">
        <v>0</v>
      </c>
      <c r="AJ1870" s="8">
        <v>0</v>
      </c>
      <c r="AK1870" s="8">
        <v>0</v>
      </c>
      <c r="AL1870" s="8">
        <v>0</v>
      </c>
      <c r="AM1870" s="8">
        <v>0</v>
      </c>
      <c r="AN1870" s="8">
        <v>0</v>
      </c>
      <c r="AO1870" s="8">
        <v>0</v>
      </c>
      <c r="AP1870" s="8">
        <v>0</v>
      </c>
      <c r="AQ1870" s="8">
        <v>0</v>
      </c>
      <c r="AR1870" s="8">
        <v>0</v>
      </c>
      <c r="AS1870" s="8">
        <v>0</v>
      </c>
      <c r="AT1870" s="8">
        <v>0</v>
      </c>
      <c r="AU1870" s="7">
        <v>0</v>
      </c>
      <c r="AV1870" s="7">
        <v>0</v>
      </c>
      <c r="AW1870" s="7">
        <v>0</v>
      </c>
      <c r="AX1870" s="7">
        <v>0</v>
      </c>
      <c r="AY1870" s="7">
        <v>0</v>
      </c>
      <c r="AZ1870" s="7">
        <v>3.8303030303030301</v>
      </c>
      <c r="BA1870" s="7">
        <v>0</v>
      </c>
      <c r="BB1870" s="7">
        <v>3.8303030303030301</v>
      </c>
      <c r="BC1870" s="8">
        <v>0</v>
      </c>
      <c r="BD1870" s="8">
        <v>0</v>
      </c>
      <c r="BE1870" s="8">
        <v>0</v>
      </c>
      <c r="BF1870" s="8">
        <v>0</v>
      </c>
      <c r="BG1870" s="8">
        <v>0</v>
      </c>
      <c r="BH1870" s="8">
        <v>0</v>
      </c>
      <c r="BI1870" s="8">
        <v>0</v>
      </c>
      <c r="BJ1870" s="8">
        <v>0</v>
      </c>
      <c r="BK1870" s="8">
        <v>0</v>
      </c>
      <c r="BL1870" s="8">
        <v>0</v>
      </c>
      <c r="BM1870" s="8">
        <v>0</v>
      </c>
      <c r="BN1870" s="8">
        <v>0</v>
      </c>
      <c r="BO1870" s="8">
        <v>0</v>
      </c>
      <c r="BP1870" s="8">
        <v>0</v>
      </c>
      <c r="BQ1870" s="8">
        <v>0</v>
      </c>
      <c r="BR1870" s="8">
        <v>0</v>
      </c>
    </row>
    <row r="1871" spans="1:70" x14ac:dyDescent="0.25">
      <c r="A1871" s="6">
        <v>35219098</v>
      </c>
      <c r="B1871" t="s">
        <v>3607</v>
      </c>
      <c r="C1871" s="7" t="s">
        <v>93</v>
      </c>
      <c r="D1871" s="7" t="s">
        <v>94</v>
      </c>
      <c r="E1871" s="7" t="s">
        <v>95</v>
      </c>
      <c r="F1871" t="s">
        <v>2507</v>
      </c>
      <c r="G1871" t="s">
        <v>2508</v>
      </c>
      <c r="H1871" t="s">
        <v>1551</v>
      </c>
      <c r="I1871" t="s">
        <v>1044</v>
      </c>
      <c r="J1871" t="s">
        <v>153</v>
      </c>
      <c r="K1871" t="s">
        <v>196</v>
      </c>
      <c r="L1871">
        <v>38.7513452293</v>
      </c>
      <c r="M1871">
        <v>-122.6114856343</v>
      </c>
      <c r="N1871" s="7" t="s">
        <v>1552</v>
      </c>
      <c r="O1871" s="7" t="s">
        <v>3608</v>
      </c>
      <c r="P1871" s="7" t="s">
        <v>1554</v>
      </c>
      <c r="Q1871" s="7" t="s">
        <v>122</v>
      </c>
      <c r="R1871" s="7">
        <v>23</v>
      </c>
      <c r="S1871" s="7">
        <v>0</v>
      </c>
      <c r="T1871" s="7" t="s">
        <v>220</v>
      </c>
      <c r="U1871" s="7"/>
      <c r="V1871" s="7" t="s">
        <v>200</v>
      </c>
      <c r="W1871" s="8">
        <v>0.62424242424242427</v>
      </c>
      <c r="X1871" s="8">
        <v>0</v>
      </c>
      <c r="Y1871" s="8">
        <v>6.3825757575757577E-2</v>
      </c>
      <c r="Z1871" s="8">
        <v>0.68806818181818186</v>
      </c>
      <c r="AA1871" s="8">
        <v>0</v>
      </c>
      <c r="AB1871" s="8">
        <v>0</v>
      </c>
      <c r="AC1871" s="8">
        <v>0</v>
      </c>
      <c r="AD1871" s="8">
        <v>0</v>
      </c>
      <c r="AE1871" s="8">
        <v>0</v>
      </c>
      <c r="AF1871" s="8">
        <v>0</v>
      </c>
      <c r="AG1871" s="8">
        <v>0</v>
      </c>
      <c r="AH1871" s="8">
        <v>0</v>
      </c>
      <c r="AI1871" s="8">
        <v>0</v>
      </c>
      <c r="AJ1871" s="8">
        <v>0</v>
      </c>
      <c r="AK1871" s="8">
        <v>0</v>
      </c>
      <c r="AL1871" s="8">
        <v>0</v>
      </c>
      <c r="AM1871" s="8">
        <v>0</v>
      </c>
      <c r="AN1871" s="8">
        <v>0</v>
      </c>
      <c r="AO1871" s="8">
        <v>0</v>
      </c>
      <c r="AP1871" s="8">
        <v>0</v>
      </c>
      <c r="AQ1871" s="8">
        <v>0.62424242424242438</v>
      </c>
      <c r="AR1871" s="8">
        <v>0</v>
      </c>
      <c r="AS1871" s="8">
        <v>6.3825757575757577E-2</v>
      </c>
      <c r="AT1871" s="8">
        <v>0.68806818181818197</v>
      </c>
      <c r="AU1871" s="7">
        <v>0</v>
      </c>
      <c r="AV1871" s="7">
        <v>0</v>
      </c>
      <c r="AW1871" s="7">
        <v>0</v>
      </c>
      <c r="AX1871" s="7">
        <v>0</v>
      </c>
      <c r="AY1871" s="7">
        <v>0</v>
      </c>
      <c r="AZ1871" s="7">
        <v>0</v>
      </c>
      <c r="BA1871" s="7">
        <v>0</v>
      </c>
      <c r="BB1871" s="7">
        <v>0</v>
      </c>
      <c r="BC1871" s="8">
        <v>0</v>
      </c>
      <c r="BD1871" s="8">
        <v>0</v>
      </c>
      <c r="BE1871" s="8">
        <v>0</v>
      </c>
      <c r="BF1871" s="8">
        <v>0</v>
      </c>
      <c r="BG1871" s="8">
        <v>0</v>
      </c>
      <c r="BH1871" s="8">
        <v>0</v>
      </c>
      <c r="BI1871" s="8">
        <v>0</v>
      </c>
      <c r="BJ1871" s="8">
        <v>0</v>
      </c>
      <c r="BK1871" s="8">
        <v>0</v>
      </c>
      <c r="BL1871" s="8">
        <v>0</v>
      </c>
      <c r="BM1871" s="8">
        <v>0</v>
      </c>
      <c r="BN1871" s="8">
        <v>0</v>
      </c>
      <c r="BO1871" s="8">
        <v>0</v>
      </c>
      <c r="BP1871" s="8">
        <v>0</v>
      </c>
      <c r="BQ1871" s="8">
        <v>0</v>
      </c>
      <c r="BR1871" s="8">
        <v>0</v>
      </c>
    </row>
    <row r="1872" spans="1:70" x14ac:dyDescent="0.25">
      <c r="A1872" s="6">
        <v>35229119</v>
      </c>
      <c r="B1872" t="s">
        <v>3609</v>
      </c>
      <c r="C1872" s="7" t="s">
        <v>93</v>
      </c>
      <c r="D1872" s="7" t="s">
        <v>94</v>
      </c>
      <c r="E1872" s="7" t="s">
        <v>95</v>
      </c>
      <c r="F1872" t="s">
        <v>2507</v>
      </c>
      <c r="G1872" t="s">
        <v>2508</v>
      </c>
      <c r="H1872" t="s">
        <v>1551</v>
      </c>
      <c r="I1872" t="s">
        <v>1044</v>
      </c>
      <c r="J1872" t="s">
        <v>153</v>
      </c>
      <c r="K1872" t="s">
        <v>196</v>
      </c>
      <c r="L1872">
        <v>38.7513452293</v>
      </c>
      <c r="M1872">
        <v>-122.6114856343</v>
      </c>
      <c r="N1872" s="7" t="s">
        <v>1552</v>
      </c>
      <c r="O1872" s="7" t="s">
        <v>3608</v>
      </c>
      <c r="P1872" s="7" t="s">
        <v>1554</v>
      </c>
      <c r="Q1872" s="7" t="s">
        <v>122</v>
      </c>
      <c r="R1872" s="7">
        <v>23</v>
      </c>
      <c r="S1872" s="7">
        <v>0</v>
      </c>
      <c r="T1872" s="7" t="s">
        <v>220</v>
      </c>
      <c r="U1872" s="7"/>
      <c r="V1872" s="7" t="s">
        <v>200</v>
      </c>
      <c r="W1872" s="8">
        <v>5.4924242424242422E-3</v>
      </c>
      <c r="X1872" s="8">
        <v>0.64166666666666672</v>
      </c>
      <c r="Y1872" s="8">
        <v>0.28333333333333333</v>
      </c>
      <c r="Z1872" s="8">
        <v>0.93049242424242429</v>
      </c>
      <c r="AA1872" s="8">
        <v>0</v>
      </c>
      <c r="AB1872" s="8">
        <v>0</v>
      </c>
      <c r="AC1872" s="8">
        <v>0</v>
      </c>
      <c r="AD1872" s="8">
        <v>0</v>
      </c>
      <c r="AE1872" s="8">
        <v>0</v>
      </c>
      <c r="AF1872" s="8">
        <v>0</v>
      </c>
      <c r="AG1872" s="8">
        <v>0</v>
      </c>
      <c r="AH1872" s="8">
        <v>0</v>
      </c>
      <c r="AI1872" s="8">
        <v>0</v>
      </c>
      <c r="AJ1872" s="8">
        <v>0</v>
      </c>
      <c r="AK1872" s="8">
        <v>0</v>
      </c>
      <c r="AL1872" s="8">
        <v>0</v>
      </c>
      <c r="AM1872" s="8">
        <v>0</v>
      </c>
      <c r="AN1872" s="8">
        <v>0</v>
      </c>
      <c r="AO1872" s="8">
        <v>0</v>
      </c>
      <c r="AP1872" s="8">
        <v>0</v>
      </c>
      <c r="AQ1872" s="8">
        <v>5.4924242424242422E-3</v>
      </c>
      <c r="AR1872" s="8">
        <v>0.64166666666666672</v>
      </c>
      <c r="AS1872" s="8">
        <v>0.28333333333333333</v>
      </c>
      <c r="AT1872" s="8">
        <v>0.93049242424242429</v>
      </c>
      <c r="AU1872" s="7">
        <v>0</v>
      </c>
      <c r="AV1872" s="7">
        <v>0</v>
      </c>
      <c r="AW1872" s="7">
        <v>0</v>
      </c>
      <c r="AX1872" s="7">
        <v>0</v>
      </c>
      <c r="AY1872" s="7">
        <v>0</v>
      </c>
      <c r="AZ1872" s="7">
        <v>0</v>
      </c>
      <c r="BA1872" s="7">
        <v>0</v>
      </c>
      <c r="BB1872" s="7">
        <v>0</v>
      </c>
      <c r="BC1872" s="8">
        <v>0</v>
      </c>
      <c r="BD1872" s="8">
        <v>0</v>
      </c>
      <c r="BE1872" s="8">
        <v>0</v>
      </c>
      <c r="BF1872" s="8">
        <v>0</v>
      </c>
      <c r="BG1872" s="8">
        <v>0</v>
      </c>
      <c r="BH1872" s="8">
        <v>0</v>
      </c>
      <c r="BI1872" s="8">
        <v>0</v>
      </c>
      <c r="BJ1872" s="8">
        <v>0</v>
      </c>
      <c r="BK1872" s="8">
        <v>0</v>
      </c>
      <c r="BL1872" s="8">
        <v>0</v>
      </c>
      <c r="BM1872" s="8">
        <v>0</v>
      </c>
      <c r="BN1872" s="8">
        <v>0</v>
      </c>
      <c r="BO1872" s="8">
        <v>0</v>
      </c>
      <c r="BP1872" s="8">
        <v>0</v>
      </c>
      <c r="BQ1872" s="8">
        <v>0</v>
      </c>
      <c r="BR1872" s="8">
        <v>0</v>
      </c>
    </row>
    <row r="1873" spans="1:70" x14ac:dyDescent="0.25">
      <c r="A1873" s="6">
        <v>35409202</v>
      </c>
      <c r="B1873" t="s">
        <v>3610</v>
      </c>
      <c r="C1873" s="7" t="s">
        <v>421</v>
      </c>
      <c r="D1873" s="7" t="s">
        <v>2647</v>
      </c>
      <c r="E1873" s="7" t="s">
        <v>421</v>
      </c>
      <c r="F1873" t="s">
        <v>2507</v>
      </c>
      <c r="G1873" t="s">
        <v>2648</v>
      </c>
      <c r="H1873" t="s">
        <v>1551</v>
      </c>
      <c r="I1873" t="s">
        <v>1044</v>
      </c>
      <c r="J1873" t="s">
        <v>153</v>
      </c>
      <c r="K1873" t="s">
        <v>196</v>
      </c>
      <c r="L1873">
        <v>38.731324888099998</v>
      </c>
      <c r="M1873">
        <v>-122.6233422231</v>
      </c>
      <c r="N1873" s="7" t="s">
        <v>1552</v>
      </c>
      <c r="O1873" s="7" t="s">
        <v>3611</v>
      </c>
      <c r="P1873" s="7" t="s">
        <v>1554</v>
      </c>
      <c r="Q1873" s="7" t="s">
        <v>122</v>
      </c>
      <c r="R1873" s="7">
        <v>915</v>
      </c>
      <c r="S1873" s="7">
        <v>56</v>
      </c>
      <c r="T1873" s="7" t="s">
        <v>123</v>
      </c>
      <c r="U1873" s="7"/>
      <c r="V1873" s="7" t="s">
        <v>790</v>
      </c>
      <c r="W1873" s="8">
        <v>0</v>
      </c>
      <c r="X1873" s="8">
        <v>1.2</v>
      </c>
      <c r="Y1873" s="8">
        <v>0</v>
      </c>
      <c r="Z1873" s="8">
        <v>1.2</v>
      </c>
      <c r="AA1873" s="8">
        <v>0</v>
      </c>
      <c r="AB1873" s="8">
        <v>0</v>
      </c>
      <c r="AC1873" s="8">
        <v>0</v>
      </c>
      <c r="AD1873" s="8">
        <v>0</v>
      </c>
      <c r="AE1873" s="8">
        <v>0</v>
      </c>
      <c r="AF1873" s="8">
        <v>0</v>
      </c>
      <c r="AG1873" s="8">
        <v>0</v>
      </c>
      <c r="AH1873" s="8">
        <v>0</v>
      </c>
      <c r="AI1873" s="8">
        <v>0</v>
      </c>
      <c r="AJ1873" s="8">
        <v>0</v>
      </c>
      <c r="AK1873" s="8">
        <v>0</v>
      </c>
      <c r="AL1873" s="8">
        <v>0</v>
      </c>
      <c r="AM1873" s="8">
        <v>0</v>
      </c>
      <c r="AN1873" s="8">
        <v>0</v>
      </c>
      <c r="AO1873" s="8">
        <v>0</v>
      </c>
      <c r="AP1873" s="8">
        <v>0</v>
      </c>
      <c r="AQ1873" s="8">
        <v>0</v>
      </c>
      <c r="AR1873" s="8">
        <v>0</v>
      </c>
      <c r="AS1873" s="8">
        <v>0</v>
      </c>
      <c r="AT1873" s="8">
        <v>0</v>
      </c>
      <c r="AU1873" s="7">
        <v>0</v>
      </c>
      <c r="AV1873" s="7">
        <v>0</v>
      </c>
      <c r="AW1873" s="7">
        <v>0</v>
      </c>
      <c r="AX1873" s="7">
        <v>0</v>
      </c>
      <c r="AY1873" s="7">
        <v>0</v>
      </c>
      <c r="AZ1873" s="7">
        <v>0</v>
      </c>
      <c r="BA1873" s="7">
        <v>0</v>
      </c>
      <c r="BB1873" s="7">
        <v>0</v>
      </c>
      <c r="BC1873" s="8">
        <v>0</v>
      </c>
      <c r="BD1873" s="8">
        <v>0</v>
      </c>
      <c r="BE1873" s="8">
        <v>0</v>
      </c>
      <c r="BF1873" s="8">
        <v>0</v>
      </c>
      <c r="BG1873" s="8">
        <v>0</v>
      </c>
      <c r="BH1873" s="8">
        <v>0</v>
      </c>
      <c r="BI1873" s="8">
        <v>0</v>
      </c>
      <c r="BJ1873" s="8">
        <v>0</v>
      </c>
      <c r="BK1873" s="8">
        <v>0</v>
      </c>
      <c r="BL1873" s="8">
        <v>1.2</v>
      </c>
      <c r="BM1873" s="8">
        <v>0</v>
      </c>
      <c r="BN1873" s="8">
        <v>1.2</v>
      </c>
      <c r="BO1873" s="8">
        <v>0</v>
      </c>
      <c r="BP1873" s="8">
        <v>0</v>
      </c>
      <c r="BQ1873" s="8">
        <v>0</v>
      </c>
      <c r="BR1873" s="8">
        <v>0</v>
      </c>
    </row>
    <row r="1874" spans="1:70" x14ac:dyDescent="0.25">
      <c r="A1874" s="6">
        <v>35377520</v>
      </c>
      <c r="B1874" t="s">
        <v>3612</v>
      </c>
      <c r="C1874" s="7" t="s">
        <v>421</v>
      </c>
      <c r="D1874" s="7" t="s">
        <v>2647</v>
      </c>
      <c r="E1874" s="7" t="s">
        <v>421</v>
      </c>
      <c r="F1874" t="s">
        <v>2507</v>
      </c>
      <c r="G1874" t="s">
        <v>2648</v>
      </c>
      <c r="H1874" t="s">
        <v>1608</v>
      </c>
      <c r="I1874" t="s">
        <v>1044</v>
      </c>
      <c r="J1874" t="s">
        <v>153</v>
      </c>
      <c r="K1874" t="s">
        <v>196</v>
      </c>
      <c r="L1874">
        <v>38.848141559200002</v>
      </c>
      <c r="M1874">
        <v>-122.75619380960001</v>
      </c>
      <c r="N1874" s="7" t="s">
        <v>1552</v>
      </c>
      <c r="O1874" s="7" t="s">
        <v>3613</v>
      </c>
      <c r="P1874" s="7" t="s">
        <v>1554</v>
      </c>
      <c r="Q1874" s="7" t="s">
        <v>170</v>
      </c>
      <c r="R1874" s="7">
        <v>328</v>
      </c>
      <c r="S1874" s="7">
        <v>38</v>
      </c>
      <c r="T1874" s="7" t="s">
        <v>123</v>
      </c>
      <c r="U1874" s="7"/>
      <c r="V1874" s="7" t="s">
        <v>2625</v>
      </c>
      <c r="W1874" s="8">
        <v>0</v>
      </c>
      <c r="X1874" s="8">
        <v>3.9700757575757577</v>
      </c>
      <c r="Y1874" s="8">
        <v>0</v>
      </c>
      <c r="Z1874" s="8">
        <v>3.9700757575757577</v>
      </c>
      <c r="AA1874" s="8">
        <v>0</v>
      </c>
      <c r="AB1874" s="8">
        <v>0</v>
      </c>
      <c r="AC1874" s="8">
        <v>0</v>
      </c>
      <c r="AD1874" s="8">
        <v>0</v>
      </c>
      <c r="AE1874" s="8">
        <v>0</v>
      </c>
      <c r="AF1874" s="8">
        <v>0</v>
      </c>
      <c r="AG1874" s="8">
        <v>0</v>
      </c>
      <c r="AH1874" s="8">
        <v>0</v>
      </c>
      <c r="AI1874" s="8">
        <v>0</v>
      </c>
      <c r="AJ1874" s="8">
        <v>0</v>
      </c>
      <c r="AK1874" s="8">
        <v>0</v>
      </c>
      <c r="AL1874" s="8">
        <v>0</v>
      </c>
      <c r="AM1874" s="8">
        <v>0</v>
      </c>
      <c r="AN1874" s="8">
        <v>0</v>
      </c>
      <c r="AO1874" s="8">
        <v>0</v>
      </c>
      <c r="AP1874" s="8">
        <v>0</v>
      </c>
      <c r="AQ1874" s="8">
        <v>0</v>
      </c>
      <c r="AR1874" s="8">
        <v>0</v>
      </c>
      <c r="AS1874" s="8">
        <v>0</v>
      </c>
      <c r="AT1874" s="8">
        <v>0</v>
      </c>
      <c r="AU1874" s="7">
        <v>0</v>
      </c>
      <c r="AV1874" s="7">
        <v>0</v>
      </c>
      <c r="AW1874" s="7">
        <v>0</v>
      </c>
      <c r="AX1874" s="7">
        <v>0</v>
      </c>
      <c r="AY1874" s="7">
        <v>0</v>
      </c>
      <c r="AZ1874" s="7">
        <v>0</v>
      </c>
      <c r="BA1874" s="7">
        <v>0</v>
      </c>
      <c r="BB1874" s="7">
        <v>0</v>
      </c>
      <c r="BC1874" s="8">
        <v>0</v>
      </c>
      <c r="BD1874" s="8">
        <v>0</v>
      </c>
      <c r="BE1874" s="8">
        <v>0</v>
      </c>
      <c r="BF1874" s="8">
        <v>0</v>
      </c>
      <c r="BG1874" s="8">
        <v>0</v>
      </c>
      <c r="BH1874" s="8">
        <v>0</v>
      </c>
      <c r="BI1874" s="8">
        <v>0</v>
      </c>
      <c r="BJ1874" s="8">
        <v>0</v>
      </c>
      <c r="BK1874" s="8">
        <v>0</v>
      </c>
      <c r="BL1874" s="8">
        <v>3.9700757575757577</v>
      </c>
      <c r="BM1874" s="8">
        <v>0</v>
      </c>
      <c r="BN1874" s="8">
        <v>3.9700757575757577</v>
      </c>
      <c r="BO1874" s="8">
        <v>0</v>
      </c>
      <c r="BP1874" s="8">
        <v>0</v>
      </c>
      <c r="BQ1874" s="8">
        <v>0</v>
      </c>
      <c r="BR1874" s="8">
        <v>0</v>
      </c>
    </row>
    <row r="1875" spans="1:70" x14ac:dyDescent="0.25">
      <c r="A1875" s="6">
        <v>35409203</v>
      </c>
      <c r="B1875" t="s">
        <v>3614</v>
      </c>
      <c r="C1875" s="7" t="s">
        <v>421</v>
      </c>
      <c r="D1875" s="7" t="s">
        <v>2647</v>
      </c>
      <c r="E1875" s="7" t="s">
        <v>421</v>
      </c>
      <c r="F1875" t="s">
        <v>2507</v>
      </c>
      <c r="G1875" t="s">
        <v>2648</v>
      </c>
      <c r="H1875" t="s">
        <v>1551</v>
      </c>
      <c r="I1875" t="s">
        <v>1044</v>
      </c>
      <c r="J1875" t="s">
        <v>153</v>
      </c>
      <c r="K1875" t="s">
        <v>196</v>
      </c>
      <c r="L1875">
        <v>38.725263144099998</v>
      </c>
      <c r="M1875">
        <v>-122.6190656812</v>
      </c>
      <c r="N1875" s="7" t="s">
        <v>1552</v>
      </c>
      <c r="O1875" s="7" t="s">
        <v>3615</v>
      </c>
      <c r="P1875" s="7" t="s">
        <v>1554</v>
      </c>
      <c r="Q1875" s="7" t="s">
        <v>122</v>
      </c>
      <c r="R1875" s="7">
        <v>0</v>
      </c>
      <c r="S1875" s="7">
        <v>99</v>
      </c>
      <c r="T1875" s="7" t="s">
        <v>123</v>
      </c>
      <c r="U1875" s="7"/>
      <c r="V1875" s="7" t="s">
        <v>790</v>
      </c>
      <c r="W1875" s="8">
        <v>0</v>
      </c>
      <c r="X1875" s="8">
        <v>1.4</v>
      </c>
      <c r="Y1875" s="8">
        <v>0</v>
      </c>
      <c r="Z1875" s="8">
        <v>1.4</v>
      </c>
      <c r="AA1875" s="8">
        <v>0</v>
      </c>
      <c r="AB1875" s="8">
        <v>0</v>
      </c>
      <c r="AC1875" s="8">
        <v>0</v>
      </c>
      <c r="AD1875" s="8">
        <v>0</v>
      </c>
      <c r="AE1875" s="8">
        <v>0</v>
      </c>
      <c r="AF1875" s="8">
        <v>0</v>
      </c>
      <c r="AG1875" s="8">
        <v>0</v>
      </c>
      <c r="AH1875" s="8">
        <v>0</v>
      </c>
      <c r="AI1875" s="8">
        <v>0</v>
      </c>
      <c r="AJ1875" s="8">
        <v>0</v>
      </c>
      <c r="AK1875" s="8">
        <v>0</v>
      </c>
      <c r="AL1875" s="8">
        <v>0</v>
      </c>
      <c r="AM1875" s="8">
        <v>0</v>
      </c>
      <c r="AN1875" s="8">
        <v>0</v>
      </c>
      <c r="AO1875" s="8">
        <v>0</v>
      </c>
      <c r="AP1875" s="8">
        <v>0</v>
      </c>
      <c r="AQ1875" s="8">
        <v>0</v>
      </c>
      <c r="AR1875" s="8">
        <v>0</v>
      </c>
      <c r="AS1875" s="8">
        <v>0</v>
      </c>
      <c r="AT1875" s="8">
        <v>0</v>
      </c>
      <c r="AU1875" s="7">
        <v>0</v>
      </c>
      <c r="AV1875" s="7">
        <v>0</v>
      </c>
      <c r="AW1875" s="7">
        <v>0</v>
      </c>
      <c r="AX1875" s="7">
        <v>0</v>
      </c>
      <c r="AY1875" s="7">
        <v>0</v>
      </c>
      <c r="AZ1875" s="7">
        <v>0</v>
      </c>
      <c r="BA1875" s="7">
        <v>0</v>
      </c>
      <c r="BB1875" s="7">
        <v>0</v>
      </c>
      <c r="BC1875" s="8">
        <v>0</v>
      </c>
      <c r="BD1875" s="8">
        <v>0</v>
      </c>
      <c r="BE1875" s="8">
        <v>0</v>
      </c>
      <c r="BF1875" s="8">
        <v>0</v>
      </c>
      <c r="BG1875" s="8">
        <v>0</v>
      </c>
      <c r="BH1875" s="8">
        <v>0</v>
      </c>
      <c r="BI1875" s="8">
        <v>0</v>
      </c>
      <c r="BJ1875" s="8">
        <v>0</v>
      </c>
      <c r="BK1875" s="8">
        <v>0</v>
      </c>
      <c r="BL1875" s="8">
        <v>1.4</v>
      </c>
      <c r="BM1875" s="8">
        <v>0</v>
      </c>
      <c r="BN1875" s="8">
        <v>1.4</v>
      </c>
      <c r="BO1875" s="8">
        <v>0</v>
      </c>
      <c r="BP1875" s="8">
        <v>0</v>
      </c>
      <c r="BQ1875" s="8">
        <v>0</v>
      </c>
      <c r="BR1875" s="8">
        <v>0</v>
      </c>
    </row>
    <row r="1876" spans="1:70" x14ac:dyDescent="0.25">
      <c r="A1876" s="6">
        <v>35236439</v>
      </c>
      <c r="B1876" t="s">
        <v>3616</v>
      </c>
      <c r="C1876" s="7" t="s">
        <v>93</v>
      </c>
      <c r="D1876" s="7" t="s">
        <v>94</v>
      </c>
      <c r="E1876" s="7" t="s">
        <v>95</v>
      </c>
      <c r="F1876" t="s">
        <v>2507</v>
      </c>
      <c r="G1876" t="s">
        <v>2508</v>
      </c>
      <c r="H1876" t="s">
        <v>1551</v>
      </c>
      <c r="I1876" t="s">
        <v>1044</v>
      </c>
      <c r="J1876" t="s">
        <v>153</v>
      </c>
      <c r="K1876" t="s">
        <v>196</v>
      </c>
      <c r="L1876">
        <v>38.757684227200002</v>
      </c>
      <c r="M1876">
        <v>-122.6359104598</v>
      </c>
      <c r="N1876" s="7" t="s">
        <v>1552</v>
      </c>
      <c r="O1876" s="7" t="s">
        <v>1665</v>
      </c>
      <c r="P1876" s="7" t="s">
        <v>1554</v>
      </c>
      <c r="Q1876" s="7" t="s">
        <v>170</v>
      </c>
      <c r="R1876" s="7">
        <v>474</v>
      </c>
      <c r="S1876" s="7">
        <v>102</v>
      </c>
      <c r="T1876" s="7" t="s">
        <v>123</v>
      </c>
      <c r="U1876" s="7" t="s">
        <v>211</v>
      </c>
      <c r="V1876" s="7" t="s">
        <v>80</v>
      </c>
      <c r="W1876" s="8">
        <v>0.17613636363636365</v>
      </c>
      <c r="X1876" s="8">
        <v>1.2507575757575757</v>
      </c>
      <c r="Y1876" s="8">
        <v>0</v>
      </c>
      <c r="Z1876" s="8">
        <v>1.4268939393939395</v>
      </c>
      <c r="AA1876" s="8">
        <v>0</v>
      </c>
      <c r="AB1876" s="8">
        <v>0</v>
      </c>
      <c r="AC1876" s="8">
        <v>0</v>
      </c>
      <c r="AD1876" s="8">
        <v>0</v>
      </c>
      <c r="AE1876" s="8">
        <v>0</v>
      </c>
      <c r="AF1876" s="8">
        <v>0</v>
      </c>
      <c r="AG1876" s="8">
        <v>0</v>
      </c>
      <c r="AH1876" s="8">
        <v>0</v>
      </c>
      <c r="AI1876" s="8">
        <v>0</v>
      </c>
      <c r="AJ1876" s="8">
        <v>0</v>
      </c>
      <c r="AK1876" s="8">
        <v>0</v>
      </c>
      <c r="AL1876" s="8">
        <v>0</v>
      </c>
      <c r="AM1876" s="8">
        <v>0</v>
      </c>
      <c r="AN1876" s="8">
        <v>0</v>
      </c>
      <c r="AO1876" s="8">
        <v>0</v>
      </c>
      <c r="AP1876" s="8">
        <v>0</v>
      </c>
      <c r="AQ1876" s="8">
        <v>8.8068181818181809E-2</v>
      </c>
      <c r="AR1876" s="8">
        <v>1.2034090909090907</v>
      </c>
      <c r="AS1876" s="8">
        <v>0</v>
      </c>
      <c r="AT1876" s="8">
        <v>1.2914772727272725</v>
      </c>
      <c r="AU1876" s="7">
        <v>8.8068181818181837E-2</v>
      </c>
      <c r="AV1876" s="7">
        <v>0</v>
      </c>
      <c r="AW1876" s="7">
        <v>0</v>
      </c>
      <c r="AX1876" s="7">
        <v>8.8068181818181837E-2</v>
      </c>
      <c r="AY1876" s="7">
        <v>0</v>
      </c>
      <c r="AZ1876" s="7">
        <v>4.7348484848484834E-2</v>
      </c>
      <c r="BA1876" s="7">
        <v>0</v>
      </c>
      <c r="BB1876" s="7">
        <v>4.7348484848484834E-2</v>
      </c>
      <c r="BC1876" s="8">
        <v>0</v>
      </c>
      <c r="BD1876" s="8">
        <v>0</v>
      </c>
      <c r="BE1876" s="8">
        <v>0</v>
      </c>
      <c r="BF1876" s="8">
        <v>0</v>
      </c>
      <c r="BG1876" s="8">
        <v>0</v>
      </c>
      <c r="BH1876" s="8">
        <v>0</v>
      </c>
      <c r="BI1876" s="8">
        <v>0</v>
      </c>
      <c r="BJ1876" s="8">
        <v>0</v>
      </c>
      <c r="BK1876" s="8">
        <v>0</v>
      </c>
      <c r="BL1876" s="8">
        <v>0</v>
      </c>
      <c r="BM1876" s="8">
        <v>0</v>
      </c>
      <c r="BN1876" s="8">
        <v>0</v>
      </c>
      <c r="BO1876" s="8">
        <v>0</v>
      </c>
      <c r="BP1876" s="8">
        <v>0</v>
      </c>
      <c r="BQ1876" s="8">
        <v>0</v>
      </c>
      <c r="BR1876" s="8">
        <v>0</v>
      </c>
    </row>
    <row r="1877" spans="1:70" x14ac:dyDescent="0.25">
      <c r="A1877" s="6">
        <v>35236660</v>
      </c>
      <c r="B1877" t="s">
        <v>3617</v>
      </c>
      <c r="C1877" s="7" t="s">
        <v>115</v>
      </c>
      <c r="D1877" s="7" t="s">
        <v>94</v>
      </c>
      <c r="E1877" s="7" t="s">
        <v>95</v>
      </c>
      <c r="F1877" t="s">
        <v>2507</v>
      </c>
      <c r="G1877" t="s">
        <v>2508</v>
      </c>
      <c r="H1877" t="s">
        <v>1551</v>
      </c>
      <c r="I1877" t="s">
        <v>1044</v>
      </c>
      <c r="J1877" t="s">
        <v>153</v>
      </c>
      <c r="K1877" t="s">
        <v>196</v>
      </c>
      <c r="L1877">
        <v>38.757684227200002</v>
      </c>
      <c r="M1877">
        <v>-122.6359104598</v>
      </c>
      <c r="N1877" s="7" t="s">
        <v>1552</v>
      </c>
      <c r="O1877" s="7" t="s">
        <v>1665</v>
      </c>
      <c r="P1877" s="7" t="s">
        <v>1554</v>
      </c>
      <c r="Q1877" s="7" t="s">
        <v>170</v>
      </c>
      <c r="R1877" s="7">
        <v>474</v>
      </c>
      <c r="S1877" s="7">
        <v>102</v>
      </c>
      <c r="T1877" s="7" t="s">
        <v>123</v>
      </c>
      <c r="U1877" s="7"/>
      <c r="V1877" s="7" t="s">
        <v>200</v>
      </c>
      <c r="W1877" s="8">
        <v>0</v>
      </c>
      <c r="X1877" s="8">
        <v>0.42556818181818185</v>
      </c>
      <c r="Y1877" s="8">
        <v>0</v>
      </c>
      <c r="Z1877" s="8">
        <v>0.42556818181818185</v>
      </c>
      <c r="AA1877" s="8">
        <v>0</v>
      </c>
      <c r="AB1877" s="8">
        <v>0</v>
      </c>
      <c r="AC1877" s="8">
        <v>0</v>
      </c>
      <c r="AD1877" s="8">
        <v>0</v>
      </c>
      <c r="AE1877" s="8">
        <v>0</v>
      </c>
      <c r="AF1877" s="8">
        <v>0</v>
      </c>
      <c r="AG1877" s="8">
        <v>0</v>
      </c>
      <c r="AH1877" s="8">
        <v>0</v>
      </c>
      <c r="AI1877" s="8">
        <v>0</v>
      </c>
      <c r="AJ1877" s="8">
        <v>0</v>
      </c>
      <c r="AK1877" s="8">
        <v>0</v>
      </c>
      <c r="AL1877" s="8">
        <v>0</v>
      </c>
      <c r="AM1877" s="8">
        <v>0</v>
      </c>
      <c r="AN1877" s="8">
        <v>0</v>
      </c>
      <c r="AO1877" s="8">
        <v>0</v>
      </c>
      <c r="AP1877" s="8">
        <v>0</v>
      </c>
      <c r="AQ1877" s="8">
        <v>0</v>
      </c>
      <c r="AR1877" s="8">
        <v>0.42556818181818185</v>
      </c>
      <c r="AS1877" s="8">
        <v>0</v>
      </c>
      <c r="AT1877" s="8">
        <v>0.42556818181818185</v>
      </c>
      <c r="AU1877" s="7">
        <v>0</v>
      </c>
      <c r="AV1877" s="7">
        <v>0</v>
      </c>
      <c r="AW1877" s="7">
        <v>0</v>
      </c>
      <c r="AX1877" s="7">
        <v>0</v>
      </c>
      <c r="AY1877" s="7">
        <v>0</v>
      </c>
      <c r="AZ1877" s="7">
        <v>0</v>
      </c>
      <c r="BA1877" s="7">
        <v>0</v>
      </c>
      <c r="BB1877" s="7">
        <v>0</v>
      </c>
      <c r="BC1877" s="8">
        <v>0</v>
      </c>
      <c r="BD1877" s="8">
        <v>0</v>
      </c>
      <c r="BE1877" s="8">
        <v>0</v>
      </c>
      <c r="BF1877" s="8">
        <v>0</v>
      </c>
      <c r="BG1877" s="8">
        <v>0</v>
      </c>
      <c r="BH1877" s="8">
        <v>0</v>
      </c>
      <c r="BI1877" s="8">
        <v>0</v>
      </c>
      <c r="BJ1877" s="8">
        <v>0</v>
      </c>
      <c r="BK1877" s="8">
        <v>0</v>
      </c>
      <c r="BL1877" s="8">
        <v>0</v>
      </c>
      <c r="BM1877" s="8">
        <v>0</v>
      </c>
      <c r="BN1877" s="8">
        <v>0</v>
      </c>
      <c r="BO1877" s="8">
        <v>0</v>
      </c>
      <c r="BP1877" s="8">
        <v>0</v>
      </c>
      <c r="BQ1877" s="8">
        <v>0</v>
      </c>
      <c r="BR1877" s="8">
        <v>0</v>
      </c>
    </row>
    <row r="1878" spans="1:70" x14ac:dyDescent="0.25">
      <c r="A1878" s="6">
        <v>35234756</v>
      </c>
      <c r="B1878" t="s">
        <v>3618</v>
      </c>
      <c r="C1878" s="7" t="s">
        <v>82</v>
      </c>
      <c r="D1878" s="7" t="s">
        <v>94</v>
      </c>
      <c r="E1878" s="7" t="s">
        <v>83</v>
      </c>
      <c r="F1878" t="s">
        <v>2507</v>
      </c>
      <c r="G1878" t="s">
        <v>2508</v>
      </c>
      <c r="H1878" t="s">
        <v>1551</v>
      </c>
      <c r="I1878" t="s">
        <v>1044</v>
      </c>
      <c r="J1878" t="s">
        <v>153</v>
      </c>
      <c r="K1878" t="s">
        <v>196</v>
      </c>
      <c r="L1878">
        <v>38.757626755399997</v>
      </c>
      <c r="M1878">
        <v>-122.6357688602</v>
      </c>
      <c r="N1878" s="7" t="s">
        <v>1552</v>
      </c>
      <c r="O1878" s="7" t="s">
        <v>1665</v>
      </c>
      <c r="P1878" s="7" t="s">
        <v>1554</v>
      </c>
      <c r="Q1878" s="7" t="s">
        <v>170</v>
      </c>
      <c r="R1878" s="7">
        <v>474</v>
      </c>
      <c r="S1878" s="7">
        <v>102</v>
      </c>
      <c r="T1878" s="7" t="s">
        <v>123</v>
      </c>
      <c r="U1878" s="7" t="s">
        <v>221</v>
      </c>
      <c r="V1878" s="7" t="s">
        <v>222</v>
      </c>
      <c r="W1878" s="8">
        <v>0</v>
      </c>
      <c r="X1878" s="8">
        <v>2.782007575757576</v>
      </c>
      <c r="Y1878" s="8">
        <v>0</v>
      </c>
      <c r="Z1878" s="8">
        <v>2.782007575757576</v>
      </c>
      <c r="AA1878" s="8">
        <v>0</v>
      </c>
      <c r="AB1878" s="8">
        <v>0</v>
      </c>
      <c r="AC1878" s="8">
        <v>0</v>
      </c>
      <c r="AD1878" s="8">
        <v>0</v>
      </c>
      <c r="AE1878" s="8">
        <v>0</v>
      </c>
      <c r="AF1878" s="8">
        <v>0</v>
      </c>
      <c r="AG1878" s="8">
        <v>0</v>
      </c>
      <c r="AH1878" s="8">
        <v>0</v>
      </c>
      <c r="AI1878" s="8">
        <v>0</v>
      </c>
      <c r="AJ1878" s="8">
        <v>0</v>
      </c>
      <c r="AK1878" s="8">
        <v>0</v>
      </c>
      <c r="AL1878" s="8">
        <v>0</v>
      </c>
      <c r="AM1878" s="8">
        <v>0</v>
      </c>
      <c r="AN1878" s="8">
        <v>0</v>
      </c>
      <c r="AO1878" s="8">
        <v>0</v>
      </c>
      <c r="AP1878" s="8">
        <v>0</v>
      </c>
      <c r="AQ1878" s="8">
        <v>0</v>
      </c>
      <c r="AR1878" s="8">
        <v>0</v>
      </c>
      <c r="AS1878" s="8">
        <v>0</v>
      </c>
      <c r="AT1878" s="8">
        <v>0</v>
      </c>
      <c r="AU1878" s="7">
        <v>0</v>
      </c>
      <c r="AV1878" s="7">
        <v>0</v>
      </c>
      <c r="AW1878" s="7">
        <v>0</v>
      </c>
      <c r="AX1878" s="7">
        <v>0</v>
      </c>
      <c r="AY1878" s="7">
        <v>0</v>
      </c>
      <c r="AZ1878" s="7">
        <v>2.782007575757576</v>
      </c>
      <c r="BA1878" s="7">
        <v>0</v>
      </c>
      <c r="BB1878" s="7">
        <v>2.782007575757576</v>
      </c>
      <c r="BC1878" s="8">
        <v>0</v>
      </c>
      <c r="BD1878" s="8">
        <v>0</v>
      </c>
      <c r="BE1878" s="8">
        <v>0</v>
      </c>
      <c r="BF1878" s="8">
        <v>0</v>
      </c>
      <c r="BG1878" s="8">
        <v>0</v>
      </c>
      <c r="BH1878" s="8">
        <v>0</v>
      </c>
      <c r="BI1878" s="8">
        <v>0</v>
      </c>
      <c r="BJ1878" s="8">
        <v>0</v>
      </c>
      <c r="BK1878" s="8">
        <v>0</v>
      </c>
      <c r="BL1878" s="8">
        <v>0</v>
      </c>
      <c r="BM1878" s="8">
        <v>0</v>
      </c>
      <c r="BN1878" s="8">
        <v>0</v>
      </c>
      <c r="BO1878" s="8">
        <v>0</v>
      </c>
      <c r="BP1878" s="8">
        <v>0</v>
      </c>
      <c r="BQ1878" s="8">
        <v>0</v>
      </c>
      <c r="BR1878" s="8">
        <v>0</v>
      </c>
    </row>
    <row r="1879" spans="1:70" x14ac:dyDescent="0.25">
      <c r="A1879" s="6">
        <v>35234758</v>
      </c>
      <c r="B1879" t="s">
        <v>3619</v>
      </c>
      <c r="C1879" s="7" t="s">
        <v>86</v>
      </c>
      <c r="D1879" s="7" t="s">
        <v>94</v>
      </c>
      <c r="E1879" s="7" t="s">
        <v>87</v>
      </c>
      <c r="F1879" t="s">
        <v>2507</v>
      </c>
      <c r="G1879" t="s">
        <v>2508</v>
      </c>
      <c r="H1879" t="s">
        <v>1551</v>
      </c>
      <c r="I1879" t="s">
        <v>1044</v>
      </c>
      <c r="J1879" t="s">
        <v>153</v>
      </c>
      <c r="K1879" t="s">
        <v>196</v>
      </c>
      <c r="L1879">
        <v>38.757626755399997</v>
      </c>
      <c r="M1879">
        <v>-122.6357688602</v>
      </c>
      <c r="N1879" s="7" t="s">
        <v>1552</v>
      </c>
      <c r="O1879" s="7" t="s">
        <v>1665</v>
      </c>
      <c r="P1879" s="7" t="s">
        <v>1554</v>
      </c>
      <c r="Q1879" s="7" t="s">
        <v>170</v>
      </c>
      <c r="R1879" s="7">
        <v>474</v>
      </c>
      <c r="S1879" s="7">
        <v>102</v>
      </c>
      <c r="T1879" s="7" t="s">
        <v>123</v>
      </c>
      <c r="U1879" s="7" t="s">
        <v>211</v>
      </c>
      <c r="V1879" s="7" t="s">
        <v>80</v>
      </c>
      <c r="W1879" s="8">
        <v>0</v>
      </c>
      <c r="X1879" s="8">
        <v>1.0267045454545454</v>
      </c>
      <c r="Y1879" s="8">
        <v>0</v>
      </c>
      <c r="Z1879" s="8">
        <v>1.0267045454545454</v>
      </c>
      <c r="AA1879" s="8">
        <v>0</v>
      </c>
      <c r="AB1879" s="8">
        <v>0</v>
      </c>
      <c r="AC1879" s="8">
        <v>0</v>
      </c>
      <c r="AD1879" s="8">
        <v>0</v>
      </c>
      <c r="AE1879" s="8">
        <v>0</v>
      </c>
      <c r="AF1879" s="8">
        <v>0</v>
      </c>
      <c r="AG1879" s="8">
        <v>0</v>
      </c>
      <c r="AH1879" s="8">
        <v>0</v>
      </c>
      <c r="AI1879" s="8">
        <v>0</v>
      </c>
      <c r="AJ1879" s="8">
        <v>0</v>
      </c>
      <c r="AK1879" s="8">
        <v>0</v>
      </c>
      <c r="AL1879" s="8">
        <v>0</v>
      </c>
      <c r="AM1879" s="8">
        <v>0</v>
      </c>
      <c r="AN1879" s="8">
        <v>0</v>
      </c>
      <c r="AO1879" s="8">
        <v>0</v>
      </c>
      <c r="AP1879" s="8">
        <v>0</v>
      </c>
      <c r="AQ1879" s="8">
        <v>0</v>
      </c>
      <c r="AR1879" s="8">
        <v>0</v>
      </c>
      <c r="AS1879" s="8">
        <v>0</v>
      </c>
      <c r="AT1879" s="8">
        <v>0</v>
      </c>
      <c r="AU1879" s="7">
        <v>0</v>
      </c>
      <c r="AV1879" s="7">
        <v>0</v>
      </c>
      <c r="AW1879" s="7">
        <v>0</v>
      </c>
      <c r="AX1879" s="7">
        <v>0</v>
      </c>
      <c r="AY1879" s="7">
        <v>0</v>
      </c>
      <c r="AZ1879" s="7">
        <v>1.0267045454545454</v>
      </c>
      <c r="BA1879" s="7">
        <v>0</v>
      </c>
      <c r="BB1879" s="7">
        <v>1.0267045454545454</v>
      </c>
      <c r="BC1879" s="8">
        <v>0</v>
      </c>
      <c r="BD1879" s="8">
        <v>0</v>
      </c>
      <c r="BE1879" s="8">
        <v>0</v>
      </c>
      <c r="BF1879" s="8">
        <v>0</v>
      </c>
      <c r="BG1879" s="8">
        <v>0</v>
      </c>
      <c r="BH1879" s="8">
        <v>0</v>
      </c>
      <c r="BI1879" s="8">
        <v>0</v>
      </c>
      <c r="BJ1879" s="8">
        <v>0</v>
      </c>
      <c r="BK1879" s="8">
        <v>0</v>
      </c>
      <c r="BL1879" s="8">
        <v>0</v>
      </c>
      <c r="BM1879" s="8">
        <v>0</v>
      </c>
      <c r="BN1879" s="8">
        <v>0</v>
      </c>
      <c r="BO1879" s="8">
        <v>0</v>
      </c>
      <c r="BP1879" s="8">
        <v>0</v>
      </c>
      <c r="BQ1879" s="8">
        <v>0</v>
      </c>
      <c r="BR1879" s="8">
        <v>0</v>
      </c>
    </row>
    <row r="1880" spans="1:70" x14ac:dyDescent="0.25">
      <c r="A1880" s="6">
        <v>35234862</v>
      </c>
      <c r="B1880" t="s">
        <v>3620</v>
      </c>
      <c r="C1880" s="7" t="s">
        <v>137</v>
      </c>
      <c r="D1880" s="7" t="s">
        <v>94</v>
      </c>
      <c r="E1880" s="7" t="s">
        <v>95</v>
      </c>
      <c r="F1880" t="s">
        <v>2507</v>
      </c>
      <c r="G1880" t="s">
        <v>2508</v>
      </c>
      <c r="H1880" t="s">
        <v>1551</v>
      </c>
      <c r="I1880" t="s">
        <v>1044</v>
      </c>
      <c r="J1880" t="s">
        <v>153</v>
      </c>
      <c r="K1880" t="s">
        <v>196</v>
      </c>
      <c r="L1880">
        <v>38.757626755399997</v>
      </c>
      <c r="M1880">
        <v>-122.6357688602</v>
      </c>
      <c r="N1880" s="7" t="s">
        <v>1552</v>
      </c>
      <c r="O1880" s="7" t="s">
        <v>1665</v>
      </c>
      <c r="P1880" s="7" t="s">
        <v>1554</v>
      </c>
      <c r="Q1880" s="7" t="s">
        <v>170</v>
      </c>
      <c r="R1880" s="7">
        <v>474</v>
      </c>
      <c r="S1880" s="7">
        <v>102</v>
      </c>
      <c r="T1880" s="7" t="s">
        <v>123</v>
      </c>
      <c r="U1880" s="7" t="s">
        <v>211</v>
      </c>
      <c r="V1880" s="7" t="s">
        <v>207</v>
      </c>
      <c r="W1880" s="8">
        <v>3.787878787878788E-3</v>
      </c>
      <c r="X1880" s="8">
        <v>0.12310606060606061</v>
      </c>
      <c r="Y1880" s="8">
        <v>0</v>
      </c>
      <c r="Z1880" s="8">
        <v>0.12689393939393939</v>
      </c>
      <c r="AA1880" s="8">
        <v>0</v>
      </c>
      <c r="AB1880" s="8">
        <v>0</v>
      </c>
      <c r="AC1880" s="8">
        <v>0</v>
      </c>
      <c r="AD1880" s="8">
        <v>0</v>
      </c>
      <c r="AE1880" s="8">
        <v>0</v>
      </c>
      <c r="AF1880" s="8">
        <v>0</v>
      </c>
      <c r="AG1880" s="8">
        <v>0</v>
      </c>
      <c r="AH1880" s="8">
        <v>0</v>
      </c>
      <c r="AI1880" s="8">
        <v>0</v>
      </c>
      <c r="AJ1880" s="8">
        <v>0</v>
      </c>
      <c r="AK1880" s="8">
        <v>0</v>
      </c>
      <c r="AL1880" s="8">
        <v>0</v>
      </c>
      <c r="AM1880" s="8">
        <v>0</v>
      </c>
      <c r="AN1880" s="8">
        <v>0</v>
      </c>
      <c r="AO1880" s="8">
        <v>0</v>
      </c>
      <c r="AP1880" s="8">
        <v>0</v>
      </c>
      <c r="AQ1880" s="8">
        <v>0</v>
      </c>
      <c r="AR1880" s="8">
        <v>0</v>
      </c>
      <c r="AS1880" s="8">
        <v>0</v>
      </c>
      <c r="AT1880" s="8">
        <v>0</v>
      </c>
      <c r="AU1880" s="7">
        <v>0</v>
      </c>
      <c r="AV1880" s="7">
        <v>0</v>
      </c>
      <c r="AW1880" s="7">
        <v>0</v>
      </c>
      <c r="AX1880" s="7">
        <v>0</v>
      </c>
      <c r="AY1880" s="7">
        <v>0.12689393939393939</v>
      </c>
      <c r="AZ1880" s="7">
        <v>0</v>
      </c>
      <c r="BA1880" s="7">
        <v>0</v>
      </c>
      <c r="BB1880" s="7">
        <v>0.12689393939393939</v>
      </c>
      <c r="BC1880" s="8">
        <v>0</v>
      </c>
      <c r="BD1880" s="8">
        <v>0</v>
      </c>
      <c r="BE1880" s="8">
        <v>0</v>
      </c>
      <c r="BF1880" s="8">
        <v>0</v>
      </c>
      <c r="BG1880" s="8">
        <v>0</v>
      </c>
      <c r="BH1880" s="8">
        <v>0</v>
      </c>
      <c r="BI1880" s="8">
        <v>0</v>
      </c>
      <c r="BJ1880" s="8">
        <v>0</v>
      </c>
      <c r="BK1880" s="8">
        <v>0</v>
      </c>
      <c r="BL1880" s="8">
        <v>0</v>
      </c>
      <c r="BM1880" s="8">
        <v>0</v>
      </c>
      <c r="BN1880" s="8">
        <v>0</v>
      </c>
      <c r="BO1880" s="8">
        <v>0</v>
      </c>
      <c r="BP1880" s="8">
        <v>0</v>
      </c>
      <c r="BQ1880" s="8">
        <v>0</v>
      </c>
      <c r="BR1880" s="8">
        <v>0</v>
      </c>
    </row>
    <row r="1881" spans="1:70" x14ac:dyDescent="0.25">
      <c r="A1881" s="6">
        <v>35234865</v>
      </c>
      <c r="B1881" t="s">
        <v>3621</v>
      </c>
      <c r="C1881" s="7" t="s">
        <v>86</v>
      </c>
      <c r="D1881" s="7" t="s">
        <v>94</v>
      </c>
      <c r="E1881" s="7" t="s">
        <v>87</v>
      </c>
      <c r="F1881" t="s">
        <v>2507</v>
      </c>
      <c r="G1881" t="s">
        <v>2508</v>
      </c>
      <c r="H1881" t="s">
        <v>1551</v>
      </c>
      <c r="I1881" t="s">
        <v>1044</v>
      </c>
      <c r="J1881" t="s">
        <v>153</v>
      </c>
      <c r="K1881" t="s">
        <v>196</v>
      </c>
      <c r="L1881">
        <v>38.757626755399997</v>
      </c>
      <c r="M1881">
        <v>-122.6357688602</v>
      </c>
      <c r="N1881" s="7" t="s">
        <v>1552</v>
      </c>
      <c r="O1881" s="7" t="s">
        <v>1665</v>
      </c>
      <c r="P1881" s="7" t="s">
        <v>1554</v>
      </c>
      <c r="Q1881" s="7" t="s">
        <v>170</v>
      </c>
      <c r="R1881" s="7">
        <v>474</v>
      </c>
      <c r="S1881" s="7">
        <v>102</v>
      </c>
      <c r="T1881" s="7" t="s">
        <v>123</v>
      </c>
      <c r="U1881" s="7" t="s">
        <v>221</v>
      </c>
      <c r="V1881" s="7" t="s">
        <v>222</v>
      </c>
      <c r="W1881" s="8">
        <v>0</v>
      </c>
      <c r="X1881" s="8">
        <v>1.0683712121212121</v>
      </c>
      <c r="Y1881" s="8">
        <v>0</v>
      </c>
      <c r="Z1881" s="8">
        <v>1.0683712121212121</v>
      </c>
      <c r="AA1881" s="8">
        <v>0</v>
      </c>
      <c r="AB1881" s="8">
        <v>0</v>
      </c>
      <c r="AC1881" s="8">
        <v>0</v>
      </c>
      <c r="AD1881" s="8">
        <v>0</v>
      </c>
      <c r="AE1881" s="8">
        <v>0</v>
      </c>
      <c r="AF1881" s="8">
        <v>0</v>
      </c>
      <c r="AG1881" s="8">
        <v>0</v>
      </c>
      <c r="AH1881" s="8">
        <v>0</v>
      </c>
      <c r="AI1881" s="8">
        <v>0</v>
      </c>
      <c r="AJ1881" s="8">
        <v>0</v>
      </c>
      <c r="AK1881" s="8">
        <v>0</v>
      </c>
      <c r="AL1881" s="8">
        <v>0</v>
      </c>
      <c r="AM1881" s="8">
        <v>0</v>
      </c>
      <c r="AN1881" s="8">
        <v>0</v>
      </c>
      <c r="AO1881" s="8">
        <v>0</v>
      </c>
      <c r="AP1881" s="8">
        <v>0</v>
      </c>
      <c r="AQ1881" s="8">
        <v>0</v>
      </c>
      <c r="AR1881" s="8">
        <v>0</v>
      </c>
      <c r="AS1881" s="8">
        <v>0</v>
      </c>
      <c r="AT1881" s="8">
        <v>0</v>
      </c>
      <c r="AU1881" s="7">
        <v>0</v>
      </c>
      <c r="AV1881" s="7">
        <v>0</v>
      </c>
      <c r="AW1881" s="7">
        <v>0</v>
      </c>
      <c r="AX1881" s="7">
        <v>0</v>
      </c>
      <c r="AY1881" s="7">
        <v>0</v>
      </c>
      <c r="AZ1881" s="7">
        <v>1.0683712121212121</v>
      </c>
      <c r="BA1881" s="7">
        <v>0</v>
      </c>
      <c r="BB1881" s="7">
        <v>1.0683712121212121</v>
      </c>
      <c r="BC1881" s="8">
        <v>0</v>
      </c>
      <c r="BD1881" s="8">
        <v>0</v>
      </c>
      <c r="BE1881" s="8">
        <v>0</v>
      </c>
      <c r="BF1881" s="8">
        <v>0</v>
      </c>
      <c r="BG1881" s="8">
        <v>0</v>
      </c>
      <c r="BH1881" s="8">
        <v>0</v>
      </c>
      <c r="BI1881" s="8">
        <v>0</v>
      </c>
      <c r="BJ1881" s="8">
        <v>0</v>
      </c>
      <c r="BK1881" s="8">
        <v>0</v>
      </c>
      <c r="BL1881" s="8">
        <v>0</v>
      </c>
      <c r="BM1881" s="8">
        <v>0</v>
      </c>
      <c r="BN1881" s="8">
        <v>0</v>
      </c>
      <c r="BO1881" s="8">
        <v>0</v>
      </c>
      <c r="BP1881" s="8">
        <v>0</v>
      </c>
      <c r="BQ1881" s="8">
        <v>0</v>
      </c>
      <c r="BR1881" s="8">
        <v>0</v>
      </c>
    </row>
    <row r="1882" spans="1:70" x14ac:dyDescent="0.25">
      <c r="A1882" s="6">
        <v>35137593</v>
      </c>
      <c r="B1882" t="s">
        <v>3622</v>
      </c>
      <c r="C1882" s="7" t="s">
        <v>93</v>
      </c>
      <c r="D1882" s="7" t="s">
        <v>94</v>
      </c>
      <c r="E1882" s="7" t="s">
        <v>95</v>
      </c>
      <c r="F1882" t="s">
        <v>2507</v>
      </c>
      <c r="G1882" t="s">
        <v>2508</v>
      </c>
      <c r="H1882" t="s">
        <v>1608</v>
      </c>
      <c r="I1882" t="s">
        <v>1044</v>
      </c>
      <c r="J1882" t="s">
        <v>153</v>
      </c>
      <c r="K1882" t="s">
        <v>196</v>
      </c>
      <c r="L1882">
        <v>38.865375403800002</v>
      </c>
      <c r="M1882">
        <v>-122.76925945399999</v>
      </c>
      <c r="N1882" s="7" t="s">
        <v>1552</v>
      </c>
      <c r="O1882" s="7" t="s">
        <v>1656</v>
      </c>
      <c r="P1882" s="7" t="s">
        <v>1554</v>
      </c>
      <c r="Q1882" s="7" t="s">
        <v>170</v>
      </c>
      <c r="R1882" s="7">
        <v>328</v>
      </c>
      <c r="S1882" s="7">
        <v>182</v>
      </c>
      <c r="T1882" s="7" t="s">
        <v>123</v>
      </c>
      <c r="U1882" s="7"/>
      <c r="V1882" s="7" t="s">
        <v>200</v>
      </c>
      <c r="W1882" s="8">
        <v>1.3785984848484849</v>
      </c>
      <c r="X1882" s="8">
        <v>0</v>
      </c>
      <c r="Y1882" s="8">
        <v>0</v>
      </c>
      <c r="Z1882" s="8">
        <v>1.3785984848484849</v>
      </c>
      <c r="AA1882" s="8">
        <v>0</v>
      </c>
      <c r="AB1882" s="8">
        <v>0</v>
      </c>
      <c r="AC1882" s="8">
        <v>0</v>
      </c>
      <c r="AD1882" s="8">
        <v>0</v>
      </c>
      <c r="AE1882" s="8">
        <v>0</v>
      </c>
      <c r="AF1882" s="8">
        <v>0</v>
      </c>
      <c r="AG1882" s="8">
        <v>0</v>
      </c>
      <c r="AH1882" s="8">
        <v>0</v>
      </c>
      <c r="AI1882" s="8">
        <v>0</v>
      </c>
      <c r="AJ1882" s="8">
        <v>0</v>
      </c>
      <c r="AK1882" s="8">
        <v>0</v>
      </c>
      <c r="AL1882" s="8">
        <v>0</v>
      </c>
      <c r="AM1882" s="8">
        <v>0</v>
      </c>
      <c r="AN1882" s="8">
        <v>0</v>
      </c>
      <c r="AO1882" s="8">
        <v>0</v>
      </c>
      <c r="AP1882" s="8">
        <v>0</v>
      </c>
      <c r="AQ1882" s="8">
        <v>1.3785984848484847</v>
      </c>
      <c r="AR1882" s="8">
        <v>0</v>
      </c>
      <c r="AS1882" s="8">
        <v>0</v>
      </c>
      <c r="AT1882" s="8">
        <v>1.3785984848484847</v>
      </c>
      <c r="AU1882" s="7">
        <v>0</v>
      </c>
      <c r="AV1882" s="7">
        <v>0</v>
      </c>
      <c r="AW1882" s="7">
        <v>0</v>
      </c>
      <c r="AX1882" s="7">
        <v>0</v>
      </c>
      <c r="AY1882" s="7">
        <v>0</v>
      </c>
      <c r="AZ1882" s="7">
        <v>0</v>
      </c>
      <c r="BA1882" s="7">
        <v>0</v>
      </c>
      <c r="BB1882" s="7">
        <v>0</v>
      </c>
      <c r="BC1882" s="8">
        <v>0</v>
      </c>
      <c r="BD1882" s="8">
        <v>0</v>
      </c>
      <c r="BE1882" s="8">
        <v>0</v>
      </c>
      <c r="BF1882" s="8">
        <v>0</v>
      </c>
      <c r="BG1882" s="8">
        <v>0</v>
      </c>
      <c r="BH1882" s="8">
        <v>0</v>
      </c>
      <c r="BI1882" s="8">
        <v>0</v>
      </c>
      <c r="BJ1882" s="8">
        <v>0</v>
      </c>
      <c r="BK1882" s="8">
        <v>0</v>
      </c>
      <c r="BL1882" s="8">
        <v>0</v>
      </c>
      <c r="BM1882" s="8">
        <v>0</v>
      </c>
      <c r="BN1882" s="8">
        <v>0</v>
      </c>
      <c r="BO1882" s="8">
        <v>0</v>
      </c>
      <c r="BP1882" s="8">
        <v>0</v>
      </c>
      <c r="BQ1882" s="8">
        <v>0</v>
      </c>
      <c r="BR1882" s="8">
        <v>0</v>
      </c>
    </row>
    <row r="1883" spans="1:70" x14ac:dyDescent="0.25">
      <c r="A1883" s="6">
        <v>35137596</v>
      </c>
      <c r="B1883" t="s">
        <v>3623</v>
      </c>
      <c r="C1883" s="7" t="s">
        <v>93</v>
      </c>
      <c r="D1883" s="7" t="s">
        <v>94</v>
      </c>
      <c r="E1883" s="7" t="s">
        <v>95</v>
      </c>
      <c r="F1883" t="s">
        <v>2507</v>
      </c>
      <c r="G1883" t="s">
        <v>2508</v>
      </c>
      <c r="H1883" t="s">
        <v>1608</v>
      </c>
      <c r="I1883" t="s">
        <v>1044</v>
      </c>
      <c r="J1883" t="s">
        <v>153</v>
      </c>
      <c r="K1883" t="s">
        <v>196</v>
      </c>
      <c r="L1883">
        <v>38.854645099000003</v>
      </c>
      <c r="M1883">
        <v>-122.7807087426</v>
      </c>
      <c r="N1883" s="7" t="s">
        <v>1552</v>
      </c>
      <c r="O1883" s="7" t="s">
        <v>1656</v>
      </c>
      <c r="P1883" s="7" t="s">
        <v>1554</v>
      </c>
      <c r="Q1883" s="7" t="s">
        <v>170</v>
      </c>
      <c r="R1883" s="7">
        <v>328</v>
      </c>
      <c r="S1883" s="7">
        <v>182</v>
      </c>
      <c r="T1883" s="7" t="s">
        <v>123</v>
      </c>
      <c r="U1883" s="7"/>
      <c r="V1883" s="7" t="s">
        <v>200</v>
      </c>
      <c r="W1883" s="8">
        <v>1.0115530303030302</v>
      </c>
      <c r="X1883" s="8">
        <v>0</v>
      </c>
      <c r="Y1883" s="8">
        <v>0</v>
      </c>
      <c r="Z1883" s="8">
        <v>1.0115530303030302</v>
      </c>
      <c r="AA1883" s="8">
        <v>0</v>
      </c>
      <c r="AB1883" s="8">
        <v>0</v>
      </c>
      <c r="AC1883" s="8">
        <v>0</v>
      </c>
      <c r="AD1883" s="8">
        <v>0</v>
      </c>
      <c r="AE1883" s="8">
        <v>0</v>
      </c>
      <c r="AF1883" s="8">
        <v>0</v>
      </c>
      <c r="AG1883" s="8">
        <v>0</v>
      </c>
      <c r="AH1883" s="8">
        <v>0</v>
      </c>
      <c r="AI1883" s="8">
        <v>0</v>
      </c>
      <c r="AJ1883" s="8">
        <v>0</v>
      </c>
      <c r="AK1883" s="8">
        <v>0</v>
      </c>
      <c r="AL1883" s="8">
        <v>0</v>
      </c>
      <c r="AM1883" s="8">
        <v>0</v>
      </c>
      <c r="AN1883" s="8">
        <v>0</v>
      </c>
      <c r="AO1883" s="8">
        <v>0</v>
      </c>
      <c r="AP1883" s="8">
        <v>0</v>
      </c>
      <c r="AQ1883" s="8">
        <v>1.0115530303030305</v>
      </c>
      <c r="AR1883" s="8">
        <v>0</v>
      </c>
      <c r="AS1883" s="8">
        <v>0</v>
      </c>
      <c r="AT1883" s="8">
        <v>1.0115530303030305</v>
      </c>
      <c r="AU1883" s="7">
        <v>0</v>
      </c>
      <c r="AV1883" s="7">
        <v>0</v>
      </c>
      <c r="AW1883" s="7">
        <v>0</v>
      </c>
      <c r="AX1883" s="7">
        <v>0</v>
      </c>
      <c r="AY1883" s="7">
        <v>0</v>
      </c>
      <c r="AZ1883" s="7">
        <v>0</v>
      </c>
      <c r="BA1883" s="7">
        <v>0</v>
      </c>
      <c r="BB1883" s="7">
        <v>0</v>
      </c>
      <c r="BC1883" s="8">
        <v>0</v>
      </c>
      <c r="BD1883" s="8">
        <v>0</v>
      </c>
      <c r="BE1883" s="8">
        <v>0</v>
      </c>
      <c r="BF1883" s="8">
        <v>0</v>
      </c>
      <c r="BG1883" s="8">
        <v>0</v>
      </c>
      <c r="BH1883" s="8">
        <v>0</v>
      </c>
      <c r="BI1883" s="8">
        <v>0</v>
      </c>
      <c r="BJ1883" s="8">
        <v>0</v>
      </c>
      <c r="BK1883" s="8">
        <v>0</v>
      </c>
      <c r="BL1883" s="8">
        <v>0</v>
      </c>
      <c r="BM1883" s="8">
        <v>0</v>
      </c>
      <c r="BN1883" s="8">
        <v>0</v>
      </c>
      <c r="BO1883" s="8">
        <v>0</v>
      </c>
      <c r="BP1883" s="8">
        <v>0</v>
      </c>
      <c r="BQ1883" s="8">
        <v>0</v>
      </c>
      <c r="BR1883" s="8">
        <v>0</v>
      </c>
    </row>
    <row r="1884" spans="1:70" x14ac:dyDescent="0.25">
      <c r="A1884" s="6">
        <v>35217267</v>
      </c>
      <c r="B1884" t="s">
        <v>3624</v>
      </c>
      <c r="C1884" s="7" t="s">
        <v>93</v>
      </c>
      <c r="D1884" s="7" t="s">
        <v>94</v>
      </c>
      <c r="E1884" s="7" t="s">
        <v>95</v>
      </c>
      <c r="F1884" t="s">
        <v>2507</v>
      </c>
      <c r="G1884" t="s">
        <v>2508</v>
      </c>
      <c r="H1884" t="s">
        <v>98</v>
      </c>
      <c r="I1884" t="s">
        <v>98</v>
      </c>
      <c r="J1884" t="s">
        <v>99</v>
      </c>
      <c r="K1884" t="s">
        <v>100</v>
      </c>
      <c r="L1884">
        <v>37.487156584099999</v>
      </c>
      <c r="M1884">
        <v>-119.961844379</v>
      </c>
      <c r="N1884" s="7" t="s">
        <v>583</v>
      </c>
      <c r="O1884" s="7" t="s">
        <v>3625</v>
      </c>
      <c r="P1884" s="7" t="s">
        <v>585</v>
      </c>
      <c r="Q1884" s="7" t="s">
        <v>122</v>
      </c>
      <c r="R1884" s="7">
        <v>10</v>
      </c>
      <c r="S1884" s="7">
        <v>515</v>
      </c>
      <c r="T1884" s="7" t="s">
        <v>123</v>
      </c>
      <c r="U1884" s="7"/>
      <c r="V1884" s="7" t="s">
        <v>101</v>
      </c>
      <c r="W1884" s="8">
        <v>0.93977272727272732</v>
      </c>
      <c r="X1884" s="8">
        <v>0</v>
      </c>
      <c r="Y1884" s="8">
        <v>0</v>
      </c>
      <c r="Z1884" s="8">
        <v>0.93977272727272732</v>
      </c>
      <c r="AA1884" s="8">
        <v>0</v>
      </c>
      <c r="AB1884" s="8">
        <v>0</v>
      </c>
      <c r="AC1884" s="8">
        <v>0</v>
      </c>
      <c r="AD1884" s="8">
        <v>0</v>
      </c>
      <c r="AE1884" s="8">
        <v>0</v>
      </c>
      <c r="AF1884" s="8">
        <v>0</v>
      </c>
      <c r="AG1884" s="8">
        <v>0</v>
      </c>
      <c r="AH1884" s="8">
        <v>0</v>
      </c>
      <c r="AI1884" s="8">
        <v>0</v>
      </c>
      <c r="AJ1884" s="8">
        <v>0</v>
      </c>
      <c r="AK1884" s="8">
        <v>0</v>
      </c>
      <c r="AL1884" s="8">
        <v>0</v>
      </c>
      <c r="AM1884" s="8">
        <v>0.9397727272727272</v>
      </c>
      <c r="AN1884" s="8">
        <v>0</v>
      </c>
      <c r="AO1884" s="8">
        <v>0</v>
      </c>
      <c r="AP1884" s="8">
        <v>0.9397727272727272</v>
      </c>
      <c r="AQ1884" s="8">
        <v>0</v>
      </c>
      <c r="AR1884" s="8">
        <v>0</v>
      </c>
      <c r="AS1884" s="8">
        <v>0</v>
      </c>
      <c r="AT1884" s="8">
        <v>0</v>
      </c>
      <c r="AU1884" s="7">
        <v>0</v>
      </c>
      <c r="AV1884" s="7">
        <v>0</v>
      </c>
      <c r="AW1884" s="7">
        <v>0</v>
      </c>
      <c r="AX1884" s="7">
        <v>0</v>
      </c>
      <c r="AY1884" s="7">
        <v>0</v>
      </c>
      <c r="AZ1884" s="7">
        <v>0</v>
      </c>
      <c r="BA1884" s="7">
        <v>0</v>
      </c>
      <c r="BB1884" s="7">
        <v>0</v>
      </c>
      <c r="BC1884" s="8">
        <v>0</v>
      </c>
      <c r="BD1884" s="8">
        <v>0</v>
      </c>
      <c r="BE1884" s="8">
        <v>0</v>
      </c>
      <c r="BF1884" s="8">
        <v>0</v>
      </c>
      <c r="BG1884" s="8">
        <v>0</v>
      </c>
      <c r="BH1884" s="8">
        <v>0</v>
      </c>
      <c r="BI1884" s="8">
        <v>0</v>
      </c>
      <c r="BJ1884" s="8">
        <v>0</v>
      </c>
      <c r="BK1884" s="8">
        <v>0</v>
      </c>
      <c r="BL1884" s="8">
        <v>0</v>
      </c>
      <c r="BM1884" s="8">
        <v>0</v>
      </c>
      <c r="BN1884" s="8">
        <v>0</v>
      </c>
      <c r="BO1884" s="8">
        <v>0</v>
      </c>
      <c r="BP1884" s="8">
        <v>0</v>
      </c>
      <c r="BQ1884" s="8">
        <v>0</v>
      </c>
      <c r="BR1884" s="8">
        <v>0</v>
      </c>
    </row>
    <row r="1885" spans="1:70" x14ac:dyDescent="0.25">
      <c r="A1885" s="6">
        <v>35378687</v>
      </c>
      <c r="B1885" t="s">
        <v>3626</v>
      </c>
      <c r="C1885" s="7" t="s">
        <v>421</v>
      </c>
      <c r="D1885" s="7" t="s">
        <v>2647</v>
      </c>
      <c r="E1885" s="7" t="s">
        <v>421</v>
      </c>
      <c r="F1885" t="s">
        <v>2507</v>
      </c>
      <c r="G1885" t="s">
        <v>2648</v>
      </c>
      <c r="H1885" t="s">
        <v>1551</v>
      </c>
      <c r="I1885" t="s">
        <v>1044</v>
      </c>
      <c r="J1885" t="s">
        <v>153</v>
      </c>
      <c r="K1885" t="s">
        <v>196</v>
      </c>
      <c r="L1885">
        <v>38.829149793799999</v>
      </c>
      <c r="M1885">
        <v>-122.7295160644</v>
      </c>
      <c r="N1885" s="7" t="s">
        <v>1552</v>
      </c>
      <c r="O1885" s="7" t="s">
        <v>1656</v>
      </c>
      <c r="P1885" s="7" t="s">
        <v>1554</v>
      </c>
      <c r="Q1885" s="7" t="s">
        <v>170</v>
      </c>
      <c r="R1885" s="7">
        <v>328</v>
      </c>
      <c r="S1885" s="7">
        <v>182</v>
      </c>
      <c r="T1885" s="7" t="s">
        <v>123</v>
      </c>
      <c r="U1885" s="7"/>
      <c r="V1885" s="7" t="s">
        <v>790</v>
      </c>
      <c r="W1885" s="8">
        <v>0</v>
      </c>
      <c r="X1885" s="8">
        <v>8.8399621212121211</v>
      </c>
      <c r="Y1885" s="8">
        <v>0</v>
      </c>
      <c r="Z1885" s="8">
        <v>8.8399621212121211</v>
      </c>
      <c r="AA1885" s="8">
        <v>0</v>
      </c>
      <c r="AB1885" s="8">
        <v>0</v>
      </c>
      <c r="AC1885" s="8">
        <v>0</v>
      </c>
      <c r="AD1885" s="8">
        <v>0</v>
      </c>
      <c r="AE1885" s="8">
        <v>0</v>
      </c>
      <c r="AF1885" s="8">
        <v>0</v>
      </c>
      <c r="AG1885" s="8">
        <v>0</v>
      </c>
      <c r="AH1885" s="8">
        <v>0</v>
      </c>
      <c r="AI1885" s="8">
        <v>0</v>
      </c>
      <c r="AJ1885" s="8">
        <v>0</v>
      </c>
      <c r="AK1885" s="8">
        <v>0</v>
      </c>
      <c r="AL1885" s="8">
        <v>0</v>
      </c>
      <c r="AM1885" s="8">
        <v>0</v>
      </c>
      <c r="AN1885" s="8">
        <v>0</v>
      </c>
      <c r="AO1885" s="8">
        <v>0</v>
      </c>
      <c r="AP1885" s="8">
        <v>0</v>
      </c>
      <c r="AQ1885" s="8">
        <v>0</v>
      </c>
      <c r="AR1885" s="8">
        <v>0</v>
      </c>
      <c r="AS1885" s="8">
        <v>0</v>
      </c>
      <c r="AT1885" s="8">
        <v>0</v>
      </c>
      <c r="AU1885" s="7">
        <v>0</v>
      </c>
      <c r="AV1885" s="7">
        <v>0</v>
      </c>
      <c r="AW1885" s="7">
        <v>0</v>
      </c>
      <c r="AX1885" s="7">
        <v>0</v>
      </c>
      <c r="AY1885" s="7">
        <v>0</v>
      </c>
      <c r="AZ1885" s="7">
        <v>0</v>
      </c>
      <c r="BA1885" s="7">
        <v>0</v>
      </c>
      <c r="BB1885" s="7">
        <v>0</v>
      </c>
      <c r="BC1885" s="8">
        <v>0</v>
      </c>
      <c r="BD1885" s="8">
        <v>0</v>
      </c>
      <c r="BE1885" s="8">
        <v>0</v>
      </c>
      <c r="BF1885" s="8">
        <v>0</v>
      </c>
      <c r="BG1885" s="8">
        <v>0</v>
      </c>
      <c r="BH1885" s="8">
        <v>8.8399621212121211</v>
      </c>
      <c r="BI1885" s="8">
        <v>0</v>
      </c>
      <c r="BJ1885" s="8">
        <v>8.8399621212121211</v>
      </c>
      <c r="BK1885" s="8">
        <v>0</v>
      </c>
      <c r="BL1885" s="8">
        <v>0</v>
      </c>
      <c r="BM1885" s="8">
        <v>0</v>
      </c>
      <c r="BN1885" s="8">
        <v>0</v>
      </c>
      <c r="BO1885" s="8">
        <v>0</v>
      </c>
      <c r="BP1885" s="8">
        <v>0</v>
      </c>
      <c r="BQ1885" s="8">
        <v>0</v>
      </c>
      <c r="BR1885" s="8">
        <v>0</v>
      </c>
    </row>
    <row r="1886" spans="1:70" x14ac:dyDescent="0.25">
      <c r="A1886" s="6">
        <v>35378688</v>
      </c>
      <c r="B1886" t="s">
        <v>3627</v>
      </c>
      <c r="C1886" s="7" t="s">
        <v>421</v>
      </c>
      <c r="D1886" s="7" t="s">
        <v>2647</v>
      </c>
      <c r="E1886" s="7" t="s">
        <v>421</v>
      </c>
      <c r="F1886" t="s">
        <v>2507</v>
      </c>
      <c r="G1886" t="s">
        <v>2648</v>
      </c>
      <c r="H1886" t="s">
        <v>1551</v>
      </c>
      <c r="I1886" t="s">
        <v>1044</v>
      </c>
      <c r="J1886" t="s">
        <v>153</v>
      </c>
      <c r="K1886" t="s">
        <v>196</v>
      </c>
      <c r="L1886">
        <v>38.829612493900001</v>
      </c>
      <c r="M1886">
        <v>-122.72995326500001</v>
      </c>
      <c r="N1886" s="7" t="s">
        <v>1552</v>
      </c>
      <c r="O1886" s="7" t="s">
        <v>1656</v>
      </c>
      <c r="P1886" s="7" t="s">
        <v>1554</v>
      </c>
      <c r="Q1886" s="7" t="s">
        <v>170</v>
      </c>
      <c r="R1886" s="7">
        <v>328</v>
      </c>
      <c r="S1886" s="7">
        <v>182</v>
      </c>
      <c r="T1886" s="7" t="s">
        <v>123</v>
      </c>
      <c r="U1886" s="7"/>
      <c r="V1886" s="7" t="s">
        <v>790</v>
      </c>
      <c r="W1886" s="8">
        <v>0</v>
      </c>
      <c r="X1886" s="8">
        <v>10.889962121212122</v>
      </c>
      <c r="Y1886" s="8">
        <v>0</v>
      </c>
      <c r="Z1886" s="8">
        <v>10.889962121212122</v>
      </c>
      <c r="AA1886" s="8">
        <v>0</v>
      </c>
      <c r="AB1886" s="8">
        <v>0</v>
      </c>
      <c r="AC1886" s="8">
        <v>0</v>
      </c>
      <c r="AD1886" s="8">
        <v>0</v>
      </c>
      <c r="AE1886" s="8">
        <v>0</v>
      </c>
      <c r="AF1886" s="8">
        <v>0</v>
      </c>
      <c r="AG1886" s="8">
        <v>0</v>
      </c>
      <c r="AH1886" s="8">
        <v>0</v>
      </c>
      <c r="AI1886" s="8">
        <v>0</v>
      </c>
      <c r="AJ1886" s="8">
        <v>0</v>
      </c>
      <c r="AK1886" s="8">
        <v>0</v>
      </c>
      <c r="AL1886" s="8">
        <v>0</v>
      </c>
      <c r="AM1886" s="8">
        <v>0</v>
      </c>
      <c r="AN1886" s="8">
        <v>0</v>
      </c>
      <c r="AO1886" s="8">
        <v>0</v>
      </c>
      <c r="AP1886" s="8">
        <v>0</v>
      </c>
      <c r="AQ1886" s="8">
        <v>0</v>
      </c>
      <c r="AR1886" s="8">
        <v>0</v>
      </c>
      <c r="AS1886" s="8">
        <v>0</v>
      </c>
      <c r="AT1886" s="8">
        <v>0</v>
      </c>
      <c r="AU1886" s="7">
        <v>0</v>
      </c>
      <c r="AV1886" s="7">
        <v>0</v>
      </c>
      <c r="AW1886" s="7">
        <v>0</v>
      </c>
      <c r="AX1886" s="7">
        <v>0</v>
      </c>
      <c r="AY1886" s="7">
        <v>0</v>
      </c>
      <c r="AZ1886" s="7">
        <v>0</v>
      </c>
      <c r="BA1886" s="7">
        <v>0</v>
      </c>
      <c r="BB1886" s="7">
        <v>0</v>
      </c>
      <c r="BC1886" s="8">
        <v>0</v>
      </c>
      <c r="BD1886" s="8">
        <v>0</v>
      </c>
      <c r="BE1886" s="8">
        <v>0</v>
      </c>
      <c r="BF1886" s="8">
        <v>0</v>
      </c>
      <c r="BG1886" s="8">
        <v>0</v>
      </c>
      <c r="BH1886" s="8">
        <v>0</v>
      </c>
      <c r="BI1886" s="8">
        <v>0</v>
      </c>
      <c r="BJ1886" s="8">
        <v>0</v>
      </c>
      <c r="BK1886" s="8">
        <v>0</v>
      </c>
      <c r="BL1886" s="8">
        <v>10.889962121212122</v>
      </c>
      <c r="BM1886" s="8">
        <v>0</v>
      </c>
      <c r="BN1886" s="8">
        <v>10.889962121212122</v>
      </c>
      <c r="BO1886" s="8">
        <v>0</v>
      </c>
      <c r="BP1886" s="8">
        <v>0</v>
      </c>
      <c r="BQ1886" s="8">
        <v>0</v>
      </c>
      <c r="BR1886" s="8">
        <v>0</v>
      </c>
    </row>
    <row r="1887" spans="1:70" x14ac:dyDescent="0.25">
      <c r="A1887" s="6">
        <v>35378690</v>
      </c>
      <c r="B1887" t="s">
        <v>3628</v>
      </c>
      <c r="C1887" s="7" t="s">
        <v>421</v>
      </c>
      <c r="D1887" s="7" t="s">
        <v>2647</v>
      </c>
      <c r="E1887" s="7" t="s">
        <v>421</v>
      </c>
      <c r="F1887" t="s">
        <v>2507</v>
      </c>
      <c r="G1887" t="s">
        <v>2648</v>
      </c>
      <c r="H1887" t="s">
        <v>1551</v>
      </c>
      <c r="I1887" t="s">
        <v>1044</v>
      </c>
      <c r="J1887" t="s">
        <v>153</v>
      </c>
      <c r="K1887" t="s">
        <v>196</v>
      </c>
      <c r="L1887">
        <v>38.830054393300003</v>
      </c>
      <c r="M1887">
        <v>-122.7299693632</v>
      </c>
      <c r="N1887" s="7" t="s">
        <v>1552</v>
      </c>
      <c r="O1887" s="7" t="s">
        <v>1656</v>
      </c>
      <c r="P1887" s="7" t="s">
        <v>1554</v>
      </c>
      <c r="Q1887" s="7" t="s">
        <v>170</v>
      </c>
      <c r="R1887" s="7">
        <v>328</v>
      </c>
      <c r="S1887" s="7">
        <v>182</v>
      </c>
      <c r="T1887" s="7" t="s">
        <v>123</v>
      </c>
      <c r="U1887" s="7"/>
      <c r="V1887" s="7" t="s">
        <v>422</v>
      </c>
      <c r="W1887" s="8">
        <v>0</v>
      </c>
      <c r="X1887" s="8">
        <v>4.4600378787878787</v>
      </c>
      <c r="Y1887" s="8">
        <v>0</v>
      </c>
      <c r="Z1887" s="8">
        <v>4.4600378787878787</v>
      </c>
      <c r="AA1887" s="8">
        <v>0</v>
      </c>
      <c r="AB1887" s="8">
        <v>0</v>
      </c>
      <c r="AC1887" s="8">
        <v>0</v>
      </c>
      <c r="AD1887" s="8">
        <v>0</v>
      </c>
      <c r="AE1887" s="8">
        <v>0</v>
      </c>
      <c r="AF1887" s="8">
        <v>0</v>
      </c>
      <c r="AG1887" s="8">
        <v>0</v>
      </c>
      <c r="AH1887" s="8">
        <v>0</v>
      </c>
      <c r="AI1887" s="8">
        <v>0</v>
      </c>
      <c r="AJ1887" s="8">
        <v>0</v>
      </c>
      <c r="AK1887" s="8">
        <v>0</v>
      </c>
      <c r="AL1887" s="8">
        <v>0</v>
      </c>
      <c r="AM1887" s="8">
        <v>0</v>
      </c>
      <c r="AN1887" s="8">
        <v>0</v>
      </c>
      <c r="AO1887" s="8">
        <v>0</v>
      </c>
      <c r="AP1887" s="8">
        <v>0</v>
      </c>
      <c r="AQ1887" s="8">
        <v>0</v>
      </c>
      <c r="AR1887" s="8">
        <v>0</v>
      </c>
      <c r="AS1887" s="8">
        <v>0</v>
      </c>
      <c r="AT1887" s="8">
        <v>0</v>
      </c>
      <c r="AU1887" s="7">
        <v>0</v>
      </c>
      <c r="AV1887" s="7">
        <v>0</v>
      </c>
      <c r="AW1887" s="7">
        <v>0</v>
      </c>
      <c r="AX1887" s="7">
        <v>0</v>
      </c>
      <c r="AY1887" s="7">
        <v>0</v>
      </c>
      <c r="AZ1887" s="7">
        <v>0</v>
      </c>
      <c r="BA1887" s="7">
        <v>0</v>
      </c>
      <c r="BB1887" s="7">
        <v>0</v>
      </c>
      <c r="BC1887" s="8">
        <v>0</v>
      </c>
      <c r="BD1887" s="8">
        <v>0</v>
      </c>
      <c r="BE1887" s="8">
        <v>0</v>
      </c>
      <c r="BF1887" s="8">
        <v>0</v>
      </c>
      <c r="BG1887" s="8">
        <v>0</v>
      </c>
      <c r="BH1887" s="8">
        <v>0</v>
      </c>
      <c r="BI1887" s="8">
        <v>0</v>
      </c>
      <c r="BJ1887" s="8">
        <v>0</v>
      </c>
      <c r="BK1887" s="8">
        <v>0</v>
      </c>
      <c r="BL1887" s="8">
        <v>4.4600378787878787</v>
      </c>
      <c r="BM1887" s="8">
        <v>0</v>
      </c>
      <c r="BN1887" s="8">
        <v>4.4600378787878787</v>
      </c>
      <c r="BO1887" s="8">
        <v>0</v>
      </c>
      <c r="BP1887" s="8">
        <v>0</v>
      </c>
      <c r="BQ1887" s="8">
        <v>0</v>
      </c>
      <c r="BR1887" s="8">
        <v>0</v>
      </c>
    </row>
    <row r="1888" spans="1:70" x14ac:dyDescent="0.25">
      <c r="A1888" s="6">
        <v>35377437</v>
      </c>
      <c r="B1888" t="s">
        <v>3629</v>
      </c>
      <c r="C1888" s="7" t="s">
        <v>421</v>
      </c>
      <c r="D1888" s="7" t="s">
        <v>2647</v>
      </c>
      <c r="E1888" s="7" t="s">
        <v>421</v>
      </c>
      <c r="F1888" t="s">
        <v>2507</v>
      </c>
      <c r="G1888" t="s">
        <v>2648</v>
      </c>
      <c r="H1888" t="s">
        <v>1551</v>
      </c>
      <c r="I1888" t="s">
        <v>1044</v>
      </c>
      <c r="J1888" t="s">
        <v>153</v>
      </c>
      <c r="K1888" t="s">
        <v>196</v>
      </c>
      <c r="L1888">
        <v>38.828994393999999</v>
      </c>
      <c r="M1888">
        <v>-122.729390264</v>
      </c>
      <c r="N1888" s="7" t="s">
        <v>1552</v>
      </c>
      <c r="O1888" s="7" t="s">
        <v>1656</v>
      </c>
      <c r="P1888" s="7" t="s">
        <v>1554</v>
      </c>
      <c r="Q1888" s="7" t="s">
        <v>170</v>
      </c>
      <c r="R1888" s="7">
        <v>328</v>
      </c>
      <c r="S1888" s="7">
        <v>182</v>
      </c>
      <c r="T1888" s="7" t="s">
        <v>123</v>
      </c>
      <c r="U1888" s="7"/>
      <c r="V1888" s="7" t="s">
        <v>790</v>
      </c>
      <c r="W1888" s="8">
        <v>0</v>
      </c>
      <c r="X1888" s="8">
        <v>7.1899621212121216</v>
      </c>
      <c r="Y1888" s="8">
        <v>0</v>
      </c>
      <c r="Z1888" s="8">
        <v>7.1899621212121216</v>
      </c>
      <c r="AA1888" s="8">
        <v>0</v>
      </c>
      <c r="AB1888" s="8">
        <v>0</v>
      </c>
      <c r="AC1888" s="8">
        <v>0</v>
      </c>
      <c r="AD1888" s="8">
        <v>0</v>
      </c>
      <c r="AE1888" s="8">
        <v>0</v>
      </c>
      <c r="AF1888" s="8">
        <v>0</v>
      </c>
      <c r="AG1888" s="8">
        <v>0</v>
      </c>
      <c r="AH1888" s="8">
        <v>0</v>
      </c>
      <c r="AI1888" s="8">
        <v>0</v>
      </c>
      <c r="AJ1888" s="8">
        <v>0</v>
      </c>
      <c r="AK1888" s="8">
        <v>0</v>
      </c>
      <c r="AL1888" s="8">
        <v>0</v>
      </c>
      <c r="AM1888" s="8">
        <v>0</v>
      </c>
      <c r="AN1888" s="8">
        <v>0</v>
      </c>
      <c r="AO1888" s="8">
        <v>0</v>
      </c>
      <c r="AP1888" s="8">
        <v>0</v>
      </c>
      <c r="AQ1888" s="8">
        <v>0</v>
      </c>
      <c r="AR1888" s="8">
        <v>0</v>
      </c>
      <c r="AS1888" s="8">
        <v>0</v>
      </c>
      <c r="AT1888" s="8">
        <v>0</v>
      </c>
      <c r="AU1888" s="7">
        <v>0</v>
      </c>
      <c r="AV1888" s="7">
        <v>0</v>
      </c>
      <c r="AW1888" s="7">
        <v>0</v>
      </c>
      <c r="AX1888" s="7">
        <v>0</v>
      </c>
      <c r="AY1888" s="7">
        <v>0</v>
      </c>
      <c r="AZ1888" s="7">
        <v>0</v>
      </c>
      <c r="BA1888" s="7">
        <v>0</v>
      </c>
      <c r="BB1888" s="7">
        <v>0</v>
      </c>
      <c r="BC1888" s="8">
        <v>0</v>
      </c>
      <c r="BD1888" s="8">
        <v>0</v>
      </c>
      <c r="BE1888" s="8">
        <v>0</v>
      </c>
      <c r="BF1888" s="8">
        <v>0</v>
      </c>
      <c r="BG1888" s="8">
        <v>0</v>
      </c>
      <c r="BH1888" s="8">
        <v>7.1899621212121216</v>
      </c>
      <c r="BI1888" s="8">
        <v>0</v>
      </c>
      <c r="BJ1888" s="8">
        <v>7.1899621212121216</v>
      </c>
      <c r="BK1888" s="8">
        <v>0</v>
      </c>
      <c r="BL1888" s="8">
        <v>0</v>
      </c>
      <c r="BM1888" s="8">
        <v>0</v>
      </c>
      <c r="BN1888" s="8">
        <v>0</v>
      </c>
      <c r="BO1888" s="8">
        <v>0</v>
      </c>
      <c r="BP1888" s="8">
        <v>0</v>
      </c>
      <c r="BQ1888" s="8">
        <v>0</v>
      </c>
      <c r="BR1888" s="8">
        <v>0</v>
      </c>
    </row>
    <row r="1889" spans="1:70" x14ac:dyDescent="0.25">
      <c r="A1889" s="6">
        <v>35226857</v>
      </c>
      <c r="B1889" t="s">
        <v>3630</v>
      </c>
      <c r="C1889" s="7" t="s">
        <v>86</v>
      </c>
      <c r="D1889" s="7" t="s">
        <v>94</v>
      </c>
      <c r="E1889" s="7" t="s">
        <v>87</v>
      </c>
      <c r="F1889" t="s">
        <v>2507</v>
      </c>
      <c r="G1889" t="s">
        <v>2508</v>
      </c>
      <c r="H1889" t="s">
        <v>1551</v>
      </c>
      <c r="I1889" t="s">
        <v>1044</v>
      </c>
      <c r="J1889" t="s">
        <v>153</v>
      </c>
      <c r="K1889" t="s">
        <v>196</v>
      </c>
      <c r="L1889">
        <v>38.757684227200002</v>
      </c>
      <c r="M1889">
        <v>-122.6359104598</v>
      </c>
      <c r="N1889" s="7" t="s">
        <v>1552</v>
      </c>
      <c r="O1889" s="7" t="s">
        <v>1665</v>
      </c>
      <c r="P1889" s="7" t="s">
        <v>1554</v>
      </c>
      <c r="Q1889" s="7" t="s">
        <v>170</v>
      </c>
      <c r="R1889" s="7">
        <v>474</v>
      </c>
      <c r="S1889" s="7">
        <v>102</v>
      </c>
      <c r="T1889" s="7" t="s">
        <v>123</v>
      </c>
      <c r="U1889" s="7" t="s">
        <v>221</v>
      </c>
      <c r="V1889" s="7" t="s">
        <v>222</v>
      </c>
      <c r="W1889" s="8">
        <v>0</v>
      </c>
      <c r="X1889" s="8">
        <v>1.1448863636363635</v>
      </c>
      <c r="Y1889" s="8">
        <v>0</v>
      </c>
      <c r="Z1889" s="8">
        <v>1.1448863636363635</v>
      </c>
      <c r="AA1889" s="8">
        <v>0</v>
      </c>
      <c r="AB1889" s="8">
        <v>0</v>
      </c>
      <c r="AC1889" s="8">
        <v>0</v>
      </c>
      <c r="AD1889" s="8">
        <v>0</v>
      </c>
      <c r="AE1889" s="8">
        <v>0</v>
      </c>
      <c r="AF1889" s="8">
        <v>0</v>
      </c>
      <c r="AG1889" s="8">
        <v>0</v>
      </c>
      <c r="AH1889" s="8">
        <v>0</v>
      </c>
      <c r="AI1889" s="8">
        <v>0</v>
      </c>
      <c r="AJ1889" s="8">
        <v>0</v>
      </c>
      <c r="AK1889" s="8">
        <v>0</v>
      </c>
      <c r="AL1889" s="8">
        <v>0</v>
      </c>
      <c r="AM1889" s="8">
        <v>0</v>
      </c>
      <c r="AN1889" s="8">
        <v>0</v>
      </c>
      <c r="AO1889" s="8">
        <v>0</v>
      </c>
      <c r="AP1889" s="8">
        <v>0</v>
      </c>
      <c r="AQ1889" s="8">
        <v>0</v>
      </c>
      <c r="AR1889" s="8">
        <v>0</v>
      </c>
      <c r="AS1889" s="8">
        <v>0</v>
      </c>
      <c r="AT1889" s="8">
        <v>0</v>
      </c>
      <c r="AU1889" s="7">
        <v>0</v>
      </c>
      <c r="AV1889" s="7">
        <v>0</v>
      </c>
      <c r="AW1889" s="7">
        <v>0</v>
      </c>
      <c r="AX1889" s="7">
        <v>0</v>
      </c>
      <c r="AY1889" s="7">
        <v>0</v>
      </c>
      <c r="AZ1889" s="7">
        <v>1.1448863636363635</v>
      </c>
      <c r="BA1889" s="7">
        <v>0</v>
      </c>
      <c r="BB1889" s="7">
        <v>1.1448863636363635</v>
      </c>
      <c r="BC1889" s="8">
        <v>0</v>
      </c>
      <c r="BD1889" s="8">
        <v>0</v>
      </c>
      <c r="BE1889" s="8">
        <v>0</v>
      </c>
      <c r="BF1889" s="8">
        <v>0</v>
      </c>
      <c r="BG1889" s="8">
        <v>0</v>
      </c>
      <c r="BH1889" s="8">
        <v>0</v>
      </c>
      <c r="BI1889" s="8">
        <v>0</v>
      </c>
      <c r="BJ1889" s="8">
        <v>0</v>
      </c>
      <c r="BK1889" s="8">
        <v>0</v>
      </c>
      <c r="BL1889" s="8">
        <v>0</v>
      </c>
      <c r="BM1889" s="8">
        <v>0</v>
      </c>
      <c r="BN1889" s="8">
        <v>0</v>
      </c>
      <c r="BO1889" s="8">
        <v>0</v>
      </c>
      <c r="BP1889" s="8">
        <v>0</v>
      </c>
      <c r="BQ1889" s="8">
        <v>0</v>
      </c>
      <c r="BR1889" s="8">
        <v>0</v>
      </c>
    </row>
    <row r="1890" spans="1:70" x14ac:dyDescent="0.25">
      <c r="A1890" s="6">
        <v>35226858</v>
      </c>
      <c r="B1890" t="s">
        <v>3631</v>
      </c>
      <c r="C1890" s="7" t="s">
        <v>86</v>
      </c>
      <c r="D1890" s="7" t="s">
        <v>94</v>
      </c>
      <c r="E1890" s="7" t="s">
        <v>87</v>
      </c>
      <c r="F1890" t="s">
        <v>2507</v>
      </c>
      <c r="G1890" t="s">
        <v>2508</v>
      </c>
      <c r="H1890" t="s">
        <v>1551</v>
      </c>
      <c r="I1890" t="s">
        <v>1044</v>
      </c>
      <c r="J1890" t="s">
        <v>153</v>
      </c>
      <c r="K1890" t="s">
        <v>196</v>
      </c>
      <c r="L1890">
        <v>38.757684227200002</v>
      </c>
      <c r="M1890">
        <v>-122.6359104598</v>
      </c>
      <c r="N1890" s="7" t="s">
        <v>1552</v>
      </c>
      <c r="O1890" s="7" t="s">
        <v>1665</v>
      </c>
      <c r="P1890" s="7" t="s">
        <v>1554</v>
      </c>
      <c r="Q1890" s="7" t="s">
        <v>170</v>
      </c>
      <c r="R1890" s="7">
        <v>474</v>
      </c>
      <c r="S1890" s="7">
        <v>102</v>
      </c>
      <c r="T1890" s="7" t="s">
        <v>123</v>
      </c>
      <c r="U1890" s="7"/>
      <c r="V1890" s="7" t="s">
        <v>2605</v>
      </c>
      <c r="W1890" s="8">
        <v>0.36</v>
      </c>
      <c r="X1890" s="8">
        <v>0</v>
      </c>
      <c r="Y1890" s="8">
        <v>0</v>
      </c>
      <c r="Z1890" s="8">
        <v>0.36</v>
      </c>
      <c r="AA1890" s="8">
        <v>0</v>
      </c>
      <c r="AB1890" s="8">
        <v>0</v>
      </c>
      <c r="AC1890" s="8">
        <v>0</v>
      </c>
      <c r="AD1890" s="8">
        <v>0</v>
      </c>
      <c r="AE1890" s="8">
        <v>0</v>
      </c>
      <c r="AF1890" s="8">
        <v>0</v>
      </c>
      <c r="AG1890" s="8">
        <v>0</v>
      </c>
      <c r="AH1890" s="8">
        <v>0</v>
      </c>
      <c r="AI1890" s="8">
        <v>0</v>
      </c>
      <c r="AJ1890" s="8">
        <v>0</v>
      </c>
      <c r="AK1890" s="8">
        <v>0</v>
      </c>
      <c r="AL1890" s="8">
        <v>0</v>
      </c>
      <c r="AM1890" s="8">
        <v>0</v>
      </c>
      <c r="AN1890" s="8">
        <v>0</v>
      </c>
      <c r="AO1890" s="8">
        <v>0</v>
      </c>
      <c r="AP1890" s="8">
        <v>0</v>
      </c>
      <c r="AQ1890" s="8">
        <v>0</v>
      </c>
      <c r="AR1890" s="8">
        <v>0</v>
      </c>
      <c r="AS1890" s="8">
        <v>0</v>
      </c>
      <c r="AT1890" s="8">
        <v>0</v>
      </c>
      <c r="AU1890" s="7">
        <v>0</v>
      </c>
      <c r="AV1890" s="7">
        <v>0</v>
      </c>
      <c r="AW1890" s="7">
        <v>0</v>
      </c>
      <c r="AX1890" s="7">
        <v>0</v>
      </c>
      <c r="AY1890" s="7">
        <v>0</v>
      </c>
      <c r="AZ1890" s="7">
        <v>0</v>
      </c>
      <c r="BA1890" s="7">
        <v>0</v>
      </c>
      <c r="BB1890" s="7">
        <v>0</v>
      </c>
      <c r="BC1890" s="8">
        <v>0</v>
      </c>
      <c r="BD1890" s="8">
        <v>0</v>
      </c>
      <c r="BE1890" s="8">
        <v>0</v>
      </c>
      <c r="BF1890" s="8">
        <v>0</v>
      </c>
      <c r="BG1890" s="8">
        <v>0.36</v>
      </c>
      <c r="BH1890" s="8">
        <v>0</v>
      </c>
      <c r="BI1890" s="8">
        <v>0</v>
      </c>
      <c r="BJ1890" s="8">
        <v>0.36</v>
      </c>
      <c r="BK1890" s="8">
        <v>0</v>
      </c>
      <c r="BL1890" s="8">
        <v>0</v>
      </c>
      <c r="BM1890" s="8">
        <v>0</v>
      </c>
      <c r="BN1890" s="8">
        <v>0</v>
      </c>
      <c r="BO1890" s="8">
        <v>0</v>
      </c>
      <c r="BP1890" s="8">
        <v>0</v>
      </c>
      <c r="BQ1890" s="8">
        <v>0</v>
      </c>
      <c r="BR1890" s="8">
        <v>0</v>
      </c>
    </row>
    <row r="1891" spans="1:70" x14ac:dyDescent="0.25">
      <c r="A1891" s="6">
        <v>35226859</v>
      </c>
      <c r="B1891" t="s">
        <v>3632</v>
      </c>
      <c r="C1891" s="7" t="s">
        <v>86</v>
      </c>
      <c r="D1891" s="7" t="s">
        <v>94</v>
      </c>
      <c r="E1891" s="7" t="s">
        <v>87</v>
      </c>
      <c r="F1891" t="s">
        <v>2507</v>
      </c>
      <c r="G1891" t="s">
        <v>2508</v>
      </c>
      <c r="H1891" t="s">
        <v>1551</v>
      </c>
      <c r="I1891" t="s">
        <v>1044</v>
      </c>
      <c r="J1891" t="s">
        <v>153</v>
      </c>
      <c r="K1891" t="s">
        <v>196</v>
      </c>
      <c r="L1891">
        <v>38.757684227200002</v>
      </c>
      <c r="M1891">
        <v>-122.6359104598</v>
      </c>
      <c r="N1891" s="7" t="s">
        <v>1552</v>
      </c>
      <c r="O1891" s="7" t="s">
        <v>1665</v>
      </c>
      <c r="P1891" s="7" t="s">
        <v>1554</v>
      </c>
      <c r="Q1891" s="7" t="s">
        <v>170</v>
      </c>
      <c r="R1891" s="7">
        <v>474</v>
      </c>
      <c r="S1891" s="7">
        <v>102</v>
      </c>
      <c r="T1891" s="7" t="s">
        <v>123</v>
      </c>
      <c r="U1891" s="7"/>
      <c r="V1891" s="7" t="s">
        <v>2605</v>
      </c>
      <c r="W1891" s="8">
        <v>0.87992424242424239</v>
      </c>
      <c r="X1891" s="8">
        <v>0</v>
      </c>
      <c r="Y1891" s="8">
        <v>0</v>
      </c>
      <c r="Z1891" s="8">
        <v>0.87992424242424239</v>
      </c>
      <c r="AA1891" s="8">
        <v>0</v>
      </c>
      <c r="AB1891" s="8">
        <v>0</v>
      </c>
      <c r="AC1891" s="8">
        <v>0</v>
      </c>
      <c r="AD1891" s="8">
        <v>0</v>
      </c>
      <c r="AE1891" s="8">
        <v>0</v>
      </c>
      <c r="AF1891" s="8">
        <v>0</v>
      </c>
      <c r="AG1891" s="8">
        <v>0</v>
      </c>
      <c r="AH1891" s="8">
        <v>0</v>
      </c>
      <c r="AI1891" s="8">
        <v>0</v>
      </c>
      <c r="AJ1891" s="8">
        <v>0</v>
      </c>
      <c r="AK1891" s="8">
        <v>0</v>
      </c>
      <c r="AL1891" s="8">
        <v>0</v>
      </c>
      <c r="AM1891" s="8">
        <v>0</v>
      </c>
      <c r="AN1891" s="8">
        <v>0</v>
      </c>
      <c r="AO1891" s="8">
        <v>0</v>
      </c>
      <c r="AP1891" s="8">
        <v>0</v>
      </c>
      <c r="AQ1891" s="8">
        <v>0</v>
      </c>
      <c r="AR1891" s="8">
        <v>0</v>
      </c>
      <c r="AS1891" s="8">
        <v>0</v>
      </c>
      <c r="AT1891" s="8">
        <v>0</v>
      </c>
      <c r="AU1891" s="7">
        <v>0</v>
      </c>
      <c r="AV1891" s="7">
        <v>0</v>
      </c>
      <c r="AW1891" s="7">
        <v>0</v>
      </c>
      <c r="AX1891" s="7">
        <v>0</v>
      </c>
      <c r="AY1891" s="7">
        <v>0</v>
      </c>
      <c r="AZ1891" s="7">
        <v>0</v>
      </c>
      <c r="BA1891" s="7">
        <v>0</v>
      </c>
      <c r="BB1891" s="7">
        <v>0</v>
      </c>
      <c r="BC1891" s="8">
        <v>0</v>
      </c>
      <c r="BD1891" s="8">
        <v>0</v>
      </c>
      <c r="BE1891" s="8">
        <v>0</v>
      </c>
      <c r="BF1891" s="8">
        <v>0</v>
      </c>
      <c r="BG1891" s="8">
        <v>0.87992424242424239</v>
      </c>
      <c r="BH1891" s="8">
        <v>0</v>
      </c>
      <c r="BI1891" s="8">
        <v>0</v>
      </c>
      <c r="BJ1891" s="8">
        <v>0.87992424242424239</v>
      </c>
      <c r="BK1891" s="8">
        <v>0</v>
      </c>
      <c r="BL1891" s="8">
        <v>0</v>
      </c>
      <c r="BM1891" s="8">
        <v>0</v>
      </c>
      <c r="BN1891" s="8">
        <v>0</v>
      </c>
      <c r="BO1891" s="8">
        <v>0</v>
      </c>
      <c r="BP1891" s="8">
        <v>0</v>
      </c>
      <c r="BQ1891" s="8">
        <v>0</v>
      </c>
      <c r="BR1891" s="8">
        <v>0</v>
      </c>
    </row>
    <row r="1892" spans="1:70" x14ac:dyDescent="0.25">
      <c r="A1892" s="6">
        <v>35226861</v>
      </c>
      <c r="B1892" t="s">
        <v>3633</v>
      </c>
      <c r="C1892" s="7" t="s">
        <v>93</v>
      </c>
      <c r="D1892" s="7" t="s">
        <v>94</v>
      </c>
      <c r="E1892" s="7" t="s">
        <v>95</v>
      </c>
      <c r="F1892" t="s">
        <v>2507</v>
      </c>
      <c r="G1892" t="s">
        <v>2508</v>
      </c>
      <c r="H1892" t="s">
        <v>1551</v>
      </c>
      <c r="I1892" t="s">
        <v>1044</v>
      </c>
      <c r="J1892" t="s">
        <v>153</v>
      </c>
      <c r="K1892" t="s">
        <v>196</v>
      </c>
      <c r="L1892">
        <v>38.757684227200002</v>
      </c>
      <c r="M1892">
        <v>-122.6359104598</v>
      </c>
      <c r="N1892" s="7" t="s">
        <v>1552</v>
      </c>
      <c r="O1892" s="7" t="s">
        <v>1665</v>
      </c>
      <c r="P1892" s="7" t="s">
        <v>1554</v>
      </c>
      <c r="Q1892" s="7" t="s">
        <v>170</v>
      </c>
      <c r="R1892" s="7">
        <v>474</v>
      </c>
      <c r="S1892" s="7">
        <v>102</v>
      </c>
      <c r="T1892" s="7" t="s">
        <v>123</v>
      </c>
      <c r="U1892" s="7"/>
      <c r="V1892" s="7" t="s">
        <v>200</v>
      </c>
      <c r="W1892" s="8">
        <v>0.8160984848484848</v>
      </c>
      <c r="X1892" s="8">
        <v>0</v>
      </c>
      <c r="Y1892" s="8">
        <v>0</v>
      </c>
      <c r="Z1892" s="8">
        <v>0.8160984848484848</v>
      </c>
      <c r="AA1892" s="8">
        <v>0</v>
      </c>
      <c r="AB1892" s="8">
        <v>0</v>
      </c>
      <c r="AC1892" s="8">
        <v>0</v>
      </c>
      <c r="AD1892" s="8">
        <v>0</v>
      </c>
      <c r="AE1892" s="8">
        <v>0</v>
      </c>
      <c r="AF1892" s="8">
        <v>0</v>
      </c>
      <c r="AG1892" s="8">
        <v>0</v>
      </c>
      <c r="AH1892" s="8">
        <v>0</v>
      </c>
      <c r="AI1892" s="8">
        <v>0</v>
      </c>
      <c r="AJ1892" s="8">
        <v>0</v>
      </c>
      <c r="AK1892" s="8">
        <v>0</v>
      </c>
      <c r="AL1892" s="8">
        <v>0</v>
      </c>
      <c r="AM1892" s="8">
        <v>0</v>
      </c>
      <c r="AN1892" s="8">
        <v>0</v>
      </c>
      <c r="AO1892" s="8">
        <v>0</v>
      </c>
      <c r="AP1892" s="8">
        <v>0</v>
      </c>
      <c r="AQ1892" s="8">
        <v>0.81609848484848491</v>
      </c>
      <c r="AR1892" s="8">
        <v>0</v>
      </c>
      <c r="AS1892" s="8">
        <v>0</v>
      </c>
      <c r="AT1892" s="8">
        <v>0.81609848484848491</v>
      </c>
      <c r="AU1892" s="7">
        <v>0</v>
      </c>
      <c r="AV1892" s="7">
        <v>0</v>
      </c>
      <c r="AW1892" s="7">
        <v>0</v>
      </c>
      <c r="AX1892" s="7">
        <v>0</v>
      </c>
      <c r="AY1892" s="7">
        <v>0</v>
      </c>
      <c r="AZ1892" s="7">
        <v>0</v>
      </c>
      <c r="BA1892" s="7">
        <v>0</v>
      </c>
      <c r="BB1892" s="7">
        <v>0</v>
      </c>
      <c r="BC1892" s="8">
        <v>0</v>
      </c>
      <c r="BD1892" s="8">
        <v>0</v>
      </c>
      <c r="BE1892" s="8">
        <v>0</v>
      </c>
      <c r="BF1892" s="8">
        <v>0</v>
      </c>
      <c r="BG1892" s="8">
        <v>0</v>
      </c>
      <c r="BH1892" s="8">
        <v>0</v>
      </c>
      <c r="BI1892" s="8">
        <v>0</v>
      </c>
      <c r="BJ1892" s="8">
        <v>0</v>
      </c>
      <c r="BK1892" s="8">
        <v>0</v>
      </c>
      <c r="BL1892" s="8">
        <v>0</v>
      </c>
      <c r="BM1892" s="8">
        <v>0</v>
      </c>
      <c r="BN1892" s="8">
        <v>0</v>
      </c>
      <c r="BO1892" s="8">
        <v>0</v>
      </c>
      <c r="BP1892" s="8">
        <v>0</v>
      </c>
      <c r="BQ1892" s="8">
        <v>0</v>
      </c>
      <c r="BR1892" s="8">
        <v>0</v>
      </c>
    </row>
    <row r="1893" spans="1:70" x14ac:dyDescent="0.25">
      <c r="A1893" s="6">
        <v>35226862</v>
      </c>
      <c r="B1893" t="s">
        <v>3634</v>
      </c>
      <c r="C1893" s="7" t="s">
        <v>137</v>
      </c>
      <c r="D1893" s="7" t="s">
        <v>94</v>
      </c>
      <c r="E1893" s="7" t="s">
        <v>95</v>
      </c>
      <c r="F1893" t="s">
        <v>2507</v>
      </c>
      <c r="G1893" t="s">
        <v>2508</v>
      </c>
      <c r="H1893" t="s">
        <v>1551</v>
      </c>
      <c r="I1893" t="s">
        <v>1044</v>
      </c>
      <c r="J1893" t="s">
        <v>153</v>
      </c>
      <c r="K1893" t="s">
        <v>196</v>
      </c>
      <c r="L1893">
        <v>38.757684227200002</v>
      </c>
      <c r="M1893">
        <v>-122.6359104598</v>
      </c>
      <c r="N1893" s="7" t="s">
        <v>1552</v>
      </c>
      <c r="O1893" s="7" t="s">
        <v>1665</v>
      </c>
      <c r="P1893" s="7" t="s">
        <v>1554</v>
      </c>
      <c r="Q1893" s="7" t="s">
        <v>170</v>
      </c>
      <c r="R1893" s="7">
        <v>474</v>
      </c>
      <c r="S1893" s="7">
        <v>102</v>
      </c>
      <c r="T1893" s="7" t="s">
        <v>123</v>
      </c>
      <c r="U1893" s="7"/>
      <c r="V1893" s="7" t="s">
        <v>2535</v>
      </c>
      <c r="W1893" s="8">
        <v>0.71325757575757576</v>
      </c>
      <c r="X1893" s="8">
        <v>0</v>
      </c>
      <c r="Y1893" s="8">
        <v>0</v>
      </c>
      <c r="Z1893" s="8">
        <v>0.71325757575757576</v>
      </c>
      <c r="AA1893" s="8">
        <v>0</v>
      </c>
      <c r="AB1893" s="8">
        <v>0</v>
      </c>
      <c r="AC1893" s="8">
        <v>0</v>
      </c>
      <c r="AD1893" s="8">
        <v>0</v>
      </c>
      <c r="AE1893" s="8">
        <v>0</v>
      </c>
      <c r="AF1893" s="8">
        <v>0</v>
      </c>
      <c r="AG1893" s="8">
        <v>0</v>
      </c>
      <c r="AH1893" s="8">
        <v>0</v>
      </c>
      <c r="AI1893" s="8">
        <v>0</v>
      </c>
      <c r="AJ1893" s="8">
        <v>0</v>
      </c>
      <c r="AK1893" s="8">
        <v>0</v>
      </c>
      <c r="AL1893" s="8">
        <v>0</v>
      </c>
      <c r="AM1893" s="8">
        <v>0</v>
      </c>
      <c r="AN1893" s="8">
        <v>0</v>
      </c>
      <c r="AO1893" s="8">
        <v>0</v>
      </c>
      <c r="AP1893" s="8">
        <v>0</v>
      </c>
      <c r="AQ1893" s="8">
        <v>0.53579545454545463</v>
      </c>
      <c r="AR1893" s="8">
        <v>0</v>
      </c>
      <c r="AS1893" s="8">
        <v>0</v>
      </c>
      <c r="AT1893" s="8">
        <v>0.53579545454545463</v>
      </c>
      <c r="AU1893" s="7">
        <v>0</v>
      </c>
      <c r="AV1893" s="7">
        <v>0</v>
      </c>
      <c r="AW1893" s="7">
        <v>0</v>
      </c>
      <c r="AX1893" s="7">
        <v>0</v>
      </c>
      <c r="AY1893" s="7">
        <v>0.17746212121212121</v>
      </c>
      <c r="AZ1893" s="7">
        <v>0</v>
      </c>
      <c r="BA1893" s="7">
        <v>0</v>
      </c>
      <c r="BB1893" s="7">
        <v>0.17746212121212121</v>
      </c>
      <c r="BC1893" s="8">
        <v>0</v>
      </c>
      <c r="BD1893" s="8">
        <v>0</v>
      </c>
      <c r="BE1893" s="8">
        <v>0</v>
      </c>
      <c r="BF1893" s="8">
        <v>0</v>
      </c>
      <c r="BG1893" s="8">
        <v>0</v>
      </c>
      <c r="BH1893" s="8">
        <v>0</v>
      </c>
      <c r="BI1893" s="8">
        <v>0</v>
      </c>
      <c r="BJ1893" s="8">
        <v>0</v>
      </c>
      <c r="BK1893" s="8">
        <v>0</v>
      </c>
      <c r="BL1893" s="8">
        <v>0</v>
      </c>
      <c r="BM1893" s="8">
        <v>0</v>
      </c>
      <c r="BN1893" s="8">
        <v>0</v>
      </c>
      <c r="BO1893" s="8">
        <v>0</v>
      </c>
      <c r="BP1893" s="8">
        <v>0</v>
      </c>
      <c r="BQ1893" s="8">
        <v>0</v>
      </c>
      <c r="BR1893" s="8">
        <v>0</v>
      </c>
    </row>
    <row r="1894" spans="1:70" x14ac:dyDescent="0.25">
      <c r="A1894" s="6">
        <v>35226863</v>
      </c>
      <c r="B1894" t="s">
        <v>3635</v>
      </c>
      <c r="C1894" s="7" t="s">
        <v>93</v>
      </c>
      <c r="D1894" s="7" t="s">
        <v>94</v>
      </c>
      <c r="E1894" s="7" t="s">
        <v>95</v>
      </c>
      <c r="F1894" t="s">
        <v>2507</v>
      </c>
      <c r="G1894" t="s">
        <v>2508</v>
      </c>
      <c r="H1894" t="s">
        <v>1551</v>
      </c>
      <c r="I1894" t="s">
        <v>1044</v>
      </c>
      <c r="J1894" t="s">
        <v>153</v>
      </c>
      <c r="K1894" t="s">
        <v>196</v>
      </c>
      <c r="L1894">
        <v>38.757684227200002</v>
      </c>
      <c r="M1894">
        <v>-122.6359104598</v>
      </c>
      <c r="N1894" s="7" t="s">
        <v>1552</v>
      </c>
      <c r="O1894" s="7" t="s">
        <v>1665</v>
      </c>
      <c r="P1894" s="7" t="s">
        <v>1554</v>
      </c>
      <c r="Q1894" s="7" t="s">
        <v>170</v>
      </c>
      <c r="R1894" s="7">
        <v>474</v>
      </c>
      <c r="S1894" s="7">
        <v>102</v>
      </c>
      <c r="T1894" s="7" t="s">
        <v>123</v>
      </c>
      <c r="U1894" s="7"/>
      <c r="V1894" s="7" t="s">
        <v>200</v>
      </c>
      <c r="W1894" s="8">
        <v>0.52821969696969695</v>
      </c>
      <c r="X1894" s="8">
        <v>0</v>
      </c>
      <c r="Y1894" s="8">
        <v>0</v>
      </c>
      <c r="Z1894" s="8">
        <v>0.52821969696969695</v>
      </c>
      <c r="AA1894" s="8">
        <v>0</v>
      </c>
      <c r="AB1894" s="8">
        <v>0</v>
      </c>
      <c r="AC1894" s="8">
        <v>0</v>
      </c>
      <c r="AD1894" s="8">
        <v>0</v>
      </c>
      <c r="AE1894" s="8">
        <v>0</v>
      </c>
      <c r="AF1894" s="8">
        <v>0</v>
      </c>
      <c r="AG1894" s="8">
        <v>0</v>
      </c>
      <c r="AH1894" s="8">
        <v>0</v>
      </c>
      <c r="AI1894" s="8">
        <v>0</v>
      </c>
      <c r="AJ1894" s="8">
        <v>0</v>
      </c>
      <c r="AK1894" s="8">
        <v>0</v>
      </c>
      <c r="AL1894" s="8">
        <v>0</v>
      </c>
      <c r="AM1894" s="8">
        <v>0</v>
      </c>
      <c r="AN1894" s="8">
        <v>0</v>
      </c>
      <c r="AO1894" s="8">
        <v>0</v>
      </c>
      <c r="AP1894" s="8">
        <v>0</v>
      </c>
      <c r="AQ1894" s="8">
        <v>0.52821969696969695</v>
      </c>
      <c r="AR1894" s="8">
        <v>0</v>
      </c>
      <c r="AS1894" s="8">
        <v>0</v>
      </c>
      <c r="AT1894" s="8">
        <v>0.52821969696969695</v>
      </c>
      <c r="AU1894" s="7">
        <v>0</v>
      </c>
      <c r="AV1894" s="7">
        <v>0</v>
      </c>
      <c r="AW1894" s="7">
        <v>0</v>
      </c>
      <c r="AX1894" s="7">
        <v>0</v>
      </c>
      <c r="AY1894" s="7">
        <v>0</v>
      </c>
      <c r="AZ1894" s="7">
        <v>0</v>
      </c>
      <c r="BA1894" s="7">
        <v>0</v>
      </c>
      <c r="BB1894" s="7">
        <v>0</v>
      </c>
      <c r="BC1894" s="8">
        <v>0</v>
      </c>
      <c r="BD1894" s="8">
        <v>0</v>
      </c>
      <c r="BE1894" s="8">
        <v>0</v>
      </c>
      <c r="BF1894" s="8">
        <v>0</v>
      </c>
      <c r="BG1894" s="8">
        <v>0</v>
      </c>
      <c r="BH1894" s="8">
        <v>0</v>
      </c>
      <c r="BI1894" s="8">
        <v>0</v>
      </c>
      <c r="BJ1894" s="8">
        <v>0</v>
      </c>
      <c r="BK1894" s="8">
        <v>0</v>
      </c>
      <c r="BL1894" s="8">
        <v>0</v>
      </c>
      <c r="BM1894" s="8">
        <v>0</v>
      </c>
      <c r="BN1894" s="8">
        <v>0</v>
      </c>
      <c r="BO1894" s="8">
        <v>0</v>
      </c>
      <c r="BP1894" s="8">
        <v>0</v>
      </c>
      <c r="BQ1894" s="8">
        <v>0</v>
      </c>
      <c r="BR1894" s="8">
        <v>0</v>
      </c>
    </row>
    <row r="1895" spans="1:70" x14ac:dyDescent="0.25">
      <c r="A1895" s="6">
        <v>35226864</v>
      </c>
      <c r="B1895" t="s">
        <v>3636</v>
      </c>
      <c r="C1895" s="7" t="s">
        <v>93</v>
      </c>
      <c r="D1895" s="7" t="s">
        <v>94</v>
      </c>
      <c r="E1895" s="7" t="s">
        <v>95</v>
      </c>
      <c r="F1895" t="s">
        <v>2507</v>
      </c>
      <c r="G1895" t="s">
        <v>2508</v>
      </c>
      <c r="H1895" t="s">
        <v>1551</v>
      </c>
      <c r="I1895" t="s">
        <v>1044</v>
      </c>
      <c r="J1895" t="s">
        <v>153</v>
      </c>
      <c r="K1895" t="s">
        <v>196</v>
      </c>
      <c r="L1895">
        <v>38.757684227200002</v>
      </c>
      <c r="M1895">
        <v>-122.6359104598</v>
      </c>
      <c r="N1895" s="7" t="s">
        <v>1552</v>
      </c>
      <c r="O1895" s="7" t="s">
        <v>1665</v>
      </c>
      <c r="P1895" s="7" t="s">
        <v>1554</v>
      </c>
      <c r="Q1895" s="7" t="s">
        <v>170</v>
      </c>
      <c r="R1895" s="7">
        <v>474</v>
      </c>
      <c r="S1895" s="7">
        <v>102</v>
      </c>
      <c r="T1895" s="7" t="s">
        <v>123</v>
      </c>
      <c r="U1895" s="7"/>
      <c r="V1895" s="7" t="s">
        <v>200</v>
      </c>
      <c r="W1895" s="8">
        <v>0.36477272727272725</v>
      </c>
      <c r="X1895" s="8">
        <v>0</v>
      </c>
      <c r="Y1895" s="8">
        <v>0</v>
      </c>
      <c r="Z1895" s="8">
        <v>0.36477272727272725</v>
      </c>
      <c r="AA1895" s="8">
        <v>0</v>
      </c>
      <c r="AB1895" s="8">
        <v>0</v>
      </c>
      <c r="AC1895" s="8">
        <v>0</v>
      </c>
      <c r="AD1895" s="8">
        <v>0</v>
      </c>
      <c r="AE1895" s="8">
        <v>0</v>
      </c>
      <c r="AF1895" s="8">
        <v>0</v>
      </c>
      <c r="AG1895" s="8">
        <v>0</v>
      </c>
      <c r="AH1895" s="8">
        <v>0</v>
      </c>
      <c r="AI1895" s="8">
        <v>0</v>
      </c>
      <c r="AJ1895" s="8">
        <v>0</v>
      </c>
      <c r="AK1895" s="8">
        <v>0</v>
      </c>
      <c r="AL1895" s="8">
        <v>0</v>
      </c>
      <c r="AM1895" s="8">
        <v>0</v>
      </c>
      <c r="AN1895" s="8">
        <v>0</v>
      </c>
      <c r="AO1895" s="8">
        <v>0</v>
      </c>
      <c r="AP1895" s="8">
        <v>0</v>
      </c>
      <c r="AQ1895" s="8">
        <v>0.36477272727272725</v>
      </c>
      <c r="AR1895" s="8">
        <v>0</v>
      </c>
      <c r="AS1895" s="8">
        <v>0</v>
      </c>
      <c r="AT1895" s="8">
        <v>0.36477272727272725</v>
      </c>
      <c r="AU1895" s="7">
        <v>0</v>
      </c>
      <c r="AV1895" s="7">
        <v>0</v>
      </c>
      <c r="AW1895" s="7">
        <v>0</v>
      </c>
      <c r="AX1895" s="7">
        <v>0</v>
      </c>
      <c r="AY1895" s="7">
        <v>0</v>
      </c>
      <c r="AZ1895" s="7">
        <v>0</v>
      </c>
      <c r="BA1895" s="7">
        <v>0</v>
      </c>
      <c r="BB1895" s="7">
        <v>0</v>
      </c>
      <c r="BC1895" s="8">
        <v>0</v>
      </c>
      <c r="BD1895" s="8">
        <v>0</v>
      </c>
      <c r="BE1895" s="8">
        <v>0</v>
      </c>
      <c r="BF1895" s="8">
        <v>0</v>
      </c>
      <c r="BG1895" s="8">
        <v>0</v>
      </c>
      <c r="BH1895" s="8">
        <v>0</v>
      </c>
      <c r="BI1895" s="8">
        <v>0</v>
      </c>
      <c r="BJ1895" s="8">
        <v>0</v>
      </c>
      <c r="BK1895" s="8">
        <v>0</v>
      </c>
      <c r="BL1895" s="8">
        <v>0</v>
      </c>
      <c r="BM1895" s="8">
        <v>0</v>
      </c>
      <c r="BN1895" s="8">
        <v>0</v>
      </c>
      <c r="BO1895" s="8">
        <v>0</v>
      </c>
      <c r="BP1895" s="8">
        <v>0</v>
      </c>
      <c r="BQ1895" s="8">
        <v>0</v>
      </c>
      <c r="BR1895" s="8">
        <v>0</v>
      </c>
    </row>
    <row r="1896" spans="1:70" x14ac:dyDescent="0.25">
      <c r="A1896" s="6">
        <v>35226865</v>
      </c>
      <c r="B1896" t="s">
        <v>3637</v>
      </c>
      <c r="C1896" s="7" t="s">
        <v>93</v>
      </c>
      <c r="D1896" s="7" t="s">
        <v>94</v>
      </c>
      <c r="E1896" s="7" t="s">
        <v>95</v>
      </c>
      <c r="F1896" t="s">
        <v>2507</v>
      </c>
      <c r="G1896" t="s">
        <v>2508</v>
      </c>
      <c r="H1896" t="s">
        <v>1551</v>
      </c>
      <c r="I1896" t="s">
        <v>1044</v>
      </c>
      <c r="J1896" t="s">
        <v>153</v>
      </c>
      <c r="K1896" t="s">
        <v>196</v>
      </c>
      <c r="L1896">
        <v>38.757684227200002</v>
      </c>
      <c r="M1896">
        <v>-122.6359104598</v>
      </c>
      <c r="N1896" s="7" t="s">
        <v>1552</v>
      </c>
      <c r="O1896" s="7" t="s">
        <v>1665</v>
      </c>
      <c r="P1896" s="7" t="s">
        <v>1554</v>
      </c>
      <c r="Q1896" s="7" t="s">
        <v>170</v>
      </c>
      <c r="R1896" s="7">
        <v>474</v>
      </c>
      <c r="S1896" s="7">
        <v>102</v>
      </c>
      <c r="T1896" s="7" t="s">
        <v>123</v>
      </c>
      <c r="U1896" s="7"/>
      <c r="V1896" s="7" t="s">
        <v>200</v>
      </c>
      <c r="W1896" s="8">
        <v>0.23446969696969697</v>
      </c>
      <c r="X1896" s="8">
        <v>0</v>
      </c>
      <c r="Y1896" s="8">
        <v>0</v>
      </c>
      <c r="Z1896" s="8">
        <v>0.23446969696969697</v>
      </c>
      <c r="AA1896" s="8">
        <v>0</v>
      </c>
      <c r="AB1896" s="8">
        <v>0</v>
      </c>
      <c r="AC1896" s="8">
        <v>0</v>
      </c>
      <c r="AD1896" s="8">
        <v>0</v>
      </c>
      <c r="AE1896" s="8">
        <v>0</v>
      </c>
      <c r="AF1896" s="8">
        <v>0</v>
      </c>
      <c r="AG1896" s="8">
        <v>0</v>
      </c>
      <c r="AH1896" s="8">
        <v>0</v>
      </c>
      <c r="AI1896" s="8">
        <v>0</v>
      </c>
      <c r="AJ1896" s="8">
        <v>0</v>
      </c>
      <c r="AK1896" s="8">
        <v>0</v>
      </c>
      <c r="AL1896" s="8">
        <v>0</v>
      </c>
      <c r="AM1896" s="8">
        <v>0</v>
      </c>
      <c r="AN1896" s="8">
        <v>0</v>
      </c>
      <c r="AO1896" s="8">
        <v>0</v>
      </c>
      <c r="AP1896" s="8">
        <v>0</v>
      </c>
      <c r="AQ1896" s="8">
        <v>0.23446969696969697</v>
      </c>
      <c r="AR1896" s="8">
        <v>0</v>
      </c>
      <c r="AS1896" s="8">
        <v>0</v>
      </c>
      <c r="AT1896" s="8">
        <v>0.23446969696969697</v>
      </c>
      <c r="AU1896" s="7">
        <v>0</v>
      </c>
      <c r="AV1896" s="7">
        <v>0</v>
      </c>
      <c r="AW1896" s="7">
        <v>0</v>
      </c>
      <c r="AX1896" s="7">
        <v>0</v>
      </c>
      <c r="AY1896" s="7">
        <v>0</v>
      </c>
      <c r="AZ1896" s="7">
        <v>0</v>
      </c>
      <c r="BA1896" s="7">
        <v>0</v>
      </c>
      <c r="BB1896" s="7">
        <v>0</v>
      </c>
      <c r="BC1896" s="8">
        <v>0</v>
      </c>
      <c r="BD1896" s="8">
        <v>0</v>
      </c>
      <c r="BE1896" s="8">
        <v>0</v>
      </c>
      <c r="BF1896" s="8">
        <v>0</v>
      </c>
      <c r="BG1896" s="8">
        <v>0</v>
      </c>
      <c r="BH1896" s="8">
        <v>0</v>
      </c>
      <c r="BI1896" s="8">
        <v>0</v>
      </c>
      <c r="BJ1896" s="8">
        <v>0</v>
      </c>
      <c r="BK1896" s="8">
        <v>0</v>
      </c>
      <c r="BL1896" s="8">
        <v>0</v>
      </c>
      <c r="BM1896" s="8">
        <v>0</v>
      </c>
      <c r="BN1896" s="8">
        <v>0</v>
      </c>
      <c r="BO1896" s="8">
        <v>0</v>
      </c>
      <c r="BP1896" s="8">
        <v>0</v>
      </c>
      <c r="BQ1896" s="8">
        <v>0</v>
      </c>
      <c r="BR1896" s="8">
        <v>0</v>
      </c>
    </row>
    <row r="1897" spans="1:70" x14ac:dyDescent="0.25">
      <c r="A1897" s="6">
        <v>35226866</v>
      </c>
      <c r="B1897" t="s">
        <v>3638</v>
      </c>
      <c r="C1897" s="7" t="s">
        <v>93</v>
      </c>
      <c r="D1897" s="7" t="s">
        <v>94</v>
      </c>
      <c r="E1897" s="7" t="s">
        <v>95</v>
      </c>
      <c r="F1897" t="s">
        <v>2507</v>
      </c>
      <c r="G1897" t="s">
        <v>2508</v>
      </c>
      <c r="H1897" t="s">
        <v>1551</v>
      </c>
      <c r="I1897" t="s">
        <v>1044</v>
      </c>
      <c r="J1897" t="s">
        <v>153</v>
      </c>
      <c r="K1897" t="s">
        <v>196</v>
      </c>
      <c r="L1897">
        <v>38.757684227200002</v>
      </c>
      <c r="M1897">
        <v>-122.6359104598</v>
      </c>
      <c r="N1897" s="7" t="s">
        <v>1552</v>
      </c>
      <c r="O1897" s="7" t="s">
        <v>1665</v>
      </c>
      <c r="P1897" s="7" t="s">
        <v>1554</v>
      </c>
      <c r="Q1897" s="7" t="s">
        <v>170</v>
      </c>
      <c r="R1897" s="7">
        <v>474</v>
      </c>
      <c r="S1897" s="7">
        <v>102</v>
      </c>
      <c r="T1897" s="7" t="s">
        <v>123</v>
      </c>
      <c r="U1897" s="7"/>
      <c r="V1897" s="7" t="s">
        <v>200</v>
      </c>
      <c r="W1897" s="8">
        <v>0.56439393939393945</v>
      </c>
      <c r="X1897" s="8">
        <v>0</v>
      </c>
      <c r="Y1897" s="8">
        <v>0</v>
      </c>
      <c r="Z1897" s="8">
        <v>0.56439393939393945</v>
      </c>
      <c r="AA1897" s="8">
        <v>0</v>
      </c>
      <c r="AB1897" s="8">
        <v>0</v>
      </c>
      <c r="AC1897" s="8">
        <v>0</v>
      </c>
      <c r="AD1897" s="8">
        <v>0</v>
      </c>
      <c r="AE1897" s="8">
        <v>0</v>
      </c>
      <c r="AF1897" s="8">
        <v>0</v>
      </c>
      <c r="AG1897" s="8">
        <v>0</v>
      </c>
      <c r="AH1897" s="8">
        <v>0</v>
      </c>
      <c r="AI1897" s="8">
        <v>0</v>
      </c>
      <c r="AJ1897" s="8">
        <v>0</v>
      </c>
      <c r="AK1897" s="8">
        <v>0</v>
      </c>
      <c r="AL1897" s="8">
        <v>0</v>
      </c>
      <c r="AM1897" s="8">
        <v>0</v>
      </c>
      <c r="AN1897" s="8">
        <v>0</v>
      </c>
      <c r="AO1897" s="8">
        <v>0</v>
      </c>
      <c r="AP1897" s="8">
        <v>0</v>
      </c>
      <c r="AQ1897" s="8">
        <v>0.56439393939393945</v>
      </c>
      <c r="AR1897" s="8">
        <v>0</v>
      </c>
      <c r="AS1897" s="8">
        <v>0</v>
      </c>
      <c r="AT1897" s="8">
        <v>0.56439393939393945</v>
      </c>
      <c r="AU1897" s="7">
        <v>0</v>
      </c>
      <c r="AV1897" s="7">
        <v>0</v>
      </c>
      <c r="AW1897" s="7">
        <v>0</v>
      </c>
      <c r="AX1897" s="7">
        <v>0</v>
      </c>
      <c r="AY1897" s="7">
        <v>0</v>
      </c>
      <c r="AZ1897" s="7">
        <v>0</v>
      </c>
      <c r="BA1897" s="7">
        <v>0</v>
      </c>
      <c r="BB1897" s="7">
        <v>0</v>
      </c>
      <c r="BC1897" s="8">
        <v>0</v>
      </c>
      <c r="BD1897" s="8">
        <v>0</v>
      </c>
      <c r="BE1897" s="8">
        <v>0</v>
      </c>
      <c r="BF1897" s="8">
        <v>0</v>
      </c>
      <c r="BG1897" s="8">
        <v>0</v>
      </c>
      <c r="BH1897" s="8">
        <v>0</v>
      </c>
      <c r="BI1897" s="8">
        <v>0</v>
      </c>
      <c r="BJ1897" s="8">
        <v>0</v>
      </c>
      <c r="BK1897" s="8">
        <v>0</v>
      </c>
      <c r="BL1897" s="8">
        <v>0</v>
      </c>
      <c r="BM1897" s="8">
        <v>0</v>
      </c>
      <c r="BN1897" s="8">
        <v>0</v>
      </c>
      <c r="BO1897" s="8">
        <v>0</v>
      </c>
      <c r="BP1897" s="8">
        <v>0</v>
      </c>
      <c r="BQ1897" s="8">
        <v>0</v>
      </c>
      <c r="BR1897" s="8">
        <v>0</v>
      </c>
    </row>
    <row r="1898" spans="1:70" x14ac:dyDescent="0.25">
      <c r="A1898" s="6">
        <v>35226870</v>
      </c>
      <c r="B1898" t="s">
        <v>3639</v>
      </c>
      <c r="C1898" s="7" t="s">
        <v>93</v>
      </c>
      <c r="D1898" s="7" t="s">
        <v>94</v>
      </c>
      <c r="E1898" s="7" t="s">
        <v>95</v>
      </c>
      <c r="F1898" t="s">
        <v>2507</v>
      </c>
      <c r="G1898" t="s">
        <v>2508</v>
      </c>
      <c r="H1898" t="s">
        <v>1551</v>
      </c>
      <c r="I1898" t="s">
        <v>1044</v>
      </c>
      <c r="J1898" t="s">
        <v>153</v>
      </c>
      <c r="K1898" t="s">
        <v>196</v>
      </c>
      <c r="L1898">
        <v>38.757684227200002</v>
      </c>
      <c r="M1898">
        <v>-122.6359104598</v>
      </c>
      <c r="N1898" s="7" t="s">
        <v>1552</v>
      </c>
      <c r="O1898" s="7" t="s">
        <v>1665</v>
      </c>
      <c r="P1898" s="7" t="s">
        <v>1554</v>
      </c>
      <c r="Q1898" s="7" t="s">
        <v>170</v>
      </c>
      <c r="R1898" s="7">
        <v>474</v>
      </c>
      <c r="S1898" s="7">
        <v>102</v>
      </c>
      <c r="T1898" s="7" t="s">
        <v>123</v>
      </c>
      <c r="U1898" s="7"/>
      <c r="V1898" s="7" t="s">
        <v>200</v>
      </c>
      <c r="W1898" s="8">
        <v>0.35568181818181815</v>
      </c>
      <c r="X1898" s="8">
        <v>0</v>
      </c>
      <c r="Y1898" s="8">
        <v>0</v>
      </c>
      <c r="Z1898" s="8">
        <v>0.35568181818181815</v>
      </c>
      <c r="AA1898" s="8">
        <v>0</v>
      </c>
      <c r="AB1898" s="8">
        <v>0</v>
      </c>
      <c r="AC1898" s="8">
        <v>0</v>
      </c>
      <c r="AD1898" s="8">
        <v>0</v>
      </c>
      <c r="AE1898" s="8">
        <v>0</v>
      </c>
      <c r="AF1898" s="8">
        <v>0</v>
      </c>
      <c r="AG1898" s="8">
        <v>0</v>
      </c>
      <c r="AH1898" s="8">
        <v>0</v>
      </c>
      <c r="AI1898" s="8">
        <v>0</v>
      </c>
      <c r="AJ1898" s="8">
        <v>0</v>
      </c>
      <c r="AK1898" s="8">
        <v>0</v>
      </c>
      <c r="AL1898" s="8">
        <v>0</v>
      </c>
      <c r="AM1898" s="8">
        <v>0</v>
      </c>
      <c r="AN1898" s="8">
        <v>0</v>
      </c>
      <c r="AO1898" s="8">
        <v>0</v>
      </c>
      <c r="AP1898" s="8">
        <v>0</v>
      </c>
      <c r="AQ1898" s="8">
        <v>0.35568181818181821</v>
      </c>
      <c r="AR1898" s="8">
        <v>0</v>
      </c>
      <c r="AS1898" s="8">
        <v>0</v>
      </c>
      <c r="AT1898" s="8">
        <v>0.35568181818181821</v>
      </c>
      <c r="AU1898" s="7">
        <v>0</v>
      </c>
      <c r="AV1898" s="7">
        <v>0</v>
      </c>
      <c r="AW1898" s="7">
        <v>0</v>
      </c>
      <c r="AX1898" s="7">
        <v>0</v>
      </c>
      <c r="AY1898" s="7">
        <v>0</v>
      </c>
      <c r="AZ1898" s="7">
        <v>0</v>
      </c>
      <c r="BA1898" s="7">
        <v>0</v>
      </c>
      <c r="BB1898" s="7">
        <v>0</v>
      </c>
      <c r="BC1898" s="8">
        <v>0</v>
      </c>
      <c r="BD1898" s="8">
        <v>0</v>
      </c>
      <c r="BE1898" s="8">
        <v>0</v>
      </c>
      <c r="BF1898" s="8">
        <v>0</v>
      </c>
      <c r="BG1898" s="8">
        <v>0</v>
      </c>
      <c r="BH1898" s="8">
        <v>0</v>
      </c>
      <c r="BI1898" s="8">
        <v>0</v>
      </c>
      <c r="BJ1898" s="8">
        <v>0</v>
      </c>
      <c r="BK1898" s="8">
        <v>0</v>
      </c>
      <c r="BL1898" s="8">
        <v>0</v>
      </c>
      <c r="BM1898" s="8">
        <v>0</v>
      </c>
      <c r="BN1898" s="8">
        <v>0</v>
      </c>
      <c r="BO1898" s="8">
        <v>0</v>
      </c>
      <c r="BP1898" s="8">
        <v>0</v>
      </c>
      <c r="BQ1898" s="8">
        <v>0</v>
      </c>
      <c r="BR1898" s="8">
        <v>0</v>
      </c>
    </row>
    <row r="1899" spans="1:70" x14ac:dyDescent="0.25">
      <c r="A1899" s="6">
        <v>35226871</v>
      </c>
      <c r="B1899" t="s">
        <v>3640</v>
      </c>
      <c r="C1899" s="7" t="s">
        <v>93</v>
      </c>
      <c r="D1899" s="7" t="s">
        <v>94</v>
      </c>
      <c r="E1899" s="7" t="s">
        <v>95</v>
      </c>
      <c r="F1899" t="s">
        <v>2507</v>
      </c>
      <c r="G1899" t="s">
        <v>2508</v>
      </c>
      <c r="H1899" t="s">
        <v>1551</v>
      </c>
      <c r="I1899" t="s">
        <v>1044</v>
      </c>
      <c r="J1899" t="s">
        <v>153</v>
      </c>
      <c r="K1899" t="s">
        <v>196</v>
      </c>
      <c r="L1899">
        <v>38.757684227200002</v>
      </c>
      <c r="M1899">
        <v>-122.6359104598</v>
      </c>
      <c r="N1899" s="7" t="s">
        <v>1552</v>
      </c>
      <c r="O1899" s="7" t="s">
        <v>1665</v>
      </c>
      <c r="P1899" s="7" t="s">
        <v>1554</v>
      </c>
      <c r="Q1899" s="7" t="s">
        <v>170</v>
      </c>
      <c r="R1899" s="7">
        <v>474</v>
      </c>
      <c r="S1899" s="7">
        <v>102</v>
      </c>
      <c r="T1899" s="7" t="s">
        <v>123</v>
      </c>
      <c r="U1899" s="7"/>
      <c r="V1899" s="7" t="s">
        <v>101</v>
      </c>
      <c r="W1899" s="8">
        <v>0.39659090909090911</v>
      </c>
      <c r="X1899" s="8">
        <v>0</v>
      </c>
      <c r="Y1899" s="8">
        <v>0</v>
      </c>
      <c r="Z1899" s="8">
        <v>0.39659090909090911</v>
      </c>
      <c r="AA1899" s="8">
        <v>0</v>
      </c>
      <c r="AB1899" s="8">
        <v>0</v>
      </c>
      <c r="AC1899" s="8">
        <v>0</v>
      </c>
      <c r="AD1899" s="8">
        <v>0</v>
      </c>
      <c r="AE1899" s="8">
        <v>0</v>
      </c>
      <c r="AF1899" s="8">
        <v>0</v>
      </c>
      <c r="AG1899" s="8">
        <v>0</v>
      </c>
      <c r="AH1899" s="8">
        <v>0</v>
      </c>
      <c r="AI1899" s="8">
        <v>0</v>
      </c>
      <c r="AJ1899" s="8">
        <v>0</v>
      </c>
      <c r="AK1899" s="8">
        <v>0</v>
      </c>
      <c r="AL1899" s="8">
        <v>0</v>
      </c>
      <c r="AM1899" s="8">
        <v>0.39659090909090905</v>
      </c>
      <c r="AN1899" s="8">
        <v>0</v>
      </c>
      <c r="AO1899" s="8">
        <v>0</v>
      </c>
      <c r="AP1899" s="8">
        <v>0.39659090909090905</v>
      </c>
      <c r="AQ1899" s="8">
        <v>0</v>
      </c>
      <c r="AR1899" s="8">
        <v>0</v>
      </c>
      <c r="AS1899" s="8">
        <v>0</v>
      </c>
      <c r="AT1899" s="8">
        <v>0</v>
      </c>
      <c r="AU1899" s="7">
        <v>0</v>
      </c>
      <c r="AV1899" s="7">
        <v>0</v>
      </c>
      <c r="AW1899" s="7">
        <v>0</v>
      </c>
      <c r="AX1899" s="7">
        <v>0</v>
      </c>
      <c r="AY1899" s="7">
        <v>0</v>
      </c>
      <c r="AZ1899" s="7">
        <v>0</v>
      </c>
      <c r="BA1899" s="7">
        <v>0</v>
      </c>
      <c r="BB1899" s="7">
        <v>0</v>
      </c>
      <c r="BC1899" s="8">
        <v>0</v>
      </c>
      <c r="BD1899" s="8">
        <v>0</v>
      </c>
      <c r="BE1899" s="8">
        <v>0</v>
      </c>
      <c r="BF1899" s="8">
        <v>0</v>
      </c>
      <c r="BG1899" s="8">
        <v>0</v>
      </c>
      <c r="BH1899" s="8">
        <v>0</v>
      </c>
      <c r="BI1899" s="8">
        <v>0</v>
      </c>
      <c r="BJ1899" s="8">
        <v>0</v>
      </c>
      <c r="BK1899" s="8">
        <v>0</v>
      </c>
      <c r="BL1899" s="8">
        <v>0</v>
      </c>
      <c r="BM1899" s="8">
        <v>0</v>
      </c>
      <c r="BN1899" s="8">
        <v>0</v>
      </c>
      <c r="BO1899" s="8">
        <v>0</v>
      </c>
      <c r="BP1899" s="8">
        <v>0</v>
      </c>
      <c r="BQ1899" s="8">
        <v>0</v>
      </c>
      <c r="BR1899" s="8">
        <v>0</v>
      </c>
    </row>
    <row r="1900" spans="1:70" x14ac:dyDescent="0.25">
      <c r="A1900" s="6">
        <v>35226872</v>
      </c>
      <c r="B1900" t="s">
        <v>3641</v>
      </c>
      <c r="C1900" s="7" t="s">
        <v>115</v>
      </c>
      <c r="D1900" s="7" t="s">
        <v>94</v>
      </c>
      <c r="E1900" s="7" t="s">
        <v>95</v>
      </c>
      <c r="F1900" t="s">
        <v>2507</v>
      </c>
      <c r="G1900" t="s">
        <v>2508</v>
      </c>
      <c r="H1900" t="s">
        <v>1551</v>
      </c>
      <c r="I1900" t="s">
        <v>1044</v>
      </c>
      <c r="J1900" t="s">
        <v>153</v>
      </c>
      <c r="K1900" t="s">
        <v>196</v>
      </c>
      <c r="L1900">
        <v>38.757684227200002</v>
      </c>
      <c r="M1900">
        <v>-122.6359104598</v>
      </c>
      <c r="N1900" s="7" t="s">
        <v>1552</v>
      </c>
      <c r="O1900" s="7" t="s">
        <v>1665</v>
      </c>
      <c r="P1900" s="7" t="s">
        <v>1554</v>
      </c>
      <c r="Q1900" s="7" t="s">
        <v>170</v>
      </c>
      <c r="R1900" s="7">
        <v>474</v>
      </c>
      <c r="S1900" s="7">
        <v>102</v>
      </c>
      <c r="T1900" s="7" t="s">
        <v>123</v>
      </c>
      <c r="U1900" s="7"/>
      <c r="V1900" s="7" t="s">
        <v>200</v>
      </c>
      <c r="W1900" s="8">
        <v>0.21117424242424243</v>
      </c>
      <c r="X1900" s="8">
        <v>0</v>
      </c>
      <c r="Y1900" s="8">
        <v>0</v>
      </c>
      <c r="Z1900" s="8">
        <v>0.21117424242424243</v>
      </c>
      <c r="AA1900" s="8">
        <v>0</v>
      </c>
      <c r="AB1900" s="8">
        <v>0</v>
      </c>
      <c r="AC1900" s="8">
        <v>0</v>
      </c>
      <c r="AD1900" s="8">
        <v>0</v>
      </c>
      <c r="AE1900" s="8">
        <v>0</v>
      </c>
      <c r="AF1900" s="8">
        <v>0</v>
      </c>
      <c r="AG1900" s="8">
        <v>0</v>
      </c>
      <c r="AH1900" s="8">
        <v>0</v>
      </c>
      <c r="AI1900" s="8">
        <v>0</v>
      </c>
      <c r="AJ1900" s="8">
        <v>0</v>
      </c>
      <c r="AK1900" s="8">
        <v>0</v>
      </c>
      <c r="AL1900" s="8">
        <v>0</v>
      </c>
      <c r="AM1900" s="8">
        <v>0</v>
      </c>
      <c r="AN1900" s="8">
        <v>0</v>
      </c>
      <c r="AO1900" s="8">
        <v>0</v>
      </c>
      <c r="AP1900" s="8">
        <v>0</v>
      </c>
      <c r="AQ1900" s="8">
        <v>0.21117424242424243</v>
      </c>
      <c r="AR1900" s="8">
        <v>0</v>
      </c>
      <c r="AS1900" s="8">
        <v>0</v>
      </c>
      <c r="AT1900" s="8">
        <v>0.21117424242424243</v>
      </c>
      <c r="AU1900" s="7">
        <v>0</v>
      </c>
      <c r="AV1900" s="7">
        <v>0</v>
      </c>
      <c r="AW1900" s="7">
        <v>0</v>
      </c>
      <c r="AX1900" s="7">
        <v>0</v>
      </c>
      <c r="AY1900" s="7">
        <v>0</v>
      </c>
      <c r="AZ1900" s="7">
        <v>0</v>
      </c>
      <c r="BA1900" s="7">
        <v>0</v>
      </c>
      <c r="BB1900" s="7">
        <v>0</v>
      </c>
      <c r="BC1900" s="8">
        <v>0</v>
      </c>
      <c r="BD1900" s="8">
        <v>0</v>
      </c>
      <c r="BE1900" s="8">
        <v>0</v>
      </c>
      <c r="BF1900" s="8">
        <v>0</v>
      </c>
      <c r="BG1900" s="8">
        <v>0</v>
      </c>
      <c r="BH1900" s="8">
        <v>0</v>
      </c>
      <c r="BI1900" s="8">
        <v>0</v>
      </c>
      <c r="BJ1900" s="8">
        <v>0</v>
      </c>
      <c r="BK1900" s="8">
        <v>0</v>
      </c>
      <c r="BL1900" s="8">
        <v>0</v>
      </c>
      <c r="BM1900" s="8">
        <v>0</v>
      </c>
      <c r="BN1900" s="8">
        <v>0</v>
      </c>
      <c r="BO1900" s="8">
        <v>0</v>
      </c>
      <c r="BP1900" s="8">
        <v>0</v>
      </c>
      <c r="BQ1900" s="8">
        <v>0</v>
      </c>
      <c r="BR1900" s="8">
        <v>0</v>
      </c>
    </row>
    <row r="1901" spans="1:70" x14ac:dyDescent="0.25">
      <c r="A1901" s="6">
        <v>35226873</v>
      </c>
      <c r="B1901" t="s">
        <v>3642</v>
      </c>
      <c r="C1901" s="7" t="s">
        <v>421</v>
      </c>
      <c r="D1901" s="7" t="s">
        <v>94</v>
      </c>
      <c r="E1901" s="7" t="s">
        <v>421</v>
      </c>
      <c r="F1901" t="s">
        <v>2507</v>
      </c>
      <c r="G1901" t="s">
        <v>2609</v>
      </c>
      <c r="H1901" t="s">
        <v>1551</v>
      </c>
      <c r="I1901" t="s">
        <v>1044</v>
      </c>
      <c r="J1901" t="s">
        <v>153</v>
      </c>
      <c r="K1901" t="s">
        <v>196</v>
      </c>
      <c r="L1901">
        <v>38.757684227200002</v>
      </c>
      <c r="M1901">
        <v>-122.6359104598</v>
      </c>
      <c r="N1901" s="7" t="s">
        <v>1552</v>
      </c>
      <c r="O1901" s="7" t="s">
        <v>1665</v>
      </c>
      <c r="P1901" s="7" t="s">
        <v>1554</v>
      </c>
      <c r="Q1901" s="7" t="s">
        <v>170</v>
      </c>
      <c r="R1901" s="7">
        <v>474</v>
      </c>
      <c r="S1901" s="7">
        <v>102</v>
      </c>
      <c r="T1901" s="7" t="s">
        <v>123</v>
      </c>
      <c r="U1901" s="7" t="s">
        <v>216</v>
      </c>
      <c r="V1901" s="7" t="s">
        <v>222</v>
      </c>
      <c r="W1901" s="8">
        <v>0</v>
      </c>
      <c r="X1901" s="8">
        <v>0</v>
      </c>
      <c r="Y1901" s="8">
        <v>1.0393939393939393</v>
      </c>
      <c r="Z1901" s="8">
        <v>1.0393939393939393</v>
      </c>
      <c r="AA1901" s="8">
        <v>0</v>
      </c>
      <c r="AB1901" s="8">
        <v>0</v>
      </c>
      <c r="AC1901" s="8">
        <v>0</v>
      </c>
      <c r="AD1901" s="8">
        <v>0</v>
      </c>
      <c r="AE1901" s="8">
        <v>0</v>
      </c>
      <c r="AF1901" s="8">
        <v>0</v>
      </c>
      <c r="AG1901" s="8">
        <v>0</v>
      </c>
      <c r="AH1901" s="8">
        <v>0</v>
      </c>
      <c r="AI1901" s="8">
        <v>0</v>
      </c>
      <c r="AJ1901" s="8">
        <v>0</v>
      </c>
      <c r="AK1901" s="8">
        <v>0</v>
      </c>
      <c r="AL1901" s="8">
        <v>0</v>
      </c>
      <c r="AM1901" s="8">
        <v>0</v>
      </c>
      <c r="AN1901" s="8">
        <v>0</v>
      </c>
      <c r="AO1901" s="8">
        <v>0</v>
      </c>
      <c r="AP1901" s="8">
        <v>0</v>
      </c>
      <c r="AQ1901" s="8">
        <v>0</v>
      </c>
      <c r="AR1901" s="8">
        <v>0</v>
      </c>
      <c r="AS1901" s="8">
        <v>0</v>
      </c>
      <c r="AT1901" s="8">
        <v>0</v>
      </c>
      <c r="AU1901" s="7">
        <v>0</v>
      </c>
      <c r="AV1901" s="7">
        <v>0</v>
      </c>
      <c r="AW1901" s="7">
        <v>0</v>
      </c>
      <c r="AX1901" s="7">
        <v>0</v>
      </c>
      <c r="AY1901" s="7">
        <v>0</v>
      </c>
      <c r="AZ1901" s="7">
        <v>0</v>
      </c>
      <c r="BA1901" s="7">
        <v>0</v>
      </c>
      <c r="BB1901" s="7">
        <v>0</v>
      </c>
      <c r="BC1901" s="8">
        <v>0</v>
      </c>
      <c r="BD1901" s="8">
        <v>0</v>
      </c>
      <c r="BE1901" s="8">
        <v>1.0393939393939393</v>
      </c>
      <c r="BF1901" s="8">
        <v>1.0393939393939393</v>
      </c>
      <c r="BG1901" s="8">
        <v>0</v>
      </c>
      <c r="BH1901" s="8">
        <v>0</v>
      </c>
      <c r="BI1901" s="8">
        <v>0</v>
      </c>
      <c r="BJ1901" s="8">
        <v>0</v>
      </c>
      <c r="BK1901" s="8">
        <v>0</v>
      </c>
      <c r="BL1901" s="8">
        <v>0</v>
      </c>
      <c r="BM1901" s="8">
        <v>0</v>
      </c>
      <c r="BN1901" s="8">
        <v>0</v>
      </c>
      <c r="BO1901" s="8">
        <v>0</v>
      </c>
      <c r="BP1901" s="8">
        <v>0</v>
      </c>
      <c r="BQ1901" s="8">
        <v>0</v>
      </c>
      <c r="BR1901" s="8">
        <v>0</v>
      </c>
    </row>
    <row r="1902" spans="1:70" x14ac:dyDescent="0.25">
      <c r="A1902" s="6">
        <v>35226878</v>
      </c>
      <c r="B1902" t="s">
        <v>3643</v>
      </c>
      <c r="C1902" s="7" t="s">
        <v>137</v>
      </c>
      <c r="D1902" s="7" t="s">
        <v>94</v>
      </c>
      <c r="E1902" s="7" t="s">
        <v>95</v>
      </c>
      <c r="F1902" t="s">
        <v>2507</v>
      </c>
      <c r="G1902" t="s">
        <v>2508</v>
      </c>
      <c r="H1902" t="s">
        <v>1551</v>
      </c>
      <c r="I1902" t="s">
        <v>1044</v>
      </c>
      <c r="J1902" t="s">
        <v>153</v>
      </c>
      <c r="K1902" t="s">
        <v>196</v>
      </c>
      <c r="L1902">
        <v>38.757684227200002</v>
      </c>
      <c r="M1902">
        <v>-122.6359104598</v>
      </c>
      <c r="N1902" s="7" t="s">
        <v>1552</v>
      </c>
      <c r="O1902" s="7" t="s">
        <v>1665</v>
      </c>
      <c r="P1902" s="7" t="s">
        <v>1554</v>
      </c>
      <c r="Q1902" s="7" t="s">
        <v>170</v>
      </c>
      <c r="R1902" s="7">
        <v>474</v>
      </c>
      <c r="S1902" s="7">
        <v>102</v>
      </c>
      <c r="T1902" s="7" t="s">
        <v>123</v>
      </c>
      <c r="U1902" s="7" t="s">
        <v>211</v>
      </c>
      <c r="V1902" s="7" t="s">
        <v>80</v>
      </c>
      <c r="W1902" s="8">
        <v>0</v>
      </c>
      <c r="X1902" s="8">
        <v>0.62215909090909094</v>
      </c>
      <c r="Y1902" s="8">
        <v>0</v>
      </c>
      <c r="Z1902" s="8">
        <v>0.62215909090909094</v>
      </c>
      <c r="AA1902" s="8">
        <v>0</v>
      </c>
      <c r="AB1902" s="8">
        <v>0</v>
      </c>
      <c r="AC1902" s="8">
        <v>0</v>
      </c>
      <c r="AD1902" s="8">
        <v>0</v>
      </c>
      <c r="AE1902" s="8">
        <v>0</v>
      </c>
      <c r="AF1902" s="8">
        <v>0</v>
      </c>
      <c r="AG1902" s="8">
        <v>0</v>
      </c>
      <c r="AH1902" s="8">
        <v>0</v>
      </c>
      <c r="AI1902" s="8">
        <v>0</v>
      </c>
      <c r="AJ1902" s="8">
        <v>0</v>
      </c>
      <c r="AK1902" s="8">
        <v>0</v>
      </c>
      <c r="AL1902" s="8">
        <v>0</v>
      </c>
      <c r="AM1902" s="8">
        <v>0</v>
      </c>
      <c r="AN1902" s="8">
        <v>0</v>
      </c>
      <c r="AO1902" s="8">
        <v>0</v>
      </c>
      <c r="AP1902" s="8">
        <v>0</v>
      </c>
      <c r="AQ1902" s="8">
        <v>0</v>
      </c>
      <c r="AR1902" s="8">
        <v>0</v>
      </c>
      <c r="AS1902" s="8">
        <v>0</v>
      </c>
      <c r="AT1902" s="8">
        <v>0</v>
      </c>
      <c r="AU1902" s="7">
        <v>0</v>
      </c>
      <c r="AV1902" s="7">
        <v>0</v>
      </c>
      <c r="AW1902" s="7">
        <v>0</v>
      </c>
      <c r="AX1902" s="7">
        <v>0</v>
      </c>
      <c r="AY1902" s="7">
        <v>0</v>
      </c>
      <c r="AZ1902" s="7">
        <v>0.62215909090909094</v>
      </c>
      <c r="BA1902" s="7">
        <v>0</v>
      </c>
      <c r="BB1902" s="7">
        <v>0.62215909090909094</v>
      </c>
      <c r="BC1902" s="8">
        <v>0</v>
      </c>
      <c r="BD1902" s="8">
        <v>0</v>
      </c>
      <c r="BE1902" s="8">
        <v>0</v>
      </c>
      <c r="BF1902" s="8">
        <v>0</v>
      </c>
      <c r="BG1902" s="8">
        <v>0</v>
      </c>
      <c r="BH1902" s="8">
        <v>0</v>
      </c>
      <c r="BI1902" s="8">
        <v>0</v>
      </c>
      <c r="BJ1902" s="8">
        <v>0</v>
      </c>
      <c r="BK1902" s="8">
        <v>0</v>
      </c>
      <c r="BL1902" s="8">
        <v>0</v>
      </c>
      <c r="BM1902" s="8">
        <v>0</v>
      </c>
      <c r="BN1902" s="8">
        <v>0</v>
      </c>
      <c r="BO1902" s="8">
        <v>0</v>
      </c>
      <c r="BP1902" s="8">
        <v>0</v>
      </c>
      <c r="BQ1902" s="8">
        <v>0</v>
      </c>
      <c r="BR1902" s="8">
        <v>0</v>
      </c>
    </row>
    <row r="1903" spans="1:70" x14ac:dyDescent="0.25">
      <c r="A1903" s="6">
        <v>35227001</v>
      </c>
      <c r="B1903" t="s">
        <v>3644</v>
      </c>
      <c r="C1903" s="7" t="s">
        <v>137</v>
      </c>
      <c r="D1903" s="7" t="s">
        <v>94</v>
      </c>
      <c r="E1903" s="7" t="s">
        <v>95</v>
      </c>
      <c r="F1903" t="s">
        <v>2507</v>
      </c>
      <c r="G1903" t="s">
        <v>2508</v>
      </c>
      <c r="H1903" t="s">
        <v>1551</v>
      </c>
      <c r="I1903" t="s">
        <v>1044</v>
      </c>
      <c r="J1903" t="s">
        <v>153</v>
      </c>
      <c r="K1903" t="s">
        <v>196</v>
      </c>
      <c r="L1903">
        <v>38.757684227200002</v>
      </c>
      <c r="M1903">
        <v>-122.6359104598</v>
      </c>
      <c r="N1903" s="7" t="s">
        <v>1552</v>
      </c>
      <c r="O1903" s="7" t="s">
        <v>1665</v>
      </c>
      <c r="P1903" s="7" t="s">
        <v>1554</v>
      </c>
      <c r="Q1903" s="7" t="s">
        <v>170</v>
      </c>
      <c r="R1903" s="7">
        <v>474</v>
      </c>
      <c r="S1903" s="7">
        <v>102</v>
      </c>
      <c r="T1903" s="7" t="s">
        <v>123</v>
      </c>
      <c r="U1903" s="7" t="s">
        <v>211</v>
      </c>
      <c r="V1903" s="7" t="s">
        <v>80</v>
      </c>
      <c r="W1903" s="8">
        <v>0</v>
      </c>
      <c r="X1903" s="8">
        <v>0.69924242424242422</v>
      </c>
      <c r="Y1903" s="8">
        <v>0</v>
      </c>
      <c r="Z1903" s="8">
        <v>0.69924242424242422</v>
      </c>
      <c r="AA1903" s="8">
        <v>0</v>
      </c>
      <c r="AB1903" s="8">
        <v>0</v>
      </c>
      <c r="AC1903" s="8">
        <v>0</v>
      </c>
      <c r="AD1903" s="8">
        <v>0</v>
      </c>
      <c r="AE1903" s="8">
        <v>0</v>
      </c>
      <c r="AF1903" s="8">
        <v>0</v>
      </c>
      <c r="AG1903" s="8">
        <v>0</v>
      </c>
      <c r="AH1903" s="8">
        <v>0</v>
      </c>
      <c r="AI1903" s="8">
        <v>0</v>
      </c>
      <c r="AJ1903" s="8">
        <v>0</v>
      </c>
      <c r="AK1903" s="8">
        <v>0</v>
      </c>
      <c r="AL1903" s="8">
        <v>0</v>
      </c>
      <c r="AM1903" s="8">
        <v>0</v>
      </c>
      <c r="AN1903" s="8">
        <v>0</v>
      </c>
      <c r="AO1903" s="8">
        <v>0</v>
      </c>
      <c r="AP1903" s="8">
        <v>0</v>
      </c>
      <c r="AQ1903" s="8">
        <v>0</v>
      </c>
      <c r="AR1903" s="8">
        <v>0</v>
      </c>
      <c r="AS1903" s="8">
        <v>0</v>
      </c>
      <c r="AT1903" s="8">
        <v>0</v>
      </c>
      <c r="AU1903" s="7">
        <v>0</v>
      </c>
      <c r="AV1903" s="7">
        <v>0</v>
      </c>
      <c r="AW1903" s="7">
        <v>0</v>
      </c>
      <c r="AX1903" s="7">
        <v>0</v>
      </c>
      <c r="AY1903" s="7">
        <v>0</v>
      </c>
      <c r="AZ1903" s="7">
        <v>0.69924242424242422</v>
      </c>
      <c r="BA1903" s="7">
        <v>0</v>
      </c>
      <c r="BB1903" s="7">
        <v>0.69924242424242422</v>
      </c>
      <c r="BC1903" s="8">
        <v>0</v>
      </c>
      <c r="BD1903" s="8">
        <v>0</v>
      </c>
      <c r="BE1903" s="8">
        <v>0</v>
      </c>
      <c r="BF1903" s="8">
        <v>0</v>
      </c>
      <c r="BG1903" s="8">
        <v>0</v>
      </c>
      <c r="BH1903" s="8">
        <v>0</v>
      </c>
      <c r="BI1903" s="8">
        <v>0</v>
      </c>
      <c r="BJ1903" s="8">
        <v>0</v>
      </c>
      <c r="BK1903" s="8">
        <v>0</v>
      </c>
      <c r="BL1903" s="8">
        <v>0</v>
      </c>
      <c r="BM1903" s="8">
        <v>0</v>
      </c>
      <c r="BN1903" s="8">
        <v>0</v>
      </c>
      <c r="BO1903" s="8">
        <v>0</v>
      </c>
      <c r="BP1903" s="8">
        <v>0</v>
      </c>
      <c r="BQ1903" s="8">
        <v>0</v>
      </c>
      <c r="BR1903" s="8">
        <v>0</v>
      </c>
    </row>
    <row r="1904" spans="1:70" x14ac:dyDescent="0.25">
      <c r="A1904" s="6">
        <v>35227002</v>
      </c>
      <c r="B1904" t="s">
        <v>3645</v>
      </c>
      <c r="C1904" s="7" t="s">
        <v>137</v>
      </c>
      <c r="D1904" s="7" t="s">
        <v>94</v>
      </c>
      <c r="E1904" s="7" t="s">
        <v>95</v>
      </c>
      <c r="F1904" t="s">
        <v>2507</v>
      </c>
      <c r="G1904" t="s">
        <v>2508</v>
      </c>
      <c r="H1904" t="s">
        <v>1551</v>
      </c>
      <c r="I1904" t="s">
        <v>1044</v>
      </c>
      <c r="J1904" t="s">
        <v>153</v>
      </c>
      <c r="K1904" t="s">
        <v>196</v>
      </c>
      <c r="L1904">
        <v>38.757684227200002</v>
      </c>
      <c r="M1904">
        <v>-122.6359104598</v>
      </c>
      <c r="N1904" s="7" t="s">
        <v>1552</v>
      </c>
      <c r="O1904" s="7" t="s">
        <v>1665</v>
      </c>
      <c r="P1904" s="7" t="s">
        <v>1554</v>
      </c>
      <c r="Q1904" s="7" t="s">
        <v>170</v>
      </c>
      <c r="R1904" s="7">
        <v>474</v>
      </c>
      <c r="S1904" s="7">
        <v>102</v>
      </c>
      <c r="T1904" s="7" t="s">
        <v>123</v>
      </c>
      <c r="U1904" s="7" t="s">
        <v>211</v>
      </c>
      <c r="V1904" s="7" t="s">
        <v>80</v>
      </c>
      <c r="W1904" s="8">
        <v>0</v>
      </c>
      <c r="X1904" s="8">
        <v>0.41893939393939394</v>
      </c>
      <c r="Y1904" s="8">
        <v>0</v>
      </c>
      <c r="Z1904" s="8">
        <v>0.41893939393939394</v>
      </c>
      <c r="AA1904" s="8">
        <v>0</v>
      </c>
      <c r="AB1904" s="8">
        <v>0</v>
      </c>
      <c r="AC1904" s="8">
        <v>0</v>
      </c>
      <c r="AD1904" s="8">
        <v>0</v>
      </c>
      <c r="AE1904" s="8">
        <v>0</v>
      </c>
      <c r="AF1904" s="8">
        <v>0</v>
      </c>
      <c r="AG1904" s="8">
        <v>0</v>
      </c>
      <c r="AH1904" s="8">
        <v>0</v>
      </c>
      <c r="AI1904" s="8">
        <v>0</v>
      </c>
      <c r="AJ1904" s="8">
        <v>0</v>
      </c>
      <c r="AK1904" s="8">
        <v>0</v>
      </c>
      <c r="AL1904" s="8">
        <v>0</v>
      </c>
      <c r="AM1904" s="8">
        <v>0</v>
      </c>
      <c r="AN1904" s="8">
        <v>0</v>
      </c>
      <c r="AO1904" s="8">
        <v>0</v>
      </c>
      <c r="AP1904" s="8">
        <v>0</v>
      </c>
      <c r="AQ1904" s="8">
        <v>0</v>
      </c>
      <c r="AR1904" s="8">
        <v>0</v>
      </c>
      <c r="AS1904" s="8">
        <v>0</v>
      </c>
      <c r="AT1904" s="8">
        <v>0</v>
      </c>
      <c r="AU1904" s="7">
        <v>0</v>
      </c>
      <c r="AV1904" s="7">
        <v>0</v>
      </c>
      <c r="AW1904" s="7">
        <v>0</v>
      </c>
      <c r="AX1904" s="7">
        <v>0</v>
      </c>
      <c r="AY1904" s="7">
        <v>0</v>
      </c>
      <c r="AZ1904" s="7">
        <v>0.41893939393939394</v>
      </c>
      <c r="BA1904" s="7">
        <v>0</v>
      </c>
      <c r="BB1904" s="7">
        <v>0.41893939393939394</v>
      </c>
      <c r="BC1904" s="8">
        <v>0</v>
      </c>
      <c r="BD1904" s="8">
        <v>0</v>
      </c>
      <c r="BE1904" s="8">
        <v>0</v>
      </c>
      <c r="BF1904" s="8">
        <v>0</v>
      </c>
      <c r="BG1904" s="8">
        <v>0</v>
      </c>
      <c r="BH1904" s="8">
        <v>0</v>
      </c>
      <c r="BI1904" s="8">
        <v>0</v>
      </c>
      <c r="BJ1904" s="8">
        <v>0</v>
      </c>
      <c r="BK1904" s="8">
        <v>0</v>
      </c>
      <c r="BL1904" s="8">
        <v>0</v>
      </c>
      <c r="BM1904" s="8">
        <v>0</v>
      </c>
      <c r="BN1904" s="8">
        <v>0</v>
      </c>
      <c r="BO1904" s="8">
        <v>0</v>
      </c>
      <c r="BP1904" s="8">
        <v>0</v>
      </c>
      <c r="BQ1904" s="8">
        <v>0</v>
      </c>
      <c r="BR1904" s="8">
        <v>0</v>
      </c>
    </row>
    <row r="1905" spans="1:70" x14ac:dyDescent="0.25">
      <c r="A1905" s="6">
        <v>35227003</v>
      </c>
      <c r="B1905" t="s">
        <v>3646</v>
      </c>
      <c r="C1905" s="7" t="s">
        <v>93</v>
      </c>
      <c r="D1905" s="7" t="s">
        <v>94</v>
      </c>
      <c r="E1905" s="7" t="s">
        <v>95</v>
      </c>
      <c r="F1905" t="s">
        <v>2507</v>
      </c>
      <c r="G1905" t="s">
        <v>2508</v>
      </c>
      <c r="H1905" t="s">
        <v>1551</v>
      </c>
      <c r="I1905" t="s">
        <v>1044</v>
      </c>
      <c r="J1905" t="s">
        <v>153</v>
      </c>
      <c r="K1905" t="s">
        <v>196</v>
      </c>
      <c r="L1905">
        <v>38.757684227200002</v>
      </c>
      <c r="M1905">
        <v>-122.6359104598</v>
      </c>
      <c r="N1905" s="7" t="s">
        <v>1552</v>
      </c>
      <c r="O1905" s="7" t="s">
        <v>1665</v>
      </c>
      <c r="P1905" s="7" t="s">
        <v>1554</v>
      </c>
      <c r="Q1905" s="7" t="s">
        <v>170</v>
      </c>
      <c r="R1905" s="7">
        <v>474</v>
      </c>
      <c r="S1905" s="7">
        <v>102</v>
      </c>
      <c r="T1905" s="7" t="s">
        <v>123</v>
      </c>
      <c r="U1905" s="7"/>
      <c r="V1905" s="7" t="s">
        <v>200</v>
      </c>
      <c r="W1905" s="8">
        <v>0</v>
      </c>
      <c r="X1905" s="8">
        <v>0.53863636363636369</v>
      </c>
      <c r="Y1905" s="8">
        <v>0</v>
      </c>
      <c r="Z1905" s="8">
        <v>0.53863636363636369</v>
      </c>
      <c r="AA1905" s="8">
        <v>0</v>
      </c>
      <c r="AB1905" s="8">
        <v>0</v>
      </c>
      <c r="AC1905" s="8">
        <v>0</v>
      </c>
      <c r="AD1905" s="8">
        <v>0</v>
      </c>
      <c r="AE1905" s="8">
        <v>0</v>
      </c>
      <c r="AF1905" s="8">
        <v>0</v>
      </c>
      <c r="AG1905" s="8">
        <v>0</v>
      </c>
      <c r="AH1905" s="8">
        <v>0</v>
      </c>
      <c r="AI1905" s="8">
        <v>0</v>
      </c>
      <c r="AJ1905" s="8">
        <v>0</v>
      </c>
      <c r="AK1905" s="8">
        <v>0</v>
      </c>
      <c r="AL1905" s="8">
        <v>0</v>
      </c>
      <c r="AM1905" s="8">
        <v>0</v>
      </c>
      <c r="AN1905" s="8">
        <v>0</v>
      </c>
      <c r="AO1905" s="8">
        <v>0</v>
      </c>
      <c r="AP1905" s="8">
        <v>0</v>
      </c>
      <c r="AQ1905" s="8">
        <v>0</v>
      </c>
      <c r="AR1905" s="8">
        <v>0.5386363636363638</v>
      </c>
      <c r="AS1905" s="8">
        <v>0</v>
      </c>
      <c r="AT1905" s="8">
        <v>0.5386363636363638</v>
      </c>
      <c r="AU1905" s="7">
        <v>0</v>
      </c>
      <c r="AV1905" s="7">
        <v>0</v>
      </c>
      <c r="AW1905" s="7">
        <v>0</v>
      </c>
      <c r="AX1905" s="7">
        <v>0</v>
      </c>
      <c r="AY1905" s="7">
        <v>0</v>
      </c>
      <c r="AZ1905" s="7">
        <v>0</v>
      </c>
      <c r="BA1905" s="7">
        <v>0</v>
      </c>
      <c r="BB1905" s="7">
        <v>0</v>
      </c>
      <c r="BC1905" s="8">
        <v>0</v>
      </c>
      <c r="BD1905" s="8">
        <v>0</v>
      </c>
      <c r="BE1905" s="8">
        <v>0</v>
      </c>
      <c r="BF1905" s="8">
        <v>0</v>
      </c>
      <c r="BG1905" s="8">
        <v>0</v>
      </c>
      <c r="BH1905" s="8">
        <v>0</v>
      </c>
      <c r="BI1905" s="8">
        <v>0</v>
      </c>
      <c r="BJ1905" s="8">
        <v>0</v>
      </c>
      <c r="BK1905" s="8">
        <v>0</v>
      </c>
      <c r="BL1905" s="8">
        <v>0</v>
      </c>
      <c r="BM1905" s="8">
        <v>0</v>
      </c>
      <c r="BN1905" s="8">
        <v>0</v>
      </c>
      <c r="BO1905" s="8">
        <v>0</v>
      </c>
      <c r="BP1905" s="8">
        <v>0</v>
      </c>
      <c r="BQ1905" s="8">
        <v>0</v>
      </c>
      <c r="BR1905" s="8">
        <v>0</v>
      </c>
    </row>
    <row r="1906" spans="1:70" x14ac:dyDescent="0.25">
      <c r="A1906" s="6">
        <v>35227004</v>
      </c>
      <c r="B1906" t="s">
        <v>3647</v>
      </c>
      <c r="C1906" s="7" t="s">
        <v>115</v>
      </c>
      <c r="D1906" s="7" t="s">
        <v>94</v>
      </c>
      <c r="E1906" s="7" t="s">
        <v>95</v>
      </c>
      <c r="F1906" t="s">
        <v>2507</v>
      </c>
      <c r="G1906" t="s">
        <v>2508</v>
      </c>
      <c r="H1906" t="s">
        <v>1551</v>
      </c>
      <c r="I1906" t="s">
        <v>1044</v>
      </c>
      <c r="J1906" t="s">
        <v>153</v>
      </c>
      <c r="K1906" t="s">
        <v>196</v>
      </c>
      <c r="L1906">
        <v>38.757684227200002</v>
      </c>
      <c r="M1906">
        <v>-122.6359104598</v>
      </c>
      <c r="N1906" s="7" t="s">
        <v>1552</v>
      </c>
      <c r="O1906" s="7" t="s">
        <v>1665</v>
      </c>
      <c r="P1906" s="7" t="s">
        <v>1554</v>
      </c>
      <c r="Q1906" s="7" t="s">
        <v>170</v>
      </c>
      <c r="R1906" s="7">
        <v>474</v>
      </c>
      <c r="S1906" s="7">
        <v>102</v>
      </c>
      <c r="T1906" s="7" t="s">
        <v>123</v>
      </c>
      <c r="U1906" s="7"/>
      <c r="V1906" s="7" t="s">
        <v>200</v>
      </c>
      <c r="W1906" s="8">
        <v>0</v>
      </c>
      <c r="X1906" s="8">
        <v>0.3575757575757576</v>
      </c>
      <c r="Y1906" s="8">
        <v>0</v>
      </c>
      <c r="Z1906" s="8">
        <v>0.3575757575757576</v>
      </c>
      <c r="AA1906" s="8">
        <v>0</v>
      </c>
      <c r="AB1906" s="8">
        <v>0</v>
      </c>
      <c r="AC1906" s="8">
        <v>0</v>
      </c>
      <c r="AD1906" s="8">
        <v>0</v>
      </c>
      <c r="AE1906" s="8">
        <v>0</v>
      </c>
      <c r="AF1906" s="8">
        <v>0</v>
      </c>
      <c r="AG1906" s="8">
        <v>0</v>
      </c>
      <c r="AH1906" s="8">
        <v>0</v>
      </c>
      <c r="AI1906" s="8">
        <v>0</v>
      </c>
      <c r="AJ1906" s="8">
        <v>0</v>
      </c>
      <c r="AK1906" s="8">
        <v>0</v>
      </c>
      <c r="AL1906" s="8">
        <v>0</v>
      </c>
      <c r="AM1906" s="8">
        <v>0</v>
      </c>
      <c r="AN1906" s="8">
        <v>0</v>
      </c>
      <c r="AO1906" s="8">
        <v>0</v>
      </c>
      <c r="AP1906" s="8">
        <v>0</v>
      </c>
      <c r="AQ1906" s="8">
        <v>0</v>
      </c>
      <c r="AR1906" s="8">
        <v>0.35757575757575755</v>
      </c>
      <c r="AS1906" s="8">
        <v>0</v>
      </c>
      <c r="AT1906" s="8">
        <v>0.35757575757575755</v>
      </c>
      <c r="AU1906" s="7">
        <v>0</v>
      </c>
      <c r="AV1906" s="7">
        <v>0</v>
      </c>
      <c r="AW1906" s="7">
        <v>0</v>
      </c>
      <c r="AX1906" s="7">
        <v>0</v>
      </c>
      <c r="AY1906" s="7">
        <v>0</v>
      </c>
      <c r="AZ1906" s="7">
        <v>0</v>
      </c>
      <c r="BA1906" s="7">
        <v>0</v>
      </c>
      <c r="BB1906" s="7">
        <v>0</v>
      </c>
      <c r="BC1906" s="8">
        <v>0</v>
      </c>
      <c r="BD1906" s="8">
        <v>0</v>
      </c>
      <c r="BE1906" s="8">
        <v>0</v>
      </c>
      <c r="BF1906" s="8">
        <v>0</v>
      </c>
      <c r="BG1906" s="8">
        <v>0</v>
      </c>
      <c r="BH1906" s="8">
        <v>0</v>
      </c>
      <c r="BI1906" s="8">
        <v>0</v>
      </c>
      <c r="BJ1906" s="8">
        <v>0</v>
      </c>
      <c r="BK1906" s="8">
        <v>0</v>
      </c>
      <c r="BL1906" s="8">
        <v>0</v>
      </c>
      <c r="BM1906" s="8">
        <v>0</v>
      </c>
      <c r="BN1906" s="8">
        <v>0</v>
      </c>
      <c r="BO1906" s="8">
        <v>0</v>
      </c>
      <c r="BP1906" s="8">
        <v>0</v>
      </c>
      <c r="BQ1906" s="8">
        <v>0</v>
      </c>
      <c r="BR1906" s="8">
        <v>0</v>
      </c>
    </row>
    <row r="1907" spans="1:70" x14ac:dyDescent="0.25">
      <c r="A1907" s="6">
        <v>35227007</v>
      </c>
      <c r="B1907" t="s">
        <v>3648</v>
      </c>
      <c r="C1907" s="7" t="s">
        <v>86</v>
      </c>
      <c r="D1907" s="7" t="s">
        <v>94</v>
      </c>
      <c r="E1907" s="7" t="s">
        <v>87</v>
      </c>
      <c r="F1907" t="s">
        <v>2507</v>
      </c>
      <c r="G1907" t="s">
        <v>2508</v>
      </c>
      <c r="H1907" t="s">
        <v>1551</v>
      </c>
      <c r="I1907" t="s">
        <v>1044</v>
      </c>
      <c r="J1907" t="s">
        <v>153</v>
      </c>
      <c r="K1907" t="s">
        <v>196</v>
      </c>
      <c r="L1907">
        <v>38.757684227200002</v>
      </c>
      <c r="M1907">
        <v>-122.6359104598</v>
      </c>
      <c r="N1907" s="7" t="s">
        <v>1552</v>
      </c>
      <c r="O1907" s="7" t="s">
        <v>1665</v>
      </c>
      <c r="P1907" s="7" t="s">
        <v>1554</v>
      </c>
      <c r="Q1907" s="7" t="s">
        <v>170</v>
      </c>
      <c r="R1907" s="7">
        <v>474</v>
      </c>
      <c r="S1907" s="7">
        <v>102</v>
      </c>
      <c r="T1907" s="7" t="s">
        <v>123</v>
      </c>
      <c r="U1907" s="7" t="s">
        <v>221</v>
      </c>
      <c r="V1907" s="7" t="s">
        <v>222</v>
      </c>
      <c r="W1907" s="8">
        <v>0</v>
      </c>
      <c r="X1907" s="8">
        <v>2.8755681818181817</v>
      </c>
      <c r="Y1907" s="8">
        <v>0</v>
      </c>
      <c r="Z1907" s="8">
        <v>2.8755681818181817</v>
      </c>
      <c r="AA1907" s="8">
        <v>0</v>
      </c>
      <c r="AB1907" s="8">
        <v>0</v>
      </c>
      <c r="AC1907" s="8">
        <v>0</v>
      </c>
      <c r="AD1907" s="8">
        <v>0</v>
      </c>
      <c r="AE1907" s="8">
        <v>0</v>
      </c>
      <c r="AF1907" s="8">
        <v>0</v>
      </c>
      <c r="AG1907" s="8">
        <v>0</v>
      </c>
      <c r="AH1907" s="8">
        <v>0</v>
      </c>
      <c r="AI1907" s="8">
        <v>0</v>
      </c>
      <c r="AJ1907" s="8">
        <v>0</v>
      </c>
      <c r="AK1907" s="8">
        <v>0</v>
      </c>
      <c r="AL1907" s="8">
        <v>0</v>
      </c>
      <c r="AM1907" s="8">
        <v>0</v>
      </c>
      <c r="AN1907" s="8">
        <v>0</v>
      </c>
      <c r="AO1907" s="8">
        <v>0</v>
      </c>
      <c r="AP1907" s="8">
        <v>0</v>
      </c>
      <c r="AQ1907" s="8">
        <v>0</v>
      </c>
      <c r="AR1907" s="8">
        <v>0</v>
      </c>
      <c r="AS1907" s="8">
        <v>0</v>
      </c>
      <c r="AT1907" s="8">
        <v>0</v>
      </c>
      <c r="AU1907" s="7">
        <v>0</v>
      </c>
      <c r="AV1907" s="7">
        <v>0</v>
      </c>
      <c r="AW1907" s="7">
        <v>0</v>
      </c>
      <c r="AX1907" s="7">
        <v>0</v>
      </c>
      <c r="AY1907" s="7">
        <v>0</v>
      </c>
      <c r="AZ1907" s="7">
        <v>2.8755681818181817</v>
      </c>
      <c r="BA1907" s="7">
        <v>0</v>
      </c>
      <c r="BB1907" s="7">
        <v>2.8755681818181817</v>
      </c>
      <c r="BC1907" s="8">
        <v>0</v>
      </c>
      <c r="BD1907" s="8">
        <v>0</v>
      </c>
      <c r="BE1907" s="8">
        <v>0</v>
      </c>
      <c r="BF1907" s="8">
        <v>0</v>
      </c>
      <c r="BG1907" s="8">
        <v>0</v>
      </c>
      <c r="BH1907" s="8">
        <v>0</v>
      </c>
      <c r="BI1907" s="8">
        <v>0</v>
      </c>
      <c r="BJ1907" s="8">
        <v>0</v>
      </c>
      <c r="BK1907" s="8">
        <v>0</v>
      </c>
      <c r="BL1907" s="8">
        <v>0</v>
      </c>
      <c r="BM1907" s="8">
        <v>0</v>
      </c>
      <c r="BN1907" s="8">
        <v>0</v>
      </c>
      <c r="BO1907" s="8">
        <v>0</v>
      </c>
      <c r="BP1907" s="8">
        <v>0</v>
      </c>
      <c r="BQ1907" s="8">
        <v>0</v>
      </c>
      <c r="BR1907" s="8">
        <v>0</v>
      </c>
    </row>
    <row r="1908" spans="1:70" x14ac:dyDescent="0.25">
      <c r="A1908" s="6">
        <v>35227010</v>
      </c>
      <c r="B1908" t="s">
        <v>3649</v>
      </c>
      <c r="C1908" s="7" t="s">
        <v>93</v>
      </c>
      <c r="D1908" s="7" t="s">
        <v>94</v>
      </c>
      <c r="E1908" s="7" t="s">
        <v>95</v>
      </c>
      <c r="F1908" t="s">
        <v>2507</v>
      </c>
      <c r="G1908" t="s">
        <v>2508</v>
      </c>
      <c r="H1908" t="s">
        <v>1551</v>
      </c>
      <c r="I1908" t="s">
        <v>1044</v>
      </c>
      <c r="J1908" t="s">
        <v>153</v>
      </c>
      <c r="K1908" t="s">
        <v>196</v>
      </c>
      <c r="L1908">
        <v>38.757684227200002</v>
      </c>
      <c r="M1908">
        <v>-122.6359104598</v>
      </c>
      <c r="N1908" s="7" t="s">
        <v>1552</v>
      </c>
      <c r="O1908" s="7" t="s">
        <v>1665</v>
      </c>
      <c r="P1908" s="7" t="s">
        <v>1554</v>
      </c>
      <c r="Q1908" s="7" t="s">
        <v>170</v>
      </c>
      <c r="R1908" s="7">
        <v>474</v>
      </c>
      <c r="S1908" s="7">
        <v>102</v>
      </c>
      <c r="T1908" s="7" t="s">
        <v>123</v>
      </c>
      <c r="U1908" s="7"/>
      <c r="V1908" s="7" t="s">
        <v>200</v>
      </c>
      <c r="W1908" s="8">
        <v>9.1477272727272727E-2</v>
      </c>
      <c r="X1908" s="8">
        <v>0</v>
      </c>
      <c r="Y1908" s="8">
        <v>0</v>
      </c>
      <c r="Z1908" s="8">
        <v>9.1477272727272727E-2</v>
      </c>
      <c r="AA1908" s="8">
        <v>0</v>
      </c>
      <c r="AB1908" s="8">
        <v>0</v>
      </c>
      <c r="AC1908" s="8">
        <v>0</v>
      </c>
      <c r="AD1908" s="8">
        <v>0</v>
      </c>
      <c r="AE1908" s="8">
        <v>0</v>
      </c>
      <c r="AF1908" s="8">
        <v>0</v>
      </c>
      <c r="AG1908" s="8">
        <v>0</v>
      </c>
      <c r="AH1908" s="8">
        <v>0</v>
      </c>
      <c r="AI1908" s="8">
        <v>0</v>
      </c>
      <c r="AJ1908" s="8">
        <v>0</v>
      </c>
      <c r="AK1908" s="8">
        <v>0</v>
      </c>
      <c r="AL1908" s="8">
        <v>0</v>
      </c>
      <c r="AM1908" s="8">
        <v>0</v>
      </c>
      <c r="AN1908" s="8">
        <v>0</v>
      </c>
      <c r="AO1908" s="8">
        <v>0</v>
      </c>
      <c r="AP1908" s="8">
        <v>0</v>
      </c>
      <c r="AQ1908" s="8">
        <v>9.1477272727272727E-2</v>
      </c>
      <c r="AR1908" s="8">
        <v>0</v>
      </c>
      <c r="AS1908" s="8">
        <v>0</v>
      </c>
      <c r="AT1908" s="8">
        <v>9.1477272727272727E-2</v>
      </c>
      <c r="AU1908" s="7">
        <v>0</v>
      </c>
      <c r="AV1908" s="7">
        <v>0</v>
      </c>
      <c r="AW1908" s="7">
        <v>0</v>
      </c>
      <c r="AX1908" s="7">
        <v>0</v>
      </c>
      <c r="AY1908" s="7">
        <v>0</v>
      </c>
      <c r="AZ1908" s="7">
        <v>0</v>
      </c>
      <c r="BA1908" s="7">
        <v>0</v>
      </c>
      <c r="BB1908" s="7">
        <v>0</v>
      </c>
      <c r="BC1908" s="8">
        <v>0</v>
      </c>
      <c r="BD1908" s="8">
        <v>0</v>
      </c>
      <c r="BE1908" s="8">
        <v>0</v>
      </c>
      <c r="BF1908" s="8">
        <v>0</v>
      </c>
      <c r="BG1908" s="8">
        <v>0</v>
      </c>
      <c r="BH1908" s="8">
        <v>0</v>
      </c>
      <c r="BI1908" s="8">
        <v>0</v>
      </c>
      <c r="BJ1908" s="8">
        <v>0</v>
      </c>
      <c r="BK1908" s="8">
        <v>0</v>
      </c>
      <c r="BL1908" s="8">
        <v>0</v>
      </c>
      <c r="BM1908" s="8">
        <v>0</v>
      </c>
      <c r="BN1908" s="8">
        <v>0</v>
      </c>
      <c r="BO1908" s="8">
        <v>0</v>
      </c>
      <c r="BP1908" s="8">
        <v>0</v>
      </c>
      <c r="BQ1908" s="8">
        <v>0</v>
      </c>
      <c r="BR1908" s="8">
        <v>0</v>
      </c>
    </row>
    <row r="1909" spans="1:70" x14ac:dyDescent="0.25">
      <c r="A1909" s="6">
        <v>35227013</v>
      </c>
      <c r="B1909" t="s">
        <v>3650</v>
      </c>
      <c r="C1909" s="7" t="s">
        <v>93</v>
      </c>
      <c r="D1909" s="7" t="s">
        <v>94</v>
      </c>
      <c r="E1909" s="7" t="s">
        <v>95</v>
      </c>
      <c r="F1909" t="s">
        <v>2507</v>
      </c>
      <c r="G1909" t="s">
        <v>2508</v>
      </c>
      <c r="H1909" t="s">
        <v>1551</v>
      </c>
      <c r="I1909" t="s">
        <v>1044</v>
      </c>
      <c r="J1909" t="s">
        <v>153</v>
      </c>
      <c r="K1909" t="s">
        <v>196</v>
      </c>
      <c r="L1909">
        <v>38.757684227200002</v>
      </c>
      <c r="M1909">
        <v>-122.6359104598</v>
      </c>
      <c r="N1909" s="7" t="s">
        <v>1552</v>
      </c>
      <c r="O1909" s="7" t="s">
        <v>1665</v>
      </c>
      <c r="P1909" s="7" t="s">
        <v>1554</v>
      </c>
      <c r="Q1909" s="7" t="s">
        <v>170</v>
      </c>
      <c r="R1909" s="7">
        <v>474</v>
      </c>
      <c r="S1909" s="7">
        <v>102</v>
      </c>
      <c r="T1909" s="7" t="s">
        <v>123</v>
      </c>
      <c r="U1909" s="7"/>
      <c r="V1909" s="7" t="s">
        <v>200</v>
      </c>
      <c r="W1909" s="8">
        <v>4.1856060606060605E-2</v>
      </c>
      <c r="X1909" s="8">
        <v>0</v>
      </c>
      <c r="Y1909" s="8">
        <v>0</v>
      </c>
      <c r="Z1909" s="8">
        <v>4.1856060606060605E-2</v>
      </c>
      <c r="AA1909" s="8">
        <v>0</v>
      </c>
      <c r="AB1909" s="8">
        <v>0</v>
      </c>
      <c r="AC1909" s="8">
        <v>0</v>
      </c>
      <c r="AD1909" s="8">
        <v>0</v>
      </c>
      <c r="AE1909" s="8">
        <v>0</v>
      </c>
      <c r="AF1909" s="8">
        <v>0</v>
      </c>
      <c r="AG1909" s="8">
        <v>0</v>
      </c>
      <c r="AH1909" s="8">
        <v>0</v>
      </c>
      <c r="AI1909" s="8">
        <v>0</v>
      </c>
      <c r="AJ1909" s="8">
        <v>0</v>
      </c>
      <c r="AK1909" s="8">
        <v>0</v>
      </c>
      <c r="AL1909" s="8">
        <v>0</v>
      </c>
      <c r="AM1909" s="8">
        <v>0</v>
      </c>
      <c r="AN1909" s="8">
        <v>0</v>
      </c>
      <c r="AO1909" s="8">
        <v>0</v>
      </c>
      <c r="AP1909" s="8">
        <v>0</v>
      </c>
      <c r="AQ1909" s="8">
        <v>4.1856060606060605E-2</v>
      </c>
      <c r="AR1909" s="8">
        <v>0</v>
      </c>
      <c r="AS1909" s="8">
        <v>0</v>
      </c>
      <c r="AT1909" s="8">
        <v>4.1856060606060605E-2</v>
      </c>
      <c r="AU1909" s="7">
        <v>0</v>
      </c>
      <c r="AV1909" s="7">
        <v>0</v>
      </c>
      <c r="AW1909" s="7">
        <v>0</v>
      </c>
      <c r="AX1909" s="7">
        <v>0</v>
      </c>
      <c r="AY1909" s="7">
        <v>0</v>
      </c>
      <c r="AZ1909" s="7">
        <v>0</v>
      </c>
      <c r="BA1909" s="7">
        <v>0</v>
      </c>
      <c r="BB1909" s="7">
        <v>0</v>
      </c>
      <c r="BC1909" s="8">
        <v>0</v>
      </c>
      <c r="BD1909" s="8">
        <v>0</v>
      </c>
      <c r="BE1909" s="8">
        <v>0</v>
      </c>
      <c r="BF1909" s="8">
        <v>0</v>
      </c>
      <c r="BG1909" s="8">
        <v>0</v>
      </c>
      <c r="BH1909" s="8">
        <v>0</v>
      </c>
      <c r="BI1909" s="8">
        <v>0</v>
      </c>
      <c r="BJ1909" s="8">
        <v>0</v>
      </c>
      <c r="BK1909" s="8">
        <v>0</v>
      </c>
      <c r="BL1909" s="8">
        <v>0</v>
      </c>
      <c r="BM1909" s="8">
        <v>0</v>
      </c>
      <c r="BN1909" s="8">
        <v>0</v>
      </c>
      <c r="BO1909" s="8">
        <v>0</v>
      </c>
      <c r="BP1909" s="8">
        <v>0</v>
      </c>
      <c r="BQ1909" s="8">
        <v>0</v>
      </c>
      <c r="BR1909" s="8">
        <v>0</v>
      </c>
    </row>
    <row r="1910" spans="1:70" x14ac:dyDescent="0.25">
      <c r="A1910" s="6">
        <v>35227015</v>
      </c>
      <c r="B1910" t="s">
        <v>3651</v>
      </c>
      <c r="C1910" s="7" t="s">
        <v>137</v>
      </c>
      <c r="D1910" s="7" t="s">
        <v>94</v>
      </c>
      <c r="E1910" s="7" t="s">
        <v>95</v>
      </c>
      <c r="F1910" t="s">
        <v>2507</v>
      </c>
      <c r="G1910" t="s">
        <v>2508</v>
      </c>
      <c r="H1910" t="s">
        <v>1551</v>
      </c>
      <c r="I1910" t="s">
        <v>1044</v>
      </c>
      <c r="J1910" t="s">
        <v>153</v>
      </c>
      <c r="K1910" t="s">
        <v>196</v>
      </c>
      <c r="L1910">
        <v>38.757684227200002</v>
      </c>
      <c r="M1910">
        <v>-122.6359104598</v>
      </c>
      <c r="N1910" s="7" t="s">
        <v>1552</v>
      </c>
      <c r="O1910" s="7" t="s">
        <v>1665</v>
      </c>
      <c r="P1910" s="7" t="s">
        <v>1554</v>
      </c>
      <c r="Q1910" s="7" t="s">
        <v>170</v>
      </c>
      <c r="R1910" s="7">
        <v>474</v>
      </c>
      <c r="S1910" s="7">
        <v>102</v>
      </c>
      <c r="T1910" s="7" t="s">
        <v>123</v>
      </c>
      <c r="U1910" s="7"/>
      <c r="V1910" s="7" t="s">
        <v>207</v>
      </c>
      <c r="W1910" s="8">
        <v>0.79374999999999996</v>
      </c>
      <c r="X1910" s="8">
        <v>0</v>
      </c>
      <c r="Y1910" s="8">
        <v>0</v>
      </c>
      <c r="Z1910" s="8">
        <v>0.79374999999999996</v>
      </c>
      <c r="AA1910" s="8">
        <v>0</v>
      </c>
      <c r="AB1910" s="8">
        <v>0</v>
      </c>
      <c r="AC1910" s="8">
        <v>0</v>
      </c>
      <c r="AD1910" s="8">
        <v>0</v>
      </c>
      <c r="AE1910" s="8">
        <v>0</v>
      </c>
      <c r="AF1910" s="8">
        <v>0</v>
      </c>
      <c r="AG1910" s="8">
        <v>0</v>
      </c>
      <c r="AH1910" s="8">
        <v>0</v>
      </c>
      <c r="AI1910" s="8">
        <v>0</v>
      </c>
      <c r="AJ1910" s="8">
        <v>0</v>
      </c>
      <c r="AK1910" s="8">
        <v>0</v>
      </c>
      <c r="AL1910" s="8">
        <v>0</v>
      </c>
      <c r="AM1910" s="8">
        <v>0</v>
      </c>
      <c r="AN1910" s="8">
        <v>0</v>
      </c>
      <c r="AO1910" s="8">
        <v>0</v>
      </c>
      <c r="AP1910" s="8">
        <v>0</v>
      </c>
      <c r="AQ1910" s="8">
        <v>0</v>
      </c>
      <c r="AR1910" s="8">
        <v>0</v>
      </c>
      <c r="AS1910" s="8">
        <v>0</v>
      </c>
      <c r="AT1910" s="8">
        <v>0</v>
      </c>
      <c r="AU1910" s="7">
        <v>0</v>
      </c>
      <c r="AV1910" s="7">
        <v>0</v>
      </c>
      <c r="AW1910" s="7">
        <v>0</v>
      </c>
      <c r="AX1910" s="7">
        <v>0</v>
      </c>
      <c r="AY1910" s="7">
        <v>0.79374999999999996</v>
      </c>
      <c r="AZ1910" s="7">
        <v>0</v>
      </c>
      <c r="BA1910" s="7">
        <v>0</v>
      </c>
      <c r="BB1910" s="7">
        <v>0.79374999999999996</v>
      </c>
      <c r="BC1910" s="8">
        <v>0</v>
      </c>
      <c r="BD1910" s="8">
        <v>0</v>
      </c>
      <c r="BE1910" s="8">
        <v>0</v>
      </c>
      <c r="BF1910" s="8">
        <v>0</v>
      </c>
      <c r="BG1910" s="8">
        <v>0</v>
      </c>
      <c r="BH1910" s="8">
        <v>0</v>
      </c>
      <c r="BI1910" s="8">
        <v>0</v>
      </c>
      <c r="BJ1910" s="8">
        <v>0</v>
      </c>
      <c r="BK1910" s="8">
        <v>0</v>
      </c>
      <c r="BL1910" s="8">
        <v>0</v>
      </c>
      <c r="BM1910" s="8">
        <v>0</v>
      </c>
      <c r="BN1910" s="8">
        <v>0</v>
      </c>
      <c r="BO1910" s="8">
        <v>0</v>
      </c>
      <c r="BP1910" s="8">
        <v>0</v>
      </c>
      <c r="BQ1910" s="8">
        <v>0</v>
      </c>
      <c r="BR1910" s="8">
        <v>0</v>
      </c>
    </row>
    <row r="1911" spans="1:70" x14ac:dyDescent="0.25">
      <c r="A1911" s="6">
        <v>35227018</v>
      </c>
      <c r="B1911" t="s">
        <v>3652</v>
      </c>
      <c r="C1911" s="7" t="s">
        <v>93</v>
      </c>
      <c r="D1911" s="7" t="s">
        <v>94</v>
      </c>
      <c r="E1911" s="7" t="s">
        <v>95</v>
      </c>
      <c r="F1911" t="s">
        <v>2507</v>
      </c>
      <c r="G1911" t="s">
        <v>2508</v>
      </c>
      <c r="H1911" t="s">
        <v>1551</v>
      </c>
      <c r="I1911" t="s">
        <v>1044</v>
      </c>
      <c r="J1911" t="s">
        <v>153</v>
      </c>
      <c r="K1911" t="s">
        <v>196</v>
      </c>
      <c r="L1911">
        <v>38.757684227200002</v>
      </c>
      <c r="M1911">
        <v>-122.6359104598</v>
      </c>
      <c r="N1911" s="7" t="s">
        <v>1552</v>
      </c>
      <c r="O1911" s="7" t="s">
        <v>1665</v>
      </c>
      <c r="P1911" s="7" t="s">
        <v>1554</v>
      </c>
      <c r="Q1911" s="7" t="s">
        <v>170</v>
      </c>
      <c r="R1911" s="7">
        <v>474</v>
      </c>
      <c r="S1911" s="7">
        <v>102</v>
      </c>
      <c r="T1911" s="7" t="s">
        <v>123</v>
      </c>
      <c r="U1911" s="7"/>
      <c r="V1911" s="7" t="s">
        <v>200</v>
      </c>
      <c r="W1911" s="8">
        <v>1.165719696969697</v>
      </c>
      <c r="X1911" s="8">
        <v>0</v>
      </c>
      <c r="Y1911" s="8">
        <v>0</v>
      </c>
      <c r="Z1911" s="8">
        <v>1.165719696969697</v>
      </c>
      <c r="AA1911" s="8">
        <v>0</v>
      </c>
      <c r="AB1911" s="8">
        <v>0</v>
      </c>
      <c r="AC1911" s="8">
        <v>0</v>
      </c>
      <c r="AD1911" s="8">
        <v>0</v>
      </c>
      <c r="AE1911" s="8">
        <v>0</v>
      </c>
      <c r="AF1911" s="8">
        <v>0</v>
      </c>
      <c r="AG1911" s="8">
        <v>0</v>
      </c>
      <c r="AH1911" s="8">
        <v>0</v>
      </c>
      <c r="AI1911" s="8">
        <v>0</v>
      </c>
      <c r="AJ1911" s="8">
        <v>0</v>
      </c>
      <c r="AK1911" s="8">
        <v>0</v>
      </c>
      <c r="AL1911" s="8">
        <v>0</v>
      </c>
      <c r="AM1911" s="8">
        <v>0</v>
      </c>
      <c r="AN1911" s="8">
        <v>0</v>
      </c>
      <c r="AO1911" s="8">
        <v>0</v>
      </c>
      <c r="AP1911" s="8">
        <v>0</v>
      </c>
      <c r="AQ1911" s="8">
        <v>1.1657196969696972</v>
      </c>
      <c r="AR1911" s="8">
        <v>0</v>
      </c>
      <c r="AS1911" s="8">
        <v>0</v>
      </c>
      <c r="AT1911" s="8">
        <v>1.1657196969696972</v>
      </c>
      <c r="AU1911" s="7">
        <v>0</v>
      </c>
      <c r="AV1911" s="7">
        <v>0</v>
      </c>
      <c r="AW1911" s="7">
        <v>0</v>
      </c>
      <c r="AX1911" s="7">
        <v>0</v>
      </c>
      <c r="AY1911" s="7">
        <v>0</v>
      </c>
      <c r="AZ1911" s="7">
        <v>0</v>
      </c>
      <c r="BA1911" s="7">
        <v>0</v>
      </c>
      <c r="BB1911" s="7">
        <v>0</v>
      </c>
      <c r="BC1911" s="8">
        <v>0</v>
      </c>
      <c r="BD1911" s="8">
        <v>0</v>
      </c>
      <c r="BE1911" s="8">
        <v>0</v>
      </c>
      <c r="BF1911" s="8">
        <v>0</v>
      </c>
      <c r="BG1911" s="8">
        <v>0</v>
      </c>
      <c r="BH1911" s="8">
        <v>0</v>
      </c>
      <c r="BI1911" s="8">
        <v>0</v>
      </c>
      <c r="BJ1911" s="8">
        <v>0</v>
      </c>
      <c r="BK1911" s="8">
        <v>0</v>
      </c>
      <c r="BL1911" s="8">
        <v>0</v>
      </c>
      <c r="BM1911" s="8">
        <v>0</v>
      </c>
      <c r="BN1911" s="8">
        <v>0</v>
      </c>
      <c r="BO1911" s="8">
        <v>0</v>
      </c>
      <c r="BP1911" s="8">
        <v>0</v>
      </c>
      <c r="BQ1911" s="8">
        <v>0</v>
      </c>
      <c r="BR1911" s="8">
        <v>0</v>
      </c>
    </row>
    <row r="1912" spans="1:70" x14ac:dyDescent="0.25">
      <c r="A1912" s="6">
        <v>35227021</v>
      </c>
      <c r="B1912" t="s">
        <v>3653</v>
      </c>
      <c r="C1912" s="7" t="s">
        <v>93</v>
      </c>
      <c r="D1912" s="7" t="s">
        <v>94</v>
      </c>
      <c r="E1912" s="7" t="s">
        <v>95</v>
      </c>
      <c r="F1912" t="s">
        <v>2507</v>
      </c>
      <c r="G1912" t="s">
        <v>2508</v>
      </c>
      <c r="H1912" t="s">
        <v>1551</v>
      </c>
      <c r="I1912" t="s">
        <v>1044</v>
      </c>
      <c r="J1912" t="s">
        <v>153</v>
      </c>
      <c r="K1912" t="s">
        <v>196</v>
      </c>
      <c r="L1912">
        <v>38.757684227200002</v>
      </c>
      <c r="M1912">
        <v>-122.6359104598</v>
      </c>
      <c r="N1912" s="7" t="s">
        <v>1552</v>
      </c>
      <c r="O1912" s="7" t="s">
        <v>1665</v>
      </c>
      <c r="P1912" s="7" t="s">
        <v>1554</v>
      </c>
      <c r="Q1912" s="7" t="s">
        <v>170</v>
      </c>
      <c r="R1912" s="7">
        <v>474</v>
      </c>
      <c r="S1912" s="7">
        <v>102</v>
      </c>
      <c r="T1912" s="7" t="s">
        <v>123</v>
      </c>
      <c r="U1912" s="7"/>
      <c r="V1912" s="7" t="s">
        <v>200</v>
      </c>
      <c r="W1912" s="8">
        <v>0.35946969696969699</v>
      </c>
      <c r="X1912" s="8">
        <v>0</v>
      </c>
      <c r="Y1912" s="8">
        <v>0</v>
      </c>
      <c r="Z1912" s="8">
        <v>0.35946969696969699</v>
      </c>
      <c r="AA1912" s="8">
        <v>0</v>
      </c>
      <c r="AB1912" s="8">
        <v>0</v>
      </c>
      <c r="AC1912" s="8">
        <v>0</v>
      </c>
      <c r="AD1912" s="8">
        <v>0</v>
      </c>
      <c r="AE1912" s="8">
        <v>0</v>
      </c>
      <c r="AF1912" s="8">
        <v>0</v>
      </c>
      <c r="AG1912" s="8">
        <v>0</v>
      </c>
      <c r="AH1912" s="8">
        <v>0</v>
      </c>
      <c r="AI1912" s="8">
        <v>0</v>
      </c>
      <c r="AJ1912" s="8">
        <v>0</v>
      </c>
      <c r="AK1912" s="8">
        <v>0</v>
      </c>
      <c r="AL1912" s="8">
        <v>0</v>
      </c>
      <c r="AM1912" s="8">
        <v>0</v>
      </c>
      <c r="AN1912" s="8">
        <v>0</v>
      </c>
      <c r="AO1912" s="8">
        <v>0</v>
      </c>
      <c r="AP1912" s="8">
        <v>0</v>
      </c>
      <c r="AQ1912" s="8">
        <v>0.35946969696969699</v>
      </c>
      <c r="AR1912" s="8">
        <v>0</v>
      </c>
      <c r="AS1912" s="8">
        <v>0</v>
      </c>
      <c r="AT1912" s="8">
        <v>0.35946969696969699</v>
      </c>
      <c r="AU1912" s="7">
        <v>0</v>
      </c>
      <c r="AV1912" s="7">
        <v>0</v>
      </c>
      <c r="AW1912" s="7">
        <v>0</v>
      </c>
      <c r="AX1912" s="7">
        <v>0</v>
      </c>
      <c r="AY1912" s="7">
        <v>0</v>
      </c>
      <c r="AZ1912" s="7">
        <v>0</v>
      </c>
      <c r="BA1912" s="7">
        <v>0</v>
      </c>
      <c r="BB1912" s="7">
        <v>0</v>
      </c>
      <c r="BC1912" s="8">
        <v>0</v>
      </c>
      <c r="BD1912" s="8">
        <v>0</v>
      </c>
      <c r="BE1912" s="8">
        <v>0</v>
      </c>
      <c r="BF1912" s="8">
        <v>0</v>
      </c>
      <c r="BG1912" s="8">
        <v>0</v>
      </c>
      <c r="BH1912" s="8">
        <v>0</v>
      </c>
      <c r="BI1912" s="8">
        <v>0</v>
      </c>
      <c r="BJ1912" s="8">
        <v>0</v>
      </c>
      <c r="BK1912" s="8">
        <v>0</v>
      </c>
      <c r="BL1912" s="8">
        <v>0</v>
      </c>
      <c r="BM1912" s="8">
        <v>0</v>
      </c>
      <c r="BN1912" s="8">
        <v>0</v>
      </c>
      <c r="BO1912" s="8">
        <v>0</v>
      </c>
      <c r="BP1912" s="8">
        <v>0</v>
      </c>
      <c r="BQ1912" s="8">
        <v>0</v>
      </c>
      <c r="BR1912" s="8">
        <v>0</v>
      </c>
    </row>
    <row r="1913" spans="1:70" x14ac:dyDescent="0.25">
      <c r="A1913" s="6">
        <v>35227025</v>
      </c>
      <c r="B1913" t="s">
        <v>3654</v>
      </c>
      <c r="C1913" s="7" t="s">
        <v>137</v>
      </c>
      <c r="D1913" s="7" t="s">
        <v>94</v>
      </c>
      <c r="E1913" s="7" t="s">
        <v>95</v>
      </c>
      <c r="F1913" t="s">
        <v>2507</v>
      </c>
      <c r="G1913" t="s">
        <v>2508</v>
      </c>
      <c r="H1913" t="s">
        <v>1551</v>
      </c>
      <c r="I1913" t="s">
        <v>1044</v>
      </c>
      <c r="J1913" t="s">
        <v>153</v>
      </c>
      <c r="K1913" t="s">
        <v>196</v>
      </c>
      <c r="L1913">
        <v>38.757684227200002</v>
      </c>
      <c r="M1913">
        <v>-122.6359104598</v>
      </c>
      <c r="N1913" s="7" t="s">
        <v>1552</v>
      </c>
      <c r="O1913" s="7" t="s">
        <v>1665</v>
      </c>
      <c r="P1913" s="7" t="s">
        <v>1554</v>
      </c>
      <c r="Q1913" s="7" t="s">
        <v>170</v>
      </c>
      <c r="R1913" s="7">
        <v>474</v>
      </c>
      <c r="S1913" s="7">
        <v>102</v>
      </c>
      <c r="T1913" s="7" t="s">
        <v>123</v>
      </c>
      <c r="U1913" s="7" t="s">
        <v>211</v>
      </c>
      <c r="V1913" s="7" t="s">
        <v>80</v>
      </c>
      <c r="W1913" s="8">
        <v>0.1331439393939394</v>
      </c>
      <c r="X1913" s="8">
        <v>0.5348484848484848</v>
      </c>
      <c r="Y1913" s="8">
        <v>0</v>
      </c>
      <c r="Z1913" s="8">
        <v>0.66799242424242422</v>
      </c>
      <c r="AA1913" s="8">
        <v>0</v>
      </c>
      <c r="AB1913" s="8">
        <v>0</v>
      </c>
      <c r="AC1913" s="8">
        <v>0</v>
      </c>
      <c r="AD1913" s="8">
        <v>0</v>
      </c>
      <c r="AE1913" s="8">
        <v>0</v>
      </c>
      <c r="AF1913" s="8">
        <v>0</v>
      </c>
      <c r="AG1913" s="8">
        <v>0</v>
      </c>
      <c r="AH1913" s="8">
        <v>0</v>
      </c>
      <c r="AI1913" s="8">
        <v>0</v>
      </c>
      <c r="AJ1913" s="8">
        <v>0</v>
      </c>
      <c r="AK1913" s="8">
        <v>0</v>
      </c>
      <c r="AL1913" s="8">
        <v>0</v>
      </c>
      <c r="AM1913" s="8">
        <v>0</v>
      </c>
      <c r="AN1913" s="8">
        <v>0</v>
      </c>
      <c r="AO1913" s="8">
        <v>0</v>
      </c>
      <c r="AP1913" s="8">
        <v>0</v>
      </c>
      <c r="AQ1913" s="8">
        <v>0</v>
      </c>
      <c r="AR1913" s="8">
        <v>0</v>
      </c>
      <c r="AS1913" s="8">
        <v>0</v>
      </c>
      <c r="AT1913" s="8">
        <v>0</v>
      </c>
      <c r="AU1913" s="7">
        <v>0</v>
      </c>
      <c r="AV1913" s="7">
        <v>0</v>
      </c>
      <c r="AW1913" s="7">
        <v>0</v>
      </c>
      <c r="AX1913" s="7">
        <v>0</v>
      </c>
      <c r="AY1913" s="7">
        <v>0.1331439393939394</v>
      </c>
      <c r="AZ1913" s="7">
        <v>0.5348484848484848</v>
      </c>
      <c r="BA1913" s="7">
        <v>0</v>
      </c>
      <c r="BB1913" s="7">
        <v>0.66799242424242422</v>
      </c>
      <c r="BC1913" s="8">
        <v>0</v>
      </c>
      <c r="BD1913" s="8">
        <v>0</v>
      </c>
      <c r="BE1913" s="8">
        <v>0</v>
      </c>
      <c r="BF1913" s="8">
        <v>0</v>
      </c>
      <c r="BG1913" s="8">
        <v>0</v>
      </c>
      <c r="BH1913" s="8">
        <v>0</v>
      </c>
      <c r="BI1913" s="8">
        <v>0</v>
      </c>
      <c r="BJ1913" s="8">
        <v>0</v>
      </c>
      <c r="BK1913" s="8">
        <v>0</v>
      </c>
      <c r="BL1913" s="8">
        <v>0</v>
      </c>
      <c r="BM1913" s="8">
        <v>0</v>
      </c>
      <c r="BN1913" s="8">
        <v>0</v>
      </c>
      <c r="BO1913" s="8">
        <v>0</v>
      </c>
      <c r="BP1913" s="8">
        <v>0</v>
      </c>
      <c r="BQ1913" s="8">
        <v>0</v>
      </c>
      <c r="BR1913" s="8">
        <v>0</v>
      </c>
    </row>
    <row r="1914" spans="1:70" x14ac:dyDescent="0.25">
      <c r="A1914" s="6">
        <v>35367500</v>
      </c>
      <c r="B1914" t="s">
        <v>3655</v>
      </c>
      <c r="C1914" s="7" t="s">
        <v>421</v>
      </c>
      <c r="D1914" s="7" t="s">
        <v>2647</v>
      </c>
      <c r="E1914" s="7" t="s">
        <v>421</v>
      </c>
      <c r="F1914" t="s">
        <v>2507</v>
      </c>
      <c r="G1914" t="s">
        <v>2648</v>
      </c>
      <c r="H1914" t="s">
        <v>1608</v>
      </c>
      <c r="I1914" t="s">
        <v>1044</v>
      </c>
      <c r="J1914" t="s">
        <v>153</v>
      </c>
      <c r="K1914" t="s">
        <v>196</v>
      </c>
      <c r="L1914">
        <v>38.826658493899998</v>
      </c>
      <c r="M1914">
        <v>-122.7270960649</v>
      </c>
      <c r="N1914" s="7" t="s">
        <v>1552</v>
      </c>
      <c r="O1914" s="7" t="s">
        <v>3656</v>
      </c>
      <c r="P1914" s="7" t="s">
        <v>1554</v>
      </c>
      <c r="Q1914" s="7" t="s">
        <v>170</v>
      </c>
      <c r="R1914" s="7">
        <v>2060</v>
      </c>
      <c r="S1914" s="7">
        <v>211</v>
      </c>
      <c r="T1914" s="7" t="s">
        <v>123</v>
      </c>
      <c r="U1914" s="7"/>
      <c r="V1914" s="7" t="s">
        <v>790</v>
      </c>
      <c r="W1914" s="8">
        <v>0</v>
      </c>
      <c r="X1914" s="8">
        <v>1.4299242424242424</v>
      </c>
      <c r="Y1914" s="8">
        <v>0</v>
      </c>
      <c r="Z1914" s="8">
        <v>1.4299242424242424</v>
      </c>
      <c r="AA1914" s="8">
        <v>0</v>
      </c>
      <c r="AB1914" s="8">
        <v>0</v>
      </c>
      <c r="AC1914" s="8">
        <v>0</v>
      </c>
      <c r="AD1914" s="8">
        <v>0</v>
      </c>
      <c r="AE1914" s="8">
        <v>0</v>
      </c>
      <c r="AF1914" s="8">
        <v>0</v>
      </c>
      <c r="AG1914" s="8">
        <v>0</v>
      </c>
      <c r="AH1914" s="8">
        <v>0</v>
      </c>
      <c r="AI1914" s="8">
        <v>0</v>
      </c>
      <c r="AJ1914" s="8">
        <v>0</v>
      </c>
      <c r="AK1914" s="8">
        <v>0</v>
      </c>
      <c r="AL1914" s="8">
        <v>0</v>
      </c>
      <c r="AM1914" s="8">
        <v>0</v>
      </c>
      <c r="AN1914" s="8">
        <v>0</v>
      </c>
      <c r="AO1914" s="8">
        <v>0</v>
      </c>
      <c r="AP1914" s="8">
        <v>0</v>
      </c>
      <c r="AQ1914" s="8">
        <v>0</v>
      </c>
      <c r="AR1914" s="8">
        <v>0</v>
      </c>
      <c r="AS1914" s="8">
        <v>0</v>
      </c>
      <c r="AT1914" s="8">
        <v>0</v>
      </c>
      <c r="AU1914" s="7">
        <v>0</v>
      </c>
      <c r="AV1914" s="7">
        <v>0</v>
      </c>
      <c r="AW1914" s="7">
        <v>0</v>
      </c>
      <c r="AX1914" s="7">
        <v>0</v>
      </c>
      <c r="AY1914" s="7">
        <v>0</v>
      </c>
      <c r="AZ1914" s="7">
        <v>0</v>
      </c>
      <c r="BA1914" s="7">
        <v>0</v>
      </c>
      <c r="BB1914" s="7">
        <v>0</v>
      </c>
      <c r="BC1914" s="8">
        <v>0</v>
      </c>
      <c r="BD1914" s="8">
        <v>0</v>
      </c>
      <c r="BE1914" s="8">
        <v>0</v>
      </c>
      <c r="BF1914" s="8">
        <v>0</v>
      </c>
      <c r="BG1914" s="8">
        <v>0</v>
      </c>
      <c r="BH1914" s="8">
        <v>0</v>
      </c>
      <c r="BI1914" s="8">
        <v>0</v>
      </c>
      <c r="BJ1914" s="8">
        <v>0</v>
      </c>
      <c r="BK1914" s="8">
        <v>0</v>
      </c>
      <c r="BL1914" s="8">
        <v>1.4299242424242424</v>
      </c>
      <c r="BM1914" s="8">
        <v>0</v>
      </c>
      <c r="BN1914" s="8">
        <v>1.4299242424242424</v>
      </c>
      <c r="BO1914" s="8">
        <v>0</v>
      </c>
      <c r="BP1914" s="8">
        <v>0</v>
      </c>
      <c r="BQ1914" s="8">
        <v>0</v>
      </c>
      <c r="BR1914" s="8">
        <v>0</v>
      </c>
    </row>
    <row r="1915" spans="1:70" x14ac:dyDescent="0.25">
      <c r="A1915" s="6">
        <v>35052737</v>
      </c>
      <c r="B1915" t="s">
        <v>3657</v>
      </c>
      <c r="C1915" s="7" t="s">
        <v>115</v>
      </c>
      <c r="D1915" s="7" t="s">
        <v>94</v>
      </c>
      <c r="E1915" s="7" t="s">
        <v>95</v>
      </c>
      <c r="F1915" t="s">
        <v>2507</v>
      </c>
      <c r="G1915" t="s">
        <v>2508</v>
      </c>
      <c r="H1915" t="s">
        <v>2814</v>
      </c>
      <c r="I1915" t="s">
        <v>1128</v>
      </c>
      <c r="J1915" t="s">
        <v>99</v>
      </c>
      <c r="K1915" t="s">
        <v>100</v>
      </c>
      <c r="L1915">
        <v>38.074237633000003</v>
      </c>
      <c r="M1915">
        <v>-120.1734836441</v>
      </c>
      <c r="N1915" s="7" t="s">
        <v>3548</v>
      </c>
      <c r="O1915" s="7" t="s">
        <v>3556</v>
      </c>
      <c r="P1915" s="7" t="s">
        <v>3550</v>
      </c>
      <c r="Q1915" s="7" t="s">
        <v>170</v>
      </c>
      <c r="R1915" s="7">
        <v>2267</v>
      </c>
      <c r="S1915" s="7">
        <v>866</v>
      </c>
      <c r="T1915" s="7" t="s">
        <v>220</v>
      </c>
      <c r="U1915" s="7"/>
      <c r="V1915" s="7" t="s">
        <v>200</v>
      </c>
      <c r="W1915" s="8">
        <v>1.3907196969696969</v>
      </c>
      <c r="X1915" s="8">
        <v>0</v>
      </c>
      <c r="Y1915" s="8">
        <v>0</v>
      </c>
      <c r="Z1915" s="8">
        <v>1.3907196969696969</v>
      </c>
      <c r="AA1915" s="8">
        <v>0</v>
      </c>
      <c r="AB1915" s="8">
        <v>0</v>
      </c>
      <c r="AC1915" s="8">
        <v>0</v>
      </c>
      <c r="AD1915" s="8">
        <v>0</v>
      </c>
      <c r="AE1915" s="8">
        <v>0</v>
      </c>
      <c r="AF1915" s="8">
        <v>0</v>
      </c>
      <c r="AG1915" s="8">
        <v>0</v>
      </c>
      <c r="AH1915" s="8">
        <v>0</v>
      </c>
      <c r="AI1915" s="8">
        <v>0</v>
      </c>
      <c r="AJ1915" s="8">
        <v>0</v>
      </c>
      <c r="AK1915" s="8">
        <v>0</v>
      </c>
      <c r="AL1915" s="8">
        <v>0</v>
      </c>
      <c r="AM1915" s="8">
        <v>0</v>
      </c>
      <c r="AN1915" s="8">
        <v>0</v>
      </c>
      <c r="AO1915" s="8">
        <v>0</v>
      </c>
      <c r="AP1915" s="8">
        <v>0</v>
      </c>
      <c r="AQ1915" s="8">
        <v>1.3907196969696969</v>
      </c>
      <c r="AR1915" s="8">
        <v>0</v>
      </c>
      <c r="AS1915" s="8">
        <v>0</v>
      </c>
      <c r="AT1915" s="8">
        <v>1.3907196969696969</v>
      </c>
      <c r="AU1915" s="7">
        <v>0</v>
      </c>
      <c r="AV1915" s="7">
        <v>0</v>
      </c>
      <c r="AW1915" s="7">
        <v>0</v>
      </c>
      <c r="AX1915" s="7">
        <v>0</v>
      </c>
      <c r="AY1915" s="7">
        <v>0</v>
      </c>
      <c r="AZ1915" s="7">
        <v>0</v>
      </c>
      <c r="BA1915" s="7">
        <v>0</v>
      </c>
      <c r="BB1915" s="7">
        <v>0</v>
      </c>
      <c r="BC1915" s="8">
        <v>0</v>
      </c>
      <c r="BD1915" s="8">
        <v>0</v>
      </c>
      <c r="BE1915" s="8">
        <v>0</v>
      </c>
      <c r="BF1915" s="8">
        <v>0</v>
      </c>
      <c r="BG1915" s="8">
        <v>0</v>
      </c>
      <c r="BH1915" s="8">
        <v>0</v>
      </c>
      <c r="BI1915" s="8">
        <v>0</v>
      </c>
      <c r="BJ1915" s="8">
        <v>0</v>
      </c>
      <c r="BK1915" s="8">
        <v>0</v>
      </c>
      <c r="BL1915" s="8">
        <v>0</v>
      </c>
      <c r="BM1915" s="8">
        <v>0</v>
      </c>
      <c r="BN1915" s="8">
        <v>0</v>
      </c>
      <c r="BO1915" s="8">
        <v>0</v>
      </c>
      <c r="BP1915" s="8">
        <v>0</v>
      </c>
      <c r="BQ1915" s="8">
        <v>0</v>
      </c>
      <c r="BR1915" s="8">
        <v>0</v>
      </c>
    </row>
    <row r="1916" spans="1:70" x14ac:dyDescent="0.25">
      <c r="A1916" s="6">
        <v>35227160</v>
      </c>
      <c r="B1916" t="s">
        <v>3658</v>
      </c>
      <c r="C1916" s="7" t="s">
        <v>82</v>
      </c>
      <c r="D1916" s="7" t="s">
        <v>94</v>
      </c>
      <c r="E1916" s="7" t="s">
        <v>83</v>
      </c>
      <c r="F1916" t="s">
        <v>2507</v>
      </c>
      <c r="G1916" t="s">
        <v>2508</v>
      </c>
      <c r="H1916" t="s">
        <v>1551</v>
      </c>
      <c r="I1916" t="s">
        <v>1044</v>
      </c>
      <c r="J1916" t="s">
        <v>153</v>
      </c>
      <c r="K1916" t="s">
        <v>196</v>
      </c>
      <c r="L1916">
        <v>38.757332018500001</v>
      </c>
      <c r="M1916">
        <v>-122.605994248</v>
      </c>
      <c r="N1916" s="7" t="s">
        <v>1676</v>
      </c>
      <c r="O1916" s="7" t="s">
        <v>1677</v>
      </c>
      <c r="P1916" s="7" t="s">
        <v>1678</v>
      </c>
      <c r="Q1916" s="7" t="s">
        <v>141</v>
      </c>
      <c r="R1916" s="7">
        <v>8</v>
      </c>
      <c r="S1916" s="7">
        <v>392</v>
      </c>
      <c r="T1916" s="7" t="s">
        <v>206</v>
      </c>
      <c r="U1916" s="7" t="s">
        <v>221</v>
      </c>
      <c r="V1916" s="7" t="s">
        <v>222</v>
      </c>
      <c r="W1916" s="8">
        <v>0.10018939393939394</v>
      </c>
      <c r="X1916" s="8">
        <v>1.5888257575757576</v>
      </c>
      <c r="Y1916" s="8">
        <v>0</v>
      </c>
      <c r="Z1916" s="8">
        <v>1.6890151515151515</v>
      </c>
      <c r="AA1916" s="8">
        <v>0</v>
      </c>
      <c r="AB1916" s="8">
        <v>0</v>
      </c>
      <c r="AC1916" s="8">
        <v>0</v>
      </c>
      <c r="AD1916" s="8">
        <v>0</v>
      </c>
      <c r="AE1916" s="8">
        <v>0</v>
      </c>
      <c r="AF1916" s="8">
        <v>0</v>
      </c>
      <c r="AG1916" s="8">
        <v>0</v>
      </c>
      <c r="AH1916" s="8">
        <v>0</v>
      </c>
      <c r="AI1916" s="8">
        <v>0</v>
      </c>
      <c r="AJ1916" s="8">
        <v>0</v>
      </c>
      <c r="AK1916" s="8">
        <v>0</v>
      </c>
      <c r="AL1916" s="8">
        <v>0</v>
      </c>
      <c r="AM1916" s="8">
        <v>0</v>
      </c>
      <c r="AN1916" s="8">
        <v>0</v>
      </c>
      <c r="AO1916" s="8">
        <v>0</v>
      </c>
      <c r="AP1916" s="8">
        <v>0</v>
      </c>
      <c r="AQ1916" s="8">
        <v>0</v>
      </c>
      <c r="AR1916" s="8">
        <v>0</v>
      </c>
      <c r="AS1916" s="8">
        <v>0</v>
      </c>
      <c r="AT1916" s="8">
        <v>0</v>
      </c>
      <c r="AU1916" s="7">
        <v>0</v>
      </c>
      <c r="AV1916" s="7">
        <v>0</v>
      </c>
      <c r="AW1916" s="7">
        <v>0</v>
      </c>
      <c r="AX1916" s="7">
        <v>0</v>
      </c>
      <c r="AY1916" s="7">
        <v>0</v>
      </c>
      <c r="AZ1916" s="7">
        <v>0</v>
      </c>
      <c r="BA1916" s="7">
        <v>0</v>
      </c>
      <c r="BB1916" s="7">
        <v>0</v>
      </c>
      <c r="BC1916" s="8">
        <v>0.10018939393939394</v>
      </c>
      <c r="BD1916" s="8">
        <v>1.5888257575757576</v>
      </c>
      <c r="BE1916" s="8">
        <v>0</v>
      </c>
      <c r="BF1916" s="8">
        <v>1.6890151515151515</v>
      </c>
      <c r="BG1916" s="8">
        <v>0</v>
      </c>
      <c r="BH1916" s="8">
        <v>0</v>
      </c>
      <c r="BI1916" s="8">
        <v>0</v>
      </c>
      <c r="BJ1916" s="8">
        <v>0</v>
      </c>
      <c r="BK1916" s="8">
        <v>0</v>
      </c>
      <c r="BL1916" s="8">
        <v>0</v>
      </c>
      <c r="BM1916" s="8">
        <v>0</v>
      </c>
      <c r="BN1916" s="8">
        <v>0</v>
      </c>
      <c r="BO1916" s="8">
        <v>0</v>
      </c>
      <c r="BP1916" s="8">
        <v>0</v>
      </c>
      <c r="BQ1916" s="8">
        <v>0</v>
      </c>
      <c r="BR1916" s="8">
        <v>0</v>
      </c>
    </row>
    <row r="1917" spans="1:70" x14ac:dyDescent="0.25">
      <c r="A1917" s="6">
        <v>35227161</v>
      </c>
      <c r="B1917" t="s">
        <v>3659</v>
      </c>
      <c r="C1917" s="7" t="s">
        <v>86</v>
      </c>
      <c r="D1917" s="7" t="s">
        <v>94</v>
      </c>
      <c r="E1917" s="7" t="s">
        <v>87</v>
      </c>
      <c r="F1917" t="s">
        <v>2507</v>
      </c>
      <c r="G1917" t="s">
        <v>2508</v>
      </c>
      <c r="H1917" t="s">
        <v>1551</v>
      </c>
      <c r="I1917" t="s">
        <v>1044</v>
      </c>
      <c r="J1917" t="s">
        <v>153</v>
      </c>
      <c r="K1917" t="s">
        <v>196</v>
      </c>
      <c r="L1917">
        <v>38.757332018500001</v>
      </c>
      <c r="M1917">
        <v>-122.605994248</v>
      </c>
      <c r="N1917" s="7" t="s">
        <v>1676</v>
      </c>
      <c r="O1917" s="7" t="s">
        <v>1677</v>
      </c>
      <c r="P1917" s="7" t="s">
        <v>1678</v>
      </c>
      <c r="Q1917" s="7" t="s">
        <v>141</v>
      </c>
      <c r="R1917" s="7">
        <v>8</v>
      </c>
      <c r="S1917" s="7">
        <v>392</v>
      </c>
      <c r="T1917" s="7" t="s">
        <v>206</v>
      </c>
      <c r="U1917" s="7"/>
      <c r="V1917" s="7" t="s">
        <v>321</v>
      </c>
      <c r="W1917" s="8">
        <v>0.73068181818181821</v>
      </c>
      <c r="X1917" s="8">
        <v>0</v>
      </c>
      <c r="Y1917" s="8">
        <v>0</v>
      </c>
      <c r="Z1917" s="8">
        <v>0.73068181818181821</v>
      </c>
      <c r="AA1917" s="8">
        <v>0</v>
      </c>
      <c r="AB1917" s="8">
        <v>0</v>
      </c>
      <c r="AC1917" s="8">
        <v>0</v>
      </c>
      <c r="AD1917" s="8">
        <v>0</v>
      </c>
      <c r="AE1917" s="8">
        <v>0</v>
      </c>
      <c r="AF1917" s="8">
        <v>0</v>
      </c>
      <c r="AG1917" s="8">
        <v>0</v>
      </c>
      <c r="AH1917" s="8">
        <v>0</v>
      </c>
      <c r="AI1917" s="8">
        <v>0</v>
      </c>
      <c r="AJ1917" s="8">
        <v>0</v>
      </c>
      <c r="AK1917" s="8">
        <v>0</v>
      </c>
      <c r="AL1917" s="8">
        <v>0</v>
      </c>
      <c r="AM1917" s="8">
        <v>0</v>
      </c>
      <c r="AN1917" s="8">
        <v>0</v>
      </c>
      <c r="AO1917" s="8">
        <v>0</v>
      </c>
      <c r="AP1917" s="8">
        <v>0</v>
      </c>
      <c r="AQ1917" s="8">
        <v>0</v>
      </c>
      <c r="AR1917" s="8">
        <v>0</v>
      </c>
      <c r="AS1917" s="8">
        <v>0</v>
      </c>
      <c r="AT1917" s="8">
        <v>0</v>
      </c>
      <c r="AU1917" s="7">
        <v>0</v>
      </c>
      <c r="AV1917" s="7">
        <v>0</v>
      </c>
      <c r="AW1917" s="7">
        <v>0</v>
      </c>
      <c r="AX1917" s="7">
        <v>0</v>
      </c>
      <c r="AY1917" s="7">
        <v>0</v>
      </c>
      <c r="AZ1917" s="7">
        <v>0</v>
      </c>
      <c r="BA1917" s="7">
        <v>0</v>
      </c>
      <c r="BB1917" s="7">
        <v>0</v>
      </c>
      <c r="BC1917" s="8">
        <v>0.73068181818181821</v>
      </c>
      <c r="BD1917" s="8">
        <v>0</v>
      </c>
      <c r="BE1917" s="8">
        <v>0</v>
      </c>
      <c r="BF1917" s="8">
        <v>0.73068181818181821</v>
      </c>
      <c r="BG1917" s="8">
        <v>0</v>
      </c>
      <c r="BH1917" s="8">
        <v>0</v>
      </c>
      <c r="BI1917" s="8">
        <v>0</v>
      </c>
      <c r="BJ1917" s="8">
        <v>0</v>
      </c>
      <c r="BK1917" s="8">
        <v>0</v>
      </c>
      <c r="BL1917" s="8">
        <v>0</v>
      </c>
      <c r="BM1917" s="8">
        <v>0</v>
      </c>
      <c r="BN1917" s="8">
        <v>0</v>
      </c>
      <c r="BO1917" s="8">
        <v>0</v>
      </c>
      <c r="BP1917" s="8">
        <v>0</v>
      </c>
      <c r="BQ1917" s="8">
        <v>0</v>
      </c>
      <c r="BR1917" s="8">
        <v>0</v>
      </c>
    </row>
    <row r="1918" spans="1:70" x14ac:dyDescent="0.25">
      <c r="A1918" s="6">
        <v>35227162</v>
      </c>
      <c r="B1918" t="s">
        <v>3660</v>
      </c>
      <c r="C1918" s="7" t="s">
        <v>93</v>
      </c>
      <c r="D1918" s="7" t="s">
        <v>94</v>
      </c>
      <c r="E1918" s="7" t="s">
        <v>95</v>
      </c>
      <c r="F1918" t="s">
        <v>2507</v>
      </c>
      <c r="G1918" t="s">
        <v>2508</v>
      </c>
      <c r="H1918" t="s">
        <v>1551</v>
      </c>
      <c r="I1918" t="s">
        <v>1044</v>
      </c>
      <c r="J1918" t="s">
        <v>153</v>
      </c>
      <c r="K1918" t="s">
        <v>196</v>
      </c>
      <c r="L1918">
        <v>38.757332018500001</v>
      </c>
      <c r="M1918">
        <v>-122.605994248</v>
      </c>
      <c r="N1918" s="7" t="s">
        <v>1676</v>
      </c>
      <c r="O1918" s="7" t="s">
        <v>1677</v>
      </c>
      <c r="P1918" s="7" t="s">
        <v>1678</v>
      </c>
      <c r="Q1918" s="7" t="s">
        <v>141</v>
      </c>
      <c r="R1918" s="7">
        <v>8</v>
      </c>
      <c r="S1918" s="7">
        <v>392</v>
      </c>
      <c r="T1918" s="7" t="s">
        <v>206</v>
      </c>
      <c r="U1918" s="7"/>
      <c r="V1918" s="7" t="s">
        <v>200</v>
      </c>
      <c r="W1918" s="8">
        <v>0.10227272727272728</v>
      </c>
      <c r="X1918" s="8">
        <v>0.22064393939393939</v>
      </c>
      <c r="Y1918" s="8">
        <v>0</v>
      </c>
      <c r="Z1918" s="8">
        <v>0.32291666666666669</v>
      </c>
      <c r="AA1918" s="8">
        <v>0</v>
      </c>
      <c r="AB1918" s="8">
        <v>0</v>
      </c>
      <c r="AC1918" s="8">
        <v>0</v>
      </c>
      <c r="AD1918" s="8">
        <v>0</v>
      </c>
      <c r="AE1918" s="8">
        <v>0</v>
      </c>
      <c r="AF1918" s="8">
        <v>0</v>
      </c>
      <c r="AG1918" s="8">
        <v>0</v>
      </c>
      <c r="AH1918" s="8">
        <v>0</v>
      </c>
      <c r="AI1918" s="8">
        <v>0</v>
      </c>
      <c r="AJ1918" s="8">
        <v>0</v>
      </c>
      <c r="AK1918" s="8">
        <v>0</v>
      </c>
      <c r="AL1918" s="8">
        <v>0</v>
      </c>
      <c r="AM1918" s="8">
        <v>0</v>
      </c>
      <c r="AN1918" s="8">
        <v>0</v>
      </c>
      <c r="AO1918" s="8">
        <v>0</v>
      </c>
      <c r="AP1918" s="8">
        <v>0</v>
      </c>
      <c r="AQ1918" s="8">
        <v>0.10227272727272727</v>
      </c>
      <c r="AR1918" s="8">
        <v>0.22064393939393939</v>
      </c>
      <c r="AS1918" s="8">
        <v>0</v>
      </c>
      <c r="AT1918" s="8">
        <v>0.32291666666666663</v>
      </c>
      <c r="AU1918" s="7">
        <v>0</v>
      </c>
      <c r="AV1918" s="7">
        <v>0</v>
      </c>
      <c r="AW1918" s="7">
        <v>0</v>
      </c>
      <c r="AX1918" s="7">
        <v>0</v>
      </c>
      <c r="AY1918" s="7">
        <v>0</v>
      </c>
      <c r="AZ1918" s="7">
        <v>0</v>
      </c>
      <c r="BA1918" s="7">
        <v>0</v>
      </c>
      <c r="BB1918" s="7">
        <v>0</v>
      </c>
      <c r="BC1918" s="8">
        <v>0</v>
      </c>
      <c r="BD1918" s="8">
        <v>0</v>
      </c>
      <c r="BE1918" s="8">
        <v>0</v>
      </c>
      <c r="BF1918" s="8">
        <v>0</v>
      </c>
      <c r="BG1918" s="8">
        <v>0</v>
      </c>
      <c r="BH1918" s="8">
        <v>0</v>
      </c>
      <c r="BI1918" s="8">
        <v>0</v>
      </c>
      <c r="BJ1918" s="8">
        <v>0</v>
      </c>
      <c r="BK1918" s="8">
        <v>0</v>
      </c>
      <c r="BL1918" s="8">
        <v>0</v>
      </c>
      <c r="BM1918" s="8">
        <v>0</v>
      </c>
      <c r="BN1918" s="8">
        <v>0</v>
      </c>
      <c r="BO1918" s="8">
        <v>0</v>
      </c>
      <c r="BP1918" s="8">
        <v>0</v>
      </c>
      <c r="BQ1918" s="8">
        <v>0</v>
      </c>
      <c r="BR1918" s="8">
        <v>0</v>
      </c>
    </row>
    <row r="1919" spans="1:70" x14ac:dyDescent="0.25">
      <c r="A1919" s="6">
        <v>35227163</v>
      </c>
      <c r="B1919" t="s">
        <v>3661</v>
      </c>
      <c r="C1919" s="7" t="s">
        <v>115</v>
      </c>
      <c r="D1919" s="7" t="s">
        <v>94</v>
      </c>
      <c r="E1919" s="7" t="s">
        <v>95</v>
      </c>
      <c r="F1919" t="s">
        <v>2507</v>
      </c>
      <c r="G1919" t="s">
        <v>2508</v>
      </c>
      <c r="H1919" t="s">
        <v>1551</v>
      </c>
      <c r="I1919" t="s">
        <v>1044</v>
      </c>
      <c r="J1919" t="s">
        <v>153</v>
      </c>
      <c r="K1919" t="s">
        <v>196</v>
      </c>
      <c r="L1919">
        <v>38.767289988400002</v>
      </c>
      <c r="M1919">
        <v>-122.59111563880001</v>
      </c>
      <c r="N1919" s="7" t="s">
        <v>1676</v>
      </c>
      <c r="O1919" s="7" t="s">
        <v>1677</v>
      </c>
      <c r="P1919" s="7" t="s">
        <v>1678</v>
      </c>
      <c r="Q1919" s="7" t="s">
        <v>141</v>
      </c>
      <c r="R1919" s="7">
        <v>8</v>
      </c>
      <c r="S1919" s="7">
        <v>392</v>
      </c>
      <c r="T1919" s="7" t="s">
        <v>206</v>
      </c>
      <c r="U1919" s="7"/>
      <c r="V1919" s="7" t="s">
        <v>200</v>
      </c>
      <c r="W1919" s="8">
        <v>0.33768939393939396</v>
      </c>
      <c r="X1919" s="8">
        <v>0</v>
      </c>
      <c r="Y1919" s="8">
        <v>0</v>
      </c>
      <c r="Z1919" s="8">
        <v>0.33768939393939396</v>
      </c>
      <c r="AA1919" s="8">
        <v>0</v>
      </c>
      <c r="AB1919" s="8">
        <v>0</v>
      </c>
      <c r="AC1919" s="8">
        <v>0</v>
      </c>
      <c r="AD1919" s="8">
        <v>0</v>
      </c>
      <c r="AE1919" s="8">
        <v>0</v>
      </c>
      <c r="AF1919" s="8">
        <v>0</v>
      </c>
      <c r="AG1919" s="8">
        <v>0</v>
      </c>
      <c r="AH1919" s="8">
        <v>0</v>
      </c>
      <c r="AI1919" s="8">
        <v>0</v>
      </c>
      <c r="AJ1919" s="8">
        <v>0</v>
      </c>
      <c r="AK1919" s="8">
        <v>0</v>
      </c>
      <c r="AL1919" s="8">
        <v>0</v>
      </c>
      <c r="AM1919" s="8">
        <v>0</v>
      </c>
      <c r="AN1919" s="8">
        <v>0</v>
      </c>
      <c r="AO1919" s="8">
        <v>0</v>
      </c>
      <c r="AP1919" s="8">
        <v>0</v>
      </c>
      <c r="AQ1919" s="8">
        <v>0.3376893939393939</v>
      </c>
      <c r="AR1919" s="8">
        <v>0</v>
      </c>
      <c r="AS1919" s="8">
        <v>0</v>
      </c>
      <c r="AT1919" s="8">
        <v>0.3376893939393939</v>
      </c>
      <c r="AU1919" s="7">
        <v>0</v>
      </c>
      <c r="AV1919" s="7">
        <v>0</v>
      </c>
      <c r="AW1919" s="7">
        <v>0</v>
      </c>
      <c r="AX1919" s="7">
        <v>0</v>
      </c>
      <c r="AY1919" s="7">
        <v>0</v>
      </c>
      <c r="AZ1919" s="7">
        <v>0</v>
      </c>
      <c r="BA1919" s="7">
        <v>0</v>
      </c>
      <c r="BB1919" s="7">
        <v>0</v>
      </c>
      <c r="BC1919" s="8">
        <v>0</v>
      </c>
      <c r="BD1919" s="8">
        <v>0</v>
      </c>
      <c r="BE1919" s="8">
        <v>0</v>
      </c>
      <c r="BF1919" s="8">
        <v>0</v>
      </c>
      <c r="BG1919" s="8">
        <v>0</v>
      </c>
      <c r="BH1919" s="8">
        <v>0</v>
      </c>
      <c r="BI1919" s="8">
        <v>0</v>
      </c>
      <c r="BJ1919" s="8">
        <v>0</v>
      </c>
      <c r="BK1919" s="8">
        <v>0</v>
      </c>
      <c r="BL1919" s="8">
        <v>0</v>
      </c>
      <c r="BM1919" s="8">
        <v>0</v>
      </c>
      <c r="BN1919" s="8">
        <v>0</v>
      </c>
      <c r="BO1919" s="8">
        <v>0</v>
      </c>
      <c r="BP1919" s="8">
        <v>0</v>
      </c>
      <c r="BQ1919" s="8">
        <v>0</v>
      </c>
      <c r="BR1919" s="8">
        <v>0</v>
      </c>
    </row>
    <row r="1920" spans="1:70" x14ac:dyDescent="0.25">
      <c r="A1920" s="6">
        <v>35227164</v>
      </c>
      <c r="B1920" t="s">
        <v>3662</v>
      </c>
      <c r="C1920" s="7" t="s">
        <v>93</v>
      </c>
      <c r="D1920" s="7" t="s">
        <v>94</v>
      </c>
      <c r="E1920" s="7" t="s">
        <v>95</v>
      </c>
      <c r="F1920" t="s">
        <v>2507</v>
      </c>
      <c r="G1920" t="s">
        <v>2508</v>
      </c>
      <c r="H1920" t="s">
        <v>1551</v>
      </c>
      <c r="I1920" t="s">
        <v>1044</v>
      </c>
      <c r="J1920" t="s">
        <v>153</v>
      </c>
      <c r="K1920" t="s">
        <v>196</v>
      </c>
      <c r="L1920">
        <v>38.757332018500001</v>
      </c>
      <c r="M1920">
        <v>-122.605994248</v>
      </c>
      <c r="N1920" s="7" t="s">
        <v>1676</v>
      </c>
      <c r="O1920" s="7" t="s">
        <v>1677</v>
      </c>
      <c r="P1920" s="7" t="s">
        <v>1678</v>
      </c>
      <c r="Q1920" s="7" t="s">
        <v>141</v>
      </c>
      <c r="R1920" s="7">
        <v>8</v>
      </c>
      <c r="S1920" s="7">
        <v>392</v>
      </c>
      <c r="T1920" s="7" t="s">
        <v>206</v>
      </c>
      <c r="U1920" s="7"/>
      <c r="V1920" s="7" t="s">
        <v>200</v>
      </c>
      <c r="W1920" s="8">
        <v>0.52481060606060603</v>
      </c>
      <c r="X1920" s="8">
        <v>0</v>
      </c>
      <c r="Y1920" s="8">
        <v>0</v>
      </c>
      <c r="Z1920" s="8">
        <v>0.52481060606060603</v>
      </c>
      <c r="AA1920" s="8">
        <v>0</v>
      </c>
      <c r="AB1920" s="8">
        <v>0</v>
      </c>
      <c r="AC1920" s="8">
        <v>0</v>
      </c>
      <c r="AD1920" s="8">
        <v>0</v>
      </c>
      <c r="AE1920" s="8">
        <v>0</v>
      </c>
      <c r="AF1920" s="8">
        <v>0</v>
      </c>
      <c r="AG1920" s="8">
        <v>0</v>
      </c>
      <c r="AH1920" s="8">
        <v>0</v>
      </c>
      <c r="AI1920" s="8">
        <v>0</v>
      </c>
      <c r="AJ1920" s="8">
        <v>0</v>
      </c>
      <c r="AK1920" s="8">
        <v>0</v>
      </c>
      <c r="AL1920" s="8">
        <v>0</v>
      </c>
      <c r="AM1920" s="8">
        <v>0</v>
      </c>
      <c r="AN1920" s="8">
        <v>0</v>
      </c>
      <c r="AO1920" s="8">
        <v>0</v>
      </c>
      <c r="AP1920" s="8">
        <v>0</v>
      </c>
      <c r="AQ1920" s="8">
        <v>0.52481060606060603</v>
      </c>
      <c r="AR1920" s="8">
        <v>0</v>
      </c>
      <c r="AS1920" s="8">
        <v>0</v>
      </c>
      <c r="AT1920" s="8">
        <v>0.52481060606060603</v>
      </c>
      <c r="AU1920" s="7">
        <v>0</v>
      </c>
      <c r="AV1920" s="7">
        <v>0</v>
      </c>
      <c r="AW1920" s="7">
        <v>0</v>
      </c>
      <c r="AX1920" s="7">
        <v>0</v>
      </c>
      <c r="AY1920" s="7">
        <v>0</v>
      </c>
      <c r="AZ1920" s="7">
        <v>0</v>
      </c>
      <c r="BA1920" s="7">
        <v>0</v>
      </c>
      <c r="BB1920" s="7">
        <v>0</v>
      </c>
      <c r="BC1920" s="8">
        <v>0</v>
      </c>
      <c r="BD1920" s="8">
        <v>0</v>
      </c>
      <c r="BE1920" s="8">
        <v>0</v>
      </c>
      <c r="BF1920" s="8">
        <v>0</v>
      </c>
      <c r="BG1920" s="8">
        <v>0</v>
      </c>
      <c r="BH1920" s="8">
        <v>0</v>
      </c>
      <c r="BI1920" s="8">
        <v>0</v>
      </c>
      <c r="BJ1920" s="8">
        <v>0</v>
      </c>
      <c r="BK1920" s="8">
        <v>0</v>
      </c>
      <c r="BL1920" s="8">
        <v>0</v>
      </c>
      <c r="BM1920" s="8">
        <v>0</v>
      </c>
      <c r="BN1920" s="8">
        <v>0</v>
      </c>
      <c r="BO1920" s="8">
        <v>0</v>
      </c>
      <c r="BP1920" s="8">
        <v>0</v>
      </c>
      <c r="BQ1920" s="8">
        <v>0</v>
      </c>
      <c r="BR1920" s="8">
        <v>0</v>
      </c>
    </row>
    <row r="1921" spans="1:70" x14ac:dyDescent="0.25">
      <c r="A1921" s="6">
        <v>35217269</v>
      </c>
      <c r="B1921" t="s">
        <v>3663</v>
      </c>
      <c r="C1921" s="7" t="s">
        <v>93</v>
      </c>
      <c r="D1921" s="7" t="s">
        <v>94</v>
      </c>
      <c r="E1921" s="7" t="s">
        <v>95</v>
      </c>
      <c r="F1921" t="s">
        <v>2507</v>
      </c>
      <c r="G1921" t="s">
        <v>2508</v>
      </c>
      <c r="H1921" t="s">
        <v>1551</v>
      </c>
      <c r="I1921" t="s">
        <v>1044</v>
      </c>
      <c r="J1921" t="s">
        <v>153</v>
      </c>
      <c r="K1921" t="s">
        <v>196</v>
      </c>
      <c r="L1921">
        <v>38.757332018500001</v>
      </c>
      <c r="M1921">
        <v>-122.605994248</v>
      </c>
      <c r="N1921" s="7" t="s">
        <v>1676</v>
      </c>
      <c r="O1921" s="7" t="s">
        <v>1677</v>
      </c>
      <c r="P1921" s="7" t="s">
        <v>1678</v>
      </c>
      <c r="Q1921" s="7" t="s">
        <v>141</v>
      </c>
      <c r="R1921" s="7">
        <v>8</v>
      </c>
      <c r="S1921" s="7">
        <v>392</v>
      </c>
      <c r="T1921" s="7" t="s">
        <v>206</v>
      </c>
      <c r="U1921" s="7"/>
      <c r="V1921" s="7" t="s">
        <v>200</v>
      </c>
      <c r="W1921" s="8">
        <v>0.15587121212121213</v>
      </c>
      <c r="X1921" s="8">
        <v>0.34261363636363634</v>
      </c>
      <c r="Y1921" s="8">
        <v>0</v>
      </c>
      <c r="Z1921" s="8">
        <v>0.49848484848484848</v>
      </c>
      <c r="AA1921" s="8">
        <v>0</v>
      </c>
      <c r="AB1921" s="8">
        <v>0</v>
      </c>
      <c r="AC1921" s="8">
        <v>0</v>
      </c>
      <c r="AD1921" s="8">
        <v>0</v>
      </c>
      <c r="AE1921" s="8">
        <v>0</v>
      </c>
      <c r="AF1921" s="8">
        <v>0</v>
      </c>
      <c r="AG1921" s="8">
        <v>0</v>
      </c>
      <c r="AH1921" s="8">
        <v>0</v>
      </c>
      <c r="AI1921" s="8">
        <v>0</v>
      </c>
      <c r="AJ1921" s="8">
        <v>0</v>
      </c>
      <c r="AK1921" s="8">
        <v>0</v>
      </c>
      <c r="AL1921" s="8">
        <v>0</v>
      </c>
      <c r="AM1921" s="8">
        <v>0</v>
      </c>
      <c r="AN1921" s="8">
        <v>0</v>
      </c>
      <c r="AO1921" s="8">
        <v>0</v>
      </c>
      <c r="AP1921" s="8">
        <v>0</v>
      </c>
      <c r="AQ1921" s="8">
        <v>0.15587121212121213</v>
      </c>
      <c r="AR1921" s="8">
        <v>0.34261363636363634</v>
      </c>
      <c r="AS1921" s="8">
        <v>0</v>
      </c>
      <c r="AT1921" s="8">
        <v>0.49848484848484848</v>
      </c>
      <c r="AU1921" s="7">
        <v>0</v>
      </c>
      <c r="AV1921" s="7">
        <v>0</v>
      </c>
      <c r="AW1921" s="7">
        <v>0</v>
      </c>
      <c r="AX1921" s="7">
        <v>0</v>
      </c>
      <c r="AY1921" s="7">
        <v>0</v>
      </c>
      <c r="AZ1921" s="7">
        <v>0</v>
      </c>
      <c r="BA1921" s="7">
        <v>0</v>
      </c>
      <c r="BB1921" s="7">
        <v>0</v>
      </c>
      <c r="BC1921" s="8">
        <v>0</v>
      </c>
      <c r="BD1921" s="8">
        <v>0</v>
      </c>
      <c r="BE1921" s="8">
        <v>0</v>
      </c>
      <c r="BF1921" s="8">
        <v>0</v>
      </c>
      <c r="BG1921" s="8">
        <v>0</v>
      </c>
      <c r="BH1921" s="8">
        <v>0</v>
      </c>
      <c r="BI1921" s="8">
        <v>0</v>
      </c>
      <c r="BJ1921" s="8">
        <v>0</v>
      </c>
      <c r="BK1921" s="8">
        <v>0</v>
      </c>
      <c r="BL1921" s="8">
        <v>0</v>
      </c>
      <c r="BM1921" s="8">
        <v>0</v>
      </c>
      <c r="BN1921" s="8">
        <v>0</v>
      </c>
      <c r="BO1921" s="8">
        <v>0</v>
      </c>
      <c r="BP1921" s="8">
        <v>0</v>
      </c>
      <c r="BQ1921" s="8">
        <v>0</v>
      </c>
      <c r="BR1921" s="8">
        <v>0</v>
      </c>
    </row>
    <row r="1922" spans="1:70" x14ac:dyDescent="0.25">
      <c r="A1922" s="6">
        <v>35226819</v>
      </c>
      <c r="B1922" t="s">
        <v>3664</v>
      </c>
      <c r="C1922" s="7" t="s">
        <v>82</v>
      </c>
      <c r="D1922" s="7" t="s">
        <v>94</v>
      </c>
      <c r="E1922" s="7" t="s">
        <v>83</v>
      </c>
      <c r="F1922" t="s">
        <v>2507</v>
      </c>
      <c r="G1922" t="s">
        <v>2508</v>
      </c>
      <c r="H1922" t="s">
        <v>1551</v>
      </c>
      <c r="I1922" t="s">
        <v>1044</v>
      </c>
      <c r="J1922" t="s">
        <v>153</v>
      </c>
      <c r="K1922" t="s">
        <v>196</v>
      </c>
      <c r="L1922">
        <v>38.757332018500001</v>
      </c>
      <c r="M1922">
        <v>-122.605994248</v>
      </c>
      <c r="N1922" s="7" t="s">
        <v>1676</v>
      </c>
      <c r="O1922" s="7" t="s">
        <v>1677</v>
      </c>
      <c r="P1922" s="7" t="s">
        <v>1678</v>
      </c>
      <c r="Q1922" s="7" t="s">
        <v>141</v>
      </c>
      <c r="R1922" s="7">
        <v>8</v>
      </c>
      <c r="S1922" s="7">
        <v>392</v>
      </c>
      <c r="T1922" s="7" t="s">
        <v>206</v>
      </c>
      <c r="U1922" s="7"/>
      <c r="V1922" s="7" t="s">
        <v>362</v>
      </c>
      <c r="W1922" s="8">
        <v>1.3210227272727273</v>
      </c>
      <c r="X1922" s="8">
        <v>0</v>
      </c>
      <c r="Y1922" s="8">
        <v>0</v>
      </c>
      <c r="Z1922" s="8">
        <v>1.3210227272727273</v>
      </c>
      <c r="AA1922" s="8">
        <v>0</v>
      </c>
      <c r="AB1922" s="8">
        <v>0</v>
      </c>
      <c r="AC1922" s="8">
        <v>0</v>
      </c>
      <c r="AD1922" s="8">
        <v>0</v>
      </c>
      <c r="AE1922" s="8">
        <v>0</v>
      </c>
      <c r="AF1922" s="8">
        <v>0</v>
      </c>
      <c r="AG1922" s="8">
        <v>0</v>
      </c>
      <c r="AH1922" s="8">
        <v>0</v>
      </c>
      <c r="AI1922" s="8">
        <v>0</v>
      </c>
      <c r="AJ1922" s="8">
        <v>0</v>
      </c>
      <c r="AK1922" s="8">
        <v>0</v>
      </c>
      <c r="AL1922" s="8">
        <v>0</v>
      </c>
      <c r="AM1922" s="8">
        <v>0</v>
      </c>
      <c r="AN1922" s="8">
        <v>0</v>
      </c>
      <c r="AO1922" s="8">
        <v>0</v>
      </c>
      <c r="AP1922" s="8">
        <v>0</v>
      </c>
      <c r="AQ1922" s="8">
        <v>0</v>
      </c>
      <c r="AR1922" s="8">
        <v>0</v>
      </c>
      <c r="AS1922" s="8">
        <v>0</v>
      </c>
      <c r="AT1922" s="8">
        <v>0</v>
      </c>
      <c r="AU1922" s="7">
        <v>0</v>
      </c>
      <c r="AV1922" s="7">
        <v>0</v>
      </c>
      <c r="AW1922" s="7">
        <v>0</v>
      </c>
      <c r="AX1922" s="7">
        <v>0</v>
      </c>
      <c r="AY1922" s="7">
        <v>0</v>
      </c>
      <c r="AZ1922" s="7">
        <v>0</v>
      </c>
      <c r="BA1922" s="7">
        <v>0</v>
      </c>
      <c r="BB1922" s="7">
        <v>0</v>
      </c>
      <c r="BC1922" s="8">
        <v>1.3210227272727273</v>
      </c>
      <c r="BD1922" s="8">
        <v>0</v>
      </c>
      <c r="BE1922" s="8">
        <v>0</v>
      </c>
      <c r="BF1922" s="8">
        <v>1.3210227272727273</v>
      </c>
      <c r="BG1922" s="8">
        <v>0</v>
      </c>
      <c r="BH1922" s="8">
        <v>0</v>
      </c>
      <c r="BI1922" s="8">
        <v>0</v>
      </c>
      <c r="BJ1922" s="8">
        <v>0</v>
      </c>
      <c r="BK1922" s="8">
        <v>0</v>
      </c>
      <c r="BL1922" s="8">
        <v>0</v>
      </c>
      <c r="BM1922" s="8">
        <v>0</v>
      </c>
      <c r="BN1922" s="8">
        <v>0</v>
      </c>
      <c r="BO1922" s="8">
        <v>0</v>
      </c>
      <c r="BP1922" s="8">
        <v>0</v>
      </c>
      <c r="BQ1922" s="8">
        <v>0</v>
      </c>
      <c r="BR1922" s="8">
        <v>0</v>
      </c>
    </row>
    <row r="1923" spans="1:70" x14ac:dyDescent="0.25">
      <c r="A1923" s="6">
        <v>35228186</v>
      </c>
      <c r="B1923" t="s">
        <v>3665</v>
      </c>
      <c r="C1923" s="7" t="s">
        <v>137</v>
      </c>
      <c r="D1923" s="7" t="s">
        <v>94</v>
      </c>
      <c r="E1923" s="7" t="s">
        <v>95</v>
      </c>
      <c r="F1923" t="s">
        <v>2507</v>
      </c>
      <c r="G1923" t="s">
        <v>2508</v>
      </c>
      <c r="H1923" t="s">
        <v>1551</v>
      </c>
      <c r="I1923" t="s">
        <v>1044</v>
      </c>
      <c r="J1923" t="s">
        <v>153</v>
      </c>
      <c r="K1923" t="s">
        <v>196</v>
      </c>
      <c r="L1923">
        <v>38.756429471200001</v>
      </c>
      <c r="M1923">
        <v>-122.60557924370001</v>
      </c>
      <c r="N1923" s="7" t="s">
        <v>1669</v>
      </c>
      <c r="O1923" s="7" t="s">
        <v>1670</v>
      </c>
      <c r="P1923" s="7" t="s">
        <v>1671</v>
      </c>
      <c r="Q1923" s="7" t="s">
        <v>122</v>
      </c>
      <c r="R1923" s="7">
        <v>14</v>
      </c>
      <c r="S1923" s="7">
        <v>443</v>
      </c>
      <c r="T1923" s="7" t="s">
        <v>134</v>
      </c>
      <c r="U1923" s="7" t="s">
        <v>211</v>
      </c>
      <c r="V1923" s="7" t="s">
        <v>80</v>
      </c>
      <c r="W1923" s="8">
        <v>0</v>
      </c>
      <c r="X1923" s="8">
        <v>0.95852272727272725</v>
      </c>
      <c r="Y1923" s="8">
        <v>0</v>
      </c>
      <c r="Z1923" s="8">
        <v>0.95852272727272725</v>
      </c>
      <c r="AA1923" s="8">
        <v>0</v>
      </c>
      <c r="AB1923" s="8">
        <v>0</v>
      </c>
      <c r="AC1923" s="8">
        <v>0</v>
      </c>
      <c r="AD1923" s="8">
        <v>0</v>
      </c>
      <c r="AE1923" s="8">
        <v>0</v>
      </c>
      <c r="AF1923" s="8">
        <v>0</v>
      </c>
      <c r="AG1923" s="8">
        <v>0</v>
      </c>
      <c r="AH1923" s="8">
        <v>0</v>
      </c>
      <c r="AI1923" s="8">
        <v>0</v>
      </c>
      <c r="AJ1923" s="8">
        <v>0</v>
      </c>
      <c r="AK1923" s="8">
        <v>0</v>
      </c>
      <c r="AL1923" s="8">
        <v>0</v>
      </c>
      <c r="AM1923" s="8">
        <v>0</v>
      </c>
      <c r="AN1923" s="8">
        <v>0</v>
      </c>
      <c r="AO1923" s="8">
        <v>0</v>
      </c>
      <c r="AP1923" s="8">
        <v>0</v>
      </c>
      <c r="AQ1923" s="8">
        <v>0</v>
      </c>
      <c r="AR1923" s="8">
        <v>0</v>
      </c>
      <c r="AS1923" s="8">
        <v>0</v>
      </c>
      <c r="AT1923" s="8">
        <v>0</v>
      </c>
      <c r="AU1923" s="7">
        <v>0</v>
      </c>
      <c r="AV1923" s="7">
        <v>0</v>
      </c>
      <c r="AW1923" s="7">
        <v>0</v>
      </c>
      <c r="AX1923" s="7">
        <v>0</v>
      </c>
      <c r="AY1923" s="7">
        <v>0</v>
      </c>
      <c r="AZ1923" s="7">
        <v>0.95852272727272725</v>
      </c>
      <c r="BA1923" s="7">
        <v>0</v>
      </c>
      <c r="BB1923" s="7">
        <v>0.95852272727272725</v>
      </c>
      <c r="BC1923" s="8">
        <v>0</v>
      </c>
      <c r="BD1923" s="8">
        <v>0</v>
      </c>
      <c r="BE1923" s="8">
        <v>0</v>
      </c>
      <c r="BF1923" s="8">
        <v>0</v>
      </c>
      <c r="BG1923" s="8">
        <v>0</v>
      </c>
      <c r="BH1923" s="8">
        <v>0</v>
      </c>
      <c r="BI1923" s="8">
        <v>0</v>
      </c>
      <c r="BJ1923" s="8">
        <v>0</v>
      </c>
      <c r="BK1923" s="8">
        <v>0</v>
      </c>
      <c r="BL1923" s="8">
        <v>0</v>
      </c>
      <c r="BM1923" s="8">
        <v>0</v>
      </c>
      <c r="BN1923" s="8">
        <v>0</v>
      </c>
      <c r="BO1923" s="8">
        <v>0</v>
      </c>
      <c r="BP1923" s="8">
        <v>0</v>
      </c>
      <c r="BQ1923" s="8">
        <v>0</v>
      </c>
      <c r="BR1923" s="8">
        <v>0</v>
      </c>
    </row>
    <row r="1924" spans="1:70" x14ac:dyDescent="0.25">
      <c r="A1924" s="6">
        <v>35228187</v>
      </c>
      <c r="B1924" t="s">
        <v>3666</v>
      </c>
      <c r="C1924" s="7" t="s">
        <v>115</v>
      </c>
      <c r="D1924" s="7" t="s">
        <v>94</v>
      </c>
      <c r="E1924" s="7" t="s">
        <v>95</v>
      </c>
      <c r="F1924" t="s">
        <v>2507</v>
      </c>
      <c r="G1924" t="s">
        <v>2508</v>
      </c>
      <c r="H1924" t="s">
        <v>1551</v>
      </c>
      <c r="I1924" t="s">
        <v>1044</v>
      </c>
      <c r="J1924" t="s">
        <v>153</v>
      </c>
      <c r="K1924" t="s">
        <v>196</v>
      </c>
      <c r="L1924">
        <v>38.756429471200001</v>
      </c>
      <c r="M1924">
        <v>-122.60557924370001</v>
      </c>
      <c r="N1924" s="7" t="s">
        <v>1669</v>
      </c>
      <c r="O1924" s="7" t="s">
        <v>1670</v>
      </c>
      <c r="P1924" s="7" t="s">
        <v>1671</v>
      </c>
      <c r="Q1924" s="7" t="s">
        <v>122</v>
      </c>
      <c r="R1924" s="7">
        <v>14</v>
      </c>
      <c r="S1924" s="7">
        <v>443</v>
      </c>
      <c r="T1924" s="7" t="s">
        <v>134</v>
      </c>
      <c r="U1924" s="7"/>
      <c r="V1924" s="7" t="s">
        <v>101</v>
      </c>
      <c r="W1924" s="8">
        <v>0.57613636363636367</v>
      </c>
      <c r="X1924" s="8">
        <v>0</v>
      </c>
      <c r="Y1924" s="8">
        <v>0</v>
      </c>
      <c r="Z1924" s="8">
        <v>0.57613636363636367</v>
      </c>
      <c r="AA1924" s="8">
        <v>0</v>
      </c>
      <c r="AB1924" s="8">
        <v>0</v>
      </c>
      <c r="AC1924" s="8">
        <v>0</v>
      </c>
      <c r="AD1924" s="8">
        <v>0</v>
      </c>
      <c r="AE1924" s="8">
        <v>0</v>
      </c>
      <c r="AF1924" s="8">
        <v>0</v>
      </c>
      <c r="AG1924" s="8">
        <v>0</v>
      </c>
      <c r="AH1924" s="8">
        <v>0</v>
      </c>
      <c r="AI1924" s="8">
        <v>0</v>
      </c>
      <c r="AJ1924" s="8">
        <v>0</v>
      </c>
      <c r="AK1924" s="8">
        <v>0</v>
      </c>
      <c r="AL1924" s="8">
        <v>0</v>
      </c>
      <c r="AM1924" s="8">
        <v>0.57613636363636367</v>
      </c>
      <c r="AN1924" s="8">
        <v>0</v>
      </c>
      <c r="AO1924" s="8">
        <v>0</v>
      </c>
      <c r="AP1924" s="8">
        <v>0.57613636363636367</v>
      </c>
      <c r="AQ1924" s="8">
        <v>0</v>
      </c>
      <c r="AR1924" s="8">
        <v>0</v>
      </c>
      <c r="AS1924" s="8">
        <v>0</v>
      </c>
      <c r="AT1924" s="8">
        <v>0</v>
      </c>
      <c r="AU1924" s="7">
        <v>0</v>
      </c>
      <c r="AV1924" s="7">
        <v>0</v>
      </c>
      <c r="AW1924" s="7">
        <v>0</v>
      </c>
      <c r="AX1924" s="7">
        <v>0</v>
      </c>
      <c r="AY1924" s="7">
        <v>0</v>
      </c>
      <c r="AZ1924" s="7">
        <v>0</v>
      </c>
      <c r="BA1924" s="7">
        <v>0</v>
      </c>
      <c r="BB1924" s="7">
        <v>0</v>
      </c>
      <c r="BC1924" s="8">
        <v>0</v>
      </c>
      <c r="BD1924" s="8">
        <v>0</v>
      </c>
      <c r="BE1924" s="8">
        <v>0</v>
      </c>
      <c r="BF1924" s="8">
        <v>0</v>
      </c>
      <c r="BG1924" s="8">
        <v>0</v>
      </c>
      <c r="BH1924" s="8">
        <v>0</v>
      </c>
      <c r="BI1924" s="8">
        <v>0</v>
      </c>
      <c r="BJ1924" s="8">
        <v>0</v>
      </c>
      <c r="BK1924" s="8">
        <v>0</v>
      </c>
      <c r="BL1924" s="8">
        <v>0</v>
      </c>
      <c r="BM1924" s="8">
        <v>0</v>
      </c>
      <c r="BN1924" s="8">
        <v>0</v>
      </c>
      <c r="BO1924" s="8">
        <v>0</v>
      </c>
      <c r="BP1924" s="8">
        <v>0</v>
      </c>
      <c r="BQ1924" s="8">
        <v>0</v>
      </c>
      <c r="BR1924" s="8">
        <v>0</v>
      </c>
    </row>
    <row r="1925" spans="1:70" x14ac:dyDescent="0.25">
      <c r="A1925" s="6">
        <v>35228188</v>
      </c>
      <c r="B1925" t="s">
        <v>3667</v>
      </c>
      <c r="C1925" s="7" t="s">
        <v>137</v>
      </c>
      <c r="D1925" s="7" t="s">
        <v>94</v>
      </c>
      <c r="E1925" s="7" t="s">
        <v>95</v>
      </c>
      <c r="F1925" t="s">
        <v>2507</v>
      </c>
      <c r="G1925" t="s">
        <v>2508</v>
      </c>
      <c r="H1925" t="s">
        <v>1551</v>
      </c>
      <c r="I1925" t="s">
        <v>1044</v>
      </c>
      <c r="J1925" t="s">
        <v>153</v>
      </c>
      <c r="K1925" t="s">
        <v>196</v>
      </c>
      <c r="L1925">
        <v>38.756429471200001</v>
      </c>
      <c r="M1925">
        <v>-122.60557924370001</v>
      </c>
      <c r="N1925" s="7" t="s">
        <v>1669</v>
      </c>
      <c r="O1925" s="7" t="s">
        <v>1670</v>
      </c>
      <c r="P1925" s="7" t="s">
        <v>1671</v>
      </c>
      <c r="Q1925" s="7" t="s">
        <v>122</v>
      </c>
      <c r="R1925" s="7">
        <v>14</v>
      </c>
      <c r="S1925" s="7">
        <v>443</v>
      </c>
      <c r="T1925" s="7" t="s">
        <v>134</v>
      </c>
      <c r="U1925" s="7"/>
      <c r="V1925" s="7" t="s">
        <v>207</v>
      </c>
      <c r="W1925" s="8">
        <v>3.4030303030303028</v>
      </c>
      <c r="X1925" s="8">
        <v>0</v>
      </c>
      <c r="Y1925" s="8">
        <v>0</v>
      </c>
      <c r="Z1925" s="8">
        <v>3.4030303030303028</v>
      </c>
      <c r="AA1925" s="8">
        <v>0</v>
      </c>
      <c r="AB1925" s="8">
        <v>0</v>
      </c>
      <c r="AC1925" s="8">
        <v>0</v>
      </c>
      <c r="AD1925" s="8">
        <v>0</v>
      </c>
      <c r="AE1925" s="8">
        <v>0</v>
      </c>
      <c r="AF1925" s="8">
        <v>0</v>
      </c>
      <c r="AG1925" s="8">
        <v>0</v>
      </c>
      <c r="AH1925" s="8">
        <v>0</v>
      </c>
      <c r="AI1925" s="8">
        <v>0</v>
      </c>
      <c r="AJ1925" s="8">
        <v>0</v>
      </c>
      <c r="AK1925" s="8">
        <v>0</v>
      </c>
      <c r="AL1925" s="8">
        <v>0</v>
      </c>
      <c r="AM1925" s="8">
        <v>0</v>
      </c>
      <c r="AN1925" s="8">
        <v>0</v>
      </c>
      <c r="AO1925" s="8">
        <v>0</v>
      </c>
      <c r="AP1925" s="8">
        <v>0</v>
      </c>
      <c r="AQ1925" s="8">
        <v>0</v>
      </c>
      <c r="AR1925" s="8">
        <v>0</v>
      </c>
      <c r="AS1925" s="8">
        <v>0</v>
      </c>
      <c r="AT1925" s="8">
        <v>0</v>
      </c>
      <c r="AU1925" s="7">
        <v>0</v>
      </c>
      <c r="AV1925" s="7">
        <v>0</v>
      </c>
      <c r="AW1925" s="7">
        <v>0</v>
      </c>
      <c r="AX1925" s="7">
        <v>0</v>
      </c>
      <c r="AY1925" s="7">
        <v>3.4030303030303028</v>
      </c>
      <c r="AZ1925" s="7">
        <v>0</v>
      </c>
      <c r="BA1925" s="7">
        <v>0</v>
      </c>
      <c r="BB1925" s="7">
        <v>3.4030303030303028</v>
      </c>
      <c r="BC1925" s="8">
        <v>0</v>
      </c>
      <c r="BD1925" s="8">
        <v>0</v>
      </c>
      <c r="BE1925" s="8">
        <v>0</v>
      </c>
      <c r="BF1925" s="8">
        <v>0</v>
      </c>
      <c r="BG1925" s="8">
        <v>0</v>
      </c>
      <c r="BH1925" s="8">
        <v>0</v>
      </c>
      <c r="BI1925" s="8">
        <v>0</v>
      </c>
      <c r="BJ1925" s="8">
        <v>0</v>
      </c>
      <c r="BK1925" s="8">
        <v>0</v>
      </c>
      <c r="BL1925" s="8">
        <v>0</v>
      </c>
      <c r="BM1925" s="8">
        <v>0</v>
      </c>
      <c r="BN1925" s="8">
        <v>0</v>
      </c>
      <c r="BO1925" s="8">
        <v>0</v>
      </c>
      <c r="BP1925" s="8">
        <v>0</v>
      </c>
      <c r="BQ1925" s="8">
        <v>0</v>
      </c>
      <c r="BR1925" s="8">
        <v>0</v>
      </c>
    </row>
    <row r="1926" spans="1:70" x14ac:dyDescent="0.25">
      <c r="A1926" s="6">
        <v>35236661</v>
      </c>
      <c r="B1926" t="s">
        <v>3668</v>
      </c>
      <c r="C1926" s="7" t="s">
        <v>101</v>
      </c>
      <c r="D1926" s="7" t="s">
        <v>94</v>
      </c>
      <c r="E1926" s="7" t="s">
        <v>95</v>
      </c>
      <c r="F1926" t="s">
        <v>2507</v>
      </c>
      <c r="G1926" t="s">
        <v>2508</v>
      </c>
      <c r="H1926" t="s">
        <v>1551</v>
      </c>
      <c r="I1926" t="s">
        <v>1044</v>
      </c>
      <c r="J1926" t="s">
        <v>153</v>
      </c>
      <c r="K1926" t="s">
        <v>196</v>
      </c>
      <c r="L1926">
        <v>38.756429471200001</v>
      </c>
      <c r="M1926">
        <v>-122.60557924370001</v>
      </c>
      <c r="N1926" s="7" t="s">
        <v>1669</v>
      </c>
      <c r="O1926" s="7" t="s">
        <v>1670</v>
      </c>
      <c r="P1926" s="7" t="s">
        <v>1671</v>
      </c>
      <c r="Q1926" s="7" t="s">
        <v>122</v>
      </c>
      <c r="R1926" s="7">
        <v>14</v>
      </c>
      <c r="S1926" s="7">
        <v>443</v>
      </c>
      <c r="T1926" s="7" t="s">
        <v>134</v>
      </c>
      <c r="U1926" s="7"/>
      <c r="V1926" s="7" t="s">
        <v>200</v>
      </c>
      <c r="W1926" s="8">
        <v>0.20208333333333334</v>
      </c>
      <c r="X1926" s="8">
        <v>0</v>
      </c>
      <c r="Y1926" s="8">
        <v>0</v>
      </c>
      <c r="Z1926" s="8">
        <v>0.20208333333333334</v>
      </c>
      <c r="AA1926" s="8">
        <v>0</v>
      </c>
      <c r="AB1926" s="8">
        <v>0</v>
      </c>
      <c r="AC1926" s="8">
        <v>0</v>
      </c>
      <c r="AD1926" s="8">
        <v>0</v>
      </c>
      <c r="AE1926" s="8">
        <v>0</v>
      </c>
      <c r="AF1926" s="8">
        <v>0</v>
      </c>
      <c r="AG1926" s="8">
        <v>0</v>
      </c>
      <c r="AH1926" s="8">
        <v>0</v>
      </c>
      <c r="AI1926" s="8">
        <v>0</v>
      </c>
      <c r="AJ1926" s="8">
        <v>0</v>
      </c>
      <c r="AK1926" s="8">
        <v>0</v>
      </c>
      <c r="AL1926" s="8">
        <v>0</v>
      </c>
      <c r="AM1926" s="8">
        <v>0</v>
      </c>
      <c r="AN1926" s="8">
        <v>0</v>
      </c>
      <c r="AO1926" s="8">
        <v>0</v>
      </c>
      <c r="AP1926" s="8">
        <v>0</v>
      </c>
      <c r="AQ1926" s="8">
        <v>0.20208333333333334</v>
      </c>
      <c r="AR1926" s="8">
        <v>0</v>
      </c>
      <c r="AS1926" s="8">
        <v>0</v>
      </c>
      <c r="AT1926" s="8">
        <v>0.20208333333333334</v>
      </c>
      <c r="AU1926" s="7">
        <v>0</v>
      </c>
      <c r="AV1926" s="7">
        <v>0</v>
      </c>
      <c r="AW1926" s="7">
        <v>0</v>
      </c>
      <c r="AX1926" s="7">
        <v>0</v>
      </c>
      <c r="AY1926" s="7">
        <v>0</v>
      </c>
      <c r="AZ1926" s="7">
        <v>0</v>
      </c>
      <c r="BA1926" s="7">
        <v>0</v>
      </c>
      <c r="BB1926" s="7">
        <v>0</v>
      </c>
      <c r="BC1926" s="8">
        <v>0</v>
      </c>
      <c r="BD1926" s="8">
        <v>0</v>
      </c>
      <c r="BE1926" s="8">
        <v>0</v>
      </c>
      <c r="BF1926" s="8">
        <v>0</v>
      </c>
      <c r="BG1926" s="8">
        <v>0</v>
      </c>
      <c r="BH1926" s="8">
        <v>0</v>
      </c>
      <c r="BI1926" s="8">
        <v>0</v>
      </c>
      <c r="BJ1926" s="8">
        <v>0</v>
      </c>
      <c r="BK1926" s="8">
        <v>0</v>
      </c>
      <c r="BL1926" s="8">
        <v>0</v>
      </c>
      <c r="BM1926" s="8">
        <v>0</v>
      </c>
      <c r="BN1926" s="8">
        <v>0</v>
      </c>
      <c r="BO1926" s="8">
        <v>0</v>
      </c>
      <c r="BP1926" s="8">
        <v>0</v>
      </c>
      <c r="BQ1926" s="8">
        <v>0</v>
      </c>
      <c r="BR1926" s="8">
        <v>0</v>
      </c>
    </row>
    <row r="1927" spans="1:70" x14ac:dyDescent="0.25">
      <c r="A1927" s="6">
        <v>35217271</v>
      </c>
      <c r="B1927" t="s">
        <v>3669</v>
      </c>
      <c r="C1927" s="7" t="s">
        <v>137</v>
      </c>
      <c r="D1927" s="7" t="s">
        <v>94</v>
      </c>
      <c r="E1927" s="7" t="s">
        <v>95</v>
      </c>
      <c r="F1927" t="s">
        <v>2507</v>
      </c>
      <c r="G1927" t="s">
        <v>2508</v>
      </c>
      <c r="H1927" t="s">
        <v>1551</v>
      </c>
      <c r="I1927" t="s">
        <v>1044</v>
      </c>
      <c r="J1927" t="s">
        <v>153</v>
      </c>
      <c r="K1927" t="s">
        <v>196</v>
      </c>
      <c r="L1927">
        <v>38.756429471200001</v>
      </c>
      <c r="M1927">
        <v>-122.60557924370001</v>
      </c>
      <c r="N1927" s="7" t="s">
        <v>1669</v>
      </c>
      <c r="O1927" s="7" t="s">
        <v>1670</v>
      </c>
      <c r="P1927" s="7" t="s">
        <v>1671</v>
      </c>
      <c r="Q1927" s="7" t="s">
        <v>122</v>
      </c>
      <c r="R1927" s="7">
        <v>14</v>
      </c>
      <c r="S1927" s="7">
        <v>443</v>
      </c>
      <c r="T1927" s="7" t="s">
        <v>134</v>
      </c>
      <c r="U1927" s="7"/>
      <c r="V1927" s="7" t="s">
        <v>200</v>
      </c>
      <c r="W1927" s="8">
        <v>0</v>
      </c>
      <c r="X1927" s="8">
        <v>2.3784090909090909</v>
      </c>
      <c r="Y1927" s="8">
        <v>0</v>
      </c>
      <c r="Z1927" s="8">
        <v>2.3784090909090909</v>
      </c>
      <c r="AA1927" s="8">
        <v>0</v>
      </c>
      <c r="AB1927" s="8">
        <v>0</v>
      </c>
      <c r="AC1927" s="8">
        <v>0</v>
      </c>
      <c r="AD1927" s="8">
        <v>0</v>
      </c>
      <c r="AE1927" s="8">
        <v>0</v>
      </c>
      <c r="AF1927" s="8">
        <v>0</v>
      </c>
      <c r="AG1927" s="8">
        <v>0</v>
      </c>
      <c r="AH1927" s="8">
        <v>0</v>
      </c>
      <c r="AI1927" s="8">
        <v>0</v>
      </c>
      <c r="AJ1927" s="8">
        <v>0</v>
      </c>
      <c r="AK1927" s="8">
        <v>0</v>
      </c>
      <c r="AL1927" s="8">
        <v>0</v>
      </c>
      <c r="AM1927" s="8">
        <v>0</v>
      </c>
      <c r="AN1927" s="8">
        <v>0</v>
      </c>
      <c r="AO1927" s="8">
        <v>0</v>
      </c>
      <c r="AP1927" s="8">
        <v>0</v>
      </c>
      <c r="AQ1927" s="8">
        <v>0</v>
      </c>
      <c r="AR1927" s="8">
        <v>2.3784090909090909</v>
      </c>
      <c r="AS1927" s="8">
        <v>0</v>
      </c>
      <c r="AT1927" s="8">
        <v>2.3784090909090909</v>
      </c>
      <c r="AU1927" s="7">
        <v>0</v>
      </c>
      <c r="AV1927" s="7">
        <v>0</v>
      </c>
      <c r="AW1927" s="7">
        <v>0</v>
      </c>
      <c r="AX1927" s="7">
        <v>0</v>
      </c>
      <c r="AY1927" s="7">
        <v>0</v>
      </c>
      <c r="AZ1927" s="7">
        <v>0</v>
      </c>
      <c r="BA1927" s="7">
        <v>0</v>
      </c>
      <c r="BB1927" s="7">
        <v>0</v>
      </c>
      <c r="BC1927" s="8">
        <v>0</v>
      </c>
      <c r="BD1927" s="8">
        <v>0</v>
      </c>
      <c r="BE1927" s="8">
        <v>0</v>
      </c>
      <c r="BF1927" s="8">
        <v>0</v>
      </c>
      <c r="BG1927" s="8">
        <v>0</v>
      </c>
      <c r="BH1927" s="8">
        <v>0</v>
      </c>
      <c r="BI1927" s="8">
        <v>0</v>
      </c>
      <c r="BJ1927" s="8">
        <v>0</v>
      </c>
      <c r="BK1927" s="8">
        <v>0</v>
      </c>
      <c r="BL1927" s="8">
        <v>0</v>
      </c>
      <c r="BM1927" s="8">
        <v>0</v>
      </c>
      <c r="BN1927" s="8">
        <v>0</v>
      </c>
      <c r="BO1927" s="8">
        <v>0</v>
      </c>
      <c r="BP1927" s="8">
        <v>0</v>
      </c>
      <c r="BQ1927" s="8">
        <v>0</v>
      </c>
      <c r="BR1927" s="8">
        <v>0</v>
      </c>
    </row>
    <row r="1928" spans="1:70" x14ac:dyDescent="0.25">
      <c r="A1928" s="6">
        <v>35227165</v>
      </c>
      <c r="B1928" t="s">
        <v>3670</v>
      </c>
      <c r="C1928" s="7" t="s">
        <v>115</v>
      </c>
      <c r="D1928" s="7" t="s">
        <v>94</v>
      </c>
      <c r="E1928" s="7" t="s">
        <v>95</v>
      </c>
      <c r="F1928" t="s">
        <v>2507</v>
      </c>
      <c r="G1928" t="s">
        <v>2508</v>
      </c>
      <c r="H1928" t="s">
        <v>1551</v>
      </c>
      <c r="I1928" t="s">
        <v>1044</v>
      </c>
      <c r="J1928" t="s">
        <v>153</v>
      </c>
      <c r="K1928" t="s">
        <v>196</v>
      </c>
      <c r="L1928">
        <v>38.756429471200001</v>
      </c>
      <c r="M1928">
        <v>-122.60557924370001</v>
      </c>
      <c r="N1928" s="7" t="s">
        <v>1669</v>
      </c>
      <c r="O1928" s="7" t="s">
        <v>1670</v>
      </c>
      <c r="P1928" s="7" t="s">
        <v>1671</v>
      </c>
      <c r="Q1928" s="7" t="s">
        <v>122</v>
      </c>
      <c r="R1928" s="7">
        <v>14</v>
      </c>
      <c r="S1928" s="7">
        <v>443</v>
      </c>
      <c r="T1928" s="7" t="s">
        <v>134</v>
      </c>
      <c r="U1928" s="7"/>
      <c r="V1928" s="7" t="s">
        <v>200</v>
      </c>
      <c r="W1928" s="8">
        <v>0</v>
      </c>
      <c r="X1928" s="8">
        <v>0.89393939393939392</v>
      </c>
      <c r="Y1928" s="8">
        <v>0</v>
      </c>
      <c r="Z1928" s="8">
        <v>0.89393939393939392</v>
      </c>
      <c r="AA1928" s="8">
        <v>0</v>
      </c>
      <c r="AB1928" s="8">
        <v>0</v>
      </c>
      <c r="AC1928" s="8">
        <v>0</v>
      </c>
      <c r="AD1928" s="8">
        <v>0</v>
      </c>
      <c r="AE1928" s="8">
        <v>0</v>
      </c>
      <c r="AF1928" s="8">
        <v>0</v>
      </c>
      <c r="AG1928" s="8">
        <v>0</v>
      </c>
      <c r="AH1928" s="8">
        <v>0</v>
      </c>
      <c r="AI1928" s="8">
        <v>0</v>
      </c>
      <c r="AJ1928" s="8">
        <v>0</v>
      </c>
      <c r="AK1928" s="8">
        <v>0</v>
      </c>
      <c r="AL1928" s="8">
        <v>0</v>
      </c>
      <c r="AM1928" s="8">
        <v>0</v>
      </c>
      <c r="AN1928" s="8">
        <v>0</v>
      </c>
      <c r="AO1928" s="8">
        <v>0</v>
      </c>
      <c r="AP1928" s="8">
        <v>0</v>
      </c>
      <c r="AQ1928" s="8">
        <v>0</v>
      </c>
      <c r="AR1928" s="8">
        <v>0.89393939393939392</v>
      </c>
      <c r="AS1928" s="8">
        <v>0</v>
      </c>
      <c r="AT1928" s="8">
        <v>0.89393939393939392</v>
      </c>
      <c r="AU1928" s="7">
        <v>0</v>
      </c>
      <c r="AV1928" s="7">
        <v>0</v>
      </c>
      <c r="AW1928" s="7">
        <v>0</v>
      </c>
      <c r="AX1928" s="7">
        <v>0</v>
      </c>
      <c r="AY1928" s="7">
        <v>0</v>
      </c>
      <c r="AZ1928" s="7">
        <v>0</v>
      </c>
      <c r="BA1928" s="7">
        <v>0</v>
      </c>
      <c r="BB1928" s="7">
        <v>0</v>
      </c>
      <c r="BC1928" s="8">
        <v>0</v>
      </c>
      <c r="BD1928" s="8">
        <v>0</v>
      </c>
      <c r="BE1928" s="8">
        <v>0</v>
      </c>
      <c r="BF1928" s="8">
        <v>0</v>
      </c>
      <c r="BG1928" s="8">
        <v>0</v>
      </c>
      <c r="BH1928" s="8">
        <v>0</v>
      </c>
      <c r="BI1928" s="8">
        <v>0</v>
      </c>
      <c r="BJ1928" s="8">
        <v>0</v>
      </c>
      <c r="BK1928" s="8">
        <v>0</v>
      </c>
      <c r="BL1928" s="8">
        <v>0</v>
      </c>
      <c r="BM1928" s="8">
        <v>0</v>
      </c>
      <c r="BN1928" s="8">
        <v>0</v>
      </c>
      <c r="BO1928" s="8">
        <v>0</v>
      </c>
      <c r="BP1928" s="8">
        <v>0</v>
      </c>
      <c r="BQ1928" s="8">
        <v>0</v>
      </c>
      <c r="BR1928" s="8">
        <v>0</v>
      </c>
    </row>
    <row r="1929" spans="1:70" x14ac:dyDescent="0.25">
      <c r="A1929" s="6">
        <v>35227167</v>
      </c>
      <c r="B1929" t="s">
        <v>3671</v>
      </c>
      <c r="C1929" s="7" t="s">
        <v>115</v>
      </c>
      <c r="D1929" s="7" t="s">
        <v>94</v>
      </c>
      <c r="E1929" s="7" t="s">
        <v>95</v>
      </c>
      <c r="F1929" t="s">
        <v>2507</v>
      </c>
      <c r="G1929" t="s">
        <v>2508</v>
      </c>
      <c r="H1929" t="s">
        <v>1551</v>
      </c>
      <c r="I1929" t="s">
        <v>1044</v>
      </c>
      <c r="J1929" t="s">
        <v>153</v>
      </c>
      <c r="K1929" t="s">
        <v>196</v>
      </c>
      <c r="L1929">
        <v>38.756429471200001</v>
      </c>
      <c r="M1929">
        <v>-122.60557924370001</v>
      </c>
      <c r="N1929" s="7" t="s">
        <v>1669</v>
      </c>
      <c r="O1929" s="7" t="s">
        <v>1670</v>
      </c>
      <c r="P1929" s="7" t="s">
        <v>1671</v>
      </c>
      <c r="Q1929" s="7" t="s">
        <v>122</v>
      </c>
      <c r="R1929" s="7">
        <v>14</v>
      </c>
      <c r="S1929" s="7">
        <v>443</v>
      </c>
      <c r="T1929" s="7" t="s">
        <v>134</v>
      </c>
      <c r="U1929" s="7"/>
      <c r="V1929" s="7" t="s">
        <v>200</v>
      </c>
      <c r="W1929" s="8">
        <v>0</v>
      </c>
      <c r="X1929" s="8">
        <v>1.6530303030303031</v>
      </c>
      <c r="Y1929" s="8">
        <v>0</v>
      </c>
      <c r="Z1929" s="8">
        <v>1.6530303030303031</v>
      </c>
      <c r="AA1929" s="8">
        <v>0</v>
      </c>
      <c r="AB1929" s="8">
        <v>0</v>
      </c>
      <c r="AC1929" s="8">
        <v>0</v>
      </c>
      <c r="AD1929" s="8">
        <v>0</v>
      </c>
      <c r="AE1929" s="8">
        <v>0</v>
      </c>
      <c r="AF1929" s="8">
        <v>0</v>
      </c>
      <c r="AG1929" s="8">
        <v>0</v>
      </c>
      <c r="AH1929" s="8">
        <v>0</v>
      </c>
      <c r="AI1929" s="8">
        <v>0</v>
      </c>
      <c r="AJ1929" s="8">
        <v>0</v>
      </c>
      <c r="AK1929" s="8">
        <v>0</v>
      </c>
      <c r="AL1929" s="8">
        <v>0</v>
      </c>
      <c r="AM1929" s="8">
        <v>0</v>
      </c>
      <c r="AN1929" s="8">
        <v>0</v>
      </c>
      <c r="AO1929" s="8">
        <v>0</v>
      </c>
      <c r="AP1929" s="8">
        <v>0</v>
      </c>
      <c r="AQ1929" s="8">
        <v>0</v>
      </c>
      <c r="AR1929" s="8">
        <v>1.6530303030303028</v>
      </c>
      <c r="AS1929" s="8">
        <v>0</v>
      </c>
      <c r="AT1929" s="8">
        <v>1.6530303030303028</v>
      </c>
      <c r="AU1929" s="7">
        <v>0</v>
      </c>
      <c r="AV1929" s="7">
        <v>0</v>
      </c>
      <c r="AW1929" s="7">
        <v>0</v>
      </c>
      <c r="AX1929" s="7">
        <v>0</v>
      </c>
      <c r="AY1929" s="7">
        <v>0</v>
      </c>
      <c r="AZ1929" s="7">
        <v>0</v>
      </c>
      <c r="BA1929" s="7">
        <v>0</v>
      </c>
      <c r="BB1929" s="7">
        <v>0</v>
      </c>
      <c r="BC1929" s="8">
        <v>0</v>
      </c>
      <c r="BD1929" s="8">
        <v>0</v>
      </c>
      <c r="BE1929" s="8">
        <v>0</v>
      </c>
      <c r="BF1929" s="8">
        <v>0</v>
      </c>
      <c r="BG1929" s="8">
        <v>0</v>
      </c>
      <c r="BH1929" s="8">
        <v>0</v>
      </c>
      <c r="BI1929" s="8">
        <v>0</v>
      </c>
      <c r="BJ1929" s="8">
        <v>0</v>
      </c>
      <c r="BK1929" s="8">
        <v>0</v>
      </c>
      <c r="BL1929" s="8">
        <v>0</v>
      </c>
      <c r="BM1929" s="8">
        <v>0</v>
      </c>
      <c r="BN1929" s="8">
        <v>0</v>
      </c>
      <c r="BO1929" s="8">
        <v>0</v>
      </c>
      <c r="BP1929" s="8">
        <v>0</v>
      </c>
      <c r="BQ1929" s="8">
        <v>0</v>
      </c>
      <c r="BR1929" s="8">
        <v>0</v>
      </c>
    </row>
    <row r="1930" spans="1:70" x14ac:dyDescent="0.25">
      <c r="A1930" s="6">
        <v>35227168</v>
      </c>
      <c r="B1930" t="s">
        <v>3672</v>
      </c>
      <c r="C1930" s="7" t="s">
        <v>115</v>
      </c>
      <c r="D1930" s="7" t="s">
        <v>94</v>
      </c>
      <c r="E1930" s="7" t="s">
        <v>95</v>
      </c>
      <c r="F1930" t="s">
        <v>2507</v>
      </c>
      <c r="G1930" t="s">
        <v>2508</v>
      </c>
      <c r="H1930" t="s">
        <v>1551</v>
      </c>
      <c r="I1930" t="s">
        <v>1044</v>
      </c>
      <c r="J1930" t="s">
        <v>153</v>
      </c>
      <c r="K1930" t="s">
        <v>196</v>
      </c>
      <c r="L1930">
        <v>38.756429471200001</v>
      </c>
      <c r="M1930">
        <v>-122.60557924370001</v>
      </c>
      <c r="N1930" s="7" t="s">
        <v>1669</v>
      </c>
      <c r="O1930" s="7" t="s">
        <v>1670</v>
      </c>
      <c r="P1930" s="7" t="s">
        <v>1671</v>
      </c>
      <c r="Q1930" s="7" t="s">
        <v>122</v>
      </c>
      <c r="R1930" s="7">
        <v>14</v>
      </c>
      <c r="S1930" s="7">
        <v>443</v>
      </c>
      <c r="T1930" s="7" t="s">
        <v>134</v>
      </c>
      <c r="U1930" s="7"/>
      <c r="V1930" s="7" t="s">
        <v>200</v>
      </c>
      <c r="W1930" s="8">
        <v>0</v>
      </c>
      <c r="X1930" s="8">
        <v>1.2121212121212122</v>
      </c>
      <c r="Y1930" s="8">
        <v>0</v>
      </c>
      <c r="Z1930" s="8">
        <v>1.2121212121212122</v>
      </c>
      <c r="AA1930" s="8">
        <v>0</v>
      </c>
      <c r="AB1930" s="8">
        <v>0</v>
      </c>
      <c r="AC1930" s="8">
        <v>0</v>
      </c>
      <c r="AD1930" s="8">
        <v>0</v>
      </c>
      <c r="AE1930" s="8">
        <v>0</v>
      </c>
      <c r="AF1930" s="8">
        <v>0</v>
      </c>
      <c r="AG1930" s="8">
        <v>0</v>
      </c>
      <c r="AH1930" s="8">
        <v>0</v>
      </c>
      <c r="AI1930" s="8">
        <v>0</v>
      </c>
      <c r="AJ1930" s="8">
        <v>0</v>
      </c>
      <c r="AK1930" s="8">
        <v>0</v>
      </c>
      <c r="AL1930" s="8">
        <v>0</v>
      </c>
      <c r="AM1930" s="8">
        <v>0</v>
      </c>
      <c r="AN1930" s="8">
        <v>0</v>
      </c>
      <c r="AO1930" s="8">
        <v>0</v>
      </c>
      <c r="AP1930" s="8">
        <v>0</v>
      </c>
      <c r="AQ1930" s="8">
        <v>0</v>
      </c>
      <c r="AR1930" s="8">
        <v>1.2121212121212119</v>
      </c>
      <c r="AS1930" s="8">
        <v>0</v>
      </c>
      <c r="AT1930" s="8">
        <v>1.2121212121212119</v>
      </c>
      <c r="AU1930" s="7">
        <v>0</v>
      </c>
      <c r="AV1930" s="7">
        <v>0</v>
      </c>
      <c r="AW1930" s="7">
        <v>0</v>
      </c>
      <c r="AX1930" s="7">
        <v>0</v>
      </c>
      <c r="AY1930" s="7">
        <v>0</v>
      </c>
      <c r="AZ1930" s="7">
        <v>0</v>
      </c>
      <c r="BA1930" s="7">
        <v>0</v>
      </c>
      <c r="BB1930" s="7">
        <v>0</v>
      </c>
      <c r="BC1930" s="8">
        <v>0</v>
      </c>
      <c r="BD1930" s="8">
        <v>0</v>
      </c>
      <c r="BE1930" s="8">
        <v>0</v>
      </c>
      <c r="BF1930" s="8">
        <v>0</v>
      </c>
      <c r="BG1930" s="8">
        <v>0</v>
      </c>
      <c r="BH1930" s="8">
        <v>0</v>
      </c>
      <c r="BI1930" s="8">
        <v>0</v>
      </c>
      <c r="BJ1930" s="8">
        <v>0</v>
      </c>
      <c r="BK1930" s="8">
        <v>0</v>
      </c>
      <c r="BL1930" s="8">
        <v>0</v>
      </c>
      <c r="BM1930" s="8">
        <v>0</v>
      </c>
      <c r="BN1930" s="8">
        <v>0</v>
      </c>
      <c r="BO1930" s="8">
        <v>0</v>
      </c>
      <c r="BP1930" s="8">
        <v>0</v>
      </c>
      <c r="BQ1930" s="8">
        <v>0</v>
      </c>
      <c r="BR1930" s="8">
        <v>0</v>
      </c>
    </row>
    <row r="1931" spans="1:70" x14ac:dyDescent="0.25">
      <c r="A1931" s="6">
        <v>35227860</v>
      </c>
      <c r="B1931" t="s">
        <v>3673</v>
      </c>
      <c r="C1931" s="7" t="s">
        <v>101</v>
      </c>
      <c r="D1931" s="7" t="s">
        <v>94</v>
      </c>
      <c r="E1931" s="7" t="s">
        <v>95</v>
      </c>
      <c r="F1931" t="s">
        <v>2507</v>
      </c>
      <c r="G1931" t="s">
        <v>2508</v>
      </c>
      <c r="H1931" t="s">
        <v>1551</v>
      </c>
      <c r="I1931" t="s">
        <v>1044</v>
      </c>
      <c r="J1931" t="s">
        <v>153</v>
      </c>
      <c r="K1931" t="s">
        <v>196</v>
      </c>
      <c r="L1931">
        <v>38.756429471200001</v>
      </c>
      <c r="M1931">
        <v>-122.60557924370001</v>
      </c>
      <c r="N1931" s="7" t="s">
        <v>1669</v>
      </c>
      <c r="O1931" s="7" t="s">
        <v>1670</v>
      </c>
      <c r="P1931" s="7" t="s">
        <v>1671</v>
      </c>
      <c r="Q1931" s="7" t="s">
        <v>122</v>
      </c>
      <c r="R1931" s="7">
        <v>14</v>
      </c>
      <c r="S1931" s="7">
        <v>443</v>
      </c>
      <c r="T1931" s="7" t="s">
        <v>134</v>
      </c>
      <c r="U1931" s="7"/>
      <c r="V1931" s="7" t="s">
        <v>101</v>
      </c>
      <c r="W1931" s="8">
        <v>0.19602272727272727</v>
      </c>
      <c r="X1931" s="8">
        <v>0</v>
      </c>
      <c r="Y1931" s="8">
        <v>0</v>
      </c>
      <c r="Z1931" s="8">
        <v>0.19602272727272727</v>
      </c>
      <c r="AA1931" s="8">
        <v>0</v>
      </c>
      <c r="AB1931" s="8">
        <v>0</v>
      </c>
      <c r="AC1931" s="8">
        <v>0</v>
      </c>
      <c r="AD1931" s="8">
        <v>0</v>
      </c>
      <c r="AE1931" s="8">
        <v>0</v>
      </c>
      <c r="AF1931" s="8">
        <v>0</v>
      </c>
      <c r="AG1931" s="8">
        <v>0</v>
      </c>
      <c r="AH1931" s="8">
        <v>0</v>
      </c>
      <c r="AI1931" s="8">
        <v>0</v>
      </c>
      <c r="AJ1931" s="8">
        <v>0</v>
      </c>
      <c r="AK1931" s="8">
        <v>0</v>
      </c>
      <c r="AL1931" s="8">
        <v>0</v>
      </c>
      <c r="AM1931" s="8">
        <v>0.19602272727272727</v>
      </c>
      <c r="AN1931" s="8">
        <v>0</v>
      </c>
      <c r="AO1931" s="8">
        <v>0</v>
      </c>
      <c r="AP1931" s="8">
        <v>0.19602272727272727</v>
      </c>
      <c r="AQ1931" s="8">
        <v>0</v>
      </c>
      <c r="AR1931" s="8">
        <v>0</v>
      </c>
      <c r="AS1931" s="8">
        <v>0</v>
      </c>
      <c r="AT1931" s="8">
        <v>0</v>
      </c>
      <c r="AU1931" s="7">
        <v>0</v>
      </c>
      <c r="AV1931" s="7">
        <v>0</v>
      </c>
      <c r="AW1931" s="7">
        <v>0</v>
      </c>
      <c r="AX1931" s="7">
        <v>0</v>
      </c>
      <c r="AY1931" s="7">
        <v>0</v>
      </c>
      <c r="AZ1931" s="7">
        <v>0</v>
      </c>
      <c r="BA1931" s="7">
        <v>0</v>
      </c>
      <c r="BB1931" s="7">
        <v>0</v>
      </c>
      <c r="BC1931" s="8">
        <v>0</v>
      </c>
      <c r="BD1931" s="8">
        <v>0</v>
      </c>
      <c r="BE1931" s="8">
        <v>0</v>
      </c>
      <c r="BF1931" s="8">
        <v>0</v>
      </c>
      <c r="BG1931" s="8">
        <v>0</v>
      </c>
      <c r="BH1931" s="8">
        <v>0</v>
      </c>
      <c r="BI1931" s="8">
        <v>0</v>
      </c>
      <c r="BJ1931" s="8">
        <v>0</v>
      </c>
      <c r="BK1931" s="8">
        <v>0</v>
      </c>
      <c r="BL1931" s="8">
        <v>0</v>
      </c>
      <c r="BM1931" s="8">
        <v>0</v>
      </c>
      <c r="BN1931" s="8">
        <v>0</v>
      </c>
      <c r="BO1931" s="8">
        <v>0</v>
      </c>
      <c r="BP1931" s="8">
        <v>0</v>
      </c>
      <c r="BQ1931" s="8">
        <v>0</v>
      </c>
      <c r="BR1931" s="8">
        <v>0</v>
      </c>
    </row>
    <row r="1932" spans="1:70" x14ac:dyDescent="0.25">
      <c r="A1932" s="6">
        <v>35227861</v>
      </c>
      <c r="B1932" t="s">
        <v>3674</v>
      </c>
      <c r="C1932" s="7" t="s">
        <v>93</v>
      </c>
      <c r="D1932" s="7" t="s">
        <v>94</v>
      </c>
      <c r="E1932" s="7" t="s">
        <v>95</v>
      </c>
      <c r="F1932" t="s">
        <v>2507</v>
      </c>
      <c r="G1932" t="s">
        <v>2508</v>
      </c>
      <c r="H1932" t="s">
        <v>1551</v>
      </c>
      <c r="I1932" t="s">
        <v>1044</v>
      </c>
      <c r="J1932" t="s">
        <v>153</v>
      </c>
      <c r="K1932" t="s">
        <v>196</v>
      </c>
      <c r="L1932">
        <v>38.756429471200001</v>
      </c>
      <c r="M1932">
        <v>-122.60557924370001</v>
      </c>
      <c r="N1932" s="7" t="s">
        <v>1669</v>
      </c>
      <c r="O1932" s="7" t="s">
        <v>1670</v>
      </c>
      <c r="P1932" s="7" t="s">
        <v>1671</v>
      </c>
      <c r="Q1932" s="7" t="s">
        <v>122</v>
      </c>
      <c r="R1932" s="7">
        <v>14</v>
      </c>
      <c r="S1932" s="7">
        <v>443</v>
      </c>
      <c r="T1932" s="7" t="s">
        <v>134</v>
      </c>
      <c r="U1932" s="7"/>
      <c r="V1932" s="7" t="s">
        <v>200</v>
      </c>
      <c r="W1932" s="8">
        <v>1.4517045454545454</v>
      </c>
      <c r="X1932" s="8">
        <v>0</v>
      </c>
      <c r="Y1932" s="8">
        <v>0</v>
      </c>
      <c r="Z1932" s="8">
        <v>1.4517045454545454</v>
      </c>
      <c r="AA1932" s="8">
        <v>0</v>
      </c>
      <c r="AB1932" s="8">
        <v>0</v>
      </c>
      <c r="AC1932" s="8">
        <v>0</v>
      </c>
      <c r="AD1932" s="8">
        <v>0</v>
      </c>
      <c r="AE1932" s="8">
        <v>0</v>
      </c>
      <c r="AF1932" s="8">
        <v>0</v>
      </c>
      <c r="AG1932" s="8">
        <v>0</v>
      </c>
      <c r="AH1932" s="8">
        <v>0</v>
      </c>
      <c r="AI1932" s="8">
        <v>0</v>
      </c>
      <c r="AJ1932" s="8">
        <v>0</v>
      </c>
      <c r="AK1932" s="8">
        <v>0</v>
      </c>
      <c r="AL1932" s="8">
        <v>0</v>
      </c>
      <c r="AM1932" s="8">
        <v>0</v>
      </c>
      <c r="AN1932" s="8">
        <v>0</v>
      </c>
      <c r="AO1932" s="8">
        <v>0</v>
      </c>
      <c r="AP1932" s="8">
        <v>0</v>
      </c>
      <c r="AQ1932" s="8">
        <v>1.4517045454545454</v>
      </c>
      <c r="AR1932" s="8">
        <v>0</v>
      </c>
      <c r="AS1932" s="8">
        <v>0</v>
      </c>
      <c r="AT1932" s="8">
        <v>1.4517045454545454</v>
      </c>
      <c r="AU1932" s="7">
        <v>0</v>
      </c>
      <c r="AV1932" s="7">
        <v>0</v>
      </c>
      <c r="AW1932" s="7">
        <v>0</v>
      </c>
      <c r="AX1932" s="7">
        <v>0</v>
      </c>
      <c r="AY1932" s="7">
        <v>0</v>
      </c>
      <c r="AZ1932" s="7">
        <v>0</v>
      </c>
      <c r="BA1932" s="7">
        <v>0</v>
      </c>
      <c r="BB1932" s="7">
        <v>0</v>
      </c>
      <c r="BC1932" s="8">
        <v>0</v>
      </c>
      <c r="BD1932" s="8">
        <v>0</v>
      </c>
      <c r="BE1932" s="8">
        <v>0</v>
      </c>
      <c r="BF1932" s="8">
        <v>0</v>
      </c>
      <c r="BG1932" s="8">
        <v>0</v>
      </c>
      <c r="BH1932" s="8">
        <v>0</v>
      </c>
      <c r="BI1932" s="8">
        <v>0</v>
      </c>
      <c r="BJ1932" s="8">
        <v>0</v>
      </c>
      <c r="BK1932" s="8">
        <v>0</v>
      </c>
      <c r="BL1932" s="8">
        <v>0</v>
      </c>
      <c r="BM1932" s="8">
        <v>0</v>
      </c>
      <c r="BN1932" s="8">
        <v>0</v>
      </c>
      <c r="BO1932" s="8">
        <v>0</v>
      </c>
      <c r="BP1932" s="8">
        <v>0</v>
      </c>
      <c r="BQ1932" s="8">
        <v>0</v>
      </c>
      <c r="BR1932" s="8">
        <v>0</v>
      </c>
    </row>
    <row r="1933" spans="1:70" x14ac:dyDescent="0.25">
      <c r="A1933" s="6">
        <v>35227862</v>
      </c>
      <c r="B1933" t="s">
        <v>3675</v>
      </c>
      <c r="C1933" s="7" t="s">
        <v>93</v>
      </c>
      <c r="D1933" s="7" t="s">
        <v>94</v>
      </c>
      <c r="E1933" s="7" t="s">
        <v>95</v>
      </c>
      <c r="F1933" t="s">
        <v>2507</v>
      </c>
      <c r="G1933" t="s">
        <v>2508</v>
      </c>
      <c r="H1933" t="s">
        <v>1551</v>
      </c>
      <c r="I1933" t="s">
        <v>1044</v>
      </c>
      <c r="J1933" t="s">
        <v>153</v>
      </c>
      <c r="K1933" t="s">
        <v>196</v>
      </c>
      <c r="L1933">
        <v>38.756429471200001</v>
      </c>
      <c r="M1933">
        <v>-122.60557924370001</v>
      </c>
      <c r="N1933" s="7" t="s">
        <v>1669</v>
      </c>
      <c r="O1933" s="7" t="s">
        <v>1670</v>
      </c>
      <c r="P1933" s="7" t="s">
        <v>1671</v>
      </c>
      <c r="Q1933" s="7" t="s">
        <v>122</v>
      </c>
      <c r="R1933" s="7">
        <v>14</v>
      </c>
      <c r="S1933" s="7">
        <v>443</v>
      </c>
      <c r="T1933" s="7" t="s">
        <v>134</v>
      </c>
      <c r="U1933" s="7"/>
      <c r="V1933" s="7" t="s">
        <v>200</v>
      </c>
      <c r="W1933" s="8">
        <v>1.2335227272727274</v>
      </c>
      <c r="X1933" s="8">
        <v>0</v>
      </c>
      <c r="Y1933" s="8">
        <v>0</v>
      </c>
      <c r="Z1933" s="8">
        <v>1.2335227272727274</v>
      </c>
      <c r="AA1933" s="8">
        <v>0</v>
      </c>
      <c r="AB1933" s="8">
        <v>0</v>
      </c>
      <c r="AC1933" s="8">
        <v>0</v>
      </c>
      <c r="AD1933" s="8">
        <v>0</v>
      </c>
      <c r="AE1933" s="8">
        <v>0</v>
      </c>
      <c r="AF1933" s="8">
        <v>0</v>
      </c>
      <c r="AG1933" s="8">
        <v>0</v>
      </c>
      <c r="AH1933" s="8">
        <v>0</v>
      </c>
      <c r="AI1933" s="8">
        <v>0</v>
      </c>
      <c r="AJ1933" s="8">
        <v>0</v>
      </c>
      <c r="AK1933" s="8">
        <v>0</v>
      </c>
      <c r="AL1933" s="8">
        <v>0</v>
      </c>
      <c r="AM1933" s="8">
        <v>0</v>
      </c>
      <c r="AN1933" s="8">
        <v>0</v>
      </c>
      <c r="AO1933" s="8">
        <v>0</v>
      </c>
      <c r="AP1933" s="8">
        <v>0</v>
      </c>
      <c r="AQ1933" s="8">
        <v>1.2335227272727272</v>
      </c>
      <c r="AR1933" s="8">
        <v>0</v>
      </c>
      <c r="AS1933" s="8">
        <v>0</v>
      </c>
      <c r="AT1933" s="8">
        <v>1.2335227272727272</v>
      </c>
      <c r="AU1933" s="7">
        <v>0</v>
      </c>
      <c r="AV1933" s="7">
        <v>0</v>
      </c>
      <c r="AW1933" s="7">
        <v>0</v>
      </c>
      <c r="AX1933" s="7">
        <v>0</v>
      </c>
      <c r="AY1933" s="7">
        <v>0</v>
      </c>
      <c r="AZ1933" s="7">
        <v>0</v>
      </c>
      <c r="BA1933" s="7">
        <v>0</v>
      </c>
      <c r="BB1933" s="7">
        <v>0</v>
      </c>
      <c r="BC1933" s="8">
        <v>0</v>
      </c>
      <c r="BD1933" s="8">
        <v>0</v>
      </c>
      <c r="BE1933" s="8">
        <v>0</v>
      </c>
      <c r="BF1933" s="8">
        <v>0</v>
      </c>
      <c r="BG1933" s="8">
        <v>0</v>
      </c>
      <c r="BH1933" s="8">
        <v>0</v>
      </c>
      <c r="BI1933" s="8">
        <v>0</v>
      </c>
      <c r="BJ1933" s="8">
        <v>0</v>
      </c>
      <c r="BK1933" s="8">
        <v>0</v>
      </c>
      <c r="BL1933" s="8">
        <v>0</v>
      </c>
      <c r="BM1933" s="8">
        <v>0</v>
      </c>
      <c r="BN1933" s="8">
        <v>0</v>
      </c>
      <c r="BO1933" s="8">
        <v>0</v>
      </c>
      <c r="BP1933" s="8">
        <v>0</v>
      </c>
      <c r="BQ1933" s="8">
        <v>0</v>
      </c>
      <c r="BR1933" s="8">
        <v>0</v>
      </c>
    </row>
    <row r="1934" spans="1:70" x14ac:dyDescent="0.25">
      <c r="A1934" s="6">
        <v>35227863</v>
      </c>
      <c r="B1934" t="s">
        <v>3676</v>
      </c>
      <c r="C1934" s="7" t="s">
        <v>93</v>
      </c>
      <c r="D1934" s="7" t="s">
        <v>94</v>
      </c>
      <c r="E1934" s="7" t="s">
        <v>95</v>
      </c>
      <c r="F1934" t="s">
        <v>2507</v>
      </c>
      <c r="G1934" t="s">
        <v>2508</v>
      </c>
      <c r="H1934" t="s">
        <v>1551</v>
      </c>
      <c r="I1934" t="s">
        <v>1044</v>
      </c>
      <c r="J1934" t="s">
        <v>153</v>
      </c>
      <c r="K1934" t="s">
        <v>196</v>
      </c>
      <c r="L1934">
        <v>38.756429471200001</v>
      </c>
      <c r="M1934">
        <v>-122.60557924370001</v>
      </c>
      <c r="N1934" s="7" t="s">
        <v>1669</v>
      </c>
      <c r="O1934" s="7" t="s">
        <v>1670</v>
      </c>
      <c r="P1934" s="7" t="s">
        <v>1671</v>
      </c>
      <c r="Q1934" s="7" t="s">
        <v>122</v>
      </c>
      <c r="R1934" s="7">
        <v>14</v>
      </c>
      <c r="S1934" s="7">
        <v>443</v>
      </c>
      <c r="T1934" s="7" t="s">
        <v>134</v>
      </c>
      <c r="U1934" s="7"/>
      <c r="V1934" s="7" t="s">
        <v>200</v>
      </c>
      <c r="W1934" s="8">
        <v>0.79469696969696968</v>
      </c>
      <c r="X1934" s="8">
        <v>0</v>
      </c>
      <c r="Y1934" s="8">
        <v>0</v>
      </c>
      <c r="Z1934" s="8">
        <v>0.79469696969696968</v>
      </c>
      <c r="AA1934" s="8">
        <v>0</v>
      </c>
      <c r="AB1934" s="8">
        <v>0</v>
      </c>
      <c r="AC1934" s="8">
        <v>0</v>
      </c>
      <c r="AD1934" s="8">
        <v>0</v>
      </c>
      <c r="AE1934" s="8">
        <v>0</v>
      </c>
      <c r="AF1934" s="8">
        <v>0</v>
      </c>
      <c r="AG1934" s="8">
        <v>0</v>
      </c>
      <c r="AH1934" s="8">
        <v>0</v>
      </c>
      <c r="AI1934" s="8">
        <v>0</v>
      </c>
      <c r="AJ1934" s="8">
        <v>0</v>
      </c>
      <c r="AK1934" s="8">
        <v>0</v>
      </c>
      <c r="AL1934" s="8">
        <v>0</v>
      </c>
      <c r="AM1934" s="8">
        <v>0</v>
      </c>
      <c r="AN1934" s="8">
        <v>0</v>
      </c>
      <c r="AO1934" s="8">
        <v>0</v>
      </c>
      <c r="AP1934" s="8">
        <v>0</v>
      </c>
      <c r="AQ1934" s="8">
        <v>0.79469696969696979</v>
      </c>
      <c r="AR1934" s="8">
        <v>0</v>
      </c>
      <c r="AS1934" s="8">
        <v>0</v>
      </c>
      <c r="AT1934" s="8">
        <v>0.79469696969696979</v>
      </c>
      <c r="AU1934" s="7">
        <v>0</v>
      </c>
      <c r="AV1934" s="7">
        <v>0</v>
      </c>
      <c r="AW1934" s="7">
        <v>0</v>
      </c>
      <c r="AX1934" s="7">
        <v>0</v>
      </c>
      <c r="AY1934" s="7">
        <v>0</v>
      </c>
      <c r="AZ1934" s="7">
        <v>0</v>
      </c>
      <c r="BA1934" s="7">
        <v>0</v>
      </c>
      <c r="BB1934" s="7">
        <v>0</v>
      </c>
      <c r="BC1934" s="8">
        <v>0</v>
      </c>
      <c r="BD1934" s="8">
        <v>0</v>
      </c>
      <c r="BE1934" s="8">
        <v>0</v>
      </c>
      <c r="BF1934" s="8">
        <v>0</v>
      </c>
      <c r="BG1934" s="8">
        <v>0</v>
      </c>
      <c r="BH1934" s="8">
        <v>0</v>
      </c>
      <c r="BI1934" s="8">
        <v>0</v>
      </c>
      <c r="BJ1934" s="8">
        <v>0</v>
      </c>
      <c r="BK1934" s="8">
        <v>0</v>
      </c>
      <c r="BL1934" s="8">
        <v>0</v>
      </c>
      <c r="BM1934" s="8">
        <v>0</v>
      </c>
      <c r="BN1934" s="8">
        <v>0</v>
      </c>
      <c r="BO1934" s="8">
        <v>0</v>
      </c>
      <c r="BP1934" s="8">
        <v>0</v>
      </c>
      <c r="BQ1934" s="8">
        <v>0</v>
      </c>
      <c r="BR1934" s="8">
        <v>0</v>
      </c>
    </row>
    <row r="1935" spans="1:70" x14ac:dyDescent="0.25">
      <c r="A1935" s="6">
        <v>35227864</v>
      </c>
      <c r="B1935" t="s">
        <v>3677</v>
      </c>
      <c r="C1935" s="7" t="s">
        <v>137</v>
      </c>
      <c r="D1935" s="7" t="s">
        <v>94</v>
      </c>
      <c r="E1935" s="7" t="s">
        <v>95</v>
      </c>
      <c r="F1935" t="s">
        <v>2507</v>
      </c>
      <c r="G1935" t="s">
        <v>2508</v>
      </c>
      <c r="H1935" t="s">
        <v>1551</v>
      </c>
      <c r="I1935" t="s">
        <v>1044</v>
      </c>
      <c r="J1935" t="s">
        <v>153</v>
      </c>
      <c r="K1935" t="s">
        <v>196</v>
      </c>
      <c r="L1935">
        <v>38.756429471200001</v>
      </c>
      <c r="M1935">
        <v>-122.60557924370001</v>
      </c>
      <c r="N1935" s="7" t="s">
        <v>1669</v>
      </c>
      <c r="O1935" s="7" t="s">
        <v>1670</v>
      </c>
      <c r="P1935" s="7" t="s">
        <v>1671</v>
      </c>
      <c r="Q1935" s="7" t="s">
        <v>122</v>
      </c>
      <c r="R1935" s="7">
        <v>14</v>
      </c>
      <c r="S1935" s="7">
        <v>443</v>
      </c>
      <c r="T1935" s="7" t="s">
        <v>134</v>
      </c>
      <c r="U1935" s="7" t="s">
        <v>211</v>
      </c>
      <c r="V1935" s="7" t="s">
        <v>80</v>
      </c>
      <c r="W1935" s="8">
        <v>0</v>
      </c>
      <c r="X1935" s="8">
        <v>1.3212121212121213</v>
      </c>
      <c r="Y1935" s="8">
        <v>0</v>
      </c>
      <c r="Z1935" s="8">
        <v>1.3212121212121213</v>
      </c>
      <c r="AA1935" s="8">
        <v>0</v>
      </c>
      <c r="AB1935" s="8">
        <v>0</v>
      </c>
      <c r="AC1935" s="8">
        <v>0</v>
      </c>
      <c r="AD1935" s="8">
        <v>0</v>
      </c>
      <c r="AE1935" s="8">
        <v>0</v>
      </c>
      <c r="AF1935" s="8">
        <v>0</v>
      </c>
      <c r="AG1935" s="8">
        <v>0</v>
      </c>
      <c r="AH1935" s="8">
        <v>0</v>
      </c>
      <c r="AI1935" s="8">
        <v>0</v>
      </c>
      <c r="AJ1935" s="8">
        <v>0</v>
      </c>
      <c r="AK1935" s="8">
        <v>0</v>
      </c>
      <c r="AL1935" s="8">
        <v>0</v>
      </c>
      <c r="AM1935" s="8">
        <v>0</v>
      </c>
      <c r="AN1935" s="8">
        <v>0</v>
      </c>
      <c r="AO1935" s="8">
        <v>0</v>
      </c>
      <c r="AP1935" s="8">
        <v>0</v>
      </c>
      <c r="AQ1935" s="8">
        <v>0</v>
      </c>
      <c r="AR1935" s="8">
        <v>0.36136363636363633</v>
      </c>
      <c r="AS1935" s="8">
        <v>0</v>
      </c>
      <c r="AT1935" s="8">
        <v>0.36136363636363633</v>
      </c>
      <c r="AU1935" s="7">
        <v>0</v>
      </c>
      <c r="AV1935" s="7">
        <v>0</v>
      </c>
      <c r="AW1935" s="7">
        <v>0</v>
      </c>
      <c r="AX1935" s="7">
        <v>0</v>
      </c>
      <c r="AY1935" s="7">
        <v>0</v>
      </c>
      <c r="AZ1935" s="7">
        <v>0.95984848484848484</v>
      </c>
      <c r="BA1935" s="7">
        <v>0</v>
      </c>
      <c r="BB1935" s="7">
        <v>0.95984848484848484</v>
      </c>
      <c r="BC1935" s="8">
        <v>0</v>
      </c>
      <c r="BD1935" s="8">
        <v>0</v>
      </c>
      <c r="BE1935" s="8">
        <v>0</v>
      </c>
      <c r="BF1935" s="8">
        <v>0</v>
      </c>
      <c r="BG1935" s="8">
        <v>0</v>
      </c>
      <c r="BH1935" s="8">
        <v>0</v>
      </c>
      <c r="BI1935" s="8">
        <v>0</v>
      </c>
      <c r="BJ1935" s="8">
        <v>0</v>
      </c>
      <c r="BK1935" s="8">
        <v>0</v>
      </c>
      <c r="BL1935" s="8">
        <v>0</v>
      </c>
      <c r="BM1935" s="8">
        <v>0</v>
      </c>
      <c r="BN1935" s="8">
        <v>0</v>
      </c>
      <c r="BO1935" s="8">
        <v>0</v>
      </c>
      <c r="BP1935" s="8">
        <v>0</v>
      </c>
      <c r="BQ1935" s="8">
        <v>0</v>
      </c>
      <c r="BR1935" s="8">
        <v>0</v>
      </c>
    </row>
    <row r="1936" spans="1:70" x14ac:dyDescent="0.25">
      <c r="A1936" s="6">
        <v>35227866</v>
      </c>
      <c r="B1936" t="s">
        <v>3678</v>
      </c>
      <c r="C1936" s="7" t="s">
        <v>93</v>
      </c>
      <c r="D1936" s="7" t="s">
        <v>94</v>
      </c>
      <c r="E1936" s="7" t="s">
        <v>95</v>
      </c>
      <c r="F1936" t="s">
        <v>2507</v>
      </c>
      <c r="G1936" t="s">
        <v>2508</v>
      </c>
      <c r="H1936" t="s">
        <v>1551</v>
      </c>
      <c r="I1936" t="s">
        <v>1044</v>
      </c>
      <c r="J1936" t="s">
        <v>153</v>
      </c>
      <c r="K1936" t="s">
        <v>196</v>
      </c>
      <c r="L1936">
        <v>38.756429471200001</v>
      </c>
      <c r="M1936">
        <v>-122.60557924370001</v>
      </c>
      <c r="N1936" s="7" t="s">
        <v>1669</v>
      </c>
      <c r="O1936" s="7" t="s">
        <v>1670</v>
      </c>
      <c r="P1936" s="7" t="s">
        <v>1671</v>
      </c>
      <c r="Q1936" s="7" t="s">
        <v>122</v>
      </c>
      <c r="R1936" s="7">
        <v>14</v>
      </c>
      <c r="S1936" s="7">
        <v>443</v>
      </c>
      <c r="T1936" s="7" t="s">
        <v>134</v>
      </c>
      <c r="U1936" s="7"/>
      <c r="V1936" s="7" t="s">
        <v>101</v>
      </c>
      <c r="W1936" s="8">
        <v>0.53314393939393945</v>
      </c>
      <c r="X1936" s="8">
        <v>0</v>
      </c>
      <c r="Y1936" s="8">
        <v>0</v>
      </c>
      <c r="Z1936" s="8">
        <v>0.53314393939393945</v>
      </c>
      <c r="AA1936" s="8">
        <v>0</v>
      </c>
      <c r="AB1936" s="8">
        <v>0</v>
      </c>
      <c r="AC1936" s="8">
        <v>0</v>
      </c>
      <c r="AD1936" s="8">
        <v>0</v>
      </c>
      <c r="AE1936" s="8">
        <v>0</v>
      </c>
      <c r="AF1936" s="8">
        <v>0</v>
      </c>
      <c r="AG1936" s="8">
        <v>0</v>
      </c>
      <c r="AH1936" s="8">
        <v>0</v>
      </c>
      <c r="AI1936" s="8">
        <v>0</v>
      </c>
      <c r="AJ1936" s="8">
        <v>0</v>
      </c>
      <c r="AK1936" s="8">
        <v>0</v>
      </c>
      <c r="AL1936" s="8">
        <v>0</v>
      </c>
      <c r="AM1936" s="8">
        <v>0.53314393939393934</v>
      </c>
      <c r="AN1936" s="8">
        <v>0</v>
      </c>
      <c r="AO1936" s="8">
        <v>0</v>
      </c>
      <c r="AP1936" s="8">
        <v>0.53314393939393934</v>
      </c>
      <c r="AQ1936" s="8">
        <v>0</v>
      </c>
      <c r="AR1936" s="8">
        <v>0</v>
      </c>
      <c r="AS1936" s="8">
        <v>0</v>
      </c>
      <c r="AT1936" s="8">
        <v>0</v>
      </c>
      <c r="AU1936" s="7">
        <v>0</v>
      </c>
      <c r="AV1936" s="7">
        <v>0</v>
      </c>
      <c r="AW1936" s="7">
        <v>0</v>
      </c>
      <c r="AX1936" s="7">
        <v>0</v>
      </c>
      <c r="AY1936" s="7">
        <v>0</v>
      </c>
      <c r="AZ1936" s="7">
        <v>0</v>
      </c>
      <c r="BA1936" s="7">
        <v>0</v>
      </c>
      <c r="BB1936" s="7">
        <v>0</v>
      </c>
      <c r="BC1936" s="8">
        <v>0</v>
      </c>
      <c r="BD1936" s="8">
        <v>0</v>
      </c>
      <c r="BE1936" s="8">
        <v>0</v>
      </c>
      <c r="BF1936" s="8">
        <v>0</v>
      </c>
      <c r="BG1936" s="8">
        <v>0</v>
      </c>
      <c r="BH1936" s="8">
        <v>0</v>
      </c>
      <c r="BI1936" s="8">
        <v>0</v>
      </c>
      <c r="BJ1936" s="8">
        <v>0</v>
      </c>
      <c r="BK1936" s="8">
        <v>0</v>
      </c>
      <c r="BL1936" s="8">
        <v>0</v>
      </c>
      <c r="BM1936" s="8">
        <v>0</v>
      </c>
      <c r="BN1936" s="8">
        <v>0</v>
      </c>
      <c r="BO1936" s="8">
        <v>0</v>
      </c>
      <c r="BP1936" s="8">
        <v>0</v>
      </c>
      <c r="BQ1936" s="8">
        <v>0</v>
      </c>
      <c r="BR1936" s="8">
        <v>0</v>
      </c>
    </row>
    <row r="1937" spans="1:70" x14ac:dyDescent="0.25">
      <c r="A1937" s="6">
        <v>35227867</v>
      </c>
      <c r="B1937" t="s">
        <v>3679</v>
      </c>
      <c r="C1937" s="7" t="s">
        <v>93</v>
      </c>
      <c r="D1937" s="7" t="s">
        <v>94</v>
      </c>
      <c r="E1937" s="7" t="s">
        <v>95</v>
      </c>
      <c r="F1937" t="s">
        <v>2507</v>
      </c>
      <c r="G1937" t="s">
        <v>2508</v>
      </c>
      <c r="H1937" t="s">
        <v>1551</v>
      </c>
      <c r="I1937" t="s">
        <v>1044</v>
      </c>
      <c r="J1937" t="s">
        <v>153</v>
      </c>
      <c r="K1937" t="s">
        <v>196</v>
      </c>
      <c r="L1937">
        <v>38.756429471200001</v>
      </c>
      <c r="M1937">
        <v>-122.60557924370001</v>
      </c>
      <c r="N1937" s="7" t="s">
        <v>1669</v>
      </c>
      <c r="O1937" s="7" t="s">
        <v>1670</v>
      </c>
      <c r="P1937" s="7" t="s">
        <v>1671</v>
      </c>
      <c r="Q1937" s="7" t="s">
        <v>122</v>
      </c>
      <c r="R1937" s="7">
        <v>14</v>
      </c>
      <c r="S1937" s="7">
        <v>443</v>
      </c>
      <c r="T1937" s="7" t="s">
        <v>134</v>
      </c>
      <c r="U1937" s="7"/>
      <c r="V1937" s="7" t="s">
        <v>200</v>
      </c>
      <c r="W1937" s="8">
        <v>0.96931818181818186</v>
      </c>
      <c r="X1937" s="8">
        <v>0</v>
      </c>
      <c r="Y1937" s="8">
        <v>0</v>
      </c>
      <c r="Z1937" s="8">
        <v>0.96931818181818186</v>
      </c>
      <c r="AA1937" s="8">
        <v>0</v>
      </c>
      <c r="AB1937" s="8">
        <v>0</v>
      </c>
      <c r="AC1937" s="8">
        <v>0</v>
      </c>
      <c r="AD1937" s="8">
        <v>0</v>
      </c>
      <c r="AE1937" s="8">
        <v>0</v>
      </c>
      <c r="AF1937" s="8">
        <v>0</v>
      </c>
      <c r="AG1937" s="8">
        <v>0</v>
      </c>
      <c r="AH1937" s="8">
        <v>0</v>
      </c>
      <c r="AI1937" s="8">
        <v>0</v>
      </c>
      <c r="AJ1937" s="8">
        <v>0</v>
      </c>
      <c r="AK1937" s="8">
        <v>0</v>
      </c>
      <c r="AL1937" s="8">
        <v>0</v>
      </c>
      <c r="AM1937" s="8">
        <v>5.2651515151515157E-2</v>
      </c>
      <c r="AN1937" s="8">
        <v>0</v>
      </c>
      <c r="AO1937" s="8">
        <v>0</v>
      </c>
      <c r="AP1937" s="8">
        <v>5.2651515151515157E-2</v>
      </c>
      <c r="AQ1937" s="8">
        <v>0.91666666666666652</v>
      </c>
      <c r="AR1937" s="8">
        <v>0</v>
      </c>
      <c r="AS1937" s="8">
        <v>0</v>
      </c>
      <c r="AT1937" s="8">
        <v>0.91666666666666652</v>
      </c>
      <c r="AU1937" s="7">
        <v>0</v>
      </c>
      <c r="AV1937" s="7">
        <v>0</v>
      </c>
      <c r="AW1937" s="7">
        <v>0</v>
      </c>
      <c r="AX1937" s="7">
        <v>0</v>
      </c>
      <c r="AY1937" s="7">
        <v>0</v>
      </c>
      <c r="AZ1937" s="7">
        <v>0</v>
      </c>
      <c r="BA1937" s="7">
        <v>0</v>
      </c>
      <c r="BB1937" s="7">
        <v>0</v>
      </c>
      <c r="BC1937" s="8">
        <v>0</v>
      </c>
      <c r="BD1937" s="8">
        <v>0</v>
      </c>
      <c r="BE1937" s="8">
        <v>0</v>
      </c>
      <c r="BF1937" s="8">
        <v>0</v>
      </c>
      <c r="BG1937" s="8">
        <v>0</v>
      </c>
      <c r="BH1937" s="8">
        <v>0</v>
      </c>
      <c r="BI1937" s="8">
        <v>0</v>
      </c>
      <c r="BJ1937" s="8">
        <v>0</v>
      </c>
      <c r="BK1937" s="8">
        <v>0</v>
      </c>
      <c r="BL1937" s="8">
        <v>0</v>
      </c>
      <c r="BM1937" s="8">
        <v>0</v>
      </c>
      <c r="BN1937" s="8">
        <v>0</v>
      </c>
      <c r="BO1937" s="8">
        <v>0</v>
      </c>
      <c r="BP1937" s="8">
        <v>0</v>
      </c>
      <c r="BQ1937" s="8">
        <v>0</v>
      </c>
      <c r="BR1937" s="8">
        <v>0</v>
      </c>
    </row>
    <row r="1938" spans="1:70" x14ac:dyDescent="0.25">
      <c r="A1938" s="6">
        <v>35227868</v>
      </c>
      <c r="B1938" t="s">
        <v>3680</v>
      </c>
      <c r="C1938" s="7" t="s">
        <v>137</v>
      </c>
      <c r="D1938" s="7" t="s">
        <v>94</v>
      </c>
      <c r="E1938" s="7" t="s">
        <v>95</v>
      </c>
      <c r="F1938" t="s">
        <v>2507</v>
      </c>
      <c r="G1938" t="s">
        <v>2508</v>
      </c>
      <c r="H1938" t="s">
        <v>1551</v>
      </c>
      <c r="I1938" t="s">
        <v>1044</v>
      </c>
      <c r="J1938" t="s">
        <v>153</v>
      </c>
      <c r="K1938" t="s">
        <v>196</v>
      </c>
      <c r="L1938">
        <v>38.756429471200001</v>
      </c>
      <c r="M1938">
        <v>-122.60557924370001</v>
      </c>
      <c r="N1938" s="7" t="s">
        <v>1669</v>
      </c>
      <c r="O1938" s="7" t="s">
        <v>1670</v>
      </c>
      <c r="P1938" s="7" t="s">
        <v>1671</v>
      </c>
      <c r="Q1938" s="7" t="s">
        <v>122</v>
      </c>
      <c r="R1938" s="7">
        <v>14</v>
      </c>
      <c r="S1938" s="7">
        <v>443</v>
      </c>
      <c r="T1938" s="7" t="s">
        <v>134</v>
      </c>
      <c r="U1938" s="7"/>
      <c r="V1938" s="7" t="s">
        <v>2535</v>
      </c>
      <c r="W1938" s="8">
        <v>0.57727272727272727</v>
      </c>
      <c r="X1938" s="8">
        <v>0</v>
      </c>
      <c r="Y1938" s="8">
        <v>0</v>
      </c>
      <c r="Z1938" s="8">
        <v>0.57727272727272727</v>
      </c>
      <c r="AA1938" s="8">
        <v>0</v>
      </c>
      <c r="AB1938" s="8">
        <v>0</v>
      </c>
      <c r="AC1938" s="8">
        <v>0</v>
      </c>
      <c r="AD1938" s="8">
        <v>0</v>
      </c>
      <c r="AE1938" s="8">
        <v>0</v>
      </c>
      <c r="AF1938" s="8">
        <v>0</v>
      </c>
      <c r="AG1938" s="8">
        <v>0</v>
      </c>
      <c r="AH1938" s="8">
        <v>0</v>
      </c>
      <c r="AI1938" s="8">
        <v>0</v>
      </c>
      <c r="AJ1938" s="8">
        <v>0</v>
      </c>
      <c r="AK1938" s="8">
        <v>0</v>
      </c>
      <c r="AL1938" s="8">
        <v>0</v>
      </c>
      <c r="AM1938" s="8">
        <v>0</v>
      </c>
      <c r="AN1938" s="8">
        <v>0</v>
      </c>
      <c r="AO1938" s="8">
        <v>0</v>
      </c>
      <c r="AP1938" s="8">
        <v>0</v>
      </c>
      <c r="AQ1938" s="8">
        <v>0.13787878787878788</v>
      </c>
      <c r="AR1938" s="8">
        <v>0</v>
      </c>
      <c r="AS1938" s="8">
        <v>0</v>
      </c>
      <c r="AT1938" s="8">
        <v>0.13787878787878788</v>
      </c>
      <c r="AU1938" s="7">
        <v>0</v>
      </c>
      <c r="AV1938" s="7">
        <v>0</v>
      </c>
      <c r="AW1938" s="7">
        <v>0</v>
      </c>
      <c r="AX1938" s="7">
        <v>0</v>
      </c>
      <c r="AY1938" s="7">
        <v>0.43939393939393939</v>
      </c>
      <c r="AZ1938" s="7">
        <v>0</v>
      </c>
      <c r="BA1938" s="7">
        <v>0</v>
      </c>
      <c r="BB1938" s="7">
        <v>0.43939393939393939</v>
      </c>
      <c r="BC1938" s="8">
        <v>0</v>
      </c>
      <c r="BD1938" s="8">
        <v>0</v>
      </c>
      <c r="BE1938" s="8">
        <v>0</v>
      </c>
      <c r="BF1938" s="8">
        <v>0</v>
      </c>
      <c r="BG1938" s="8">
        <v>0</v>
      </c>
      <c r="BH1938" s="8">
        <v>0</v>
      </c>
      <c r="BI1938" s="8">
        <v>0</v>
      </c>
      <c r="BJ1938" s="8">
        <v>0</v>
      </c>
      <c r="BK1938" s="8">
        <v>0</v>
      </c>
      <c r="BL1938" s="8">
        <v>0</v>
      </c>
      <c r="BM1938" s="8">
        <v>0</v>
      </c>
      <c r="BN1938" s="8">
        <v>0</v>
      </c>
      <c r="BO1938" s="8">
        <v>0</v>
      </c>
      <c r="BP1938" s="8">
        <v>0</v>
      </c>
      <c r="BQ1938" s="8">
        <v>0</v>
      </c>
      <c r="BR1938" s="8">
        <v>0</v>
      </c>
    </row>
    <row r="1939" spans="1:70" x14ac:dyDescent="0.25">
      <c r="A1939" s="6">
        <v>35220895</v>
      </c>
      <c r="B1939" t="s">
        <v>3681</v>
      </c>
      <c r="C1939" s="7" t="s">
        <v>137</v>
      </c>
      <c r="D1939" s="7" t="s">
        <v>94</v>
      </c>
      <c r="E1939" s="7" t="s">
        <v>95</v>
      </c>
      <c r="F1939" t="s">
        <v>2507</v>
      </c>
      <c r="G1939" t="s">
        <v>2508</v>
      </c>
      <c r="H1939" t="s">
        <v>1551</v>
      </c>
      <c r="I1939" t="s">
        <v>1044</v>
      </c>
      <c r="J1939" t="s">
        <v>153</v>
      </c>
      <c r="K1939" t="s">
        <v>196</v>
      </c>
      <c r="L1939">
        <v>38.756929999999997</v>
      </c>
      <c r="M1939">
        <v>-122.607</v>
      </c>
      <c r="N1939" s="7" t="s">
        <v>1669</v>
      </c>
      <c r="O1939" s="7" t="s">
        <v>1670</v>
      </c>
      <c r="P1939" s="7" t="s">
        <v>1671</v>
      </c>
      <c r="Q1939" s="7" t="s">
        <v>122</v>
      </c>
      <c r="R1939" s="7">
        <v>14</v>
      </c>
      <c r="S1939" s="7">
        <v>443</v>
      </c>
      <c r="T1939" s="7" t="s">
        <v>134</v>
      </c>
      <c r="U1939" s="7" t="s">
        <v>211</v>
      </c>
      <c r="V1939" s="7" t="s">
        <v>80</v>
      </c>
      <c r="W1939" s="8">
        <v>0</v>
      </c>
      <c r="X1939" s="8">
        <v>2.0607954545454548</v>
      </c>
      <c r="Y1939" s="8">
        <v>0</v>
      </c>
      <c r="Z1939" s="8">
        <v>2.0607954545454548</v>
      </c>
      <c r="AA1939" s="8">
        <v>0</v>
      </c>
      <c r="AB1939" s="8">
        <v>0</v>
      </c>
      <c r="AC1939" s="8">
        <v>0</v>
      </c>
      <c r="AD1939" s="8">
        <v>0</v>
      </c>
      <c r="AE1939" s="8">
        <v>0</v>
      </c>
      <c r="AF1939" s="8">
        <v>0</v>
      </c>
      <c r="AG1939" s="8">
        <v>0</v>
      </c>
      <c r="AH1939" s="8">
        <v>0</v>
      </c>
      <c r="AI1939" s="8">
        <v>0</v>
      </c>
      <c r="AJ1939" s="8">
        <v>0</v>
      </c>
      <c r="AK1939" s="8">
        <v>0</v>
      </c>
      <c r="AL1939" s="8">
        <v>0</v>
      </c>
      <c r="AM1939" s="8">
        <v>0</v>
      </c>
      <c r="AN1939" s="8">
        <v>0</v>
      </c>
      <c r="AO1939" s="8">
        <v>0</v>
      </c>
      <c r="AP1939" s="8">
        <v>0</v>
      </c>
      <c r="AQ1939" s="8">
        <v>0</v>
      </c>
      <c r="AR1939" s="8">
        <v>0</v>
      </c>
      <c r="AS1939" s="8">
        <v>0</v>
      </c>
      <c r="AT1939" s="8">
        <v>0</v>
      </c>
      <c r="AU1939" s="7">
        <v>0</v>
      </c>
      <c r="AV1939" s="7">
        <v>0.49431818181818182</v>
      </c>
      <c r="AW1939" s="7">
        <v>0</v>
      </c>
      <c r="AX1939" s="7">
        <v>0.49431818181818182</v>
      </c>
      <c r="AY1939" s="7">
        <v>0</v>
      </c>
      <c r="AZ1939" s="7">
        <v>1.5664772727272731</v>
      </c>
      <c r="BA1939" s="7">
        <v>0</v>
      </c>
      <c r="BB1939" s="7">
        <v>1.5664772727272731</v>
      </c>
      <c r="BC1939" s="8">
        <v>0</v>
      </c>
      <c r="BD1939" s="8">
        <v>0</v>
      </c>
      <c r="BE1939" s="8">
        <v>0</v>
      </c>
      <c r="BF1939" s="8">
        <v>0</v>
      </c>
      <c r="BG1939" s="8">
        <v>0</v>
      </c>
      <c r="BH1939" s="8">
        <v>0</v>
      </c>
      <c r="BI1939" s="8">
        <v>0</v>
      </c>
      <c r="BJ1939" s="8">
        <v>0</v>
      </c>
      <c r="BK1939" s="8">
        <v>0</v>
      </c>
      <c r="BL1939" s="8">
        <v>0</v>
      </c>
      <c r="BM1939" s="8">
        <v>0</v>
      </c>
      <c r="BN1939" s="8">
        <v>0</v>
      </c>
      <c r="BO1939" s="8">
        <v>0</v>
      </c>
      <c r="BP1939" s="8">
        <v>0</v>
      </c>
      <c r="BQ1939" s="8">
        <v>0</v>
      </c>
      <c r="BR1939" s="8">
        <v>0</v>
      </c>
    </row>
    <row r="1940" spans="1:70" x14ac:dyDescent="0.25">
      <c r="A1940" s="6">
        <v>35220896</v>
      </c>
      <c r="B1940" t="s">
        <v>3682</v>
      </c>
      <c r="C1940" s="7" t="s">
        <v>115</v>
      </c>
      <c r="D1940" s="7" t="s">
        <v>94</v>
      </c>
      <c r="E1940" s="7" t="s">
        <v>95</v>
      </c>
      <c r="F1940" t="s">
        <v>2507</v>
      </c>
      <c r="G1940" t="s">
        <v>2508</v>
      </c>
      <c r="H1940" t="s">
        <v>1551</v>
      </c>
      <c r="I1940" t="s">
        <v>1044</v>
      </c>
      <c r="J1940" t="s">
        <v>153</v>
      </c>
      <c r="K1940" t="s">
        <v>196</v>
      </c>
      <c r="L1940">
        <v>38.756929999999997</v>
      </c>
      <c r="M1940">
        <v>-122.607</v>
      </c>
      <c r="N1940" s="7" t="s">
        <v>1669</v>
      </c>
      <c r="O1940" s="7" t="s">
        <v>1670</v>
      </c>
      <c r="P1940" s="7" t="s">
        <v>1671</v>
      </c>
      <c r="Q1940" s="7" t="s">
        <v>122</v>
      </c>
      <c r="R1940" s="7">
        <v>14</v>
      </c>
      <c r="S1940" s="7">
        <v>443</v>
      </c>
      <c r="T1940" s="7" t="s">
        <v>134</v>
      </c>
      <c r="U1940" s="7"/>
      <c r="V1940" s="7" t="s">
        <v>200</v>
      </c>
      <c r="W1940" s="8">
        <v>0</v>
      </c>
      <c r="X1940" s="8">
        <v>0.31685606060606059</v>
      </c>
      <c r="Y1940" s="8">
        <v>0</v>
      </c>
      <c r="Z1940" s="8">
        <v>0.31685606060606059</v>
      </c>
      <c r="AA1940" s="8">
        <v>0</v>
      </c>
      <c r="AB1940" s="8">
        <v>0</v>
      </c>
      <c r="AC1940" s="8">
        <v>0</v>
      </c>
      <c r="AD1940" s="8">
        <v>0</v>
      </c>
      <c r="AE1940" s="8">
        <v>0</v>
      </c>
      <c r="AF1940" s="8">
        <v>0</v>
      </c>
      <c r="AG1940" s="8">
        <v>0</v>
      </c>
      <c r="AH1940" s="8">
        <v>0</v>
      </c>
      <c r="AI1940" s="8">
        <v>0</v>
      </c>
      <c r="AJ1940" s="8">
        <v>0</v>
      </c>
      <c r="AK1940" s="8">
        <v>0</v>
      </c>
      <c r="AL1940" s="8">
        <v>0</v>
      </c>
      <c r="AM1940" s="8">
        <v>0</v>
      </c>
      <c r="AN1940" s="8">
        <v>0</v>
      </c>
      <c r="AO1940" s="8">
        <v>0</v>
      </c>
      <c r="AP1940" s="8">
        <v>0</v>
      </c>
      <c r="AQ1940" s="8">
        <v>0</v>
      </c>
      <c r="AR1940" s="8">
        <v>0.31685606060606059</v>
      </c>
      <c r="AS1940" s="8">
        <v>0</v>
      </c>
      <c r="AT1940" s="8">
        <v>0.31685606060606059</v>
      </c>
      <c r="AU1940" s="7">
        <v>0</v>
      </c>
      <c r="AV1940" s="7">
        <v>0</v>
      </c>
      <c r="AW1940" s="7">
        <v>0</v>
      </c>
      <c r="AX1940" s="7">
        <v>0</v>
      </c>
      <c r="AY1940" s="7">
        <v>0</v>
      </c>
      <c r="AZ1940" s="7">
        <v>0</v>
      </c>
      <c r="BA1940" s="7">
        <v>0</v>
      </c>
      <c r="BB1940" s="7">
        <v>0</v>
      </c>
      <c r="BC1940" s="8">
        <v>0</v>
      </c>
      <c r="BD1940" s="8">
        <v>0</v>
      </c>
      <c r="BE1940" s="8">
        <v>0</v>
      </c>
      <c r="BF1940" s="8">
        <v>0</v>
      </c>
      <c r="BG1940" s="8">
        <v>0</v>
      </c>
      <c r="BH1940" s="8">
        <v>0</v>
      </c>
      <c r="BI1940" s="8">
        <v>0</v>
      </c>
      <c r="BJ1940" s="8">
        <v>0</v>
      </c>
      <c r="BK1940" s="8">
        <v>0</v>
      </c>
      <c r="BL1940" s="8">
        <v>0</v>
      </c>
      <c r="BM1940" s="8">
        <v>0</v>
      </c>
      <c r="BN1940" s="8">
        <v>0</v>
      </c>
      <c r="BO1940" s="8">
        <v>0</v>
      </c>
      <c r="BP1940" s="8">
        <v>0</v>
      </c>
      <c r="BQ1940" s="8">
        <v>0</v>
      </c>
      <c r="BR1940" s="8">
        <v>0</v>
      </c>
    </row>
    <row r="1941" spans="1:70" x14ac:dyDescent="0.25">
      <c r="A1941" s="6">
        <v>35222045</v>
      </c>
      <c r="B1941" t="s">
        <v>3683</v>
      </c>
      <c r="C1941" s="7" t="s">
        <v>115</v>
      </c>
      <c r="D1941" s="7" t="s">
        <v>94</v>
      </c>
      <c r="E1941" s="7" t="s">
        <v>95</v>
      </c>
      <c r="F1941" t="s">
        <v>2507</v>
      </c>
      <c r="G1941" t="s">
        <v>2508</v>
      </c>
      <c r="H1941" t="s">
        <v>2905</v>
      </c>
      <c r="I1941" t="s">
        <v>152</v>
      </c>
      <c r="J1941" t="s">
        <v>153</v>
      </c>
      <c r="K1941" t="s">
        <v>196</v>
      </c>
      <c r="L1941">
        <v>38.756929999999997</v>
      </c>
      <c r="M1941">
        <v>-122.607</v>
      </c>
      <c r="N1941" s="7" t="s">
        <v>1669</v>
      </c>
      <c r="O1941" s="7" t="s">
        <v>1670</v>
      </c>
      <c r="P1941" s="7" t="s">
        <v>1671</v>
      </c>
      <c r="Q1941" s="7" t="s">
        <v>122</v>
      </c>
      <c r="R1941" s="7">
        <v>14</v>
      </c>
      <c r="S1941" s="7">
        <v>443</v>
      </c>
      <c r="T1941" s="7" t="s">
        <v>134</v>
      </c>
      <c r="U1941" s="7"/>
      <c r="V1941" s="7" t="s">
        <v>200</v>
      </c>
      <c r="W1941" s="8">
        <v>0.91647727272727275</v>
      </c>
      <c r="X1941" s="8">
        <v>0</v>
      </c>
      <c r="Y1941" s="8">
        <v>0</v>
      </c>
      <c r="Z1941" s="8">
        <v>0.91647727272727275</v>
      </c>
      <c r="AA1941" s="8">
        <v>0</v>
      </c>
      <c r="AB1941" s="8">
        <v>0</v>
      </c>
      <c r="AC1941" s="8">
        <v>0</v>
      </c>
      <c r="AD1941" s="8">
        <v>0</v>
      </c>
      <c r="AE1941" s="8">
        <v>0</v>
      </c>
      <c r="AF1941" s="8">
        <v>0</v>
      </c>
      <c r="AG1941" s="8">
        <v>0</v>
      </c>
      <c r="AH1941" s="8">
        <v>0</v>
      </c>
      <c r="AI1941" s="8">
        <v>0</v>
      </c>
      <c r="AJ1941" s="8">
        <v>0</v>
      </c>
      <c r="AK1941" s="8">
        <v>0</v>
      </c>
      <c r="AL1941" s="8">
        <v>0</v>
      </c>
      <c r="AM1941" s="8">
        <v>0</v>
      </c>
      <c r="AN1941" s="8">
        <v>0</v>
      </c>
      <c r="AO1941" s="8">
        <v>0</v>
      </c>
      <c r="AP1941" s="8">
        <v>0</v>
      </c>
      <c r="AQ1941" s="8">
        <v>0.91647727272727275</v>
      </c>
      <c r="AR1941" s="8">
        <v>0</v>
      </c>
      <c r="AS1941" s="8">
        <v>0</v>
      </c>
      <c r="AT1941" s="8">
        <v>0.91647727272727275</v>
      </c>
      <c r="AU1941" s="7">
        <v>0</v>
      </c>
      <c r="AV1941" s="7">
        <v>0</v>
      </c>
      <c r="AW1941" s="7">
        <v>0</v>
      </c>
      <c r="AX1941" s="7">
        <v>0</v>
      </c>
      <c r="AY1941" s="7">
        <v>0</v>
      </c>
      <c r="AZ1941" s="7">
        <v>0</v>
      </c>
      <c r="BA1941" s="7">
        <v>0</v>
      </c>
      <c r="BB1941" s="7">
        <v>0</v>
      </c>
      <c r="BC1941" s="8">
        <v>0</v>
      </c>
      <c r="BD1941" s="8">
        <v>0</v>
      </c>
      <c r="BE1941" s="8">
        <v>0</v>
      </c>
      <c r="BF1941" s="8">
        <v>0</v>
      </c>
      <c r="BG1941" s="8">
        <v>0</v>
      </c>
      <c r="BH1941" s="8">
        <v>0</v>
      </c>
      <c r="BI1941" s="8">
        <v>0</v>
      </c>
      <c r="BJ1941" s="8">
        <v>0</v>
      </c>
      <c r="BK1941" s="8">
        <v>0</v>
      </c>
      <c r="BL1941" s="8">
        <v>0</v>
      </c>
      <c r="BM1941" s="8">
        <v>0</v>
      </c>
      <c r="BN1941" s="8">
        <v>0</v>
      </c>
      <c r="BO1941" s="8">
        <v>0</v>
      </c>
      <c r="BP1941" s="8">
        <v>0</v>
      </c>
      <c r="BQ1941" s="8">
        <v>0</v>
      </c>
      <c r="BR1941" s="8">
        <v>0</v>
      </c>
    </row>
    <row r="1942" spans="1:70" x14ac:dyDescent="0.25">
      <c r="A1942" s="6">
        <v>35390389</v>
      </c>
      <c r="B1942" t="s">
        <v>3684</v>
      </c>
      <c r="C1942" s="7" t="s">
        <v>421</v>
      </c>
      <c r="D1942" s="7" t="s">
        <v>2647</v>
      </c>
      <c r="E1942" s="7" t="s">
        <v>421</v>
      </c>
      <c r="F1942" t="s">
        <v>2507</v>
      </c>
      <c r="G1942" t="s">
        <v>2648</v>
      </c>
      <c r="H1942" t="s">
        <v>98</v>
      </c>
      <c r="I1942" t="s">
        <v>98</v>
      </c>
      <c r="J1942" t="s">
        <v>99</v>
      </c>
      <c r="K1942" t="s">
        <v>100</v>
      </c>
      <c r="L1942">
        <v>37.5079709149</v>
      </c>
      <c r="M1942">
        <v>-119.9961514642</v>
      </c>
      <c r="N1942" s="7" t="s">
        <v>558</v>
      </c>
      <c r="O1942" s="7" t="s">
        <v>1457</v>
      </c>
      <c r="P1942" s="7" t="s">
        <v>560</v>
      </c>
      <c r="Q1942" s="7" t="s">
        <v>141</v>
      </c>
      <c r="R1942" s="7">
        <v>187</v>
      </c>
      <c r="S1942" s="7">
        <v>531</v>
      </c>
      <c r="T1942" s="7" t="s">
        <v>123</v>
      </c>
      <c r="U1942" s="7"/>
      <c r="V1942" s="7" t="s">
        <v>422</v>
      </c>
      <c r="W1942" s="8">
        <v>0</v>
      </c>
      <c r="X1942" s="8">
        <v>5.51</v>
      </c>
      <c r="Y1942" s="8">
        <v>0</v>
      </c>
      <c r="Z1942" s="8">
        <v>5.51</v>
      </c>
      <c r="AA1942" s="8">
        <v>0</v>
      </c>
      <c r="AB1942" s="8">
        <v>0</v>
      </c>
      <c r="AC1942" s="8">
        <v>0</v>
      </c>
      <c r="AD1942" s="8">
        <v>0</v>
      </c>
      <c r="AE1942" s="8">
        <v>0</v>
      </c>
      <c r="AF1942" s="8">
        <v>0</v>
      </c>
      <c r="AG1942" s="8">
        <v>0</v>
      </c>
      <c r="AH1942" s="8">
        <v>0</v>
      </c>
      <c r="AI1942" s="8">
        <v>0</v>
      </c>
      <c r="AJ1942" s="8">
        <v>0</v>
      </c>
      <c r="AK1942" s="8">
        <v>0</v>
      </c>
      <c r="AL1942" s="8">
        <v>0</v>
      </c>
      <c r="AM1942" s="8">
        <v>0</v>
      </c>
      <c r="AN1942" s="8">
        <v>0</v>
      </c>
      <c r="AO1942" s="8">
        <v>0</v>
      </c>
      <c r="AP1942" s="8">
        <v>0</v>
      </c>
      <c r="AQ1942" s="8">
        <v>0</v>
      </c>
      <c r="AR1942" s="8">
        <v>0</v>
      </c>
      <c r="AS1942" s="8">
        <v>0</v>
      </c>
      <c r="AT1942" s="8">
        <v>0</v>
      </c>
      <c r="AU1942" s="7">
        <v>0</v>
      </c>
      <c r="AV1942" s="7">
        <v>0</v>
      </c>
      <c r="AW1942" s="7">
        <v>0</v>
      </c>
      <c r="AX1942" s="7">
        <v>0</v>
      </c>
      <c r="AY1942" s="7">
        <v>0</v>
      </c>
      <c r="AZ1942" s="7">
        <v>0</v>
      </c>
      <c r="BA1942" s="7">
        <v>0</v>
      </c>
      <c r="BB1942" s="7">
        <v>0</v>
      </c>
      <c r="BC1942" s="8">
        <v>0</v>
      </c>
      <c r="BD1942" s="8">
        <v>0</v>
      </c>
      <c r="BE1942" s="8">
        <v>0</v>
      </c>
      <c r="BF1942" s="8">
        <v>0</v>
      </c>
      <c r="BG1942" s="8">
        <v>0</v>
      </c>
      <c r="BH1942" s="8">
        <v>5.51</v>
      </c>
      <c r="BI1942" s="8">
        <v>0</v>
      </c>
      <c r="BJ1942" s="8">
        <v>5.51</v>
      </c>
      <c r="BK1942" s="8">
        <v>0</v>
      </c>
      <c r="BL1942" s="8">
        <v>0</v>
      </c>
      <c r="BM1942" s="8">
        <v>0</v>
      </c>
      <c r="BN1942" s="8">
        <v>0</v>
      </c>
      <c r="BO1942" s="8">
        <v>0</v>
      </c>
      <c r="BP1942" s="8">
        <v>0</v>
      </c>
      <c r="BQ1942" s="8">
        <v>0</v>
      </c>
      <c r="BR1942" s="8">
        <v>0</v>
      </c>
    </row>
    <row r="1943" spans="1:70" x14ac:dyDescent="0.25">
      <c r="A1943" s="6">
        <v>35382858</v>
      </c>
      <c r="B1943" t="s">
        <v>3685</v>
      </c>
      <c r="C1943" s="7" t="s">
        <v>421</v>
      </c>
      <c r="D1943" s="7" t="s">
        <v>2647</v>
      </c>
      <c r="E1943" s="7" t="s">
        <v>421</v>
      </c>
      <c r="F1943" t="s">
        <v>2507</v>
      </c>
      <c r="G1943" t="s">
        <v>2648</v>
      </c>
      <c r="H1943" t="s">
        <v>1711</v>
      </c>
      <c r="I1943" t="s">
        <v>163</v>
      </c>
      <c r="J1943" t="s">
        <v>158</v>
      </c>
      <c r="K1943" t="s">
        <v>159</v>
      </c>
      <c r="L1943">
        <v>36.269755373199999</v>
      </c>
      <c r="M1943">
        <v>-121.44236756390001</v>
      </c>
      <c r="N1943" s="7" t="s">
        <v>3686</v>
      </c>
      <c r="O1943" s="7" t="s">
        <v>3687</v>
      </c>
      <c r="P1943" s="7" t="s">
        <v>3688</v>
      </c>
      <c r="Q1943" s="7" t="s">
        <v>141</v>
      </c>
      <c r="R1943" s="7">
        <v>1509</v>
      </c>
      <c r="S1943" s="7">
        <v>178</v>
      </c>
      <c r="T1943" s="7" t="s">
        <v>123</v>
      </c>
      <c r="U1943" s="7"/>
      <c r="V1943" s="7" t="s">
        <v>790</v>
      </c>
      <c r="W1943" s="8">
        <v>0</v>
      </c>
      <c r="X1943" s="8">
        <v>7.9700757575757573</v>
      </c>
      <c r="Y1943" s="8">
        <v>0</v>
      </c>
      <c r="Z1943" s="8">
        <v>7.9700757575757573</v>
      </c>
      <c r="AA1943" s="8">
        <v>0</v>
      </c>
      <c r="AB1943" s="8">
        <v>0</v>
      </c>
      <c r="AC1943" s="8">
        <v>0</v>
      </c>
      <c r="AD1943" s="8">
        <v>0</v>
      </c>
      <c r="AE1943" s="8">
        <v>0</v>
      </c>
      <c r="AF1943" s="8">
        <v>0</v>
      </c>
      <c r="AG1943" s="8">
        <v>0</v>
      </c>
      <c r="AH1943" s="8">
        <v>0</v>
      </c>
      <c r="AI1943" s="8">
        <v>0</v>
      </c>
      <c r="AJ1943" s="8">
        <v>0</v>
      </c>
      <c r="AK1943" s="8">
        <v>0</v>
      </c>
      <c r="AL1943" s="8">
        <v>0</v>
      </c>
      <c r="AM1943" s="8">
        <v>0</v>
      </c>
      <c r="AN1943" s="8">
        <v>0</v>
      </c>
      <c r="AO1943" s="8">
        <v>0</v>
      </c>
      <c r="AP1943" s="8">
        <v>0</v>
      </c>
      <c r="AQ1943" s="8">
        <v>0</v>
      </c>
      <c r="AR1943" s="8">
        <v>0</v>
      </c>
      <c r="AS1943" s="8">
        <v>0</v>
      </c>
      <c r="AT1943" s="8">
        <v>0</v>
      </c>
      <c r="AU1943" s="7">
        <v>0</v>
      </c>
      <c r="AV1943" s="7">
        <v>0</v>
      </c>
      <c r="AW1943" s="7">
        <v>0</v>
      </c>
      <c r="AX1943" s="7">
        <v>0</v>
      </c>
      <c r="AY1943" s="7">
        <v>0</v>
      </c>
      <c r="AZ1943" s="7">
        <v>0</v>
      </c>
      <c r="BA1943" s="7">
        <v>0</v>
      </c>
      <c r="BB1943" s="7">
        <v>0</v>
      </c>
      <c r="BC1943" s="8">
        <v>0</v>
      </c>
      <c r="BD1943" s="8">
        <v>0</v>
      </c>
      <c r="BE1943" s="8">
        <v>0</v>
      </c>
      <c r="BF1943" s="8">
        <v>0</v>
      </c>
      <c r="BG1943" s="8">
        <v>0</v>
      </c>
      <c r="BH1943" s="8">
        <v>7.9700757575757573</v>
      </c>
      <c r="BI1943" s="8">
        <v>0</v>
      </c>
      <c r="BJ1943" s="8">
        <v>7.9700757575757573</v>
      </c>
      <c r="BK1943" s="8">
        <v>0</v>
      </c>
      <c r="BL1943" s="8">
        <v>0</v>
      </c>
      <c r="BM1943" s="8">
        <v>0</v>
      </c>
      <c r="BN1943" s="8">
        <v>0</v>
      </c>
      <c r="BO1943" s="8">
        <v>0</v>
      </c>
      <c r="BP1943" s="8">
        <v>0</v>
      </c>
      <c r="BQ1943" s="8">
        <v>0</v>
      </c>
      <c r="BR1943" s="8">
        <v>0</v>
      </c>
    </row>
    <row r="1944" spans="1:70" x14ac:dyDescent="0.25">
      <c r="A1944" s="6">
        <v>35375094</v>
      </c>
      <c r="B1944" t="s">
        <v>3689</v>
      </c>
      <c r="C1944" s="7" t="s">
        <v>421</v>
      </c>
      <c r="D1944" s="7" t="s">
        <v>2647</v>
      </c>
      <c r="E1944" s="7" t="s">
        <v>421</v>
      </c>
      <c r="F1944" t="s">
        <v>2507</v>
      </c>
      <c r="G1944" t="s">
        <v>2648</v>
      </c>
      <c r="H1944" t="s">
        <v>1711</v>
      </c>
      <c r="I1944" t="s">
        <v>163</v>
      </c>
      <c r="J1944" t="s">
        <v>158</v>
      </c>
      <c r="K1944" t="s">
        <v>159</v>
      </c>
      <c r="L1944">
        <v>36.279937750400002</v>
      </c>
      <c r="M1944">
        <v>-121.30785929629999</v>
      </c>
      <c r="N1944" s="7" t="s">
        <v>3686</v>
      </c>
      <c r="O1944" s="7" t="s">
        <v>3687</v>
      </c>
      <c r="P1944" s="7" t="s">
        <v>3688</v>
      </c>
      <c r="Q1944" s="7" t="s">
        <v>141</v>
      </c>
      <c r="R1944" s="7">
        <v>1509</v>
      </c>
      <c r="S1944" s="7">
        <v>178</v>
      </c>
      <c r="T1944" s="7" t="s">
        <v>123</v>
      </c>
      <c r="U1944" s="7"/>
      <c r="V1944" s="7" t="s">
        <v>790</v>
      </c>
      <c r="W1944" s="8">
        <v>0</v>
      </c>
      <c r="X1944" s="8">
        <v>8.9799242424242429</v>
      </c>
      <c r="Y1944" s="8">
        <v>0</v>
      </c>
      <c r="Z1944" s="8">
        <v>8.9799242424242429</v>
      </c>
      <c r="AA1944" s="8">
        <v>0</v>
      </c>
      <c r="AB1944" s="8">
        <v>0</v>
      </c>
      <c r="AC1944" s="8">
        <v>0</v>
      </c>
      <c r="AD1944" s="8">
        <v>0</v>
      </c>
      <c r="AE1944" s="8">
        <v>0</v>
      </c>
      <c r="AF1944" s="8">
        <v>0</v>
      </c>
      <c r="AG1944" s="8">
        <v>0</v>
      </c>
      <c r="AH1944" s="8">
        <v>0</v>
      </c>
      <c r="AI1944" s="8">
        <v>0</v>
      </c>
      <c r="AJ1944" s="8">
        <v>0</v>
      </c>
      <c r="AK1944" s="8">
        <v>0</v>
      </c>
      <c r="AL1944" s="8">
        <v>0</v>
      </c>
      <c r="AM1944" s="8">
        <v>0</v>
      </c>
      <c r="AN1944" s="8">
        <v>0</v>
      </c>
      <c r="AO1944" s="8">
        <v>0</v>
      </c>
      <c r="AP1944" s="8">
        <v>0</v>
      </c>
      <c r="AQ1944" s="8">
        <v>0</v>
      </c>
      <c r="AR1944" s="8">
        <v>0</v>
      </c>
      <c r="AS1944" s="8">
        <v>0</v>
      </c>
      <c r="AT1944" s="8">
        <v>0</v>
      </c>
      <c r="AU1944" s="7">
        <v>0</v>
      </c>
      <c r="AV1944" s="7">
        <v>0</v>
      </c>
      <c r="AW1944" s="7">
        <v>0</v>
      </c>
      <c r="AX1944" s="7">
        <v>0</v>
      </c>
      <c r="AY1944" s="7">
        <v>0</v>
      </c>
      <c r="AZ1944" s="7">
        <v>0</v>
      </c>
      <c r="BA1944" s="7">
        <v>0</v>
      </c>
      <c r="BB1944" s="7">
        <v>0</v>
      </c>
      <c r="BC1944" s="8">
        <v>0</v>
      </c>
      <c r="BD1944" s="8">
        <v>0</v>
      </c>
      <c r="BE1944" s="8">
        <v>0</v>
      </c>
      <c r="BF1944" s="8">
        <v>0</v>
      </c>
      <c r="BG1944" s="8">
        <v>0</v>
      </c>
      <c r="BH1944" s="8">
        <v>8.9799242424242429</v>
      </c>
      <c r="BI1944" s="8">
        <v>0</v>
      </c>
      <c r="BJ1944" s="8">
        <v>8.9799242424242429</v>
      </c>
      <c r="BK1944" s="8">
        <v>0</v>
      </c>
      <c r="BL1944" s="8">
        <v>0</v>
      </c>
      <c r="BM1944" s="8">
        <v>0</v>
      </c>
      <c r="BN1944" s="8">
        <v>0</v>
      </c>
      <c r="BO1944" s="8">
        <v>0</v>
      </c>
      <c r="BP1944" s="8">
        <v>0</v>
      </c>
      <c r="BQ1944" s="8">
        <v>0</v>
      </c>
      <c r="BR1944" s="8">
        <v>0</v>
      </c>
    </row>
    <row r="1945" spans="1:70" x14ac:dyDescent="0.25">
      <c r="A1945" s="6">
        <v>35375095</v>
      </c>
      <c r="B1945" t="s">
        <v>3690</v>
      </c>
      <c r="C1945" s="7" t="s">
        <v>421</v>
      </c>
      <c r="D1945" s="7" t="s">
        <v>2647</v>
      </c>
      <c r="E1945" s="7" t="s">
        <v>421</v>
      </c>
      <c r="F1945" t="s">
        <v>2507</v>
      </c>
      <c r="G1945" t="s">
        <v>2648</v>
      </c>
      <c r="H1945" t="s">
        <v>1711</v>
      </c>
      <c r="I1945" t="s">
        <v>163</v>
      </c>
      <c r="J1945" t="s">
        <v>158</v>
      </c>
      <c r="K1945" t="s">
        <v>159</v>
      </c>
      <c r="L1945">
        <v>36.260859986699998</v>
      </c>
      <c r="M1945">
        <v>-121.3707997792</v>
      </c>
      <c r="N1945" s="7" t="s">
        <v>3686</v>
      </c>
      <c r="O1945" s="7" t="s">
        <v>3687</v>
      </c>
      <c r="P1945" s="7" t="s">
        <v>3688</v>
      </c>
      <c r="Q1945" s="7" t="s">
        <v>141</v>
      </c>
      <c r="R1945" s="7">
        <v>1509</v>
      </c>
      <c r="S1945" s="7">
        <v>178</v>
      </c>
      <c r="T1945" s="7" t="s">
        <v>123</v>
      </c>
      <c r="U1945" s="7"/>
      <c r="V1945" s="7" t="s">
        <v>790</v>
      </c>
      <c r="W1945" s="8">
        <v>0</v>
      </c>
      <c r="X1945" s="8">
        <v>8.75</v>
      </c>
      <c r="Y1945" s="8">
        <v>0</v>
      </c>
      <c r="Z1945" s="8">
        <v>8.75</v>
      </c>
      <c r="AA1945" s="8">
        <v>0</v>
      </c>
      <c r="AB1945" s="8">
        <v>0</v>
      </c>
      <c r="AC1945" s="8">
        <v>0</v>
      </c>
      <c r="AD1945" s="8">
        <v>0</v>
      </c>
      <c r="AE1945" s="8">
        <v>0</v>
      </c>
      <c r="AF1945" s="8">
        <v>0</v>
      </c>
      <c r="AG1945" s="8">
        <v>0</v>
      </c>
      <c r="AH1945" s="8">
        <v>0</v>
      </c>
      <c r="AI1945" s="8">
        <v>0</v>
      </c>
      <c r="AJ1945" s="8">
        <v>0</v>
      </c>
      <c r="AK1945" s="8">
        <v>0</v>
      </c>
      <c r="AL1945" s="8">
        <v>0</v>
      </c>
      <c r="AM1945" s="8">
        <v>0</v>
      </c>
      <c r="AN1945" s="8">
        <v>0</v>
      </c>
      <c r="AO1945" s="8">
        <v>0</v>
      </c>
      <c r="AP1945" s="8">
        <v>0</v>
      </c>
      <c r="AQ1945" s="8">
        <v>0</v>
      </c>
      <c r="AR1945" s="8">
        <v>0</v>
      </c>
      <c r="AS1945" s="8">
        <v>0</v>
      </c>
      <c r="AT1945" s="8">
        <v>0</v>
      </c>
      <c r="AU1945" s="7">
        <v>0</v>
      </c>
      <c r="AV1945" s="7">
        <v>0</v>
      </c>
      <c r="AW1945" s="7">
        <v>0</v>
      </c>
      <c r="AX1945" s="7">
        <v>0</v>
      </c>
      <c r="AY1945" s="7">
        <v>0</v>
      </c>
      <c r="AZ1945" s="7">
        <v>0</v>
      </c>
      <c r="BA1945" s="7">
        <v>0</v>
      </c>
      <c r="BB1945" s="7">
        <v>0</v>
      </c>
      <c r="BC1945" s="8">
        <v>0</v>
      </c>
      <c r="BD1945" s="8">
        <v>0</v>
      </c>
      <c r="BE1945" s="8">
        <v>0</v>
      </c>
      <c r="BF1945" s="8">
        <v>0</v>
      </c>
      <c r="BG1945" s="8">
        <v>0</v>
      </c>
      <c r="BH1945" s="8">
        <v>8.75</v>
      </c>
      <c r="BI1945" s="8">
        <v>0</v>
      </c>
      <c r="BJ1945" s="8">
        <v>8.75</v>
      </c>
      <c r="BK1945" s="8">
        <v>0</v>
      </c>
      <c r="BL1945" s="8">
        <v>0</v>
      </c>
      <c r="BM1945" s="8">
        <v>0</v>
      </c>
      <c r="BN1945" s="8">
        <v>0</v>
      </c>
      <c r="BO1945" s="8">
        <v>0</v>
      </c>
      <c r="BP1945" s="8">
        <v>0</v>
      </c>
      <c r="BQ1945" s="8">
        <v>0</v>
      </c>
      <c r="BR1945" s="8">
        <v>0</v>
      </c>
    </row>
    <row r="1946" spans="1:70" x14ac:dyDescent="0.25">
      <c r="A1946" s="6">
        <v>35375096</v>
      </c>
      <c r="B1946" t="s">
        <v>3691</v>
      </c>
      <c r="C1946" s="7" t="s">
        <v>421</v>
      </c>
      <c r="D1946" s="7" t="s">
        <v>2647</v>
      </c>
      <c r="E1946" s="7" t="s">
        <v>421</v>
      </c>
      <c r="F1946" t="s">
        <v>2507</v>
      </c>
      <c r="G1946" t="s">
        <v>2648</v>
      </c>
      <c r="H1946" t="s">
        <v>1711</v>
      </c>
      <c r="I1946" t="s">
        <v>163</v>
      </c>
      <c r="J1946" t="s">
        <v>158</v>
      </c>
      <c r="K1946" t="s">
        <v>159</v>
      </c>
      <c r="L1946">
        <v>36.261796888699998</v>
      </c>
      <c r="M1946">
        <v>-121.4162362883</v>
      </c>
      <c r="N1946" s="7" t="s">
        <v>3686</v>
      </c>
      <c r="O1946" s="7" t="s">
        <v>3687</v>
      </c>
      <c r="P1946" s="7" t="s">
        <v>3688</v>
      </c>
      <c r="Q1946" s="7" t="s">
        <v>141</v>
      </c>
      <c r="R1946" s="7">
        <v>1509</v>
      </c>
      <c r="S1946" s="7">
        <v>178</v>
      </c>
      <c r="T1946" s="7" t="s">
        <v>123</v>
      </c>
      <c r="U1946" s="7"/>
      <c r="V1946" s="7" t="s">
        <v>790</v>
      </c>
      <c r="W1946" s="8">
        <v>0</v>
      </c>
      <c r="X1946" s="8">
        <v>8.75</v>
      </c>
      <c r="Y1946" s="8">
        <v>0</v>
      </c>
      <c r="Z1946" s="8">
        <v>8.75</v>
      </c>
      <c r="AA1946" s="8">
        <v>0</v>
      </c>
      <c r="AB1946" s="8">
        <v>0</v>
      </c>
      <c r="AC1946" s="8">
        <v>0</v>
      </c>
      <c r="AD1946" s="8">
        <v>0</v>
      </c>
      <c r="AE1946" s="8">
        <v>0</v>
      </c>
      <c r="AF1946" s="8">
        <v>0</v>
      </c>
      <c r="AG1946" s="8">
        <v>0</v>
      </c>
      <c r="AH1946" s="8">
        <v>0</v>
      </c>
      <c r="AI1946" s="8">
        <v>0</v>
      </c>
      <c r="AJ1946" s="8">
        <v>0</v>
      </c>
      <c r="AK1946" s="8">
        <v>0</v>
      </c>
      <c r="AL1946" s="8">
        <v>0</v>
      </c>
      <c r="AM1946" s="8">
        <v>0</v>
      </c>
      <c r="AN1946" s="8">
        <v>0</v>
      </c>
      <c r="AO1946" s="8">
        <v>0</v>
      </c>
      <c r="AP1946" s="8">
        <v>0</v>
      </c>
      <c r="AQ1946" s="8">
        <v>0</v>
      </c>
      <c r="AR1946" s="8">
        <v>0</v>
      </c>
      <c r="AS1946" s="8">
        <v>0</v>
      </c>
      <c r="AT1946" s="8">
        <v>0</v>
      </c>
      <c r="AU1946" s="7">
        <v>0</v>
      </c>
      <c r="AV1946" s="7">
        <v>0</v>
      </c>
      <c r="AW1946" s="7">
        <v>0</v>
      </c>
      <c r="AX1946" s="7">
        <v>0</v>
      </c>
      <c r="AY1946" s="7">
        <v>0</v>
      </c>
      <c r="AZ1946" s="7">
        <v>0</v>
      </c>
      <c r="BA1946" s="7">
        <v>0</v>
      </c>
      <c r="BB1946" s="7">
        <v>0</v>
      </c>
      <c r="BC1946" s="8">
        <v>0</v>
      </c>
      <c r="BD1946" s="8">
        <v>0</v>
      </c>
      <c r="BE1946" s="8">
        <v>0</v>
      </c>
      <c r="BF1946" s="8">
        <v>0</v>
      </c>
      <c r="BG1946" s="8">
        <v>0</v>
      </c>
      <c r="BH1946" s="8">
        <v>0</v>
      </c>
      <c r="BI1946" s="8">
        <v>0</v>
      </c>
      <c r="BJ1946" s="8">
        <v>0</v>
      </c>
      <c r="BK1946" s="8">
        <v>0</v>
      </c>
      <c r="BL1946" s="8">
        <v>8.75</v>
      </c>
      <c r="BM1946" s="8">
        <v>0</v>
      </c>
      <c r="BN1946" s="8">
        <v>8.75</v>
      </c>
      <c r="BO1946" s="8">
        <v>0</v>
      </c>
      <c r="BP1946" s="8">
        <v>0</v>
      </c>
      <c r="BQ1946" s="8">
        <v>0</v>
      </c>
      <c r="BR1946" s="8">
        <v>0</v>
      </c>
    </row>
    <row r="1947" spans="1:70" x14ac:dyDescent="0.25">
      <c r="A1947" s="6">
        <v>35375099</v>
      </c>
      <c r="B1947" t="s">
        <v>3692</v>
      </c>
      <c r="C1947" s="7" t="s">
        <v>421</v>
      </c>
      <c r="D1947" s="7" t="s">
        <v>2647</v>
      </c>
      <c r="E1947" s="7" t="s">
        <v>421</v>
      </c>
      <c r="F1947" t="s">
        <v>2507</v>
      </c>
      <c r="G1947" t="s">
        <v>2648</v>
      </c>
      <c r="H1947" t="s">
        <v>1711</v>
      </c>
      <c r="I1947" t="s">
        <v>163</v>
      </c>
      <c r="J1947" t="s">
        <v>158</v>
      </c>
      <c r="K1947" t="s">
        <v>159</v>
      </c>
      <c r="L1947">
        <v>36.270333377500002</v>
      </c>
      <c r="M1947">
        <v>-121.4390169501</v>
      </c>
      <c r="N1947" s="7" t="s">
        <v>3686</v>
      </c>
      <c r="O1947" s="7" t="s">
        <v>3687</v>
      </c>
      <c r="P1947" s="7" t="s">
        <v>3688</v>
      </c>
      <c r="Q1947" s="7" t="s">
        <v>141</v>
      </c>
      <c r="R1947" s="7">
        <v>1509</v>
      </c>
      <c r="S1947" s="7">
        <v>178</v>
      </c>
      <c r="T1947" s="7" t="s">
        <v>123</v>
      </c>
      <c r="U1947" s="7"/>
      <c r="V1947" s="7" t="s">
        <v>790</v>
      </c>
      <c r="W1947" s="8">
        <v>0</v>
      </c>
      <c r="X1947" s="8">
        <v>8.75</v>
      </c>
      <c r="Y1947" s="8">
        <v>0</v>
      </c>
      <c r="Z1947" s="8">
        <v>8.75</v>
      </c>
      <c r="AA1947" s="8">
        <v>0</v>
      </c>
      <c r="AB1947" s="8">
        <v>0</v>
      </c>
      <c r="AC1947" s="8">
        <v>0</v>
      </c>
      <c r="AD1947" s="8">
        <v>0</v>
      </c>
      <c r="AE1947" s="8">
        <v>0</v>
      </c>
      <c r="AF1947" s="8">
        <v>0</v>
      </c>
      <c r="AG1947" s="8">
        <v>0</v>
      </c>
      <c r="AH1947" s="8">
        <v>0</v>
      </c>
      <c r="AI1947" s="8">
        <v>0</v>
      </c>
      <c r="AJ1947" s="8">
        <v>0</v>
      </c>
      <c r="AK1947" s="8">
        <v>0</v>
      </c>
      <c r="AL1947" s="8">
        <v>0</v>
      </c>
      <c r="AM1947" s="8">
        <v>0</v>
      </c>
      <c r="AN1947" s="8">
        <v>0</v>
      </c>
      <c r="AO1947" s="8">
        <v>0</v>
      </c>
      <c r="AP1947" s="8">
        <v>0</v>
      </c>
      <c r="AQ1947" s="8">
        <v>0</v>
      </c>
      <c r="AR1947" s="8">
        <v>0</v>
      </c>
      <c r="AS1947" s="8">
        <v>0</v>
      </c>
      <c r="AT1947" s="8">
        <v>0</v>
      </c>
      <c r="AU1947" s="7">
        <v>0</v>
      </c>
      <c r="AV1947" s="7">
        <v>0</v>
      </c>
      <c r="AW1947" s="7">
        <v>0</v>
      </c>
      <c r="AX1947" s="7">
        <v>0</v>
      </c>
      <c r="AY1947" s="7">
        <v>0</v>
      </c>
      <c r="AZ1947" s="7">
        <v>0</v>
      </c>
      <c r="BA1947" s="7">
        <v>0</v>
      </c>
      <c r="BB1947" s="7">
        <v>0</v>
      </c>
      <c r="BC1947" s="8">
        <v>0</v>
      </c>
      <c r="BD1947" s="8">
        <v>0</v>
      </c>
      <c r="BE1947" s="8">
        <v>0</v>
      </c>
      <c r="BF1947" s="8">
        <v>0</v>
      </c>
      <c r="BG1947" s="8">
        <v>0</v>
      </c>
      <c r="BH1947" s="8">
        <v>0</v>
      </c>
      <c r="BI1947" s="8">
        <v>0</v>
      </c>
      <c r="BJ1947" s="8">
        <v>0</v>
      </c>
      <c r="BK1947" s="8">
        <v>0</v>
      </c>
      <c r="BL1947" s="8">
        <v>8.75</v>
      </c>
      <c r="BM1947" s="8">
        <v>0</v>
      </c>
      <c r="BN1947" s="8">
        <v>8.75</v>
      </c>
      <c r="BO1947" s="8">
        <v>0</v>
      </c>
      <c r="BP1947" s="8">
        <v>0</v>
      </c>
      <c r="BQ1947" s="8">
        <v>0</v>
      </c>
      <c r="BR1947" s="8">
        <v>0</v>
      </c>
    </row>
    <row r="1948" spans="1:70" x14ac:dyDescent="0.25">
      <c r="A1948" s="6">
        <v>35375180</v>
      </c>
      <c r="B1948" t="s">
        <v>3693</v>
      </c>
      <c r="C1948" s="7" t="s">
        <v>421</v>
      </c>
      <c r="D1948" s="7" t="s">
        <v>2647</v>
      </c>
      <c r="E1948" s="7" t="s">
        <v>421</v>
      </c>
      <c r="F1948" t="s">
        <v>2507</v>
      </c>
      <c r="G1948" t="s">
        <v>2648</v>
      </c>
      <c r="H1948" t="s">
        <v>3694</v>
      </c>
      <c r="I1948" t="s">
        <v>1762</v>
      </c>
      <c r="J1948" t="s">
        <v>158</v>
      </c>
      <c r="K1948" t="s">
        <v>159</v>
      </c>
      <c r="L1948">
        <v>36.387385149099998</v>
      </c>
      <c r="M1948">
        <v>-121.00456015029999</v>
      </c>
      <c r="N1948" s="7" t="s">
        <v>3686</v>
      </c>
      <c r="O1948" s="7" t="s">
        <v>3695</v>
      </c>
      <c r="P1948" s="7" t="s">
        <v>3688</v>
      </c>
      <c r="Q1948" s="7" t="s">
        <v>622</v>
      </c>
      <c r="R1948" s="7">
        <v>0</v>
      </c>
      <c r="S1948" s="7">
        <v>193</v>
      </c>
      <c r="T1948" s="7" t="s">
        <v>123</v>
      </c>
      <c r="U1948" s="7"/>
      <c r="V1948" s="7" t="s">
        <v>422</v>
      </c>
      <c r="W1948" s="8">
        <v>0</v>
      </c>
      <c r="X1948" s="8">
        <v>12.71003787878788</v>
      </c>
      <c r="Y1948" s="8">
        <v>0</v>
      </c>
      <c r="Z1948" s="8">
        <v>12.71003787878788</v>
      </c>
      <c r="AA1948" s="8">
        <v>0</v>
      </c>
      <c r="AB1948" s="8">
        <v>0</v>
      </c>
      <c r="AC1948" s="8">
        <v>0</v>
      </c>
      <c r="AD1948" s="8">
        <v>0</v>
      </c>
      <c r="AE1948" s="8">
        <v>0</v>
      </c>
      <c r="AF1948" s="8">
        <v>0</v>
      </c>
      <c r="AG1948" s="8">
        <v>0</v>
      </c>
      <c r="AH1948" s="8">
        <v>0</v>
      </c>
      <c r="AI1948" s="8">
        <v>0</v>
      </c>
      <c r="AJ1948" s="8">
        <v>0</v>
      </c>
      <c r="AK1948" s="8">
        <v>0</v>
      </c>
      <c r="AL1948" s="8">
        <v>0</v>
      </c>
      <c r="AM1948" s="8">
        <v>0</v>
      </c>
      <c r="AN1948" s="8">
        <v>0</v>
      </c>
      <c r="AO1948" s="8">
        <v>0</v>
      </c>
      <c r="AP1948" s="8">
        <v>0</v>
      </c>
      <c r="AQ1948" s="8">
        <v>0</v>
      </c>
      <c r="AR1948" s="8">
        <v>0</v>
      </c>
      <c r="AS1948" s="8">
        <v>0</v>
      </c>
      <c r="AT1948" s="8">
        <v>0</v>
      </c>
      <c r="AU1948" s="7">
        <v>0</v>
      </c>
      <c r="AV1948" s="7">
        <v>0</v>
      </c>
      <c r="AW1948" s="7">
        <v>0</v>
      </c>
      <c r="AX1948" s="7">
        <v>0</v>
      </c>
      <c r="AY1948" s="7">
        <v>0</v>
      </c>
      <c r="AZ1948" s="7">
        <v>0</v>
      </c>
      <c r="BA1948" s="7">
        <v>0</v>
      </c>
      <c r="BB1948" s="7">
        <v>0</v>
      </c>
      <c r="BC1948" s="8">
        <v>0</v>
      </c>
      <c r="BD1948" s="8">
        <v>0</v>
      </c>
      <c r="BE1948" s="8">
        <v>0</v>
      </c>
      <c r="BF1948" s="8">
        <v>0</v>
      </c>
      <c r="BG1948" s="8">
        <v>0</v>
      </c>
      <c r="BH1948" s="8">
        <v>12.71003787878788</v>
      </c>
      <c r="BI1948" s="8">
        <v>0</v>
      </c>
      <c r="BJ1948" s="8">
        <v>12.71003787878788</v>
      </c>
      <c r="BK1948" s="8">
        <v>0</v>
      </c>
      <c r="BL1948" s="8">
        <v>0</v>
      </c>
      <c r="BM1948" s="8">
        <v>0</v>
      </c>
      <c r="BN1948" s="8">
        <v>0</v>
      </c>
      <c r="BO1948" s="8">
        <v>0</v>
      </c>
      <c r="BP1948" s="8">
        <v>0</v>
      </c>
      <c r="BQ1948" s="8">
        <v>0</v>
      </c>
      <c r="BR1948" s="8">
        <v>0</v>
      </c>
    </row>
    <row r="1949" spans="1:70" x14ac:dyDescent="0.25">
      <c r="A1949" s="6">
        <v>35375181</v>
      </c>
      <c r="B1949" t="s">
        <v>3696</v>
      </c>
      <c r="C1949" s="7" t="s">
        <v>421</v>
      </c>
      <c r="D1949" s="7" t="s">
        <v>2647</v>
      </c>
      <c r="E1949" s="7" t="s">
        <v>421</v>
      </c>
      <c r="F1949" t="s">
        <v>2507</v>
      </c>
      <c r="G1949" t="s">
        <v>2648</v>
      </c>
      <c r="H1949" t="s">
        <v>3694</v>
      </c>
      <c r="I1949" t="s">
        <v>1762</v>
      </c>
      <c r="J1949" t="s">
        <v>158</v>
      </c>
      <c r="K1949" t="s">
        <v>159</v>
      </c>
      <c r="L1949">
        <v>36.405245506500002</v>
      </c>
      <c r="M1949">
        <v>-120.95338360140001</v>
      </c>
      <c r="N1949" s="7" t="s">
        <v>3686</v>
      </c>
      <c r="O1949" s="7" t="s">
        <v>3695</v>
      </c>
      <c r="P1949" s="7" t="s">
        <v>3688</v>
      </c>
      <c r="Q1949" s="7" t="s">
        <v>622</v>
      </c>
      <c r="R1949" s="7">
        <v>0</v>
      </c>
      <c r="S1949" s="7">
        <v>193</v>
      </c>
      <c r="T1949" s="7" t="s">
        <v>123</v>
      </c>
      <c r="U1949" s="7"/>
      <c r="V1949" s="7" t="s">
        <v>422</v>
      </c>
      <c r="W1949" s="8">
        <v>0</v>
      </c>
      <c r="X1949" s="8">
        <v>8.75</v>
      </c>
      <c r="Y1949" s="8">
        <v>0</v>
      </c>
      <c r="Z1949" s="8">
        <v>8.75</v>
      </c>
      <c r="AA1949" s="8">
        <v>0</v>
      </c>
      <c r="AB1949" s="8">
        <v>0</v>
      </c>
      <c r="AC1949" s="8">
        <v>0</v>
      </c>
      <c r="AD1949" s="8">
        <v>0</v>
      </c>
      <c r="AE1949" s="8">
        <v>0</v>
      </c>
      <c r="AF1949" s="8">
        <v>0</v>
      </c>
      <c r="AG1949" s="8">
        <v>0</v>
      </c>
      <c r="AH1949" s="8">
        <v>0</v>
      </c>
      <c r="AI1949" s="8">
        <v>0</v>
      </c>
      <c r="AJ1949" s="8">
        <v>0</v>
      </c>
      <c r="AK1949" s="8">
        <v>0</v>
      </c>
      <c r="AL1949" s="8">
        <v>0</v>
      </c>
      <c r="AM1949" s="8">
        <v>0</v>
      </c>
      <c r="AN1949" s="8">
        <v>0</v>
      </c>
      <c r="AO1949" s="8">
        <v>0</v>
      </c>
      <c r="AP1949" s="8">
        <v>0</v>
      </c>
      <c r="AQ1949" s="8">
        <v>0</v>
      </c>
      <c r="AR1949" s="8">
        <v>0</v>
      </c>
      <c r="AS1949" s="8">
        <v>0</v>
      </c>
      <c r="AT1949" s="8">
        <v>0</v>
      </c>
      <c r="AU1949" s="7">
        <v>0</v>
      </c>
      <c r="AV1949" s="7">
        <v>0</v>
      </c>
      <c r="AW1949" s="7">
        <v>0</v>
      </c>
      <c r="AX1949" s="7">
        <v>0</v>
      </c>
      <c r="AY1949" s="7">
        <v>0</v>
      </c>
      <c r="AZ1949" s="7">
        <v>0</v>
      </c>
      <c r="BA1949" s="7">
        <v>0</v>
      </c>
      <c r="BB1949" s="7">
        <v>0</v>
      </c>
      <c r="BC1949" s="8">
        <v>0</v>
      </c>
      <c r="BD1949" s="8">
        <v>0</v>
      </c>
      <c r="BE1949" s="8">
        <v>0</v>
      </c>
      <c r="BF1949" s="8">
        <v>0</v>
      </c>
      <c r="BG1949" s="8">
        <v>0</v>
      </c>
      <c r="BH1949" s="8">
        <v>0</v>
      </c>
      <c r="BI1949" s="8">
        <v>0</v>
      </c>
      <c r="BJ1949" s="8">
        <v>0</v>
      </c>
      <c r="BK1949" s="8">
        <v>0</v>
      </c>
      <c r="BL1949" s="8">
        <v>8.75</v>
      </c>
      <c r="BM1949" s="8">
        <v>0</v>
      </c>
      <c r="BN1949" s="8">
        <v>8.75</v>
      </c>
      <c r="BO1949" s="8">
        <v>0</v>
      </c>
      <c r="BP1949" s="8">
        <v>0</v>
      </c>
      <c r="BQ1949" s="8">
        <v>0</v>
      </c>
      <c r="BR1949" s="8">
        <v>0</v>
      </c>
    </row>
    <row r="1950" spans="1:70" x14ac:dyDescent="0.25">
      <c r="A1950" s="6">
        <v>35375182</v>
      </c>
      <c r="B1950" t="s">
        <v>3697</v>
      </c>
      <c r="C1950" s="7" t="s">
        <v>421</v>
      </c>
      <c r="D1950" s="7" t="s">
        <v>2647</v>
      </c>
      <c r="E1950" s="7" t="s">
        <v>421</v>
      </c>
      <c r="F1950" t="s">
        <v>2507</v>
      </c>
      <c r="G1950" t="s">
        <v>2648</v>
      </c>
      <c r="H1950" t="s">
        <v>3694</v>
      </c>
      <c r="I1950" t="s">
        <v>1762</v>
      </c>
      <c r="J1950" t="s">
        <v>158</v>
      </c>
      <c r="K1950" t="s">
        <v>159</v>
      </c>
      <c r="L1950">
        <v>36.387129204600001</v>
      </c>
      <c r="M1950">
        <v>-120.9253438882</v>
      </c>
      <c r="N1950" s="7" t="s">
        <v>3686</v>
      </c>
      <c r="O1950" s="7" t="s">
        <v>3695</v>
      </c>
      <c r="P1950" s="7" t="s">
        <v>3688</v>
      </c>
      <c r="Q1950" s="7" t="s">
        <v>622</v>
      </c>
      <c r="R1950" s="7">
        <v>0</v>
      </c>
      <c r="S1950" s="7">
        <v>193</v>
      </c>
      <c r="T1950" s="7" t="s">
        <v>123</v>
      </c>
      <c r="U1950" s="7"/>
      <c r="V1950" s="7" t="s">
        <v>422</v>
      </c>
      <c r="W1950" s="8">
        <v>0</v>
      </c>
      <c r="X1950" s="8">
        <v>8.75</v>
      </c>
      <c r="Y1950" s="8">
        <v>0</v>
      </c>
      <c r="Z1950" s="8">
        <v>8.75</v>
      </c>
      <c r="AA1950" s="8">
        <v>0</v>
      </c>
      <c r="AB1950" s="8">
        <v>0</v>
      </c>
      <c r="AC1950" s="8">
        <v>0</v>
      </c>
      <c r="AD1950" s="8">
        <v>0</v>
      </c>
      <c r="AE1950" s="8">
        <v>0</v>
      </c>
      <c r="AF1950" s="8">
        <v>0</v>
      </c>
      <c r="AG1950" s="8">
        <v>0</v>
      </c>
      <c r="AH1950" s="8">
        <v>0</v>
      </c>
      <c r="AI1950" s="8">
        <v>0</v>
      </c>
      <c r="AJ1950" s="8">
        <v>0</v>
      </c>
      <c r="AK1950" s="8">
        <v>0</v>
      </c>
      <c r="AL1950" s="8">
        <v>0</v>
      </c>
      <c r="AM1950" s="8">
        <v>0</v>
      </c>
      <c r="AN1950" s="8">
        <v>0</v>
      </c>
      <c r="AO1950" s="8">
        <v>0</v>
      </c>
      <c r="AP1950" s="8">
        <v>0</v>
      </c>
      <c r="AQ1950" s="8">
        <v>0</v>
      </c>
      <c r="AR1950" s="8">
        <v>0</v>
      </c>
      <c r="AS1950" s="8">
        <v>0</v>
      </c>
      <c r="AT1950" s="8">
        <v>0</v>
      </c>
      <c r="AU1950" s="7">
        <v>0</v>
      </c>
      <c r="AV1950" s="7">
        <v>0</v>
      </c>
      <c r="AW1950" s="7">
        <v>0</v>
      </c>
      <c r="AX1950" s="7">
        <v>0</v>
      </c>
      <c r="AY1950" s="7">
        <v>0</v>
      </c>
      <c r="AZ1950" s="7">
        <v>0</v>
      </c>
      <c r="BA1950" s="7">
        <v>0</v>
      </c>
      <c r="BB1950" s="7">
        <v>0</v>
      </c>
      <c r="BC1950" s="8">
        <v>0</v>
      </c>
      <c r="BD1950" s="8">
        <v>0</v>
      </c>
      <c r="BE1950" s="8">
        <v>0</v>
      </c>
      <c r="BF1950" s="8">
        <v>0</v>
      </c>
      <c r="BG1950" s="8">
        <v>0</v>
      </c>
      <c r="BH1950" s="8">
        <v>0</v>
      </c>
      <c r="BI1950" s="8">
        <v>0</v>
      </c>
      <c r="BJ1950" s="8">
        <v>0</v>
      </c>
      <c r="BK1950" s="8">
        <v>0</v>
      </c>
      <c r="BL1950" s="8">
        <v>8.75</v>
      </c>
      <c r="BM1950" s="8">
        <v>0</v>
      </c>
      <c r="BN1950" s="8">
        <v>8.75</v>
      </c>
      <c r="BO1950" s="8">
        <v>0</v>
      </c>
      <c r="BP1950" s="8">
        <v>0</v>
      </c>
      <c r="BQ1950" s="8">
        <v>0</v>
      </c>
      <c r="BR1950" s="8">
        <v>0</v>
      </c>
    </row>
    <row r="1951" spans="1:70" x14ac:dyDescent="0.25">
      <c r="A1951" s="6">
        <v>35375183</v>
      </c>
      <c r="B1951" t="s">
        <v>3698</v>
      </c>
      <c r="C1951" s="7" t="s">
        <v>421</v>
      </c>
      <c r="D1951" s="7" t="s">
        <v>2647</v>
      </c>
      <c r="E1951" s="7" t="s">
        <v>421</v>
      </c>
      <c r="F1951" t="s">
        <v>2507</v>
      </c>
      <c r="G1951" t="s">
        <v>2648</v>
      </c>
      <c r="H1951" t="s">
        <v>3694</v>
      </c>
      <c r="I1951" t="s">
        <v>1762</v>
      </c>
      <c r="J1951" t="s">
        <v>158</v>
      </c>
      <c r="K1951" t="s">
        <v>159</v>
      </c>
      <c r="L1951">
        <v>36.361647284199996</v>
      </c>
      <c r="M1951">
        <v>-120.8503682186</v>
      </c>
      <c r="N1951" s="7" t="s">
        <v>3686</v>
      </c>
      <c r="O1951" s="7" t="s">
        <v>3695</v>
      </c>
      <c r="P1951" s="7" t="s">
        <v>3688</v>
      </c>
      <c r="Q1951" s="7" t="s">
        <v>622</v>
      </c>
      <c r="R1951" s="7">
        <v>0</v>
      </c>
      <c r="S1951" s="7">
        <v>193</v>
      </c>
      <c r="T1951" s="7" t="s">
        <v>123</v>
      </c>
      <c r="U1951" s="7"/>
      <c r="V1951" s="7" t="s">
        <v>422</v>
      </c>
      <c r="W1951" s="8">
        <v>0</v>
      </c>
      <c r="X1951" s="8">
        <v>8.75</v>
      </c>
      <c r="Y1951" s="8">
        <v>0</v>
      </c>
      <c r="Z1951" s="8">
        <v>8.75</v>
      </c>
      <c r="AA1951" s="8">
        <v>0</v>
      </c>
      <c r="AB1951" s="8">
        <v>0</v>
      </c>
      <c r="AC1951" s="8">
        <v>0</v>
      </c>
      <c r="AD1951" s="8">
        <v>0</v>
      </c>
      <c r="AE1951" s="8">
        <v>0</v>
      </c>
      <c r="AF1951" s="8">
        <v>0</v>
      </c>
      <c r="AG1951" s="8">
        <v>0</v>
      </c>
      <c r="AH1951" s="8">
        <v>0</v>
      </c>
      <c r="AI1951" s="8">
        <v>0</v>
      </c>
      <c r="AJ1951" s="8">
        <v>0</v>
      </c>
      <c r="AK1951" s="8">
        <v>0</v>
      </c>
      <c r="AL1951" s="8">
        <v>0</v>
      </c>
      <c r="AM1951" s="8">
        <v>0</v>
      </c>
      <c r="AN1951" s="8">
        <v>0</v>
      </c>
      <c r="AO1951" s="8">
        <v>0</v>
      </c>
      <c r="AP1951" s="8">
        <v>0</v>
      </c>
      <c r="AQ1951" s="8">
        <v>0</v>
      </c>
      <c r="AR1951" s="8">
        <v>0</v>
      </c>
      <c r="AS1951" s="8">
        <v>0</v>
      </c>
      <c r="AT1951" s="8">
        <v>0</v>
      </c>
      <c r="AU1951" s="7">
        <v>0</v>
      </c>
      <c r="AV1951" s="7">
        <v>0</v>
      </c>
      <c r="AW1951" s="7">
        <v>0</v>
      </c>
      <c r="AX1951" s="7">
        <v>0</v>
      </c>
      <c r="AY1951" s="7">
        <v>0</v>
      </c>
      <c r="AZ1951" s="7">
        <v>0</v>
      </c>
      <c r="BA1951" s="7">
        <v>0</v>
      </c>
      <c r="BB1951" s="7">
        <v>0</v>
      </c>
      <c r="BC1951" s="8">
        <v>0</v>
      </c>
      <c r="BD1951" s="8">
        <v>0</v>
      </c>
      <c r="BE1951" s="8">
        <v>0</v>
      </c>
      <c r="BF1951" s="8">
        <v>0</v>
      </c>
      <c r="BG1951" s="8">
        <v>0</v>
      </c>
      <c r="BH1951" s="8">
        <v>0</v>
      </c>
      <c r="BI1951" s="8">
        <v>0</v>
      </c>
      <c r="BJ1951" s="8">
        <v>0</v>
      </c>
      <c r="BK1951" s="8">
        <v>0</v>
      </c>
      <c r="BL1951" s="8">
        <v>8.75</v>
      </c>
      <c r="BM1951" s="8">
        <v>0</v>
      </c>
      <c r="BN1951" s="8">
        <v>8.75</v>
      </c>
      <c r="BO1951" s="8">
        <v>0</v>
      </c>
      <c r="BP1951" s="8">
        <v>0</v>
      </c>
      <c r="BQ1951" s="8">
        <v>0</v>
      </c>
      <c r="BR1951" s="8">
        <v>0</v>
      </c>
    </row>
    <row r="1952" spans="1:70" x14ac:dyDescent="0.25">
      <c r="A1952" s="6">
        <v>35375184</v>
      </c>
      <c r="B1952" t="s">
        <v>3699</v>
      </c>
      <c r="C1952" s="7" t="s">
        <v>421</v>
      </c>
      <c r="D1952" s="7" t="s">
        <v>2647</v>
      </c>
      <c r="E1952" s="7" t="s">
        <v>421</v>
      </c>
      <c r="F1952" t="s">
        <v>2507</v>
      </c>
      <c r="G1952" t="s">
        <v>2648</v>
      </c>
      <c r="H1952" t="s">
        <v>3694</v>
      </c>
      <c r="I1952" t="s">
        <v>1762</v>
      </c>
      <c r="J1952" t="s">
        <v>158</v>
      </c>
      <c r="K1952" t="s">
        <v>159</v>
      </c>
      <c r="L1952">
        <v>36.3394303583</v>
      </c>
      <c r="M1952">
        <v>-120.7479123464</v>
      </c>
      <c r="N1952" s="7" t="s">
        <v>3686</v>
      </c>
      <c r="O1952" s="7" t="s">
        <v>3695</v>
      </c>
      <c r="P1952" s="7" t="s">
        <v>3688</v>
      </c>
      <c r="Q1952" s="7" t="s">
        <v>622</v>
      </c>
      <c r="R1952" s="7">
        <v>0</v>
      </c>
      <c r="S1952" s="7">
        <v>193</v>
      </c>
      <c r="T1952" s="7" t="s">
        <v>123</v>
      </c>
      <c r="U1952" s="7"/>
      <c r="V1952" s="7" t="s">
        <v>422</v>
      </c>
      <c r="W1952" s="8">
        <v>0</v>
      </c>
      <c r="X1952" s="8">
        <v>8.75</v>
      </c>
      <c r="Y1952" s="8">
        <v>0</v>
      </c>
      <c r="Z1952" s="8">
        <v>8.75</v>
      </c>
      <c r="AA1952" s="8">
        <v>0</v>
      </c>
      <c r="AB1952" s="8">
        <v>0</v>
      </c>
      <c r="AC1952" s="8">
        <v>0</v>
      </c>
      <c r="AD1952" s="8">
        <v>0</v>
      </c>
      <c r="AE1952" s="8">
        <v>0</v>
      </c>
      <c r="AF1952" s="8">
        <v>0</v>
      </c>
      <c r="AG1952" s="8">
        <v>0</v>
      </c>
      <c r="AH1952" s="8">
        <v>0</v>
      </c>
      <c r="AI1952" s="8">
        <v>0</v>
      </c>
      <c r="AJ1952" s="8">
        <v>0</v>
      </c>
      <c r="AK1952" s="8">
        <v>0</v>
      </c>
      <c r="AL1952" s="8">
        <v>0</v>
      </c>
      <c r="AM1952" s="8">
        <v>0</v>
      </c>
      <c r="AN1952" s="8">
        <v>0</v>
      </c>
      <c r="AO1952" s="8">
        <v>0</v>
      </c>
      <c r="AP1952" s="8">
        <v>0</v>
      </c>
      <c r="AQ1952" s="8">
        <v>0</v>
      </c>
      <c r="AR1952" s="8">
        <v>0</v>
      </c>
      <c r="AS1952" s="8">
        <v>0</v>
      </c>
      <c r="AT1952" s="8">
        <v>0</v>
      </c>
      <c r="AU1952" s="7">
        <v>0</v>
      </c>
      <c r="AV1952" s="7">
        <v>0</v>
      </c>
      <c r="AW1952" s="7">
        <v>0</v>
      </c>
      <c r="AX1952" s="7">
        <v>0</v>
      </c>
      <c r="AY1952" s="7">
        <v>0</v>
      </c>
      <c r="AZ1952" s="7">
        <v>0</v>
      </c>
      <c r="BA1952" s="7">
        <v>0</v>
      </c>
      <c r="BB1952" s="7">
        <v>0</v>
      </c>
      <c r="BC1952" s="8">
        <v>0</v>
      </c>
      <c r="BD1952" s="8">
        <v>0</v>
      </c>
      <c r="BE1952" s="8">
        <v>0</v>
      </c>
      <c r="BF1952" s="8">
        <v>0</v>
      </c>
      <c r="BG1952" s="8">
        <v>0</v>
      </c>
      <c r="BH1952" s="8">
        <v>0</v>
      </c>
      <c r="BI1952" s="8">
        <v>0</v>
      </c>
      <c r="BJ1952" s="8">
        <v>0</v>
      </c>
      <c r="BK1952" s="8">
        <v>0</v>
      </c>
      <c r="BL1952" s="8">
        <v>8.75</v>
      </c>
      <c r="BM1952" s="8">
        <v>0</v>
      </c>
      <c r="BN1952" s="8">
        <v>8.75</v>
      </c>
      <c r="BO1952" s="8">
        <v>0</v>
      </c>
      <c r="BP1952" s="8">
        <v>0</v>
      </c>
      <c r="BQ1952" s="8">
        <v>0</v>
      </c>
      <c r="BR1952" s="8">
        <v>0</v>
      </c>
    </row>
    <row r="1953" spans="1:70" x14ac:dyDescent="0.25">
      <c r="A1953" s="6">
        <v>35375091</v>
      </c>
      <c r="B1953" t="s">
        <v>3700</v>
      </c>
      <c r="C1953" s="7" t="s">
        <v>421</v>
      </c>
      <c r="D1953" s="7" t="s">
        <v>2647</v>
      </c>
      <c r="E1953" s="7" t="s">
        <v>421</v>
      </c>
      <c r="F1953" t="s">
        <v>2507</v>
      </c>
      <c r="G1953" t="s">
        <v>2648</v>
      </c>
      <c r="H1953" t="s">
        <v>1711</v>
      </c>
      <c r="I1953" t="s">
        <v>163</v>
      </c>
      <c r="J1953" t="s">
        <v>158</v>
      </c>
      <c r="K1953" t="s">
        <v>159</v>
      </c>
      <c r="L1953">
        <v>36.278595052</v>
      </c>
      <c r="M1953">
        <v>-121.3032567937</v>
      </c>
      <c r="N1953" s="7" t="s">
        <v>3686</v>
      </c>
      <c r="O1953" s="7" t="s">
        <v>3701</v>
      </c>
      <c r="P1953" s="7" t="s">
        <v>3688</v>
      </c>
      <c r="Q1953" s="7" t="s">
        <v>141</v>
      </c>
      <c r="R1953" s="7">
        <v>1359</v>
      </c>
      <c r="S1953" s="7">
        <v>516</v>
      </c>
      <c r="T1953" s="7" t="s">
        <v>123</v>
      </c>
      <c r="U1953" s="7"/>
      <c r="V1953" s="7" t="s">
        <v>422</v>
      </c>
      <c r="W1953" s="8">
        <v>0</v>
      </c>
      <c r="X1953" s="8">
        <v>7.6799242424242422</v>
      </c>
      <c r="Y1953" s="8">
        <v>0</v>
      </c>
      <c r="Z1953" s="8">
        <v>7.6799242424242422</v>
      </c>
      <c r="AA1953" s="8">
        <v>0</v>
      </c>
      <c r="AB1953" s="8">
        <v>0</v>
      </c>
      <c r="AC1953" s="8">
        <v>0</v>
      </c>
      <c r="AD1953" s="8">
        <v>0</v>
      </c>
      <c r="AE1953" s="8">
        <v>0</v>
      </c>
      <c r="AF1953" s="8">
        <v>0</v>
      </c>
      <c r="AG1953" s="8">
        <v>0</v>
      </c>
      <c r="AH1953" s="8">
        <v>0</v>
      </c>
      <c r="AI1953" s="8">
        <v>0</v>
      </c>
      <c r="AJ1953" s="8">
        <v>0</v>
      </c>
      <c r="AK1953" s="8">
        <v>0</v>
      </c>
      <c r="AL1953" s="8">
        <v>0</v>
      </c>
      <c r="AM1953" s="8">
        <v>0</v>
      </c>
      <c r="AN1953" s="8">
        <v>0</v>
      </c>
      <c r="AO1953" s="8">
        <v>0</v>
      </c>
      <c r="AP1953" s="8">
        <v>0</v>
      </c>
      <c r="AQ1953" s="8">
        <v>0</v>
      </c>
      <c r="AR1953" s="8">
        <v>0</v>
      </c>
      <c r="AS1953" s="8">
        <v>0</v>
      </c>
      <c r="AT1953" s="8">
        <v>0</v>
      </c>
      <c r="AU1953" s="7">
        <v>0</v>
      </c>
      <c r="AV1953" s="7">
        <v>0</v>
      </c>
      <c r="AW1953" s="7">
        <v>0</v>
      </c>
      <c r="AX1953" s="7">
        <v>0</v>
      </c>
      <c r="AY1953" s="7">
        <v>0</v>
      </c>
      <c r="AZ1953" s="7">
        <v>0</v>
      </c>
      <c r="BA1953" s="7">
        <v>0</v>
      </c>
      <c r="BB1953" s="7">
        <v>0</v>
      </c>
      <c r="BC1953" s="8">
        <v>0</v>
      </c>
      <c r="BD1953" s="8">
        <v>0</v>
      </c>
      <c r="BE1953" s="8">
        <v>0</v>
      </c>
      <c r="BF1953" s="8">
        <v>0</v>
      </c>
      <c r="BG1953" s="8">
        <v>0</v>
      </c>
      <c r="BH1953" s="8">
        <v>0</v>
      </c>
      <c r="BI1953" s="8">
        <v>0</v>
      </c>
      <c r="BJ1953" s="8">
        <v>0</v>
      </c>
      <c r="BK1953" s="8">
        <v>0</v>
      </c>
      <c r="BL1953" s="8">
        <v>7.6799242424242422</v>
      </c>
      <c r="BM1953" s="8">
        <v>0</v>
      </c>
      <c r="BN1953" s="8">
        <v>7.6799242424242422</v>
      </c>
      <c r="BO1953" s="8">
        <v>0</v>
      </c>
      <c r="BP1953" s="8">
        <v>0</v>
      </c>
      <c r="BQ1953" s="8">
        <v>0</v>
      </c>
      <c r="BR1953" s="8">
        <v>0</v>
      </c>
    </row>
    <row r="1954" spans="1:70" x14ac:dyDescent="0.25">
      <c r="A1954" s="6">
        <v>35364020</v>
      </c>
      <c r="B1954" t="s">
        <v>3702</v>
      </c>
      <c r="C1954" s="7" t="s">
        <v>421</v>
      </c>
      <c r="D1954" s="7" t="s">
        <v>2647</v>
      </c>
      <c r="E1954" s="7" t="s">
        <v>421</v>
      </c>
      <c r="F1954" t="s">
        <v>2507</v>
      </c>
      <c r="G1954" t="s">
        <v>2648</v>
      </c>
      <c r="H1954" t="s">
        <v>1711</v>
      </c>
      <c r="I1954" t="s">
        <v>163</v>
      </c>
      <c r="J1954" t="s">
        <v>158</v>
      </c>
      <c r="K1954" t="s">
        <v>159</v>
      </c>
      <c r="L1954">
        <v>36.2790554591</v>
      </c>
      <c r="M1954">
        <v>-121.3033828982</v>
      </c>
      <c r="N1954" s="7" t="s">
        <v>3686</v>
      </c>
      <c r="O1954" s="7" t="s">
        <v>3701</v>
      </c>
      <c r="P1954" s="7" t="s">
        <v>3688</v>
      </c>
      <c r="Q1954" s="7" t="s">
        <v>141</v>
      </c>
      <c r="R1954" s="7">
        <v>1359</v>
      </c>
      <c r="S1954" s="7">
        <v>516</v>
      </c>
      <c r="T1954" s="7" t="s">
        <v>123</v>
      </c>
      <c r="U1954" s="7"/>
      <c r="V1954" s="7" t="s">
        <v>422</v>
      </c>
      <c r="W1954" s="8">
        <v>0</v>
      </c>
      <c r="X1954" s="8">
        <v>7.5</v>
      </c>
      <c r="Y1954" s="8">
        <v>0</v>
      </c>
      <c r="Z1954" s="8">
        <v>7.5</v>
      </c>
      <c r="AA1954" s="8">
        <v>0</v>
      </c>
      <c r="AB1954" s="8">
        <v>0</v>
      </c>
      <c r="AC1954" s="8">
        <v>0</v>
      </c>
      <c r="AD1954" s="8">
        <v>0</v>
      </c>
      <c r="AE1954" s="8">
        <v>0</v>
      </c>
      <c r="AF1954" s="8">
        <v>0</v>
      </c>
      <c r="AG1954" s="8">
        <v>0</v>
      </c>
      <c r="AH1954" s="8">
        <v>0</v>
      </c>
      <c r="AI1954" s="8">
        <v>0</v>
      </c>
      <c r="AJ1954" s="8">
        <v>0</v>
      </c>
      <c r="AK1954" s="8">
        <v>0</v>
      </c>
      <c r="AL1954" s="8">
        <v>0</v>
      </c>
      <c r="AM1954" s="8">
        <v>0</v>
      </c>
      <c r="AN1954" s="8">
        <v>0</v>
      </c>
      <c r="AO1954" s="8">
        <v>0</v>
      </c>
      <c r="AP1954" s="8">
        <v>0</v>
      </c>
      <c r="AQ1954" s="8">
        <v>0</v>
      </c>
      <c r="AR1954" s="8">
        <v>0</v>
      </c>
      <c r="AS1954" s="8">
        <v>0</v>
      </c>
      <c r="AT1954" s="8">
        <v>0</v>
      </c>
      <c r="AU1954" s="7">
        <v>0</v>
      </c>
      <c r="AV1954" s="7">
        <v>0</v>
      </c>
      <c r="AW1954" s="7">
        <v>0</v>
      </c>
      <c r="AX1954" s="7">
        <v>0</v>
      </c>
      <c r="AY1954" s="7">
        <v>0</v>
      </c>
      <c r="AZ1954" s="7">
        <v>0</v>
      </c>
      <c r="BA1954" s="7">
        <v>0</v>
      </c>
      <c r="BB1954" s="7">
        <v>0</v>
      </c>
      <c r="BC1954" s="8">
        <v>0</v>
      </c>
      <c r="BD1954" s="8">
        <v>0</v>
      </c>
      <c r="BE1954" s="8">
        <v>0</v>
      </c>
      <c r="BF1954" s="8">
        <v>0</v>
      </c>
      <c r="BG1954" s="8">
        <v>0</v>
      </c>
      <c r="BH1954" s="8">
        <v>0</v>
      </c>
      <c r="BI1954" s="8">
        <v>0</v>
      </c>
      <c r="BJ1954" s="8">
        <v>0</v>
      </c>
      <c r="BK1954" s="8">
        <v>0</v>
      </c>
      <c r="BL1954" s="8">
        <v>7.5</v>
      </c>
      <c r="BM1954" s="8">
        <v>0</v>
      </c>
      <c r="BN1954" s="8">
        <v>7.5</v>
      </c>
      <c r="BO1954" s="8">
        <v>0</v>
      </c>
      <c r="BP1954" s="8">
        <v>0</v>
      </c>
      <c r="BQ1954" s="8">
        <v>0</v>
      </c>
      <c r="BR1954" s="8">
        <v>0</v>
      </c>
    </row>
    <row r="1955" spans="1:70" x14ac:dyDescent="0.25">
      <c r="A1955" s="6">
        <v>35113103</v>
      </c>
      <c r="B1955" t="s">
        <v>3703</v>
      </c>
      <c r="C1955" s="7" t="s">
        <v>101</v>
      </c>
      <c r="D1955" s="7" t="s">
        <v>94</v>
      </c>
      <c r="E1955" s="7" t="s">
        <v>95</v>
      </c>
      <c r="F1955" t="s">
        <v>2507</v>
      </c>
      <c r="G1955" t="s">
        <v>2508</v>
      </c>
      <c r="H1955" t="s">
        <v>1687</v>
      </c>
      <c r="I1955" t="s">
        <v>173</v>
      </c>
      <c r="J1955" t="s">
        <v>158</v>
      </c>
      <c r="K1955" t="s">
        <v>1190</v>
      </c>
      <c r="L1955">
        <v>37.1931891252</v>
      </c>
      <c r="M1955">
        <v>-122.0165560497</v>
      </c>
      <c r="N1955" s="7" t="s">
        <v>1688</v>
      </c>
      <c r="O1955" s="7" t="s">
        <v>1693</v>
      </c>
      <c r="P1955" s="7" t="s">
        <v>1690</v>
      </c>
      <c r="Q1955" s="7" t="s">
        <v>170</v>
      </c>
      <c r="R1955" s="7">
        <v>1864</v>
      </c>
      <c r="S1955" s="7"/>
      <c r="T1955" s="7"/>
      <c r="U1955" s="7"/>
      <c r="V1955" s="7" t="s">
        <v>101</v>
      </c>
      <c r="W1955" s="8">
        <v>0.21818181818181817</v>
      </c>
      <c r="X1955" s="8">
        <v>0</v>
      </c>
      <c r="Y1955" s="8">
        <v>0</v>
      </c>
      <c r="Z1955" s="8">
        <v>0.21818181818181817</v>
      </c>
      <c r="AA1955" s="8">
        <v>0</v>
      </c>
      <c r="AB1955" s="8">
        <v>0</v>
      </c>
      <c r="AC1955" s="8">
        <v>0</v>
      </c>
      <c r="AD1955" s="8">
        <v>0</v>
      </c>
      <c r="AE1955" s="8">
        <v>0.2181818181818182</v>
      </c>
      <c r="AF1955" s="8">
        <v>0</v>
      </c>
      <c r="AG1955" s="8">
        <v>0</v>
      </c>
      <c r="AH1955" s="8">
        <v>0.2181818181818182</v>
      </c>
      <c r="AI1955" s="8">
        <v>0</v>
      </c>
      <c r="AJ1955" s="8">
        <v>0</v>
      </c>
      <c r="AK1955" s="8">
        <v>0</v>
      </c>
      <c r="AL1955" s="8">
        <v>0</v>
      </c>
      <c r="AM1955" s="8">
        <v>0</v>
      </c>
      <c r="AN1955" s="8">
        <v>0</v>
      </c>
      <c r="AO1955" s="8">
        <v>0</v>
      </c>
      <c r="AP1955" s="8">
        <v>0</v>
      </c>
      <c r="AQ1955" s="8">
        <v>0</v>
      </c>
      <c r="AR1955" s="8">
        <v>0</v>
      </c>
      <c r="AS1955" s="8">
        <v>0</v>
      </c>
      <c r="AT1955" s="8">
        <v>0</v>
      </c>
      <c r="AU1955" s="7">
        <v>0</v>
      </c>
      <c r="AV1955" s="7">
        <v>0</v>
      </c>
      <c r="AW1955" s="7">
        <v>0</v>
      </c>
      <c r="AX1955" s="7">
        <v>0</v>
      </c>
      <c r="AY1955" s="7">
        <v>0</v>
      </c>
      <c r="AZ1955" s="7">
        <v>0</v>
      </c>
      <c r="BA1955" s="7">
        <v>0</v>
      </c>
      <c r="BB1955" s="7">
        <v>0</v>
      </c>
      <c r="BC1955" s="8">
        <v>0</v>
      </c>
      <c r="BD1955" s="8">
        <v>0</v>
      </c>
      <c r="BE1955" s="8">
        <v>0</v>
      </c>
      <c r="BF1955" s="8">
        <v>0</v>
      </c>
      <c r="BG1955" s="8">
        <v>0</v>
      </c>
      <c r="BH1955" s="8">
        <v>0</v>
      </c>
      <c r="BI1955" s="8">
        <v>0</v>
      </c>
      <c r="BJ1955" s="8">
        <v>0</v>
      </c>
      <c r="BK1955" s="8">
        <v>0</v>
      </c>
      <c r="BL1955" s="8">
        <v>0</v>
      </c>
      <c r="BM1955" s="8">
        <v>0</v>
      </c>
      <c r="BN1955" s="8">
        <v>0</v>
      </c>
      <c r="BO1955" s="8">
        <v>0</v>
      </c>
      <c r="BP1955" s="8">
        <v>0</v>
      </c>
      <c r="BQ1955" s="8">
        <v>0</v>
      </c>
      <c r="BR1955" s="8">
        <v>0</v>
      </c>
    </row>
    <row r="1956" spans="1:70" x14ac:dyDescent="0.25">
      <c r="A1956" s="6">
        <v>35113104</v>
      </c>
      <c r="B1956" t="s">
        <v>3704</v>
      </c>
      <c r="C1956" s="7" t="s">
        <v>101</v>
      </c>
      <c r="D1956" s="7" t="s">
        <v>94</v>
      </c>
      <c r="E1956" s="7" t="s">
        <v>95</v>
      </c>
      <c r="F1956" t="s">
        <v>2507</v>
      </c>
      <c r="G1956" t="s">
        <v>2508</v>
      </c>
      <c r="H1956" t="s">
        <v>1687</v>
      </c>
      <c r="I1956" t="s">
        <v>173</v>
      </c>
      <c r="J1956" t="s">
        <v>158</v>
      </c>
      <c r="K1956" t="s">
        <v>1190</v>
      </c>
      <c r="L1956">
        <v>37.1935836249</v>
      </c>
      <c r="M1956">
        <v>-121.9963655498</v>
      </c>
      <c r="N1956" s="7" t="s">
        <v>1688</v>
      </c>
      <c r="O1956" s="7" t="s">
        <v>1693</v>
      </c>
      <c r="P1956" s="7" t="s">
        <v>1690</v>
      </c>
      <c r="Q1956" s="7" t="s">
        <v>170</v>
      </c>
      <c r="R1956" s="7">
        <v>1864</v>
      </c>
      <c r="S1956" s="7"/>
      <c r="T1956" s="7"/>
      <c r="U1956" s="7"/>
      <c r="V1956" s="7" t="s">
        <v>101</v>
      </c>
      <c r="W1956" s="8">
        <v>0.25081439393939392</v>
      </c>
      <c r="X1956" s="8">
        <v>0</v>
      </c>
      <c r="Y1956" s="8">
        <v>0</v>
      </c>
      <c r="Z1956" s="8">
        <v>0.25081439393939392</v>
      </c>
      <c r="AA1956" s="8">
        <v>0</v>
      </c>
      <c r="AB1956" s="8">
        <v>0</v>
      </c>
      <c r="AC1956" s="8">
        <v>0</v>
      </c>
      <c r="AD1956" s="8">
        <v>0</v>
      </c>
      <c r="AE1956" s="8">
        <v>0.25081439393939398</v>
      </c>
      <c r="AF1956" s="8">
        <v>0</v>
      </c>
      <c r="AG1956" s="8">
        <v>0</v>
      </c>
      <c r="AH1956" s="8">
        <v>0.25081439393939398</v>
      </c>
      <c r="AI1956" s="8">
        <v>0</v>
      </c>
      <c r="AJ1956" s="8">
        <v>0</v>
      </c>
      <c r="AK1956" s="8">
        <v>0</v>
      </c>
      <c r="AL1956" s="8">
        <v>0</v>
      </c>
      <c r="AM1956" s="8">
        <v>0</v>
      </c>
      <c r="AN1956" s="8">
        <v>0</v>
      </c>
      <c r="AO1956" s="8">
        <v>0</v>
      </c>
      <c r="AP1956" s="8">
        <v>0</v>
      </c>
      <c r="AQ1956" s="8">
        <v>0</v>
      </c>
      <c r="AR1956" s="8">
        <v>0</v>
      </c>
      <c r="AS1956" s="8">
        <v>0</v>
      </c>
      <c r="AT1956" s="8">
        <v>0</v>
      </c>
      <c r="AU1956" s="7">
        <v>0</v>
      </c>
      <c r="AV1956" s="7">
        <v>0</v>
      </c>
      <c r="AW1956" s="7">
        <v>0</v>
      </c>
      <c r="AX1956" s="7">
        <v>0</v>
      </c>
      <c r="AY1956" s="7">
        <v>0</v>
      </c>
      <c r="AZ1956" s="7">
        <v>0</v>
      </c>
      <c r="BA1956" s="7">
        <v>0</v>
      </c>
      <c r="BB1956" s="7">
        <v>0</v>
      </c>
      <c r="BC1956" s="8">
        <v>0</v>
      </c>
      <c r="BD1956" s="8">
        <v>0</v>
      </c>
      <c r="BE1956" s="8">
        <v>0</v>
      </c>
      <c r="BF1956" s="8">
        <v>0</v>
      </c>
      <c r="BG1956" s="8">
        <v>0</v>
      </c>
      <c r="BH1956" s="8">
        <v>0</v>
      </c>
      <c r="BI1956" s="8">
        <v>0</v>
      </c>
      <c r="BJ1956" s="8">
        <v>0</v>
      </c>
      <c r="BK1956" s="8">
        <v>0</v>
      </c>
      <c r="BL1956" s="8">
        <v>0</v>
      </c>
      <c r="BM1956" s="8">
        <v>0</v>
      </c>
      <c r="BN1956" s="8">
        <v>0</v>
      </c>
      <c r="BO1956" s="8">
        <v>0</v>
      </c>
      <c r="BP1956" s="8">
        <v>0</v>
      </c>
      <c r="BQ1956" s="8">
        <v>0</v>
      </c>
      <c r="BR1956" s="8">
        <v>0</v>
      </c>
    </row>
    <row r="1957" spans="1:70" x14ac:dyDescent="0.25">
      <c r="A1957" s="6">
        <v>35113105</v>
      </c>
      <c r="B1957" t="s">
        <v>3705</v>
      </c>
      <c r="C1957" s="7" t="s">
        <v>101</v>
      </c>
      <c r="D1957" s="7" t="s">
        <v>94</v>
      </c>
      <c r="E1957" s="7" t="s">
        <v>95</v>
      </c>
      <c r="F1957" t="s">
        <v>2507</v>
      </c>
      <c r="G1957" t="s">
        <v>2508</v>
      </c>
      <c r="H1957" t="s">
        <v>1687</v>
      </c>
      <c r="I1957" t="s">
        <v>173</v>
      </c>
      <c r="J1957" t="s">
        <v>158</v>
      </c>
      <c r="K1957" t="s">
        <v>1190</v>
      </c>
      <c r="L1957">
        <v>37.189688414000003</v>
      </c>
      <c r="M1957">
        <v>-122.0096654524</v>
      </c>
      <c r="N1957" s="7" t="s">
        <v>1688</v>
      </c>
      <c r="O1957" s="7" t="s">
        <v>1693</v>
      </c>
      <c r="P1957" s="7" t="s">
        <v>1690</v>
      </c>
      <c r="Q1957" s="7" t="s">
        <v>170</v>
      </c>
      <c r="R1957" s="7">
        <v>1864</v>
      </c>
      <c r="S1957" s="7"/>
      <c r="T1957" s="7"/>
      <c r="U1957" s="7"/>
      <c r="V1957" s="7" t="s">
        <v>101</v>
      </c>
      <c r="W1957" s="8">
        <v>0.71628787878787881</v>
      </c>
      <c r="X1957" s="8">
        <v>0</v>
      </c>
      <c r="Y1957" s="8">
        <v>0</v>
      </c>
      <c r="Z1957" s="8">
        <v>0.71628787878787881</v>
      </c>
      <c r="AA1957" s="8">
        <v>0</v>
      </c>
      <c r="AB1957" s="8">
        <v>0</v>
      </c>
      <c r="AC1957" s="8">
        <v>0</v>
      </c>
      <c r="AD1957" s="8">
        <v>0</v>
      </c>
      <c r="AE1957" s="8">
        <v>0</v>
      </c>
      <c r="AF1957" s="8">
        <v>0</v>
      </c>
      <c r="AG1957" s="8">
        <v>0</v>
      </c>
      <c r="AH1957" s="8">
        <v>0</v>
      </c>
      <c r="AI1957" s="8">
        <v>0.71628787878787892</v>
      </c>
      <c r="AJ1957" s="8">
        <v>0</v>
      </c>
      <c r="AK1957" s="8">
        <v>0</v>
      </c>
      <c r="AL1957" s="8">
        <v>0.71628787878787892</v>
      </c>
      <c r="AM1957" s="8">
        <v>0</v>
      </c>
      <c r="AN1957" s="8">
        <v>0</v>
      </c>
      <c r="AO1957" s="8">
        <v>0</v>
      </c>
      <c r="AP1957" s="8">
        <v>0</v>
      </c>
      <c r="AQ1957" s="8">
        <v>0</v>
      </c>
      <c r="AR1957" s="8">
        <v>0</v>
      </c>
      <c r="AS1957" s="8">
        <v>0</v>
      </c>
      <c r="AT1957" s="8">
        <v>0</v>
      </c>
      <c r="AU1957" s="7">
        <v>0</v>
      </c>
      <c r="AV1957" s="7">
        <v>0</v>
      </c>
      <c r="AW1957" s="7">
        <v>0</v>
      </c>
      <c r="AX1957" s="7">
        <v>0</v>
      </c>
      <c r="AY1957" s="7">
        <v>0</v>
      </c>
      <c r="AZ1957" s="7">
        <v>0</v>
      </c>
      <c r="BA1957" s="7">
        <v>0</v>
      </c>
      <c r="BB1957" s="7">
        <v>0</v>
      </c>
      <c r="BC1957" s="8">
        <v>0</v>
      </c>
      <c r="BD1957" s="8">
        <v>0</v>
      </c>
      <c r="BE1957" s="8">
        <v>0</v>
      </c>
      <c r="BF1957" s="8">
        <v>0</v>
      </c>
      <c r="BG1957" s="8">
        <v>0</v>
      </c>
      <c r="BH1957" s="8">
        <v>0</v>
      </c>
      <c r="BI1957" s="8">
        <v>0</v>
      </c>
      <c r="BJ1957" s="8">
        <v>0</v>
      </c>
      <c r="BK1957" s="8">
        <v>0</v>
      </c>
      <c r="BL1957" s="8">
        <v>0</v>
      </c>
      <c r="BM1957" s="8">
        <v>0</v>
      </c>
      <c r="BN1957" s="8">
        <v>0</v>
      </c>
      <c r="BO1957" s="8">
        <v>0</v>
      </c>
      <c r="BP1957" s="8">
        <v>0</v>
      </c>
      <c r="BQ1957" s="8">
        <v>0</v>
      </c>
      <c r="BR1957" s="8">
        <v>0</v>
      </c>
    </row>
    <row r="1958" spans="1:70" x14ac:dyDescent="0.25">
      <c r="A1958" s="6">
        <v>35113108</v>
      </c>
      <c r="B1958" t="s">
        <v>3706</v>
      </c>
      <c r="C1958" s="7" t="s">
        <v>101</v>
      </c>
      <c r="D1958" s="7" t="s">
        <v>94</v>
      </c>
      <c r="E1958" s="7" t="s">
        <v>95</v>
      </c>
      <c r="F1958" t="s">
        <v>2507</v>
      </c>
      <c r="G1958" t="s">
        <v>2508</v>
      </c>
      <c r="H1958" t="s">
        <v>1687</v>
      </c>
      <c r="I1958" t="s">
        <v>157</v>
      </c>
      <c r="J1958" t="s">
        <v>158</v>
      </c>
      <c r="K1958" t="s">
        <v>1190</v>
      </c>
      <c r="L1958">
        <v>37.191166814200002</v>
      </c>
      <c r="M1958">
        <v>-122.0324177392</v>
      </c>
      <c r="N1958" s="7" t="s">
        <v>1688</v>
      </c>
      <c r="O1958" s="7" t="s">
        <v>1693</v>
      </c>
      <c r="P1958" s="7" t="s">
        <v>1690</v>
      </c>
      <c r="Q1958" s="7" t="s">
        <v>170</v>
      </c>
      <c r="R1958" s="7">
        <v>1864</v>
      </c>
      <c r="S1958" s="7">
        <v>917</v>
      </c>
      <c r="T1958" s="7" t="s">
        <v>220</v>
      </c>
      <c r="U1958" s="7"/>
      <c r="V1958" s="7" t="s">
        <v>101</v>
      </c>
      <c r="W1958" s="8">
        <v>0.72102272727272732</v>
      </c>
      <c r="X1958" s="8">
        <v>0</v>
      </c>
      <c r="Y1958" s="8">
        <v>0</v>
      </c>
      <c r="Z1958" s="8">
        <v>0.72102272727272732</v>
      </c>
      <c r="AA1958" s="8">
        <v>0</v>
      </c>
      <c r="AB1958" s="8">
        <v>0</v>
      </c>
      <c r="AC1958" s="8">
        <v>0</v>
      </c>
      <c r="AD1958" s="8">
        <v>0</v>
      </c>
      <c r="AE1958" s="8">
        <v>0</v>
      </c>
      <c r="AF1958" s="8">
        <v>0</v>
      </c>
      <c r="AG1958" s="8">
        <v>0</v>
      </c>
      <c r="AH1958" s="8">
        <v>0</v>
      </c>
      <c r="AI1958" s="8">
        <v>0</v>
      </c>
      <c r="AJ1958" s="8">
        <v>0</v>
      </c>
      <c r="AK1958" s="8">
        <v>0</v>
      </c>
      <c r="AL1958" s="8">
        <v>0</v>
      </c>
      <c r="AM1958" s="8">
        <v>0.72102272727272743</v>
      </c>
      <c r="AN1958" s="8">
        <v>0</v>
      </c>
      <c r="AO1958" s="8">
        <v>0</v>
      </c>
      <c r="AP1958" s="8">
        <v>0.72102272727272743</v>
      </c>
      <c r="AQ1958" s="8">
        <v>0</v>
      </c>
      <c r="AR1958" s="8">
        <v>0</v>
      </c>
      <c r="AS1958" s="8">
        <v>0</v>
      </c>
      <c r="AT1958" s="8">
        <v>0</v>
      </c>
      <c r="AU1958" s="7">
        <v>0</v>
      </c>
      <c r="AV1958" s="7">
        <v>0</v>
      </c>
      <c r="AW1958" s="7">
        <v>0</v>
      </c>
      <c r="AX1958" s="7">
        <v>0</v>
      </c>
      <c r="AY1958" s="7">
        <v>0</v>
      </c>
      <c r="AZ1958" s="7">
        <v>0</v>
      </c>
      <c r="BA1958" s="7">
        <v>0</v>
      </c>
      <c r="BB1958" s="7">
        <v>0</v>
      </c>
      <c r="BC1958" s="8">
        <v>0</v>
      </c>
      <c r="BD1958" s="8">
        <v>0</v>
      </c>
      <c r="BE1958" s="8">
        <v>0</v>
      </c>
      <c r="BF1958" s="8">
        <v>0</v>
      </c>
      <c r="BG1958" s="8">
        <v>0</v>
      </c>
      <c r="BH1958" s="8">
        <v>0</v>
      </c>
      <c r="BI1958" s="8">
        <v>0</v>
      </c>
      <c r="BJ1958" s="8">
        <v>0</v>
      </c>
      <c r="BK1958" s="8">
        <v>0</v>
      </c>
      <c r="BL1958" s="8">
        <v>0</v>
      </c>
      <c r="BM1958" s="8">
        <v>0</v>
      </c>
      <c r="BN1958" s="8">
        <v>0</v>
      </c>
      <c r="BO1958" s="8">
        <v>0</v>
      </c>
      <c r="BP1958" s="8">
        <v>0</v>
      </c>
      <c r="BQ1958" s="8">
        <v>0</v>
      </c>
      <c r="BR1958" s="8">
        <v>0</v>
      </c>
    </row>
    <row r="1959" spans="1:70" x14ac:dyDescent="0.25">
      <c r="A1959" s="6">
        <v>35113109</v>
      </c>
      <c r="B1959" t="s">
        <v>3707</v>
      </c>
      <c r="C1959" s="7" t="s">
        <v>101</v>
      </c>
      <c r="D1959" s="7" t="s">
        <v>94</v>
      </c>
      <c r="E1959" s="7" t="s">
        <v>95</v>
      </c>
      <c r="F1959" t="s">
        <v>2507</v>
      </c>
      <c r="G1959" t="s">
        <v>2508</v>
      </c>
      <c r="H1959" t="s">
        <v>1687</v>
      </c>
      <c r="I1959" t="s">
        <v>173</v>
      </c>
      <c r="J1959" t="s">
        <v>158</v>
      </c>
      <c r="K1959" t="s">
        <v>1190</v>
      </c>
      <c r="L1959">
        <v>37.1962519231</v>
      </c>
      <c r="M1959">
        <v>-122.0064469515</v>
      </c>
      <c r="N1959" s="7" t="s">
        <v>1688</v>
      </c>
      <c r="O1959" s="7" t="s">
        <v>1693</v>
      </c>
      <c r="P1959" s="7" t="s">
        <v>1690</v>
      </c>
      <c r="Q1959" s="7" t="s">
        <v>170</v>
      </c>
      <c r="R1959" s="7">
        <v>1864</v>
      </c>
      <c r="S1959" s="7"/>
      <c r="T1959" s="7"/>
      <c r="U1959" s="7"/>
      <c r="V1959" s="7" t="s">
        <v>101</v>
      </c>
      <c r="W1959" s="8">
        <v>0.12897727272727272</v>
      </c>
      <c r="X1959" s="8">
        <v>0</v>
      </c>
      <c r="Y1959" s="8">
        <v>0</v>
      </c>
      <c r="Z1959" s="8">
        <v>0.12897727272727272</v>
      </c>
      <c r="AA1959" s="8">
        <v>0</v>
      </c>
      <c r="AB1959" s="8">
        <v>0</v>
      </c>
      <c r="AC1959" s="8">
        <v>0</v>
      </c>
      <c r="AD1959" s="8">
        <v>0</v>
      </c>
      <c r="AE1959" s="8">
        <v>0.12897727272727272</v>
      </c>
      <c r="AF1959" s="8">
        <v>0</v>
      </c>
      <c r="AG1959" s="8">
        <v>0</v>
      </c>
      <c r="AH1959" s="8">
        <v>0.12897727272727272</v>
      </c>
      <c r="AI1959" s="8">
        <v>0</v>
      </c>
      <c r="AJ1959" s="8">
        <v>0</v>
      </c>
      <c r="AK1959" s="8">
        <v>0</v>
      </c>
      <c r="AL1959" s="8">
        <v>0</v>
      </c>
      <c r="AM1959" s="8">
        <v>0</v>
      </c>
      <c r="AN1959" s="8">
        <v>0</v>
      </c>
      <c r="AO1959" s="8">
        <v>0</v>
      </c>
      <c r="AP1959" s="8">
        <v>0</v>
      </c>
      <c r="AQ1959" s="8">
        <v>0</v>
      </c>
      <c r="AR1959" s="8">
        <v>0</v>
      </c>
      <c r="AS1959" s="8">
        <v>0</v>
      </c>
      <c r="AT1959" s="8">
        <v>0</v>
      </c>
      <c r="AU1959" s="7">
        <v>0</v>
      </c>
      <c r="AV1959" s="7">
        <v>0</v>
      </c>
      <c r="AW1959" s="7">
        <v>0</v>
      </c>
      <c r="AX1959" s="7">
        <v>0</v>
      </c>
      <c r="AY1959" s="7">
        <v>0</v>
      </c>
      <c r="AZ1959" s="7">
        <v>0</v>
      </c>
      <c r="BA1959" s="7">
        <v>0</v>
      </c>
      <c r="BB1959" s="7">
        <v>0</v>
      </c>
      <c r="BC1959" s="8">
        <v>0</v>
      </c>
      <c r="BD1959" s="8">
        <v>0</v>
      </c>
      <c r="BE1959" s="8">
        <v>0</v>
      </c>
      <c r="BF1959" s="8">
        <v>0</v>
      </c>
      <c r="BG1959" s="8">
        <v>0</v>
      </c>
      <c r="BH1959" s="8">
        <v>0</v>
      </c>
      <c r="BI1959" s="8">
        <v>0</v>
      </c>
      <c r="BJ1959" s="8">
        <v>0</v>
      </c>
      <c r="BK1959" s="8">
        <v>0</v>
      </c>
      <c r="BL1959" s="8">
        <v>0</v>
      </c>
      <c r="BM1959" s="8">
        <v>0</v>
      </c>
      <c r="BN1959" s="8">
        <v>0</v>
      </c>
      <c r="BO1959" s="8">
        <v>0</v>
      </c>
      <c r="BP1959" s="8">
        <v>0</v>
      </c>
      <c r="BQ1959" s="8">
        <v>0</v>
      </c>
      <c r="BR1959" s="8">
        <v>0</v>
      </c>
    </row>
    <row r="1960" spans="1:70" x14ac:dyDescent="0.25">
      <c r="A1960" s="6">
        <v>35119965</v>
      </c>
      <c r="B1960" t="s">
        <v>3708</v>
      </c>
      <c r="C1960" s="7" t="s">
        <v>93</v>
      </c>
      <c r="D1960" s="7" t="s">
        <v>94</v>
      </c>
      <c r="E1960" s="7" t="s">
        <v>95</v>
      </c>
      <c r="F1960" t="s">
        <v>2507</v>
      </c>
      <c r="G1960" t="s">
        <v>2508</v>
      </c>
      <c r="H1960" t="s">
        <v>1687</v>
      </c>
      <c r="I1960" t="s">
        <v>157</v>
      </c>
      <c r="J1960" t="s">
        <v>158</v>
      </c>
      <c r="K1960" t="s">
        <v>1190</v>
      </c>
      <c r="L1960">
        <v>37.191166814200002</v>
      </c>
      <c r="M1960">
        <v>-122.0324177392</v>
      </c>
      <c r="N1960" s="7" t="s">
        <v>1688</v>
      </c>
      <c r="O1960" s="7" t="s">
        <v>1693</v>
      </c>
      <c r="P1960" s="7" t="s">
        <v>1690</v>
      </c>
      <c r="Q1960" s="7" t="s">
        <v>170</v>
      </c>
      <c r="R1960" s="7">
        <v>1864</v>
      </c>
      <c r="S1960" s="7">
        <v>917</v>
      </c>
      <c r="T1960" s="7" t="s">
        <v>220</v>
      </c>
      <c r="U1960" s="7"/>
      <c r="V1960" s="7" t="s">
        <v>200</v>
      </c>
      <c r="W1960" s="8">
        <v>0.84905303030303025</v>
      </c>
      <c r="X1960" s="8">
        <v>0</v>
      </c>
      <c r="Y1960" s="8">
        <v>0</v>
      </c>
      <c r="Z1960" s="8">
        <v>0.84905303030303025</v>
      </c>
      <c r="AA1960" s="8">
        <v>0</v>
      </c>
      <c r="AB1960" s="8">
        <v>0</v>
      </c>
      <c r="AC1960" s="8">
        <v>0</v>
      </c>
      <c r="AD1960" s="8">
        <v>0</v>
      </c>
      <c r="AE1960" s="8">
        <v>0</v>
      </c>
      <c r="AF1960" s="8">
        <v>0</v>
      </c>
      <c r="AG1960" s="8">
        <v>0</v>
      </c>
      <c r="AH1960" s="8">
        <v>0</v>
      </c>
      <c r="AI1960" s="8">
        <v>0</v>
      </c>
      <c r="AJ1960" s="8">
        <v>0</v>
      </c>
      <c r="AK1960" s="8">
        <v>0</v>
      </c>
      <c r="AL1960" s="8">
        <v>0</v>
      </c>
      <c r="AM1960" s="8">
        <v>0</v>
      </c>
      <c r="AN1960" s="8">
        <v>0</v>
      </c>
      <c r="AO1960" s="8">
        <v>0</v>
      </c>
      <c r="AP1960" s="8">
        <v>0</v>
      </c>
      <c r="AQ1960" s="8">
        <v>0.84905303030303048</v>
      </c>
      <c r="AR1960" s="8">
        <v>0</v>
      </c>
      <c r="AS1960" s="8">
        <v>0</v>
      </c>
      <c r="AT1960" s="8">
        <v>0.84905303030303048</v>
      </c>
      <c r="AU1960" s="7">
        <v>0</v>
      </c>
      <c r="AV1960" s="7">
        <v>0</v>
      </c>
      <c r="AW1960" s="7">
        <v>0</v>
      </c>
      <c r="AX1960" s="7">
        <v>0</v>
      </c>
      <c r="AY1960" s="7">
        <v>0</v>
      </c>
      <c r="AZ1960" s="7">
        <v>0</v>
      </c>
      <c r="BA1960" s="7">
        <v>0</v>
      </c>
      <c r="BB1960" s="7">
        <v>0</v>
      </c>
      <c r="BC1960" s="8">
        <v>0</v>
      </c>
      <c r="BD1960" s="8">
        <v>0</v>
      </c>
      <c r="BE1960" s="8">
        <v>0</v>
      </c>
      <c r="BF1960" s="8">
        <v>0</v>
      </c>
      <c r="BG1960" s="8">
        <v>0</v>
      </c>
      <c r="BH1960" s="8">
        <v>0</v>
      </c>
      <c r="BI1960" s="8">
        <v>0</v>
      </c>
      <c r="BJ1960" s="8">
        <v>0</v>
      </c>
      <c r="BK1960" s="8">
        <v>0</v>
      </c>
      <c r="BL1960" s="8">
        <v>0</v>
      </c>
      <c r="BM1960" s="8">
        <v>0</v>
      </c>
      <c r="BN1960" s="8">
        <v>0</v>
      </c>
      <c r="BO1960" s="8">
        <v>0</v>
      </c>
      <c r="BP1960" s="8">
        <v>0</v>
      </c>
      <c r="BQ1960" s="8">
        <v>0</v>
      </c>
      <c r="BR1960" s="8">
        <v>0</v>
      </c>
    </row>
    <row r="1961" spans="1:70" x14ac:dyDescent="0.25">
      <c r="A1961" s="6">
        <v>35119966</v>
      </c>
      <c r="B1961" t="s">
        <v>3709</v>
      </c>
      <c r="C1961" s="7" t="s">
        <v>101</v>
      </c>
      <c r="D1961" s="7" t="s">
        <v>94</v>
      </c>
      <c r="E1961" s="7" t="s">
        <v>95</v>
      </c>
      <c r="F1961" t="s">
        <v>2507</v>
      </c>
      <c r="G1961" t="s">
        <v>2508</v>
      </c>
      <c r="H1961" t="s">
        <v>1687</v>
      </c>
      <c r="I1961" t="s">
        <v>157</v>
      </c>
      <c r="J1961" t="s">
        <v>158</v>
      </c>
      <c r="K1961" t="s">
        <v>1190</v>
      </c>
      <c r="L1961">
        <v>37.191251917999999</v>
      </c>
      <c r="M1961">
        <v>-122.0332558538</v>
      </c>
      <c r="N1961" s="7" t="s">
        <v>1688</v>
      </c>
      <c r="O1961" s="7" t="s">
        <v>1693</v>
      </c>
      <c r="P1961" s="7" t="s">
        <v>1690</v>
      </c>
      <c r="Q1961" s="7" t="s">
        <v>170</v>
      </c>
      <c r="R1961" s="7">
        <v>1864</v>
      </c>
      <c r="S1961" s="7"/>
      <c r="T1961" s="7"/>
      <c r="U1961" s="7"/>
      <c r="V1961" s="7" t="s">
        <v>101</v>
      </c>
      <c r="W1961" s="8">
        <v>0.81912878787878785</v>
      </c>
      <c r="X1961" s="8">
        <v>0</v>
      </c>
      <c r="Y1961" s="8">
        <v>0</v>
      </c>
      <c r="Z1961" s="8">
        <v>0.81912878787878785</v>
      </c>
      <c r="AA1961" s="8">
        <v>0</v>
      </c>
      <c r="AB1961" s="8">
        <v>0</v>
      </c>
      <c r="AC1961" s="8">
        <v>0</v>
      </c>
      <c r="AD1961" s="8">
        <v>0</v>
      </c>
      <c r="AE1961" s="8">
        <v>0</v>
      </c>
      <c r="AF1961" s="8">
        <v>0</v>
      </c>
      <c r="AG1961" s="8">
        <v>0</v>
      </c>
      <c r="AH1961" s="8">
        <v>0</v>
      </c>
      <c r="AI1961" s="8">
        <v>0.81912878787878796</v>
      </c>
      <c r="AJ1961" s="8">
        <v>0</v>
      </c>
      <c r="AK1961" s="8">
        <v>0</v>
      </c>
      <c r="AL1961" s="8">
        <v>0.81912878787878796</v>
      </c>
      <c r="AM1961" s="8">
        <v>0</v>
      </c>
      <c r="AN1961" s="8">
        <v>0</v>
      </c>
      <c r="AO1961" s="8">
        <v>0</v>
      </c>
      <c r="AP1961" s="8">
        <v>0</v>
      </c>
      <c r="AQ1961" s="8">
        <v>0</v>
      </c>
      <c r="AR1961" s="8">
        <v>0</v>
      </c>
      <c r="AS1961" s="8">
        <v>0</v>
      </c>
      <c r="AT1961" s="8">
        <v>0</v>
      </c>
      <c r="AU1961" s="7">
        <v>0</v>
      </c>
      <c r="AV1961" s="7">
        <v>0</v>
      </c>
      <c r="AW1961" s="7">
        <v>0</v>
      </c>
      <c r="AX1961" s="7">
        <v>0</v>
      </c>
      <c r="AY1961" s="7">
        <v>0</v>
      </c>
      <c r="AZ1961" s="7">
        <v>0</v>
      </c>
      <c r="BA1961" s="7">
        <v>0</v>
      </c>
      <c r="BB1961" s="7">
        <v>0</v>
      </c>
      <c r="BC1961" s="8">
        <v>0</v>
      </c>
      <c r="BD1961" s="8">
        <v>0</v>
      </c>
      <c r="BE1961" s="8">
        <v>0</v>
      </c>
      <c r="BF1961" s="8">
        <v>0</v>
      </c>
      <c r="BG1961" s="8">
        <v>0</v>
      </c>
      <c r="BH1961" s="8">
        <v>0</v>
      </c>
      <c r="BI1961" s="8">
        <v>0</v>
      </c>
      <c r="BJ1961" s="8">
        <v>0</v>
      </c>
      <c r="BK1961" s="8">
        <v>0</v>
      </c>
      <c r="BL1961" s="8">
        <v>0</v>
      </c>
      <c r="BM1961" s="8">
        <v>0</v>
      </c>
      <c r="BN1961" s="8">
        <v>0</v>
      </c>
      <c r="BO1961" s="8">
        <v>0</v>
      </c>
      <c r="BP1961" s="8">
        <v>0</v>
      </c>
      <c r="BQ1961" s="8">
        <v>0</v>
      </c>
      <c r="BR1961" s="8">
        <v>0</v>
      </c>
    </row>
    <row r="1962" spans="1:70" x14ac:dyDescent="0.25">
      <c r="A1962" s="6">
        <v>35119969</v>
      </c>
      <c r="B1962" t="s">
        <v>3710</v>
      </c>
      <c r="C1962" s="7" t="s">
        <v>101</v>
      </c>
      <c r="D1962" s="7" t="s">
        <v>94</v>
      </c>
      <c r="E1962" s="7" t="s">
        <v>95</v>
      </c>
      <c r="F1962" t="s">
        <v>2507</v>
      </c>
      <c r="G1962" t="s">
        <v>2508</v>
      </c>
      <c r="H1962" t="s">
        <v>1687</v>
      </c>
      <c r="I1962" t="s">
        <v>173</v>
      </c>
      <c r="J1962" t="s">
        <v>158</v>
      </c>
      <c r="K1962" t="s">
        <v>1190</v>
      </c>
      <c r="L1962">
        <v>37.1991826625</v>
      </c>
      <c r="M1962">
        <v>-122.0421357594</v>
      </c>
      <c r="N1962" s="7" t="s">
        <v>1688</v>
      </c>
      <c r="O1962" s="7" t="s">
        <v>1693</v>
      </c>
      <c r="P1962" s="7" t="s">
        <v>1690</v>
      </c>
      <c r="Q1962" s="7" t="s">
        <v>170</v>
      </c>
      <c r="R1962" s="7">
        <v>1864</v>
      </c>
      <c r="S1962" s="7"/>
      <c r="T1962" s="7"/>
      <c r="U1962" s="7"/>
      <c r="V1962" s="7" t="s">
        <v>101</v>
      </c>
      <c r="W1962" s="8">
        <v>1.2835227272727272</v>
      </c>
      <c r="X1962" s="8">
        <v>0</v>
      </c>
      <c r="Y1962" s="8">
        <v>0</v>
      </c>
      <c r="Z1962" s="8">
        <v>1.2835227272727272</v>
      </c>
      <c r="AA1962" s="8">
        <v>0</v>
      </c>
      <c r="AB1962" s="8">
        <v>0</v>
      </c>
      <c r="AC1962" s="8">
        <v>0</v>
      </c>
      <c r="AD1962" s="8">
        <v>0</v>
      </c>
      <c r="AE1962" s="8">
        <v>0</v>
      </c>
      <c r="AF1962" s="8">
        <v>0</v>
      </c>
      <c r="AG1962" s="8">
        <v>0</v>
      </c>
      <c r="AH1962" s="8">
        <v>0</v>
      </c>
      <c r="AI1962" s="8">
        <v>1.2835227272727274</v>
      </c>
      <c r="AJ1962" s="8">
        <v>0</v>
      </c>
      <c r="AK1962" s="8">
        <v>0</v>
      </c>
      <c r="AL1962" s="8">
        <v>1.2835227272727274</v>
      </c>
      <c r="AM1962" s="8">
        <v>0</v>
      </c>
      <c r="AN1962" s="8">
        <v>0</v>
      </c>
      <c r="AO1962" s="8">
        <v>0</v>
      </c>
      <c r="AP1962" s="8">
        <v>0</v>
      </c>
      <c r="AQ1962" s="8">
        <v>0</v>
      </c>
      <c r="AR1962" s="8">
        <v>0</v>
      </c>
      <c r="AS1962" s="8">
        <v>0</v>
      </c>
      <c r="AT1962" s="8">
        <v>0</v>
      </c>
      <c r="AU1962" s="7">
        <v>0</v>
      </c>
      <c r="AV1962" s="7">
        <v>0</v>
      </c>
      <c r="AW1962" s="7">
        <v>0</v>
      </c>
      <c r="AX1962" s="7">
        <v>0</v>
      </c>
      <c r="AY1962" s="7">
        <v>0</v>
      </c>
      <c r="AZ1962" s="7">
        <v>0</v>
      </c>
      <c r="BA1962" s="7">
        <v>0</v>
      </c>
      <c r="BB1962" s="7">
        <v>0</v>
      </c>
      <c r="BC1962" s="8">
        <v>0</v>
      </c>
      <c r="BD1962" s="8">
        <v>0</v>
      </c>
      <c r="BE1962" s="8">
        <v>0</v>
      </c>
      <c r="BF1962" s="8">
        <v>0</v>
      </c>
      <c r="BG1962" s="8">
        <v>0</v>
      </c>
      <c r="BH1962" s="8">
        <v>0</v>
      </c>
      <c r="BI1962" s="8">
        <v>0</v>
      </c>
      <c r="BJ1962" s="8">
        <v>0</v>
      </c>
      <c r="BK1962" s="8">
        <v>0</v>
      </c>
      <c r="BL1962" s="8">
        <v>0</v>
      </c>
      <c r="BM1962" s="8">
        <v>0</v>
      </c>
      <c r="BN1962" s="8">
        <v>0</v>
      </c>
      <c r="BO1962" s="8">
        <v>0</v>
      </c>
      <c r="BP1962" s="8">
        <v>0</v>
      </c>
      <c r="BQ1962" s="8">
        <v>0</v>
      </c>
      <c r="BR1962" s="8">
        <v>0</v>
      </c>
    </row>
    <row r="1963" spans="1:70" x14ac:dyDescent="0.25">
      <c r="A1963" s="6">
        <v>35119970</v>
      </c>
      <c r="B1963" t="s">
        <v>3711</v>
      </c>
      <c r="C1963" s="7" t="s">
        <v>101</v>
      </c>
      <c r="D1963" s="7" t="s">
        <v>94</v>
      </c>
      <c r="E1963" s="7" t="s">
        <v>95</v>
      </c>
      <c r="F1963" t="s">
        <v>2507</v>
      </c>
      <c r="G1963" t="s">
        <v>2508</v>
      </c>
      <c r="H1963" t="s">
        <v>1687</v>
      </c>
      <c r="I1963" t="s">
        <v>173</v>
      </c>
      <c r="J1963" t="s">
        <v>158</v>
      </c>
      <c r="K1963" t="s">
        <v>1190</v>
      </c>
      <c r="L1963">
        <v>37.198682420899999</v>
      </c>
      <c r="M1963">
        <v>-122.0303480284</v>
      </c>
      <c r="N1963" s="7" t="s">
        <v>1688</v>
      </c>
      <c r="O1963" s="7" t="s">
        <v>1693</v>
      </c>
      <c r="P1963" s="7" t="s">
        <v>1690</v>
      </c>
      <c r="Q1963" s="7" t="s">
        <v>170</v>
      </c>
      <c r="R1963" s="7">
        <v>1864</v>
      </c>
      <c r="S1963" s="7"/>
      <c r="T1963" s="7"/>
      <c r="U1963" s="7"/>
      <c r="V1963" s="7" t="s">
        <v>101</v>
      </c>
      <c r="W1963" s="8">
        <v>0.58522727272727271</v>
      </c>
      <c r="X1963" s="8">
        <v>0</v>
      </c>
      <c r="Y1963" s="8">
        <v>0</v>
      </c>
      <c r="Z1963" s="8">
        <v>0.58522727272727271</v>
      </c>
      <c r="AA1963" s="8">
        <v>0</v>
      </c>
      <c r="AB1963" s="8">
        <v>0</v>
      </c>
      <c r="AC1963" s="8">
        <v>0</v>
      </c>
      <c r="AD1963" s="8">
        <v>0</v>
      </c>
      <c r="AE1963" s="8">
        <v>0</v>
      </c>
      <c r="AF1963" s="8">
        <v>0</v>
      </c>
      <c r="AG1963" s="8">
        <v>0</v>
      </c>
      <c r="AH1963" s="8">
        <v>0</v>
      </c>
      <c r="AI1963" s="8">
        <v>0.58522727272727271</v>
      </c>
      <c r="AJ1963" s="8">
        <v>0</v>
      </c>
      <c r="AK1963" s="8">
        <v>0</v>
      </c>
      <c r="AL1963" s="8">
        <v>0.58522727272727271</v>
      </c>
      <c r="AM1963" s="8">
        <v>0</v>
      </c>
      <c r="AN1963" s="8">
        <v>0</v>
      </c>
      <c r="AO1963" s="8">
        <v>0</v>
      </c>
      <c r="AP1963" s="8">
        <v>0</v>
      </c>
      <c r="AQ1963" s="8">
        <v>0</v>
      </c>
      <c r="AR1963" s="8">
        <v>0</v>
      </c>
      <c r="AS1963" s="8">
        <v>0</v>
      </c>
      <c r="AT1963" s="8">
        <v>0</v>
      </c>
      <c r="AU1963" s="7">
        <v>0</v>
      </c>
      <c r="AV1963" s="7">
        <v>0</v>
      </c>
      <c r="AW1963" s="7">
        <v>0</v>
      </c>
      <c r="AX1963" s="7">
        <v>0</v>
      </c>
      <c r="AY1963" s="7">
        <v>0</v>
      </c>
      <c r="AZ1963" s="7">
        <v>0</v>
      </c>
      <c r="BA1963" s="7">
        <v>0</v>
      </c>
      <c r="BB1963" s="7">
        <v>0</v>
      </c>
      <c r="BC1963" s="8">
        <v>0</v>
      </c>
      <c r="BD1963" s="8">
        <v>0</v>
      </c>
      <c r="BE1963" s="8">
        <v>0</v>
      </c>
      <c r="BF1963" s="8">
        <v>0</v>
      </c>
      <c r="BG1963" s="8">
        <v>0</v>
      </c>
      <c r="BH1963" s="8">
        <v>0</v>
      </c>
      <c r="BI1963" s="8">
        <v>0</v>
      </c>
      <c r="BJ1963" s="8">
        <v>0</v>
      </c>
      <c r="BK1963" s="8">
        <v>0</v>
      </c>
      <c r="BL1963" s="8">
        <v>0</v>
      </c>
      <c r="BM1963" s="8">
        <v>0</v>
      </c>
      <c r="BN1963" s="8">
        <v>0</v>
      </c>
      <c r="BO1963" s="8">
        <v>0</v>
      </c>
      <c r="BP1963" s="8">
        <v>0</v>
      </c>
      <c r="BQ1963" s="8">
        <v>0</v>
      </c>
      <c r="BR1963" s="8">
        <v>0</v>
      </c>
    </row>
    <row r="1964" spans="1:70" x14ac:dyDescent="0.25">
      <c r="A1964" s="6">
        <v>35031662</v>
      </c>
      <c r="B1964" t="s">
        <v>3712</v>
      </c>
      <c r="C1964" s="7" t="s">
        <v>101</v>
      </c>
      <c r="D1964" s="7" t="s">
        <v>94</v>
      </c>
      <c r="E1964" s="7" t="s">
        <v>95</v>
      </c>
      <c r="F1964" t="s">
        <v>2507</v>
      </c>
      <c r="G1964" t="s">
        <v>2508</v>
      </c>
      <c r="H1964" t="s">
        <v>1687</v>
      </c>
      <c r="I1964" t="s">
        <v>173</v>
      </c>
      <c r="J1964" t="s">
        <v>158</v>
      </c>
      <c r="K1964" t="s">
        <v>1190</v>
      </c>
      <c r="L1964">
        <v>37.193269999999998</v>
      </c>
      <c r="M1964">
        <v>-122.02042</v>
      </c>
      <c r="N1964" s="7" t="s">
        <v>1688</v>
      </c>
      <c r="O1964" s="7" t="s">
        <v>1693</v>
      </c>
      <c r="P1964" s="7" t="s">
        <v>1690</v>
      </c>
      <c r="Q1964" s="7" t="s">
        <v>170</v>
      </c>
      <c r="R1964" s="7">
        <v>1864</v>
      </c>
      <c r="S1964" s="7"/>
      <c r="T1964" s="7"/>
      <c r="U1964" s="7"/>
      <c r="V1964" s="7" t="s">
        <v>101</v>
      </c>
      <c r="W1964" s="8">
        <v>0.46723484848484848</v>
      </c>
      <c r="X1964" s="8">
        <v>9.6780303030303036E-2</v>
      </c>
      <c r="Y1964" s="8">
        <v>0</v>
      </c>
      <c r="Z1964" s="8">
        <v>0.56401515151515147</v>
      </c>
      <c r="AA1964" s="8">
        <v>0</v>
      </c>
      <c r="AB1964" s="8">
        <v>0</v>
      </c>
      <c r="AC1964" s="8">
        <v>0</v>
      </c>
      <c r="AD1964" s="8">
        <v>0</v>
      </c>
      <c r="AE1964" s="8">
        <v>0</v>
      </c>
      <c r="AF1964" s="8">
        <v>0</v>
      </c>
      <c r="AG1964" s="8">
        <v>0</v>
      </c>
      <c r="AH1964" s="8">
        <v>0</v>
      </c>
      <c r="AI1964" s="8">
        <v>0.46723484848484853</v>
      </c>
      <c r="AJ1964" s="8">
        <v>9.6780303030303036E-2</v>
      </c>
      <c r="AK1964" s="8">
        <v>0</v>
      </c>
      <c r="AL1964" s="8">
        <v>0.56401515151515158</v>
      </c>
      <c r="AM1964" s="8">
        <v>0</v>
      </c>
      <c r="AN1964" s="8">
        <v>0</v>
      </c>
      <c r="AO1964" s="8">
        <v>0</v>
      </c>
      <c r="AP1964" s="8">
        <v>0</v>
      </c>
      <c r="AQ1964" s="8">
        <v>0</v>
      </c>
      <c r="AR1964" s="8">
        <v>0</v>
      </c>
      <c r="AS1964" s="8">
        <v>0</v>
      </c>
      <c r="AT1964" s="8">
        <v>0</v>
      </c>
      <c r="AU1964" s="7">
        <v>0</v>
      </c>
      <c r="AV1964" s="7">
        <v>0</v>
      </c>
      <c r="AW1964" s="7">
        <v>0</v>
      </c>
      <c r="AX1964" s="7">
        <v>0</v>
      </c>
      <c r="AY1964" s="7">
        <v>0</v>
      </c>
      <c r="AZ1964" s="7">
        <v>0</v>
      </c>
      <c r="BA1964" s="7">
        <v>0</v>
      </c>
      <c r="BB1964" s="7">
        <v>0</v>
      </c>
      <c r="BC1964" s="8">
        <v>0</v>
      </c>
      <c r="BD1964" s="8">
        <v>0</v>
      </c>
      <c r="BE1964" s="8">
        <v>0</v>
      </c>
      <c r="BF1964" s="8">
        <v>0</v>
      </c>
      <c r="BG1964" s="8">
        <v>0</v>
      </c>
      <c r="BH1964" s="8">
        <v>0</v>
      </c>
      <c r="BI1964" s="8">
        <v>0</v>
      </c>
      <c r="BJ1964" s="8">
        <v>0</v>
      </c>
      <c r="BK1964" s="8">
        <v>0</v>
      </c>
      <c r="BL1964" s="8">
        <v>0</v>
      </c>
      <c r="BM1964" s="8">
        <v>0</v>
      </c>
      <c r="BN1964" s="8">
        <v>0</v>
      </c>
      <c r="BO1964" s="8">
        <v>0</v>
      </c>
      <c r="BP1964" s="8">
        <v>0</v>
      </c>
      <c r="BQ1964" s="8">
        <v>0</v>
      </c>
      <c r="BR1964" s="8">
        <v>0</v>
      </c>
    </row>
    <row r="1965" spans="1:70" x14ac:dyDescent="0.25">
      <c r="A1965" s="6">
        <v>35403847</v>
      </c>
      <c r="B1965" t="s">
        <v>3713</v>
      </c>
      <c r="C1965" s="7" t="s">
        <v>421</v>
      </c>
      <c r="D1965" s="7" t="s">
        <v>2647</v>
      </c>
      <c r="E1965" s="7" t="s">
        <v>421</v>
      </c>
      <c r="F1965" t="s">
        <v>2507</v>
      </c>
      <c r="G1965" t="s">
        <v>2648</v>
      </c>
      <c r="H1965" t="s">
        <v>1680</v>
      </c>
      <c r="I1965" t="s">
        <v>98</v>
      </c>
      <c r="J1965" t="s">
        <v>99</v>
      </c>
      <c r="K1965" t="s">
        <v>100</v>
      </c>
      <c r="L1965">
        <v>37.568518999200002</v>
      </c>
      <c r="M1965">
        <v>-119.96766845099999</v>
      </c>
      <c r="N1965" s="7" t="s">
        <v>3714</v>
      </c>
      <c r="O1965" s="7" t="s">
        <v>1685</v>
      </c>
      <c r="P1965" s="7" t="s">
        <v>560</v>
      </c>
      <c r="Q1965" s="7" t="s">
        <v>141</v>
      </c>
      <c r="R1965" s="7">
        <v>700</v>
      </c>
      <c r="S1965" s="7">
        <v>199</v>
      </c>
      <c r="T1965" s="7" t="s">
        <v>123</v>
      </c>
      <c r="U1965" s="7"/>
      <c r="V1965" s="7" t="s">
        <v>2625</v>
      </c>
      <c r="W1965" s="8">
        <v>0</v>
      </c>
      <c r="X1965" s="8">
        <v>4.3899999999999997</v>
      </c>
      <c r="Y1965" s="8">
        <v>0</v>
      </c>
      <c r="Z1965" s="8">
        <v>4.3899999999999997</v>
      </c>
      <c r="AA1965" s="8">
        <v>0</v>
      </c>
      <c r="AB1965" s="8">
        <v>0</v>
      </c>
      <c r="AC1965" s="8">
        <v>0</v>
      </c>
      <c r="AD1965" s="8">
        <v>0</v>
      </c>
      <c r="AE1965" s="8">
        <v>0</v>
      </c>
      <c r="AF1965" s="8">
        <v>0</v>
      </c>
      <c r="AG1965" s="8">
        <v>0</v>
      </c>
      <c r="AH1965" s="8">
        <v>0</v>
      </c>
      <c r="AI1965" s="8">
        <v>0</v>
      </c>
      <c r="AJ1965" s="8">
        <v>0</v>
      </c>
      <c r="AK1965" s="8">
        <v>0</v>
      </c>
      <c r="AL1965" s="8">
        <v>0</v>
      </c>
      <c r="AM1965" s="8">
        <v>0</v>
      </c>
      <c r="AN1965" s="8">
        <v>0</v>
      </c>
      <c r="AO1965" s="8">
        <v>0</v>
      </c>
      <c r="AP1965" s="8">
        <v>0</v>
      </c>
      <c r="AQ1965" s="8">
        <v>0</v>
      </c>
      <c r="AR1965" s="8">
        <v>0</v>
      </c>
      <c r="AS1965" s="8">
        <v>0</v>
      </c>
      <c r="AT1965" s="8">
        <v>0</v>
      </c>
      <c r="AU1965" s="7">
        <v>0</v>
      </c>
      <c r="AV1965" s="7">
        <v>0</v>
      </c>
      <c r="AW1965" s="7">
        <v>0</v>
      </c>
      <c r="AX1965" s="7">
        <v>0</v>
      </c>
      <c r="AY1965" s="7">
        <v>0</v>
      </c>
      <c r="AZ1965" s="7">
        <v>0</v>
      </c>
      <c r="BA1965" s="7">
        <v>0</v>
      </c>
      <c r="BB1965" s="7">
        <v>0</v>
      </c>
      <c r="BC1965" s="8">
        <v>0</v>
      </c>
      <c r="BD1965" s="8">
        <v>0</v>
      </c>
      <c r="BE1965" s="8">
        <v>0</v>
      </c>
      <c r="BF1965" s="8">
        <v>0</v>
      </c>
      <c r="BG1965" s="8">
        <v>0</v>
      </c>
      <c r="BH1965" s="8">
        <v>4.3899999999999997</v>
      </c>
      <c r="BI1965" s="8">
        <v>0</v>
      </c>
      <c r="BJ1965" s="8">
        <v>4.3899999999999997</v>
      </c>
      <c r="BK1965" s="8">
        <v>0</v>
      </c>
      <c r="BL1965" s="8">
        <v>0</v>
      </c>
      <c r="BM1965" s="8">
        <v>0</v>
      </c>
      <c r="BN1965" s="8">
        <v>0</v>
      </c>
      <c r="BO1965" s="8">
        <v>0</v>
      </c>
      <c r="BP1965" s="8">
        <v>0</v>
      </c>
      <c r="BQ1965" s="8">
        <v>0</v>
      </c>
      <c r="BR1965" s="8">
        <v>0</v>
      </c>
    </row>
    <row r="1966" spans="1:70" x14ac:dyDescent="0.25">
      <c r="A1966" s="6">
        <v>35403848</v>
      </c>
      <c r="B1966" t="s">
        <v>3715</v>
      </c>
      <c r="C1966" s="7" t="s">
        <v>421</v>
      </c>
      <c r="D1966" s="7" t="s">
        <v>2647</v>
      </c>
      <c r="E1966" s="7" t="s">
        <v>421</v>
      </c>
      <c r="F1966" t="s">
        <v>2507</v>
      </c>
      <c r="G1966" t="s">
        <v>2648</v>
      </c>
      <c r="H1966" t="s">
        <v>1680</v>
      </c>
      <c r="I1966" t="s">
        <v>98</v>
      </c>
      <c r="J1966" t="s">
        <v>99</v>
      </c>
      <c r="K1966" t="s">
        <v>100</v>
      </c>
      <c r="L1966">
        <v>37.567671894100002</v>
      </c>
      <c r="M1966">
        <v>-119.9691662451</v>
      </c>
      <c r="N1966" s="7" t="s">
        <v>3714</v>
      </c>
      <c r="O1966" s="7" t="s">
        <v>1685</v>
      </c>
      <c r="P1966" s="7" t="s">
        <v>560</v>
      </c>
      <c r="Q1966" s="7" t="s">
        <v>141</v>
      </c>
      <c r="R1966" s="7">
        <v>700</v>
      </c>
      <c r="S1966" s="7">
        <v>199</v>
      </c>
      <c r="T1966" s="7" t="s">
        <v>123</v>
      </c>
      <c r="U1966" s="7"/>
      <c r="V1966" s="7" t="s">
        <v>2625</v>
      </c>
      <c r="W1966" s="8">
        <v>0</v>
      </c>
      <c r="X1966" s="8">
        <v>3.81</v>
      </c>
      <c r="Y1966" s="8">
        <v>0</v>
      </c>
      <c r="Z1966" s="8">
        <v>3.81</v>
      </c>
      <c r="AA1966" s="8">
        <v>0</v>
      </c>
      <c r="AB1966" s="8">
        <v>0</v>
      </c>
      <c r="AC1966" s="8">
        <v>0</v>
      </c>
      <c r="AD1966" s="8">
        <v>0</v>
      </c>
      <c r="AE1966" s="8">
        <v>0</v>
      </c>
      <c r="AF1966" s="8">
        <v>0</v>
      </c>
      <c r="AG1966" s="8">
        <v>0</v>
      </c>
      <c r="AH1966" s="8">
        <v>0</v>
      </c>
      <c r="AI1966" s="8">
        <v>0</v>
      </c>
      <c r="AJ1966" s="8">
        <v>0</v>
      </c>
      <c r="AK1966" s="8">
        <v>0</v>
      </c>
      <c r="AL1966" s="8">
        <v>0</v>
      </c>
      <c r="AM1966" s="8">
        <v>0</v>
      </c>
      <c r="AN1966" s="8">
        <v>0</v>
      </c>
      <c r="AO1966" s="8">
        <v>0</v>
      </c>
      <c r="AP1966" s="8">
        <v>0</v>
      </c>
      <c r="AQ1966" s="8">
        <v>0</v>
      </c>
      <c r="AR1966" s="8">
        <v>0</v>
      </c>
      <c r="AS1966" s="8">
        <v>0</v>
      </c>
      <c r="AT1966" s="8">
        <v>0</v>
      </c>
      <c r="AU1966" s="7">
        <v>0</v>
      </c>
      <c r="AV1966" s="7">
        <v>0</v>
      </c>
      <c r="AW1966" s="7">
        <v>0</v>
      </c>
      <c r="AX1966" s="7">
        <v>0</v>
      </c>
      <c r="AY1966" s="7">
        <v>0</v>
      </c>
      <c r="AZ1966" s="7">
        <v>0</v>
      </c>
      <c r="BA1966" s="7">
        <v>0</v>
      </c>
      <c r="BB1966" s="7">
        <v>0</v>
      </c>
      <c r="BC1966" s="8">
        <v>0</v>
      </c>
      <c r="BD1966" s="8">
        <v>0</v>
      </c>
      <c r="BE1966" s="8">
        <v>0</v>
      </c>
      <c r="BF1966" s="8">
        <v>0</v>
      </c>
      <c r="BG1966" s="8">
        <v>0</v>
      </c>
      <c r="BH1966" s="8">
        <v>3.81</v>
      </c>
      <c r="BI1966" s="8">
        <v>0</v>
      </c>
      <c r="BJ1966" s="8">
        <v>3.81</v>
      </c>
      <c r="BK1966" s="8">
        <v>0</v>
      </c>
      <c r="BL1966" s="8">
        <v>0</v>
      </c>
      <c r="BM1966" s="8">
        <v>0</v>
      </c>
      <c r="BN1966" s="8">
        <v>0</v>
      </c>
      <c r="BO1966" s="8">
        <v>0</v>
      </c>
      <c r="BP1966" s="8">
        <v>0</v>
      </c>
      <c r="BQ1966" s="8">
        <v>0</v>
      </c>
      <c r="BR1966" s="8">
        <v>0</v>
      </c>
    </row>
    <row r="1967" spans="1:70" x14ac:dyDescent="0.25">
      <c r="A1967" s="6">
        <v>35403849</v>
      </c>
      <c r="B1967" t="s">
        <v>3716</v>
      </c>
      <c r="C1967" s="7" t="s">
        <v>421</v>
      </c>
      <c r="D1967" s="7" t="s">
        <v>2647</v>
      </c>
      <c r="E1967" s="7" t="s">
        <v>421</v>
      </c>
      <c r="F1967" t="s">
        <v>2507</v>
      </c>
      <c r="G1967" t="s">
        <v>2648</v>
      </c>
      <c r="H1967" t="s">
        <v>1680</v>
      </c>
      <c r="I1967" t="s">
        <v>98</v>
      </c>
      <c r="J1967" t="s">
        <v>99</v>
      </c>
      <c r="K1967" t="s">
        <v>100</v>
      </c>
      <c r="L1967">
        <v>37.573557895</v>
      </c>
      <c r="M1967">
        <v>-119.9769029361</v>
      </c>
      <c r="N1967" s="7" t="s">
        <v>3714</v>
      </c>
      <c r="O1967" s="7" t="s">
        <v>1685</v>
      </c>
      <c r="P1967" s="7" t="s">
        <v>560</v>
      </c>
      <c r="Q1967" s="7" t="s">
        <v>141</v>
      </c>
      <c r="R1967" s="7">
        <v>700</v>
      </c>
      <c r="S1967" s="7">
        <v>199</v>
      </c>
      <c r="T1967" s="7" t="s">
        <v>123</v>
      </c>
      <c r="U1967" s="7"/>
      <c r="V1967" s="7" t="s">
        <v>2625</v>
      </c>
      <c r="W1967" s="8">
        <v>0</v>
      </c>
      <c r="X1967" s="8">
        <v>4.3099999999999996</v>
      </c>
      <c r="Y1967" s="8">
        <v>0</v>
      </c>
      <c r="Z1967" s="8">
        <v>4.3099999999999996</v>
      </c>
      <c r="AA1967" s="8">
        <v>0</v>
      </c>
      <c r="AB1967" s="8">
        <v>0</v>
      </c>
      <c r="AC1967" s="8">
        <v>0</v>
      </c>
      <c r="AD1967" s="8">
        <v>0</v>
      </c>
      <c r="AE1967" s="8">
        <v>0</v>
      </c>
      <c r="AF1967" s="8">
        <v>0</v>
      </c>
      <c r="AG1967" s="8">
        <v>0</v>
      </c>
      <c r="AH1967" s="8">
        <v>0</v>
      </c>
      <c r="AI1967" s="8">
        <v>0</v>
      </c>
      <c r="AJ1967" s="8">
        <v>0</v>
      </c>
      <c r="AK1967" s="8">
        <v>0</v>
      </c>
      <c r="AL1967" s="8">
        <v>0</v>
      </c>
      <c r="AM1967" s="8">
        <v>0</v>
      </c>
      <c r="AN1967" s="8">
        <v>0</v>
      </c>
      <c r="AO1967" s="8">
        <v>0</v>
      </c>
      <c r="AP1967" s="8">
        <v>0</v>
      </c>
      <c r="AQ1967" s="8">
        <v>0</v>
      </c>
      <c r="AR1967" s="8">
        <v>0</v>
      </c>
      <c r="AS1967" s="8">
        <v>0</v>
      </c>
      <c r="AT1967" s="8">
        <v>0</v>
      </c>
      <c r="AU1967" s="7">
        <v>0</v>
      </c>
      <c r="AV1967" s="7">
        <v>0</v>
      </c>
      <c r="AW1967" s="7">
        <v>0</v>
      </c>
      <c r="AX1967" s="7">
        <v>0</v>
      </c>
      <c r="AY1967" s="7">
        <v>0</v>
      </c>
      <c r="AZ1967" s="7">
        <v>0</v>
      </c>
      <c r="BA1967" s="7">
        <v>0</v>
      </c>
      <c r="BB1967" s="7">
        <v>0</v>
      </c>
      <c r="BC1967" s="8">
        <v>0</v>
      </c>
      <c r="BD1967" s="8">
        <v>4.3099999999999996</v>
      </c>
      <c r="BE1967" s="8">
        <v>0</v>
      </c>
      <c r="BF1967" s="8">
        <v>4.3099999999999996</v>
      </c>
      <c r="BG1967" s="8">
        <v>0</v>
      </c>
      <c r="BH1967" s="8">
        <v>0</v>
      </c>
      <c r="BI1967" s="8">
        <v>0</v>
      </c>
      <c r="BJ1967" s="8">
        <v>0</v>
      </c>
      <c r="BK1967" s="8">
        <v>0</v>
      </c>
      <c r="BL1967" s="8">
        <v>0</v>
      </c>
      <c r="BM1967" s="8">
        <v>0</v>
      </c>
      <c r="BN1967" s="8">
        <v>0</v>
      </c>
      <c r="BO1967" s="8">
        <v>0</v>
      </c>
      <c r="BP1967" s="8">
        <v>0</v>
      </c>
      <c r="BQ1967" s="8">
        <v>0</v>
      </c>
      <c r="BR1967" s="8">
        <v>0</v>
      </c>
    </row>
    <row r="1968" spans="1:70" x14ac:dyDescent="0.25">
      <c r="A1968" s="6">
        <v>35403850</v>
      </c>
      <c r="B1968" t="s">
        <v>3717</v>
      </c>
      <c r="C1968" s="7" t="s">
        <v>421</v>
      </c>
      <c r="D1968" s="7" t="s">
        <v>2647</v>
      </c>
      <c r="E1968" s="7" t="s">
        <v>421</v>
      </c>
      <c r="F1968" t="s">
        <v>2507</v>
      </c>
      <c r="G1968" t="s">
        <v>2648</v>
      </c>
      <c r="H1968" t="s">
        <v>1680</v>
      </c>
      <c r="I1968" t="s">
        <v>98</v>
      </c>
      <c r="J1968" t="s">
        <v>99</v>
      </c>
      <c r="K1968" t="s">
        <v>100</v>
      </c>
      <c r="L1968">
        <v>37.5728283957</v>
      </c>
      <c r="M1968">
        <v>-119.9923534424</v>
      </c>
      <c r="N1968" s="7" t="s">
        <v>3714</v>
      </c>
      <c r="O1968" s="7" t="s">
        <v>1685</v>
      </c>
      <c r="P1968" s="7" t="s">
        <v>560</v>
      </c>
      <c r="Q1968" s="7" t="s">
        <v>141</v>
      </c>
      <c r="R1968" s="7">
        <v>700</v>
      </c>
      <c r="S1968" s="7">
        <v>199</v>
      </c>
      <c r="T1968" s="7" t="s">
        <v>123</v>
      </c>
      <c r="U1968" s="7"/>
      <c r="V1968" s="7" t="s">
        <v>2625</v>
      </c>
      <c r="W1968" s="8">
        <v>0</v>
      </c>
      <c r="X1968" s="8">
        <v>3.1299999999999994</v>
      </c>
      <c r="Y1968" s="8">
        <v>0</v>
      </c>
      <c r="Z1968" s="8">
        <v>3.1299999999999994</v>
      </c>
      <c r="AA1968" s="8">
        <v>0</v>
      </c>
      <c r="AB1968" s="8">
        <v>0</v>
      </c>
      <c r="AC1968" s="8">
        <v>0</v>
      </c>
      <c r="AD1968" s="8">
        <v>0</v>
      </c>
      <c r="AE1968" s="8">
        <v>0</v>
      </c>
      <c r="AF1968" s="8">
        <v>0</v>
      </c>
      <c r="AG1968" s="8">
        <v>0</v>
      </c>
      <c r="AH1968" s="8">
        <v>0</v>
      </c>
      <c r="AI1968" s="8">
        <v>0</v>
      </c>
      <c r="AJ1968" s="8">
        <v>0</v>
      </c>
      <c r="AK1968" s="8">
        <v>0</v>
      </c>
      <c r="AL1968" s="8">
        <v>0</v>
      </c>
      <c r="AM1968" s="8">
        <v>0</v>
      </c>
      <c r="AN1968" s="8">
        <v>0</v>
      </c>
      <c r="AO1968" s="8">
        <v>0</v>
      </c>
      <c r="AP1968" s="8">
        <v>0</v>
      </c>
      <c r="AQ1968" s="8">
        <v>0</v>
      </c>
      <c r="AR1968" s="8">
        <v>0</v>
      </c>
      <c r="AS1968" s="8">
        <v>0</v>
      </c>
      <c r="AT1968" s="8">
        <v>0</v>
      </c>
      <c r="AU1968" s="7">
        <v>0</v>
      </c>
      <c r="AV1968" s="7">
        <v>0</v>
      </c>
      <c r="AW1968" s="7">
        <v>0</v>
      </c>
      <c r="AX1968" s="7">
        <v>0</v>
      </c>
      <c r="AY1968" s="7">
        <v>0</v>
      </c>
      <c r="AZ1968" s="7">
        <v>0</v>
      </c>
      <c r="BA1968" s="7">
        <v>0</v>
      </c>
      <c r="BB1968" s="7">
        <v>0</v>
      </c>
      <c r="BC1968" s="8">
        <v>0</v>
      </c>
      <c r="BD1968" s="8">
        <v>3.1299999999999994</v>
      </c>
      <c r="BE1968" s="8">
        <v>0</v>
      </c>
      <c r="BF1968" s="8">
        <v>3.1299999999999994</v>
      </c>
      <c r="BG1968" s="8">
        <v>0</v>
      </c>
      <c r="BH1968" s="8">
        <v>0</v>
      </c>
      <c r="BI1968" s="8">
        <v>0</v>
      </c>
      <c r="BJ1968" s="8">
        <v>0</v>
      </c>
      <c r="BK1968" s="8">
        <v>0</v>
      </c>
      <c r="BL1968" s="8">
        <v>0</v>
      </c>
      <c r="BM1968" s="8">
        <v>0</v>
      </c>
      <c r="BN1968" s="8">
        <v>0</v>
      </c>
      <c r="BO1968" s="8">
        <v>0</v>
      </c>
      <c r="BP1968" s="8">
        <v>0</v>
      </c>
      <c r="BQ1968" s="8">
        <v>0</v>
      </c>
      <c r="BR1968" s="8">
        <v>0</v>
      </c>
    </row>
    <row r="1969" spans="1:70" x14ac:dyDescent="0.25">
      <c r="A1969" s="6">
        <v>35382933</v>
      </c>
      <c r="B1969" t="s">
        <v>3718</v>
      </c>
      <c r="C1969" s="7" t="s">
        <v>421</v>
      </c>
      <c r="D1969" s="7" t="s">
        <v>2647</v>
      </c>
      <c r="E1969" s="7" t="s">
        <v>421</v>
      </c>
      <c r="F1969" t="s">
        <v>2507</v>
      </c>
      <c r="G1969" t="s">
        <v>2648</v>
      </c>
      <c r="H1969" t="s">
        <v>1680</v>
      </c>
      <c r="I1969" t="s">
        <v>98</v>
      </c>
      <c r="J1969" t="s">
        <v>99</v>
      </c>
      <c r="K1969" t="s">
        <v>100</v>
      </c>
      <c r="L1969">
        <v>37.5664285748</v>
      </c>
      <c r="M1969">
        <v>-119.9692231377</v>
      </c>
      <c r="N1969" s="7" t="s">
        <v>558</v>
      </c>
      <c r="O1969" s="7" t="s">
        <v>1685</v>
      </c>
      <c r="P1969" s="7" t="s">
        <v>560</v>
      </c>
      <c r="Q1969" s="7" t="s">
        <v>141</v>
      </c>
      <c r="R1969" s="7">
        <v>700</v>
      </c>
      <c r="S1969" s="7">
        <v>199</v>
      </c>
      <c r="T1969" s="7" t="s">
        <v>123</v>
      </c>
      <c r="U1969" s="7"/>
      <c r="V1969" s="7" t="s">
        <v>2625</v>
      </c>
      <c r="W1969" s="8">
        <v>0</v>
      </c>
      <c r="X1969" s="8">
        <v>5.24</v>
      </c>
      <c r="Y1969" s="8">
        <v>0</v>
      </c>
      <c r="Z1969" s="8">
        <v>5.24</v>
      </c>
      <c r="AA1969" s="8">
        <v>0</v>
      </c>
      <c r="AB1969" s="8">
        <v>0</v>
      </c>
      <c r="AC1969" s="8">
        <v>0</v>
      </c>
      <c r="AD1969" s="8">
        <v>0</v>
      </c>
      <c r="AE1969" s="8">
        <v>0</v>
      </c>
      <c r="AF1969" s="8">
        <v>0</v>
      </c>
      <c r="AG1969" s="8">
        <v>0</v>
      </c>
      <c r="AH1969" s="8">
        <v>0</v>
      </c>
      <c r="AI1969" s="8">
        <v>0</v>
      </c>
      <c r="AJ1969" s="8">
        <v>0</v>
      </c>
      <c r="AK1969" s="8">
        <v>0</v>
      </c>
      <c r="AL1969" s="8">
        <v>0</v>
      </c>
      <c r="AM1969" s="8">
        <v>0</v>
      </c>
      <c r="AN1969" s="8">
        <v>0</v>
      </c>
      <c r="AO1969" s="8">
        <v>0</v>
      </c>
      <c r="AP1969" s="8">
        <v>0</v>
      </c>
      <c r="AQ1969" s="8">
        <v>0</v>
      </c>
      <c r="AR1969" s="8">
        <v>0</v>
      </c>
      <c r="AS1969" s="8">
        <v>0</v>
      </c>
      <c r="AT1969" s="8">
        <v>0</v>
      </c>
      <c r="AU1969" s="7">
        <v>0</v>
      </c>
      <c r="AV1969" s="7">
        <v>0</v>
      </c>
      <c r="AW1969" s="7">
        <v>0</v>
      </c>
      <c r="AX1969" s="7">
        <v>0</v>
      </c>
      <c r="AY1969" s="7">
        <v>0</v>
      </c>
      <c r="AZ1969" s="7">
        <v>0</v>
      </c>
      <c r="BA1969" s="7">
        <v>0</v>
      </c>
      <c r="BB1969" s="7">
        <v>0</v>
      </c>
      <c r="BC1969" s="8">
        <v>0</v>
      </c>
      <c r="BD1969" s="8">
        <v>5.24</v>
      </c>
      <c r="BE1969" s="8">
        <v>0</v>
      </c>
      <c r="BF1969" s="8">
        <v>5.24</v>
      </c>
      <c r="BG1969" s="8">
        <v>0</v>
      </c>
      <c r="BH1969" s="8">
        <v>0</v>
      </c>
      <c r="BI1969" s="8">
        <v>0</v>
      </c>
      <c r="BJ1969" s="8">
        <v>0</v>
      </c>
      <c r="BK1969" s="8">
        <v>0</v>
      </c>
      <c r="BL1969" s="8">
        <v>0</v>
      </c>
      <c r="BM1969" s="8">
        <v>0</v>
      </c>
      <c r="BN1969" s="8">
        <v>0</v>
      </c>
      <c r="BO1969" s="8">
        <v>0</v>
      </c>
      <c r="BP1969" s="8">
        <v>0</v>
      </c>
      <c r="BQ1969" s="8">
        <v>0</v>
      </c>
      <c r="BR1969" s="8">
        <v>0</v>
      </c>
    </row>
    <row r="1970" spans="1:70" x14ac:dyDescent="0.25">
      <c r="A1970" s="6">
        <v>35379382</v>
      </c>
      <c r="B1970" t="s">
        <v>3719</v>
      </c>
      <c r="C1970" s="7" t="s">
        <v>421</v>
      </c>
      <c r="D1970" s="7" t="s">
        <v>2647</v>
      </c>
      <c r="E1970" s="7" t="s">
        <v>421</v>
      </c>
      <c r="F1970" t="s">
        <v>2507</v>
      </c>
      <c r="G1970" t="s">
        <v>2648</v>
      </c>
      <c r="H1970" t="s">
        <v>1680</v>
      </c>
      <c r="I1970" t="s">
        <v>98</v>
      </c>
      <c r="J1970" t="s">
        <v>99</v>
      </c>
      <c r="K1970" t="s">
        <v>100</v>
      </c>
      <c r="L1970">
        <v>37.564076172699998</v>
      </c>
      <c r="M1970">
        <v>-119.9402580502</v>
      </c>
      <c r="N1970" s="7" t="s">
        <v>558</v>
      </c>
      <c r="O1970" s="7" t="s">
        <v>1685</v>
      </c>
      <c r="P1970" s="7" t="s">
        <v>560</v>
      </c>
      <c r="Q1970" s="7" t="s">
        <v>141</v>
      </c>
      <c r="R1970" s="7">
        <v>700</v>
      </c>
      <c r="S1970" s="7">
        <v>199</v>
      </c>
      <c r="T1970" s="7" t="s">
        <v>123</v>
      </c>
      <c r="U1970" s="7"/>
      <c r="V1970" s="7" t="s">
        <v>2625</v>
      </c>
      <c r="W1970" s="8">
        <v>0</v>
      </c>
      <c r="X1970" s="8">
        <v>5.28</v>
      </c>
      <c r="Y1970" s="8">
        <v>0</v>
      </c>
      <c r="Z1970" s="8">
        <v>5.28</v>
      </c>
      <c r="AA1970" s="8">
        <v>0</v>
      </c>
      <c r="AB1970" s="8">
        <v>0</v>
      </c>
      <c r="AC1970" s="8">
        <v>0</v>
      </c>
      <c r="AD1970" s="8">
        <v>0</v>
      </c>
      <c r="AE1970" s="8">
        <v>0</v>
      </c>
      <c r="AF1970" s="8">
        <v>0</v>
      </c>
      <c r="AG1970" s="8">
        <v>0</v>
      </c>
      <c r="AH1970" s="8">
        <v>0</v>
      </c>
      <c r="AI1970" s="8">
        <v>0</v>
      </c>
      <c r="AJ1970" s="8">
        <v>0</v>
      </c>
      <c r="AK1970" s="8">
        <v>0</v>
      </c>
      <c r="AL1970" s="8">
        <v>0</v>
      </c>
      <c r="AM1970" s="8">
        <v>0</v>
      </c>
      <c r="AN1970" s="8">
        <v>0</v>
      </c>
      <c r="AO1970" s="8">
        <v>0</v>
      </c>
      <c r="AP1970" s="8">
        <v>0</v>
      </c>
      <c r="AQ1970" s="8">
        <v>0</v>
      </c>
      <c r="AR1970" s="8">
        <v>0</v>
      </c>
      <c r="AS1970" s="8">
        <v>0</v>
      </c>
      <c r="AT1970" s="8">
        <v>0</v>
      </c>
      <c r="AU1970" s="7">
        <v>0</v>
      </c>
      <c r="AV1970" s="7">
        <v>0</v>
      </c>
      <c r="AW1970" s="7">
        <v>0</v>
      </c>
      <c r="AX1970" s="7">
        <v>0</v>
      </c>
      <c r="AY1970" s="7">
        <v>0</v>
      </c>
      <c r="AZ1970" s="7">
        <v>0</v>
      </c>
      <c r="BA1970" s="7">
        <v>0</v>
      </c>
      <c r="BB1970" s="7">
        <v>0</v>
      </c>
      <c r="BC1970" s="8">
        <v>0</v>
      </c>
      <c r="BD1970" s="8">
        <v>0</v>
      </c>
      <c r="BE1970" s="8">
        <v>0</v>
      </c>
      <c r="BF1970" s="8">
        <v>0</v>
      </c>
      <c r="BG1970" s="8">
        <v>0</v>
      </c>
      <c r="BH1970" s="8">
        <v>5.28</v>
      </c>
      <c r="BI1970" s="8">
        <v>0</v>
      </c>
      <c r="BJ1970" s="8">
        <v>5.28</v>
      </c>
      <c r="BK1970" s="8">
        <v>0</v>
      </c>
      <c r="BL1970" s="8">
        <v>0</v>
      </c>
      <c r="BM1970" s="8">
        <v>0</v>
      </c>
      <c r="BN1970" s="8">
        <v>0</v>
      </c>
      <c r="BO1970" s="8">
        <v>0</v>
      </c>
      <c r="BP1970" s="8">
        <v>0</v>
      </c>
      <c r="BQ1970" s="8">
        <v>0</v>
      </c>
      <c r="BR1970" s="8">
        <v>0</v>
      </c>
    </row>
    <row r="1971" spans="1:70" x14ac:dyDescent="0.25">
      <c r="A1971" s="6">
        <v>35274595</v>
      </c>
      <c r="B1971" t="s">
        <v>3720</v>
      </c>
      <c r="C1971" s="7" t="s">
        <v>71</v>
      </c>
      <c r="D1971" s="7" t="s">
        <v>94</v>
      </c>
      <c r="E1971" s="7" t="s">
        <v>73</v>
      </c>
      <c r="F1971" t="s">
        <v>2507</v>
      </c>
      <c r="G1971" t="s">
        <v>2508</v>
      </c>
      <c r="H1971" t="s">
        <v>98</v>
      </c>
      <c r="I1971" t="s">
        <v>98</v>
      </c>
      <c r="J1971" t="s">
        <v>99</v>
      </c>
      <c r="K1971" t="s">
        <v>100</v>
      </c>
      <c r="L1971">
        <v>37.498291107999997</v>
      </c>
      <c r="M1971">
        <v>-119.9731886532</v>
      </c>
      <c r="N1971" s="7" t="s">
        <v>558</v>
      </c>
      <c r="O1971" s="7" t="s">
        <v>1683</v>
      </c>
      <c r="P1971" s="7" t="s">
        <v>560</v>
      </c>
      <c r="Q1971" s="7" t="s">
        <v>141</v>
      </c>
      <c r="R1971" s="7">
        <v>605</v>
      </c>
      <c r="S1971" s="7">
        <v>565</v>
      </c>
      <c r="T1971" s="7" t="s">
        <v>134</v>
      </c>
      <c r="U1971" s="7"/>
      <c r="V1971" s="7" t="s">
        <v>80</v>
      </c>
      <c r="W1971" s="8">
        <v>0</v>
      </c>
      <c r="X1971" s="8">
        <v>0</v>
      </c>
      <c r="Y1971" s="8">
        <v>5.7000000000000009E-2</v>
      </c>
      <c r="Z1971" s="8">
        <v>5.7000000000000009E-2</v>
      </c>
      <c r="AA1971" s="8">
        <v>0</v>
      </c>
      <c r="AB1971" s="8">
        <v>0</v>
      </c>
      <c r="AC1971" s="8">
        <v>0</v>
      </c>
      <c r="AD1971" s="8">
        <v>0</v>
      </c>
      <c r="AE1971" s="8">
        <v>0</v>
      </c>
      <c r="AF1971" s="8">
        <v>0</v>
      </c>
      <c r="AG1971" s="8">
        <v>0</v>
      </c>
      <c r="AH1971" s="8">
        <v>0</v>
      </c>
      <c r="AI1971" s="8">
        <v>0</v>
      </c>
      <c r="AJ1971" s="8">
        <v>0</v>
      </c>
      <c r="AK1971" s="8">
        <v>0</v>
      </c>
      <c r="AL1971" s="8">
        <v>0</v>
      </c>
      <c r="AM1971" s="8">
        <v>0</v>
      </c>
      <c r="AN1971" s="8">
        <v>0</v>
      </c>
      <c r="AO1971" s="8">
        <v>0</v>
      </c>
      <c r="AP1971" s="8">
        <v>0</v>
      </c>
      <c r="AQ1971" s="8">
        <v>0</v>
      </c>
      <c r="AR1971" s="8">
        <v>0</v>
      </c>
      <c r="AS1971" s="8">
        <v>0</v>
      </c>
      <c r="AT1971" s="8">
        <v>0</v>
      </c>
      <c r="AU1971" s="7">
        <v>0</v>
      </c>
      <c r="AV1971" s="7">
        <v>0</v>
      </c>
      <c r="AW1971" s="7">
        <v>0</v>
      </c>
      <c r="AX1971" s="7">
        <v>0</v>
      </c>
      <c r="AY1971" s="7">
        <v>0</v>
      </c>
      <c r="AZ1971" s="7">
        <v>0</v>
      </c>
      <c r="BA1971" s="7">
        <v>5.7000000000000009E-2</v>
      </c>
      <c r="BB1971" s="7">
        <v>5.7000000000000009E-2</v>
      </c>
      <c r="BC1971" s="8">
        <v>0</v>
      </c>
      <c r="BD1971" s="8">
        <v>0</v>
      </c>
      <c r="BE1971" s="8">
        <v>0</v>
      </c>
      <c r="BF1971" s="8">
        <v>0</v>
      </c>
      <c r="BG1971" s="8">
        <v>0</v>
      </c>
      <c r="BH1971" s="8">
        <v>0</v>
      </c>
      <c r="BI1971" s="8">
        <v>0</v>
      </c>
      <c r="BJ1971" s="8">
        <v>0</v>
      </c>
      <c r="BK1971" s="8">
        <v>0</v>
      </c>
      <c r="BL1971" s="8">
        <v>0</v>
      </c>
      <c r="BM1971" s="8">
        <v>0</v>
      </c>
      <c r="BN1971" s="8">
        <v>0</v>
      </c>
      <c r="BO1971" s="8">
        <v>0</v>
      </c>
      <c r="BP1971" s="8">
        <v>0</v>
      </c>
      <c r="BQ1971" s="8">
        <v>0</v>
      </c>
      <c r="BR1971" s="8">
        <v>0</v>
      </c>
    </row>
    <row r="1972" spans="1:70" x14ac:dyDescent="0.25">
      <c r="A1972" s="6">
        <v>35274596</v>
      </c>
      <c r="B1972" t="s">
        <v>3721</v>
      </c>
      <c r="C1972" s="7" t="s">
        <v>86</v>
      </c>
      <c r="D1972" s="7" t="s">
        <v>94</v>
      </c>
      <c r="E1972" s="7" t="s">
        <v>87</v>
      </c>
      <c r="F1972" t="s">
        <v>2507</v>
      </c>
      <c r="G1972" t="s">
        <v>2508</v>
      </c>
      <c r="H1972" t="s">
        <v>98</v>
      </c>
      <c r="I1972" t="s">
        <v>98</v>
      </c>
      <c r="J1972" t="s">
        <v>99</v>
      </c>
      <c r="K1972" t="s">
        <v>100</v>
      </c>
      <c r="L1972">
        <v>37.488888091100002</v>
      </c>
      <c r="M1972">
        <v>-119.9737737693</v>
      </c>
      <c r="N1972" s="7" t="s">
        <v>558</v>
      </c>
      <c r="O1972" s="7" t="s">
        <v>1683</v>
      </c>
      <c r="P1972" s="7" t="s">
        <v>560</v>
      </c>
      <c r="Q1972" s="7" t="s">
        <v>141</v>
      </c>
      <c r="R1972" s="7">
        <v>605</v>
      </c>
      <c r="S1972" s="7">
        <v>565</v>
      </c>
      <c r="T1972" s="7" t="s">
        <v>134</v>
      </c>
      <c r="U1972" s="7"/>
      <c r="V1972" s="7" t="s">
        <v>2605</v>
      </c>
      <c r="W1972" s="8">
        <v>1.2138257575757576</v>
      </c>
      <c r="X1972" s="8">
        <v>0</v>
      </c>
      <c r="Y1972" s="8">
        <v>1.1187499999999999</v>
      </c>
      <c r="Z1972" s="8">
        <v>2.3325757575757575</v>
      </c>
      <c r="AA1972" s="8">
        <v>0</v>
      </c>
      <c r="AB1972" s="8">
        <v>0</v>
      </c>
      <c r="AC1972" s="8">
        <v>0</v>
      </c>
      <c r="AD1972" s="8">
        <v>0</v>
      </c>
      <c r="AE1972" s="8">
        <v>0</v>
      </c>
      <c r="AF1972" s="8">
        <v>0</v>
      </c>
      <c r="AG1972" s="8">
        <v>0</v>
      </c>
      <c r="AH1972" s="8">
        <v>0</v>
      </c>
      <c r="AI1972" s="8">
        <v>0</v>
      </c>
      <c r="AJ1972" s="8">
        <v>0</v>
      </c>
      <c r="AK1972" s="8">
        <v>0</v>
      </c>
      <c r="AL1972" s="8">
        <v>0</v>
      </c>
      <c r="AM1972" s="8">
        <v>0</v>
      </c>
      <c r="AN1972" s="8">
        <v>0</v>
      </c>
      <c r="AO1972" s="8">
        <v>0</v>
      </c>
      <c r="AP1972" s="8">
        <v>0</v>
      </c>
      <c r="AQ1972" s="8">
        <v>0</v>
      </c>
      <c r="AR1972" s="8">
        <v>0</v>
      </c>
      <c r="AS1972" s="8">
        <v>0</v>
      </c>
      <c r="AT1972" s="8">
        <v>0</v>
      </c>
      <c r="AU1972" s="7">
        <v>0</v>
      </c>
      <c r="AV1972" s="7">
        <v>0</v>
      </c>
      <c r="AW1972" s="7">
        <v>0</v>
      </c>
      <c r="AX1972" s="7">
        <v>0</v>
      </c>
      <c r="AY1972" s="7">
        <v>0</v>
      </c>
      <c r="AZ1972" s="7">
        <v>0</v>
      </c>
      <c r="BA1972" s="7">
        <v>0</v>
      </c>
      <c r="BB1972" s="7">
        <v>0</v>
      </c>
      <c r="BC1972" s="8">
        <v>0</v>
      </c>
      <c r="BD1972" s="8">
        <v>0</v>
      </c>
      <c r="BE1972" s="8">
        <v>0</v>
      </c>
      <c r="BF1972" s="8">
        <v>0</v>
      </c>
      <c r="BG1972" s="8">
        <v>1.2138257575757576</v>
      </c>
      <c r="BH1972" s="8">
        <v>0</v>
      </c>
      <c r="BI1972" s="8">
        <v>1.1187499999999999</v>
      </c>
      <c r="BJ1972" s="8">
        <v>2.3325757575757575</v>
      </c>
      <c r="BK1972" s="8">
        <v>0</v>
      </c>
      <c r="BL1972" s="8">
        <v>0</v>
      </c>
      <c r="BM1972" s="8">
        <v>0</v>
      </c>
      <c r="BN1972" s="8">
        <v>0</v>
      </c>
      <c r="BO1972" s="8">
        <v>0</v>
      </c>
      <c r="BP1972" s="8">
        <v>0</v>
      </c>
      <c r="BQ1972" s="8">
        <v>0</v>
      </c>
      <c r="BR1972" s="8">
        <v>0</v>
      </c>
    </row>
    <row r="1973" spans="1:70" x14ac:dyDescent="0.25">
      <c r="A1973" s="6">
        <v>35274589</v>
      </c>
      <c r="B1973" t="s">
        <v>3722</v>
      </c>
      <c r="C1973" s="7" t="s">
        <v>86</v>
      </c>
      <c r="D1973" s="7" t="s">
        <v>94</v>
      </c>
      <c r="E1973" s="7" t="s">
        <v>87</v>
      </c>
      <c r="F1973" t="s">
        <v>2507</v>
      </c>
      <c r="G1973" t="s">
        <v>2508</v>
      </c>
      <c r="H1973" t="s">
        <v>98</v>
      </c>
      <c r="I1973" t="s">
        <v>98</v>
      </c>
      <c r="J1973" t="s">
        <v>99</v>
      </c>
      <c r="K1973" t="s">
        <v>100</v>
      </c>
      <c r="L1973">
        <v>37.518592481100001</v>
      </c>
      <c r="M1973">
        <v>-119.94024105930001</v>
      </c>
      <c r="N1973" s="7" t="s">
        <v>558</v>
      </c>
      <c r="O1973" s="7" t="s">
        <v>3723</v>
      </c>
      <c r="P1973" s="7" t="s">
        <v>560</v>
      </c>
      <c r="Q1973" s="7" t="s">
        <v>122</v>
      </c>
      <c r="R1973" s="7">
        <v>428</v>
      </c>
      <c r="S1973" s="7">
        <v>0</v>
      </c>
      <c r="T1973" s="7" t="s">
        <v>220</v>
      </c>
      <c r="U1973" s="7" t="s">
        <v>211</v>
      </c>
      <c r="V1973" s="7" t="s">
        <v>217</v>
      </c>
      <c r="W1973" s="8">
        <v>0</v>
      </c>
      <c r="X1973" s="8">
        <v>2.1320000000000001</v>
      </c>
      <c r="Y1973" s="8">
        <v>0</v>
      </c>
      <c r="Z1973" s="8">
        <v>2.1320000000000001</v>
      </c>
      <c r="AA1973" s="8">
        <v>0</v>
      </c>
      <c r="AB1973" s="8">
        <v>0</v>
      </c>
      <c r="AC1973" s="8">
        <v>0</v>
      </c>
      <c r="AD1973" s="8">
        <v>0</v>
      </c>
      <c r="AE1973" s="8">
        <v>0</v>
      </c>
      <c r="AF1973" s="8">
        <v>0</v>
      </c>
      <c r="AG1973" s="8">
        <v>0</v>
      </c>
      <c r="AH1973" s="8">
        <v>0</v>
      </c>
      <c r="AI1973" s="8">
        <v>0</v>
      </c>
      <c r="AJ1973" s="8">
        <v>0</v>
      </c>
      <c r="AK1973" s="8">
        <v>0</v>
      </c>
      <c r="AL1973" s="8">
        <v>0</v>
      </c>
      <c r="AM1973" s="8">
        <v>0</v>
      </c>
      <c r="AN1973" s="8">
        <v>0</v>
      </c>
      <c r="AO1973" s="8">
        <v>0</v>
      </c>
      <c r="AP1973" s="8">
        <v>0</v>
      </c>
      <c r="AQ1973" s="8">
        <v>0</v>
      </c>
      <c r="AR1973" s="8">
        <v>0</v>
      </c>
      <c r="AS1973" s="8">
        <v>0</v>
      </c>
      <c r="AT1973" s="8">
        <v>0</v>
      </c>
      <c r="AU1973" s="7">
        <v>0</v>
      </c>
      <c r="AV1973" s="7">
        <v>0</v>
      </c>
      <c r="AW1973" s="7">
        <v>0</v>
      </c>
      <c r="AX1973" s="7">
        <v>0</v>
      </c>
      <c r="AY1973" s="7">
        <v>0</v>
      </c>
      <c r="AZ1973" s="7">
        <v>2.1320000000000001</v>
      </c>
      <c r="BA1973" s="7">
        <v>0</v>
      </c>
      <c r="BB1973" s="7">
        <v>2.1320000000000001</v>
      </c>
      <c r="BC1973" s="8">
        <v>0</v>
      </c>
      <c r="BD1973" s="8">
        <v>0</v>
      </c>
      <c r="BE1973" s="8">
        <v>0</v>
      </c>
      <c r="BF1973" s="8">
        <v>0</v>
      </c>
      <c r="BG1973" s="8">
        <v>0</v>
      </c>
      <c r="BH1973" s="8">
        <v>0</v>
      </c>
      <c r="BI1973" s="8">
        <v>0</v>
      </c>
      <c r="BJ1973" s="8">
        <v>0</v>
      </c>
      <c r="BK1973" s="8">
        <v>0</v>
      </c>
      <c r="BL1973" s="8">
        <v>0</v>
      </c>
      <c r="BM1973" s="8">
        <v>0</v>
      </c>
      <c r="BN1973" s="8">
        <v>0</v>
      </c>
      <c r="BO1973" s="8">
        <v>0</v>
      </c>
      <c r="BP1973" s="8">
        <v>0</v>
      </c>
      <c r="BQ1973" s="8">
        <v>0</v>
      </c>
      <c r="BR1973" s="8">
        <v>0</v>
      </c>
    </row>
    <row r="1974" spans="1:70" x14ac:dyDescent="0.25">
      <c r="A1974" s="6">
        <v>35274591</v>
      </c>
      <c r="B1974" t="s">
        <v>3724</v>
      </c>
      <c r="C1974" s="7" t="s">
        <v>86</v>
      </c>
      <c r="D1974" s="7" t="s">
        <v>94</v>
      </c>
      <c r="E1974" s="7" t="s">
        <v>87</v>
      </c>
      <c r="F1974" t="s">
        <v>2507</v>
      </c>
      <c r="G1974" t="s">
        <v>2508</v>
      </c>
      <c r="H1974" t="s">
        <v>98</v>
      </c>
      <c r="I1974" t="s">
        <v>98</v>
      </c>
      <c r="J1974" t="s">
        <v>99</v>
      </c>
      <c r="K1974" t="s">
        <v>100</v>
      </c>
      <c r="L1974">
        <v>37.519498595800002</v>
      </c>
      <c r="M1974">
        <v>-119.93965665419999</v>
      </c>
      <c r="N1974" s="7" t="s">
        <v>558</v>
      </c>
      <c r="O1974" s="7" t="s">
        <v>3723</v>
      </c>
      <c r="P1974" s="7" t="s">
        <v>560</v>
      </c>
      <c r="Q1974" s="7" t="s">
        <v>122</v>
      </c>
      <c r="R1974" s="7">
        <v>428</v>
      </c>
      <c r="S1974" s="7">
        <v>0</v>
      </c>
      <c r="T1974" s="7" t="s">
        <v>220</v>
      </c>
      <c r="U1974" s="7"/>
      <c r="V1974" s="7" t="s">
        <v>362</v>
      </c>
      <c r="W1974" s="8">
        <v>1.021969696969697</v>
      </c>
      <c r="X1974" s="8">
        <v>0</v>
      </c>
      <c r="Y1974" s="8">
        <v>0</v>
      </c>
      <c r="Z1974" s="8">
        <v>1.021969696969697</v>
      </c>
      <c r="AA1974" s="8">
        <v>0</v>
      </c>
      <c r="AB1974" s="8">
        <v>0</v>
      </c>
      <c r="AC1974" s="8">
        <v>0</v>
      </c>
      <c r="AD1974" s="8">
        <v>0</v>
      </c>
      <c r="AE1974" s="8">
        <v>0</v>
      </c>
      <c r="AF1974" s="8">
        <v>0</v>
      </c>
      <c r="AG1974" s="8">
        <v>0</v>
      </c>
      <c r="AH1974" s="8">
        <v>0</v>
      </c>
      <c r="AI1974" s="8">
        <v>0</v>
      </c>
      <c r="AJ1974" s="8">
        <v>0</v>
      </c>
      <c r="AK1974" s="8">
        <v>0</v>
      </c>
      <c r="AL1974" s="8">
        <v>0</v>
      </c>
      <c r="AM1974" s="8">
        <v>0</v>
      </c>
      <c r="AN1974" s="8">
        <v>0</v>
      </c>
      <c r="AO1974" s="8">
        <v>0</v>
      </c>
      <c r="AP1974" s="8">
        <v>0</v>
      </c>
      <c r="AQ1974" s="8">
        <v>0</v>
      </c>
      <c r="AR1974" s="8">
        <v>0</v>
      </c>
      <c r="AS1974" s="8">
        <v>0</v>
      </c>
      <c r="AT1974" s="8">
        <v>0</v>
      </c>
      <c r="AU1974" s="7">
        <v>0</v>
      </c>
      <c r="AV1974" s="7">
        <v>0</v>
      </c>
      <c r="AW1974" s="7">
        <v>0</v>
      </c>
      <c r="AX1974" s="7">
        <v>0</v>
      </c>
      <c r="AY1974" s="7">
        <v>0</v>
      </c>
      <c r="AZ1974" s="7">
        <v>0</v>
      </c>
      <c r="BA1974" s="7">
        <v>0</v>
      </c>
      <c r="BB1974" s="7">
        <v>0</v>
      </c>
      <c r="BC1974" s="8">
        <v>0</v>
      </c>
      <c r="BD1974" s="8">
        <v>0</v>
      </c>
      <c r="BE1974" s="8">
        <v>0</v>
      </c>
      <c r="BF1974" s="8">
        <v>0</v>
      </c>
      <c r="BG1974" s="8">
        <v>1.021969696969697</v>
      </c>
      <c r="BH1974" s="8">
        <v>0</v>
      </c>
      <c r="BI1974" s="8">
        <v>0</v>
      </c>
      <c r="BJ1974" s="8">
        <v>1.021969696969697</v>
      </c>
      <c r="BK1974" s="8">
        <v>0</v>
      </c>
      <c r="BL1974" s="8">
        <v>0</v>
      </c>
      <c r="BM1974" s="8">
        <v>0</v>
      </c>
      <c r="BN1974" s="8">
        <v>0</v>
      </c>
      <c r="BO1974" s="8">
        <v>0</v>
      </c>
      <c r="BP1974" s="8">
        <v>0</v>
      </c>
      <c r="BQ1974" s="8">
        <v>0</v>
      </c>
      <c r="BR1974" s="8">
        <v>0</v>
      </c>
    </row>
    <row r="1975" spans="1:70" x14ac:dyDescent="0.25">
      <c r="A1975" s="6">
        <v>35274592</v>
      </c>
      <c r="B1975" t="s">
        <v>3725</v>
      </c>
      <c r="C1975" s="7" t="s">
        <v>86</v>
      </c>
      <c r="D1975" s="7" t="s">
        <v>94</v>
      </c>
      <c r="E1975" s="7" t="s">
        <v>87</v>
      </c>
      <c r="F1975" t="s">
        <v>2507</v>
      </c>
      <c r="G1975" t="s">
        <v>2508</v>
      </c>
      <c r="H1975" t="s">
        <v>98</v>
      </c>
      <c r="I1975" t="s">
        <v>98</v>
      </c>
      <c r="J1975" t="s">
        <v>99</v>
      </c>
      <c r="K1975" t="s">
        <v>100</v>
      </c>
      <c r="L1975">
        <v>37.511623594100001</v>
      </c>
      <c r="M1975">
        <v>-119.9646815701</v>
      </c>
      <c r="N1975" s="7" t="s">
        <v>558</v>
      </c>
      <c r="O1975" s="7" t="s">
        <v>3723</v>
      </c>
      <c r="P1975" s="7" t="s">
        <v>560</v>
      </c>
      <c r="Q1975" s="7" t="s">
        <v>141</v>
      </c>
      <c r="R1975" s="7">
        <v>428</v>
      </c>
      <c r="S1975" s="7">
        <v>0</v>
      </c>
      <c r="T1975" s="7" t="s">
        <v>220</v>
      </c>
      <c r="U1975" s="7"/>
      <c r="V1975" s="7" t="s">
        <v>321</v>
      </c>
      <c r="W1975" s="8">
        <v>1.9630000000000003</v>
      </c>
      <c r="X1975" s="8">
        <v>0</v>
      </c>
      <c r="Y1975" s="8">
        <v>0</v>
      </c>
      <c r="Z1975" s="8">
        <v>1.9630000000000003</v>
      </c>
      <c r="AA1975" s="8">
        <v>0</v>
      </c>
      <c r="AB1975" s="8">
        <v>0</v>
      </c>
      <c r="AC1975" s="8">
        <v>0</v>
      </c>
      <c r="AD1975" s="8">
        <v>0</v>
      </c>
      <c r="AE1975" s="8">
        <v>0</v>
      </c>
      <c r="AF1975" s="8">
        <v>0</v>
      </c>
      <c r="AG1975" s="8">
        <v>0</v>
      </c>
      <c r="AH1975" s="8">
        <v>0</v>
      </c>
      <c r="AI1975" s="8">
        <v>0</v>
      </c>
      <c r="AJ1975" s="8">
        <v>0</v>
      </c>
      <c r="AK1975" s="8">
        <v>0</v>
      </c>
      <c r="AL1975" s="8">
        <v>0</v>
      </c>
      <c r="AM1975" s="8">
        <v>0</v>
      </c>
      <c r="AN1975" s="8">
        <v>0</v>
      </c>
      <c r="AO1975" s="8">
        <v>0</v>
      </c>
      <c r="AP1975" s="8">
        <v>0</v>
      </c>
      <c r="AQ1975" s="8">
        <v>0</v>
      </c>
      <c r="AR1975" s="8">
        <v>0</v>
      </c>
      <c r="AS1975" s="8">
        <v>0</v>
      </c>
      <c r="AT1975" s="8">
        <v>0</v>
      </c>
      <c r="AU1975" s="7">
        <v>0</v>
      </c>
      <c r="AV1975" s="7">
        <v>0</v>
      </c>
      <c r="AW1975" s="7">
        <v>0</v>
      </c>
      <c r="AX1975" s="7">
        <v>0</v>
      </c>
      <c r="AY1975" s="7">
        <v>0</v>
      </c>
      <c r="AZ1975" s="7">
        <v>0</v>
      </c>
      <c r="BA1975" s="7">
        <v>0</v>
      </c>
      <c r="BB1975" s="7">
        <v>0</v>
      </c>
      <c r="BC1975" s="8">
        <v>0</v>
      </c>
      <c r="BD1975" s="8">
        <v>0</v>
      </c>
      <c r="BE1975" s="8">
        <v>0</v>
      </c>
      <c r="BF1975" s="8">
        <v>0</v>
      </c>
      <c r="BG1975" s="8">
        <v>1.9630000000000003</v>
      </c>
      <c r="BH1975" s="8">
        <v>0</v>
      </c>
      <c r="BI1975" s="8">
        <v>0</v>
      </c>
      <c r="BJ1975" s="8">
        <v>1.9630000000000003</v>
      </c>
      <c r="BK1975" s="8">
        <v>0</v>
      </c>
      <c r="BL1975" s="8">
        <v>0</v>
      </c>
      <c r="BM1975" s="8">
        <v>0</v>
      </c>
      <c r="BN1975" s="8">
        <v>0</v>
      </c>
      <c r="BO1975" s="8">
        <v>0</v>
      </c>
      <c r="BP1975" s="8">
        <v>0</v>
      </c>
      <c r="BQ1975" s="8">
        <v>0</v>
      </c>
      <c r="BR1975" s="8">
        <v>0</v>
      </c>
    </row>
    <row r="1976" spans="1:70" x14ac:dyDescent="0.25">
      <c r="A1976" s="6">
        <v>35274593</v>
      </c>
      <c r="B1976" t="s">
        <v>3726</v>
      </c>
      <c r="C1976" s="7" t="s">
        <v>86</v>
      </c>
      <c r="D1976" s="7" t="s">
        <v>94</v>
      </c>
      <c r="E1976" s="7" t="s">
        <v>87</v>
      </c>
      <c r="F1976" t="s">
        <v>2507</v>
      </c>
      <c r="G1976" t="s">
        <v>2508</v>
      </c>
      <c r="H1976" t="s">
        <v>98</v>
      </c>
      <c r="I1976" t="s">
        <v>98</v>
      </c>
      <c r="J1976" t="s">
        <v>99</v>
      </c>
      <c r="K1976" t="s">
        <v>100</v>
      </c>
      <c r="L1976">
        <v>37.516522908200002</v>
      </c>
      <c r="M1976">
        <v>-119.9716341717</v>
      </c>
      <c r="N1976" s="7" t="s">
        <v>558</v>
      </c>
      <c r="O1976" s="7" t="s">
        <v>3723</v>
      </c>
      <c r="P1976" s="7" t="s">
        <v>560</v>
      </c>
      <c r="Q1976" s="7" t="s">
        <v>141</v>
      </c>
      <c r="R1976" s="7">
        <v>428</v>
      </c>
      <c r="S1976" s="7">
        <v>0</v>
      </c>
      <c r="T1976" s="7" t="s">
        <v>220</v>
      </c>
      <c r="U1976" s="7" t="s">
        <v>211</v>
      </c>
      <c r="V1976" s="7" t="s">
        <v>217</v>
      </c>
      <c r="W1976" s="8">
        <v>0</v>
      </c>
      <c r="X1976" s="8">
        <v>2.7559999999999998</v>
      </c>
      <c r="Y1976" s="8">
        <v>0</v>
      </c>
      <c r="Z1976" s="8">
        <v>2.7559999999999998</v>
      </c>
      <c r="AA1976" s="8">
        <v>0</v>
      </c>
      <c r="AB1976" s="8">
        <v>0</v>
      </c>
      <c r="AC1976" s="8">
        <v>0</v>
      </c>
      <c r="AD1976" s="8">
        <v>0</v>
      </c>
      <c r="AE1976" s="8">
        <v>0</v>
      </c>
      <c r="AF1976" s="8">
        <v>0</v>
      </c>
      <c r="AG1976" s="8">
        <v>0</v>
      </c>
      <c r="AH1976" s="8">
        <v>0</v>
      </c>
      <c r="AI1976" s="8">
        <v>0</v>
      </c>
      <c r="AJ1976" s="8">
        <v>0</v>
      </c>
      <c r="AK1976" s="8">
        <v>0</v>
      </c>
      <c r="AL1976" s="8">
        <v>0</v>
      </c>
      <c r="AM1976" s="8">
        <v>0</v>
      </c>
      <c r="AN1976" s="8">
        <v>0</v>
      </c>
      <c r="AO1976" s="8">
        <v>0</v>
      </c>
      <c r="AP1976" s="8">
        <v>0</v>
      </c>
      <c r="AQ1976" s="8">
        <v>0</v>
      </c>
      <c r="AR1976" s="8">
        <v>0</v>
      </c>
      <c r="AS1976" s="8">
        <v>0</v>
      </c>
      <c r="AT1976" s="8">
        <v>0</v>
      </c>
      <c r="AU1976" s="7">
        <v>0</v>
      </c>
      <c r="AV1976" s="7">
        <v>0</v>
      </c>
      <c r="AW1976" s="7">
        <v>0</v>
      </c>
      <c r="AX1976" s="7">
        <v>0</v>
      </c>
      <c r="AY1976" s="7">
        <v>0</v>
      </c>
      <c r="AZ1976" s="7">
        <v>2.7559999999999998</v>
      </c>
      <c r="BA1976" s="7">
        <v>0</v>
      </c>
      <c r="BB1976" s="7">
        <v>2.7559999999999998</v>
      </c>
      <c r="BC1976" s="8">
        <v>0</v>
      </c>
      <c r="BD1976" s="8">
        <v>0</v>
      </c>
      <c r="BE1976" s="8">
        <v>0</v>
      </c>
      <c r="BF1976" s="8">
        <v>0</v>
      </c>
      <c r="BG1976" s="8">
        <v>0</v>
      </c>
      <c r="BH1976" s="8">
        <v>0</v>
      </c>
      <c r="BI1976" s="8">
        <v>0</v>
      </c>
      <c r="BJ1976" s="8">
        <v>0</v>
      </c>
      <c r="BK1976" s="8">
        <v>0</v>
      </c>
      <c r="BL1976" s="8">
        <v>0</v>
      </c>
      <c r="BM1976" s="8">
        <v>0</v>
      </c>
      <c r="BN1976" s="8">
        <v>0</v>
      </c>
      <c r="BO1976" s="8">
        <v>0</v>
      </c>
      <c r="BP1976" s="8">
        <v>0</v>
      </c>
      <c r="BQ1976" s="8">
        <v>0</v>
      </c>
      <c r="BR1976" s="8">
        <v>0</v>
      </c>
    </row>
    <row r="1977" spans="1:70" x14ac:dyDescent="0.25">
      <c r="A1977" s="6">
        <v>35274594</v>
      </c>
      <c r="B1977" t="s">
        <v>3727</v>
      </c>
      <c r="C1977" s="7" t="s">
        <v>86</v>
      </c>
      <c r="D1977" s="7" t="s">
        <v>94</v>
      </c>
      <c r="E1977" s="7" t="s">
        <v>87</v>
      </c>
      <c r="F1977" t="s">
        <v>2507</v>
      </c>
      <c r="G1977" t="s">
        <v>2508</v>
      </c>
      <c r="H1977" t="s">
        <v>98</v>
      </c>
      <c r="I1977" t="s">
        <v>98</v>
      </c>
      <c r="J1977" t="s">
        <v>99</v>
      </c>
      <c r="K1977" t="s">
        <v>100</v>
      </c>
      <c r="L1977">
        <v>37.535286779400003</v>
      </c>
      <c r="M1977">
        <v>-119.9554359687</v>
      </c>
      <c r="N1977" s="7" t="s">
        <v>558</v>
      </c>
      <c r="O1977" s="7" t="s">
        <v>3723</v>
      </c>
      <c r="P1977" s="7" t="s">
        <v>560</v>
      </c>
      <c r="Q1977" s="7" t="s">
        <v>141</v>
      </c>
      <c r="R1977" s="7">
        <v>428</v>
      </c>
      <c r="S1977" s="7">
        <v>0</v>
      </c>
      <c r="T1977" s="7" t="s">
        <v>220</v>
      </c>
      <c r="U1977" s="7"/>
      <c r="V1977" s="7" t="s">
        <v>362</v>
      </c>
      <c r="W1977" s="8">
        <v>3.0779999999999998</v>
      </c>
      <c r="X1977" s="8">
        <v>0</v>
      </c>
      <c r="Y1977" s="8">
        <v>0</v>
      </c>
      <c r="Z1977" s="8">
        <v>3.0779999999999998</v>
      </c>
      <c r="AA1977" s="8">
        <v>0</v>
      </c>
      <c r="AB1977" s="8">
        <v>0</v>
      </c>
      <c r="AC1977" s="8">
        <v>0</v>
      </c>
      <c r="AD1977" s="8">
        <v>0</v>
      </c>
      <c r="AE1977" s="8">
        <v>0</v>
      </c>
      <c r="AF1977" s="8">
        <v>0</v>
      </c>
      <c r="AG1977" s="8">
        <v>0</v>
      </c>
      <c r="AH1977" s="8">
        <v>0</v>
      </c>
      <c r="AI1977" s="8">
        <v>0</v>
      </c>
      <c r="AJ1977" s="8">
        <v>0</v>
      </c>
      <c r="AK1977" s="8">
        <v>0</v>
      </c>
      <c r="AL1977" s="8">
        <v>0</v>
      </c>
      <c r="AM1977" s="8">
        <v>0</v>
      </c>
      <c r="AN1977" s="8">
        <v>0</v>
      </c>
      <c r="AO1977" s="8">
        <v>0</v>
      </c>
      <c r="AP1977" s="8">
        <v>0</v>
      </c>
      <c r="AQ1977" s="8">
        <v>0</v>
      </c>
      <c r="AR1977" s="8">
        <v>0</v>
      </c>
      <c r="AS1977" s="8">
        <v>0</v>
      </c>
      <c r="AT1977" s="8">
        <v>0</v>
      </c>
      <c r="AU1977" s="7">
        <v>0</v>
      </c>
      <c r="AV1977" s="7">
        <v>0</v>
      </c>
      <c r="AW1977" s="7">
        <v>0</v>
      </c>
      <c r="AX1977" s="7">
        <v>0</v>
      </c>
      <c r="AY1977" s="7">
        <v>0</v>
      </c>
      <c r="AZ1977" s="7">
        <v>0</v>
      </c>
      <c r="BA1977" s="7">
        <v>0</v>
      </c>
      <c r="BB1977" s="7">
        <v>0</v>
      </c>
      <c r="BC1977" s="8">
        <v>0</v>
      </c>
      <c r="BD1977" s="8">
        <v>0</v>
      </c>
      <c r="BE1977" s="8">
        <v>0</v>
      </c>
      <c r="BF1977" s="8">
        <v>0</v>
      </c>
      <c r="BG1977" s="8">
        <v>3.0779999999999998</v>
      </c>
      <c r="BH1977" s="8">
        <v>0</v>
      </c>
      <c r="BI1977" s="8">
        <v>0</v>
      </c>
      <c r="BJ1977" s="8">
        <v>3.0779999999999998</v>
      </c>
      <c r="BK1977" s="8">
        <v>0</v>
      </c>
      <c r="BL1977" s="8">
        <v>0</v>
      </c>
      <c r="BM1977" s="8">
        <v>0</v>
      </c>
      <c r="BN1977" s="8">
        <v>0</v>
      </c>
      <c r="BO1977" s="8">
        <v>0</v>
      </c>
      <c r="BP1977" s="8">
        <v>0</v>
      </c>
      <c r="BQ1977" s="8">
        <v>0</v>
      </c>
      <c r="BR1977" s="8">
        <v>0</v>
      </c>
    </row>
    <row r="1978" spans="1:70" x14ac:dyDescent="0.25">
      <c r="A1978" s="6">
        <v>35250570</v>
      </c>
      <c r="B1978" t="s">
        <v>3728</v>
      </c>
      <c r="C1978" s="7" t="s">
        <v>86</v>
      </c>
      <c r="D1978" s="7" t="s">
        <v>94</v>
      </c>
      <c r="E1978" s="7" t="s">
        <v>87</v>
      </c>
      <c r="F1978" t="s">
        <v>2507</v>
      </c>
      <c r="G1978" t="s">
        <v>2508</v>
      </c>
      <c r="H1978" t="s">
        <v>98</v>
      </c>
      <c r="I1978" t="s">
        <v>98</v>
      </c>
      <c r="J1978" t="s">
        <v>99</v>
      </c>
      <c r="K1978" t="s">
        <v>100</v>
      </c>
      <c r="L1978">
        <v>37.492718484299999</v>
      </c>
      <c r="M1978">
        <v>-119.9655927543</v>
      </c>
      <c r="N1978" s="7" t="s">
        <v>558</v>
      </c>
      <c r="O1978" s="7" t="s">
        <v>3723</v>
      </c>
      <c r="P1978" s="7" t="s">
        <v>560</v>
      </c>
      <c r="Q1978" s="7" t="s">
        <v>122</v>
      </c>
      <c r="R1978" s="7">
        <v>428</v>
      </c>
      <c r="S1978" s="7">
        <v>0</v>
      </c>
      <c r="T1978" s="7" t="s">
        <v>220</v>
      </c>
      <c r="U1978" s="7"/>
      <c r="V1978" s="7" t="s">
        <v>321</v>
      </c>
      <c r="W1978" s="8">
        <v>2.4009469696969696</v>
      </c>
      <c r="X1978" s="8">
        <v>0</v>
      </c>
      <c r="Y1978" s="8">
        <v>0</v>
      </c>
      <c r="Z1978" s="8">
        <v>2.4009469696969696</v>
      </c>
      <c r="AA1978" s="8">
        <v>0</v>
      </c>
      <c r="AB1978" s="8">
        <v>0</v>
      </c>
      <c r="AC1978" s="8">
        <v>0</v>
      </c>
      <c r="AD1978" s="8">
        <v>0</v>
      </c>
      <c r="AE1978" s="8">
        <v>0</v>
      </c>
      <c r="AF1978" s="8">
        <v>0</v>
      </c>
      <c r="AG1978" s="8">
        <v>0</v>
      </c>
      <c r="AH1978" s="8">
        <v>0</v>
      </c>
      <c r="AI1978" s="8">
        <v>0</v>
      </c>
      <c r="AJ1978" s="8">
        <v>0</v>
      </c>
      <c r="AK1978" s="8">
        <v>0</v>
      </c>
      <c r="AL1978" s="8">
        <v>0</v>
      </c>
      <c r="AM1978" s="8">
        <v>0</v>
      </c>
      <c r="AN1978" s="8">
        <v>0</v>
      </c>
      <c r="AO1978" s="8">
        <v>0</v>
      </c>
      <c r="AP1978" s="8">
        <v>0</v>
      </c>
      <c r="AQ1978" s="8">
        <v>0</v>
      </c>
      <c r="AR1978" s="8">
        <v>0</v>
      </c>
      <c r="AS1978" s="8">
        <v>0</v>
      </c>
      <c r="AT1978" s="8">
        <v>0</v>
      </c>
      <c r="AU1978" s="7">
        <v>0</v>
      </c>
      <c r="AV1978" s="7">
        <v>0</v>
      </c>
      <c r="AW1978" s="7">
        <v>0</v>
      </c>
      <c r="AX1978" s="7">
        <v>0</v>
      </c>
      <c r="AY1978" s="7">
        <v>0</v>
      </c>
      <c r="AZ1978" s="7">
        <v>0</v>
      </c>
      <c r="BA1978" s="7">
        <v>0</v>
      </c>
      <c r="BB1978" s="7">
        <v>0</v>
      </c>
      <c r="BC1978" s="8">
        <v>0</v>
      </c>
      <c r="BD1978" s="8">
        <v>0</v>
      </c>
      <c r="BE1978" s="8">
        <v>0</v>
      </c>
      <c r="BF1978" s="8">
        <v>0</v>
      </c>
      <c r="BG1978" s="8">
        <v>2.4009469696969696</v>
      </c>
      <c r="BH1978" s="8">
        <v>0</v>
      </c>
      <c r="BI1978" s="8">
        <v>0</v>
      </c>
      <c r="BJ1978" s="8">
        <v>2.4009469696969696</v>
      </c>
      <c r="BK1978" s="8">
        <v>0</v>
      </c>
      <c r="BL1978" s="8">
        <v>0</v>
      </c>
      <c r="BM1978" s="8">
        <v>0</v>
      </c>
      <c r="BN1978" s="8">
        <v>0</v>
      </c>
      <c r="BO1978" s="8">
        <v>0</v>
      </c>
      <c r="BP1978" s="8">
        <v>0</v>
      </c>
      <c r="BQ1978" s="8">
        <v>0</v>
      </c>
      <c r="BR1978" s="8">
        <v>0</v>
      </c>
    </row>
    <row r="1979" spans="1:70" x14ac:dyDescent="0.25">
      <c r="A1979" s="6">
        <v>35250571</v>
      </c>
      <c r="B1979" t="s">
        <v>3729</v>
      </c>
      <c r="C1979" s="7" t="s">
        <v>71</v>
      </c>
      <c r="D1979" s="7" t="s">
        <v>94</v>
      </c>
      <c r="E1979" s="7" t="s">
        <v>73</v>
      </c>
      <c r="F1979" t="s">
        <v>2507</v>
      </c>
      <c r="G1979" t="s">
        <v>2508</v>
      </c>
      <c r="H1979" t="s">
        <v>98</v>
      </c>
      <c r="I1979" t="s">
        <v>98</v>
      </c>
      <c r="J1979" t="s">
        <v>99</v>
      </c>
      <c r="K1979" t="s">
        <v>100</v>
      </c>
      <c r="L1979">
        <v>37.492718484299999</v>
      </c>
      <c r="M1979">
        <v>-119.9655927543</v>
      </c>
      <c r="N1979" s="7" t="s">
        <v>558</v>
      </c>
      <c r="O1979" s="7" t="s">
        <v>3723</v>
      </c>
      <c r="P1979" s="7" t="s">
        <v>560</v>
      </c>
      <c r="Q1979" s="7" t="s">
        <v>141</v>
      </c>
      <c r="R1979" s="7">
        <v>428</v>
      </c>
      <c r="S1979" s="7">
        <v>0</v>
      </c>
      <c r="T1979" s="7" t="s">
        <v>220</v>
      </c>
      <c r="U1979" s="7"/>
      <c r="V1979" s="7" t="s">
        <v>2605</v>
      </c>
      <c r="W1979" s="8">
        <v>4.5949999999999998</v>
      </c>
      <c r="X1979" s="8">
        <v>0</v>
      </c>
      <c r="Y1979" s="8">
        <v>0</v>
      </c>
      <c r="Z1979" s="8">
        <v>4.5949999999999998</v>
      </c>
      <c r="AA1979" s="8">
        <v>0</v>
      </c>
      <c r="AB1979" s="8">
        <v>0</v>
      </c>
      <c r="AC1979" s="8">
        <v>0</v>
      </c>
      <c r="AD1979" s="8">
        <v>0</v>
      </c>
      <c r="AE1979" s="8">
        <v>0</v>
      </c>
      <c r="AF1979" s="8">
        <v>0</v>
      </c>
      <c r="AG1979" s="8">
        <v>0</v>
      </c>
      <c r="AH1979" s="8">
        <v>0</v>
      </c>
      <c r="AI1979" s="8">
        <v>0</v>
      </c>
      <c r="AJ1979" s="8">
        <v>0</v>
      </c>
      <c r="AK1979" s="8">
        <v>0</v>
      </c>
      <c r="AL1979" s="8">
        <v>0</v>
      </c>
      <c r="AM1979" s="8">
        <v>0</v>
      </c>
      <c r="AN1979" s="8">
        <v>0</v>
      </c>
      <c r="AO1979" s="8">
        <v>0</v>
      </c>
      <c r="AP1979" s="8">
        <v>0</v>
      </c>
      <c r="AQ1979" s="8">
        <v>0</v>
      </c>
      <c r="AR1979" s="8">
        <v>0</v>
      </c>
      <c r="AS1979" s="8">
        <v>0</v>
      </c>
      <c r="AT1979" s="8">
        <v>0</v>
      </c>
      <c r="AU1979" s="7">
        <v>0</v>
      </c>
      <c r="AV1979" s="7">
        <v>0</v>
      </c>
      <c r="AW1979" s="7">
        <v>0</v>
      </c>
      <c r="AX1979" s="7">
        <v>0</v>
      </c>
      <c r="AY1979" s="7">
        <v>0</v>
      </c>
      <c r="AZ1979" s="7">
        <v>0</v>
      </c>
      <c r="BA1979" s="7">
        <v>0</v>
      </c>
      <c r="BB1979" s="7">
        <v>0</v>
      </c>
      <c r="BC1979" s="8">
        <v>0</v>
      </c>
      <c r="BD1979" s="8">
        <v>0</v>
      </c>
      <c r="BE1979" s="8">
        <v>0</v>
      </c>
      <c r="BF1979" s="8">
        <v>0</v>
      </c>
      <c r="BG1979" s="8">
        <v>4.5949999999999998</v>
      </c>
      <c r="BH1979" s="8">
        <v>0</v>
      </c>
      <c r="BI1979" s="8">
        <v>0</v>
      </c>
      <c r="BJ1979" s="8">
        <v>4.5949999999999998</v>
      </c>
      <c r="BK1979" s="8">
        <v>0</v>
      </c>
      <c r="BL1979" s="8">
        <v>0</v>
      </c>
      <c r="BM1979" s="8">
        <v>0</v>
      </c>
      <c r="BN1979" s="8">
        <v>0</v>
      </c>
      <c r="BO1979" s="8">
        <v>0</v>
      </c>
      <c r="BP1979" s="8">
        <v>0</v>
      </c>
      <c r="BQ1979" s="8">
        <v>0</v>
      </c>
      <c r="BR1979" s="8">
        <v>0</v>
      </c>
    </row>
    <row r="1980" spans="1:70" x14ac:dyDescent="0.25">
      <c r="A1980" s="6">
        <v>35238088</v>
      </c>
      <c r="B1980" t="s">
        <v>3730</v>
      </c>
      <c r="C1980" s="7" t="s">
        <v>137</v>
      </c>
      <c r="D1980" s="7" t="s">
        <v>94</v>
      </c>
      <c r="E1980" s="7" t="s">
        <v>95</v>
      </c>
      <c r="F1980" t="s">
        <v>2507</v>
      </c>
      <c r="G1980" t="s">
        <v>2609</v>
      </c>
      <c r="H1980" t="s">
        <v>98</v>
      </c>
      <c r="I1980" t="s">
        <v>98</v>
      </c>
      <c r="J1980" t="s">
        <v>99</v>
      </c>
      <c r="K1980" t="s">
        <v>100</v>
      </c>
      <c r="L1980">
        <v>37.492718484299999</v>
      </c>
      <c r="M1980">
        <v>-119.9655927543</v>
      </c>
      <c r="N1980" s="7" t="s">
        <v>558</v>
      </c>
      <c r="O1980" s="7" t="s">
        <v>3723</v>
      </c>
      <c r="P1980" s="7" t="s">
        <v>560</v>
      </c>
      <c r="Q1980" s="7" t="s">
        <v>170</v>
      </c>
      <c r="R1980" s="7">
        <v>428</v>
      </c>
      <c r="S1980" s="7">
        <v>0</v>
      </c>
      <c r="T1980" s="7" t="s">
        <v>220</v>
      </c>
      <c r="U1980" s="7"/>
      <c r="V1980" s="7" t="s">
        <v>80</v>
      </c>
      <c r="W1980" s="8">
        <v>0</v>
      </c>
      <c r="X1980" s="8">
        <v>0</v>
      </c>
      <c r="Y1980" s="8">
        <v>0.83617424242424243</v>
      </c>
      <c r="Z1980" s="8">
        <v>0.83617424242424243</v>
      </c>
      <c r="AA1980" s="8">
        <v>0</v>
      </c>
      <c r="AB1980" s="8">
        <v>0</v>
      </c>
      <c r="AC1980" s="8">
        <v>0</v>
      </c>
      <c r="AD1980" s="8">
        <v>0</v>
      </c>
      <c r="AE1980" s="8">
        <v>0</v>
      </c>
      <c r="AF1980" s="8">
        <v>0</v>
      </c>
      <c r="AG1980" s="8">
        <v>0</v>
      </c>
      <c r="AH1980" s="8">
        <v>0</v>
      </c>
      <c r="AI1980" s="8">
        <v>0</v>
      </c>
      <c r="AJ1980" s="8">
        <v>0</v>
      </c>
      <c r="AK1980" s="8">
        <v>0</v>
      </c>
      <c r="AL1980" s="8">
        <v>0</v>
      </c>
      <c r="AM1980" s="8">
        <v>0</v>
      </c>
      <c r="AN1980" s="8">
        <v>0</v>
      </c>
      <c r="AO1980" s="8">
        <v>0</v>
      </c>
      <c r="AP1980" s="8">
        <v>0</v>
      </c>
      <c r="AQ1980" s="8">
        <v>0</v>
      </c>
      <c r="AR1980" s="8">
        <v>0</v>
      </c>
      <c r="AS1980" s="8">
        <v>0</v>
      </c>
      <c r="AT1980" s="8">
        <v>0</v>
      </c>
      <c r="AU1980" s="7">
        <v>0</v>
      </c>
      <c r="AV1980" s="7">
        <v>0</v>
      </c>
      <c r="AW1980" s="7">
        <v>0</v>
      </c>
      <c r="AX1980" s="7">
        <v>0</v>
      </c>
      <c r="AY1980" s="7">
        <v>0</v>
      </c>
      <c r="AZ1980" s="7">
        <v>0</v>
      </c>
      <c r="BA1980" s="7">
        <v>0.83617424242424243</v>
      </c>
      <c r="BB1980" s="7">
        <v>0.83617424242424243</v>
      </c>
      <c r="BC1980" s="8">
        <v>0</v>
      </c>
      <c r="BD1980" s="8">
        <v>0</v>
      </c>
      <c r="BE1980" s="8">
        <v>0</v>
      </c>
      <c r="BF1980" s="8">
        <v>0</v>
      </c>
      <c r="BG1980" s="8">
        <v>0</v>
      </c>
      <c r="BH1980" s="8">
        <v>0</v>
      </c>
      <c r="BI1980" s="8">
        <v>0</v>
      </c>
      <c r="BJ1980" s="8">
        <v>0</v>
      </c>
      <c r="BK1980" s="8">
        <v>0</v>
      </c>
      <c r="BL1980" s="8">
        <v>0</v>
      </c>
      <c r="BM1980" s="8">
        <v>0</v>
      </c>
      <c r="BN1980" s="8">
        <v>0</v>
      </c>
      <c r="BO1980" s="8">
        <v>0</v>
      </c>
      <c r="BP1980" s="8">
        <v>0</v>
      </c>
      <c r="BQ1980" s="8">
        <v>0</v>
      </c>
      <c r="BR1980" s="8">
        <v>0</v>
      </c>
    </row>
    <row r="1981" spans="1:70" x14ac:dyDescent="0.25">
      <c r="A1981" s="6">
        <v>35250572</v>
      </c>
      <c r="B1981" t="s">
        <v>3731</v>
      </c>
      <c r="C1981" s="7" t="s">
        <v>86</v>
      </c>
      <c r="D1981" s="7" t="s">
        <v>94</v>
      </c>
      <c r="E1981" s="7" t="s">
        <v>87</v>
      </c>
      <c r="F1981" t="s">
        <v>2507</v>
      </c>
      <c r="G1981" t="s">
        <v>2508</v>
      </c>
      <c r="H1981" t="s">
        <v>98</v>
      </c>
      <c r="I1981" t="s">
        <v>98</v>
      </c>
      <c r="J1981" t="s">
        <v>99</v>
      </c>
      <c r="K1981" t="s">
        <v>100</v>
      </c>
      <c r="L1981">
        <v>37.502610063399999</v>
      </c>
      <c r="M1981">
        <v>-119.98862341189999</v>
      </c>
      <c r="N1981" s="7" t="s">
        <v>558</v>
      </c>
      <c r="O1981" s="7" t="s">
        <v>1683</v>
      </c>
      <c r="P1981" s="7" t="s">
        <v>560</v>
      </c>
      <c r="Q1981" s="7" t="s">
        <v>141</v>
      </c>
      <c r="R1981" s="7">
        <v>605</v>
      </c>
      <c r="S1981" s="7">
        <v>565</v>
      </c>
      <c r="T1981" s="7" t="s">
        <v>134</v>
      </c>
      <c r="U1981" s="7"/>
      <c r="V1981" s="7" t="s">
        <v>2605</v>
      </c>
      <c r="W1981" s="8">
        <v>1.9530000000000001</v>
      </c>
      <c r="X1981" s="8">
        <v>0</v>
      </c>
      <c r="Y1981" s="8">
        <v>0</v>
      </c>
      <c r="Z1981" s="8">
        <v>1.9530000000000001</v>
      </c>
      <c r="AA1981" s="8">
        <v>0</v>
      </c>
      <c r="AB1981" s="8">
        <v>0</v>
      </c>
      <c r="AC1981" s="8">
        <v>0</v>
      </c>
      <c r="AD1981" s="8">
        <v>0</v>
      </c>
      <c r="AE1981" s="8">
        <v>0</v>
      </c>
      <c r="AF1981" s="8">
        <v>0</v>
      </c>
      <c r="AG1981" s="8">
        <v>0</v>
      </c>
      <c r="AH1981" s="8">
        <v>0</v>
      </c>
      <c r="AI1981" s="8">
        <v>0</v>
      </c>
      <c r="AJ1981" s="8">
        <v>0</v>
      </c>
      <c r="AK1981" s="8">
        <v>0</v>
      </c>
      <c r="AL1981" s="8">
        <v>0</v>
      </c>
      <c r="AM1981" s="8">
        <v>0</v>
      </c>
      <c r="AN1981" s="8">
        <v>0</v>
      </c>
      <c r="AO1981" s="8">
        <v>0</v>
      </c>
      <c r="AP1981" s="8">
        <v>0</v>
      </c>
      <c r="AQ1981" s="8">
        <v>0</v>
      </c>
      <c r="AR1981" s="8">
        <v>0</v>
      </c>
      <c r="AS1981" s="8">
        <v>0</v>
      </c>
      <c r="AT1981" s="8">
        <v>0</v>
      </c>
      <c r="AU1981" s="7">
        <v>0</v>
      </c>
      <c r="AV1981" s="7">
        <v>0</v>
      </c>
      <c r="AW1981" s="7">
        <v>0</v>
      </c>
      <c r="AX1981" s="7">
        <v>0</v>
      </c>
      <c r="AY1981" s="7">
        <v>0</v>
      </c>
      <c r="AZ1981" s="7">
        <v>0</v>
      </c>
      <c r="BA1981" s="7">
        <v>0</v>
      </c>
      <c r="BB1981" s="7">
        <v>0</v>
      </c>
      <c r="BC1981" s="8">
        <v>0</v>
      </c>
      <c r="BD1981" s="8">
        <v>0</v>
      </c>
      <c r="BE1981" s="8">
        <v>0</v>
      </c>
      <c r="BF1981" s="8">
        <v>0</v>
      </c>
      <c r="BG1981" s="8">
        <v>1.9530000000000001</v>
      </c>
      <c r="BH1981" s="8">
        <v>0</v>
      </c>
      <c r="BI1981" s="8">
        <v>0</v>
      </c>
      <c r="BJ1981" s="8">
        <v>1.9530000000000001</v>
      </c>
      <c r="BK1981" s="8">
        <v>0</v>
      </c>
      <c r="BL1981" s="8">
        <v>0</v>
      </c>
      <c r="BM1981" s="8">
        <v>0</v>
      </c>
      <c r="BN1981" s="8">
        <v>0</v>
      </c>
      <c r="BO1981" s="8">
        <v>0</v>
      </c>
      <c r="BP1981" s="8">
        <v>0</v>
      </c>
      <c r="BQ1981" s="8">
        <v>0</v>
      </c>
      <c r="BR1981" s="8">
        <v>0</v>
      </c>
    </row>
    <row r="1982" spans="1:70" x14ac:dyDescent="0.25">
      <c r="A1982" s="6">
        <v>35382932</v>
      </c>
      <c r="B1982" t="s">
        <v>3732</v>
      </c>
      <c r="C1982" s="7" t="s">
        <v>421</v>
      </c>
      <c r="D1982" s="7" t="s">
        <v>2647</v>
      </c>
      <c r="E1982" s="7" t="s">
        <v>421</v>
      </c>
      <c r="F1982" t="s">
        <v>2507</v>
      </c>
      <c r="G1982" t="s">
        <v>2648</v>
      </c>
      <c r="H1982" t="s">
        <v>1680</v>
      </c>
      <c r="I1982" t="s">
        <v>98</v>
      </c>
      <c r="J1982" t="s">
        <v>99</v>
      </c>
      <c r="K1982" t="s">
        <v>100</v>
      </c>
      <c r="L1982">
        <v>37.561136084700003</v>
      </c>
      <c r="M1982">
        <v>-119.93537026280001</v>
      </c>
      <c r="N1982" s="7" t="s">
        <v>558</v>
      </c>
      <c r="O1982" s="7" t="s">
        <v>564</v>
      </c>
      <c r="P1982" s="7" t="s">
        <v>560</v>
      </c>
      <c r="Q1982" s="7" t="s">
        <v>122</v>
      </c>
      <c r="R1982" s="7">
        <v>679</v>
      </c>
      <c r="S1982" s="7">
        <v>126</v>
      </c>
      <c r="T1982" s="7" t="s">
        <v>123</v>
      </c>
      <c r="U1982" s="7"/>
      <c r="V1982" s="7" t="s">
        <v>2625</v>
      </c>
      <c r="W1982" s="8">
        <v>0</v>
      </c>
      <c r="X1982" s="8">
        <v>4</v>
      </c>
      <c r="Y1982" s="8">
        <v>0</v>
      </c>
      <c r="Z1982" s="8">
        <v>4</v>
      </c>
      <c r="AA1982" s="8">
        <v>0</v>
      </c>
      <c r="AB1982" s="8">
        <v>0</v>
      </c>
      <c r="AC1982" s="8">
        <v>0</v>
      </c>
      <c r="AD1982" s="8">
        <v>0</v>
      </c>
      <c r="AE1982" s="8">
        <v>0</v>
      </c>
      <c r="AF1982" s="8">
        <v>0</v>
      </c>
      <c r="AG1982" s="8">
        <v>0</v>
      </c>
      <c r="AH1982" s="8">
        <v>0</v>
      </c>
      <c r="AI1982" s="8">
        <v>0</v>
      </c>
      <c r="AJ1982" s="8">
        <v>0</v>
      </c>
      <c r="AK1982" s="8">
        <v>0</v>
      </c>
      <c r="AL1982" s="8">
        <v>0</v>
      </c>
      <c r="AM1982" s="8">
        <v>0</v>
      </c>
      <c r="AN1982" s="8">
        <v>0</v>
      </c>
      <c r="AO1982" s="8">
        <v>0</v>
      </c>
      <c r="AP1982" s="8">
        <v>0</v>
      </c>
      <c r="AQ1982" s="8">
        <v>0</v>
      </c>
      <c r="AR1982" s="8">
        <v>0</v>
      </c>
      <c r="AS1982" s="8">
        <v>0</v>
      </c>
      <c r="AT1982" s="8">
        <v>0</v>
      </c>
      <c r="AU1982" s="7">
        <v>0</v>
      </c>
      <c r="AV1982" s="7">
        <v>0</v>
      </c>
      <c r="AW1982" s="7">
        <v>0</v>
      </c>
      <c r="AX1982" s="7">
        <v>0</v>
      </c>
      <c r="AY1982" s="7">
        <v>0</v>
      </c>
      <c r="AZ1982" s="7">
        <v>0</v>
      </c>
      <c r="BA1982" s="7">
        <v>0</v>
      </c>
      <c r="BB1982" s="7">
        <v>0</v>
      </c>
      <c r="BC1982" s="8">
        <v>0</v>
      </c>
      <c r="BD1982" s="8">
        <v>0</v>
      </c>
      <c r="BE1982" s="8">
        <v>0</v>
      </c>
      <c r="BF1982" s="8">
        <v>0</v>
      </c>
      <c r="BG1982" s="8">
        <v>0</v>
      </c>
      <c r="BH1982" s="8">
        <v>4</v>
      </c>
      <c r="BI1982" s="8">
        <v>0</v>
      </c>
      <c r="BJ1982" s="8">
        <v>4</v>
      </c>
      <c r="BK1982" s="8">
        <v>0</v>
      </c>
      <c r="BL1982" s="8">
        <v>0</v>
      </c>
      <c r="BM1982" s="8">
        <v>0</v>
      </c>
      <c r="BN1982" s="8">
        <v>0</v>
      </c>
      <c r="BO1982" s="8">
        <v>0</v>
      </c>
      <c r="BP1982" s="8">
        <v>0</v>
      </c>
      <c r="BQ1982" s="8">
        <v>0</v>
      </c>
      <c r="BR1982" s="8">
        <v>0</v>
      </c>
    </row>
    <row r="1983" spans="1:70" x14ac:dyDescent="0.25">
      <c r="A1983" s="6">
        <v>35379383</v>
      </c>
      <c r="B1983" t="s">
        <v>3733</v>
      </c>
      <c r="C1983" s="7" t="s">
        <v>421</v>
      </c>
      <c r="D1983" s="7" t="s">
        <v>2647</v>
      </c>
      <c r="E1983" s="7" t="s">
        <v>421</v>
      </c>
      <c r="F1983" t="s">
        <v>2507</v>
      </c>
      <c r="G1983" t="s">
        <v>2648</v>
      </c>
      <c r="H1983" t="s">
        <v>98</v>
      </c>
      <c r="I1983" t="s">
        <v>98</v>
      </c>
      <c r="J1983" t="s">
        <v>99</v>
      </c>
      <c r="K1983" t="s">
        <v>100</v>
      </c>
      <c r="L1983">
        <v>37.525054276299997</v>
      </c>
      <c r="M1983">
        <v>-119.918175769</v>
      </c>
      <c r="N1983" s="7" t="s">
        <v>558</v>
      </c>
      <c r="O1983" s="7" t="s">
        <v>564</v>
      </c>
      <c r="P1983" s="7" t="s">
        <v>560</v>
      </c>
      <c r="Q1983" s="7" t="s">
        <v>122</v>
      </c>
      <c r="R1983" s="7">
        <v>679</v>
      </c>
      <c r="S1983" s="7">
        <v>126</v>
      </c>
      <c r="T1983" s="7" t="s">
        <v>123</v>
      </c>
      <c r="U1983" s="7"/>
      <c r="V1983" s="7" t="s">
        <v>2625</v>
      </c>
      <c r="W1983" s="8">
        <v>0</v>
      </c>
      <c r="X1983" s="8">
        <v>4.74</v>
      </c>
      <c r="Y1983" s="8">
        <v>0</v>
      </c>
      <c r="Z1983" s="8">
        <v>4.74</v>
      </c>
      <c r="AA1983" s="8">
        <v>0</v>
      </c>
      <c r="AB1983" s="8">
        <v>0</v>
      </c>
      <c r="AC1983" s="8">
        <v>0</v>
      </c>
      <c r="AD1983" s="8">
        <v>0</v>
      </c>
      <c r="AE1983" s="8">
        <v>0</v>
      </c>
      <c r="AF1983" s="8">
        <v>0</v>
      </c>
      <c r="AG1983" s="8">
        <v>0</v>
      </c>
      <c r="AH1983" s="8">
        <v>0</v>
      </c>
      <c r="AI1983" s="8">
        <v>0</v>
      </c>
      <c r="AJ1983" s="8">
        <v>0</v>
      </c>
      <c r="AK1983" s="8">
        <v>0</v>
      </c>
      <c r="AL1983" s="8">
        <v>0</v>
      </c>
      <c r="AM1983" s="8">
        <v>0</v>
      </c>
      <c r="AN1983" s="8">
        <v>0</v>
      </c>
      <c r="AO1983" s="8">
        <v>0</v>
      </c>
      <c r="AP1983" s="8">
        <v>0</v>
      </c>
      <c r="AQ1983" s="8">
        <v>0</v>
      </c>
      <c r="AR1983" s="8">
        <v>0</v>
      </c>
      <c r="AS1983" s="8">
        <v>0</v>
      </c>
      <c r="AT1983" s="8">
        <v>0</v>
      </c>
      <c r="AU1983" s="7">
        <v>0</v>
      </c>
      <c r="AV1983" s="7">
        <v>0</v>
      </c>
      <c r="AW1983" s="7">
        <v>0</v>
      </c>
      <c r="AX1983" s="7">
        <v>0</v>
      </c>
      <c r="AY1983" s="7">
        <v>0</v>
      </c>
      <c r="AZ1983" s="7">
        <v>0</v>
      </c>
      <c r="BA1983" s="7">
        <v>0</v>
      </c>
      <c r="BB1983" s="7">
        <v>0</v>
      </c>
      <c r="BC1983" s="8">
        <v>0</v>
      </c>
      <c r="BD1983" s="8">
        <v>4.74</v>
      </c>
      <c r="BE1983" s="8">
        <v>0</v>
      </c>
      <c r="BF1983" s="8">
        <v>4.74</v>
      </c>
      <c r="BG1983" s="8">
        <v>0</v>
      </c>
      <c r="BH1983" s="8">
        <v>0</v>
      </c>
      <c r="BI1983" s="8">
        <v>0</v>
      </c>
      <c r="BJ1983" s="8">
        <v>0</v>
      </c>
      <c r="BK1983" s="8">
        <v>0</v>
      </c>
      <c r="BL1983" s="8">
        <v>0</v>
      </c>
      <c r="BM1983" s="8">
        <v>0</v>
      </c>
      <c r="BN1983" s="8">
        <v>0</v>
      </c>
      <c r="BO1983" s="8">
        <v>0</v>
      </c>
      <c r="BP1983" s="8">
        <v>0</v>
      </c>
      <c r="BQ1983" s="8">
        <v>0</v>
      </c>
      <c r="BR1983" s="8">
        <v>0</v>
      </c>
    </row>
    <row r="1984" spans="1:70" x14ac:dyDescent="0.25">
      <c r="A1984" s="6">
        <v>35397962</v>
      </c>
      <c r="B1984" t="s">
        <v>3734</v>
      </c>
      <c r="C1984" s="7" t="s">
        <v>421</v>
      </c>
      <c r="D1984" s="7" t="s">
        <v>2647</v>
      </c>
      <c r="E1984" s="7" t="s">
        <v>421</v>
      </c>
      <c r="F1984" t="s">
        <v>2507</v>
      </c>
      <c r="G1984" t="s">
        <v>2648</v>
      </c>
      <c r="H1984" t="s">
        <v>1680</v>
      </c>
      <c r="I1984" t="s">
        <v>98</v>
      </c>
      <c r="J1984" t="s">
        <v>99</v>
      </c>
      <c r="K1984" t="s">
        <v>100</v>
      </c>
      <c r="L1984">
        <v>37.561552683899997</v>
      </c>
      <c r="M1984">
        <v>-119.934852245</v>
      </c>
      <c r="N1984" s="7" t="s">
        <v>558</v>
      </c>
      <c r="O1984" s="7" t="s">
        <v>564</v>
      </c>
      <c r="P1984" s="7" t="s">
        <v>560</v>
      </c>
      <c r="Q1984" s="7" t="s">
        <v>122</v>
      </c>
      <c r="R1984" s="7">
        <v>679</v>
      </c>
      <c r="S1984" s="7">
        <v>126</v>
      </c>
      <c r="T1984" s="7" t="s">
        <v>123</v>
      </c>
      <c r="U1984" s="7"/>
      <c r="V1984" s="7" t="s">
        <v>2625</v>
      </c>
      <c r="W1984" s="8">
        <v>0</v>
      </c>
      <c r="X1984" s="8">
        <v>4.2</v>
      </c>
      <c r="Y1984" s="8">
        <v>0</v>
      </c>
      <c r="Z1984" s="8">
        <v>4.2</v>
      </c>
      <c r="AA1984" s="8">
        <v>0</v>
      </c>
      <c r="AB1984" s="8">
        <v>0</v>
      </c>
      <c r="AC1984" s="8">
        <v>0</v>
      </c>
      <c r="AD1984" s="8">
        <v>0</v>
      </c>
      <c r="AE1984" s="8">
        <v>0</v>
      </c>
      <c r="AF1984" s="8">
        <v>0</v>
      </c>
      <c r="AG1984" s="8">
        <v>0</v>
      </c>
      <c r="AH1984" s="8">
        <v>0</v>
      </c>
      <c r="AI1984" s="8">
        <v>0</v>
      </c>
      <c r="AJ1984" s="8">
        <v>0</v>
      </c>
      <c r="AK1984" s="8">
        <v>0</v>
      </c>
      <c r="AL1984" s="8">
        <v>0</v>
      </c>
      <c r="AM1984" s="8">
        <v>0</v>
      </c>
      <c r="AN1984" s="8">
        <v>0</v>
      </c>
      <c r="AO1984" s="8">
        <v>0</v>
      </c>
      <c r="AP1984" s="8">
        <v>0</v>
      </c>
      <c r="AQ1984" s="8">
        <v>0</v>
      </c>
      <c r="AR1984" s="8">
        <v>0</v>
      </c>
      <c r="AS1984" s="8">
        <v>0</v>
      </c>
      <c r="AT1984" s="8">
        <v>0</v>
      </c>
      <c r="AU1984" s="7">
        <v>0</v>
      </c>
      <c r="AV1984" s="7">
        <v>0</v>
      </c>
      <c r="AW1984" s="7">
        <v>0</v>
      </c>
      <c r="AX1984" s="7">
        <v>0</v>
      </c>
      <c r="AY1984" s="7">
        <v>0</v>
      </c>
      <c r="AZ1984" s="7">
        <v>0</v>
      </c>
      <c r="BA1984" s="7">
        <v>0</v>
      </c>
      <c r="BB1984" s="7">
        <v>0</v>
      </c>
      <c r="BC1984" s="8">
        <v>0</v>
      </c>
      <c r="BD1984" s="8">
        <v>4.2</v>
      </c>
      <c r="BE1984" s="8">
        <v>0</v>
      </c>
      <c r="BF1984" s="8">
        <v>4.2</v>
      </c>
      <c r="BG1984" s="8">
        <v>0</v>
      </c>
      <c r="BH1984" s="8">
        <v>0</v>
      </c>
      <c r="BI1984" s="8">
        <v>0</v>
      </c>
      <c r="BJ1984" s="8">
        <v>0</v>
      </c>
      <c r="BK1984" s="8">
        <v>0</v>
      </c>
      <c r="BL1984" s="8">
        <v>0</v>
      </c>
      <c r="BM1984" s="8">
        <v>0</v>
      </c>
      <c r="BN1984" s="8">
        <v>0</v>
      </c>
      <c r="BO1984" s="8">
        <v>0</v>
      </c>
      <c r="BP1984" s="8">
        <v>0</v>
      </c>
      <c r="BQ1984" s="8">
        <v>0</v>
      </c>
      <c r="BR1984" s="8">
        <v>0</v>
      </c>
    </row>
    <row r="1985" spans="1:70" x14ac:dyDescent="0.25">
      <c r="A1985" s="6">
        <v>35397963</v>
      </c>
      <c r="B1985" t="s">
        <v>3735</v>
      </c>
      <c r="C1985" s="7" t="s">
        <v>421</v>
      </c>
      <c r="D1985" s="7" t="s">
        <v>2647</v>
      </c>
      <c r="E1985" s="7" t="s">
        <v>421</v>
      </c>
      <c r="F1985" t="s">
        <v>2507</v>
      </c>
      <c r="G1985" t="s">
        <v>2648</v>
      </c>
      <c r="H1985" t="s">
        <v>1680</v>
      </c>
      <c r="I1985" t="s">
        <v>98</v>
      </c>
      <c r="J1985" t="s">
        <v>99</v>
      </c>
      <c r="K1985" t="s">
        <v>100</v>
      </c>
      <c r="L1985">
        <v>37.569979984600003</v>
      </c>
      <c r="M1985">
        <v>-119.9413958531</v>
      </c>
      <c r="N1985" s="7" t="s">
        <v>558</v>
      </c>
      <c r="O1985" s="7" t="s">
        <v>564</v>
      </c>
      <c r="P1985" s="7" t="s">
        <v>560</v>
      </c>
      <c r="Q1985" s="7" t="s">
        <v>122</v>
      </c>
      <c r="R1985" s="7">
        <v>679</v>
      </c>
      <c r="S1985" s="7">
        <v>126</v>
      </c>
      <c r="T1985" s="7" t="s">
        <v>123</v>
      </c>
      <c r="U1985" s="7"/>
      <c r="V1985" s="7" t="s">
        <v>2625</v>
      </c>
      <c r="W1985" s="8">
        <v>0</v>
      </c>
      <c r="X1985" s="8">
        <v>3.8799999999999994</v>
      </c>
      <c r="Y1985" s="8">
        <v>0</v>
      </c>
      <c r="Z1985" s="8">
        <v>3.8799999999999994</v>
      </c>
      <c r="AA1985" s="8">
        <v>0</v>
      </c>
      <c r="AB1985" s="8">
        <v>0</v>
      </c>
      <c r="AC1985" s="8">
        <v>0</v>
      </c>
      <c r="AD1985" s="8">
        <v>0</v>
      </c>
      <c r="AE1985" s="8">
        <v>0</v>
      </c>
      <c r="AF1985" s="8">
        <v>0</v>
      </c>
      <c r="AG1985" s="8">
        <v>0</v>
      </c>
      <c r="AH1985" s="8">
        <v>0</v>
      </c>
      <c r="AI1985" s="8">
        <v>0</v>
      </c>
      <c r="AJ1985" s="8">
        <v>0</v>
      </c>
      <c r="AK1985" s="8">
        <v>0</v>
      </c>
      <c r="AL1985" s="8">
        <v>0</v>
      </c>
      <c r="AM1985" s="8">
        <v>0</v>
      </c>
      <c r="AN1985" s="8">
        <v>0</v>
      </c>
      <c r="AO1985" s="8">
        <v>0</v>
      </c>
      <c r="AP1985" s="8">
        <v>0</v>
      </c>
      <c r="AQ1985" s="8">
        <v>0</v>
      </c>
      <c r="AR1985" s="8">
        <v>0</v>
      </c>
      <c r="AS1985" s="8">
        <v>0</v>
      </c>
      <c r="AT1985" s="8">
        <v>0</v>
      </c>
      <c r="AU1985" s="7">
        <v>0</v>
      </c>
      <c r="AV1985" s="7">
        <v>0</v>
      </c>
      <c r="AW1985" s="7">
        <v>0</v>
      </c>
      <c r="AX1985" s="7">
        <v>0</v>
      </c>
      <c r="AY1985" s="7">
        <v>0</v>
      </c>
      <c r="AZ1985" s="7">
        <v>0</v>
      </c>
      <c r="BA1985" s="7">
        <v>0</v>
      </c>
      <c r="BB1985" s="7">
        <v>0</v>
      </c>
      <c r="BC1985" s="8">
        <v>0</v>
      </c>
      <c r="BD1985" s="8">
        <v>3.8799999999999994</v>
      </c>
      <c r="BE1985" s="8">
        <v>0</v>
      </c>
      <c r="BF1985" s="8">
        <v>3.8799999999999994</v>
      </c>
      <c r="BG1985" s="8">
        <v>0</v>
      </c>
      <c r="BH1985" s="8">
        <v>0</v>
      </c>
      <c r="BI1985" s="8">
        <v>0</v>
      </c>
      <c r="BJ1985" s="8">
        <v>0</v>
      </c>
      <c r="BK1985" s="8">
        <v>0</v>
      </c>
      <c r="BL1985" s="8">
        <v>0</v>
      </c>
      <c r="BM1985" s="8">
        <v>0</v>
      </c>
      <c r="BN1985" s="8">
        <v>0</v>
      </c>
      <c r="BO1985" s="8">
        <v>0</v>
      </c>
      <c r="BP1985" s="8">
        <v>0</v>
      </c>
      <c r="BQ1985" s="8">
        <v>0</v>
      </c>
      <c r="BR1985" s="8">
        <v>0</v>
      </c>
    </row>
    <row r="1986" spans="1:70" x14ac:dyDescent="0.25">
      <c r="A1986" s="6">
        <v>35401011</v>
      </c>
      <c r="B1986" t="s">
        <v>3736</v>
      </c>
      <c r="C1986" s="7" t="s">
        <v>421</v>
      </c>
      <c r="D1986" s="7" t="s">
        <v>2647</v>
      </c>
      <c r="E1986" s="7" t="s">
        <v>421</v>
      </c>
      <c r="F1986" t="s">
        <v>2507</v>
      </c>
      <c r="G1986" t="s">
        <v>2648</v>
      </c>
      <c r="H1986" t="s">
        <v>98</v>
      </c>
      <c r="I1986" t="s">
        <v>98</v>
      </c>
      <c r="J1986" t="s">
        <v>99</v>
      </c>
      <c r="K1986" t="s">
        <v>100</v>
      </c>
      <c r="L1986">
        <v>37.541040979100003</v>
      </c>
      <c r="M1986">
        <v>-119.9183635781</v>
      </c>
      <c r="N1986" s="7" t="s">
        <v>558</v>
      </c>
      <c r="O1986" s="7" t="s">
        <v>564</v>
      </c>
      <c r="P1986" s="7" t="s">
        <v>560</v>
      </c>
      <c r="Q1986" s="7" t="s">
        <v>122</v>
      </c>
      <c r="R1986" s="7">
        <v>679</v>
      </c>
      <c r="S1986" s="7">
        <v>126</v>
      </c>
      <c r="T1986" s="7" t="s">
        <v>123</v>
      </c>
      <c r="U1986" s="7"/>
      <c r="V1986" s="7" t="s">
        <v>2625</v>
      </c>
      <c r="W1986" s="8">
        <v>0</v>
      </c>
      <c r="X1986" s="8">
        <v>2.46</v>
      </c>
      <c r="Y1986" s="8">
        <v>0</v>
      </c>
      <c r="Z1986" s="8">
        <v>2.46</v>
      </c>
      <c r="AA1986" s="8">
        <v>0</v>
      </c>
      <c r="AB1986" s="8">
        <v>0</v>
      </c>
      <c r="AC1986" s="8">
        <v>0</v>
      </c>
      <c r="AD1986" s="8">
        <v>0</v>
      </c>
      <c r="AE1986" s="8">
        <v>0</v>
      </c>
      <c r="AF1986" s="8">
        <v>0</v>
      </c>
      <c r="AG1986" s="8">
        <v>0</v>
      </c>
      <c r="AH1986" s="8">
        <v>0</v>
      </c>
      <c r="AI1986" s="8">
        <v>0</v>
      </c>
      <c r="AJ1986" s="8">
        <v>0</v>
      </c>
      <c r="AK1986" s="8">
        <v>0</v>
      </c>
      <c r="AL1986" s="8">
        <v>0</v>
      </c>
      <c r="AM1986" s="8">
        <v>0</v>
      </c>
      <c r="AN1986" s="8">
        <v>0</v>
      </c>
      <c r="AO1986" s="8">
        <v>0</v>
      </c>
      <c r="AP1986" s="8">
        <v>0</v>
      </c>
      <c r="AQ1986" s="8">
        <v>0</v>
      </c>
      <c r="AR1986" s="8">
        <v>0</v>
      </c>
      <c r="AS1986" s="8">
        <v>0</v>
      </c>
      <c r="AT1986" s="8">
        <v>0</v>
      </c>
      <c r="AU1986" s="7">
        <v>0</v>
      </c>
      <c r="AV1986" s="7">
        <v>0</v>
      </c>
      <c r="AW1986" s="7">
        <v>0</v>
      </c>
      <c r="AX1986" s="7">
        <v>0</v>
      </c>
      <c r="AY1986" s="7">
        <v>0</v>
      </c>
      <c r="AZ1986" s="7">
        <v>0</v>
      </c>
      <c r="BA1986" s="7">
        <v>0</v>
      </c>
      <c r="BB1986" s="7">
        <v>0</v>
      </c>
      <c r="BC1986" s="8">
        <v>0</v>
      </c>
      <c r="BD1986" s="8">
        <v>0</v>
      </c>
      <c r="BE1986" s="8">
        <v>0</v>
      </c>
      <c r="BF1986" s="8">
        <v>0</v>
      </c>
      <c r="BG1986" s="8">
        <v>0</v>
      </c>
      <c r="BH1986" s="8">
        <v>2.46</v>
      </c>
      <c r="BI1986" s="8">
        <v>0</v>
      </c>
      <c r="BJ1986" s="8">
        <v>2.46</v>
      </c>
      <c r="BK1986" s="8">
        <v>0</v>
      </c>
      <c r="BL1986" s="8">
        <v>0</v>
      </c>
      <c r="BM1986" s="8">
        <v>0</v>
      </c>
      <c r="BN1986" s="8">
        <v>0</v>
      </c>
      <c r="BO1986" s="8">
        <v>0</v>
      </c>
      <c r="BP1986" s="8">
        <v>0</v>
      </c>
      <c r="BQ1986" s="8">
        <v>0</v>
      </c>
      <c r="BR1986" s="8">
        <v>0</v>
      </c>
    </row>
    <row r="1987" spans="1:70" x14ac:dyDescent="0.25">
      <c r="A1987" s="6">
        <v>35401012</v>
      </c>
      <c r="B1987" t="s">
        <v>3737</v>
      </c>
      <c r="C1987" s="7" t="s">
        <v>421</v>
      </c>
      <c r="D1987" s="7" t="s">
        <v>2647</v>
      </c>
      <c r="E1987" s="7" t="s">
        <v>421</v>
      </c>
      <c r="F1987" t="s">
        <v>2507</v>
      </c>
      <c r="G1987" t="s">
        <v>2648</v>
      </c>
      <c r="H1987" t="s">
        <v>1680</v>
      </c>
      <c r="I1987" t="s">
        <v>98</v>
      </c>
      <c r="J1987" t="s">
        <v>99</v>
      </c>
      <c r="K1987" t="s">
        <v>100</v>
      </c>
      <c r="L1987">
        <v>37.558211069099997</v>
      </c>
      <c r="M1987">
        <v>-119.9304679633</v>
      </c>
      <c r="N1987" s="7" t="s">
        <v>558</v>
      </c>
      <c r="O1987" s="7" t="s">
        <v>564</v>
      </c>
      <c r="P1987" s="7" t="s">
        <v>560</v>
      </c>
      <c r="Q1987" s="7" t="s">
        <v>122</v>
      </c>
      <c r="R1987" s="7">
        <v>679</v>
      </c>
      <c r="S1987" s="7">
        <v>126</v>
      </c>
      <c r="T1987" s="7" t="s">
        <v>123</v>
      </c>
      <c r="U1987" s="7"/>
      <c r="V1987" s="7" t="s">
        <v>2625</v>
      </c>
      <c r="W1987" s="8">
        <v>0</v>
      </c>
      <c r="X1987" s="8">
        <v>3.11</v>
      </c>
      <c r="Y1987" s="8">
        <v>0</v>
      </c>
      <c r="Z1987" s="8">
        <v>3.11</v>
      </c>
      <c r="AA1987" s="8">
        <v>0</v>
      </c>
      <c r="AB1987" s="8">
        <v>0</v>
      </c>
      <c r="AC1987" s="8">
        <v>0</v>
      </c>
      <c r="AD1987" s="8">
        <v>0</v>
      </c>
      <c r="AE1987" s="8">
        <v>0</v>
      </c>
      <c r="AF1987" s="8">
        <v>0</v>
      </c>
      <c r="AG1987" s="8">
        <v>0</v>
      </c>
      <c r="AH1987" s="8">
        <v>0</v>
      </c>
      <c r="AI1987" s="8">
        <v>0</v>
      </c>
      <c r="AJ1987" s="8">
        <v>0</v>
      </c>
      <c r="AK1987" s="8">
        <v>0</v>
      </c>
      <c r="AL1987" s="8">
        <v>0</v>
      </c>
      <c r="AM1987" s="8">
        <v>0</v>
      </c>
      <c r="AN1987" s="8">
        <v>0</v>
      </c>
      <c r="AO1987" s="8">
        <v>0</v>
      </c>
      <c r="AP1987" s="8">
        <v>0</v>
      </c>
      <c r="AQ1987" s="8">
        <v>0</v>
      </c>
      <c r="AR1987" s="8">
        <v>0</v>
      </c>
      <c r="AS1987" s="8">
        <v>0</v>
      </c>
      <c r="AT1987" s="8">
        <v>0</v>
      </c>
      <c r="AU1987" s="7">
        <v>0</v>
      </c>
      <c r="AV1987" s="7">
        <v>0</v>
      </c>
      <c r="AW1987" s="7">
        <v>0</v>
      </c>
      <c r="AX1987" s="7">
        <v>0</v>
      </c>
      <c r="AY1987" s="7">
        <v>0</v>
      </c>
      <c r="AZ1987" s="7">
        <v>0</v>
      </c>
      <c r="BA1987" s="7">
        <v>0</v>
      </c>
      <c r="BB1987" s="7">
        <v>0</v>
      </c>
      <c r="BC1987" s="8">
        <v>0</v>
      </c>
      <c r="BD1987" s="8">
        <v>0</v>
      </c>
      <c r="BE1987" s="8">
        <v>0</v>
      </c>
      <c r="BF1987" s="8">
        <v>0</v>
      </c>
      <c r="BG1987" s="8">
        <v>0</v>
      </c>
      <c r="BH1987" s="8">
        <v>3.11</v>
      </c>
      <c r="BI1987" s="8">
        <v>0</v>
      </c>
      <c r="BJ1987" s="8">
        <v>3.11</v>
      </c>
      <c r="BK1987" s="8">
        <v>0</v>
      </c>
      <c r="BL1987" s="8">
        <v>0</v>
      </c>
      <c r="BM1987" s="8">
        <v>0</v>
      </c>
      <c r="BN1987" s="8">
        <v>0</v>
      </c>
      <c r="BO1987" s="8">
        <v>0</v>
      </c>
      <c r="BP1987" s="8">
        <v>0</v>
      </c>
      <c r="BQ1987" s="8">
        <v>0</v>
      </c>
      <c r="BR1987" s="8">
        <v>0</v>
      </c>
    </row>
    <row r="1988" spans="1:70" x14ac:dyDescent="0.25">
      <c r="A1988" s="6">
        <v>35401013</v>
      </c>
      <c r="B1988" t="s">
        <v>3738</v>
      </c>
      <c r="C1988" s="7" t="s">
        <v>421</v>
      </c>
      <c r="D1988" s="7" t="s">
        <v>2647</v>
      </c>
      <c r="E1988" s="7" t="s">
        <v>421</v>
      </c>
      <c r="F1988" t="s">
        <v>2507</v>
      </c>
      <c r="G1988" t="s">
        <v>2648</v>
      </c>
      <c r="H1988" t="s">
        <v>98</v>
      </c>
      <c r="I1988" t="s">
        <v>98</v>
      </c>
      <c r="J1988" t="s">
        <v>99</v>
      </c>
      <c r="K1988" t="s">
        <v>100</v>
      </c>
      <c r="L1988">
        <v>37.547441794000001</v>
      </c>
      <c r="M1988">
        <v>-119.9299686578</v>
      </c>
      <c r="N1988" s="7" t="s">
        <v>558</v>
      </c>
      <c r="O1988" s="7" t="s">
        <v>564</v>
      </c>
      <c r="P1988" s="7" t="s">
        <v>560</v>
      </c>
      <c r="Q1988" s="7" t="s">
        <v>122</v>
      </c>
      <c r="R1988" s="7">
        <v>679</v>
      </c>
      <c r="S1988" s="7">
        <v>126</v>
      </c>
      <c r="T1988" s="7" t="s">
        <v>123</v>
      </c>
      <c r="U1988" s="7"/>
      <c r="V1988" s="7" t="s">
        <v>2625</v>
      </c>
      <c r="W1988" s="8">
        <v>0</v>
      </c>
      <c r="X1988" s="8">
        <v>3.15</v>
      </c>
      <c r="Y1988" s="8">
        <v>0</v>
      </c>
      <c r="Z1988" s="8">
        <v>3.15</v>
      </c>
      <c r="AA1988" s="8">
        <v>0</v>
      </c>
      <c r="AB1988" s="8">
        <v>0</v>
      </c>
      <c r="AC1988" s="8">
        <v>0</v>
      </c>
      <c r="AD1988" s="8">
        <v>0</v>
      </c>
      <c r="AE1988" s="8">
        <v>0</v>
      </c>
      <c r="AF1988" s="8">
        <v>0</v>
      </c>
      <c r="AG1988" s="8">
        <v>0</v>
      </c>
      <c r="AH1988" s="8">
        <v>0</v>
      </c>
      <c r="AI1988" s="8">
        <v>0</v>
      </c>
      <c r="AJ1988" s="8">
        <v>0</v>
      </c>
      <c r="AK1988" s="8">
        <v>0</v>
      </c>
      <c r="AL1988" s="8">
        <v>0</v>
      </c>
      <c r="AM1988" s="8">
        <v>0</v>
      </c>
      <c r="AN1988" s="8">
        <v>0</v>
      </c>
      <c r="AO1988" s="8">
        <v>0</v>
      </c>
      <c r="AP1988" s="8">
        <v>0</v>
      </c>
      <c r="AQ1988" s="8">
        <v>0</v>
      </c>
      <c r="AR1988" s="8">
        <v>0</v>
      </c>
      <c r="AS1988" s="8">
        <v>0</v>
      </c>
      <c r="AT1988" s="8">
        <v>0</v>
      </c>
      <c r="AU1988" s="7">
        <v>0</v>
      </c>
      <c r="AV1988" s="7">
        <v>0</v>
      </c>
      <c r="AW1988" s="7">
        <v>0</v>
      </c>
      <c r="AX1988" s="7">
        <v>0</v>
      </c>
      <c r="AY1988" s="7">
        <v>0</v>
      </c>
      <c r="AZ1988" s="7">
        <v>0</v>
      </c>
      <c r="BA1988" s="7">
        <v>0</v>
      </c>
      <c r="BB1988" s="7">
        <v>0</v>
      </c>
      <c r="BC1988" s="8">
        <v>0</v>
      </c>
      <c r="BD1988" s="8">
        <v>0</v>
      </c>
      <c r="BE1988" s="8">
        <v>0</v>
      </c>
      <c r="BF1988" s="8">
        <v>0</v>
      </c>
      <c r="BG1988" s="8">
        <v>0</v>
      </c>
      <c r="BH1988" s="8">
        <v>3.15</v>
      </c>
      <c r="BI1988" s="8">
        <v>0</v>
      </c>
      <c r="BJ1988" s="8">
        <v>3.15</v>
      </c>
      <c r="BK1988" s="8">
        <v>0</v>
      </c>
      <c r="BL1988" s="8">
        <v>0</v>
      </c>
      <c r="BM1988" s="8">
        <v>0</v>
      </c>
      <c r="BN1988" s="8">
        <v>0</v>
      </c>
      <c r="BO1988" s="8">
        <v>0</v>
      </c>
      <c r="BP1988" s="8">
        <v>0</v>
      </c>
      <c r="BQ1988" s="8">
        <v>0</v>
      </c>
      <c r="BR1988" s="8">
        <v>0</v>
      </c>
    </row>
    <row r="1989" spans="1:70" x14ac:dyDescent="0.25">
      <c r="A1989" s="6">
        <v>35217270</v>
      </c>
      <c r="B1989" t="s">
        <v>3739</v>
      </c>
      <c r="C1989" s="7" t="s">
        <v>86</v>
      </c>
      <c r="D1989" s="7" t="s">
        <v>94</v>
      </c>
      <c r="E1989" s="7" t="s">
        <v>87</v>
      </c>
      <c r="F1989" t="s">
        <v>2507</v>
      </c>
      <c r="G1989" t="s">
        <v>2508</v>
      </c>
      <c r="H1989" t="s">
        <v>1608</v>
      </c>
      <c r="I1989" t="s">
        <v>1044</v>
      </c>
      <c r="J1989" t="s">
        <v>153</v>
      </c>
      <c r="K1989" t="s">
        <v>196</v>
      </c>
      <c r="L1989">
        <v>38.930036829099997</v>
      </c>
      <c r="M1989">
        <v>-122.7427679658</v>
      </c>
      <c r="N1989" s="7" t="s">
        <v>3740</v>
      </c>
      <c r="O1989" s="7" t="s">
        <v>1610</v>
      </c>
      <c r="P1989" s="7" t="s">
        <v>1611</v>
      </c>
      <c r="Q1989" s="7" t="s">
        <v>170</v>
      </c>
      <c r="R1989" s="7">
        <v>9</v>
      </c>
      <c r="S1989" s="7">
        <v>735</v>
      </c>
      <c r="T1989" s="7" t="s">
        <v>220</v>
      </c>
      <c r="U1989" s="7"/>
      <c r="V1989" s="7" t="s">
        <v>2621</v>
      </c>
      <c r="W1989" s="8">
        <v>0.57613636363636367</v>
      </c>
      <c r="X1989" s="8">
        <v>0</v>
      </c>
      <c r="Y1989" s="8">
        <v>0</v>
      </c>
      <c r="Z1989" s="8">
        <v>0.57613636363636367</v>
      </c>
      <c r="AA1989" s="8">
        <v>0</v>
      </c>
      <c r="AB1989" s="8">
        <v>0</v>
      </c>
      <c r="AC1989" s="8">
        <v>0</v>
      </c>
      <c r="AD1989" s="8">
        <v>0</v>
      </c>
      <c r="AE1989" s="8">
        <v>0</v>
      </c>
      <c r="AF1989" s="8">
        <v>0</v>
      </c>
      <c r="AG1989" s="8">
        <v>0</v>
      </c>
      <c r="AH1989" s="8">
        <v>0</v>
      </c>
      <c r="AI1989" s="8">
        <v>0</v>
      </c>
      <c r="AJ1989" s="8">
        <v>0</v>
      </c>
      <c r="AK1989" s="8">
        <v>0</v>
      </c>
      <c r="AL1989" s="8">
        <v>0</v>
      </c>
      <c r="AM1989" s="8">
        <v>0</v>
      </c>
      <c r="AN1989" s="8">
        <v>0</v>
      </c>
      <c r="AO1989" s="8">
        <v>0</v>
      </c>
      <c r="AP1989" s="8">
        <v>0</v>
      </c>
      <c r="AQ1989" s="8">
        <v>0</v>
      </c>
      <c r="AR1989" s="8">
        <v>0</v>
      </c>
      <c r="AS1989" s="8">
        <v>0</v>
      </c>
      <c r="AT1989" s="8">
        <v>0</v>
      </c>
      <c r="AU1989" s="7">
        <v>0</v>
      </c>
      <c r="AV1989" s="7">
        <v>0</v>
      </c>
      <c r="AW1989" s="7">
        <v>0</v>
      </c>
      <c r="AX1989" s="7">
        <v>0</v>
      </c>
      <c r="AY1989" s="7">
        <v>0</v>
      </c>
      <c r="AZ1989" s="7">
        <v>0</v>
      </c>
      <c r="BA1989" s="7">
        <v>0</v>
      </c>
      <c r="BB1989" s="7">
        <v>0</v>
      </c>
      <c r="BC1989" s="8">
        <v>0</v>
      </c>
      <c r="BD1989" s="8">
        <v>0</v>
      </c>
      <c r="BE1989" s="8">
        <v>0</v>
      </c>
      <c r="BF1989" s="8">
        <v>0</v>
      </c>
      <c r="BG1989" s="8">
        <v>0.57613636363636367</v>
      </c>
      <c r="BH1989" s="8">
        <v>0</v>
      </c>
      <c r="BI1989" s="8">
        <v>0</v>
      </c>
      <c r="BJ1989" s="8">
        <v>0.57613636363636367</v>
      </c>
      <c r="BK1989" s="8">
        <v>0</v>
      </c>
      <c r="BL1989" s="8">
        <v>0</v>
      </c>
      <c r="BM1989" s="8">
        <v>0</v>
      </c>
      <c r="BN1989" s="8">
        <v>0</v>
      </c>
      <c r="BO1989" s="8">
        <v>0</v>
      </c>
      <c r="BP1989" s="8">
        <v>0</v>
      </c>
      <c r="BQ1989" s="8">
        <v>0</v>
      </c>
      <c r="BR1989" s="8">
        <v>0</v>
      </c>
    </row>
    <row r="1990" spans="1:70" x14ac:dyDescent="0.25">
      <c r="A1990" s="6">
        <v>35225589</v>
      </c>
      <c r="B1990" t="s">
        <v>3741</v>
      </c>
      <c r="C1990" s="7" t="s">
        <v>93</v>
      </c>
      <c r="D1990" s="7" t="s">
        <v>94</v>
      </c>
      <c r="E1990" s="7" t="s">
        <v>95</v>
      </c>
      <c r="F1990" t="s">
        <v>2507</v>
      </c>
      <c r="G1990" t="s">
        <v>2508</v>
      </c>
      <c r="H1990" t="s">
        <v>1608</v>
      </c>
      <c r="I1990" t="s">
        <v>1044</v>
      </c>
      <c r="J1990" t="s">
        <v>153</v>
      </c>
      <c r="K1990" t="s">
        <v>196</v>
      </c>
      <c r="L1990">
        <v>38.930036829099997</v>
      </c>
      <c r="M1990">
        <v>-122.7427679658</v>
      </c>
      <c r="N1990" s="7" t="s">
        <v>3740</v>
      </c>
      <c r="O1990" s="7" t="s">
        <v>1610</v>
      </c>
      <c r="P1990" s="7" t="s">
        <v>1611</v>
      </c>
      <c r="Q1990" s="7" t="s">
        <v>170</v>
      </c>
      <c r="R1990" s="7">
        <v>9</v>
      </c>
      <c r="S1990" s="7">
        <v>735</v>
      </c>
      <c r="T1990" s="7" t="s">
        <v>220</v>
      </c>
      <c r="U1990" s="7"/>
      <c r="V1990" s="7" t="s">
        <v>200</v>
      </c>
      <c r="W1990" s="8">
        <v>0.88276515151515156</v>
      </c>
      <c r="X1990" s="8">
        <v>0</v>
      </c>
      <c r="Y1990" s="8">
        <v>0</v>
      </c>
      <c r="Z1990" s="8">
        <v>0.88276515151515156</v>
      </c>
      <c r="AA1990" s="8">
        <v>0</v>
      </c>
      <c r="AB1990" s="8">
        <v>0</v>
      </c>
      <c r="AC1990" s="8">
        <v>0</v>
      </c>
      <c r="AD1990" s="8">
        <v>0</v>
      </c>
      <c r="AE1990" s="8">
        <v>0</v>
      </c>
      <c r="AF1990" s="8">
        <v>0</v>
      </c>
      <c r="AG1990" s="8">
        <v>0</v>
      </c>
      <c r="AH1990" s="8">
        <v>0</v>
      </c>
      <c r="AI1990" s="8">
        <v>0</v>
      </c>
      <c r="AJ1990" s="8">
        <v>0</v>
      </c>
      <c r="AK1990" s="8">
        <v>0</v>
      </c>
      <c r="AL1990" s="8">
        <v>0</v>
      </c>
      <c r="AM1990" s="8">
        <v>0</v>
      </c>
      <c r="AN1990" s="8">
        <v>0</v>
      </c>
      <c r="AO1990" s="8">
        <v>0</v>
      </c>
      <c r="AP1990" s="8">
        <v>0</v>
      </c>
      <c r="AQ1990" s="8">
        <v>0.88276515151515134</v>
      </c>
      <c r="AR1990" s="8">
        <v>0</v>
      </c>
      <c r="AS1990" s="8">
        <v>0</v>
      </c>
      <c r="AT1990" s="8">
        <v>0.88276515151515134</v>
      </c>
      <c r="AU1990" s="7">
        <v>0</v>
      </c>
      <c r="AV1990" s="7">
        <v>0</v>
      </c>
      <c r="AW1990" s="7">
        <v>0</v>
      </c>
      <c r="AX1990" s="7">
        <v>0</v>
      </c>
      <c r="AY1990" s="7">
        <v>0</v>
      </c>
      <c r="AZ1990" s="7">
        <v>0</v>
      </c>
      <c r="BA1990" s="7">
        <v>0</v>
      </c>
      <c r="BB1990" s="7">
        <v>0</v>
      </c>
      <c r="BC1990" s="8">
        <v>0</v>
      </c>
      <c r="BD1990" s="8">
        <v>0</v>
      </c>
      <c r="BE1990" s="8">
        <v>0</v>
      </c>
      <c r="BF1990" s="8">
        <v>0</v>
      </c>
      <c r="BG1990" s="8">
        <v>0</v>
      </c>
      <c r="BH1990" s="8">
        <v>0</v>
      </c>
      <c r="BI1990" s="8">
        <v>0</v>
      </c>
      <c r="BJ1990" s="8">
        <v>0</v>
      </c>
      <c r="BK1990" s="8">
        <v>0</v>
      </c>
      <c r="BL1990" s="8">
        <v>0</v>
      </c>
      <c r="BM1990" s="8">
        <v>0</v>
      </c>
      <c r="BN1990" s="8">
        <v>0</v>
      </c>
      <c r="BO1990" s="8">
        <v>0</v>
      </c>
      <c r="BP1990" s="8">
        <v>0</v>
      </c>
      <c r="BQ1990" s="8">
        <v>0</v>
      </c>
      <c r="BR1990" s="8">
        <v>0</v>
      </c>
    </row>
    <row r="1991" spans="1:70" x14ac:dyDescent="0.25">
      <c r="A1991" s="6">
        <v>35225591</v>
      </c>
      <c r="B1991" t="s">
        <v>3742</v>
      </c>
      <c r="C1991" s="7" t="s">
        <v>93</v>
      </c>
      <c r="D1991" s="7" t="s">
        <v>94</v>
      </c>
      <c r="E1991" s="7" t="s">
        <v>95</v>
      </c>
      <c r="F1991" t="s">
        <v>2507</v>
      </c>
      <c r="G1991" t="s">
        <v>2508</v>
      </c>
      <c r="H1991" t="s">
        <v>1608</v>
      </c>
      <c r="I1991" t="s">
        <v>1044</v>
      </c>
      <c r="J1991" t="s">
        <v>153</v>
      </c>
      <c r="K1991" t="s">
        <v>196</v>
      </c>
      <c r="L1991">
        <v>38.930036829099997</v>
      </c>
      <c r="M1991">
        <v>-122.7427679658</v>
      </c>
      <c r="N1991" s="7" t="s">
        <v>3740</v>
      </c>
      <c r="O1991" s="7" t="s">
        <v>1610</v>
      </c>
      <c r="P1991" s="7" t="s">
        <v>1611</v>
      </c>
      <c r="Q1991" s="7" t="s">
        <v>170</v>
      </c>
      <c r="R1991" s="7">
        <v>9</v>
      </c>
      <c r="S1991" s="7">
        <v>735</v>
      </c>
      <c r="T1991" s="7" t="s">
        <v>220</v>
      </c>
      <c r="U1991" s="7"/>
      <c r="V1991" s="7" t="s">
        <v>200</v>
      </c>
      <c r="W1991" s="8">
        <v>0.84640151515151518</v>
      </c>
      <c r="X1991" s="8">
        <v>0</v>
      </c>
      <c r="Y1991" s="8">
        <v>0.63257575757575757</v>
      </c>
      <c r="Z1991" s="8">
        <v>1.4789772727272728</v>
      </c>
      <c r="AA1991" s="8">
        <v>0</v>
      </c>
      <c r="AB1991" s="8">
        <v>0</v>
      </c>
      <c r="AC1991" s="8">
        <v>0</v>
      </c>
      <c r="AD1991" s="8">
        <v>0</v>
      </c>
      <c r="AE1991" s="8">
        <v>0</v>
      </c>
      <c r="AF1991" s="8">
        <v>0</v>
      </c>
      <c r="AG1991" s="8">
        <v>0</v>
      </c>
      <c r="AH1991" s="8">
        <v>0</v>
      </c>
      <c r="AI1991" s="8">
        <v>0</v>
      </c>
      <c r="AJ1991" s="8">
        <v>0</v>
      </c>
      <c r="AK1991" s="8">
        <v>0</v>
      </c>
      <c r="AL1991" s="8">
        <v>0</v>
      </c>
      <c r="AM1991" s="8">
        <v>0</v>
      </c>
      <c r="AN1991" s="8">
        <v>0</v>
      </c>
      <c r="AO1991" s="8">
        <v>0</v>
      </c>
      <c r="AP1991" s="8">
        <v>0</v>
      </c>
      <c r="AQ1991" s="8">
        <v>0.84640151515151518</v>
      </c>
      <c r="AR1991" s="8">
        <v>0</v>
      </c>
      <c r="AS1991" s="8">
        <v>0.63257575757575757</v>
      </c>
      <c r="AT1991" s="8">
        <v>1.4789772727272728</v>
      </c>
      <c r="AU1991" s="7">
        <v>0</v>
      </c>
      <c r="AV1991" s="7">
        <v>0</v>
      </c>
      <c r="AW1991" s="7">
        <v>0</v>
      </c>
      <c r="AX1991" s="7">
        <v>0</v>
      </c>
      <c r="AY1991" s="7">
        <v>0</v>
      </c>
      <c r="AZ1991" s="7">
        <v>0</v>
      </c>
      <c r="BA1991" s="7">
        <v>0</v>
      </c>
      <c r="BB1991" s="7">
        <v>0</v>
      </c>
      <c r="BC1991" s="8">
        <v>0</v>
      </c>
      <c r="BD1991" s="8">
        <v>0</v>
      </c>
      <c r="BE1991" s="8">
        <v>0</v>
      </c>
      <c r="BF1991" s="8">
        <v>0</v>
      </c>
      <c r="BG1991" s="8">
        <v>0</v>
      </c>
      <c r="BH1991" s="8">
        <v>0</v>
      </c>
      <c r="BI1991" s="8">
        <v>0</v>
      </c>
      <c r="BJ1991" s="8">
        <v>0</v>
      </c>
      <c r="BK1991" s="8">
        <v>0</v>
      </c>
      <c r="BL1991" s="8">
        <v>0</v>
      </c>
      <c r="BM1991" s="8">
        <v>0</v>
      </c>
      <c r="BN1991" s="8">
        <v>0</v>
      </c>
      <c r="BO1991" s="8">
        <v>0</v>
      </c>
      <c r="BP1991" s="8">
        <v>0</v>
      </c>
      <c r="BQ1991" s="8">
        <v>0</v>
      </c>
      <c r="BR1991" s="8">
        <v>0</v>
      </c>
    </row>
    <row r="1992" spans="1:70" x14ac:dyDescent="0.25">
      <c r="A1992" s="6">
        <v>35219096</v>
      </c>
      <c r="B1992" t="s">
        <v>3743</v>
      </c>
      <c r="C1992" s="7" t="s">
        <v>137</v>
      </c>
      <c r="D1992" s="7" t="s">
        <v>94</v>
      </c>
      <c r="E1992" s="7" t="s">
        <v>95</v>
      </c>
      <c r="F1992" t="s">
        <v>2507</v>
      </c>
      <c r="G1992" t="s">
        <v>2508</v>
      </c>
      <c r="H1992" t="s">
        <v>3744</v>
      </c>
      <c r="I1992" t="s">
        <v>1987</v>
      </c>
      <c r="J1992" t="s">
        <v>508</v>
      </c>
      <c r="K1992" t="s">
        <v>1981</v>
      </c>
      <c r="L1992">
        <v>37.9907487551</v>
      </c>
      <c r="M1992">
        <v>-121.8959934893</v>
      </c>
      <c r="N1992" s="7" t="s">
        <v>3745</v>
      </c>
      <c r="O1992" s="7" t="s">
        <v>3746</v>
      </c>
      <c r="P1992" s="7" t="s">
        <v>3747</v>
      </c>
      <c r="Q1992" s="7" t="s">
        <v>141</v>
      </c>
      <c r="R1992" s="7">
        <v>21</v>
      </c>
      <c r="S1992" s="7">
        <v>571</v>
      </c>
      <c r="T1992" s="7" t="s">
        <v>134</v>
      </c>
      <c r="U1992" s="7" t="s">
        <v>211</v>
      </c>
      <c r="V1992" s="7" t="s">
        <v>80</v>
      </c>
      <c r="W1992" s="8">
        <v>0.11287878787878788</v>
      </c>
      <c r="X1992" s="8">
        <v>1.8303030303030303</v>
      </c>
      <c r="Y1992" s="8">
        <v>2.8409090909090908E-2</v>
      </c>
      <c r="Z1992" s="8">
        <v>1.9715909090909092</v>
      </c>
      <c r="AA1992" s="8">
        <v>0</v>
      </c>
      <c r="AB1992" s="8">
        <v>0</v>
      </c>
      <c r="AC1992" s="8">
        <v>0</v>
      </c>
      <c r="AD1992" s="8">
        <v>0</v>
      </c>
      <c r="AE1992" s="8">
        <v>0</v>
      </c>
      <c r="AF1992" s="8">
        <v>0</v>
      </c>
      <c r="AG1992" s="8">
        <v>0</v>
      </c>
      <c r="AH1992" s="8">
        <v>0</v>
      </c>
      <c r="AI1992" s="8">
        <v>0</v>
      </c>
      <c r="AJ1992" s="8">
        <v>0</v>
      </c>
      <c r="AK1992" s="8">
        <v>0</v>
      </c>
      <c r="AL1992" s="8">
        <v>0</v>
      </c>
      <c r="AM1992" s="8">
        <v>0</v>
      </c>
      <c r="AN1992" s="8">
        <v>0</v>
      </c>
      <c r="AO1992" s="8">
        <v>0</v>
      </c>
      <c r="AP1992" s="8">
        <v>0</v>
      </c>
      <c r="AQ1992" s="8">
        <v>0.11287878787878787</v>
      </c>
      <c r="AR1992" s="8">
        <v>1.8018939393939395</v>
      </c>
      <c r="AS1992" s="8">
        <v>0</v>
      </c>
      <c r="AT1992" s="8">
        <v>1.9147727272727273</v>
      </c>
      <c r="AU1992" s="7">
        <v>0</v>
      </c>
      <c r="AV1992" s="7">
        <v>0</v>
      </c>
      <c r="AW1992" s="7">
        <v>0</v>
      </c>
      <c r="AX1992" s="7">
        <v>0</v>
      </c>
      <c r="AY1992" s="7">
        <v>0</v>
      </c>
      <c r="AZ1992" s="7">
        <v>5.6818181818181816E-2</v>
      </c>
      <c r="BA1992" s="7">
        <v>0</v>
      </c>
      <c r="BB1992" s="7">
        <v>5.6818181818181816E-2</v>
      </c>
      <c r="BC1992" s="8">
        <v>0</v>
      </c>
      <c r="BD1992" s="8">
        <v>0</v>
      </c>
      <c r="BE1992" s="8">
        <v>0</v>
      </c>
      <c r="BF1992" s="8">
        <v>0</v>
      </c>
      <c r="BG1992" s="8">
        <v>0</v>
      </c>
      <c r="BH1992" s="8">
        <v>0</v>
      </c>
      <c r="BI1992" s="8">
        <v>0</v>
      </c>
      <c r="BJ1992" s="8">
        <v>0</v>
      </c>
      <c r="BK1992" s="8">
        <v>0</v>
      </c>
      <c r="BL1992" s="8">
        <v>0</v>
      </c>
      <c r="BM1992" s="8">
        <v>0</v>
      </c>
      <c r="BN1992" s="8">
        <v>0</v>
      </c>
      <c r="BO1992" s="8">
        <v>0</v>
      </c>
      <c r="BP1992" s="8">
        <v>0</v>
      </c>
      <c r="BQ1992" s="8">
        <v>0</v>
      </c>
      <c r="BR1992" s="8">
        <v>0</v>
      </c>
    </row>
    <row r="1993" spans="1:70" x14ac:dyDescent="0.25">
      <c r="A1993" s="6">
        <v>35227655</v>
      </c>
      <c r="B1993" t="s">
        <v>3748</v>
      </c>
      <c r="C1993" s="7" t="s">
        <v>421</v>
      </c>
      <c r="D1993" s="7" t="s">
        <v>94</v>
      </c>
      <c r="E1993" s="7" t="s">
        <v>421</v>
      </c>
      <c r="F1993" t="s">
        <v>2507</v>
      </c>
      <c r="G1993" t="s">
        <v>2508</v>
      </c>
      <c r="H1993" t="s">
        <v>3744</v>
      </c>
      <c r="I1993" t="s">
        <v>1987</v>
      </c>
      <c r="J1993" t="s">
        <v>508</v>
      </c>
      <c r="K1993" t="s">
        <v>1981</v>
      </c>
      <c r="L1993">
        <v>37.9907487551</v>
      </c>
      <c r="M1993">
        <v>-121.8959934893</v>
      </c>
      <c r="N1993" s="7" t="s">
        <v>3745</v>
      </c>
      <c r="O1993" s="7" t="s">
        <v>3746</v>
      </c>
      <c r="P1993" s="7" t="s">
        <v>3747</v>
      </c>
      <c r="Q1993" s="7" t="s">
        <v>141</v>
      </c>
      <c r="R1993" s="7">
        <v>21</v>
      </c>
      <c r="S1993" s="7">
        <v>571</v>
      </c>
      <c r="T1993" s="7" t="s">
        <v>134</v>
      </c>
      <c r="U1993" s="7"/>
      <c r="V1993" s="7" t="s">
        <v>3749</v>
      </c>
      <c r="W1993" s="8">
        <v>3.2598484848484848</v>
      </c>
      <c r="X1993" s="8">
        <v>0</v>
      </c>
      <c r="Y1993" s="8">
        <v>0</v>
      </c>
      <c r="Z1993" s="8">
        <v>3.2598484848484848</v>
      </c>
      <c r="AA1993" s="8">
        <v>0</v>
      </c>
      <c r="AB1993" s="8">
        <v>0</v>
      </c>
      <c r="AC1993" s="8">
        <v>0</v>
      </c>
      <c r="AD1993" s="8">
        <v>0</v>
      </c>
      <c r="AE1993" s="8">
        <v>0</v>
      </c>
      <c r="AF1993" s="8">
        <v>0</v>
      </c>
      <c r="AG1993" s="8">
        <v>0</v>
      </c>
      <c r="AH1993" s="8">
        <v>0</v>
      </c>
      <c r="AI1993" s="8">
        <v>0</v>
      </c>
      <c r="AJ1993" s="8">
        <v>0</v>
      </c>
      <c r="AK1993" s="8">
        <v>0</v>
      </c>
      <c r="AL1993" s="8">
        <v>0</v>
      </c>
      <c r="AM1993" s="8">
        <v>0</v>
      </c>
      <c r="AN1993" s="8">
        <v>0</v>
      </c>
      <c r="AO1993" s="8">
        <v>0</v>
      </c>
      <c r="AP1993" s="8">
        <v>0</v>
      </c>
      <c r="AQ1993" s="8">
        <v>0</v>
      </c>
      <c r="AR1993" s="8">
        <v>0</v>
      </c>
      <c r="AS1993" s="8">
        <v>0</v>
      </c>
      <c r="AT1993" s="8">
        <v>0</v>
      </c>
      <c r="AU1993" s="7">
        <v>0</v>
      </c>
      <c r="AV1993" s="7">
        <v>0</v>
      </c>
      <c r="AW1993" s="7">
        <v>0</v>
      </c>
      <c r="AX1993" s="7">
        <v>0</v>
      </c>
      <c r="AY1993" s="7">
        <v>0</v>
      </c>
      <c r="AZ1993" s="7">
        <v>0</v>
      </c>
      <c r="BA1993" s="7">
        <v>0</v>
      </c>
      <c r="BB1993" s="7">
        <v>0</v>
      </c>
      <c r="BC1993" s="8">
        <v>3.2598484848484848</v>
      </c>
      <c r="BD1993" s="8">
        <v>0</v>
      </c>
      <c r="BE1993" s="8">
        <v>0</v>
      </c>
      <c r="BF1993" s="8">
        <v>3.2598484848484848</v>
      </c>
      <c r="BG1993" s="8">
        <v>0</v>
      </c>
      <c r="BH1993" s="8">
        <v>0</v>
      </c>
      <c r="BI1993" s="8">
        <v>0</v>
      </c>
      <c r="BJ1993" s="8">
        <v>0</v>
      </c>
      <c r="BK1993" s="8">
        <v>0</v>
      </c>
      <c r="BL1993" s="8">
        <v>0</v>
      </c>
      <c r="BM1993" s="8">
        <v>0</v>
      </c>
      <c r="BN1993" s="8">
        <v>0</v>
      </c>
      <c r="BO1993" s="8">
        <v>0</v>
      </c>
      <c r="BP1993" s="8">
        <v>0</v>
      </c>
      <c r="BQ1993" s="8">
        <v>0</v>
      </c>
      <c r="BR1993" s="8">
        <v>0</v>
      </c>
    </row>
    <row r="1994" spans="1:70" x14ac:dyDescent="0.25">
      <c r="A1994" s="6">
        <v>35094388</v>
      </c>
      <c r="B1994" t="s">
        <v>3750</v>
      </c>
      <c r="C1994" s="7" t="s">
        <v>93</v>
      </c>
      <c r="D1994" s="7" t="s">
        <v>94</v>
      </c>
      <c r="E1994" s="7" t="s">
        <v>95</v>
      </c>
      <c r="F1994" t="s">
        <v>2507</v>
      </c>
      <c r="G1994" t="s">
        <v>2508</v>
      </c>
      <c r="H1994" t="s">
        <v>1608</v>
      </c>
      <c r="I1994" t="s">
        <v>1044</v>
      </c>
      <c r="J1994" t="s">
        <v>153</v>
      </c>
      <c r="K1994" t="s">
        <v>196</v>
      </c>
      <c r="L1994">
        <v>38.902360000000002</v>
      </c>
      <c r="M1994">
        <v>-122.75192</v>
      </c>
      <c r="N1994" s="7" t="s">
        <v>1609</v>
      </c>
      <c r="O1994" s="7" t="s">
        <v>3751</v>
      </c>
      <c r="P1994" s="7" t="s">
        <v>1611</v>
      </c>
      <c r="Q1994" s="7" t="s">
        <v>170</v>
      </c>
      <c r="R1994" s="7">
        <v>1999</v>
      </c>
      <c r="S1994" s="7"/>
      <c r="T1994" s="7"/>
      <c r="U1994" s="7"/>
      <c r="V1994" s="7" t="s">
        <v>101</v>
      </c>
      <c r="W1994" s="8">
        <v>0.42443181818181819</v>
      </c>
      <c r="X1994" s="8">
        <v>0</v>
      </c>
      <c r="Y1994" s="8">
        <v>0</v>
      </c>
      <c r="Z1994" s="8">
        <v>0.42443181818181819</v>
      </c>
      <c r="AA1994" s="8">
        <v>0</v>
      </c>
      <c r="AB1994" s="8">
        <v>0</v>
      </c>
      <c r="AC1994" s="8">
        <v>0</v>
      </c>
      <c r="AD1994" s="8">
        <v>0</v>
      </c>
      <c r="AE1994" s="8">
        <v>0.42443181818181819</v>
      </c>
      <c r="AF1994" s="8">
        <v>0</v>
      </c>
      <c r="AG1994" s="8">
        <v>0</v>
      </c>
      <c r="AH1994" s="8">
        <v>0.42443181818181819</v>
      </c>
      <c r="AI1994" s="8">
        <v>0</v>
      </c>
      <c r="AJ1994" s="8">
        <v>0</v>
      </c>
      <c r="AK1994" s="8">
        <v>0</v>
      </c>
      <c r="AL1994" s="8">
        <v>0</v>
      </c>
      <c r="AM1994" s="8">
        <v>0</v>
      </c>
      <c r="AN1994" s="8">
        <v>0</v>
      </c>
      <c r="AO1994" s="8">
        <v>0</v>
      </c>
      <c r="AP1994" s="8">
        <v>0</v>
      </c>
      <c r="AQ1994" s="8">
        <v>0</v>
      </c>
      <c r="AR1994" s="8">
        <v>0</v>
      </c>
      <c r="AS1994" s="8">
        <v>0</v>
      </c>
      <c r="AT1994" s="8">
        <v>0</v>
      </c>
      <c r="AU1994" s="7">
        <v>0</v>
      </c>
      <c r="AV1994" s="7">
        <v>0</v>
      </c>
      <c r="AW1994" s="7">
        <v>0</v>
      </c>
      <c r="AX1994" s="7">
        <v>0</v>
      </c>
      <c r="AY1994" s="7">
        <v>0</v>
      </c>
      <c r="AZ1994" s="7">
        <v>0</v>
      </c>
      <c r="BA1994" s="7">
        <v>0</v>
      </c>
      <c r="BB1994" s="7">
        <v>0</v>
      </c>
      <c r="BC1994" s="8">
        <v>0</v>
      </c>
      <c r="BD1994" s="8">
        <v>0</v>
      </c>
      <c r="BE1994" s="8">
        <v>0</v>
      </c>
      <c r="BF1994" s="8">
        <v>0</v>
      </c>
      <c r="BG1994" s="8">
        <v>0</v>
      </c>
      <c r="BH1994" s="8">
        <v>0</v>
      </c>
      <c r="BI1994" s="8">
        <v>0</v>
      </c>
      <c r="BJ1994" s="8">
        <v>0</v>
      </c>
      <c r="BK1994" s="8">
        <v>0</v>
      </c>
      <c r="BL1994" s="8">
        <v>0</v>
      </c>
      <c r="BM1994" s="8">
        <v>0</v>
      </c>
      <c r="BN1994" s="8">
        <v>0</v>
      </c>
      <c r="BO1994" s="8">
        <v>0</v>
      </c>
      <c r="BP1994" s="8">
        <v>0</v>
      </c>
      <c r="BQ1994" s="8">
        <v>0</v>
      </c>
      <c r="BR1994" s="8">
        <v>0</v>
      </c>
    </row>
    <row r="1995" spans="1:70" x14ac:dyDescent="0.25">
      <c r="A1995" s="6">
        <v>35094390</v>
      </c>
      <c r="B1995" t="s">
        <v>3752</v>
      </c>
      <c r="C1995" s="7" t="s">
        <v>101</v>
      </c>
      <c r="D1995" s="7" t="s">
        <v>94</v>
      </c>
      <c r="E1995" s="7" t="s">
        <v>95</v>
      </c>
      <c r="F1995" t="s">
        <v>2507</v>
      </c>
      <c r="G1995" t="s">
        <v>2508</v>
      </c>
      <c r="H1995" t="s">
        <v>1608</v>
      </c>
      <c r="I1995" t="s">
        <v>1044</v>
      </c>
      <c r="J1995" t="s">
        <v>153</v>
      </c>
      <c r="K1995" t="s">
        <v>196</v>
      </c>
      <c r="L1995">
        <v>38.902360000000002</v>
      </c>
      <c r="M1995">
        <v>-122.75192</v>
      </c>
      <c r="N1995" s="7" t="s">
        <v>1609</v>
      </c>
      <c r="O1995" s="7" t="s">
        <v>3751</v>
      </c>
      <c r="P1995" s="7" t="s">
        <v>1611</v>
      </c>
      <c r="Q1995" s="7" t="s">
        <v>170</v>
      </c>
      <c r="R1995" s="7">
        <v>1999</v>
      </c>
      <c r="S1995" s="7"/>
      <c r="T1995" s="7"/>
      <c r="U1995" s="7"/>
      <c r="V1995" s="7" t="s">
        <v>101</v>
      </c>
      <c r="W1995" s="8">
        <v>0.5456439393939394</v>
      </c>
      <c r="X1995" s="8">
        <v>0</v>
      </c>
      <c r="Y1995" s="8">
        <v>0</v>
      </c>
      <c r="Z1995" s="8">
        <v>0.5456439393939394</v>
      </c>
      <c r="AA1995" s="8">
        <v>0</v>
      </c>
      <c r="AB1995" s="8">
        <v>0</v>
      </c>
      <c r="AC1995" s="8">
        <v>0</v>
      </c>
      <c r="AD1995" s="8">
        <v>0</v>
      </c>
      <c r="AE1995" s="8">
        <v>0.5456439393939394</v>
      </c>
      <c r="AF1995" s="8">
        <v>0</v>
      </c>
      <c r="AG1995" s="8">
        <v>0</v>
      </c>
      <c r="AH1995" s="8">
        <v>0.5456439393939394</v>
      </c>
      <c r="AI1995" s="8">
        <v>0</v>
      </c>
      <c r="AJ1995" s="8">
        <v>0</v>
      </c>
      <c r="AK1995" s="8">
        <v>0</v>
      </c>
      <c r="AL1995" s="8">
        <v>0</v>
      </c>
      <c r="AM1995" s="8">
        <v>0</v>
      </c>
      <c r="AN1995" s="8">
        <v>0</v>
      </c>
      <c r="AO1995" s="8">
        <v>0</v>
      </c>
      <c r="AP1995" s="8">
        <v>0</v>
      </c>
      <c r="AQ1995" s="8">
        <v>0</v>
      </c>
      <c r="AR1995" s="8">
        <v>0</v>
      </c>
      <c r="AS1995" s="8">
        <v>0</v>
      </c>
      <c r="AT1995" s="8">
        <v>0</v>
      </c>
      <c r="AU1995" s="7">
        <v>0</v>
      </c>
      <c r="AV1995" s="7">
        <v>0</v>
      </c>
      <c r="AW1995" s="7">
        <v>0</v>
      </c>
      <c r="AX1995" s="7">
        <v>0</v>
      </c>
      <c r="AY1995" s="7">
        <v>0</v>
      </c>
      <c r="AZ1995" s="7">
        <v>0</v>
      </c>
      <c r="BA1995" s="7">
        <v>0</v>
      </c>
      <c r="BB1995" s="7">
        <v>0</v>
      </c>
      <c r="BC1995" s="8">
        <v>0</v>
      </c>
      <c r="BD1995" s="8">
        <v>0</v>
      </c>
      <c r="BE1995" s="8">
        <v>0</v>
      </c>
      <c r="BF1995" s="8">
        <v>0</v>
      </c>
      <c r="BG1995" s="8">
        <v>0</v>
      </c>
      <c r="BH1995" s="8">
        <v>0</v>
      </c>
      <c r="BI1995" s="8">
        <v>0</v>
      </c>
      <c r="BJ1995" s="8">
        <v>0</v>
      </c>
      <c r="BK1995" s="8">
        <v>0</v>
      </c>
      <c r="BL1995" s="8">
        <v>0</v>
      </c>
      <c r="BM1995" s="8">
        <v>0</v>
      </c>
      <c r="BN1995" s="8">
        <v>0</v>
      </c>
      <c r="BO1995" s="8">
        <v>0</v>
      </c>
      <c r="BP1995" s="8">
        <v>0</v>
      </c>
      <c r="BQ1995" s="8">
        <v>0</v>
      </c>
      <c r="BR1995" s="8">
        <v>0</v>
      </c>
    </row>
    <row r="1996" spans="1:70" x14ac:dyDescent="0.25">
      <c r="A1996" s="6">
        <v>35094392</v>
      </c>
      <c r="B1996" t="s">
        <v>3753</v>
      </c>
      <c r="C1996" s="7" t="s">
        <v>101</v>
      </c>
      <c r="D1996" s="7" t="s">
        <v>94</v>
      </c>
      <c r="E1996" s="7" t="s">
        <v>95</v>
      </c>
      <c r="F1996" t="s">
        <v>2507</v>
      </c>
      <c r="G1996" t="s">
        <v>2508</v>
      </c>
      <c r="H1996" t="s">
        <v>1608</v>
      </c>
      <c r="I1996" t="s">
        <v>1044</v>
      </c>
      <c r="J1996" t="s">
        <v>153</v>
      </c>
      <c r="K1996" t="s">
        <v>196</v>
      </c>
      <c r="L1996">
        <v>38.902360000000002</v>
      </c>
      <c r="M1996">
        <v>-122.75192</v>
      </c>
      <c r="N1996" s="7" t="s">
        <v>1609</v>
      </c>
      <c r="O1996" s="7" t="s">
        <v>3751</v>
      </c>
      <c r="P1996" s="7" t="s">
        <v>1611</v>
      </c>
      <c r="Q1996" s="7" t="s">
        <v>170</v>
      </c>
      <c r="R1996" s="7">
        <v>1999</v>
      </c>
      <c r="S1996" s="7"/>
      <c r="T1996" s="7"/>
      <c r="U1996" s="7"/>
      <c r="V1996" s="7" t="s">
        <v>101</v>
      </c>
      <c r="W1996" s="8">
        <v>0.37045454545454548</v>
      </c>
      <c r="X1996" s="8">
        <v>0</v>
      </c>
      <c r="Y1996" s="8">
        <v>0</v>
      </c>
      <c r="Z1996" s="8">
        <v>0.37045454545454548</v>
      </c>
      <c r="AA1996" s="8">
        <v>0</v>
      </c>
      <c r="AB1996" s="8">
        <v>0</v>
      </c>
      <c r="AC1996" s="8">
        <v>0</v>
      </c>
      <c r="AD1996" s="8">
        <v>0</v>
      </c>
      <c r="AE1996" s="8">
        <v>0.37045454545454537</v>
      </c>
      <c r="AF1996" s="8">
        <v>0</v>
      </c>
      <c r="AG1996" s="8">
        <v>0</v>
      </c>
      <c r="AH1996" s="8">
        <v>0.37045454545454537</v>
      </c>
      <c r="AI1996" s="8">
        <v>0</v>
      </c>
      <c r="AJ1996" s="8">
        <v>0</v>
      </c>
      <c r="AK1996" s="8">
        <v>0</v>
      </c>
      <c r="AL1996" s="8">
        <v>0</v>
      </c>
      <c r="AM1996" s="8">
        <v>0</v>
      </c>
      <c r="AN1996" s="8">
        <v>0</v>
      </c>
      <c r="AO1996" s="8">
        <v>0</v>
      </c>
      <c r="AP1996" s="8">
        <v>0</v>
      </c>
      <c r="AQ1996" s="8">
        <v>0</v>
      </c>
      <c r="AR1996" s="8">
        <v>0</v>
      </c>
      <c r="AS1996" s="8">
        <v>0</v>
      </c>
      <c r="AT1996" s="8">
        <v>0</v>
      </c>
      <c r="AU1996" s="7">
        <v>0</v>
      </c>
      <c r="AV1996" s="7">
        <v>0</v>
      </c>
      <c r="AW1996" s="7">
        <v>0</v>
      </c>
      <c r="AX1996" s="7">
        <v>0</v>
      </c>
      <c r="AY1996" s="7">
        <v>0</v>
      </c>
      <c r="AZ1996" s="7">
        <v>0</v>
      </c>
      <c r="BA1996" s="7">
        <v>0</v>
      </c>
      <c r="BB1996" s="7">
        <v>0</v>
      </c>
      <c r="BC1996" s="8">
        <v>0</v>
      </c>
      <c r="BD1996" s="8">
        <v>0</v>
      </c>
      <c r="BE1996" s="8">
        <v>0</v>
      </c>
      <c r="BF1996" s="8">
        <v>0</v>
      </c>
      <c r="BG1996" s="8">
        <v>0</v>
      </c>
      <c r="BH1996" s="8">
        <v>0</v>
      </c>
      <c r="BI1996" s="8">
        <v>0</v>
      </c>
      <c r="BJ1996" s="8">
        <v>0</v>
      </c>
      <c r="BK1996" s="8">
        <v>0</v>
      </c>
      <c r="BL1996" s="8">
        <v>0</v>
      </c>
      <c r="BM1996" s="8">
        <v>0</v>
      </c>
      <c r="BN1996" s="8">
        <v>0</v>
      </c>
      <c r="BO1996" s="8">
        <v>0</v>
      </c>
      <c r="BP1996" s="8">
        <v>0</v>
      </c>
      <c r="BQ1996" s="8">
        <v>0</v>
      </c>
      <c r="BR1996" s="8">
        <v>0</v>
      </c>
    </row>
    <row r="1997" spans="1:70" x14ac:dyDescent="0.25">
      <c r="A1997" s="6">
        <v>35094393</v>
      </c>
      <c r="B1997" t="s">
        <v>3754</v>
      </c>
      <c r="C1997" s="7" t="s">
        <v>93</v>
      </c>
      <c r="D1997" s="7" t="s">
        <v>94</v>
      </c>
      <c r="E1997" s="7" t="s">
        <v>95</v>
      </c>
      <c r="F1997" t="s">
        <v>2507</v>
      </c>
      <c r="G1997" t="s">
        <v>2508</v>
      </c>
      <c r="H1997" t="s">
        <v>1608</v>
      </c>
      <c r="I1997" t="s">
        <v>1044</v>
      </c>
      <c r="J1997" t="s">
        <v>153</v>
      </c>
      <c r="K1997" t="s">
        <v>196</v>
      </c>
      <c r="L1997">
        <v>38.902360000000002</v>
      </c>
      <c r="M1997">
        <v>-122.75192</v>
      </c>
      <c r="N1997" s="7" t="s">
        <v>1609</v>
      </c>
      <c r="O1997" s="7" t="s">
        <v>3751</v>
      </c>
      <c r="P1997" s="7" t="s">
        <v>1611</v>
      </c>
      <c r="Q1997" s="7" t="s">
        <v>170</v>
      </c>
      <c r="R1997" s="7">
        <v>1999</v>
      </c>
      <c r="S1997" s="7"/>
      <c r="T1997" s="7"/>
      <c r="U1997" s="7"/>
      <c r="V1997" s="7" t="s">
        <v>101</v>
      </c>
      <c r="W1997" s="8">
        <v>2.0153409090909089</v>
      </c>
      <c r="X1997" s="8">
        <v>0</v>
      </c>
      <c r="Y1997" s="8">
        <v>0</v>
      </c>
      <c r="Z1997" s="8">
        <v>2.0153409090909089</v>
      </c>
      <c r="AA1997" s="8">
        <v>0</v>
      </c>
      <c r="AB1997" s="8">
        <v>0</v>
      </c>
      <c r="AC1997" s="8">
        <v>0</v>
      </c>
      <c r="AD1997" s="8">
        <v>0</v>
      </c>
      <c r="AE1997" s="8">
        <v>0</v>
      </c>
      <c r="AF1997" s="8">
        <v>0</v>
      </c>
      <c r="AG1997" s="8">
        <v>0</v>
      </c>
      <c r="AH1997" s="8">
        <v>0</v>
      </c>
      <c r="AI1997" s="8">
        <v>2.0153409090909093</v>
      </c>
      <c r="AJ1997" s="8">
        <v>0</v>
      </c>
      <c r="AK1997" s="8">
        <v>0</v>
      </c>
      <c r="AL1997" s="8">
        <v>2.0153409090909093</v>
      </c>
      <c r="AM1997" s="8">
        <v>0</v>
      </c>
      <c r="AN1997" s="8">
        <v>0</v>
      </c>
      <c r="AO1997" s="8">
        <v>0</v>
      </c>
      <c r="AP1997" s="8">
        <v>0</v>
      </c>
      <c r="AQ1997" s="8">
        <v>0</v>
      </c>
      <c r="AR1997" s="8">
        <v>0</v>
      </c>
      <c r="AS1997" s="8">
        <v>0</v>
      </c>
      <c r="AT1997" s="8">
        <v>0</v>
      </c>
      <c r="AU1997" s="7">
        <v>0</v>
      </c>
      <c r="AV1997" s="7">
        <v>0</v>
      </c>
      <c r="AW1997" s="7">
        <v>0</v>
      </c>
      <c r="AX1997" s="7">
        <v>0</v>
      </c>
      <c r="AY1997" s="7">
        <v>0</v>
      </c>
      <c r="AZ1997" s="7">
        <v>0</v>
      </c>
      <c r="BA1997" s="7">
        <v>0</v>
      </c>
      <c r="BB1997" s="7">
        <v>0</v>
      </c>
      <c r="BC1997" s="8">
        <v>0</v>
      </c>
      <c r="BD1997" s="8">
        <v>0</v>
      </c>
      <c r="BE1997" s="8">
        <v>0</v>
      </c>
      <c r="BF1997" s="8">
        <v>0</v>
      </c>
      <c r="BG1997" s="8">
        <v>0</v>
      </c>
      <c r="BH1997" s="8">
        <v>0</v>
      </c>
      <c r="BI1997" s="8">
        <v>0</v>
      </c>
      <c r="BJ1997" s="8">
        <v>0</v>
      </c>
      <c r="BK1997" s="8">
        <v>0</v>
      </c>
      <c r="BL1997" s="8">
        <v>0</v>
      </c>
      <c r="BM1997" s="8">
        <v>0</v>
      </c>
      <c r="BN1997" s="8">
        <v>0</v>
      </c>
      <c r="BO1997" s="8">
        <v>0</v>
      </c>
      <c r="BP1997" s="8">
        <v>0</v>
      </c>
      <c r="BQ1997" s="8">
        <v>0</v>
      </c>
      <c r="BR1997" s="8">
        <v>0</v>
      </c>
    </row>
    <row r="1998" spans="1:70" x14ac:dyDescent="0.25">
      <c r="A1998" s="6">
        <v>35094394</v>
      </c>
      <c r="B1998" t="s">
        <v>3755</v>
      </c>
      <c r="C1998" s="7" t="s">
        <v>101</v>
      </c>
      <c r="D1998" s="7" t="s">
        <v>94</v>
      </c>
      <c r="E1998" s="7" t="s">
        <v>95</v>
      </c>
      <c r="F1998" t="s">
        <v>2507</v>
      </c>
      <c r="G1998" t="s">
        <v>2508</v>
      </c>
      <c r="H1998" t="s">
        <v>1608</v>
      </c>
      <c r="I1998" t="s">
        <v>1044</v>
      </c>
      <c r="J1998" t="s">
        <v>153</v>
      </c>
      <c r="K1998" t="s">
        <v>196</v>
      </c>
      <c r="L1998">
        <v>38.902360000000002</v>
      </c>
      <c r="M1998">
        <v>-122.75192</v>
      </c>
      <c r="N1998" s="7" t="s">
        <v>1609</v>
      </c>
      <c r="O1998" s="7" t="s">
        <v>3751</v>
      </c>
      <c r="P1998" s="7" t="s">
        <v>1611</v>
      </c>
      <c r="Q1998" s="7" t="s">
        <v>170</v>
      </c>
      <c r="R1998" s="7">
        <v>1999</v>
      </c>
      <c r="S1998" s="7"/>
      <c r="T1998" s="7"/>
      <c r="U1998" s="7"/>
      <c r="V1998" s="7" t="s">
        <v>101</v>
      </c>
      <c r="W1998" s="8">
        <v>1.4706439393939394</v>
      </c>
      <c r="X1998" s="8">
        <v>0</v>
      </c>
      <c r="Y1998" s="8">
        <v>0</v>
      </c>
      <c r="Z1998" s="8">
        <v>1.4706439393939394</v>
      </c>
      <c r="AA1998" s="8">
        <v>0</v>
      </c>
      <c r="AB1998" s="8">
        <v>0</v>
      </c>
      <c r="AC1998" s="8">
        <v>0</v>
      </c>
      <c r="AD1998" s="8">
        <v>0</v>
      </c>
      <c r="AE1998" s="8">
        <v>0</v>
      </c>
      <c r="AF1998" s="8">
        <v>0</v>
      </c>
      <c r="AG1998" s="8">
        <v>0</v>
      </c>
      <c r="AH1998" s="8">
        <v>0</v>
      </c>
      <c r="AI1998" s="8">
        <v>1.4706439393939397</v>
      </c>
      <c r="AJ1998" s="8">
        <v>0</v>
      </c>
      <c r="AK1998" s="8">
        <v>0</v>
      </c>
      <c r="AL1998" s="8">
        <v>1.4706439393939397</v>
      </c>
      <c r="AM1998" s="8">
        <v>0</v>
      </c>
      <c r="AN1998" s="8">
        <v>0</v>
      </c>
      <c r="AO1998" s="8">
        <v>0</v>
      </c>
      <c r="AP1998" s="8">
        <v>0</v>
      </c>
      <c r="AQ1998" s="8">
        <v>0</v>
      </c>
      <c r="AR1998" s="8">
        <v>0</v>
      </c>
      <c r="AS1998" s="8">
        <v>0</v>
      </c>
      <c r="AT1998" s="8">
        <v>0</v>
      </c>
      <c r="AU1998" s="7">
        <v>0</v>
      </c>
      <c r="AV1998" s="7">
        <v>0</v>
      </c>
      <c r="AW1998" s="7">
        <v>0</v>
      </c>
      <c r="AX1998" s="7">
        <v>0</v>
      </c>
      <c r="AY1998" s="7">
        <v>0</v>
      </c>
      <c r="AZ1998" s="7">
        <v>0</v>
      </c>
      <c r="BA1998" s="7">
        <v>0</v>
      </c>
      <c r="BB1998" s="7">
        <v>0</v>
      </c>
      <c r="BC1998" s="8">
        <v>0</v>
      </c>
      <c r="BD1998" s="8">
        <v>0</v>
      </c>
      <c r="BE1998" s="8">
        <v>0</v>
      </c>
      <c r="BF1998" s="8">
        <v>0</v>
      </c>
      <c r="BG1998" s="8">
        <v>0</v>
      </c>
      <c r="BH1998" s="8">
        <v>0</v>
      </c>
      <c r="BI1998" s="8">
        <v>0</v>
      </c>
      <c r="BJ1998" s="8">
        <v>0</v>
      </c>
      <c r="BK1998" s="8">
        <v>0</v>
      </c>
      <c r="BL1998" s="8">
        <v>0</v>
      </c>
      <c r="BM1998" s="8">
        <v>0</v>
      </c>
      <c r="BN1998" s="8">
        <v>0</v>
      </c>
      <c r="BO1998" s="8">
        <v>0</v>
      </c>
      <c r="BP1998" s="8">
        <v>0</v>
      </c>
      <c r="BQ1998" s="8">
        <v>0</v>
      </c>
      <c r="BR1998" s="8">
        <v>0</v>
      </c>
    </row>
    <row r="1999" spans="1:70" x14ac:dyDescent="0.25">
      <c r="A1999" s="6">
        <v>35094397</v>
      </c>
      <c r="B1999" t="s">
        <v>3756</v>
      </c>
      <c r="C1999" s="7" t="s">
        <v>93</v>
      </c>
      <c r="D1999" s="7" t="s">
        <v>94</v>
      </c>
      <c r="E1999" s="7" t="s">
        <v>95</v>
      </c>
      <c r="F1999" t="s">
        <v>2507</v>
      </c>
      <c r="G1999" t="s">
        <v>2508</v>
      </c>
      <c r="H1999" t="s">
        <v>1608</v>
      </c>
      <c r="I1999" t="s">
        <v>1044</v>
      </c>
      <c r="J1999" t="s">
        <v>153</v>
      </c>
      <c r="K1999" t="s">
        <v>196</v>
      </c>
      <c r="L1999">
        <v>38.902360000000002</v>
      </c>
      <c r="M1999">
        <v>-122.75192</v>
      </c>
      <c r="N1999" s="7" t="s">
        <v>1609</v>
      </c>
      <c r="O1999" s="7" t="s">
        <v>3751</v>
      </c>
      <c r="P1999" s="7" t="s">
        <v>1611</v>
      </c>
      <c r="Q1999" s="7" t="s">
        <v>170</v>
      </c>
      <c r="R1999" s="7">
        <v>1999</v>
      </c>
      <c r="S1999" s="7">
        <v>478</v>
      </c>
      <c r="T1999" s="7" t="s">
        <v>134</v>
      </c>
      <c r="U1999" s="7"/>
      <c r="V1999" s="7" t="s">
        <v>101</v>
      </c>
      <c r="W1999" s="8">
        <v>1.0645833333333334</v>
      </c>
      <c r="X1999" s="8">
        <v>0</v>
      </c>
      <c r="Y1999" s="8">
        <v>0</v>
      </c>
      <c r="Z1999" s="8">
        <v>1.0645833333333334</v>
      </c>
      <c r="AA1999" s="8">
        <v>0</v>
      </c>
      <c r="AB1999" s="8">
        <v>0</v>
      </c>
      <c r="AC1999" s="8">
        <v>0</v>
      </c>
      <c r="AD1999" s="8">
        <v>0</v>
      </c>
      <c r="AE1999" s="8">
        <v>0</v>
      </c>
      <c r="AF1999" s="8">
        <v>0</v>
      </c>
      <c r="AG1999" s="8">
        <v>0</v>
      </c>
      <c r="AH1999" s="8">
        <v>0</v>
      </c>
      <c r="AI1999" s="8">
        <v>0</v>
      </c>
      <c r="AJ1999" s="8">
        <v>0</v>
      </c>
      <c r="AK1999" s="8">
        <v>0</v>
      </c>
      <c r="AL1999" s="8">
        <v>0</v>
      </c>
      <c r="AM1999" s="8">
        <v>1.0645833333333334</v>
      </c>
      <c r="AN1999" s="8">
        <v>0</v>
      </c>
      <c r="AO1999" s="8">
        <v>0</v>
      </c>
      <c r="AP1999" s="8">
        <v>1.0645833333333334</v>
      </c>
      <c r="AQ1999" s="8">
        <v>0</v>
      </c>
      <c r="AR1999" s="8">
        <v>0</v>
      </c>
      <c r="AS1999" s="8">
        <v>0</v>
      </c>
      <c r="AT1999" s="8">
        <v>0</v>
      </c>
      <c r="AU1999" s="7">
        <v>0</v>
      </c>
      <c r="AV1999" s="7">
        <v>0</v>
      </c>
      <c r="AW1999" s="7">
        <v>0</v>
      </c>
      <c r="AX1999" s="7">
        <v>0</v>
      </c>
      <c r="AY1999" s="7">
        <v>0</v>
      </c>
      <c r="AZ1999" s="7">
        <v>0</v>
      </c>
      <c r="BA1999" s="7">
        <v>0</v>
      </c>
      <c r="BB1999" s="7">
        <v>0</v>
      </c>
      <c r="BC1999" s="8">
        <v>0</v>
      </c>
      <c r="BD1999" s="8">
        <v>0</v>
      </c>
      <c r="BE1999" s="8">
        <v>0</v>
      </c>
      <c r="BF1999" s="8">
        <v>0</v>
      </c>
      <c r="BG1999" s="8">
        <v>0</v>
      </c>
      <c r="BH1999" s="8">
        <v>0</v>
      </c>
      <c r="BI1999" s="8">
        <v>0</v>
      </c>
      <c r="BJ1999" s="8">
        <v>0</v>
      </c>
      <c r="BK1999" s="8">
        <v>0</v>
      </c>
      <c r="BL1999" s="8">
        <v>0</v>
      </c>
      <c r="BM1999" s="8">
        <v>0</v>
      </c>
      <c r="BN1999" s="8">
        <v>0</v>
      </c>
      <c r="BO1999" s="8">
        <v>0</v>
      </c>
      <c r="BP1999" s="8">
        <v>0</v>
      </c>
      <c r="BQ1999" s="8">
        <v>0</v>
      </c>
      <c r="BR1999" s="8">
        <v>0</v>
      </c>
    </row>
    <row r="2000" spans="1:70" x14ac:dyDescent="0.25">
      <c r="A2000" s="6">
        <v>35312549</v>
      </c>
      <c r="B2000" t="s">
        <v>3757</v>
      </c>
      <c r="C2000" s="7" t="s">
        <v>86</v>
      </c>
      <c r="D2000" s="7" t="s">
        <v>94</v>
      </c>
      <c r="E2000" s="7" t="s">
        <v>87</v>
      </c>
      <c r="F2000" t="s">
        <v>2507</v>
      </c>
      <c r="G2000" t="s">
        <v>2508</v>
      </c>
      <c r="H2000" t="s">
        <v>783</v>
      </c>
      <c r="I2000" t="s">
        <v>118</v>
      </c>
      <c r="J2000" t="s">
        <v>78</v>
      </c>
      <c r="K2000" t="s">
        <v>79</v>
      </c>
      <c r="L2000">
        <v>40.491348245499999</v>
      </c>
      <c r="M2000">
        <v>-122.27437522709999</v>
      </c>
      <c r="N2000" s="7" t="s">
        <v>3758</v>
      </c>
      <c r="O2000" s="7" t="s">
        <v>3759</v>
      </c>
      <c r="P2000" s="7" t="s">
        <v>3760</v>
      </c>
      <c r="Q2000" s="7" t="s">
        <v>141</v>
      </c>
      <c r="R2000" s="7">
        <v>590</v>
      </c>
      <c r="S2000" s="7">
        <v>0</v>
      </c>
      <c r="T2000" s="7" t="s">
        <v>220</v>
      </c>
      <c r="U2000" s="7" t="s">
        <v>211</v>
      </c>
      <c r="V2000" s="7" t="s">
        <v>80</v>
      </c>
      <c r="W2000" s="8">
        <v>0</v>
      </c>
      <c r="X2000" s="8">
        <v>1.2337121212121211</v>
      </c>
      <c r="Y2000" s="8">
        <v>0</v>
      </c>
      <c r="Z2000" s="8">
        <v>1.2337121212121211</v>
      </c>
      <c r="AA2000" s="8">
        <v>0</v>
      </c>
      <c r="AB2000" s="8">
        <v>0</v>
      </c>
      <c r="AC2000" s="8">
        <v>0</v>
      </c>
      <c r="AD2000" s="8">
        <v>0</v>
      </c>
      <c r="AE2000" s="8">
        <v>0</v>
      </c>
      <c r="AF2000" s="8">
        <v>0</v>
      </c>
      <c r="AG2000" s="8">
        <v>0</v>
      </c>
      <c r="AH2000" s="8">
        <v>0</v>
      </c>
      <c r="AI2000" s="8">
        <v>0</v>
      </c>
      <c r="AJ2000" s="8">
        <v>0</v>
      </c>
      <c r="AK2000" s="8">
        <v>0</v>
      </c>
      <c r="AL2000" s="8">
        <v>0</v>
      </c>
      <c r="AM2000" s="8">
        <v>0</v>
      </c>
      <c r="AN2000" s="8">
        <v>0</v>
      </c>
      <c r="AO2000" s="8">
        <v>0</v>
      </c>
      <c r="AP2000" s="8">
        <v>0</v>
      </c>
      <c r="AQ2000" s="8">
        <v>0</v>
      </c>
      <c r="AR2000" s="8">
        <v>0</v>
      </c>
      <c r="AS2000" s="8">
        <v>0</v>
      </c>
      <c r="AT2000" s="8">
        <v>0</v>
      </c>
      <c r="AU2000" s="7">
        <v>0</v>
      </c>
      <c r="AV2000" s="7">
        <v>0</v>
      </c>
      <c r="AW2000" s="7">
        <v>0</v>
      </c>
      <c r="AX2000" s="7">
        <v>0</v>
      </c>
      <c r="AY2000" s="7">
        <v>0</v>
      </c>
      <c r="AZ2000" s="7">
        <v>1.2337121212121211</v>
      </c>
      <c r="BA2000" s="7">
        <v>0</v>
      </c>
      <c r="BB2000" s="7">
        <v>1.2337121212121211</v>
      </c>
      <c r="BC2000" s="8">
        <v>0</v>
      </c>
      <c r="BD2000" s="8">
        <v>0</v>
      </c>
      <c r="BE2000" s="8">
        <v>0</v>
      </c>
      <c r="BF2000" s="8">
        <v>0</v>
      </c>
      <c r="BG2000" s="8">
        <v>0</v>
      </c>
      <c r="BH2000" s="8">
        <v>0</v>
      </c>
      <c r="BI2000" s="8">
        <v>0</v>
      </c>
      <c r="BJ2000" s="8">
        <v>0</v>
      </c>
      <c r="BK2000" s="8">
        <v>0</v>
      </c>
      <c r="BL2000" s="8">
        <v>0</v>
      </c>
      <c r="BM2000" s="8">
        <v>0</v>
      </c>
      <c r="BN2000" s="8">
        <v>0</v>
      </c>
      <c r="BO2000" s="8">
        <v>0</v>
      </c>
      <c r="BP2000" s="8">
        <v>0</v>
      </c>
      <c r="BQ2000" s="8">
        <v>0</v>
      </c>
      <c r="BR2000" s="8">
        <v>0</v>
      </c>
    </row>
    <row r="2001" spans="1:70" x14ac:dyDescent="0.25">
      <c r="A2001" s="6">
        <v>35332863</v>
      </c>
      <c r="B2001" t="s">
        <v>3761</v>
      </c>
      <c r="C2001" s="7" t="s">
        <v>86</v>
      </c>
      <c r="D2001" s="7" t="s">
        <v>94</v>
      </c>
      <c r="E2001" s="7" t="s">
        <v>87</v>
      </c>
      <c r="F2001" t="s">
        <v>2507</v>
      </c>
      <c r="G2001" t="s">
        <v>2508</v>
      </c>
      <c r="H2001" t="s">
        <v>783</v>
      </c>
      <c r="I2001" t="s">
        <v>118</v>
      </c>
      <c r="J2001" t="s">
        <v>78</v>
      </c>
      <c r="K2001" t="s">
        <v>79</v>
      </c>
      <c r="L2001">
        <v>40.492141939200003</v>
      </c>
      <c r="M2001">
        <v>-122.28380222529999</v>
      </c>
      <c r="N2001" s="7" t="s">
        <v>3758</v>
      </c>
      <c r="O2001" s="7" t="s">
        <v>3759</v>
      </c>
      <c r="P2001" s="7" t="s">
        <v>3760</v>
      </c>
      <c r="Q2001" s="7" t="s">
        <v>141</v>
      </c>
      <c r="R2001" s="7">
        <v>590</v>
      </c>
      <c r="S2001" s="7">
        <v>0</v>
      </c>
      <c r="T2001" s="7" t="s">
        <v>220</v>
      </c>
      <c r="U2001" s="7"/>
      <c r="V2001" s="7" t="s">
        <v>321</v>
      </c>
      <c r="W2001" s="8">
        <v>0.22632575757575757</v>
      </c>
      <c r="X2001" s="8">
        <v>0</v>
      </c>
      <c r="Y2001" s="8">
        <v>0</v>
      </c>
      <c r="Z2001" s="8">
        <v>0.22632575757575757</v>
      </c>
      <c r="AA2001" s="8">
        <v>0</v>
      </c>
      <c r="AB2001" s="8">
        <v>0</v>
      </c>
      <c r="AC2001" s="8">
        <v>0</v>
      </c>
      <c r="AD2001" s="8">
        <v>0</v>
      </c>
      <c r="AE2001" s="8">
        <v>0</v>
      </c>
      <c r="AF2001" s="8">
        <v>0</v>
      </c>
      <c r="AG2001" s="8">
        <v>0</v>
      </c>
      <c r="AH2001" s="8">
        <v>0</v>
      </c>
      <c r="AI2001" s="8">
        <v>0</v>
      </c>
      <c r="AJ2001" s="8">
        <v>0</v>
      </c>
      <c r="AK2001" s="8">
        <v>0</v>
      </c>
      <c r="AL2001" s="8">
        <v>0</v>
      </c>
      <c r="AM2001" s="8">
        <v>0</v>
      </c>
      <c r="AN2001" s="8">
        <v>0</v>
      </c>
      <c r="AO2001" s="8">
        <v>0</v>
      </c>
      <c r="AP2001" s="8">
        <v>0</v>
      </c>
      <c r="AQ2001" s="8">
        <v>0</v>
      </c>
      <c r="AR2001" s="8">
        <v>0</v>
      </c>
      <c r="AS2001" s="8">
        <v>0</v>
      </c>
      <c r="AT2001" s="8">
        <v>0</v>
      </c>
      <c r="AU2001" s="7">
        <v>0</v>
      </c>
      <c r="AV2001" s="7">
        <v>0</v>
      </c>
      <c r="AW2001" s="7">
        <v>0</v>
      </c>
      <c r="AX2001" s="7">
        <v>0</v>
      </c>
      <c r="AY2001" s="7">
        <v>0</v>
      </c>
      <c r="AZ2001" s="7">
        <v>0</v>
      </c>
      <c r="BA2001" s="7">
        <v>0</v>
      </c>
      <c r="BB2001" s="7">
        <v>0</v>
      </c>
      <c r="BC2001" s="8">
        <v>0</v>
      </c>
      <c r="BD2001" s="8">
        <v>0</v>
      </c>
      <c r="BE2001" s="8">
        <v>0</v>
      </c>
      <c r="BF2001" s="8">
        <v>0</v>
      </c>
      <c r="BG2001" s="8">
        <v>0.22632575757575757</v>
      </c>
      <c r="BH2001" s="8">
        <v>0</v>
      </c>
      <c r="BI2001" s="8">
        <v>0</v>
      </c>
      <c r="BJ2001" s="8">
        <v>0.22632575757575757</v>
      </c>
      <c r="BK2001" s="8">
        <v>0</v>
      </c>
      <c r="BL2001" s="8">
        <v>0</v>
      </c>
      <c r="BM2001" s="8">
        <v>0</v>
      </c>
      <c r="BN2001" s="8">
        <v>0</v>
      </c>
      <c r="BO2001" s="8">
        <v>0</v>
      </c>
      <c r="BP2001" s="8">
        <v>0</v>
      </c>
      <c r="BQ2001" s="8">
        <v>0</v>
      </c>
      <c r="BR2001" s="8">
        <v>0</v>
      </c>
    </row>
    <row r="2002" spans="1:70" x14ac:dyDescent="0.25">
      <c r="A2002" s="6">
        <v>35332864</v>
      </c>
      <c r="B2002" t="s">
        <v>3762</v>
      </c>
      <c r="C2002" s="7" t="s">
        <v>86</v>
      </c>
      <c r="D2002" s="7" t="s">
        <v>94</v>
      </c>
      <c r="E2002" s="7" t="s">
        <v>87</v>
      </c>
      <c r="F2002" t="s">
        <v>2507</v>
      </c>
      <c r="G2002" t="s">
        <v>2508</v>
      </c>
      <c r="H2002" t="s">
        <v>2021</v>
      </c>
      <c r="I2002" t="s">
        <v>118</v>
      </c>
      <c r="J2002" t="s">
        <v>78</v>
      </c>
      <c r="K2002" t="s">
        <v>79</v>
      </c>
      <c r="L2002">
        <v>40.505829888999997</v>
      </c>
      <c r="M2002">
        <v>-122.2643953879</v>
      </c>
      <c r="N2002" s="7" t="s">
        <v>3758</v>
      </c>
      <c r="O2002" s="7" t="s">
        <v>3759</v>
      </c>
      <c r="P2002" s="7" t="s">
        <v>3760</v>
      </c>
      <c r="Q2002" s="7" t="s">
        <v>141</v>
      </c>
      <c r="R2002" s="7">
        <v>590</v>
      </c>
      <c r="S2002" s="7">
        <v>0</v>
      </c>
      <c r="T2002" s="7" t="s">
        <v>220</v>
      </c>
      <c r="U2002" s="7"/>
      <c r="V2002" s="7" t="s">
        <v>321</v>
      </c>
      <c r="W2002" s="8">
        <v>1.2585227272727273</v>
      </c>
      <c r="X2002" s="8">
        <v>0</v>
      </c>
      <c r="Y2002" s="8">
        <v>0</v>
      </c>
      <c r="Z2002" s="8">
        <v>1.2585227272727273</v>
      </c>
      <c r="AA2002" s="8">
        <v>0</v>
      </c>
      <c r="AB2002" s="8">
        <v>0</v>
      </c>
      <c r="AC2002" s="8">
        <v>0</v>
      </c>
      <c r="AD2002" s="8">
        <v>0</v>
      </c>
      <c r="AE2002" s="8">
        <v>0</v>
      </c>
      <c r="AF2002" s="8">
        <v>0</v>
      </c>
      <c r="AG2002" s="8">
        <v>0</v>
      </c>
      <c r="AH2002" s="8">
        <v>0</v>
      </c>
      <c r="AI2002" s="8">
        <v>0</v>
      </c>
      <c r="AJ2002" s="8">
        <v>0</v>
      </c>
      <c r="AK2002" s="8">
        <v>0</v>
      </c>
      <c r="AL2002" s="8">
        <v>0</v>
      </c>
      <c r="AM2002" s="8">
        <v>0</v>
      </c>
      <c r="AN2002" s="8">
        <v>0</v>
      </c>
      <c r="AO2002" s="8">
        <v>0</v>
      </c>
      <c r="AP2002" s="8">
        <v>0</v>
      </c>
      <c r="AQ2002" s="8">
        <v>0</v>
      </c>
      <c r="AR2002" s="8">
        <v>0</v>
      </c>
      <c r="AS2002" s="8">
        <v>0</v>
      </c>
      <c r="AT2002" s="8">
        <v>0</v>
      </c>
      <c r="AU2002" s="7">
        <v>0</v>
      </c>
      <c r="AV2002" s="7">
        <v>0</v>
      </c>
      <c r="AW2002" s="7">
        <v>0</v>
      </c>
      <c r="AX2002" s="7">
        <v>0</v>
      </c>
      <c r="AY2002" s="7">
        <v>0</v>
      </c>
      <c r="AZ2002" s="7">
        <v>0</v>
      </c>
      <c r="BA2002" s="7">
        <v>0</v>
      </c>
      <c r="BB2002" s="7">
        <v>0</v>
      </c>
      <c r="BC2002" s="8">
        <v>0</v>
      </c>
      <c r="BD2002" s="8">
        <v>0</v>
      </c>
      <c r="BE2002" s="8">
        <v>0</v>
      </c>
      <c r="BF2002" s="8">
        <v>0</v>
      </c>
      <c r="BG2002" s="8">
        <v>1.2585227272727273</v>
      </c>
      <c r="BH2002" s="8">
        <v>0</v>
      </c>
      <c r="BI2002" s="8">
        <v>0</v>
      </c>
      <c r="BJ2002" s="8">
        <v>1.2585227272727273</v>
      </c>
      <c r="BK2002" s="8">
        <v>0</v>
      </c>
      <c r="BL2002" s="8">
        <v>0</v>
      </c>
      <c r="BM2002" s="8">
        <v>0</v>
      </c>
      <c r="BN2002" s="8">
        <v>0</v>
      </c>
      <c r="BO2002" s="8">
        <v>0</v>
      </c>
      <c r="BP2002" s="8">
        <v>0</v>
      </c>
      <c r="BQ2002" s="8">
        <v>0</v>
      </c>
      <c r="BR2002" s="8">
        <v>0</v>
      </c>
    </row>
    <row r="2003" spans="1:70" x14ac:dyDescent="0.25">
      <c r="A2003" s="6">
        <v>35332866</v>
      </c>
      <c r="B2003" t="s">
        <v>3763</v>
      </c>
      <c r="C2003" s="7" t="s">
        <v>86</v>
      </c>
      <c r="D2003" s="7" t="s">
        <v>94</v>
      </c>
      <c r="E2003" s="7" t="s">
        <v>87</v>
      </c>
      <c r="F2003" t="s">
        <v>2507</v>
      </c>
      <c r="G2003" t="s">
        <v>2508</v>
      </c>
      <c r="H2003" t="s">
        <v>1464</v>
      </c>
      <c r="I2003" t="s">
        <v>118</v>
      </c>
      <c r="J2003" t="s">
        <v>78</v>
      </c>
      <c r="K2003" t="s">
        <v>79</v>
      </c>
      <c r="L2003">
        <v>40.4668176582</v>
      </c>
      <c r="M2003">
        <v>-122.335704429</v>
      </c>
      <c r="N2003" s="7" t="s">
        <v>3758</v>
      </c>
      <c r="O2003" s="7" t="s">
        <v>3759</v>
      </c>
      <c r="P2003" s="7" t="s">
        <v>3760</v>
      </c>
      <c r="Q2003" s="7" t="s">
        <v>141</v>
      </c>
      <c r="R2003" s="7">
        <v>590</v>
      </c>
      <c r="S2003" s="7">
        <v>0</v>
      </c>
      <c r="T2003" s="7" t="s">
        <v>220</v>
      </c>
      <c r="U2003" s="7" t="s">
        <v>211</v>
      </c>
      <c r="V2003" s="7" t="s">
        <v>80</v>
      </c>
      <c r="W2003" s="8">
        <v>0</v>
      </c>
      <c r="X2003" s="8">
        <v>1.0081439393939393</v>
      </c>
      <c r="Y2003" s="8">
        <v>0</v>
      </c>
      <c r="Z2003" s="8">
        <v>1.0081439393939393</v>
      </c>
      <c r="AA2003" s="8">
        <v>0</v>
      </c>
      <c r="AB2003" s="8">
        <v>0</v>
      </c>
      <c r="AC2003" s="8">
        <v>0</v>
      </c>
      <c r="AD2003" s="8">
        <v>0</v>
      </c>
      <c r="AE2003" s="8">
        <v>0</v>
      </c>
      <c r="AF2003" s="8">
        <v>0</v>
      </c>
      <c r="AG2003" s="8">
        <v>0</v>
      </c>
      <c r="AH2003" s="8">
        <v>0</v>
      </c>
      <c r="AI2003" s="8">
        <v>0</v>
      </c>
      <c r="AJ2003" s="8">
        <v>0</v>
      </c>
      <c r="AK2003" s="8">
        <v>0</v>
      </c>
      <c r="AL2003" s="8">
        <v>0</v>
      </c>
      <c r="AM2003" s="8">
        <v>0</v>
      </c>
      <c r="AN2003" s="8">
        <v>0</v>
      </c>
      <c r="AO2003" s="8">
        <v>0</v>
      </c>
      <c r="AP2003" s="8">
        <v>0</v>
      </c>
      <c r="AQ2003" s="8">
        <v>0</v>
      </c>
      <c r="AR2003" s="8">
        <v>0</v>
      </c>
      <c r="AS2003" s="8">
        <v>0</v>
      </c>
      <c r="AT2003" s="8">
        <v>0</v>
      </c>
      <c r="AU2003" s="7">
        <v>0</v>
      </c>
      <c r="AV2003" s="7">
        <v>0</v>
      </c>
      <c r="AW2003" s="7">
        <v>0</v>
      </c>
      <c r="AX2003" s="7">
        <v>0</v>
      </c>
      <c r="AY2003" s="7">
        <v>0</v>
      </c>
      <c r="AZ2003" s="7">
        <v>1.0081439393939393</v>
      </c>
      <c r="BA2003" s="7">
        <v>0</v>
      </c>
      <c r="BB2003" s="7">
        <v>1.0081439393939393</v>
      </c>
      <c r="BC2003" s="8">
        <v>0</v>
      </c>
      <c r="BD2003" s="8">
        <v>0</v>
      </c>
      <c r="BE2003" s="8">
        <v>0</v>
      </c>
      <c r="BF2003" s="8">
        <v>0</v>
      </c>
      <c r="BG2003" s="8">
        <v>0</v>
      </c>
      <c r="BH2003" s="8">
        <v>0</v>
      </c>
      <c r="BI2003" s="8">
        <v>0</v>
      </c>
      <c r="BJ2003" s="8">
        <v>0</v>
      </c>
      <c r="BK2003" s="8">
        <v>0</v>
      </c>
      <c r="BL2003" s="8">
        <v>0</v>
      </c>
      <c r="BM2003" s="8">
        <v>0</v>
      </c>
      <c r="BN2003" s="8">
        <v>0</v>
      </c>
      <c r="BO2003" s="8">
        <v>0</v>
      </c>
      <c r="BP2003" s="8">
        <v>0</v>
      </c>
      <c r="BQ2003" s="8">
        <v>0</v>
      </c>
      <c r="BR2003" s="8">
        <v>0</v>
      </c>
    </row>
    <row r="2004" spans="1:70" x14ac:dyDescent="0.25">
      <c r="A2004" s="6">
        <v>35217272</v>
      </c>
      <c r="B2004" t="s">
        <v>3764</v>
      </c>
      <c r="C2004" s="7" t="s">
        <v>93</v>
      </c>
      <c r="D2004" s="7" t="s">
        <v>94</v>
      </c>
      <c r="E2004" s="7" t="s">
        <v>95</v>
      </c>
      <c r="F2004" t="s">
        <v>2507</v>
      </c>
      <c r="G2004" t="s">
        <v>2508</v>
      </c>
      <c r="H2004" t="s">
        <v>783</v>
      </c>
      <c r="I2004" t="s">
        <v>118</v>
      </c>
      <c r="J2004" t="s">
        <v>78</v>
      </c>
      <c r="K2004" t="s">
        <v>79</v>
      </c>
      <c r="L2004">
        <v>40.625298890300002</v>
      </c>
      <c r="M2004">
        <v>-122.4633268508</v>
      </c>
      <c r="N2004" s="7" t="s">
        <v>2443</v>
      </c>
      <c r="O2004" s="7" t="s">
        <v>3765</v>
      </c>
      <c r="P2004" s="7" t="s">
        <v>3766</v>
      </c>
      <c r="Q2004" s="7" t="s">
        <v>170</v>
      </c>
      <c r="R2004" s="7">
        <v>7</v>
      </c>
      <c r="S2004" s="7">
        <v>48</v>
      </c>
      <c r="T2004" s="7" t="s">
        <v>134</v>
      </c>
      <c r="U2004" s="7"/>
      <c r="V2004" s="7" t="s">
        <v>200</v>
      </c>
      <c r="W2004" s="8">
        <v>1.4772727272727272E-2</v>
      </c>
      <c r="X2004" s="8">
        <v>0.28465909090909092</v>
      </c>
      <c r="Y2004" s="8">
        <v>0</v>
      </c>
      <c r="Z2004" s="8">
        <v>0.29943181818181819</v>
      </c>
      <c r="AA2004" s="8">
        <v>0</v>
      </c>
      <c r="AB2004" s="8">
        <v>0</v>
      </c>
      <c r="AC2004" s="8">
        <v>0</v>
      </c>
      <c r="AD2004" s="8">
        <v>0</v>
      </c>
      <c r="AE2004" s="8">
        <v>0</v>
      </c>
      <c r="AF2004" s="8">
        <v>0</v>
      </c>
      <c r="AG2004" s="8">
        <v>0</v>
      </c>
      <c r="AH2004" s="8">
        <v>0</v>
      </c>
      <c r="AI2004" s="8">
        <v>0</v>
      </c>
      <c r="AJ2004" s="8">
        <v>0</v>
      </c>
      <c r="AK2004" s="8">
        <v>0</v>
      </c>
      <c r="AL2004" s="8">
        <v>0</v>
      </c>
      <c r="AM2004" s="8">
        <v>0</v>
      </c>
      <c r="AN2004" s="8">
        <v>0</v>
      </c>
      <c r="AO2004" s="8">
        <v>0</v>
      </c>
      <c r="AP2004" s="8">
        <v>0</v>
      </c>
      <c r="AQ2004" s="8">
        <v>1.4772727272727272E-2</v>
      </c>
      <c r="AR2004" s="8">
        <v>0.28465909090909092</v>
      </c>
      <c r="AS2004" s="8">
        <v>0</v>
      </c>
      <c r="AT2004" s="8">
        <v>0.29943181818181819</v>
      </c>
      <c r="AU2004" s="7">
        <v>0</v>
      </c>
      <c r="AV2004" s="7">
        <v>0</v>
      </c>
      <c r="AW2004" s="7">
        <v>0</v>
      </c>
      <c r="AX2004" s="7">
        <v>0</v>
      </c>
      <c r="AY2004" s="7">
        <v>0</v>
      </c>
      <c r="AZ2004" s="7">
        <v>0</v>
      </c>
      <c r="BA2004" s="7">
        <v>0</v>
      </c>
      <c r="BB2004" s="7">
        <v>0</v>
      </c>
      <c r="BC2004" s="8">
        <v>0</v>
      </c>
      <c r="BD2004" s="8">
        <v>0</v>
      </c>
      <c r="BE2004" s="8">
        <v>0</v>
      </c>
      <c r="BF2004" s="8">
        <v>0</v>
      </c>
      <c r="BG2004" s="8">
        <v>0</v>
      </c>
      <c r="BH2004" s="8">
        <v>0</v>
      </c>
      <c r="BI2004" s="8">
        <v>0</v>
      </c>
      <c r="BJ2004" s="8">
        <v>0</v>
      </c>
      <c r="BK2004" s="8">
        <v>0</v>
      </c>
      <c r="BL2004" s="8">
        <v>0</v>
      </c>
      <c r="BM2004" s="8">
        <v>0</v>
      </c>
      <c r="BN2004" s="8">
        <v>0</v>
      </c>
      <c r="BO2004" s="8">
        <v>0</v>
      </c>
      <c r="BP2004" s="8">
        <v>0</v>
      </c>
      <c r="BQ2004" s="8">
        <v>0</v>
      </c>
      <c r="BR2004" s="8">
        <v>0</v>
      </c>
    </row>
    <row r="2005" spans="1:70" x14ac:dyDescent="0.25">
      <c r="A2005" s="6">
        <v>35226627</v>
      </c>
      <c r="B2005" t="s">
        <v>3767</v>
      </c>
      <c r="C2005" s="7" t="s">
        <v>93</v>
      </c>
      <c r="D2005" s="7" t="s">
        <v>94</v>
      </c>
      <c r="E2005" s="7" t="s">
        <v>95</v>
      </c>
      <c r="F2005" t="s">
        <v>2507</v>
      </c>
      <c r="G2005" t="s">
        <v>2508</v>
      </c>
      <c r="H2005" t="s">
        <v>783</v>
      </c>
      <c r="I2005" t="s">
        <v>118</v>
      </c>
      <c r="J2005" t="s">
        <v>78</v>
      </c>
      <c r="K2005" t="s">
        <v>79</v>
      </c>
      <c r="L2005">
        <v>40.625298890300002</v>
      </c>
      <c r="M2005">
        <v>-122.4633268508</v>
      </c>
      <c r="N2005" s="7" t="s">
        <v>2443</v>
      </c>
      <c r="O2005" s="7" t="s">
        <v>3765</v>
      </c>
      <c r="P2005" s="7" t="s">
        <v>3766</v>
      </c>
      <c r="Q2005" s="7" t="s">
        <v>170</v>
      </c>
      <c r="R2005" s="7">
        <v>7</v>
      </c>
      <c r="S2005" s="7">
        <v>48</v>
      </c>
      <c r="T2005" s="7" t="s">
        <v>134</v>
      </c>
      <c r="U2005" s="7"/>
      <c r="V2005" s="7" t="s">
        <v>101</v>
      </c>
      <c r="W2005" s="8">
        <v>0.31761363636363638</v>
      </c>
      <c r="X2005" s="8">
        <v>0</v>
      </c>
      <c r="Y2005" s="8">
        <v>0</v>
      </c>
      <c r="Z2005" s="8">
        <v>0.31761363636363638</v>
      </c>
      <c r="AA2005" s="8">
        <v>0</v>
      </c>
      <c r="AB2005" s="8">
        <v>0</v>
      </c>
      <c r="AC2005" s="8">
        <v>0</v>
      </c>
      <c r="AD2005" s="8">
        <v>0</v>
      </c>
      <c r="AE2005" s="8">
        <v>0</v>
      </c>
      <c r="AF2005" s="8">
        <v>0</v>
      </c>
      <c r="AG2005" s="8">
        <v>0</v>
      </c>
      <c r="AH2005" s="8">
        <v>0</v>
      </c>
      <c r="AI2005" s="8">
        <v>0</v>
      </c>
      <c r="AJ2005" s="8">
        <v>0</v>
      </c>
      <c r="AK2005" s="8">
        <v>0</v>
      </c>
      <c r="AL2005" s="8">
        <v>0</v>
      </c>
      <c r="AM2005" s="8">
        <v>0.31761363636363638</v>
      </c>
      <c r="AN2005" s="8">
        <v>0</v>
      </c>
      <c r="AO2005" s="8">
        <v>0</v>
      </c>
      <c r="AP2005" s="8">
        <v>0.31761363636363638</v>
      </c>
      <c r="AQ2005" s="8">
        <v>0</v>
      </c>
      <c r="AR2005" s="8">
        <v>0</v>
      </c>
      <c r="AS2005" s="8">
        <v>0</v>
      </c>
      <c r="AT2005" s="8">
        <v>0</v>
      </c>
      <c r="AU2005" s="7">
        <v>0</v>
      </c>
      <c r="AV2005" s="7">
        <v>0</v>
      </c>
      <c r="AW2005" s="7">
        <v>0</v>
      </c>
      <c r="AX2005" s="7">
        <v>0</v>
      </c>
      <c r="AY2005" s="7">
        <v>0</v>
      </c>
      <c r="AZ2005" s="7">
        <v>0</v>
      </c>
      <c r="BA2005" s="7">
        <v>0</v>
      </c>
      <c r="BB2005" s="7">
        <v>0</v>
      </c>
      <c r="BC2005" s="8">
        <v>0</v>
      </c>
      <c r="BD2005" s="8">
        <v>0</v>
      </c>
      <c r="BE2005" s="8">
        <v>0</v>
      </c>
      <c r="BF2005" s="8">
        <v>0</v>
      </c>
      <c r="BG2005" s="8">
        <v>0</v>
      </c>
      <c r="BH2005" s="8">
        <v>0</v>
      </c>
      <c r="BI2005" s="8">
        <v>0</v>
      </c>
      <c r="BJ2005" s="8">
        <v>0</v>
      </c>
      <c r="BK2005" s="8">
        <v>0</v>
      </c>
      <c r="BL2005" s="8">
        <v>0</v>
      </c>
      <c r="BM2005" s="8">
        <v>0</v>
      </c>
      <c r="BN2005" s="8">
        <v>0</v>
      </c>
      <c r="BO2005" s="8">
        <v>0</v>
      </c>
      <c r="BP2005" s="8">
        <v>0</v>
      </c>
      <c r="BQ2005" s="8">
        <v>0</v>
      </c>
      <c r="BR2005" s="8">
        <v>0</v>
      </c>
    </row>
    <row r="2006" spans="1:70" x14ac:dyDescent="0.25">
      <c r="A2006" s="6">
        <v>35226628</v>
      </c>
      <c r="B2006" t="s">
        <v>3768</v>
      </c>
      <c r="C2006" s="7" t="s">
        <v>86</v>
      </c>
      <c r="D2006" s="7" t="s">
        <v>94</v>
      </c>
      <c r="E2006" s="7" t="s">
        <v>87</v>
      </c>
      <c r="F2006" t="s">
        <v>2507</v>
      </c>
      <c r="G2006" t="s">
        <v>2508</v>
      </c>
      <c r="H2006" t="s">
        <v>783</v>
      </c>
      <c r="I2006" t="s">
        <v>118</v>
      </c>
      <c r="J2006" t="s">
        <v>78</v>
      </c>
      <c r="K2006" t="s">
        <v>79</v>
      </c>
      <c r="L2006">
        <v>40.625298890300002</v>
      </c>
      <c r="M2006">
        <v>-122.4633268508</v>
      </c>
      <c r="N2006" s="7" t="s">
        <v>2443</v>
      </c>
      <c r="O2006" s="7" t="s">
        <v>3765</v>
      </c>
      <c r="P2006" s="7" t="s">
        <v>3766</v>
      </c>
      <c r="Q2006" s="7" t="s">
        <v>170</v>
      </c>
      <c r="R2006" s="7">
        <v>7</v>
      </c>
      <c r="S2006" s="7">
        <v>48</v>
      </c>
      <c r="T2006" s="7" t="s">
        <v>134</v>
      </c>
      <c r="U2006" s="7" t="s">
        <v>211</v>
      </c>
      <c r="V2006" s="7" t="s">
        <v>80</v>
      </c>
      <c r="W2006" s="8">
        <v>0</v>
      </c>
      <c r="X2006" s="8">
        <v>0.85511363636363635</v>
      </c>
      <c r="Y2006" s="8">
        <v>0</v>
      </c>
      <c r="Z2006" s="8">
        <v>0.85511363636363635</v>
      </c>
      <c r="AA2006" s="8">
        <v>0</v>
      </c>
      <c r="AB2006" s="8">
        <v>0</v>
      </c>
      <c r="AC2006" s="8">
        <v>0</v>
      </c>
      <c r="AD2006" s="8">
        <v>0</v>
      </c>
      <c r="AE2006" s="8">
        <v>0</v>
      </c>
      <c r="AF2006" s="8">
        <v>0</v>
      </c>
      <c r="AG2006" s="8">
        <v>0</v>
      </c>
      <c r="AH2006" s="8">
        <v>0</v>
      </c>
      <c r="AI2006" s="8">
        <v>0</v>
      </c>
      <c r="AJ2006" s="8">
        <v>0</v>
      </c>
      <c r="AK2006" s="8">
        <v>0</v>
      </c>
      <c r="AL2006" s="8">
        <v>0</v>
      </c>
      <c r="AM2006" s="8">
        <v>0</v>
      </c>
      <c r="AN2006" s="8">
        <v>0</v>
      </c>
      <c r="AO2006" s="8">
        <v>0</v>
      </c>
      <c r="AP2006" s="8">
        <v>0</v>
      </c>
      <c r="AQ2006" s="8">
        <v>0</v>
      </c>
      <c r="AR2006" s="8">
        <v>0</v>
      </c>
      <c r="AS2006" s="8">
        <v>0</v>
      </c>
      <c r="AT2006" s="8">
        <v>0</v>
      </c>
      <c r="AU2006" s="7">
        <v>0</v>
      </c>
      <c r="AV2006" s="7">
        <v>0</v>
      </c>
      <c r="AW2006" s="7">
        <v>0</v>
      </c>
      <c r="AX2006" s="7">
        <v>0</v>
      </c>
      <c r="AY2006" s="7">
        <v>0</v>
      </c>
      <c r="AZ2006" s="7">
        <v>0.85511363636363635</v>
      </c>
      <c r="BA2006" s="7">
        <v>0</v>
      </c>
      <c r="BB2006" s="7">
        <v>0.85511363636363635</v>
      </c>
      <c r="BC2006" s="8">
        <v>0</v>
      </c>
      <c r="BD2006" s="8">
        <v>0</v>
      </c>
      <c r="BE2006" s="8">
        <v>0</v>
      </c>
      <c r="BF2006" s="8">
        <v>0</v>
      </c>
      <c r="BG2006" s="8">
        <v>0</v>
      </c>
      <c r="BH2006" s="8">
        <v>0</v>
      </c>
      <c r="BI2006" s="8">
        <v>0</v>
      </c>
      <c r="BJ2006" s="8">
        <v>0</v>
      </c>
      <c r="BK2006" s="8">
        <v>0</v>
      </c>
      <c r="BL2006" s="8">
        <v>0</v>
      </c>
      <c r="BM2006" s="8">
        <v>0</v>
      </c>
      <c r="BN2006" s="8">
        <v>0</v>
      </c>
      <c r="BO2006" s="8">
        <v>0</v>
      </c>
      <c r="BP2006" s="8">
        <v>0</v>
      </c>
      <c r="BQ2006" s="8">
        <v>0</v>
      </c>
      <c r="BR2006" s="8">
        <v>0</v>
      </c>
    </row>
    <row r="2007" spans="1:70" x14ac:dyDescent="0.25">
      <c r="A2007" s="6">
        <v>35226629</v>
      </c>
      <c r="B2007" t="s">
        <v>3769</v>
      </c>
      <c r="C2007" s="7" t="s">
        <v>86</v>
      </c>
      <c r="D2007" s="7" t="s">
        <v>94</v>
      </c>
      <c r="E2007" s="7" t="s">
        <v>87</v>
      </c>
      <c r="F2007" t="s">
        <v>2507</v>
      </c>
      <c r="G2007" t="s">
        <v>2508</v>
      </c>
      <c r="H2007" t="s">
        <v>783</v>
      </c>
      <c r="I2007" t="s">
        <v>118</v>
      </c>
      <c r="J2007" t="s">
        <v>78</v>
      </c>
      <c r="K2007" t="s">
        <v>79</v>
      </c>
      <c r="L2007">
        <v>40.625298890300002</v>
      </c>
      <c r="M2007">
        <v>-122.4633268508</v>
      </c>
      <c r="N2007" s="7" t="s">
        <v>2443</v>
      </c>
      <c r="O2007" s="7" t="s">
        <v>3765</v>
      </c>
      <c r="P2007" s="7" t="s">
        <v>3766</v>
      </c>
      <c r="Q2007" s="7" t="s">
        <v>170</v>
      </c>
      <c r="R2007" s="7">
        <v>7</v>
      </c>
      <c r="S2007" s="7">
        <v>48</v>
      </c>
      <c r="T2007" s="7" t="s">
        <v>134</v>
      </c>
      <c r="U2007" s="7" t="s">
        <v>211</v>
      </c>
      <c r="V2007" s="7" t="s">
        <v>80</v>
      </c>
      <c r="W2007" s="8">
        <v>0</v>
      </c>
      <c r="X2007" s="8">
        <v>4.8060606060606057</v>
      </c>
      <c r="Y2007" s="8">
        <v>0</v>
      </c>
      <c r="Z2007" s="8">
        <v>4.8060606060606057</v>
      </c>
      <c r="AA2007" s="8">
        <v>0</v>
      </c>
      <c r="AB2007" s="8">
        <v>0</v>
      </c>
      <c r="AC2007" s="8">
        <v>0</v>
      </c>
      <c r="AD2007" s="8">
        <v>0</v>
      </c>
      <c r="AE2007" s="8">
        <v>0</v>
      </c>
      <c r="AF2007" s="8">
        <v>0</v>
      </c>
      <c r="AG2007" s="8">
        <v>0</v>
      </c>
      <c r="AH2007" s="8">
        <v>0</v>
      </c>
      <c r="AI2007" s="8">
        <v>0</v>
      </c>
      <c r="AJ2007" s="8">
        <v>0</v>
      </c>
      <c r="AK2007" s="8">
        <v>0</v>
      </c>
      <c r="AL2007" s="8">
        <v>0</v>
      </c>
      <c r="AM2007" s="8">
        <v>0</v>
      </c>
      <c r="AN2007" s="8">
        <v>0</v>
      </c>
      <c r="AO2007" s="8">
        <v>0</v>
      </c>
      <c r="AP2007" s="8">
        <v>0</v>
      </c>
      <c r="AQ2007" s="8">
        <v>0</v>
      </c>
      <c r="AR2007" s="8">
        <v>0</v>
      </c>
      <c r="AS2007" s="8">
        <v>0</v>
      </c>
      <c r="AT2007" s="8">
        <v>0</v>
      </c>
      <c r="AU2007" s="7">
        <v>0</v>
      </c>
      <c r="AV2007" s="7">
        <v>0</v>
      </c>
      <c r="AW2007" s="7">
        <v>0</v>
      </c>
      <c r="AX2007" s="7">
        <v>0</v>
      </c>
      <c r="AY2007" s="7">
        <v>0</v>
      </c>
      <c r="AZ2007" s="7">
        <v>4.8060606060606057</v>
      </c>
      <c r="BA2007" s="7">
        <v>0</v>
      </c>
      <c r="BB2007" s="7">
        <v>4.8060606060606057</v>
      </c>
      <c r="BC2007" s="8">
        <v>0</v>
      </c>
      <c r="BD2007" s="8">
        <v>0</v>
      </c>
      <c r="BE2007" s="8">
        <v>0</v>
      </c>
      <c r="BF2007" s="8">
        <v>0</v>
      </c>
      <c r="BG2007" s="8">
        <v>0</v>
      </c>
      <c r="BH2007" s="8">
        <v>0</v>
      </c>
      <c r="BI2007" s="8">
        <v>0</v>
      </c>
      <c r="BJ2007" s="8">
        <v>0</v>
      </c>
      <c r="BK2007" s="8">
        <v>0</v>
      </c>
      <c r="BL2007" s="8">
        <v>0</v>
      </c>
      <c r="BM2007" s="8">
        <v>0</v>
      </c>
      <c r="BN2007" s="8">
        <v>0</v>
      </c>
      <c r="BO2007" s="8">
        <v>0</v>
      </c>
      <c r="BP2007" s="8">
        <v>0</v>
      </c>
      <c r="BQ2007" s="8">
        <v>0</v>
      </c>
      <c r="BR2007" s="8">
        <v>0</v>
      </c>
    </row>
    <row r="2008" spans="1:70" x14ac:dyDescent="0.25">
      <c r="A2008" s="6">
        <v>35226630</v>
      </c>
      <c r="B2008" t="s">
        <v>3770</v>
      </c>
      <c r="C2008" s="7" t="s">
        <v>93</v>
      </c>
      <c r="D2008" s="7" t="s">
        <v>94</v>
      </c>
      <c r="E2008" s="7" t="s">
        <v>95</v>
      </c>
      <c r="F2008" t="s">
        <v>2507</v>
      </c>
      <c r="G2008" t="s">
        <v>2508</v>
      </c>
      <c r="H2008" t="s">
        <v>783</v>
      </c>
      <c r="I2008" t="s">
        <v>118</v>
      </c>
      <c r="J2008" t="s">
        <v>78</v>
      </c>
      <c r="K2008" t="s">
        <v>79</v>
      </c>
      <c r="L2008">
        <v>40.625298890300002</v>
      </c>
      <c r="M2008">
        <v>-122.4633268508</v>
      </c>
      <c r="N2008" s="7" t="s">
        <v>2443</v>
      </c>
      <c r="O2008" s="7" t="s">
        <v>3765</v>
      </c>
      <c r="P2008" s="7" t="s">
        <v>3766</v>
      </c>
      <c r="Q2008" s="7" t="s">
        <v>170</v>
      </c>
      <c r="R2008" s="7">
        <v>7</v>
      </c>
      <c r="S2008" s="7">
        <v>48</v>
      </c>
      <c r="T2008" s="7" t="s">
        <v>134</v>
      </c>
      <c r="U2008" s="7"/>
      <c r="V2008" s="7" t="s">
        <v>200</v>
      </c>
      <c r="W2008" s="8">
        <v>1.4138257575757576</v>
      </c>
      <c r="X2008" s="8">
        <v>0</v>
      </c>
      <c r="Y2008" s="8">
        <v>3.3522727272727273E-2</v>
      </c>
      <c r="Z2008" s="8">
        <v>1.4473484848484848</v>
      </c>
      <c r="AA2008" s="8">
        <v>0</v>
      </c>
      <c r="AB2008" s="8">
        <v>0</v>
      </c>
      <c r="AC2008" s="8">
        <v>0</v>
      </c>
      <c r="AD2008" s="8">
        <v>0</v>
      </c>
      <c r="AE2008" s="8">
        <v>0</v>
      </c>
      <c r="AF2008" s="8">
        <v>0</v>
      </c>
      <c r="AG2008" s="8">
        <v>0</v>
      </c>
      <c r="AH2008" s="8">
        <v>0</v>
      </c>
      <c r="AI2008" s="8">
        <v>0</v>
      </c>
      <c r="AJ2008" s="8">
        <v>0</v>
      </c>
      <c r="AK2008" s="8">
        <v>0</v>
      </c>
      <c r="AL2008" s="8">
        <v>0</v>
      </c>
      <c r="AM2008" s="8">
        <v>0</v>
      </c>
      <c r="AN2008" s="8">
        <v>0</v>
      </c>
      <c r="AO2008" s="8">
        <v>0</v>
      </c>
      <c r="AP2008" s="8">
        <v>0</v>
      </c>
      <c r="AQ2008" s="8">
        <v>1.4138257575757578</v>
      </c>
      <c r="AR2008" s="8">
        <v>0</v>
      </c>
      <c r="AS2008" s="8">
        <v>3.3522727272727273E-2</v>
      </c>
      <c r="AT2008" s="8">
        <v>1.447348484848485</v>
      </c>
      <c r="AU2008" s="7">
        <v>0</v>
      </c>
      <c r="AV2008" s="7">
        <v>0</v>
      </c>
      <c r="AW2008" s="7">
        <v>0</v>
      </c>
      <c r="AX2008" s="7">
        <v>0</v>
      </c>
      <c r="AY2008" s="7">
        <v>0</v>
      </c>
      <c r="AZ2008" s="7">
        <v>0</v>
      </c>
      <c r="BA2008" s="7">
        <v>0</v>
      </c>
      <c r="BB2008" s="7">
        <v>0</v>
      </c>
      <c r="BC2008" s="8">
        <v>0</v>
      </c>
      <c r="BD2008" s="8">
        <v>0</v>
      </c>
      <c r="BE2008" s="8">
        <v>0</v>
      </c>
      <c r="BF2008" s="8">
        <v>0</v>
      </c>
      <c r="BG2008" s="8">
        <v>0</v>
      </c>
      <c r="BH2008" s="8">
        <v>0</v>
      </c>
      <c r="BI2008" s="8">
        <v>0</v>
      </c>
      <c r="BJ2008" s="8">
        <v>0</v>
      </c>
      <c r="BK2008" s="8">
        <v>0</v>
      </c>
      <c r="BL2008" s="8">
        <v>0</v>
      </c>
      <c r="BM2008" s="8">
        <v>0</v>
      </c>
      <c r="BN2008" s="8">
        <v>0</v>
      </c>
      <c r="BO2008" s="8">
        <v>0</v>
      </c>
      <c r="BP2008" s="8">
        <v>0</v>
      </c>
      <c r="BQ2008" s="8">
        <v>0</v>
      </c>
      <c r="BR2008" s="8">
        <v>0</v>
      </c>
    </row>
    <row r="2009" spans="1:70" x14ac:dyDescent="0.25">
      <c r="A2009" s="6">
        <v>35226631</v>
      </c>
      <c r="B2009" t="s">
        <v>3771</v>
      </c>
      <c r="C2009" s="7" t="s">
        <v>115</v>
      </c>
      <c r="D2009" s="7" t="s">
        <v>94</v>
      </c>
      <c r="E2009" s="7" t="s">
        <v>95</v>
      </c>
      <c r="F2009" t="s">
        <v>2507</v>
      </c>
      <c r="G2009" t="s">
        <v>2508</v>
      </c>
      <c r="H2009" t="s">
        <v>783</v>
      </c>
      <c r="I2009" t="s">
        <v>118</v>
      </c>
      <c r="J2009" t="s">
        <v>78</v>
      </c>
      <c r="K2009" t="s">
        <v>79</v>
      </c>
      <c r="L2009">
        <v>40.625298890300002</v>
      </c>
      <c r="M2009">
        <v>-122.4633268508</v>
      </c>
      <c r="N2009" s="7" t="s">
        <v>2443</v>
      </c>
      <c r="O2009" s="7" t="s">
        <v>3765</v>
      </c>
      <c r="P2009" s="7" t="s">
        <v>3766</v>
      </c>
      <c r="Q2009" s="7" t="s">
        <v>170</v>
      </c>
      <c r="R2009" s="7">
        <v>7</v>
      </c>
      <c r="S2009" s="7">
        <v>48</v>
      </c>
      <c r="T2009" s="7" t="s">
        <v>134</v>
      </c>
      <c r="U2009" s="7"/>
      <c r="V2009" s="7" t="s">
        <v>101</v>
      </c>
      <c r="W2009" s="8">
        <v>1.540151515151515</v>
      </c>
      <c r="X2009" s="8">
        <v>0</v>
      </c>
      <c r="Y2009" s="8">
        <v>0</v>
      </c>
      <c r="Z2009" s="8">
        <v>1.540151515151515</v>
      </c>
      <c r="AA2009" s="8">
        <v>0</v>
      </c>
      <c r="AB2009" s="8">
        <v>0</v>
      </c>
      <c r="AC2009" s="8">
        <v>0</v>
      </c>
      <c r="AD2009" s="8">
        <v>0</v>
      </c>
      <c r="AE2009" s="8">
        <v>0</v>
      </c>
      <c r="AF2009" s="8">
        <v>0</v>
      </c>
      <c r="AG2009" s="8">
        <v>0</v>
      </c>
      <c r="AH2009" s="8">
        <v>0</v>
      </c>
      <c r="AI2009" s="8">
        <v>0</v>
      </c>
      <c r="AJ2009" s="8">
        <v>0</v>
      </c>
      <c r="AK2009" s="8">
        <v>0</v>
      </c>
      <c r="AL2009" s="8">
        <v>0</v>
      </c>
      <c r="AM2009" s="8">
        <v>1.5401515151515155</v>
      </c>
      <c r="AN2009" s="8">
        <v>0</v>
      </c>
      <c r="AO2009" s="8">
        <v>0</v>
      </c>
      <c r="AP2009" s="8">
        <v>1.5401515151515155</v>
      </c>
      <c r="AQ2009" s="8">
        <v>0</v>
      </c>
      <c r="AR2009" s="8">
        <v>0</v>
      </c>
      <c r="AS2009" s="8">
        <v>0</v>
      </c>
      <c r="AT2009" s="8">
        <v>0</v>
      </c>
      <c r="AU2009" s="7">
        <v>0</v>
      </c>
      <c r="AV2009" s="7">
        <v>0</v>
      </c>
      <c r="AW2009" s="7">
        <v>0</v>
      </c>
      <c r="AX2009" s="7">
        <v>0</v>
      </c>
      <c r="AY2009" s="7">
        <v>0</v>
      </c>
      <c r="AZ2009" s="7">
        <v>0</v>
      </c>
      <c r="BA2009" s="7">
        <v>0</v>
      </c>
      <c r="BB2009" s="7">
        <v>0</v>
      </c>
      <c r="BC2009" s="8">
        <v>0</v>
      </c>
      <c r="BD2009" s="8">
        <v>0</v>
      </c>
      <c r="BE2009" s="8">
        <v>0</v>
      </c>
      <c r="BF2009" s="8">
        <v>0</v>
      </c>
      <c r="BG2009" s="8">
        <v>0</v>
      </c>
      <c r="BH2009" s="8">
        <v>0</v>
      </c>
      <c r="BI2009" s="8">
        <v>0</v>
      </c>
      <c r="BJ2009" s="8">
        <v>0</v>
      </c>
      <c r="BK2009" s="8">
        <v>0</v>
      </c>
      <c r="BL2009" s="8">
        <v>0</v>
      </c>
      <c r="BM2009" s="8">
        <v>0</v>
      </c>
      <c r="BN2009" s="8">
        <v>0</v>
      </c>
      <c r="BO2009" s="8">
        <v>0</v>
      </c>
      <c r="BP2009" s="8">
        <v>0</v>
      </c>
      <c r="BQ2009" s="8">
        <v>0</v>
      </c>
      <c r="BR2009" s="8">
        <v>0</v>
      </c>
    </row>
    <row r="2010" spans="1:70" x14ac:dyDescent="0.25">
      <c r="A2010" s="6">
        <v>35396568</v>
      </c>
      <c r="B2010" t="s">
        <v>3772</v>
      </c>
      <c r="C2010" s="7" t="s">
        <v>421</v>
      </c>
      <c r="D2010" s="7" t="s">
        <v>94</v>
      </c>
      <c r="E2010" s="7" t="s">
        <v>421</v>
      </c>
      <c r="F2010" t="s">
        <v>2507</v>
      </c>
      <c r="G2010" t="s">
        <v>2609</v>
      </c>
      <c r="H2010" t="s">
        <v>140</v>
      </c>
      <c r="I2010" t="s">
        <v>118</v>
      </c>
      <c r="J2010" t="s">
        <v>78</v>
      </c>
      <c r="K2010" t="s">
        <v>79</v>
      </c>
      <c r="L2010">
        <v>40.615959781100003</v>
      </c>
      <c r="M2010">
        <v>-122.5718060081</v>
      </c>
      <c r="N2010" s="7" t="s">
        <v>2443</v>
      </c>
      <c r="O2010" s="7" t="s">
        <v>3773</v>
      </c>
      <c r="P2010" s="7" t="s">
        <v>3766</v>
      </c>
      <c r="Q2010" s="7" t="s">
        <v>141</v>
      </c>
      <c r="R2010" s="7">
        <v>1135</v>
      </c>
      <c r="S2010" s="7">
        <v>83</v>
      </c>
      <c r="T2010" s="7" t="s">
        <v>123</v>
      </c>
      <c r="U2010" s="7"/>
      <c r="V2010" s="7" t="s">
        <v>790</v>
      </c>
      <c r="W2010" s="8">
        <v>0</v>
      </c>
      <c r="X2010" s="8">
        <v>0</v>
      </c>
      <c r="Y2010" s="8">
        <v>1.893939393939394</v>
      </c>
      <c r="Z2010" s="8">
        <v>1.893939393939394</v>
      </c>
      <c r="AA2010" s="8">
        <v>0</v>
      </c>
      <c r="AB2010" s="8">
        <v>0</v>
      </c>
      <c r="AC2010" s="8">
        <v>0</v>
      </c>
      <c r="AD2010" s="8">
        <v>0</v>
      </c>
      <c r="AE2010" s="8">
        <v>0</v>
      </c>
      <c r="AF2010" s="8">
        <v>0</v>
      </c>
      <c r="AG2010" s="8">
        <v>0</v>
      </c>
      <c r="AH2010" s="8">
        <v>0</v>
      </c>
      <c r="AI2010" s="8">
        <v>0</v>
      </c>
      <c r="AJ2010" s="8">
        <v>0</v>
      </c>
      <c r="AK2010" s="8">
        <v>0</v>
      </c>
      <c r="AL2010" s="8">
        <v>0</v>
      </c>
      <c r="AM2010" s="8">
        <v>0</v>
      </c>
      <c r="AN2010" s="8">
        <v>0</v>
      </c>
      <c r="AO2010" s="8">
        <v>0</v>
      </c>
      <c r="AP2010" s="8">
        <v>0</v>
      </c>
      <c r="AQ2010" s="8">
        <v>0</v>
      </c>
      <c r="AR2010" s="8">
        <v>0</v>
      </c>
      <c r="AS2010" s="8">
        <v>0</v>
      </c>
      <c r="AT2010" s="8">
        <v>0</v>
      </c>
      <c r="AU2010" s="7">
        <v>0</v>
      </c>
      <c r="AV2010" s="7">
        <v>0</v>
      </c>
      <c r="AW2010" s="7">
        <v>0</v>
      </c>
      <c r="AX2010" s="7">
        <v>0</v>
      </c>
      <c r="AY2010" s="7">
        <v>0</v>
      </c>
      <c r="AZ2010" s="7">
        <v>0</v>
      </c>
      <c r="BA2010" s="7">
        <v>0</v>
      </c>
      <c r="BB2010" s="7">
        <v>0</v>
      </c>
      <c r="BC2010" s="8">
        <v>0</v>
      </c>
      <c r="BD2010" s="8">
        <v>0</v>
      </c>
      <c r="BE2010" s="8">
        <v>0</v>
      </c>
      <c r="BF2010" s="8">
        <v>0</v>
      </c>
      <c r="BG2010" s="8">
        <v>0</v>
      </c>
      <c r="BH2010" s="8">
        <v>0</v>
      </c>
      <c r="BI2010" s="8">
        <v>1.893939393939394</v>
      </c>
      <c r="BJ2010" s="8">
        <v>1.893939393939394</v>
      </c>
      <c r="BK2010" s="8">
        <v>0</v>
      </c>
      <c r="BL2010" s="8">
        <v>0</v>
      </c>
      <c r="BM2010" s="8">
        <v>0</v>
      </c>
      <c r="BN2010" s="8">
        <v>0</v>
      </c>
      <c r="BO2010" s="8">
        <v>0</v>
      </c>
      <c r="BP2010" s="8">
        <v>0</v>
      </c>
      <c r="BQ2010" s="8">
        <v>0</v>
      </c>
      <c r="BR2010" s="8">
        <v>0</v>
      </c>
    </row>
    <row r="2011" spans="1:70" x14ac:dyDescent="0.25">
      <c r="A2011" s="6">
        <v>35396569</v>
      </c>
      <c r="B2011" t="s">
        <v>3774</v>
      </c>
      <c r="C2011" s="7" t="s">
        <v>421</v>
      </c>
      <c r="D2011" s="7" t="s">
        <v>94</v>
      </c>
      <c r="E2011" s="7" t="s">
        <v>421</v>
      </c>
      <c r="F2011" t="s">
        <v>2507</v>
      </c>
      <c r="G2011" t="s">
        <v>2609</v>
      </c>
      <c r="H2011" t="s">
        <v>140</v>
      </c>
      <c r="I2011" t="s">
        <v>118</v>
      </c>
      <c r="J2011" t="s">
        <v>78</v>
      </c>
      <c r="K2011" t="s">
        <v>79</v>
      </c>
      <c r="L2011">
        <v>40.582221397700003</v>
      </c>
      <c r="M2011">
        <v>-122.5412799094</v>
      </c>
      <c r="N2011" s="7" t="s">
        <v>2443</v>
      </c>
      <c r="O2011" s="7" t="s">
        <v>3773</v>
      </c>
      <c r="P2011" s="7" t="s">
        <v>3766</v>
      </c>
      <c r="Q2011" s="7" t="s">
        <v>141</v>
      </c>
      <c r="R2011" s="7">
        <v>1135</v>
      </c>
      <c r="S2011" s="7">
        <v>83</v>
      </c>
      <c r="T2011" s="7" t="s">
        <v>123</v>
      </c>
      <c r="U2011" s="7"/>
      <c r="V2011" s="7" t="s">
        <v>790</v>
      </c>
      <c r="W2011" s="8">
        <v>0</v>
      </c>
      <c r="X2011" s="8">
        <v>0</v>
      </c>
      <c r="Y2011" s="8">
        <v>1.893939393939394</v>
      </c>
      <c r="Z2011" s="8">
        <v>1.893939393939394</v>
      </c>
      <c r="AA2011" s="8">
        <v>0</v>
      </c>
      <c r="AB2011" s="8">
        <v>0</v>
      </c>
      <c r="AC2011" s="8">
        <v>0</v>
      </c>
      <c r="AD2011" s="8">
        <v>0</v>
      </c>
      <c r="AE2011" s="8">
        <v>0</v>
      </c>
      <c r="AF2011" s="8">
        <v>0</v>
      </c>
      <c r="AG2011" s="8">
        <v>0</v>
      </c>
      <c r="AH2011" s="8">
        <v>0</v>
      </c>
      <c r="AI2011" s="8">
        <v>0</v>
      </c>
      <c r="AJ2011" s="8">
        <v>0</v>
      </c>
      <c r="AK2011" s="8">
        <v>0</v>
      </c>
      <c r="AL2011" s="8">
        <v>0</v>
      </c>
      <c r="AM2011" s="8">
        <v>0</v>
      </c>
      <c r="AN2011" s="8">
        <v>0</v>
      </c>
      <c r="AO2011" s="8">
        <v>0</v>
      </c>
      <c r="AP2011" s="8">
        <v>0</v>
      </c>
      <c r="AQ2011" s="8">
        <v>0</v>
      </c>
      <c r="AR2011" s="8">
        <v>0</v>
      </c>
      <c r="AS2011" s="8">
        <v>0</v>
      </c>
      <c r="AT2011" s="8">
        <v>0</v>
      </c>
      <c r="AU2011" s="7">
        <v>0</v>
      </c>
      <c r="AV2011" s="7">
        <v>0</v>
      </c>
      <c r="AW2011" s="7">
        <v>0</v>
      </c>
      <c r="AX2011" s="7">
        <v>0</v>
      </c>
      <c r="AY2011" s="7">
        <v>0</v>
      </c>
      <c r="AZ2011" s="7">
        <v>0</v>
      </c>
      <c r="BA2011" s="7">
        <v>0</v>
      </c>
      <c r="BB2011" s="7">
        <v>0</v>
      </c>
      <c r="BC2011" s="8">
        <v>0</v>
      </c>
      <c r="BD2011" s="8">
        <v>0</v>
      </c>
      <c r="BE2011" s="8">
        <v>0</v>
      </c>
      <c r="BF2011" s="8">
        <v>0</v>
      </c>
      <c r="BG2011" s="8">
        <v>0</v>
      </c>
      <c r="BH2011" s="8">
        <v>0</v>
      </c>
      <c r="BI2011" s="8">
        <v>1.893939393939394</v>
      </c>
      <c r="BJ2011" s="8">
        <v>1.893939393939394</v>
      </c>
      <c r="BK2011" s="8">
        <v>0</v>
      </c>
      <c r="BL2011" s="8">
        <v>0</v>
      </c>
      <c r="BM2011" s="8">
        <v>0</v>
      </c>
      <c r="BN2011" s="8">
        <v>0</v>
      </c>
      <c r="BO2011" s="8">
        <v>0</v>
      </c>
      <c r="BP2011" s="8">
        <v>0</v>
      </c>
      <c r="BQ2011" s="8">
        <v>0</v>
      </c>
      <c r="BR2011" s="8">
        <v>0</v>
      </c>
    </row>
    <row r="2012" spans="1:70" x14ac:dyDescent="0.25">
      <c r="A2012" s="6">
        <v>35397971</v>
      </c>
      <c r="B2012" t="s">
        <v>3775</v>
      </c>
      <c r="C2012" s="7" t="s">
        <v>421</v>
      </c>
      <c r="D2012" s="7" t="s">
        <v>94</v>
      </c>
      <c r="E2012" s="7" t="s">
        <v>421</v>
      </c>
      <c r="F2012" t="s">
        <v>2507</v>
      </c>
      <c r="G2012" t="s">
        <v>2609</v>
      </c>
      <c r="H2012" t="s">
        <v>140</v>
      </c>
      <c r="I2012" t="s">
        <v>118</v>
      </c>
      <c r="J2012" t="s">
        <v>78</v>
      </c>
      <c r="K2012" t="s">
        <v>79</v>
      </c>
      <c r="L2012">
        <v>40.597988802099998</v>
      </c>
      <c r="M2012">
        <v>-122.5370590327</v>
      </c>
      <c r="N2012" s="7" t="s">
        <v>2443</v>
      </c>
      <c r="O2012" s="7" t="s">
        <v>3773</v>
      </c>
      <c r="P2012" s="7" t="s">
        <v>3766</v>
      </c>
      <c r="Q2012" s="7" t="s">
        <v>170</v>
      </c>
      <c r="R2012" s="7">
        <v>1135</v>
      </c>
      <c r="S2012" s="7">
        <v>83</v>
      </c>
      <c r="T2012" s="7" t="s">
        <v>123</v>
      </c>
      <c r="U2012" s="7"/>
      <c r="V2012" s="7" t="s">
        <v>422</v>
      </c>
      <c r="W2012" s="8">
        <v>0</v>
      </c>
      <c r="X2012" s="8">
        <v>0</v>
      </c>
      <c r="Y2012" s="8">
        <v>0</v>
      </c>
      <c r="Z2012" s="8">
        <v>0</v>
      </c>
      <c r="AA2012" s="8">
        <v>0</v>
      </c>
      <c r="AB2012" s="8">
        <v>0</v>
      </c>
      <c r="AC2012" s="8">
        <v>0</v>
      </c>
      <c r="AD2012" s="8">
        <v>0</v>
      </c>
      <c r="AE2012" s="8">
        <v>0</v>
      </c>
      <c r="AF2012" s="8">
        <v>0</v>
      </c>
      <c r="AG2012" s="8">
        <v>0</v>
      </c>
      <c r="AH2012" s="8">
        <v>0</v>
      </c>
      <c r="AI2012" s="8">
        <v>0</v>
      </c>
      <c r="AJ2012" s="8">
        <v>0</v>
      </c>
      <c r="AK2012" s="8">
        <v>0</v>
      </c>
      <c r="AL2012" s="8">
        <v>0</v>
      </c>
      <c r="AM2012" s="8">
        <v>0</v>
      </c>
      <c r="AN2012" s="8">
        <v>0</v>
      </c>
      <c r="AO2012" s="8">
        <v>0</v>
      </c>
      <c r="AP2012" s="8">
        <v>0</v>
      </c>
      <c r="AQ2012" s="8">
        <v>0</v>
      </c>
      <c r="AR2012" s="8">
        <v>0</v>
      </c>
      <c r="AS2012" s="8">
        <v>0</v>
      </c>
      <c r="AT2012" s="8">
        <v>0</v>
      </c>
      <c r="AU2012" s="7">
        <v>0</v>
      </c>
      <c r="AV2012" s="7">
        <v>0</v>
      </c>
      <c r="AW2012" s="7">
        <v>0</v>
      </c>
      <c r="AX2012" s="7">
        <v>0</v>
      </c>
      <c r="AY2012" s="7">
        <v>0</v>
      </c>
      <c r="AZ2012" s="7">
        <v>0</v>
      </c>
      <c r="BA2012" s="7">
        <v>0</v>
      </c>
      <c r="BB2012" s="7">
        <v>0</v>
      </c>
      <c r="BC2012" s="8">
        <v>0</v>
      </c>
      <c r="BD2012" s="8">
        <v>0</v>
      </c>
      <c r="BE2012" s="8">
        <v>0</v>
      </c>
      <c r="BF2012" s="8">
        <v>0</v>
      </c>
      <c r="BG2012" s="8">
        <v>0</v>
      </c>
      <c r="BH2012" s="8">
        <v>0</v>
      </c>
      <c r="BI2012" s="8">
        <v>0</v>
      </c>
      <c r="BJ2012" s="8">
        <v>0</v>
      </c>
      <c r="BK2012" s="8">
        <v>0</v>
      </c>
      <c r="BL2012" s="8">
        <v>0</v>
      </c>
      <c r="BM2012" s="8">
        <v>0</v>
      </c>
      <c r="BN2012" s="8">
        <v>0</v>
      </c>
      <c r="BO2012" s="8">
        <v>0</v>
      </c>
      <c r="BP2012" s="8">
        <v>0</v>
      </c>
      <c r="BQ2012" s="8">
        <v>0</v>
      </c>
      <c r="BR2012" s="8">
        <v>0</v>
      </c>
    </row>
    <row r="2013" spans="1:70" x14ac:dyDescent="0.25">
      <c r="A2013" s="6">
        <v>35320312</v>
      </c>
      <c r="B2013" t="s">
        <v>3776</v>
      </c>
      <c r="C2013" s="7" t="s">
        <v>86</v>
      </c>
      <c r="D2013" s="7" t="s">
        <v>94</v>
      </c>
      <c r="E2013" s="7" t="s">
        <v>87</v>
      </c>
      <c r="F2013" t="s">
        <v>2507</v>
      </c>
      <c r="G2013" t="s">
        <v>2508</v>
      </c>
      <c r="H2013" t="s">
        <v>974</v>
      </c>
      <c r="I2013" t="s">
        <v>108</v>
      </c>
      <c r="J2013" t="s">
        <v>78</v>
      </c>
      <c r="K2013" t="s">
        <v>109</v>
      </c>
      <c r="L2013">
        <v>38.950667678400002</v>
      </c>
      <c r="M2013">
        <v>-121.21897074269999</v>
      </c>
      <c r="N2013" s="7" t="s">
        <v>1755</v>
      </c>
      <c r="O2013" s="7" t="s">
        <v>1756</v>
      </c>
      <c r="P2013" s="7" t="s">
        <v>1757</v>
      </c>
      <c r="Q2013" s="7" t="s">
        <v>141</v>
      </c>
      <c r="R2013" s="7">
        <v>568</v>
      </c>
      <c r="S2013" s="7">
        <v>3055</v>
      </c>
      <c r="T2013" s="7" t="s">
        <v>220</v>
      </c>
      <c r="U2013" s="7" t="s">
        <v>211</v>
      </c>
      <c r="V2013" s="7" t="s">
        <v>80</v>
      </c>
      <c r="W2013" s="8">
        <v>0</v>
      </c>
      <c r="X2013" s="8">
        <v>2.7268939393939395</v>
      </c>
      <c r="Y2013" s="8">
        <v>0</v>
      </c>
      <c r="Z2013" s="8">
        <v>2.7268939393939395</v>
      </c>
      <c r="AA2013" s="8">
        <v>0</v>
      </c>
      <c r="AB2013" s="8">
        <v>0</v>
      </c>
      <c r="AC2013" s="8">
        <v>0</v>
      </c>
      <c r="AD2013" s="8">
        <v>0</v>
      </c>
      <c r="AE2013" s="8">
        <v>0</v>
      </c>
      <c r="AF2013" s="8">
        <v>0</v>
      </c>
      <c r="AG2013" s="8">
        <v>0</v>
      </c>
      <c r="AH2013" s="8">
        <v>0</v>
      </c>
      <c r="AI2013" s="8">
        <v>0</v>
      </c>
      <c r="AJ2013" s="8">
        <v>0</v>
      </c>
      <c r="AK2013" s="8">
        <v>0</v>
      </c>
      <c r="AL2013" s="8">
        <v>0</v>
      </c>
      <c r="AM2013" s="8">
        <v>0</v>
      </c>
      <c r="AN2013" s="8">
        <v>0</v>
      </c>
      <c r="AO2013" s="8">
        <v>0</v>
      </c>
      <c r="AP2013" s="8">
        <v>0</v>
      </c>
      <c r="AQ2013" s="8">
        <v>0</v>
      </c>
      <c r="AR2013" s="8">
        <v>0</v>
      </c>
      <c r="AS2013" s="8">
        <v>0</v>
      </c>
      <c r="AT2013" s="8">
        <v>0</v>
      </c>
      <c r="AU2013" s="7">
        <v>0</v>
      </c>
      <c r="AV2013" s="7">
        <v>0</v>
      </c>
      <c r="AW2013" s="7">
        <v>0</v>
      </c>
      <c r="AX2013" s="7">
        <v>0</v>
      </c>
      <c r="AY2013" s="7">
        <v>0</v>
      </c>
      <c r="AZ2013" s="7">
        <v>2.7268939393939395</v>
      </c>
      <c r="BA2013" s="7">
        <v>0</v>
      </c>
      <c r="BB2013" s="7">
        <v>2.7268939393939395</v>
      </c>
      <c r="BC2013" s="8">
        <v>0</v>
      </c>
      <c r="BD2013" s="8">
        <v>0</v>
      </c>
      <c r="BE2013" s="8">
        <v>0</v>
      </c>
      <c r="BF2013" s="8">
        <v>0</v>
      </c>
      <c r="BG2013" s="8">
        <v>0</v>
      </c>
      <c r="BH2013" s="8">
        <v>0</v>
      </c>
      <c r="BI2013" s="8">
        <v>0</v>
      </c>
      <c r="BJ2013" s="8">
        <v>0</v>
      </c>
      <c r="BK2013" s="8">
        <v>0</v>
      </c>
      <c r="BL2013" s="8">
        <v>0</v>
      </c>
      <c r="BM2013" s="8">
        <v>0</v>
      </c>
      <c r="BN2013" s="8">
        <v>0</v>
      </c>
      <c r="BO2013" s="8">
        <v>0</v>
      </c>
      <c r="BP2013" s="8">
        <v>0</v>
      </c>
      <c r="BQ2013" s="8">
        <v>0</v>
      </c>
      <c r="BR2013" s="8">
        <v>0</v>
      </c>
    </row>
    <row r="2014" spans="1:70" x14ac:dyDescent="0.25">
      <c r="A2014" s="6">
        <v>35332958</v>
      </c>
      <c r="B2014" t="s">
        <v>3777</v>
      </c>
      <c r="C2014" s="7" t="s">
        <v>86</v>
      </c>
      <c r="D2014" s="7" t="s">
        <v>94</v>
      </c>
      <c r="E2014" s="7" t="s">
        <v>87</v>
      </c>
      <c r="F2014" t="s">
        <v>2507</v>
      </c>
      <c r="G2014" t="s">
        <v>2508</v>
      </c>
      <c r="H2014" t="s">
        <v>974</v>
      </c>
      <c r="I2014" t="s">
        <v>108</v>
      </c>
      <c r="J2014" t="s">
        <v>78</v>
      </c>
      <c r="K2014" t="s">
        <v>109</v>
      </c>
      <c r="L2014">
        <v>38.943083682199997</v>
      </c>
      <c r="M2014">
        <v>-121.219002062</v>
      </c>
      <c r="N2014" s="7" t="s">
        <v>1755</v>
      </c>
      <c r="O2014" s="7" t="s">
        <v>1756</v>
      </c>
      <c r="P2014" s="7" t="s">
        <v>1757</v>
      </c>
      <c r="Q2014" s="7" t="s">
        <v>141</v>
      </c>
      <c r="R2014" s="7">
        <v>568</v>
      </c>
      <c r="S2014" s="7">
        <v>3055</v>
      </c>
      <c r="T2014" s="7" t="s">
        <v>220</v>
      </c>
      <c r="U2014" s="7" t="s">
        <v>211</v>
      </c>
      <c r="V2014" s="7" t="s">
        <v>217</v>
      </c>
      <c r="W2014" s="8">
        <v>0</v>
      </c>
      <c r="X2014" s="8">
        <v>2.3486742424242424</v>
      </c>
      <c r="Y2014" s="8">
        <v>0</v>
      </c>
      <c r="Z2014" s="8">
        <v>2.3486742424242424</v>
      </c>
      <c r="AA2014" s="8">
        <v>0</v>
      </c>
      <c r="AB2014" s="8">
        <v>0</v>
      </c>
      <c r="AC2014" s="8">
        <v>0</v>
      </c>
      <c r="AD2014" s="8">
        <v>0</v>
      </c>
      <c r="AE2014" s="8">
        <v>0</v>
      </c>
      <c r="AF2014" s="8">
        <v>0</v>
      </c>
      <c r="AG2014" s="8">
        <v>0</v>
      </c>
      <c r="AH2014" s="8">
        <v>0</v>
      </c>
      <c r="AI2014" s="8">
        <v>0</v>
      </c>
      <c r="AJ2014" s="8">
        <v>0</v>
      </c>
      <c r="AK2014" s="8">
        <v>0</v>
      </c>
      <c r="AL2014" s="8">
        <v>0</v>
      </c>
      <c r="AM2014" s="8">
        <v>0</v>
      </c>
      <c r="AN2014" s="8">
        <v>0</v>
      </c>
      <c r="AO2014" s="8">
        <v>0</v>
      </c>
      <c r="AP2014" s="8">
        <v>0</v>
      </c>
      <c r="AQ2014" s="8">
        <v>0</v>
      </c>
      <c r="AR2014" s="8">
        <v>0</v>
      </c>
      <c r="AS2014" s="8">
        <v>0</v>
      </c>
      <c r="AT2014" s="8">
        <v>0</v>
      </c>
      <c r="AU2014" s="7">
        <v>0</v>
      </c>
      <c r="AV2014" s="7">
        <v>0</v>
      </c>
      <c r="AW2014" s="7">
        <v>0</v>
      </c>
      <c r="AX2014" s="7">
        <v>0</v>
      </c>
      <c r="AY2014" s="7">
        <v>0</v>
      </c>
      <c r="AZ2014" s="7">
        <v>2.3486742424242424</v>
      </c>
      <c r="BA2014" s="7">
        <v>0</v>
      </c>
      <c r="BB2014" s="7">
        <v>2.3486742424242424</v>
      </c>
      <c r="BC2014" s="8">
        <v>0</v>
      </c>
      <c r="BD2014" s="8">
        <v>0</v>
      </c>
      <c r="BE2014" s="8">
        <v>0</v>
      </c>
      <c r="BF2014" s="8">
        <v>0</v>
      </c>
      <c r="BG2014" s="8">
        <v>0</v>
      </c>
      <c r="BH2014" s="8">
        <v>0</v>
      </c>
      <c r="BI2014" s="8">
        <v>0</v>
      </c>
      <c r="BJ2014" s="8">
        <v>0</v>
      </c>
      <c r="BK2014" s="8">
        <v>0</v>
      </c>
      <c r="BL2014" s="8">
        <v>0</v>
      </c>
      <c r="BM2014" s="8">
        <v>0</v>
      </c>
      <c r="BN2014" s="8">
        <v>0</v>
      </c>
      <c r="BO2014" s="8">
        <v>0</v>
      </c>
      <c r="BP2014" s="8">
        <v>0</v>
      </c>
      <c r="BQ2014" s="8">
        <v>0</v>
      </c>
      <c r="BR2014" s="8">
        <v>0</v>
      </c>
    </row>
    <row r="2015" spans="1:70" x14ac:dyDescent="0.25">
      <c r="A2015" s="6">
        <v>35332959</v>
      </c>
      <c r="B2015" t="s">
        <v>3778</v>
      </c>
      <c r="C2015" s="7" t="s">
        <v>86</v>
      </c>
      <c r="D2015" s="7" t="s">
        <v>94</v>
      </c>
      <c r="E2015" s="7" t="s">
        <v>87</v>
      </c>
      <c r="F2015" t="s">
        <v>2507</v>
      </c>
      <c r="G2015" t="s">
        <v>2508</v>
      </c>
      <c r="H2015" t="s">
        <v>974</v>
      </c>
      <c r="I2015" t="s">
        <v>108</v>
      </c>
      <c r="J2015" t="s">
        <v>78</v>
      </c>
      <c r="K2015" t="s">
        <v>109</v>
      </c>
      <c r="L2015">
        <v>38.897488391800003</v>
      </c>
      <c r="M2015">
        <v>-121.24714986479999</v>
      </c>
      <c r="N2015" s="7" t="s">
        <v>1755</v>
      </c>
      <c r="O2015" s="7" t="s">
        <v>1756</v>
      </c>
      <c r="P2015" s="7" t="s">
        <v>1757</v>
      </c>
      <c r="Q2015" s="7" t="s">
        <v>141</v>
      </c>
      <c r="R2015" s="7">
        <v>568</v>
      </c>
      <c r="S2015" s="7">
        <v>3055</v>
      </c>
      <c r="T2015" s="7" t="s">
        <v>220</v>
      </c>
      <c r="U2015" s="7"/>
      <c r="V2015" s="7" t="s">
        <v>362</v>
      </c>
      <c r="W2015" s="8">
        <v>0.3</v>
      </c>
      <c r="X2015" s="8">
        <v>0</v>
      </c>
      <c r="Y2015" s="8">
        <v>0</v>
      </c>
      <c r="Z2015" s="8">
        <v>0.3</v>
      </c>
      <c r="AA2015" s="8">
        <v>0</v>
      </c>
      <c r="AB2015" s="8">
        <v>0</v>
      </c>
      <c r="AC2015" s="8">
        <v>0</v>
      </c>
      <c r="AD2015" s="8">
        <v>0</v>
      </c>
      <c r="AE2015" s="8">
        <v>0</v>
      </c>
      <c r="AF2015" s="8">
        <v>0</v>
      </c>
      <c r="AG2015" s="8">
        <v>0</v>
      </c>
      <c r="AH2015" s="8">
        <v>0</v>
      </c>
      <c r="AI2015" s="8">
        <v>0</v>
      </c>
      <c r="AJ2015" s="8">
        <v>0</v>
      </c>
      <c r="AK2015" s="8">
        <v>0</v>
      </c>
      <c r="AL2015" s="8">
        <v>0</v>
      </c>
      <c r="AM2015" s="8">
        <v>0</v>
      </c>
      <c r="AN2015" s="8">
        <v>0</v>
      </c>
      <c r="AO2015" s="8">
        <v>0</v>
      </c>
      <c r="AP2015" s="8">
        <v>0</v>
      </c>
      <c r="AQ2015" s="8">
        <v>0</v>
      </c>
      <c r="AR2015" s="8">
        <v>0</v>
      </c>
      <c r="AS2015" s="8">
        <v>0</v>
      </c>
      <c r="AT2015" s="8">
        <v>0</v>
      </c>
      <c r="AU2015" s="7">
        <v>0</v>
      </c>
      <c r="AV2015" s="7">
        <v>0</v>
      </c>
      <c r="AW2015" s="7">
        <v>0</v>
      </c>
      <c r="AX2015" s="7">
        <v>0</v>
      </c>
      <c r="AY2015" s="7">
        <v>0</v>
      </c>
      <c r="AZ2015" s="7">
        <v>0</v>
      </c>
      <c r="BA2015" s="7">
        <v>0</v>
      </c>
      <c r="BB2015" s="7">
        <v>0</v>
      </c>
      <c r="BC2015" s="8">
        <v>0</v>
      </c>
      <c r="BD2015" s="8">
        <v>0</v>
      </c>
      <c r="BE2015" s="8">
        <v>0</v>
      </c>
      <c r="BF2015" s="8">
        <v>0</v>
      </c>
      <c r="BG2015" s="8">
        <v>0.3</v>
      </c>
      <c r="BH2015" s="8">
        <v>0</v>
      </c>
      <c r="BI2015" s="8">
        <v>0</v>
      </c>
      <c r="BJ2015" s="8">
        <v>0.3</v>
      </c>
      <c r="BK2015" s="8">
        <v>0</v>
      </c>
      <c r="BL2015" s="8">
        <v>0</v>
      </c>
      <c r="BM2015" s="8">
        <v>0</v>
      </c>
      <c r="BN2015" s="8">
        <v>0</v>
      </c>
      <c r="BO2015" s="8">
        <v>0</v>
      </c>
      <c r="BP2015" s="8">
        <v>0</v>
      </c>
      <c r="BQ2015" s="8">
        <v>0</v>
      </c>
      <c r="BR2015" s="8">
        <v>0</v>
      </c>
    </row>
    <row r="2016" spans="1:70" x14ac:dyDescent="0.25">
      <c r="A2016" s="6">
        <v>35335281</v>
      </c>
      <c r="B2016" t="s">
        <v>3779</v>
      </c>
      <c r="C2016" s="7" t="s">
        <v>86</v>
      </c>
      <c r="D2016" s="7" t="s">
        <v>94</v>
      </c>
      <c r="E2016" s="7" t="s">
        <v>87</v>
      </c>
      <c r="F2016" t="s">
        <v>2507</v>
      </c>
      <c r="G2016" t="s">
        <v>2508</v>
      </c>
      <c r="H2016" t="s">
        <v>974</v>
      </c>
      <c r="I2016" t="s">
        <v>108</v>
      </c>
      <c r="J2016" t="s">
        <v>78</v>
      </c>
      <c r="K2016" t="s">
        <v>109</v>
      </c>
      <c r="L2016">
        <v>38.944820587199999</v>
      </c>
      <c r="M2016">
        <v>-121.2455954416</v>
      </c>
      <c r="N2016" s="7" t="s">
        <v>1755</v>
      </c>
      <c r="O2016" s="7" t="s">
        <v>1756</v>
      </c>
      <c r="P2016" s="7" t="s">
        <v>1757</v>
      </c>
      <c r="Q2016" s="7" t="s">
        <v>141</v>
      </c>
      <c r="R2016" s="7">
        <v>568</v>
      </c>
      <c r="S2016" s="7">
        <v>3055</v>
      </c>
      <c r="T2016" s="7" t="s">
        <v>220</v>
      </c>
      <c r="U2016" s="7"/>
      <c r="V2016" s="7" t="s">
        <v>362</v>
      </c>
      <c r="W2016" s="8">
        <v>3.0200757575757575</v>
      </c>
      <c r="X2016" s="8">
        <v>0</v>
      </c>
      <c r="Y2016" s="8">
        <v>0</v>
      </c>
      <c r="Z2016" s="8">
        <v>3.0200757575757575</v>
      </c>
      <c r="AA2016" s="8">
        <v>0</v>
      </c>
      <c r="AB2016" s="8">
        <v>0</v>
      </c>
      <c r="AC2016" s="8">
        <v>0</v>
      </c>
      <c r="AD2016" s="8">
        <v>0</v>
      </c>
      <c r="AE2016" s="8">
        <v>0</v>
      </c>
      <c r="AF2016" s="8">
        <v>0</v>
      </c>
      <c r="AG2016" s="8">
        <v>0</v>
      </c>
      <c r="AH2016" s="8">
        <v>0</v>
      </c>
      <c r="AI2016" s="8">
        <v>0</v>
      </c>
      <c r="AJ2016" s="8">
        <v>0</v>
      </c>
      <c r="AK2016" s="8">
        <v>0</v>
      </c>
      <c r="AL2016" s="8">
        <v>0</v>
      </c>
      <c r="AM2016" s="8">
        <v>0</v>
      </c>
      <c r="AN2016" s="8">
        <v>0</v>
      </c>
      <c r="AO2016" s="8">
        <v>0</v>
      </c>
      <c r="AP2016" s="8">
        <v>0</v>
      </c>
      <c r="AQ2016" s="8">
        <v>0</v>
      </c>
      <c r="AR2016" s="8">
        <v>0</v>
      </c>
      <c r="AS2016" s="8">
        <v>0</v>
      </c>
      <c r="AT2016" s="8">
        <v>0</v>
      </c>
      <c r="AU2016" s="7">
        <v>0</v>
      </c>
      <c r="AV2016" s="7">
        <v>0</v>
      </c>
      <c r="AW2016" s="7">
        <v>0</v>
      </c>
      <c r="AX2016" s="7">
        <v>0</v>
      </c>
      <c r="AY2016" s="7">
        <v>0</v>
      </c>
      <c r="AZ2016" s="7">
        <v>0</v>
      </c>
      <c r="BA2016" s="7">
        <v>0</v>
      </c>
      <c r="BB2016" s="7">
        <v>0</v>
      </c>
      <c r="BC2016" s="8">
        <v>0</v>
      </c>
      <c r="BD2016" s="8">
        <v>0</v>
      </c>
      <c r="BE2016" s="8">
        <v>0</v>
      </c>
      <c r="BF2016" s="8">
        <v>0</v>
      </c>
      <c r="BG2016" s="8">
        <v>3.0200757575757575</v>
      </c>
      <c r="BH2016" s="8">
        <v>0</v>
      </c>
      <c r="BI2016" s="8">
        <v>0</v>
      </c>
      <c r="BJ2016" s="8">
        <v>3.0200757575757575</v>
      </c>
      <c r="BK2016" s="8">
        <v>0</v>
      </c>
      <c r="BL2016" s="8">
        <v>0</v>
      </c>
      <c r="BM2016" s="8">
        <v>0</v>
      </c>
      <c r="BN2016" s="8">
        <v>0</v>
      </c>
      <c r="BO2016" s="8">
        <v>0</v>
      </c>
      <c r="BP2016" s="8">
        <v>0</v>
      </c>
      <c r="BQ2016" s="8">
        <v>0</v>
      </c>
      <c r="BR2016" s="8">
        <v>0</v>
      </c>
    </row>
    <row r="2017" spans="1:70" x14ac:dyDescent="0.25">
      <c r="A2017" s="6">
        <v>35335282</v>
      </c>
      <c r="B2017" t="s">
        <v>3780</v>
      </c>
      <c r="C2017" s="7" t="s">
        <v>86</v>
      </c>
      <c r="D2017" s="7" t="s">
        <v>94</v>
      </c>
      <c r="E2017" s="7" t="s">
        <v>87</v>
      </c>
      <c r="F2017" t="s">
        <v>2507</v>
      </c>
      <c r="G2017" t="s">
        <v>2508</v>
      </c>
      <c r="H2017" t="s">
        <v>974</v>
      </c>
      <c r="I2017" t="s">
        <v>108</v>
      </c>
      <c r="J2017" t="s">
        <v>78</v>
      </c>
      <c r="K2017" t="s">
        <v>109</v>
      </c>
      <c r="L2017">
        <v>38.944820587199999</v>
      </c>
      <c r="M2017">
        <v>-121.2455954416</v>
      </c>
      <c r="N2017" s="7" t="s">
        <v>1755</v>
      </c>
      <c r="O2017" s="7" t="s">
        <v>1756</v>
      </c>
      <c r="P2017" s="7" t="s">
        <v>1757</v>
      </c>
      <c r="Q2017" s="7" t="s">
        <v>141</v>
      </c>
      <c r="R2017" s="7">
        <v>568</v>
      </c>
      <c r="S2017" s="7">
        <v>3055</v>
      </c>
      <c r="T2017" s="7" t="s">
        <v>220</v>
      </c>
      <c r="U2017" s="7"/>
      <c r="V2017" s="7" t="s">
        <v>362</v>
      </c>
      <c r="W2017" s="8">
        <v>2.2100378787878787</v>
      </c>
      <c r="X2017" s="8">
        <v>0</v>
      </c>
      <c r="Y2017" s="8">
        <v>0</v>
      </c>
      <c r="Z2017" s="8">
        <v>2.2100378787878787</v>
      </c>
      <c r="AA2017" s="8">
        <v>0</v>
      </c>
      <c r="AB2017" s="8">
        <v>0</v>
      </c>
      <c r="AC2017" s="8">
        <v>0</v>
      </c>
      <c r="AD2017" s="8">
        <v>0</v>
      </c>
      <c r="AE2017" s="8">
        <v>0</v>
      </c>
      <c r="AF2017" s="8">
        <v>0</v>
      </c>
      <c r="AG2017" s="8">
        <v>0</v>
      </c>
      <c r="AH2017" s="8">
        <v>0</v>
      </c>
      <c r="AI2017" s="8">
        <v>0</v>
      </c>
      <c r="AJ2017" s="8">
        <v>0</v>
      </c>
      <c r="AK2017" s="8">
        <v>0</v>
      </c>
      <c r="AL2017" s="8">
        <v>0</v>
      </c>
      <c r="AM2017" s="8">
        <v>0</v>
      </c>
      <c r="AN2017" s="8">
        <v>0</v>
      </c>
      <c r="AO2017" s="8">
        <v>0</v>
      </c>
      <c r="AP2017" s="8">
        <v>0</v>
      </c>
      <c r="AQ2017" s="8">
        <v>0</v>
      </c>
      <c r="AR2017" s="8">
        <v>0</v>
      </c>
      <c r="AS2017" s="8">
        <v>0</v>
      </c>
      <c r="AT2017" s="8">
        <v>0</v>
      </c>
      <c r="AU2017" s="7">
        <v>0</v>
      </c>
      <c r="AV2017" s="7">
        <v>0</v>
      </c>
      <c r="AW2017" s="7">
        <v>0</v>
      </c>
      <c r="AX2017" s="7">
        <v>0</v>
      </c>
      <c r="AY2017" s="7">
        <v>0</v>
      </c>
      <c r="AZ2017" s="7">
        <v>0</v>
      </c>
      <c r="BA2017" s="7">
        <v>0</v>
      </c>
      <c r="BB2017" s="7">
        <v>0</v>
      </c>
      <c r="BC2017" s="8">
        <v>0</v>
      </c>
      <c r="BD2017" s="8">
        <v>0</v>
      </c>
      <c r="BE2017" s="8">
        <v>0</v>
      </c>
      <c r="BF2017" s="8">
        <v>0</v>
      </c>
      <c r="BG2017" s="8">
        <v>2.2100378787878787</v>
      </c>
      <c r="BH2017" s="8">
        <v>0</v>
      </c>
      <c r="BI2017" s="8">
        <v>0</v>
      </c>
      <c r="BJ2017" s="8">
        <v>2.2100378787878787</v>
      </c>
      <c r="BK2017" s="8">
        <v>0</v>
      </c>
      <c r="BL2017" s="8">
        <v>0</v>
      </c>
      <c r="BM2017" s="8">
        <v>0</v>
      </c>
      <c r="BN2017" s="8">
        <v>0</v>
      </c>
      <c r="BO2017" s="8">
        <v>0</v>
      </c>
      <c r="BP2017" s="8">
        <v>0</v>
      </c>
      <c r="BQ2017" s="8">
        <v>0</v>
      </c>
      <c r="BR2017" s="8">
        <v>0</v>
      </c>
    </row>
    <row r="2018" spans="1:70" x14ac:dyDescent="0.25">
      <c r="A2018" s="6">
        <v>35335283</v>
      </c>
      <c r="B2018" t="s">
        <v>3781</v>
      </c>
      <c r="C2018" s="7" t="s">
        <v>86</v>
      </c>
      <c r="D2018" s="7" t="s">
        <v>94</v>
      </c>
      <c r="E2018" s="7" t="s">
        <v>87</v>
      </c>
      <c r="F2018" t="s">
        <v>2507</v>
      </c>
      <c r="G2018" t="s">
        <v>2508</v>
      </c>
      <c r="H2018" t="s">
        <v>974</v>
      </c>
      <c r="I2018" t="s">
        <v>108</v>
      </c>
      <c r="J2018" t="s">
        <v>78</v>
      </c>
      <c r="K2018" t="s">
        <v>109</v>
      </c>
      <c r="L2018">
        <v>38.956591879699999</v>
      </c>
      <c r="M2018">
        <v>-121.2286373586</v>
      </c>
      <c r="N2018" s="7" t="s">
        <v>1755</v>
      </c>
      <c r="O2018" s="7" t="s">
        <v>1756</v>
      </c>
      <c r="P2018" s="7" t="s">
        <v>1757</v>
      </c>
      <c r="Q2018" s="7" t="s">
        <v>141</v>
      </c>
      <c r="R2018" s="7">
        <v>568</v>
      </c>
      <c r="S2018" s="7">
        <v>3055</v>
      </c>
      <c r="T2018" s="7" t="s">
        <v>220</v>
      </c>
      <c r="U2018" s="7"/>
      <c r="V2018" s="7" t="s">
        <v>362</v>
      </c>
      <c r="W2018" s="8">
        <v>1.9399621212121212</v>
      </c>
      <c r="X2018" s="8">
        <v>0</v>
      </c>
      <c r="Y2018" s="8">
        <v>0</v>
      </c>
      <c r="Z2018" s="8">
        <v>1.9399621212121212</v>
      </c>
      <c r="AA2018" s="8">
        <v>0</v>
      </c>
      <c r="AB2018" s="8">
        <v>0</v>
      </c>
      <c r="AC2018" s="8">
        <v>0</v>
      </c>
      <c r="AD2018" s="8">
        <v>0</v>
      </c>
      <c r="AE2018" s="8">
        <v>0</v>
      </c>
      <c r="AF2018" s="8">
        <v>0</v>
      </c>
      <c r="AG2018" s="8">
        <v>0</v>
      </c>
      <c r="AH2018" s="8">
        <v>0</v>
      </c>
      <c r="AI2018" s="8">
        <v>0</v>
      </c>
      <c r="AJ2018" s="8">
        <v>0</v>
      </c>
      <c r="AK2018" s="8">
        <v>0</v>
      </c>
      <c r="AL2018" s="8">
        <v>0</v>
      </c>
      <c r="AM2018" s="8">
        <v>0</v>
      </c>
      <c r="AN2018" s="8">
        <v>0</v>
      </c>
      <c r="AO2018" s="8">
        <v>0</v>
      </c>
      <c r="AP2018" s="8">
        <v>0</v>
      </c>
      <c r="AQ2018" s="8">
        <v>0</v>
      </c>
      <c r="AR2018" s="8">
        <v>0</v>
      </c>
      <c r="AS2018" s="8">
        <v>0</v>
      </c>
      <c r="AT2018" s="8">
        <v>0</v>
      </c>
      <c r="AU2018" s="7">
        <v>0</v>
      </c>
      <c r="AV2018" s="7">
        <v>0</v>
      </c>
      <c r="AW2018" s="7">
        <v>0</v>
      </c>
      <c r="AX2018" s="7">
        <v>0</v>
      </c>
      <c r="AY2018" s="7">
        <v>0</v>
      </c>
      <c r="AZ2018" s="7">
        <v>0</v>
      </c>
      <c r="BA2018" s="7">
        <v>0</v>
      </c>
      <c r="BB2018" s="7">
        <v>0</v>
      </c>
      <c r="BC2018" s="8">
        <v>0</v>
      </c>
      <c r="BD2018" s="8">
        <v>0</v>
      </c>
      <c r="BE2018" s="8">
        <v>0</v>
      </c>
      <c r="BF2018" s="8">
        <v>0</v>
      </c>
      <c r="BG2018" s="8">
        <v>1.9399621212121212</v>
      </c>
      <c r="BH2018" s="8">
        <v>0</v>
      </c>
      <c r="BI2018" s="8">
        <v>0</v>
      </c>
      <c r="BJ2018" s="8">
        <v>1.9399621212121212</v>
      </c>
      <c r="BK2018" s="8">
        <v>0</v>
      </c>
      <c r="BL2018" s="8">
        <v>0</v>
      </c>
      <c r="BM2018" s="8">
        <v>0</v>
      </c>
      <c r="BN2018" s="8">
        <v>0</v>
      </c>
      <c r="BO2018" s="8">
        <v>0</v>
      </c>
      <c r="BP2018" s="8">
        <v>0</v>
      </c>
      <c r="BQ2018" s="8">
        <v>0</v>
      </c>
      <c r="BR2018" s="8">
        <v>0</v>
      </c>
    </row>
    <row r="2019" spans="1:70" x14ac:dyDescent="0.25">
      <c r="A2019" s="6">
        <v>35320454</v>
      </c>
      <c r="B2019" t="s">
        <v>3782</v>
      </c>
      <c r="C2019" s="7" t="s">
        <v>86</v>
      </c>
      <c r="D2019" s="7" t="s">
        <v>94</v>
      </c>
      <c r="E2019" s="7" t="s">
        <v>87</v>
      </c>
      <c r="F2019" t="s">
        <v>2507</v>
      </c>
      <c r="G2019" t="s">
        <v>2508</v>
      </c>
      <c r="H2019" t="s">
        <v>974</v>
      </c>
      <c r="I2019" t="s">
        <v>108</v>
      </c>
      <c r="J2019" t="s">
        <v>78</v>
      </c>
      <c r="K2019" t="s">
        <v>109</v>
      </c>
      <c r="L2019">
        <v>38.952020689000001</v>
      </c>
      <c r="M2019">
        <v>-121.25509104770001</v>
      </c>
      <c r="N2019" s="7" t="s">
        <v>1755</v>
      </c>
      <c r="O2019" s="7" t="s">
        <v>1756</v>
      </c>
      <c r="P2019" s="7" t="s">
        <v>1757</v>
      </c>
      <c r="Q2019" s="7" t="s">
        <v>141</v>
      </c>
      <c r="R2019" s="7">
        <v>568</v>
      </c>
      <c r="S2019" s="7">
        <v>3055</v>
      </c>
      <c r="T2019" s="7" t="s">
        <v>220</v>
      </c>
      <c r="U2019" s="7"/>
      <c r="V2019" s="7" t="s">
        <v>362</v>
      </c>
      <c r="W2019" s="8">
        <v>1.7100378787878787</v>
      </c>
      <c r="X2019" s="8">
        <v>0</v>
      </c>
      <c r="Y2019" s="8">
        <v>0</v>
      </c>
      <c r="Z2019" s="8">
        <v>1.7100378787878787</v>
      </c>
      <c r="AA2019" s="8">
        <v>0</v>
      </c>
      <c r="AB2019" s="8">
        <v>0</v>
      </c>
      <c r="AC2019" s="8">
        <v>0</v>
      </c>
      <c r="AD2019" s="8">
        <v>0</v>
      </c>
      <c r="AE2019" s="8">
        <v>0</v>
      </c>
      <c r="AF2019" s="8">
        <v>0</v>
      </c>
      <c r="AG2019" s="8">
        <v>0</v>
      </c>
      <c r="AH2019" s="8">
        <v>0</v>
      </c>
      <c r="AI2019" s="8">
        <v>0</v>
      </c>
      <c r="AJ2019" s="8">
        <v>0</v>
      </c>
      <c r="AK2019" s="8">
        <v>0</v>
      </c>
      <c r="AL2019" s="8">
        <v>0</v>
      </c>
      <c r="AM2019" s="8">
        <v>0</v>
      </c>
      <c r="AN2019" s="8">
        <v>0</v>
      </c>
      <c r="AO2019" s="8">
        <v>0</v>
      </c>
      <c r="AP2019" s="8">
        <v>0</v>
      </c>
      <c r="AQ2019" s="8">
        <v>0</v>
      </c>
      <c r="AR2019" s="8">
        <v>0</v>
      </c>
      <c r="AS2019" s="8">
        <v>0</v>
      </c>
      <c r="AT2019" s="8">
        <v>0</v>
      </c>
      <c r="AU2019" s="7">
        <v>0</v>
      </c>
      <c r="AV2019" s="7">
        <v>0</v>
      </c>
      <c r="AW2019" s="7">
        <v>0</v>
      </c>
      <c r="AX2019" s="7">
        <v>0</v>
      </c>
      <c r="AY2019" s="7">
        <v>0</v>
      </c>
      <c r="AZ2019" s="7">
        <v>0</v>
      </c>
      <c r="BA2019" s="7">
        <v>0</v>
      </c>
      <c r="BB2019" s="7">
        <v>0</v>
      </c>
      <c r="BC2019" s="8">
        <v>0</v>
      </c>
      <c r="BD2019" s="8">
        <v>0</v>
      </c>
      <c r="BE2019" s="8">
        <v>0</v>
      </c>
      <c r="BF2019" s="8">
        <v>0</v>
      </c>
      <c r="BG2019" s="8">
        <v>1.7100378787878787</v>
      </c>
      <c r="BH2019" s="8">
        <v>0</v>
      </c>
      <c r="BI2019" s="8">
        <v>0</v>
      </c>
      <c r="BJ2019" s="8">
        <v>1.7100378787878787</v>
      </c>
      <c r="BK2019" s="8">
        <v>0</v>
      </c>
      <c r="BL2019" s="8">
        <v>0</v>
      </c>
      <c r="BM2019" s="8">
        <v>0</v>
      </c>
      <c r="BN2019" s="8">
        <v>0</v>
      </c>
      <c r="BO2019" s="8">
        <v>0</v>
      </c>
      <c r="BP2019" s="8">
        <v>0</v>
      </c>
      <c r="BQ2019" s="8">
        <v>0</v>
      </c>
      <c r="BR2019" s="8">
        <v>0</v>
      </c>
    </row>
    <row r="2020" spans="1:70" x14ac:dyDescent="0.25">
      <c r="A2020" s="6">
        <v>35396565</v>
      </c>
      <c r="B2020" t="s">
        <v>3783</v>
      </c>
      <c r="C2020" s="7" t="s">
        <v>421</v>
      </c>
      <c r="D2020" s="7" t="s">
        <v>94</v>
      </c>
      <c r="E2020" s="7" t="s">
        <v>421</v>
      </c>
      <c r="F2020" t="s">
        <v>2507</v>
      </c>
      <c r="G2020" t="s">
        <v>2609</v>
      </c>
      <c r="H2020" t="s">
        <v>1736</v>
      </c>
      <c r="I2020" t="s">
        <v>906</v>
      </c>
      <c r="J2020" t="s">
        <v>153</v>
      </c>
      <c r="K2020" t="s">
        <v>196</v>
      </c>
      <c r="L2020">
        <v>39.817304430599997</v>
      </c>
      <c r="M2020">
        <v>-123.56084206920001</v>
      </c>
      <c r="N2020" s="7" t="s">
        <v>3784</v>
      </c>
      <c r="O2020" s="7" t="s">
        <v>3785</v>
      </c>
      <c r="P2020" s="7" t="s">
        <v>1739</v>
      </c>
      <c r="Q2020" s="7" t="s">
        <v>141</v>
      </c>
      <c r="R2020" s="7">
        <v>1623</v>
      </c>
      <c r="S2020" s="7">
        <v>638</v>
      </c>
      <c r="T2020" s="7" t="s">
        <v>123</v>
      </c>
      <c r="U2020" s="7"/>
      <c r="V2020" s="7" t="s">
        <v>422</v>
      </c>
      <c r="W2020" s="8">
        <v>0</v>
      </c>
      <c r="X2020" s="8">
        <v>0</v>
      </c>
      <c r="Y2020" s="8">
        <v>0</v>
      </c>
      <c r="Z2020" s="8">
        <v>0</v>
      </c>
      <c r="AA2020" s="8">
        <v>0</v>
      </c>
      <c r="AB2020" s="8">
        <v>0</v>
      </c>
      <c r="AC2020" s="8">
        <v>0</v>
      </c>
      <c r="AD2020" s="8">
        <v>0</v>
      </c>
      <c r="AE2020" s="8">
        <v>0</v>
      </c>
      <c r="AF2020" s="8">
        <v>0</v>
      </c>
      <c r="AG2020" s="8">
        <v>0</v>
      </c>
      <c r="AH2020" s="8">
        <v>0</v>
      </c>
      <c r="AI2020" s="8">
        <v>0</v>
      </c>
      <c r="AJ2020" s="8">
        <v>0</v>
      </c>
      <c r="AK2020" s="8">
        <v>0</v>
      </c>
      <c r="AL2020" s="8">
        <v>0</v>
      </c>
      <c r="AM2020" s="8">
        <v>0</v>
      </c>
      <c r="AN2020" s="8">
        <v>0</v>
      </c>
      <c r="AO2020" s="8">
        <v>0</v>
      </c>
      <c r="AP2020" s="8">
        <v>0</v>
      </c>
      <c r="AQ2020" s="8">
        <v>0</v>
      </c>
      <c r="AR2020" s="8">
        <v>0</v>
      </c>
      <c r="AS2020" s="8">
        <v>0</v>
      </c>
      <c r="AT2020" s="8">
        <v>0</v>
      </c>
      <c r="AU2020" s="7">
        <v>0</v>
      </c>
      <c r="AV2020" s="7">
        <v>0</v>
      </c>
      <c r="AW2020" s="7">
        <v>0</v>
      </c>
      <c r="AX2020" s="7">
        <v>0</v>
      </c>
      <c r="AY2020" s="7">
        <v>0</v>
      </c>
      <c r="AZ2020" s="7">
        <v>0</v>
      </c>
      <c r="BA2020" s="7">
        <v>0</v>
      </c>
      <c r="BB2020" s="7">
        <v>0</v>
      </c>
      <c r="BC2020" s="8">
        <v>0</v>
      </c>
      <c r="BD2020" s="8">
        <v>0</v>
      </c>
      <c r="BE2020" s="8">
        <v>0</v>
      </c>
      <c r="BF2020" s="8">
        <v>0</v>
      </c>
      <c r="BG2020" s="8">
        <v>0</v>
      </c>
      <c r="BH2020" s="8">
        <v>0</v>
      </c>
      <c r="BI2020" s="8">
        <v>0</v>
      </c>
      <c r="BJ2020" s="8">
        <v>0</v>
      </c>
      <c r="BK2020" s="8">
        <v>0</v>
      </c>
      <c r="BL2020" s="8">
        <v>0</v>
      </c>
      <c r="BM2020" s="8">
        <v>0</v>
      </c>
      <c r="BN2020" s="8">
        <v>0</v>
      </c>
      <c r="BO2020" s="8">
        <v>0</v>
      </c>
      <c r="BP2020" s="8">
        <v>0</v>
      </c>
      <c r="BQ2020" s="8">
        <v>0</v>
      </c>
      <c r="BR2020" s="8">
        <v>0</v>
      </c>
    </row>
    <row r="2021" spans="1:70" x14ac:dyDescent="0.25">
      <c r="A2021" s="6">
        <v>35223615</v>
      </c>
      <c r="B2021" t="s">
        <v>3786</v>
      </c>
      <c r="C2021" s="7" t="s">
        <v>86</v>
      </c>
      <c r="D2021" s="7" t="s">
        <v>94</v>
      </c>
      <c r="E2021" s="7" t="s">
        <v>87</v>
      </c>
      <c r="F2021" t="s">
        <v>2507</v>
      </c>
      <c r="G2021" t="s">
        <v>2508</v>
      </c>
      <c r="H2021" t="s">
        <v>1725</v>
      </c>
      <c r="I2021" t="s">
        <v>1229</v>
      </c>
      <c r="J2021" t="s">
        <v>153</v>
      </c>
      <c r="K2021" t="s">
        <v>154</v>
      </c>
      <c r="L2021">
        <v>38.044272786500002</v>
      </c>
      <c r="M2021">
        <v>-122.6154721148</v>
      </c>
      <c r="N2021" s="7" t="s">
        <v>1726</v>
      </c>
      <c r="O2021" s="7" t="s">
        <v>3787</v>
      </c>
      <c r="P2021" s="7" t="s">
        <v>1728</v>
      </c>
      <c r="Q2021" s="7" t="s">
        <v>170</v>
      </c>
      <c r="R2021" s="7">
        <v>215</v>
      </c>
      <c r="S2021" s="7">
        <v>1267</v>
      </c>
      <c r="T2021" s="7" t="s">
        <v>220</v>
      </c>
      <c r="U2021" s="7" t="s">
        <v>211</v>
      </c>
      <c r="V2021" s="7" t="s">
        <v>80</v>
      </c>
      <c r="W2021" s="8">
        <v>0</v>
      </c>
      <c r="X2021" s="8">
        <v>1.384280303030303</v>
      </c>
      <c r="Y2021" s="8">
        <v>0</v>
      </c>
      <c r="Z2021" s="8">
        <v>1.384280303030303</v>
      </c>
      <c r="AA2021" s="8">
        <v>0</v>
      </c>
      <c r="AB2021" s="8">
        <v>0</v>
      </c>
      <c r="AC2021" s="8">
        <v>0</v>
      </c>
      <c r="AD2021" s="8">
        <v>0</v>
      </c>
      <c r="AE2021" s="8">
        <v>0</v>
      </c>
      <c r="AF2021" s="8">
        <v>0</v>
      </c>
      <c r="AG2021" s="8">
        <v>0</v>
      </c>
      <c r="AH2021" s="8">
        <v>0</v>
      </c>
      <c r="AI2021" s="8">
        <v>0</v>
      </c>
      <c r="AJ2021" s="8">
        <v>0</v>
      </c>
      <c r="AK2021" s="8">
        <v>0</v>
      </c>
      <c r="AL2021" s="8">
        <v>0</v>
      </c>
      <c r="AM2021" s="8">
        <v>0</v>
      </c>
      <c r="AN2021" s="8">
        <v>0</v>
      </c>
      <c r="AO2021" s="8">
        <v>0</v>
      </c>
      <c r="AP2021" s="8">
        <v>0</v>
      </c>
      <c r="AQ2021" s="8">
        <v>0</v>
      </c>
      <c r="AR2021" s="8">
        <v>0</v>
      </c>
      <c r="AS2021" s="8">
        <v>0</v>
      </c>
      <c r="AT2021" s="8">
        <v>0</v>
      </c>
      <c r="AU2021" s="7">
        <v>0</v>
      </c>
      <c r="AV2021" s="7">
        <v>0</v>
      </c>
      <c r="AW2021" s="7">
        <v>0</v>
      </c>
      <c r="AX2021" s="7">
        <v>0</v>
      </c>
      <c r="AY2021" s="7">
        <v>0</v>
      </c>
      <c r="AZ2021" s="7">
        <v>1.384280303030303</v>
      </c>
      <c r="BA2021" s="7">
        <v>0</v>
      </c>
      <c r="BB2021" s="7">
        <v>1.384280303030303</v>
      </c>
      <c r="BC2021" s="8">
        <v>0</v>
      </c>
      <c r="BD2021" s="8">
        <v>0</v>
      </c>
      <c r="BE2021" s="8">
        <v>0</v>
      </c>
      <c r="BF2021" s="8">
        <v>0</v>
      </c>
      <c r="BG2021" s="8">
        <v>0</v>
      </c>
      <c r="BH2021" s="8">
        <v>0</v>
      </c>
      <c r="BI2021" s="8">
        <v>0</v>
      </c>
      <c r="BJ2021" s="8">
        <v>0</v>
      </c>
      <c r="BK2021" s="8">
        <v>0</v>
      </c>
      <c r="BL2021" s="8">
        <v>0</v>
      </c>
      <c r="BM2021" s="8">
        <v>0</v>
      </c>
      <c r="BN2021" s="8">
        <v>0</v>
      </c>
      <c r="BO2021" s="8">
        <v>0</v>
      </c>
      <c r="BP2021" s="8">
        <v>0</v>
      </c>
      <c r="BQ2021" s="8">
        <v>0</v>
      </c>
      <c r="BR2021" s="8">
        <v>0</v>
      </c>
    </row>
    <row r="2022" spans="1:70" x14ac:dyDescent="0.25">
      <c r="A2022" s="6">
        <v>35191319</v>
      </c>
      <c r="B2022" t="s">
        <v>3788</v>
      </c>
      <c r="C2022" s="7" t="s">
        <v>93</v>
      </c>
      <c r="D2022" s="7" t="s">
        <v>94</v>
      </c>
      <c r="E2022" s="7" t="s">
        <v>95</v>
      </c>
      <c r="F2022" t="s">
        <v>2507</v>
      </c>
      <c r="G2022" t="s">
        <v>2508</v>
      </c>
      <c r="H2022" t="s">
        <v>3789</v>
      </c>
      <c r="I2022" t="s">
        <v>1229</v>
      </c>
      <c r="J2022" t="s">
        <v>153</v>
      </c>
      <c r="K2022" t="s">
        <v>154</v>
      </c>
      <c r="L2022">
        <v>38.046041503600001</v>
      </c>
      <c r="M2022">
        <v>-122.6460125199</v>
      </c>
      <c r="N2022" s="7" t="s">
        <v>1726</v>
      </c>
      <c r="O2022" s="7" t="s">
        <v>3787</v>
      </c>
      <c r="P2022" s="7" t="s">
        <v>1728</v>
      </c>
      <c r="Q2022" s="7" t="s">
        <v>170</v>
      </c>
      <c r="R2022" s="7">
        <v>215</v>
      </c>
      <c r="S2022" s="7">
        <v>1267</v>
      </c>
      <c r="T2022" s="7" t="s">
        <v>220</v>
      </c>
      <c r="U2022" s="7"/>
      <c r="V2022" s="7" t="s">
        <v>200</v>
      </c>
      <c r="W2022" s="8">
        <v>0</v>
      </c>
      <c r="X2022" s="8">
        <v>1.1354166666666667</v>
      </c>
      <c r="Y2022" s="8">
        <v>0</v>
      </c>
      <c r="Z2022" s="8">
        <v>1.1354166666666667</v>
      </c>
      <c r="AA2022" s="8">
        <v>0</v>
      </c>
      <c r="AB2022" s="8">
        <v>0</v>
      </c>
      <c r="AC2022" s="8">
        <v>0</v>
      </c>
      <c r="AD2022" s="8">
        <v>0</v>
      </c>
      <c r="AE2022" s="8">
        <v>0</v>
      </c>
      <c r="AF2022" s="8">
        <v>0</v>
      </c>
      <c r="AG2022" s="8">
        <v>0</v>
      </c>
      <c r="AH2022" s="8">
        <v>0</v>
      </c>
      <c r="AI2022" s="8">
        <v>0</v>
      </c>
      <c r="AJ2022" s="8">
        <v>0</v>
      </c>
      <c r="AK2022" s="8">
        <v>0</v>
      </c>
      <c r="AL2022" s="8">
        <v>0</v>
      </c>
      <c r="AM2022" s="8">
        <v>0</v>
      </c>
      <c r="AN2022" s="8">
        <v>0</v>
      </c>
      <c r="AO2022" s="8">
        <v>0</v>
      </c>
      <c r="AP2022" s="8">
        <v>0</v>
      </c>
      <c r="AQ2022" s="8">
        <v>0</v>
      </c>
      <c r="AR2022" s="8">
        <v>1.1354166666666665</v>
      </c>
      <c r="AS2022" s="8">
        <v>0</v>
      </c>
      <c r="AT2022" s="8">
        <v>1.1354166666666665</v>
      </c>
      <c r="AU2022" s="7">
        <v>0</v>
      </c>
      <c r="AV2022" s="7">
        <v>0</v>
      </c>
      <c r="AW2022" s="7">
        <v>0</v>
      </c>
      <c r="AX2022" s="7">
        <v>0</v>
      </c>
      <c r="AY2022" s="7">
        <v>0</v>
      </c>
      <c r="AZ2022" s="7">
        <v>0</v>
      </c>
      <c r="BA2022" s="7">
        <v>0</v>
      </c>
      <c r="BB2022" s="7">
        <v>0</v>
      </c>
      <c r="BC2022" s="8">
        <v>0</v>
      </c>
      <c r="BD2022" s="8">
        <v>0</v>
      </c>
      <c r="BE2022" s="8">
        <v>0</v>
      </c>
      <c r="BF2022" s="8">
        <v>0</v>
      </c>
      <c r="BG2022" s="8">
        <v>0</v>
      </c>
      <c r="BH2022" s="8">
        <v>0</v>
      </c>
      <c r="BI2022" s="8">
        <v>0</v>
      </c>
      <c r="BJ2022" s="8">
        <v>0</v>
      </c>
      <c r="BK2022" s="8">
        <v>0</v>
      </c>
      <c r="BL2022" s="8">
        <v>0</v>
      </c>
      <c r="BM2022" s="8">
        <v>0</v>
      </c>
      <c r="BN2022" s="8">
        <v>0</v>
      </c>
      <c r="BO2022" s="8">
        <v>0</v>
      </c>
      <c r="BP2022" s="8">
        <v>0</v>
      </c>
      <c r="BQ2022" s="8">
        <v>0</v>
      </c>
      <c r="BR2022" s="8">
        <v>0</v>
      </c>
    </row>
    <row r="2023" spans="1:70" x14ac:dyDescent="0.25">
      <c r="A2023" s="6">
        <v>35342302</v>
      </c>
      <c r="B2023" t="s">
        <v>3790</v>
      </c>
      <c r="C2023" s="7" t="s">
        <v>86</v>
      </c>
      <c r="D2023" s="7" t="s">
        <v>94</v>
      </c>
      <c r="E2023" s="7" t="s">
        <v>87</v>
      </c>
      <c r="F2023" t="s">
        <v>2507</v>
      </c>
      <c r="G2023" t="s">
        <v>2508</v>
      </c>
      <c r="H2023" t="s">
        <v>3791</v>
      </c>
      <c r="I2023" t="s">
        <v>108</v>
      </c>
      <c r="J2023" t="s">
        <v>78</v>
      </c>
      <c r="K2023" t="s">
        <v>109</v>
      </c>
      <c r="L2023">
        <v>39.0277967934</v>
      </c>
      <c r="M2023">
        <v>-121.29378862039999</v>
      </c>
      <c r="N2023" s="7" t="s">
        <v>1755</v>
      </c>
      <c r="O2023" s="7" t="s">
        <v>3792</v>
      </c>
      <c r="P2023" s="7" t="s">
        <v>1757</v>
      </c>
      <c r="Q2023" s="7" t="s">
        <v>141</v>
      </c>
      <c r="R2023" s="7">
        <v>0</v>
      </c>
      <c r="S2023" s="7">
        <v>3098</v>
      </c>
      <c r="T2023" s="7" t="s">
        <v>220</v>
      </c>
      <c r="U2023" s="7"/>
      <c r="V2023" s="7" t="s">
        <v>362</v>
      </c>
      <c r="W2023" s="8">
        <v>1.2</v>
      </c>
      <c r="X2023" s="8">
        <v>0</v>
      </c>
      <c r="Y2023" s="8">
        <v>0</v>
      </c>
      <c r="Z2023" s="8">
        <v>1.2</v>
      </c>
      <c r="AA2023" s="8">
        <v>0</v>
      </c>
      <c r="AB2023" s="8">
        <v>0</v>
      </c>
      <c r="AC2023" s="8">
        <v>0</v>
      </c>
      <c r="AD2023" s="8">
        <v>0</v>
      </c>
      <c r="AE2023" s="8">
        <v>0</v>
      </c>
      <c r="AF2023" s="8">
        <v>0</v>
      </c>
      <c r="AG2023" s="8">
        <v>0</v>
      </c>
      <c r="AH2023" s="8">
        <v>0</v>
      </c>
      <c r="AI2023" s="8">
        <v>0</v>
      </c>
      <c r="AJ2023" s="8">
        <v>0</v>
      </c>
      <c r="AK2023" s="8">
        <v>0</v>
      </c>
      <c r="AL2023" s="8">
        <v>0</v>
      </c>
      <c r="AM2023" s="8">
        <v>0</v>
      </c>
      <c r="AN2023" s="8">
        <v>0</v>
      </c>
      <c r="AO2023" s="8">
        <v>0</v>
      </c>
      <c r="AP2023" s="8">
        <v>0</v>
      </c>
      <c r="AQ2023" s="8">
        <v>0</v>
      </c>
      <c r="AR2023" s="8">
        <v>0</v>
      </c>
      <c r="AS2023" s="8">
        <v>0</v>
      </c>
      <c r="AT2023" s="8">
        <v>0</v>
      </c>
      <c r="AU2023" s="7">
        <v>0</v>
      </c>
      <c r="AV2023" s="7">
        <v>0</v>
      </c>
      <c r="AW2023" s="7">
        <v>0</v>
      </c>
      <c r="AX2023" s="7">
        <v>0</v>
      </c>
      <c r="AY2023" s="7">
        <v>0</v>
      </c>
      <c r="AZ2023" s="7">
        <v>0</v>
      </c>
      <c r="BA2023" s="7">
        <v>0</v>
      </c>
      <c r="BB2023" s="7">
        <v>0</v>
      </c>
      <c r="BC2023" s="8">
        <v>0</v>
      </c>
      <c r="BD2023" s="8">
        <v>0</v>
      </c>
      <c r="BE2023" s="8">
        <v>0</v>
      </c>
      <c r="BF2023" s="8">
        <v>0</v>
      </c>
      <c r="BG2023" s="8">
        <v>1.2</v>
      </c>
      <c r="BH2023" s="8">
        <v>0</v>
      </c>
      <c r="BI2023" s="8">
        <v>0</v>
      </c>
      <c r="BJ2023" s="8">
        <v>1.2</v>
      </c>
      <c r="BK2023" s="8">
        <v>0</v>
      </c>
      <c r="BL2023" s="8">
        <v>0</v>
      </c>
      <c r="BM2023" s="8">
        <v>0</v>
      </c>
      <c r="BN2023" s="8">
        <v>0</v>
      </c>
      <c r="BO2023" s="8">
        <v>0</v>
      </c>
      <c r="BP2023" s="8">
        <v>0</v>
      </c>
      <c r="BQ2023" s="8">
        <v>0</v>
      </c>
      <c r="BR2023" s="8">
        <v>0</v>
      </c>
    </row>
    <row r="2024" spans="1:70" x14ac:dyDescent="0.25">
      <c r="A2024" s="6">
        <v>35332872</v>
      </c>
      <c r="B2024" t="s">
        <v>3793</v>
      </c>
      <c r="C2024" s="7" t="s">
        <v>86</v>
      </c>
      <c r="D2024" s="7" t="s">
        <v>94</v>
      </c>
      <c r="E2024" s="7" t="s">
        <v>87</v>
      </c>
      <c r="F2024" t="s">
        <v>2507</v>
      </c>
      <c r="G2024" t="s">
        <v>2508</v>
      </c>
      <c r="H2024" t="s">
        <v>3791</v>
      </c>
      <c r="I2024" t="s">
        <v>108</v>
      </c>
      <c r="J2024" t="s">
        <v>78</v>
      </c>
      <c r="K2024" t="s">
        <v>109</v>
      </c>
      <c r="L2024">
        <v>39.033707187799997</v>
      </c>
      <c r="M2024">
        <v>-121.30857999520001</v>
      </c>
      <c r="N2024" s="7" t="s">
        <v>1755</v>
      </c>
      <c r="O2024" s="7" t="s">
        <v>3792</v>
      </c>
      <c r="P2024" s="7" t="s">
        <v>1757</v>
      </c>
      <c r="Q2024" s="7" t="s">
        <v>141</v>
      </c>
      <c r="R2024" s="7">
        <v>0</v>
      </c>
      <c r="S2024" s="7">
        <v>3098</v>
      </c>
      <c r="T2024" s="7" t="s">
        <v>220</v>
      </c>
      <c r="U2024" s="7"/>
      <c r="V2024" s="7" t="s">
        <v>222</v>
      </c>
      <c r="W2024" s="8">
        <v>1.6100378787878789</v>
      </c>
      <c r="X2024" s="8">
        <v>0.23636363636363636</v>
      </c>
      <c r="Y2024" s="8">
        <v>0</v>
      </c>
      <c r="Z2024" s="8">
        <v>1.8464015151515152</v>
      </c>
      <c r="AA2024" s="8">
        <v>0</v>
      </c>
      <c r="AB2024" s="8">
        <v>0</v>
      </c>
      <c r="AC2024" s="8">
        <v>0</v>
      </c>
      <c r="AD2024" s="8">
        <v>0</v>
      </c>
      <c r="AE2024" s="8">
        <v>0</v>
      </c>
      <c r="AF2024" s="8">
        <v>0</v>
      </c>
      <c r="AG2024" s="8">
        <v>0</v>
      </c>
      <c r="AH2024" s="8">
        <v>0</v>
      </c>
      <c r="AI2024" s="8">
        <v>0</v>
      </c>
      <c r="AJ2024" s="8">
        <v>0</v>
      </c>
      <c r="AK2024" s="8">
        <v>0</v>
      </c>
      <c r="AL2024" s="8">
        <v>0</v>
      </c>
      <c r="AM2024" s="8">
        <v>0</v>
      </c>
      <c r="AN2024" s="8">
        <v>0</v>
      </c>
      <c r="AO2024" s="8">
        <v>0</v>
      </c>
      <c r="AP2024" s="8">
        <v>0</v>
      </c>
      <c r="AQ2024" s="8">
        <v>0</v>
      </c>
      <c r="AR2024" s="8">
        <v>0</v>
      </c>
      <c r="AS2024" s="8">
        <v>0</v>
      </c>
      <c r="AT2024" s="8">
        <v>0</v>
      </c>
      <c r="AU2024" s="7">
        <v>0</v>
      </c>
      <c r="AV2024" s="7">
        <v>0</v>
      </c>
      <c r="AW2024" s="7">
        <v>0</v>
      </c>
      <c r="AX2024" s="7">
        <v>0</v>
      </c>
      <c r="AY2024" s="7">
        <v>0</v>
      </c>
      <c r="AZ2024" s="7">
        <v>0</v>
      </c>
      <c r="BA2024" s="7">
        <v>0</v>
      </c>
      <c r="BB2024" s="7">
        <v>0</v>
      </c>
      <c r="BC2024" s="8">
        <v>0</v>
      </c>
      <c r="BD2024" s="8">
        <v>0</v>
      </c>
      <c r="BE2024" s="8">
        <v>0</v>
      </c>
      <c r="BF2024" s="8">
        <v>0</v>
      </c>
      <c r="BG2024" s="8">
        <v>1.6100378787878789</v>
      </c>
      <c r="BH2024" s="8">
        <v>0.23636363636363636</v>
      </c>
      <c r="BI2024" s="8">
        <v>0</v>
      </c>
      <c r="BJ2024" s="8">
        <v>1.8464015151515152</v>
      </c>
      <c r="BK2024" s="8">
        <v>0</v>
      </c>
      <c r="BL2024" s="8">
        <v>0</v>
      </c>
      <c r="BM2024" s="8">
        <v>0</v>
      </c>
      <c r="BN2024" s="8">
        <v>0</v>
      </c>
      <c r="BO2024" s="8">
        <v>0</v>
      </c>
      <c r="BP2024" s="8">
        <v>0</v>
      </c>
      <c r="BQ2024" s="8">
        <v>0</v>
      </c>
      <c r="BR2024" s="8">
        <v>0</v>
      </c>
    </row>
    <row r="2025" spans="1:70" x14ac:dyDescent="0.25">
      <c r="A2025" s="6">
        <v>35332874</v>
      </c>
      <c r="B2025" t="s">
        <v>3794</v>
      </c>
      <c r="C2025" s="7" t="s">
        <v>86</v>
      </c>
      <c r="D2025" s="7" t="s">
        <v>94</v>
      </c>
      <c r="E2025" s="7" t="s">
        <v>87</v>
      </c>
      <c r="F2025" t="s">
        <v>2507</v>
      </c>
      <c r="G2025" t="s">
        <v>2508</v>
      </c>
      <c r="H2025" t="s">
        <v>974</v>
      </c>
      <c r="I2025" t="s">
        <v>108</v>
      </c>
      <c r="J2025" t="s">
        <v>78</v>
      </c>
      <c r="K2025" t="s">
        <v>109</v>
      </c>
      <c r="L2025">
        <v>39.022393884899998</v>
      </c>
      <c r="M2025">
        <v>-121.28739999619999</v>
      </c>
      <c r="N2025" s="7" t="s">
        <v>1755</v>
      </c>
      <c r="O2025" s="7" t="s">
        <v>3792</v>
      </c>
      <c r="P2025" s="7" t="s">
        <v>1757</v>
      </c>
      <c r="Q2025" s="7" t="s">
        <v>141</v>
      </c>
      <c r="R2025" s="7">
        <v>0</v>
      </c>
      <c r="S2025" s="7">
        <v>3098</v>
      </c>
      <c r="T2025" s="7" t="s">
        <v>220</v>
      </c>
      <c r="U2025" s="7"/>
      <c r="V2025" s="7" t="s">
        <v>362</v>
      </c>
      <c r="W2025" s="8">
        <v>1.7729166666666667</v>
      </c>
      <c r="X2025" s="8">
        <v>0</v>
      </c>
      <c r="Y2025" s="8">
        <v>0</v>
      </c>
      <c r="Z2025" s="8">
        <v>1.7729166666666667</v>
      </c>
      <c r="AA2025" s="8">
        <v>0</v>
      </c>
      <c r="AB2025" s="8">
        <v>0</v>
      </c>
      <c r="AC2025" s="8">
        <v>0</v>
      </c>
      <c r="AD2025" s="8">
        <v>0</v>
      </c>
      <c r="AE2025" s="8">
        <v>0</v>
      </c>
      <c r="AF2025" s="8">
        <v>0</v>
      </c>
      <c r="AG2025" s="8">
        <v>0</v>
      </c>
      <c r="AH2025" s="8">
        <v>0</v>
      </c>
      <c r="AI2025" s="8">
        <v>0</v>
      </c>
      <c r="AJ2025" s="8">
        <v>0</v>
      </c>
      <c r="AK2025" s="8">
        <v>0</v>
      </c>
      <c r="AL2025" s="8">
        <v>0</v>
      </c>
      <c r="AM2025" s="8">
        <v>0</v>
      </c>
      <c r="AN2025" s="8">
        <v>0</v>
      </c>
      <c r="AO2025" s="8">
        <v>0</v>
      </c>
      <c r="AP2025" s="8">
        <v>0</v>
      </c>
      <c r="AQ2025" s="8">
        <v>0</v>
      </c>
      <c r="AR2025" s="8">
        <v>0</v>
      </c>
      <c r="AS2025" s="8">
        <v>0</v>
      </c>
      <c r="AT2025" s="8">
        <v>0</v>
      </c>
      <c r="AU2025" s="7">
        <v>0</v>
      </c>
      <c r="AV2025" s="7">
        <v>0</v>
      </c>
      <c r="AW2025" s="7">
        <v>0</v>
      </c>
      <c r="AX2025" s="7">
        <v>0</v>
      </c>
      <c r="AY2025" s="7">
        <v>0</v>
      </c>
      <c r="AZ2025" s="7">
        <v>0</v>
      </c>
      <c r="BA2025" s="7">
        <v>0</v>
      </c>
      <c r="BB2025" s="7">
        <v>0</v>
      </c>
      <c r="BC2025" s="8">
        <v>0</v>
      </c>
      <c r="BD2025" s="8">
        <v>0</v>
      </c>
      <c r="BE2025" s="8">
        <v>0</v>
      </c>
      <c r="BF2025" s="8">
        <v>0</v>
      </c>
      <c r="BG2025" s="8">
        <v>1.7729166666666667</v>
      </c>
      <c r="BH2025" s="8">
        <v>0</v>
      </c>
      <c r="BI2025" s="8">
        <v>0</v>
      </c>
      <c r="BJ2025" s="8">
        <v>1.7729166666666667</v>
      </c>
      <c r="BK2025" s="8">
        <v>0</v>
      </c>
      <c r="BL2025" s="8">
        <v>0</v>
      </c>
      <c r="BM2025" s="8">
        <v>0</v>
      </c>
      <c r="BN2025" s="8">
        <v>0</v>
      </c>
      <c r="BO2025" s="8">
        <v>0</v>
      </c>
      <c r="BP2025" s="8">
        <v>0</v>
      </c>
      <c r="BQ2025" s="8">
        <v>0</v>
      </c>
      <c r="BR2025" s="8">
        <v>0</v>
      </c>
    </row>
    <row r="2026" spans="1:70" x14ac:dyDescent="0.25">
      <c r="A2026" s="6">
        <v>35332876</v>
      </c>
      <c r="B2026" t="s">
        <v>3795</v>
      </c>
      <c r="C2026" s="7" t="s">
        <v>86</v>
      </c>
      <c r="D2026" s="7" t="s">
        <v>94</v>
      </c>
      <c r="E2026" s="7" t="s">
        <v>87</v>
      </c>
      <c r="F2026" t="s">
        <v>2507</v>
      </c>
      <c r="G2026" t="s">
        <v>2508</v>
      </c>
      <c r="H2026" t="s">
        <v>974</v>
      </c>
      <c r="I2026" t="s">
        <v>108</v>
      </c>
      <c r="J2026" t="s">
        <v>78</v>
      </c>
      <c r="K2026" t="s">
        <v>109</v>
      </c>
      <c r="L2026">
        <v>39.018133878900002</v>
      </c>
      <c r="M2026">
        <v>-121.27168751809999</v>
      </c>
      <c r="N2026" s="7" t="s">
        <v>1755</v>
      </c>
      <c r="O2026" s="7" t="s">
        <v>3792</v>
      </c>
      <c r="P2026" s="7" t="s">
        <v>1757</v>
      </c>
      <c r="Q2026" s="7" t="s">
        <v>141</v>
      </c>
      <c r="R2026" s="7">
        <v>0</v>
      </c>
      <c r="S2026" s="7">
        <v>3098</v>
      </c>
      <c r="T2026" s="7" t="s">
        <v>220</v>
      </c>
      <c r="U2026" s="7"/>
      <c r="V2026" s="7" t="s">
        <v>362</v>
      </c>
      <c r="W2026" s="8">
        <v>2.3070075757575759</v>
      </c>
      <c r="X2026" s="8">
        <v>0</v>
      </c>
      <c r="Y2026" s="8">
        <v>0</v>
      </c>
      <c r="Z2026" s="8">
        <v>2.3070075757575759</v>
      </c>
      <c r="AA2026" s="8">
        <v>0</v>
      </c>
      <c r="AB2026" s="8">
        <v>0</v>
      </c>
      <c r="AC2026" s="8">
        <v>0</v>
      </c>
      <c r="AD2026" s="8">
        <v>0</v>
      </c>
      <c r="AE2026" s="8">
        <v>0</v>
      </c>
      <c r="AF2026" s="8">
        <v>0</v>
      </c>
      <c r="AG2026" s="8">
        <v>0</v>
      </c>
      <c r="AH2026" s="8">
        <v>0</v>
      </c>
      <c r="AI2026" s="8">
        <v>0</v>
      </c>
      <c r="AJ2026" s="8">
        <v>0</v>
      </c>
      <c r="AK2026" s="8">
        <v>0</v>
      </c>
      <c r="AL2026" s="8">
        <v>0</v>
      </c>
      <c r="AM2026" s="8">
        <v>0</v>
      </c>
      <c r="AN2026" s="8">
        <v>0</v>
      </c>
      <c r="AO2026" s="8">
        <v>0</v>
      </c>
      <c r="AP2026" s="8">
        <v>0</v>
      </c>
      <c r="AQ2026" s="8">
        <v>0</v>
      </c>
      <c r="AR2026" s="8">
        <v>0</v>
      </c>
      <c r="AS2026" s="8">
        <v>0</v>
      </c>
      <c r="AT2026" s="8">
        <v>0</v>
      </c>
      <c r="AU2026" s="7">
        <v>0</v>
      </c>
      <c r="AV2026" s="7">
        <v>0</v>
      </c>
      <c r="AW2026" s="7">
        <v>0</v>
      </c>
      <c r="AX2026" s="7">
        <v>0</v>
      </c>
      <c r="AY2026" s="7">
        <v>0</v>
      </c>
      <c r="AZ2026" s="7">
        <v>0</v>
      </c>
      <c r="BA2026" s="7">
        <v>0</v>
      </c>
      <c r="BB2026" s="7">
        <v>0</v>
      </c>
      <c r="BC2026" s="8">
        <v>0</v>
      </c>
      <c r="BD2026" s="8">
        <v>0</v>
      </c>
      <c r="BE2026" s="8">
        <v>0</v>
      </c>
      <c r="BF2026" s="8">
        <v>0</v>
      </c>
      <c r="BG2026" s="8">
        <v>2.3070075757575759</v>
      </c>
      <c r="BH2026" s="8">
        <v>0</v>
      </c>
      <c r="BI2026" s="8">
        <v>0</v>
      </c>
      <c r="BJ2026" s="8">
        <v>2.3070075757575759</v>
      </c>
      <c r="BK2026" s="8">
        <v>0</v>
      </c>
      <c r="BL2026" s="8">
        <v>0</v>
      </c>
      <c r="BM2026" s="8">
        <v>0</v>
      </c>
      <c r="BN2026" s="8">
        <v>0</v>
      </c>
      <c r="BO2026" s="8">
        <v>0</v>
      </c>
      <c r="BP2026" s="8">
        <v>0</v>
      </c>
      <c r="BQ2026" s="8">
        <v>0</v>
      </c>
      <c r="BR2026" s="8">
        <v>0</v>
      </c>
    </row>
    <row r="2027" spans="1:70" x14ac:dyDescent="0.25">
      <c r="A2027" s="6">
        <v>35332878</v>
      </c>
      <c r="B2027" t="s">
        <v>3796</v>
      </c>
      <c r="C2027" s="7" t="s">
        <v>86</v>
      </c>
      <c r="D2027" s="7" t="s">
        <v>94</v>
      </c>
      <c r="E2027" s="7" t="s">
        <v>87</v>
      </c>
      <c r="F2027" t="s">
        <v>2507</v>
      </c>
      <c r="G2027" t="s">
        <v>2508</v>
      </c>
      <c r="H2027" t="s">
        <v>974</v>
      </c>
      <c r="I2027" t="s">
        <v>108</v>
      </c>
      <c r="J2027" t="s">
        <v>78</v>
      </c>
      <c r="K2027" t="s">
        <v>109</v>
      </c>
      <c r="L2027">
        <v>39.012775478099996</v>
      </c>
      <c r="M2027">
        <v>-121.26298162240001</v>
      </c>
      <c r="N2027" s="7" t="s">
        <v>1755</v>
      </c>
      <c r="O2027" s="7" t="s">
        <v>3792</v>
      </c>
      <c r="P2027" s="7" t="s">
        <v>1757</v>
      </c>
      <c r="Q2027" s="7" t="s">
        <v>141</v>
      </c>
      <c r="R2027" s="7">
        <v>0</v>
      </c>
      <c r="S2027" s="7">
        <v>3098</v>
      </c>
      <c r="T2027" s="7" t="s">
        <v>220</v>
      </c>
      <c r="U2027" s="7"/>
      <c r="V2027" s="7" t="s">
        <v>362</v>
      </c>
      <c r="W2027" s="8">
        <v>2.1020833333333333</v>
      </c>
      <c r="X2027" s="8">
        <v>0</v>
      </c>
      <c r="Y2027" s="8">
        <v>0</v>
      </c>
      <c r="Z2027" s="8">
        <v>2.1020833333333333</v>
      </c>
      <c r="AA2027" s="8">
        <v>0</v>
      </c>
      <c r="AB2027" s="8">
        <v>0</v>
      </c>
      <c r="AC2027" s="8">
        <v>0</v>
      </c>
      <c r="AD2027" s="8">
        <v>0</v>
      </c>
      <c r="AE2027" s="8">
        <v>0</v>
      </c>
      <c r="AF2027" s="8">
        <v>0</v>
      </c>
      <c r="AG2027" s="8">
        <v>0</v>
      </c>
      <c r="AH2027" s="8">
        <v>0</v>
      </c>
      <c r="AI2027" s="8">
        <v>0</v>
      </c>
      <c r="AJ2027" s="8">
        <v>0</v>
      </c>
      <c r="AK2027" s="8">
        <v>0</v>
      </c>
      <c r="AL2027" s="8">
        <v>0</v>
      </c>
      <c r="AM2027" s="8">
        <v>0</v>
      </c>
      <c r="AN2027" s="8">
        <v>0</v>
      </c>
      <c r="AO2027" s="8">
        <v>0</v>
      </c>
      <c r="AP2027" s="8">
        <v>0</v>
      </c>
      <c r="AQ2027" s="8">
        <v>0</v>
      </c>
      <c r="AR2027" s="8">
        <v>0</v>
      </c>
      <c r="AS2027" s="8">
        <v>0</v>
      </c>
      <c r="AT2027" s="8">
        <v>0</v>
      </c>
      <c r="AU2027" s="7">
        <v>0</v>
      </c>
      <c r="AV2027" s="7">
        <v>0</v>
      </c>
      <c r="AW2027" s="7">
        <v>0</v>
      </c>
      <c r="AX2027" s="7">
        <v>0</v>
      </c>
      <c r="AY2027" s="7">
        <v>0</v>
      </c>
      <c r="AZ2027" s="7">
        <v>0</v>
      </c>
      <c r="BA2027" s="7">
        <v>0</v>
      </c>
      <c r="BB2027" s="7">
        <v>0</v>
      </c>
      <c r="BC2027" s="8">
        <v>0</v>
      </c>
      <c r="BD2027" s="8">
        <v>0</v>
      </c>
      <c r="BE2027" s="8">
        <v>0</v>
      </c>
      <c r="BF2027" s="8">
        <v>0</v>
      </c>
      <c r="BG2027" s="8">
        <v>2.1020833333333333</v>
      </c>
      <c r="BH2027" s="8">
        <v>0</v>
      </c>
      <c r="BI2027" s="8">
        <v>0</v>
      </c>
      <c r="BJ2027" s="8">
        <v>2.1020833333333333</v>
      </c>
      <c r="BK2027" s="8">
        <v>0</v>
      </c>
      <c r="BL2027" s="8">
        <v>0</v>
      </c>
      <c r="BM2027" s="8">
        <v>0</v>
      </c>
      <c r="BN2027" s="8">
        <v>0</v>
      </c>
      <c r="BO2027" s="8">
        <v>0</v>
      </c>
      <c r="BP2027" s="8">
        <v>0</v>
      </c>
      <c r="BQ2027" s="8">
        <v>0</v>
      </c>
      <c r="BR2027" s="8">
        <v>0</v>
      </c>
    </row>
    <row r="2028" spans="1:70" x14ac:dyDescent="0.25">
      <c r="A2028" s="6">
        <v>35320453</v>
      </c>
      <c r="B2028" t="s">
        <v>3797</v>
      </c>
      <c r="C2028" s="7" t="s">
        <v>86</v>
      </c>
      <c r="D2028" s="7" t="s">
        <v>94</v>
      </c>
      <c r="E2028" s="7" t="s">
        <v>87</v>
      </c>
      <c r="F2028" t="s">
        <v>2507</v>
      </c>
      <c r="G2028" t="s">
        <v>2508</v>
      </c>
      <c r="H2028" t="s">
        <v>3791</v>
      </c>
      <c r="I2028" t="s">
        <v>108</v>
      </c>
      <c r="J2028" t="s">
        <v>78</v>
      </c>
      <c r="K2028" t="s">
        <v>109</v>
      </c>
      <c r="L2028">
        <v>39.037120281</v>
      </c>
      <c r="M2028">
        <v>-121.3366149877</v>
      </c>
      <c r="N2028" s="7" t="s">
        <v>1755</v>
      </c>
      <c r="O2028" s="7" t="s">
        <v>3792</v>
      </c>
      <c r="P2028" s="7" t="s">
        <v>1757</v>
      </c>
      <c r="Q2028" s="7" t="s">
        <v>141</v>
      </c>
      <c r="R2028" s="7">
        <v>0</v>
      </c>
      <c r="S2028" s="7">
        <v>3098</v>
      </c>
      <c r="T2028" s="7" t="s">
        <v>220</v>
      </c>
      <c r="U2028" s="7"/>
      <c r="V2028" s="7" t="s">
        <v>3092</v>
      </c>
      <c r="W2028" s="8">
        <v>0</v>
      </c>
      <c r="X2028" s="8">
        <v>0</v>
      </c>
      <c r="Y2028" s="8">
        <v>1.7399621212121212</v>
      </c>
      <c r="Z2028" s="8">
        <v>1.7399621212121212</v>
      </c>
      <c r="AA2028" s="8">
        <v>0</v>
      </c>
      <c r="AB2028" s="8">
        <v>0</v>
      </c>
      <c r="AC2028" s="8">
        <v>0</v>
      </c>
      <c r="AD2028" s="8">
        <v>0</v>
      </c>
      <c r="AE2028" s="8">
        <v>0</v>
      </c>
      <c r="AF2028" s="8">
        <v>0</v>
      </c>
      <c r="AG2028" s="8">
        <v>0</v>
      </c>
      <c r="AH2028" s="8">
        <v>0</v>
      </c>
      <c r="AI2028" s="8">
        <v>0</v>
      </c>
      <c r="AJ2028" s="8">
        <v>0</v>
      </c>
      <c r="AK2028" s="8">
        <v>0</v>
      </c>
      <c r="AL2028" s="8">
        <v>0</v>
      </c>
      <c r="AM2028" s="8">
        <v>0</v>
      </c>
      <c r="AN2028" s="8">
        <v>0</v>
      </c>
      <c r="AO2028" s="8">
        <v>0</v>
      </c>
      <c r="AP2028" s="8">
        <v>0</v>
      </c>
      <c r="AQ2028" s="8">
        <v>0</v>
      </c>
      <c r="AR2028" s="8">
        <v>0</v>
      </c>
      <c r="AS2028" s="8">
        <v>0</v>
      </c>
      <c r="AT2028" s="8">
        <v>0</v>
      </c>
      <c r="AU2028" s="7">
        <v>0</v>
      </c>
      <c r="AV2028" s="7">
        <v>0</v>
      </c>
      <c r="AW2028" s="7">
        <v>0</v>
      </c>
      <c r="AX2028" s="7">
        <v>0</v>
      </c>
      <c r="AY2028" s="7">
        <v>0</v>
      </c>
      <c r="AZ2028" s="7">
        <v>0</v>
      </c>
      <c r="BA2028" s="7">
        <v>1.7399621212121212</v>
      </c>
      <c r="BB2028" s="7">
        <v>1.7399621212121212</v>
      </c>
      <c r="BC2028" s="8">
        <v>0</v>
      </c>
      <c r="BD2028" s="8">
        <v>0</v>
      </c>
      <c r="BE2028" s="8">
        <v>0</v>
      </c>
      <c r="BF2028" s="8">
        <v>0</v>
      </c>
      <c r="BG2028" s="8">
        <v>0</v>
      </c>
      <c r="BH2028" s="8">
        <v>0</v>
      </c>
      <c r="BI2028" s="8">
        <v>0</v>
      </c>
      <c r="BJ2028" s="8">
        <v>0</v>
      </c>
      <c r="BK2028" s="8">
        <v>0</v>
      </c>
      <c r="BL2028" s="8">
        <v>0</v>
      </c>
      <c r="BM2028" s="8">
        <v>0</v>
      </c>
      <c r="BN2028" s="8">
        <v>0</v>
      </c>
      <c r="BO2028" s="8">
        <v>0</v>
      </c>
      <c r="BP2028" s="8">
        <v>0</v>
      </c>
      <c r="BQ2028" s="8">
        <v>0</v>
      </c>
      <c r="BR2028" s="8">
        <v>0</v>
      </c>
    </row>
    <row r="2029" spans="1:70" x14ac:dyDescent="0.25">
      <c r="A2029" s="6">
        <v>35364022</v>
      </c>
      <c r="B2029" t="s">
        <v>3798</v>
      </c>
      <c r="C2029" s="7" t="s">
        <v>421</v>
      </c>
      <c r="D2029" s="7" t="s">
        <v>2647</v>
      </c>
      <c r="E2029" s="7" t="s">
        <v>421</v>
      </c>
      <c r="F2029" t="s">
        <v>2507</v>
      </c>
      <c r="G2029" t="s">
        <v>2648</v>
      </c>
      <c r="H2029" t="s">
        <v>1173</v>
      </c>
      <c r="I2029" t="s">
        <v>163</v>
      </c>
      <c r="J2029" t="s">
        <v>158</v>
      </c>
      <c r="K2029" t="s">
        <v>159</v>
      </c>
      <c r="L2029">
        <v>36.348195193199999</v>
      </c>
      <c r="M2029">
        <v>-121.3219887315</v>
      </c>
      <c r="N2029" s="7" t="s">
        <v>3799</v>
      </c>
      <c r="O2029" s="7" t="s">
        <v>3800</v>
      </c>
      <c r="P2029" s="7" t="s">
        <v>3801</v>
      </c>
      <c r="Q2029" s="7" t="s">
        <v>141</v>
      </c>
      <c r="R2029" s="7">
        <v>2006</v>
      </c>
      <c r="S2029" s="7">
        <v>462</v>
      </c>
      <c r="T2029" s="7" t="s">
        <v>123</v>
      </c>
      <c r="U2029" s="7"/>
      <c r="V2029" s="7" t="s">
        <v>422</v>
      </c>
      <c r="W2029" s="8">
        <v>0</v>
      </c>
      <c r="X2029" s="8">
        <v>2.4</v>
      </c>
      <c r="Y2029" s="8">
        <v>0</v>
      </c>
      <c r="Z2029" s="8">
        <v>2.4</v>
      </c>
      <c r="AA2029" s="8">
        <v>0</v>
      </c>
      <c r="AB2029" s="8">
        <v>0</v>
      </c>
      <c r="AC2029" s="8">
        <v>0</v>
      </c>
      <c r="AD2029" s="8">
        <v>0</v>
      </c>
      <c r="AE2029" s="8">
        <v>0</v>
      </c>
      <c r="AF2029" s="8">
        <v>0</v>
      </c>
      <c r="AG2029" s="8">
        <v>0</v>
      </c>
      <c r="AH2029" s="8">
        <v>0</v>
      </c>
      <c r="AI2029" s="8">
        <v>0</v>
      </c>
      <c r="AJ2029" s="8">
        <v>0</v>
      </c>
      <c r="AK2029" s="8">
        <v>0</v>
      </c>
      <c r="AL2029" s="8">
        <v>0</v>
      </c>
      <c r="AM2029" s="8">
        <v>0</v>
      </c>
      <c r="AN2029" s="8">
        <v>0</v>
      </c>
      <c r="AO2029" s="8">
        <v>0</v>
      </c>
      <c r="AP2029" s="8">
        <v>0</v>
      </c>
      <c r="AQ2029" s="8">
        <v>0</v>
      </c>
      <c r="AR2029" s="8">
        <v>0</v>
      </c>
      <c r="AS2029" s="8">
        <v>0</v>
      </c>
      <c r="AT2029" s="8">
        <v>0</v>
      </c>
      <c r="AU2029" s="7">
        <v>0</v>
      </c>
      <c r="AV2029" s="7">
        <v>0</v>
      </c>
      <c r="AW2029" s="7">
        <v>0</v>
      </c>
      <c r="AX2029" s="7">
        <v>0</v>
      </c>
      <c r="AY2029" s="7">
        <v>0</v>
      </c>
      <c r="AZ2029" s="7">
        <v>0</v>
      </c>
      <c r="BA2029" s="7">
        <v>0</v>
      </c>
      <c r="BB2029" s="7">
        <v>0</v>
      </c>
      <c r="BC2029" s="8">
        <v>0</v>
      </c>
      <c r="BD2029" s="8">
        <v>0</v>
      </c>
      <c r="BE2029" s="8">
        <v>0</v>
      </c>
      <c r="BF2029" s="8">
        <v>0</v>
      </c>
      <c r="BG2029" s="8">
        <v>0</v>
      </c>
      <c r="BH2029" s="8">
        <v>2.4</v>
      </c>
      <c r="BI2029" s="8">
        <v>0</v>
      </c>
      <c r="BJ2029" s="8">
        <v>2.4</v>
      </c>
      <c r="BK2029" s="8">
        <v>0</v>
      </c>
      <c r="BL2029" s="8">
        <v>0</v>
      </c>
      <c r="BM2029" s="8">
        <v>0</v>
      </c>
      <c r="BN2029" s="8">
        <v>0</v>
      </c>
      <c r="BO2029" s="8">
        <v>0</v>
      </c>
      <c r="BP2029" s="8">
        <v>0</v>
      </c>
      <c r="BQ2029" s="8">
        <v>0</v>
      </c>
      <c r="BR2029" s="8">
        <v>0</v>
      </c>
    </row>
    <row r="2030" spans="1:70" x14ac:dyDescent="0.25">
      <c r="A2030" s="6">
        <v>35337163</v>
      </c>
      <c r="B2030" t="s">
        <v>3802</v>
      </c>
      <c r="C2030" s="7" t="s">
        <v>71</v>
      </c>
      <c r="D2030" s="7" t="s">
        <v>94</v>
      </c>
      <c r="E2030" s="7" t="s">
        <v>73</v>
      </c>
      <c r="F2030" t="s">
        <v>2507</v>
      </c>
      <c r="G2030" t="s">
        <v>2508</v>
      </c>
      <c r="H2030" t="s">
        <v>974</v>
      </c>
      <c r="I2030" t="s">
        <v>108</v>
      </c>
      <c r="J2030" t="s">
        <v>78</v>
      </c>
      <c r="K2030" t="s">
        <v>109</v>
      </c>
      <c r="L2030">
        <v>38.970030288499999</v>
      </c>
      <c r="M2030">
        <v>-121.2606465345</v>
      </c>
      <c r="N2030" s="7" t="s">
        <v>1755</v>
      </c>
      <c r="O2030" s="7" t="s">
        <v>3803</v>
      </c>
      <c r="P2030" s="7" t="s">
        <v>1757</v>
      </c>
      <c r="Q2030" s="7" t="s">
        <v>141</v>
      </c>
      <c r="R2030" s="7">
        <v>185</v>
      </c>
      <c r="S2030" s="7">
        <v>0</v>
      </c>
      <c r="T2030" s="7" t="s">
        <v>220</v>
      </c>
      <c r="U2030" s="7" t="s">
        <v>211</v>
      </c>
      <c r="V2030" s="7" t="s">
        <v>80</v>
      </c>
      <c r="W2030" s="8">
        <v>0.47727272727272729</v>
      </c>
      <c r="X2030" s="8">
        <v>1.5087121212121213</v>
      </c>
      <c r="Y2030" s="8">
        <v>0</v>
      </c>
      <c r="Z2030" s="8">
        <v>1.9859848484848486</v>
      </c>
      <c r="AA2030" s="8">
        <v>0</v>
      </c>
      <c r="AB2030" s="8">
        <v>0</v>
      </c>
      <c r="AC2030" s="8">
        <v>0</v>
      </c>
      <c r="AD2030" s="8">
        <v>0</v>
      </c>
      <c r="AE2030" s="8">
        <v>0</v>
      </c>
      <c r="AF2030" s="8">
        <v>0</v>
      </c>
      <c r="AG2030" s="8">
        <v>0</v>
      </c>
      <c r="AH2030" s="8">
        <v>0</v>
      </c>
      <c r="AI2030" s="8">
        <v>0</v>
      </c>
      <c r="AJ2030" s="8">
        <v>0</v>
      </c>
      <c r="AK2030" s="8">
        <v>0</v>
      </c>
      <c r="AL2030" s="8">
        <v>0</v>
      </c>
      <c r="AM2030" s="8">
        <v>0</v>
      </c>
      <c r="AN2030" s="8">
        <v>0</v>
      </c>
      <c r="AO2030" s="8">
        <v>0</v>
      </c>
      <c r="AP2030" s="8">
        <v>0</v>
      </c>
      <c r="AQ2030" s="8">
        <v>0</v>
      </c>
      <c r="AR2030" s="8">
        <v>0</v>
      </c>
      <c r="AS2030" s="8">
        <v>0</v>
      </c>
      <c r="AT2030" s="8">
        <v>0</v>
      </c>
      <c r="AU2030" s="7">
        <v>0</v>
      </c>
      <c r="AV2030" s="7">
        <v>0</v>
      </c>
      <c r="AW2030" s="7">
        <v>0</v>
      </c>
      <c r="AX2030" s="7">
        <v>0</v>
      </c>
      <c r="AY2030" s="7">
        <v>0.47727272727272729</v>
      </c>
      <c r="AZ2030" s="7">
        <v>1.5087121212121213</v>
      </c>
      <c r="BA2030" s="7">
        <v>0</v>
      </c>
      <c r="BB2030" s="7">
        <v>1.9859848484848486</v>
      </c>
      <c r="BC2030" s="8">
        <v>0</v>
      </c>
      <c r="BD2030" s="8">
        <v>0</v>
      </c>
      <c r="BE2030" s="8">
        <v>0</v>
      </c>
      <c r="BF2030" s="8">
        <v>0</v>
      </c>
      <c r="BG2030" s="8">
        <v>0</v>
      </c>
      <c r="BH2030" s="8">
        <v>0</v>
      </c>
      <c r="BI2030" s="8">
        <v>0</v>
      </c>
      <c r="BJ2030" s="8">
        <v>0</v>
      </c>
      <c r="BK2030" s="8">
        <v>0</v>
      </c>
      <c r="BL2030" s="8">
        <v>0</v>
      </c>
      <c r="BM2030" s="8">
        <v>0</v>
      </c>
      <c r="BN2030" s="8">
        <v>0</v>
      </c>
      <c r="BO2030" s="8">
        <v>0</v>
      </c>
      <c r="BP2030" s="8">
        <v>0</v>
      </c>
      <c r="BQ2030" s="8">
        <v>0</v>
      </c>
      <c r="BR2030" s="8">
        <v>0</v>
      </c>
    </row>
    <row r="2031" spans="1:70" x14ac:dyDescent="0.25">
      <c r="A2031" s="6">
        <v>35337164</v>
      </c>
      <c r="B2031" t="s">
        <v>3804</v>
      </c>
      <c r="C2031" s="7" t="s">
        <v>86</v>
      </c>
      <c r="D2031" s="7" t="s">
        <v>94</v>
      </c>
      <c r="E2031" s="7" t="s">
        <v>87</v>
      </c>
      <c r="F2031" t="s">
        <v>2507</v>
      </c>
      <c r="G2031" t="s">
        <v>2508</v>
      </c>
      <c r="H2031" t="s">
        <v>974</v>
      </c>
      <c r="I2031" t="s">
        <v>108</v>
      </c>
      <c r="J2031" t="s">
        <v>78</v>
      </c>
      <c r="K2031" t="s">
        <v>109</v>
      </c>
      <c r="L2031">
        <v>38.970777590399997</v>
      </c>
      <c r="M2031">
        <v>-121.2498268448</v>
      </c>
      <c r="N2031" s="7" t="s">
        <v>1755</v>
      </c>
      <c r="O2031" s="7" t="s">
        <v>3803</v>
      </c>
      <c r="P2031" s="7" t="s">
        <v>1757</v>
      </c>
      <c r="Q2031" s="7" t="s">
        <v>141</v>
      </c>
      <c r="R2031" s="7">
        <v>185</v>
      </c>
      <c r="S2031" s="7">
        <v>0</v>
      </c>
      <c r="T2031" s="7" t="s">
        <v>220</v>
      </c>
      <c r="U2031" s="7"/>
      <c r="V2031" s="7" t="s">
        <v>321</v>
      </c>
      <c r="W2031" s="8">
        <v>1.9700757575757575</v>
      </c>
      <c r="X2031" s="8">
        <v>0</v>
      </c>
      <c r="Y2031" s="8">
        <v>0.86003787878787874</v>
      </c>
      <c r="Z2031" s="8">
        <v>2.8301136363636363</v>
      </c>
      <c r="AA2031" s="8">
        <v>0</v>
      </c>
      <c r="AB2031" s="8">
        <v>0</v>
      </c>
      <c r="AC2031" s="8">
        <v>0</v>
      </c>
      <c r="AD2031" s="8">
        <v>0</v>
      </c>
      <c r="AE2031" s="8">
        <v>0</v>
      </c>
      <c r="AF2031" s="8">
        <v>0</v>
      </c>
      <c r="AG2031" s="8">
        <v>0</v>
      </c>
      <c r="AH2031" s="8">
        <v>0</v>
      </c>
      <c r="AI2031" s="8">
        <v>0</v>
      </c>
      <c r="AJ2031" s="8">
        <v>0</v>
      </c>
      <c r="AK2031" s="8">
        <v>0</v>
      </c>
      <c r="AL2031" s="8">
        <v>0</v>
      </c>
      <c r="AM2031" s="8">
        <v>0</v>
      </c>
      <c r="AN2031" s="8">
        <v>0</v>
      </c>
      <c r="AO2031" s="8">
        <v>0</v>
      </c>
      <c r="AP2031" s="8">
        <v>0</v>
      </c>
      <c r="AQ2031" s="8">
        <v>0</v>
      </c>
      <c r="AR2031" s="8">
        <v>0</v>
      </c>
      <c r="AS2031" s="8">
        <v>0</v>
      </c>
      <c r="AT2031" s="8">
        <v>0</v>
      </c>
      <c r="AU2031" s="7">
        <v>0</v>
      </c>
      <c r="AV2031" s="7">
        <v>0</v>
      </c>
      <c r="AW2031" s="7">
        <v>0</v>
      </c>
      <c r="AX2031" s="7">
        <v>0</v>
      </c>
      <c r="AY2031" s="7">
        <v>0</v>
      </c>
      <c r="AZ2031" s="7">
        <v>0</v>
      </c>
      <c r="BA2031" s="7">
        <v>0</v>
      </c>
      <c r="BB2031" s="7">
        <v>0</v>
      </c>
      <c r="BC2031" s="8">
        <v>1.9700757575757575</v>
      </c>
      <c r="BD2031" s="8">
        <v>0</v>
      </c>
      <c r="BE2031" s="8">
        <v>0.86003787878787874</v>
      </c>
      <c r="BF2031" s="8">
        <v>2.8301136363636363</v>
      </c>
      <c r="BG2031" s="8">
        <v>0</v>
      </c>
      <c r="BH2031" s="8">
        <v>0</v>
      </c>
      <c r="BI2031" s="8">
        <v>0</v>
      </c>
      <c r="BJ2031" s="8">
        <v>0</v>
      </c>
      <c r="BK2031" s="8">
        <v>0</v>
      </c>
      <c r="BL2031" s="8">
        <v>0</v>
      </c>
      <c r="BM2031" s="8">
        <v>0</v>
      </c>
      <c r="BN2031" s="8">
        <v>0</v>
      </c>
      <c r="BO2031" s="8">
        <v>0</v>
      </c>
      <c r="BP2031" s="8">
        <v>0</v>
      </c>
      <c r="BQ2031" s="8">
        <v>0</v>
      </c>
      <c r="BR2031" s="8">
        <v>0</v>
      </c>
    </row>
    <row r="2032" spans="1:70" x14ac:dyDescent="0.25">
      <c r="A2032" s="6">
        <v>35320449</v>
      </c>
      <c r="B2032" t="s">
        <v>3805</v>
      </c>
      <c r="C2032" s="7" t="s">
        <v>71</v>
      </c>
      <c r="D2032" s="7" t="s">
        <v>94</v>
      </c>
      <c r="E2032" s="7" t="s">
        <v>73</v>
      </c>
      <c r="F2032" t="s">
        <v>2507</v>
      </c>
      <c r="G2032" t="s">
        <v>2508</v>
      </c>
      <c r="H2032" t="s">
        <v>974</v>
      </c>
      <c r="I2032" t="s">
        <v>108</v>
      </c>
      <c r="J2032" t="s">
        <v>78</v>
      </c>
      <c r="K2032" t="s">
        <v>109</v>
      </c>
      <c r="L2032">
        <v>38.975492490599997</v>
      </c>
      <c r="M2032">
        <v>-121.2771796366</v>
      </c>
      <c r="N2032" s="7" t="s">
        <v>1755</v>
      </c>
      <c r="O2032" s="7" t="s">
        <v>3803</v>
      </c>
      <c r="P2032" s="7" t="s">
        <v>1757</v>
      </c>
      <c r="Q2032" s="7" t="s">
        <v>141</v>
      </c>
      <c r="R2032" s="7">
        <v>185</v>
      </c>
      <c r="S2032" s="7">
        <v>0</v>
      </c>
      <c r="T2032" s="7" t="s">
        <v>220</v>
      </c>
      <c r="U2032" s="7" t="s">
        <v>211</v>
      </c>
      <c r="V2032" s="7" t="s">
        <v>80</v>
      </c>
      <c r="W2032" s="8">
        <v>0</v>
      </c>
      <c r="X2032" s="8">
        <v>2.7685606060606061</v>
      </c>
      <c r="Y2032" s="8">
        <v>0</v>
      </c>
      <c r="Z2032" s="8">
        <v>2.7685606060606061</v>
      </c>
      <c r="AA2032" s="8">
        <v>0</v>
      </c>
      <c r="AB2032" s="8">
        <v>0</v>
      </c>
      <c r="AC2032" s="8">
        <v>0</v>
      </c>
      <c r="AD2032" s="8">
        <v>0</v>
      </c>
      <c r="AE2032" s="8">
        <v>0</v>
      </c>
      <c r="AF2032" s="8">
        <v>0</v>
      </c>
      <c r="AG2032" s="8">
        <v>0</v>
      </c>
      <c r="AH2032" s="8">
        <v>0</v>
      </c>
      <c r="AI2032" s="8">
        <v>0</v>
      </c>
      <c r="AJ2032" s="8">
        <v>0</v>
      </c>
      <c r="AK2032" s="8">
        <v>0</v>
      </c>
      <c r="AL2032" s="8">
        <v>0</v>
      </c>
      <c r="AM2032" s="8">
        <v>0</v>
      </c>
      <c r="AN2032" s="8">
        <v>0</v>
      </c>
      <c r="AO2032" s="8">
        <v>0</v>
      </c>
      <c r="AP2032" s="8">
        <v>0</v>
      </c>
      <c r="AQ2032" s="8">
        <v>0</v>
      </c>
      <c r="AR2032" s="8">
        <v>0</v>
      </c>
      <c r="AS2032" s="8">
        <v>0</v>
      </c>
      <c r="AT2032" s="8">
        <v>0</v>
      </c>
      <c r="AU2032" s="7">
        <v>0</v>
      </c>
      <c r="AV2032" s="7">
        <v>0</v>
      </c>
      <c r="AW2032" s="7">
        <v>0</v>
      </c>
      <c r="AX2032" s="7">
        <v>0</v>
      </c>
      <c r="AY2032" s="7">
        <v>0</v>
      </c>
      <c r="AZ2032" s="7">
        <v>2.7685606060606061</v>
      </c>
      <c r="BA2032" s="7">
        <v>0</v>
      </c>
      <c r="BB2032" s="7">
        <v>2.7685606060606061</v>
      </c>
      <c r="BC2032" s="8">
        <v>0</v>
      </c>
      <c r="BD2032" s="8">
        <v>0</v>
      </c>
      <c r="BE2032" s="8">
        <v>0</v>
      </c>
      <c r="BF2032" s="8">
        <v>0</v>
      </c>
      <c r="BG2032" s="8">
        <v>0</v>
      </c>
      <c r="BH2032" s="8">
        <v>0</v>
      </c>
      <c r="BI2032" s="8">
        <v>0</v>
      </c>
      <c r="BJ2032" s="8">
        <v>0</v>
      </c>
      <c r="BK2032" s="8">
        <v>0</v>
      </c>
      <c r="BL2032" s="8">
        <v>0</v>
      </c>
      <c r="BM2032" s="8">
        <v>0</v>
      </c>
      <c r="BN2032" s="8">
        <v>0</v>
      </c>
      <c r="BO2032" s="8">
        <v>0</v>
      </c>
      <c r="BP2032" s="8">
        <v>0</v>
      </c>
      <c r="BQ2032" s="8">
        <v>0</v>
      </c>
      <c r="BR2032" s="8">
        <v>0</v>
      </c>
    </row>
    <row r="2033" spans="1:70" x14ac:dyDescent="0.25">
      <c r="A2033" s="6">
        <v>35320450</v>
      </c>
      <c r="B2033" t="s">
        <v>3806</v>
      </c>
      <c r="C2033" s="7" t="s">
        <v>86</v>
      </c>
      <c r="D2033" s="7" t="s">
        <v>94</v>
      </c>
      <c r="E2033" s="7" t="s">
        <v>87</v>
      </c>
      <c r="F2033" t="s">
        <v>2507</v>
      </c>
      <c r="G2033" t="s">
        <v>2508</v>
      </c>
      <c r="H2033" t="s">
        <v>974</v>
      </c>
      <c r="I2033" t="s">
        <v>108</v>
      </c>
      <c r="J2033" t="s">
        <v>78</v>
      </c>
      <c r="K2033" t="s">
        <v>109</v>
      </c>
      <c r="L2033">
        <v>39.004097570200003</v>
      </c>
      <c r="M2033">
        <v>-121.26048620900001</v>
      </c>
      <c r="N2033" s="7" t="s">
        <v>1755</v>
      </c>
      <c r="O2033" s="7" t="s">
        <v>3807</v>
      </c>
      <c r="P2033" s="7" t="s">
        <v>1757</v>
      </c>
      <c r="Q2033" s="7" t="s">
        <v>141</v>
      </c>
      <c r="R2033" s="7">
        <v>230</v>
      </c>
      <c r="S2033" s="7">
        <v>4147</v>
      </c>
      <c r="T2033" s="7" t="s">
        <v>220</v>
      </c>
      <c r="U2033" s="7" t="s">
        <v>211</v>
      </c>
      <c r="V2033" s="7" t="s">
        <v>217</v>
      </c>
      <c r="W2033" s="8">
        <v>0</v>
      </c>
      <c r="X2033" s="8">
        <v>2.0700757575757578</v>
      </c>
      <c r="Y2033" s="8">
        <v>0</v>
      </c>
      <c r="Z2033" s="8">
        <v>2.0700757575757578</v>
      </c>
      <c r="AA2033" s="8">
        <v>0</v>
      </c>
      <c r="AB2033" s="8">
        <v>0</v>
      </c>
      <c r="AC2033" s="8">
        <v>0</v>
      </c>
      <c r="AD2033" s="8">
        <v>0</v>
      </c>
      <c r="AE2033" s="8">
        <v>0</v>
      </c>
      <c r="AF2033" s="8">
        <v>0</v>
      </c>
      <c r="AG2033" s="8">
        <v>0</v>
      </c>
      <c r="AH2033" s="8">
        <v>0</v>
      </c>
      <c r="AI2033" s="8">
        <v>0</v>
      </c>
      <c r="AJ2033" s="8">
        <v>0</v>
      </c>
      <c r="AK2033" s="8">
        <v>0</v>
      </c>
      <c r="AL2033" s="8">
        <v>0</v>
      </c>
      <c r="AM2033" s="8">
        <v>0</v>
      </c>
      <c r="AN2033" s="8">
        <v>0</v>
      </c>
      <c r="AO2033" s="8">
        <v>0</v>
      </c>
      <c r="AP2033" s="8">
        <v>0</v>
      </c>
      <c r="AQ2033" s="8">
        <v>0</v>
      </c>
      <c r="AR2033" s="8">
        <v>0</v>
      </c>
      <c r="AS2033" s="8">
        <v>0</v>
      </c>
      <c r="AT2033" s="8">
        <v>0</v>
      </c>
      <c r="AU2033" s="7">
        <v>0</v>
      </c>
      <c r="AV2033" s="7">
        <v>0</v>
      </c>
      <c r="AW2033" s="7">
        <v>0</v>
      </c>
      <c r="AX2033" s="7">
        <v>0</v>
      </c>
      <c r="AY2033" s="7">
        <v>0</v>
      </c>
      <c r="AZ2033" s="7">
        <v>2.0700757575757578</v>
      </c>
      <c r="BA2033" s="7">
        <v>0</v>
      </c>
      <c r="BB2033" s="7">
        <v>2.0700757575757578</v>
      </c>
      <c r="BC2033" s="8">
        <v>0</v>
      </c>
      <c r="BD2033" s="8">
        <v>0</v>
      </c>
      <c r="BE2033" s="8">
        <v>0</v>
      </c>
      <c r="BF2033" s="8">
        <v>0</v>
      </c>
      <c r="BG2033" s="8">
        <v>0</v>
      </c>
      <c r="BH2033" s="8">
        <v>0</v>
      </c>
      <c r="BI2033" s="8">
        <v>0</v>
      </c>
      <c r="BJ2033" s="8">
        <v>0</v>
      </c>
      <c r="BK2033" s="8">
        <v>0</v>
      </c>
      <c r="BL2033" s="8">
        <v>0</v>
      </c>
      <c r="BM2033" s="8">
        <v>0</v>
      </c>
      <c r="BN2033" s="8">
        <v>0</v>
      </c>
      <c r="BO2033" s="8">
        <v>0</v>
      </c>
      <c r="BP2033" s="8">
        <v>0</v>
      </c>
      <c r="BQ2033" s="8">
        <v>0</v>
      </c>
      <c r="BR2033" s="8">
        <v>0</v>
      </c>
    </row>
    <row r="2034" spans="1:70" x14ac:dyDescent="0.25">
      <c r="A2034" s="6">
        <v>35339290</v>
      </c>
      <c r="B2034" t="s">
        <v>3808</v>
      </c>
      <c r="C2034" s="7" t="s">
        <v>421</v>
      </c>
      <c r="D2034" s="7" t="s">
        <v>94</v>
      </c>
      <c r="E2034" s="7" t="s">
        <v>421</v>
      </c>
      <c r="F2034" t="s">
        <v>2507</v>
      </c>
      <c r="G2034" t="s">
        <v>2508</v>
      </c>
      <c r="H2034" t="s">
        <v>1798</v>
      </c>
      <c r="I2034" t="s">
        <v>108</v>
      </c>
      <c r="J2034" t="s">
        <v>78</v>
      </c>
      <c r="K2034" t="s">
        <v>109</v>
      </c>
      <c r="L2034">
        <v>38.996219054900003</v>
      </c>
      <c r="M2034">
        <v>-121.1167376593</v>
      </c>
      <c r="N2034" s="7" t="s">
        <v>1755</v>
      </c>
      <c r="O2034" s="7" t="s">
        <v>3807</v>
      </c>
      <c r="P2034" s="7" t="s">
        <v>1757</v>
      </c>
      <c r="Q2034" s="7" t="s">
        <v>141</v>
      </c>
      <c r="R2034" s="7">
        <v>230</v>
      </c>
      <c r="S2034" s="7">
        <v>4147</v>
      </c>
      <c r="T2034" s="7" t="s">
        <v>220</v>
      </c>
      <c r="U2034" s="7"/>
      <c r="V2034" s="7" t="s">
        <v>3749</v>
      </c>
      <c r="W2034" s="8">
        <v>0.65</v>
      </c>
      <c r="X2034" s="8">
        <v>0</v>
      </c>
      <c r="Y2034" s="8">
        <v>0</v>
      </c>
      <c r="Z2034" s="8">
        <v>0.65</v>
      </c>
      <c r="AA2034" s="8">
        <v>0</v>
      </c>
      <c r="AB2034" s="8">
        <v>0</v>
      </c>
      <c r="AC2034" s="8">
        <v>0</v>
      </c>
      <c r="AD2034" s="8">
        <v>0</v>
      </c>
      <c r="AE2034" s="8">
        <v>0</v>
      </c>
      <c r="AF2034" s="8">
        <v>0</v>
      </c>
      <c r="AG2034" s="8">
        <v>0</v>
      </c>
      <c r="AH2034" s="8">
        <v>0</v>
      </c>
      <c r="AI2034" s="8">
        <v>0</v>
      </c>
      <c r="AJ2034" s="8">
        <v>0</v>
      </c>
      <c r="AK2034" s="8">
        <v>0</v>
      </c>
      <c r="AL2034" s="8">
        <v>0</v>
      </c>
      <c r="AM2034" s="8">
        <v>0</v>
      </c>
      <c r="AN2034" s="8">
        <v>0</v>
      </c>
      <c r="AO2034" s="8">
        <v>0</v>
      </c>
      <c r="AP2034" s="8">
        <v>0</v>
      </c>
      <c r="AQ2034" s="8">
        <v>0</v>
      </c>
      <c r="AR2034" s="8">
        <v>0</v>
      </c>
      <c r="AS2034" s="8">
        <v>0</v>
      </c>
      <c r="AT2034" s="8">
        <v>0</v>
      </c>
      <c r="AU2034" s="7">
        <v>0</v>
      </c>
      <c r="AV2034" s="7">
        <v>0</v>
      </c>
      <c r="AW2034" s="7">
        <v>0</v>
      </c>
      <c r="AX2034" s="7">
        <v>0</v>
      </c>
      <c r="AY2034" s="7">
        <v>0</v>
      </c>
      <c r="AZ2034" s="7">
        <v>0</v>
      </c>
      <c r="BA2034" s="7">
        <v>0</v>
      </c>
      <c r="BB2034" s="7">
        <v>0</v>
      </c>
      <c r="BC2034" s="8">
        <v>0</v>
      </c>
      <c r="BD2034" s="8">
        <v>0</v>
      </c>
      <c r="BE2034" s="8">
        <v>0</v>
      </c>
      <c r="BF2034" s="8">
        <v>0</v>
      </c>
      <c r="BG2034" s="8">
        <v>0.65</v>
      </c>
      <c r="BH2034" s="8">
        <v>0</v>
      </c>
      <c r="BI2034" s="8">
        <v>0</v>
      </c>
      <c r="BJ2034" s="8">
        <v>0.65</v>
      </c>
      <c r="BK2034" s="8">
        <v>0</v>
      </c>
      <c r="BL2034" s="8">
        <v>0</v>
      </c>
      <c r="BM2034" s="8">
        <v>0</v>
      </c>
      <c r="BN2034" s="8">
        <v>0</v>
      </c>
      <c r="BO2034" s="8">
        <v>0</v>
      </c>
      <c r="BP2034" s="8">
        <v>0</v>
      </c>
      <c r="BQ2034" s="8">
        <v>0</v>
      </c>
      <c r="BR2034" s="8">
        <v>0</v>
      </c>
    </row>
    <row r="2035" spans="1:70" x14ac:dyDescent="0.25">
      <c r="A2035" s="6">
        <v>35339291</v>
      </c>
      <c r="B2035" t="s">
        <v>3809</v>
      </c>
      <c r="C2035" s="7" t="s">
        <v>421</v>
      </c>
      <c r="D2035" s="7" t="s">
        <v>94</v>
      </c>
      <c r="E2035" s="7" t="s">
        <v>421</v>
      </c>
      <c r="F2035" t="s">
        <v>2507</v>
      </c>
      <c r="G2035" t="s">
        <v>2508</v>
      </c>
      <c r="H2035" t="s">
        <v>974</v>
      </c>
      <c r="I2035" t="s">
        <v>108</v>
      </c>
      <c r="J2035" t="s">
        <v>78</v>
      </c>
      <c r="K2035" t="s">
        <v>109</v>
      </c>
      <c r="L2035">
        <v>38.996394277999997</v>
      </c>
      <c r="M2035">
        <v>-121.2680579182</v>
      </c>
      <c r="N2035" s="7" t="s">
        <v>1755</v>
      </c>
      <c r="O2035" s="7" t="s">
        <v>3807</v>
      </c>
      <c r="P2035" s="7" t="s">
        <v>1757</v>
      </c>
      <c r="Q2035" s="7" t="s">
        <v>141</v>
      </c>
      <c r="R2035" s="7">
        <v>230</v>
      </c>
      <c r="S2035" s="7">
        <v>4147</v>
      </c>
      <c r="T2035" s="7" t="s">
        <v>220</v>
      </c>
      <c r="U2035" s="7"/>
      <c r="V2035" s="7" t="s">
        <v>3749</v>
      </c>
      <c r="W2035" s="8">
        <v>1.29</v>
      </c>
      <c r="X2035" s="8">
        <v>0</v>
      </c>
      <c r="Y2035" s="8">
        <v>0</v>
      </c>
      <c r="Z2035" s="8">
        <v>1.29</v>
      </c>
      <c r="AA2035" s="8">
        <v>0</v>
      </c>
      <c r="AB2035" s="8">
        <v>0</v>
      </c>
      <c r="AC2035" s="8">
        <v>0</v>
      </c>
      <c r="AD2035" s="8">
        <v>0</v>
      </c>
      <c r="AE2035" s="8">
        <v>0</v>
      </c>
      <c r="AF2035" s="8">
        <v>0</v>
      </c>
      <c r="AG2035" s="8">
        <v>0</v>
      </c>
      <c r="AH2035" s="8">
        <v>0</v>
      </c>
      <c r="AI2035" s="8">
        <v>0</v>
      </c>
      <c r="AJ2035" s="8">
        <v>0</v>
      </c>
      <c r="AK2035" s="8">
        <v>0</v>
      </c>
      <c r="AL2035" s="8">
        <v>0</v>
      </c>
      <c r="AM2035" s="8">
        <v>0</v>
      </c>
      <c r="AN2035" s="8">
        <v>0</v>
      </c>
      <c r="AO2035" s="8">
        <v>0</v>
      </c>
      <c r="AP2035" s="8">
        <v>0</v>
      </c>
      <c r="AQ2035" s="8">
        <v>0</v>
      </c>
      <c r="AR2035" s="8">
        <v>0</v>
      </c>
      <c r="AS2035" s="8">
        <v>0</v>
      </c>
      <c r="AT2035" s="8">
        <v>0</v>
      </c>
      <c r="AU2035" s="7">
        <v>0</v>
      </c>
      <c r="AV2035" s="7">
        <v>0</v>
      </c>
      <c r="AW2035" s="7">
        <v>0</v>
      </c>
      <c r="AX2035" s="7">
        <v>0</v>
      </c>
      <c r="AY2035" s="7">
        <v>0</v>
      </c>
      <c r="AZ2035" s="7">
        <v>0</v>
      </c>
      <c r="BA2035" s="7">
        <v>0</v>
      </c>
      <c r="BB2035" s="7">
        <v>0</v>
      </c>
      <c r="BC2035" s="8">
        <v>0</v>
      </c>
      <c r="BD2035" s="8">
        <v>0</v>
      </c>
      <c r="BE2035" s="8">
        <v>0</v>
      </c>
      <c r="BF2035" s="8">
        <v>0</v>
      </c>
      <c r="BG2035" s="8">
        <v>1.29</v>
      </c>
      <c r="BH2035" s="8">
        <v>0</v>
      </c>
      <c r="BI2035" s="8">
        <v>0</v>
      </c>
      <c r="BJ2035" s="8">
        <v>1.29</v>
      </c>
      <c r="BK2035" s="8">
        <v>0</v>
      </c>
      <c r="BL2035" s="8">
        <v>0</v>
      </c>
      <c r="BM2035" s="8">
        <v>0</v>
      </c>
      <c r="BN2035" s="8">
        <v>0</v>
      </c>
      <c r="BO2035" s="8">
        <v>0</v>
      </c>
      <c r="BP2035" s="8">
        <v>0</v>
      </c>
      <c r="BQ2035" s="8">
        <v>0</v>
      </c>
      <c r="BR2035" s="8">
        <v>0</v>
      </c>
    </row>
    <row r="2036" spans="1:70" x14ac:dyDescent="0.25">
      <c r="A2036" s="6">
        <v>35339292</v>
      </c>
      <c r="B2036" t="s">
        <v>3810</v>
      </c>
      <c r="C2036" s="7" t="s">
        <v>421</v>
      </c>
      <c r="D2036" s="7" t="s">
        <v>94</v>
      </c>
      <c r="E2036" s="7" t="s">
        <v>421</v>
      </c>
      <c r="F2036" t="s">
        <v>2507</v>
      </c>
      <c r="G2036" t="s">
        <v>2508</v>
      </c>
      <c r="H2036" t="s">
        <v>974</v>
      </c>
      <c r="I2036" t="s">
        <v>108</v>
      </c>
      <c r="J2036" t="s">
        <v>78</v>
      </c>
      <c r="K2036" t="s">
        <v>109</v>
      </c>
      <c r="L2036">
        <v>38.9969240824</v>
      </c>
      <c r="M2036">
        <v>-121.2718302161</v>
      </c>
      <c r="N2036" s="7" t="s">
        <v>1755</v>
      </c>
      <c r="O2036" s="7" t="s">
        <v>3807</v>
      </c>
      <c r="P2036" s="7" t="s">
        <v>1757</v>
      </c>
      <c r="Q2036" s="7" t="s">
        <v>141</v>
      </c>
      <c r="R2036" s="7">
        <v>230</v>
      </c>
      <c r="S2036" s="7">
        <v>4147</v>
      </c>
      <c r="T2036" s="7" t="s">
        <v>220</v>
      </c>
      <c r="U2036" s="7"/>
      <c r="V2036" s="7" t="s">
        <v>3749</v>
      </c>
      <c r="W2036" s="8">
        <v>1.24</v>
      </c>
      <c r="X2036" s="8">
        <v>0</v>
      </c>
      <c r="Y2036" s="8">
        <v>0</v>
      </c>
      <c r="Z2036" s="8">
        <v>1.24</v>
      </c>
      <c r="AA2036" s="8">
        <v>0</v>
      </c>
      <c r="AB2036" s="8">
        <v>0</v>
      </c>
      <c r="AC2036" s="8">
        <v>0</v>
      </c>
      <c r="AD2036" s="8">
        <v>0</v>
      </c>
      <c r="AE2036" s="8">
        <v>0</v>
      </c>
      <c r="AF2036" s="8">
        <v>0</v>
      </c>
      <c r="AG2036" s="8">
        <v>0</v>
      </c>
      <c r="AH2036" s="8">
        <v>0</v>
      </c>
      <c r="AI2036" s="8">
        <v>0</v>
      </c>
      <c r="AJ2036" s="8">
        <v>0</v>
      </c>
      <c r="AK2036" s="8">
        <v>0</v>
      </c>
      <c r="AL2036" s="8">
        <v>0</v>
      </c>
      <c r="AM2036" s="8">
        <v>0</v>
      </c>
      <c r="AN2036" s="8">
        <v>0</v>
      </c>
      <c r="AO2036" s="8">
        <v>0</v>
      </c>
      <c r="AP2036" s="8">
        <v>0</v>
      </c>
      <c r="AQ2036" s="8">
        <v>0</v>
      </c>
      <c r="AR2036" s="8">
        <v>0</v>
      </c>
      <c r="AS2036" s="8">
        <v>0</v>
      </c>
      <c r="AT2036" s="8">
        <v>0</v>
      </c>
      <c r="AU2036" s="7">
        <v>0</v>
      </c>
      <c r="AV2036" s="7">
        <v>0</v>
      </c>
      <c r="AW2036" s="7">
        <v>0</v>
      </c>
      <c r="AX2036" s="7">
        <v>0</v>
      </c>
      <c r="AY2036" s="7">
        <v>0</v>
      </c>
      <c r="AZ2036" s="7">
        <v>0</v>
      </c>
      <c r="BA2036" s="7">
        <v>0</v>
      </c>
      <c r="BB2036" s="7">
        <v>0</v>
      </c>
      <c r="BC2036" s="8">
        <v>0</v>
      </c>
      <c r="BD2036" s="8">
        <v>0</v>
      </c>
      <c r="BE2036" s="8">
        <v>0</v>
      </c>
      <c r="BF2036" s="8">
        <v>0</v>
      </c>
      <c r="BG2036" s="8">
        <v>1.24</v>
      </c>
      <c r="BH2036" s="8">
        <v>0</v>
      </c>
      <c r="BI2036" s="8">
        <v>0</v>
      </c>
      <c r="BJ2036" s="8">
        <v>1.24</v>
      </c>
      <c r="BK2036" s="8">
        <v>0</v>
      </c>
      <c r="BL2036" s="8">
        <v>0</v>
      </c>
      <c r="BM2036" s="8">
        <v>0</v>
      </c>
      <c r="BN2036" s="8">
        <v>0</v>
      </c>
      <c r="BO2036" s="8">
        <v>0</v>
      </c>
      <c r="BP2036" s="8">
        <v>0</v>
      </c>
      <c r="BQ2036" s="8">
        <v>0</v>
      </c>
      <c r="BR2036" s="8">
        <v>0</v>
      </c>
    </row>
    <row r="2037" spans="1:70" x14ac:dyDescent="0.25">
      <c r="A2037" s="6">
        <v>35349244</v>
      </c>
      <c r="B2037" t="s">
        <v>3811</v>
      </c>
      <c r="C2037" s="7" t="s">
        <v>86</v>
      </c>
      <c r="D2037" s="7" t="s">
        <v>94</v>
      </c>
      <c r="E2037" s="7" t="s">
        <v>87</v>
      </c>
      <c r="F2037" t="s">
        <v>2507</v>
      </c>
      <c r="G2037" t="s">
        <v>2508</v>
      </c>
      <c r="H2037" t="s">
        <v>974</v>
      </c>
      <c r="I2037" t="s">
        <v>108</v>
      </c>
      <c r="J2037" t="s">
        <v>78</v>
      </c>
      <c r="K2037" t="s">
        <v>109</v>
      </c>
      <c r="L2037">
        <v>38.9873053759</v>
      </c>
      <c r="M2037">
        <v>-121.25417603</v>
      </c>
      <c r="N2037" s="7" t="s">
        <v>1755</v>
      </c>
      <c r="O2037" s="7" t="s">
        <v>3807</v>
      </c>
      <c r="P2037" s="7" t="s">
        <v>1757</v>
      </c>
      <c r="Q2037" s="7" t="s">
        <v>141</v>
      </c>
      <c r="R2037" s="7">
        <v>230</v>
      </c>
      <c r="S2037" s="7">
        <v>4147</v>
      </c>
      <c r="T2037" s="7" t="s">
        <v>220</v>
      </c>
      <c r="U2037" s="7" t="s">
        <v>211</v>
      </c>
      <c r="V2037" s="7" t="s">
        <v>217</v>
      </c>
      <c r="W2037" s="8">
        <v>0</v>
      </c>
      <c r="X2037" s="8">
        <v>0.60681818181818181</v>
      </c>
      <c r="Y2037" s="8">
        <v>0.82253787878787876</v>
      </c>
      <c r="Z2037" s="8">
        <v>1.4293560606060607</v>
      </c>
      <c r="AA2037" s="8">
        <v>0</v>
      </c>
      <c r="AB2037" s="8">
        <v>0</v>
      </c>
      <c r="AC2037" s="8">
        <v>0</v>
      </c>
      <c r="AD2037" s="8">
        <v>0</v>
      </c>
      <c r="AE2037" s="8">
        <v>0</v>
      </c>
      <c r="AF2037" s="8">
        <v>0</v>
      </c>
      <c r="AG2037" s="8">
        <v>0</v>
      </c>
      <c r="AH2037" s="8">
        <v>0</v>
      </c>
      <c r="AI2037" s="8">
        <v>0</v>
      </c>
      <c r="AJ2037" s="8">
        <v>0</v>
      </c>
      <c r="AK2037" s="8">
        <v>0</v>
      </c>
      <c r="AL2037" s="8">
        <v>0</v>
      </c>
      <c r="AM2037" s="8">
        <v>0</v>
      </c>
      <c r="AN2037" s="8">
        <v>0</v>
      </c>
      <c r="AO2037" s="8">
        <v>0</v>
      </c>
      <c r="AP2037" s="8">
        <v>0</v>
      </c>
      <c r="AQ2037" s="8">
        <v>0</v>
      </c>
      <c r="AR2037" s="8">
        <v>0</v>
      </c>
      <c r="AS2037" s="8">
        <v>0</v>
      </c>
      <c r="AT2037" s="8">
        <v>0</v>
      </c>
      <c r="AU2037" s="7">
        <v>0</v>
      </c>
      <c r="AV2037" s="7">
        <v>0</v>
      </c>
      <c r="AW2037" s="7">
        <v>0</v>
      </c>
      <c r="AX2037" s="7">
        <v>0</v>
      </c>
      <c r="AY2037" s="7">
        <v>0</v>
      </c>
      <c r="AZ2037" s="7">
        <v>0.60681818181818181</v>
      </c>
      <c r="BA2037" s="7">
        <v>0.82253787878787876</v>
      </c>
      <c r="BB2037" s="7">
        <v>1.4293560606060605</v>
      </c>
      <c r="BC2037" s="8">
        <v>0</v>
      </c>
      <c r="BD2037" s="8">
        <v>0</v>
      </c>
      <c r="BE2037" s="8">
        <v>0</v>
      </c>
      <c r="BF2037" s="8">
        <v>0</v>
      </c>
      <c r="BG2037" s="8">
        <v>0</v>
      </c>
      <c r="BH2037" s="8">
        <v>0</v>
      </c>
      <c r="BI2037" s="8">
        <v>0</v>
      </c>
      <c r="BJ2037" s="8">
        <v>0</v>
      </c>
      <c r="BK2037" s="8">
        <v>0</v>
      </c>
      <c r="BL2037" s="8">
        <v>0</v>
      </c>
      <c r="BM2037" s="8">
        <v>0</v>
      </c>
      <c r="BN2037" s="8">
        <v>0</v>
      </c>
      <c r="BO2037" s="8">
        <v>0</v>
      </c>
      <c r="BP2037" s="8">
        <v>0</v>
      </c>
      <c r="BQ2037" s="8">
        <v>0</v>
      </c>
      <c r="BR2037" s="8">
        <v>0</v>
      </c>
    </row>
    <row r="2038" spans="1:70" x14ac:dyDescent="0.25">
      <c r="A2038" s="6">
        <v>35018787</v>
      </c>
      <c r="B2038" t="s">
        <v>3812</v>
      </c>
      <c r="C2038" s="7" t="s">
        <v>101</v>
      </c>
      <c r="D2038" s="7" t="s">
        <v>94</v>
      </c>
      <c r="E2038" s="7" t="s">
        <v>95</v>
      </c>
      <c r="F2038" t="s">
        <v>2507</v>
      </c>
      <c r="G2038" t="s">
        <v>2508</v>
      </c>
      <c r="H2038" t="s">
        <v>1787</v>
      </c>
      <c r="I2038" t="s">
        <v>108</v>
      </c>
      <c r="J2038" t="s">
        <v>78</v>
      </c>
      <c r="K2038" t="s">
        <v>109</v>
      </c>
      <c r="L2038">
        <v>39.0043933217</v>
      </c>
      <c r="M2038">
        <v>-121.0305544782</v>
      </c>
      <c r="N2038" s="7" t="s">
        <v>1788</v>
      </c>
      <c r="O2038" s="7" t="s">
        <v>3813</v>
      </c>
      <c r="P2038" s="7" t="s">
        <v>1790</v>
      </c>
      <c r="Q2038" s="7" t="s">
        <v>170</v>
      </c>
      <c r="R2038" s="7">
        <v>2852</v>
      </c>
      <c r="S2038" s="7"/>
      <c r="T2038" s="7"/>
      <c r="U2038" s="7"/>
      <c r="V2038" s="7" t="s">
        <v>101</v>
      </c>
      <c r="W2038" s="8">
        <v>0.54053030303030303</v>
      </c>
      <c r="X2038" s="8">
        <v>0</v>
      </c>
      <c r="Y2038" s="8">
        <v>0</v>
      </c>
      <c r="Z2038" s="8">
        <v>0.54053030303030303</v>
      </c>
      <c r="AA2038" s="8">
        <v>0</v>
      </c>
      <c r="AB2038" s="8">
        <v>0</v>
      </c>
      <c r="AC2038" s="8">
        <v>0</v>
      </c>
      <c r="AD2038" s="8">
        <v>0</v>
      </c>
      <c r="AE2038" s="8">
        <v>0.54053030303030303</v>
      </c>
      <c r="AF2038" s="8">
        <v>0</v>
      </c>
      <c r="AG2038" s="8">
        <v>0</v>
      </c>
      <c r="AH2038" s="8">
        <v>0.54053030303030303</v>
      </c>
      <c r="AI2038" s="8">
        <v>0</v>
      </c>
      <c r="AJ2038" s="8">
        <v>0</v>
      </c>
      <c r="AK2038" s="8">
        <v>0</v>
      </c>
      <c r="AL2038" s="8">
        <v>0</v>
      </c>
      <c r="AM2038" s="8">
        <v>0</v>
      </c>
      <c r="AN2038" s="8">
        <v>0</v>
      </c>
      <c r="AO2038" s="8">
        <v>0</v>
      </c>
      <c r="AP2038" s="8">
        <v>0</v>
      </c>
      <c r="AQ2038" s="8">
        <v>0</v>
      </c>
      <c r="AR2038" s="8">
        <v>0</v>
      </c>
      <c r="AS2038" s="8">
        <v>0</v>
      </c>
      <c r="AT2038" s="8">
        <v>0</v>
      </c>
      <c r="AU2038" s="7">
        <v>0</v>
      </c>
      <c r="AV2038" s="7">
        <v>0</v>
      </c>
      <c r="AW2038" s="7">
        <v>0</v>
      </c>
      <c r="AX2038" s="7">
        <v>0</v>
      </c>
      <c r="AY2038" s="7">
        <v>0</v>
      </c>
      <c r="AZ2038" s="7">
        <v>0</v>
      </c>
      <c r="BA2038" s="7">
        <v>0</v>
      </c>
      <c r="BB2038" s="7">
        <v>0</v>
      </c>
      <c r="BC2038" s="8">
        <v>0</v>
      </c>
      <c r="BD2038" s="8">
        <v>0</v>
      </c>
      <c r="BE2038" s="8">
        <v>0</v>
      </c>
      <c r="BF2038" s="8">
        <v>0</v>
      </c>
      <c r="BG2038" s="8">
        <v>0</v>
      </c>
      <c r="BH2038" s="8">
        <v>0</v>
      </c>
      <c r="BI2038" s="8">
        <v>0</v>
      </c>
      <c r="BJ2038" s="8">
        <v>0</v>
      </c>
      <c r="BK2038" s="8">
        <v>0</v>
      </c>
      <c r="BL2038" s="8">
        <v>0</v>
      </c>
      <c r="BM2038" s="8">
        <v>0</v>
      </c>
      <c r="BN2038" s="8">
        <v>0</v>
      </c>
      <c r="BO2038" s="8">
        <v>0</v>
      </c>
      <c r="BP2038" s="8">
        <v>0</v>
      </c>
      <c r="BQ2038" s="8">
        <v>0</v>
      </c>
      <c r="BR2038" s="8">
        <v>0</v>
      </c>
    </row>
    <row r="2039" spans="1:70" x14ac:dyDescent="0.25">
      <c r="A2039" s="6">
        <v>35040225</v>
      </c>
      <c r="B2039" t="s">
        <v>3814</v>
      </c>
      <c r="C2039" s="7" t="s">
        <v>101</v>
      </c>
      <c r="D2039" s="7" t="s">
        <v>94</v>
      </c>
      <c r="E2039" s="7" t="s">
        <v>95</v>
      </c>
      <c r="F2039" t="s">
        <v>2507</v>
      </c>
      <c r="G2039" t="s">
        <v>2508</v>
      </c>
      <c r="H2039" t="s">
        <v>329</v>
      </c>
      <c r="I2039" t="s">
        <v>330</v>
      </c>
      <c r="J2039" t="s">
        <v>78</v>
      </c>
      <c r="K2039" t="s">
        <v>109</v>
      </c>
      <c r="L2039">
        <v>39.068376423899998</v>
      </c>
      <c r="M2039">
        <v>-121.0339974611</v>
      </c>
      <c r="N2039" s="7" t="s">
        <v>1801</v>
      </c>
      <c r="O2039" s="7" t="s">
        <v>3815</v>
      </c>
      <c r="P2039" s="7" t="s">
        <v>1803</v>
      </c>
      <c r="Q2039" s="7" t="s">
        <v>170</v>
      </c>
      <c r="R2039" s="7">
        <v>1054</v>
      </c>
      <c r="S2039" s="7"/>
      <c r="T2039" s="7"/>
      <c r="U2039" s="7"/>
      <c r="V2039" s="7" t="s">
        <v>101</v>
      </c>
      <c r="W2039" s="8">
        <v>1.6257575757575757</v>
      </c>
      <c r="X2039" s="8">
        <v>0</v>
      </c>
      <c r="Y2039" s="8">
        <v>0</v>
      </c>
      <c r="Z2039" s="8">
        <v>1.6257575757575757</v>
      </c>
      <c r="AA2039" s="8">
        <v>0</v>
      </c>
      <c r="AB2039" s="8">
        <v>0</v>
      </c>
      <c r="AC2039" s="8">
        <v>0</v>
      </c>
      <c r="AD2039" s="8">
        <v>0</v>
      </c>
      <c r="AE2039" s="8">
        <v>1.6257575757575753</v>
      </c>
      <c r="AF2039" s="8">
        <v>0</v>
      </c>
      <c r="AG2039" s="8">
        <v>0</v>
      </c>
      <c r="AH2039" s="8">
        <v>1.6257575757575753</v>
      </c>
      <c r="AI2039" s="8">
        <v>0</v>
      </c>
      <c r="AJ2039" s="8">
        <v>0</v>
      </c>
      <c r="AK2039" s="8">
        <v>0</v>
      </c>
      <c r="AL2039" s="8">
        <v>0</v>
      </c>
      <c r="AM2039" s="8">
        <v>0</v>
      </c>
      <c r="AN2039" s="8">
        <v>0</v>
      </c>
      <c r="AO2039" s="8">
        <v>0</v>
      </c>
      <c r="AP2039" s="8">
        <v>0</v>
      </c>
      <c r="AQ2039" s="8">
        <v>0</v>
      </c>
      <c r="AR2039" s="8">
        <v>0</v>
      </c>
      <c r="AS2039" s="8">
        <v>0</v>
      </c>
      <c r="AT2039" s="8">
        <v>0</v>
      </c>
      <c r="AU2039" s="7">
        <v>0</v>
      </c>
      <c r="AV2039" s="7">
        <v>0</v>
      </c>
      <c r="AW2039" s="7">
        <v>0</v>
      </c>
      <c r="AX2039" s="7">
        <v>0</v>
      </c>
      <c r="AY2039" s="7">
        <v>0</v>
      </c>
      <c r="AZ2039" s="7">
        <v>0</v>
      </c>
      <c r="BA2039" s="7">
        <v>0</v>
      </c>
      <c r="BB2039" s="7">
        <v>0</v>
      </c>
      <c r="BC2039" s="8">
        <v>0</v>
      </c>
      <c r="BD2039" s="8">
        <v>0</v>
      </c>
      <c r="BE2039" s="8">
        <v>0</v>
      </c>
      <c r="BF2039" s="8">
        <v>0</v>
      </c>
      <c r="BG2039" s="8">
        <v>0</v>
      </c>
      <c r="BH2039" s="8">
        <v>0</v>
      </c>
      <c r="BI2039" s="8">
        <v>0</v>
      </c>
      <c r="BJ2039" s="8">
        <v>0</v>
      </c>
      <c r="BK2039" s="8">
        <v>0</v>
      </c>
      <c r="BL2039" s="8">
        <v>0</v>
      </c>
      <c r="BM2039" s="8">
        <v>0</v>
      </c>
      <c r="BN2039" s="8">
        <v>0</v>
      </c>
      <c r="BO2039" s="8">
        <v>0</v>
      </c>
      <c r="BP2039" s="8">
        <v>0</v>
      </c>
      <c r="BQ2039" s="8">
        <v>0</v>
      </c>
      <c r="BR2039" s="8">
        <v>0</v>
      </c>
    </row>
    <row r="2040" spans="1:70" x14ac:dyDescent="0.25">
      <c r="A2040" s="6">
        <v>35250576</v>
      </c>
      <c r="B2040" t="s">
        <v>3816</v>
      </c>
      <c r="C2040" s="7" t="s">
        <v>137</v>
      </c>
      <c r="D2040" s="7" t="s">
        <v>94</v>
      </c>
      <c r="E2040" s="7" t="s">
        <v>95</v>
      </c>
      <c r="F2040" t="s">
        <v>2507</v>
      </c>
      <c r="G2040" t="s">
        <v>2508</v>
      </c>
      <c r="H2040" t="s">
        <v>1814</v>
      </c>
      <c r="I2040" t="s">
        <v>1044</v>
      </c>
      <c r="J2040" t="s">
        <v>153</v>
      </c>
      <c r="K2040" t="s">
        <v>196</v>
      </c>
      <c r="L2040">
        <v>39.080280806799998</v>
      </c>
      <c r="M2040">
        <v>-122.95131455879999</v>
      </c>
      <c r="N2040" s="7" t="s">
        <v>1815</v>
      </c>
      <c r="O2040" s="7" t="s">
        <v>3817</v>
      </c>
      <c r="P2040" s="7" t="s">
        <v>1817</v>
      </c>
      <c r="Q2040" s="7" t="s">
        <v>141</v>
      </c>
      <c r="R2040" s="7">
        <v>58</v>
      </c>
      <c r="S2040" s="7">
        <v>486</v>
      </c>
      <c r="T2040" s="7" t="s">
        <v>134</v>
      </c>
      <c r="U2040" s="7"/>
      <c r="V2040" s="7" t="s">
        <v>207</v>
      </c>
      <c r="W2040" s="8">
        <v>1.1850378787878788</v>
      </c>
      <c r="X2040" s="8">
        <v>0</v>
      </c>
      <c r="Y2040" s="8">
        <v>0</v>
      </c>
      <c r="Z2040" s="8">
        <v>1.1850378787878788</v>
      </c>
      <c r="AA2040" s="8">
        <v>0</v>
      </c>
      <c r="AB2040" s="8">
        <v>0</v>
      </c>
      <c r="AC2040" s="8">
        <v>0</v>
      </c>
      <c r="AD2040" s="8">
        <v>0</v>
      </c>
      <c r="AE2040" s="8">
        <v>0</v>
      </c>
      <c r="AF2040" s="8">
        <v>0</v>
      </c>
      <c r="AG2040" s="8">
        <v>0</v>
      </c>
      <c r="AH2040" s="8">
        <v>0</v>
      </c>
      <c r="AI2040" s="8">
        <v>0</v>
      </c>
      <c r="AJ2040" s="8">
        <v>0</v>
      </c>
      <c r="AK2040" s="8">
        <v>0</v>
      </c>
      <c r="AL2040" s="8">
        <v>0</v>
      </c>
      <c r="AM2040" s="8">
        <v>0</v>
      </c>
      <c r="AN2040" s="8">
        <v>0</v>
      </c>
      <c r="AO2040" s="8">
        <v>0</v>
      </c>
      <c r="AP2040" s="8">
        <v>0</v>
      </c>
      <c r="AQ2040" s="8">
        <v>0</v>
      </c>
      <c r="AR2040" s="8">
        <v>0</v>
      </c>
      <c r="AS2040" s="8">
        <v>0</v>
      </c>
      <c r="AT2040" s="8">
        <v>0</v>
      </c>
      <c r="AU2040" s="7">
        <v>0</v>
      </c>
      <c r="AV2040" s="7">
        <v>0</v>
      </c>
      <c r="AW2040" s="7">
        <v>0</v>
      </c>
      <c r="AX2040" s="7">
        <v>0</v>
      </c>
      <c r="AY2040" s="7">
        <v>1.1850378787878788</v>
      </c>
      <c r="AZ2040" s="7">
        <v>0</v>
      </c>
      <c r="BA2040" s="7">
        <v>0</v>
      </c>
      <c r="BB2040" s="7">
        <v>1.1850378787878788</v>
      </c>
      <c r="BC2040" s="8">
        <v>0</v>
      </c>
      <c r="BD2040" s="8">
        <v>0</v>
      </c>
      <c r="BE2040" s="8">
        <v>0</v>
      </c>
      <c r="BF2040" s="8">
        <v>0</v>
      </c>
      <c r="BG2040" s="8">
        <v>0</v>
      </c>
      <c r="BH2040" s="8">
        <v>0</v>
      </c>
      <c r="BI2040" s="8">
        <v>0</v>
      </c>
      <c r="BJ2040" s="8">
        <v>0</v>
      </c>
      <c r="BK2040" s="8">
        <v>0</v>
      </c>
      <c r="BL2040" s="8">
        <v>0</v>
      </c>
      <c r="BM2040" s="8">
        <v>0</v>
      </c>
      <c r="BN2040" s="8">
        <v>0</v>
      </c>
      <c r="BO2040" s="8">
        <v>0</v>
      </c>
      <c r="BP2040" s="8">
        <v>0</v>
      </c>
      <c r="BQ2040" s="8">
        <v>0</v>
      </c>
      <c r="BR2040" s="8">
        <v>0</v>
      </c>
    </row>
    <row r="2041" spans="1:70" x14ac:dyDescent="0.25">
      <c r="A2041" s="6">
        <v>35283196</v>
      </c>
      <c r="B2041" t="s">
        <v>3818</v>
      </c>
      <c r="C2041" s="7" t="s">
        <v>137</v>
      </c>
      <c r="D2041" s="7" t="s">
        <v>94</v>
      </c>
      <c r="E2041" s="7" t="s">
        <v>95</v>
      </c>
      <c r="F2041" t="s">
        <v>2507</v>
      </c>
      <c r="G2041" t="s">
        <v>2508</v>
      </c>
      <c r="H2041" t="s">
        <v>1814</v>
      </c>
      <c r="I2041" t="s">
        <v>1044</v>
      </c>
      <c r="J2041" t="s">
        <v>153</v>
      </c>
      <c r="K2041" t="s">
        <v>196</v>
      </c>
      <c r="L2041">
        <v>39.094955809299996</v>
      </c>
      <c r="M2041">
        <v>-122.9656361566</v>
      </c>
      <c r="N2041" s="7" t="s">
        <v>1815</v>
      </c>
      <c r="O2041" s="7" t="s">
        <v>3817</v>
      </c>
      <c r="P2041" s="7" t="s">
        <v>1817</v>
      </c>
      <c r="Q2041" s="7" t="s">
        <v>141</v>
      </c>
      <c r="R2041" s="7">
        <v>58</v>
      </c>
      <c r="S2041" s="7">
        <v>486</v>
      </c>
      <c r="T2041" s="7" t="s">
        <v>134</v>
      </c>
      <c r="U2041" s="7"/>
      <c r="V2041" s="7" t="s">
        <v>207</v>
      </c>
      <c r="W2041" s="8">
        <v>1.4113636363636364</v>
      </c>
      <c r="X2041" s="8">
        <v>0</v>
      </c>
      <c r="Y2041" s="8">
        <v>0</v>
      </c>
      <c r="Z2041" s="8">
        <v>1.4113636363636364</v>
      </c>
      <c r="AA2041" s="8">
        <v>0</v>
      </c>
      <c r="AB2041" s="8">
        <v>0</v>
      </c>
      <c r="AC2041" s="8">
        <v>0</v>
      </c>
      <c r="AD2041" s="8">
        <v>0</v>
      </c>
      <c r="AE2041" s="8">
        <v>0</v>
      </c>
      <c r="AF2041" s="8">
        <v>0</v>
      </c>
      <c r="AG2041" s="8">
        <v>0</v>
      </c>
      <c r="AH2041" s="8">
        <v>0</v>
      </c>
      <c r="AI2041" s="8">
        <v>0</v>
      </c>
      <c r="AJ2041" s="8">
        <v>0</v>
      </c>
      <c r="AK2041" s="8">
        <v>0</v>
      </c>
      <c r="AL2041" s="8">
        <v>0</v>
      </c>
      <c r="AM2041" s="8">
        <v>0</v>
      </c>
      <c r="AN2041" s="8">
        <v>0</v>
      </c>
      <c r="AO2041" s="8">
        <v>0</v>
      </c>
      <c r="AP2041" s="8">
        <v>0</v>
      </c>
      <c r="AQ2041" s="8">
        <v>0</v>
      </c>
      <c r="AR2041" s="8">
        <v>0</v>
      </c>
      <c r="AS2041" s="8">
        <v>0</v>
      </c>
      <c r="AT2041" s="8">
        <v>0</v>
      </c>
      <c r="AU2041" s="7">
        <v>0</v>
      </c>
      <c r="AV2041" s="7">
        <v>0</v>
      </c>
      <c r="AW2041" s="7">
        <v>0</v>
      </c>
      <c r="AX2041" s="7">
        <v>0</v>
      </c>
      <c r="AY2041" s="7">
        <v>1.4113636363636364</v>
      </c>
      <c r="AZ2041" s="7">
        <v>0</v>
      </c>
      <c r="BA2041" s="7">
        <v>0</v>
      </c>
      <c r="BB2041" s="7">
        <v>1.4113636363636364</v>
      </c>
      <c r="BC2041" s="8">
        <v>0</v>
      </c>
      <c r="BD2041" s="8">
        <v>0</v>
      </c>
      <c r="BE2041" s="8">
        <v>0</v>
      </c>
      <c r="BF2041" s="8">
        <v>0</v>
      </c>
      <c r="BG2041" s="8">
        <v>0</v>
      </c>
      <c r="BH2041" s="8">
        <v>0</v>
      </c>
      <c r="BI2041" s="8">
        <v>0</v>
      </c>
      <c r="BJ2041" s="8">
        <v>0</v>
      </c>
      <c r="BK2041" s="8">
        <v>0</v>
      </c>
      <c r="BL2041" s="8">
        <v>0</v>
      </c>
      <c r="BM2041" s="8">
        <v>0</v>
      </c>
      <c r="BN2041" s="8">
        <v>0</v>
      </c>
      <c r="BO2041" s="8">
        <v>0</v>
      </c>
      <c r="BP2041" s="8">
        <v>0</v>
      </c>
      <c r="BQ2041" s="8">
        <v>0</v>
      </c>
      <c r="BR2041" s="8">
        <v>0</v>
      </c>
    </row>
    <row r="2042" spans="1:70" x14ac:dyDescent="0.25">
      <c r="A2042" s="6">
        <v>35283197</v>
      </c>
      <c r="B2042" t="s">
        <v>3819</v>
      </c>
      <c r="C2042" s="7" t="s">
        <v>137</v>
      </c>
      <c r="D2042" s="7" t="s">
        <v>94</v>
      </c>
      <c r="E2042" s="7" t="s">
        <v>95</v>
      </c>
      <c r="F2042" t="s">
        <v>2507</v>
      </c>
      <c r="G2042" t="s">
        <v>2508</v>
      </c>
      <c r="H2042" t="s">
        <v>1814</v>
      </c>
      <c r="I2042" t="s">
        <v>1044</v>
      </c>
      <c r="J2042" t="s">
        <v>153</v>
      </c>
      <c r="K2042" t="s">
        <v>196</v>
      </c>
      <c r="L2042">
        <v>39.094561899200002</v>
      </c>
      <c r="M2042">
        <v>-122.96320153089999</v>
      </c>
      <c r="N2042" s="7" t="s">
        <v>1815</v>
      </c>
      <c r="O2042" s="7" t="s">
        <v>3817</v>
      </c>
      <c r="P2042" s="7" t="s">
        <v>1817</v>
      </c>
      <c r="Q2042" s="7" t="s">
        <v>141</v>
      </c>
      <c r="R2042" s="7">
        <v>58</v>
      </c>
      <c r="S2042" s="7">
        <v>486</v>
      </c>
      <c r="T2042" s="7" t="s">
        <v>134</v>
      </c>
      <c r="U2042" s="7"/>
      <c r="V2042" s="7" t="s">
        <v>207</v>
      </c>
      <c r="W2042" s="8">
        <v>2.5229166666666667</v>
      </c>
      <c r="X2042" s="8">
        <v>0</v>
      </c>
      <c r="Y2042" s="8">
        <v>0</v>
      </c>
      <c r="Z2042" s="8">
        <v>2.5229166666666667</v>
      </c>
      <c r="AA2042" s="8">
        <v>0</v>
      </c>
      <c r="AB2042" s="8">
        <v>0</v>
      </c>
      <c r="AC2042" s="8">
        <v>0</v>
      </c>
      <c r="AD2042" s="8">
        <v>0</v>
      </c>
      <c r="AE2042" s="8">
        <v>0</v>
      </c>
      <c r="AF2042" s="8">
        <v>0</v>
      </c>
      <c r="AG2042" s="8">
        <v>0</v>
      </c>
      <c r="AH2042" s="8">
        <v>0</v>
      </c>
      <c r="AI2042" s="8">
        <v>0</v>
      </c>
      <c r="AJ2042" s="8">
        <v>0</v>
      </c>
      <c r="AK2042" s="8">
        <v>0</v>
      </c>
      <c r="AL2042" s="8">
        <v>0</v>
      </c>
      <c r="AM2042" s="8">
        <v>0</v>
      </c>
      <c r="AN2042" s="8">
        <v>0</v>
      </c>
      <c r="AO2042" s="8">
        <v>0</v>
      </c>
      <c r="AP2042" s="8">
        <v>0</v>
      </c>
      <c r="AQ2042" s="8">
        <v>0</v>
      </c>
      <c r="AR2042" s="8">
        <v>0</v>
      </c>
      <c r="AS2042" s="8">
        <v>0</v>
      </c>
      <c r="AT2042" s="8">
        <v>0</v>
      </c>
      <c r="AU2042" s="7">
        <v>0</v>
      </c>
      <c r="AV2042" s="7">
        <v>0</v>
      </c>
      <c r="AW2042" s="7">
        <v>0</v>
      </c>
      <c r="AX2042" s="7">
        <v>0</v>
      </c>
      <c r="AY2042" s="7">
        <v>2.5229166666666667</v>
      </c>
      <c r="AZ2042" s="7">
        <v>0</v>
      </c>
      <c r="BA2042" s="7">
        <v>0</v>
      </c>
      <c r="BB2042" s="7">
        <v>2.5229166666666667</v>
      </c>
      <c r="BC2042" s="8">
        <v>0</v>
      </c>
      <c r="BD2042" s="8">
        <v>0</v>
      </c>
      <c r="BE2042" s="8">
        <v>0</v>
      </c>
      <c r="BF2042" s="8">
        <v>0</v>
      </c>
      <c r="BG2042" s="8">
        <v>0</v>
      </c>
      <c r="BH2042" s="8">
        <v>0</v>
      </c>
      <c r="BI2042" s="8">
        <v>0</v>
      </c>
      <c r="BJ2042" s="8">
        <v>0</v>
      </c>
      <c r="BK2042" s="8">
        <v>0</v>
      </c>
      <c r="BL2042" s="8">
        <v>0</v>
      </c>
      <c r="BM2042" s="8">
        <v>0</v>
      </c>
      <c r="BN2042" s="8">
        <v>0</v>
      </c>
      <c r="BO2042" s="8">
        <v>0</v>
      </c>
      <c r="BP2042" s="8">
        <v>0</v>
      </c>
      <c r="BQ2042" s="8">
        <v>0</v>
      </c>
      <c r="BR2042" s="8">
        <v>0</v>
      </c>
    </row>
    <row r="2043" spans="1:70" x14ac:dyDescent="0.25">
      <c r="A2043" s="6">
        <v>35283198</v>
      </c>
      <c r="B2043" t="s">
        <v>3820</v>
      </c>
      <c r="C2043" s="7" t="s">
        <v>71</v>
      </c>
      <c r="D2043" s="7" t="s">
        <v>94</v>
      </c>
      <c r="E2043" s="7" t="s">
        <v>73</v>
      </c>
      <c r="F2043" t="s">
        <v>2507</v>
      </c>
      <c r="G2043" t="s">
        <v>2508</v>
      </c>
      <c r="H2043" t="s">
        <v>1814</v>
      </c>
      <c r="I2043" t="s">
        <v>1044</v>
      </c>
      <c r="J2043" t="s">
        <v>153</v>
      </c>
      <c r="K2043" t="s">
        <v>196</v>
      </c>
      <c r="L2043">
        <v>39.108032784000002</v>
      </c>
      <c r="M2043">
        <v>-122.95575712430001</v>
      </c>
      <c r="N2043" s="7" t="s">
        <v>1815</v>
      </c>
      <c r="O2043" s="7" t="s">
        <v>3817</v>
      </c>
      <c r="P2043" s="7" t="s">
        <v>1817</v>
      </c>
      <c r="Q2043" s="7" t="s">
        <v>141</v>
      </c>
      <c r="R2043" s="7">
        <v>58</v>
      </c>
      <c r="S2043" s="7">
        <v>486</v>
      </c>
      <c r="T2043" s="7" t="s">
        <v>134</v>
      </c>
      <c r="U2043" s="7" t="s">
        <v>211</v>
      </c>
      <c r="V2043" s="7" t="s">
        <v>80</v>
      </c>
      <c r="W2043" s="8">
        <v>0</v>
      </c>
      <c r="X2043" s="8">
        <v>0.29772727272727273</v>
      </c>
      <c r="Y2043" s="8">
        <v>0</v>
      </c>
      <c r="Z2043" s="8">
        <v>0.29772727272727273</v>
      </c>
      <c r="AA2043" s="8">
        <v>0</v>
      </c>
      <c r="AB2043" s="8">
        <v>0</v>
      </c>
      <c r="AC2043" s="8">
        <v>0</v>
      </c>
      <c r="AD2043" s="8">
        <v>0</v>
      </c>
      <c r="AE2043" s="8">
        <v>0</v>
      </c>
      <c r="AF2043" s="8">
        <v>0</v>
      </c>
      <c r="AG2043" s="8">
        <v>0</v>
      </c>
      <c r="AH2043" s="8">
        <v>0</v>
      </c>
      <c r="AI2043" s="8">
        <v>0</v>
      </c>
      <c r="AJ2043" s="8">
        <v>0</v>
      </c>
      <c r="AK2043" s="8">
        <v>0</v>
      </c>
      <c r="AL2043" s="8">
        <v>0</v>
      </c>
      <c r="AM2043" s="8">
        <v>0</v>
      </c>
      <c r="AN2043" s="8">
        <v>0</v>
      </c>
      <c r="AO2043" s="8">
        <v>0</v>
      </c>
      <c r="AP2043" s="8">
        <v>0</v>
      </c>
      <c r="AQ2043" s="8">
        <v>0</v>
      </c>
      <c r="AR2043" s="8">
        <v>0</v>
      </c>
      <c r="AS2043" s="8">
        <v>0</v>
      </c>
      <c r="AT2043" s="8">
        <v>0</v>
      </c>
      <c r="AU2043" s="7">
        <v>0</v>
      </c>
      <c r="AV2043" s="7">
        <v>0</v>
      </c>
      <c r="AW2043" s="7">
        <v>0</v>
      </c>
      <c r="AX2043" s="7">
        <v>0</v>
      </c>
      <c r="AY2043" s="7">
        <v>0</v>
      </c>
      <c r="AZ2043" s="7">
        <v>0.29772727272727273</v>
      </c>
      <c r="BA2043" s="7">
        <v>0</v>
      </c>
      <c r="BB2043" s="7">
        <v>0.29772727272727273</v>
      </c>
      <c r="BC2043" s="8">
        <v>0</v>
      </c>
      <c r="BD2043" s="8">
        <v>0</v>
      </c>
      <c r="BE2043" s="8">
        <v>0</v>
      </c>
      <c r="BF2043" s="8">
        <v>0</v>
      </c>
      <c r="BG2043" s="8">
        <v>0</v>
      </c>
      <c r="BH2043" s="8">
        <v>0</v>
      </c>
      <c r="BI2043" s="8">
        <v>0</v>
      </c>
      <c r="BJ2043" s="8">
        <v>0</v>
      </c>
      <c r="BK2043" s="8">
        <v>0</v>
      </c>
      <c r="BL2043" s="8">
        <v>0</v>
      </c>
      <c r="BM2043" s="8">
        <v>0</v>
      </c>
      <c r="BN2043" s="8">
        <v>0</v>
      </c>
      <c r="BO2043" s="8">
        <v>0</v>
      </c>
      <c r="BP2043" s="8">
        <v>0</v>
      </c>
      <c r="BQ2043" s="8">
        <v>0</v>
      </c>
      <c r="BR2043" s="8">
        <v>0</v>
      </c>
    </row>
    <row r="2044" spans="1:70" x14ac:dyDescent="0.25">
      <c r="A2044" s="6">
        <v>35283199</v>
      </c>
      <c r="B2044" t="s">
        <v>3821</v>
      </c>
      <c r="C2044" s="7" t="s">
        <v>137</v>
      </c>
      <c r="D2044" s="7" t="s">
        <v>94</v>
      </c>
      <c r="E2044" s="7" t="s">
        <v>95</v>
      </c>
      <c r="F2044" t="s">
        <v>2507</v>
      </c>
      <c r="G2044" t="s">
        <v>2508</v>
      </c>
      <c r="H2044" t="s">
        <v>1814</v>
      </c>
      <c r="I2044" t="s">
        <v>1044</v>
      </c>
      <c r="J2044" t="s">
        <v>153</v>
      </c>
      <c r="K2044" t="s">
        <v>196</v>
      </c>
      <c r="L2044">
        <v>39.081322310499999</v>
      </c>
      <c r="M2044">
        <v>-122.9625125357</v>
      </c>
      <c r="N2044" s="7" t="s">
        <v>1815</v>
      </c>
      <c r="O2044" s="7" t="s">
        <v>3817</v>
      </c>
      <c r="P2044" s="7" t="s">
        <v>1817</v>
      </c>
      <c r="Q2044" s="7" t="s">
        <v>141</v>
      </c>
      <c r="R2044" s="7">
        <v>58</v>
      </c>
      <c r="S2044" s="7">
        <v>486</v>
      </c>
      <c r="T2044" s="7" t="s">
        <v>134</v>
      </c>
      <c r="U2044" s="7"/>
      <c r="V2044" s="7" t="s">
        <v>207</v>
      </c>
      <c r="W2044" s="8">
        <v>1.4238636363636363</v>
      </c>
      <c r="X2044" s="8">
        <v>0</v>
      </c>
      <c r="Y2044" s="8">
        <v>0</v>
      </c>
      <c r="Z2044" s="8">
        <v>1.4238636363636363</v>
      </c>
      <c r="AA2044" s="8">
        <v>0</v>
      </c>
      <c r="AB2044" s="8">
        <v>0</v>
      </c>
      <c r="AC2044" s="8">
        <v>0</v>
      </c>
      <c r="AD2044" s="8">
        <v>0</v>
      </c>
      <c r="AE2044" s="8">
        <v>0</v>
      </c>
      <c r="AF2044" s="8">
        <v>0</v>
      </c>
      <c r="AG2044" s="8">
        <v>0</v>
      </c>
      <c r="AH2044" s="8">
        <v>0</v>
      </c>
      <c r="AI2044" s="8">
        <v>0</v>
      </c>
      <c r="AJ2044" s="8">
        <v>0</v>
      </c>
      <c r="AK2044" s="8">
        <v>0</v>
      </c>
      <c r="AL2044" s="8">
        <v>0</v>
      </c>
      <c r="AM2044" s="8">
        <v>0</v>
      </c>
      <c r="AN2044" s="8">
        <v>0</v>
      </c>
      <c r="AO2044" s="8">
        <v>0</v>
      </c>
      <c r="AP2044" s="8">
        <v>0</v>
      </c>
      <c r="AQ2044" s="8">
        <v>0</v>
      </c>
      <c r="AR2044" s="8">
        <v>0</v>
      </c>
      <c r="AS2044" s="8">
        <v>0</v>
      </c>
      <c r="AT2044" s="8">
        <v>0</v>
      </c>
      <c r="AU2044" s="7">
        <v>0</v>
      </c>
      <c r="AV2044" s="7">
        <v>0</v>
      </c>
      <c r="AW2044" s="7">
        <v>0</v>
      </c>
      <c r="AX2044" s="7">
        <v>0</v>
      </c>
      <c r="AY2044" s="7">
        <v>1.4238636363636363</v>
      </c>
      <c r="AZ2044" s="7">
        <v>0</v>
      </c>
      <c r="BA2044" s="7">
        <v>0</v>
      </c>
      <c r="BB2044" s="7">
        <v>1.4238636363636363</v>
      </c>
      <c r="BC2044" s="8">
        <v>0</v>
      </c>
      <c r="BD2044" s="8">
        <v>0</v>
      </c>
      <c r="BE2044" s="8">
        <v>0</v>
      </c>
      <c r="BF2044" s="8">
        <v>0</v>
      </c>
      <c r="BG2044" s="8">
        <v>0</v>
      </c>
      <c r="BH2044" s="8">
        <v>0</v>
      </c>
      <c r="BI2044" s="8">
        <v>0</v>
      </c>
      <c r="BJ2044" s="8">
        <v>0</v>
      </c>
      <c r="BK2044" s="8">
        <v>0</v>
      </c>
      <c r="BL2044" s="8">
        <v>0</v>
      </c>
      <c r="BM2044" s="8">
        <v>0</v>
      </c>
      <c r="BN2044" s="8">
        <v>0</v>
      </c>
      <c r="BO2044" s="8">
        <v>0</v>
      </c>
      <c r="BP2044" s="8">
        <v>0</v>
      </c>
      <c r="BQ2044" s="8">
        <v>0</v>
      </c>
      <c r="BR2044" s="8">
        <v>0</v>
      </c>
    </row>
    <row r="2045" spans="1:70" x14ac:dyDescent="0.25">
      <c r="A2045" s="6">
        <v>35283340</v>
      </c>
      <c r="B2045" t="s">
        <v>3822</v>
      </c>
      <c r="C2045" s="7" t="s">
        <v>137</v>
      </c>
      <c r="D2045" s="7" t="s">
        <v>94</v>
      </c>
      <c r="E2045" s="7" t="s">
        <v>95</v>
      </c>
      <c r="F2045" t="s">
        <v>2507</v>
      </c>
      <c r="G2045" t="s">
        <v>2508</v>
      </c>
      <c r="H2045" t="s">
        <v>1814</v>
      </c>
      <c r="I2045" t="s">
        <v>1044</v>
      </c>
      <c r="J2045" t="s">
        <v>153</v>
      </c>
      <c r="K2045" t="s">
        <v>196</v>
      </c>
      <c r="L2045">
        <v>39.1050326863</v>
      </c>
      <c r="M2045">
        <v>-122.95807380390001</v>
      </c>
      <c r="N2045" s="7" t="s">
        <v>1815</v>
      </c>
      <c r="O2045" s="7" t="s">
        <v>3817</v>
      </c>
      <c r="P2045" s="7" t="s">
        <v>1817</v>
      </c>
      <c r="Q2045" s="7" t="s">
        <v>141</v>
      </c>
      <c r="R2045" s="7">
        <v>58</v>
      </c>
      <c r="S2045" s="7">
        <v>486</v>
      </c>
      <c r="T2045" s="7" t="s">
        <v>134</v>
      </c>
      <c r="U2045" s="7"/>
      <c r="V2045" s="7" t="s">
        <v>207</v>
      </c>
      <c r="W2045" s="8">
        <v>1.4854166666666666</v>
      </c>
      <c r="X2045" s="8">
        <v>0</v>
      </c>
      <c r="Y2045" s="8">
        <v>0</v>
      </c>
      <c r="Z2045" s="8">
        <v>1.4854166666666666</v>
      </c>
      <c r="AA2045" s="8">
        <v>0</v>
      </c>
      <c r="AB2045" s="8">
        <v>0</v>
      </c>
      <c r="AC2045" s="8">
        <v>0</v>
      </c>
      <c r="AD2045" s="8">
        <v>0</v>
      </c>
      <c r="AE2045" s="8">
        <v>0</v>
      </c>
      <c r="AF2045" s="8">
        <v>0</v>
      </c>
      <c r="AG2045" s="8">
        <v>0</v>
      </c>
      <c r="AH2045" s="8">
        <v>0</v>
      </c>
      <c r="AI2045" s="8">
        <v>0</v>
      </c>
      <c r="AJ2045" s="8">
        <v>0</v>
      </c>
      <c r="AK2045" s="8">
        <v>0</v>
      </c>
      <c r="AL2045" s="8">
        <v>0</v>
      </c>
      <c r="AM2045" s="8">
        <v>0</v>
      </c>
      <c r="AN2045" s="8">
        <v>0</v>
      </c>
      <c r="AO2045" s="8">
        <v>0</v>
      </c>
      <c r="AP2045" s="8">
        <v>0</v>
      </c>
      <c r="AQ2045" s="8">
        <v>0</v>
      </c>
      <c r="AR2045" s="8">
        <v>0</v>
      </c>
      <c r="AS2045" s="8">
        <v>0</v>
      </c>
      <c r="AT2045" s="8">
        <v>0</v>
      </c>
      <c r="AU2045" s="7">
        <v>0</v>
      </c>
      <c r="AV2045" s="7">
        <v>0</v>
      </c>
      <c r="AW2045" s="7">
        <v>0</v>
      </c>
      <c r="AX2045" s="7">
        <v>0</v>
      </c>
      <c r="AY2045" s="7">
        <v>1.4854166666666666</v>
      </c>
      <c r="AZ2045" s="7">
        <v>0</v>
      </c>
      <c r="BA2045" s="7">
        <v>0</v>
      </c>
      <c r="BB2045" s="7">
        <v>1.4854166666666666</v>
      </c>
      <c r="BC2045" s="8">
        <v>0</v>
      </c>
      <c r="BD2045" s="8">
        <v>0</v>
      </c>
      <c r="BE2045" s="8">
        <v>0</v>
      </c>
      <c r="BF2045" s="8">
        <v>0</v>
      </c>
      <c r="BG2045" s="8">
        <v>0</v>
      </c>
      <c r="BH2045" s="8">
        <v>0</v>
      </c>
      <c r="BI2045" s="8">
        <v>0</v>
      </c>
      <c r="BJ2045" s="8">
        <v>0</v>
      </c>
      <c r="BK2045" s="8">
        <v>0</v>
      </c>
      <c r="BL2045" s="8">
        <v>0</v>
      </c>
      <c r="BM2045" s="8">
        <v>0</v>
      </c>
      <c r="BN2045" s="8">
        <v>0</v>
      </c>
      <c r="BO2045" s="8">
        <v>0</v>
      </c>
      <c r="BP2045" s="8">
        <v>0</v>
      </c>
      <c r="BQ2045" s="8">
        <v>0</v>
      </c>
      <c r="BR2045" s="8">
        <v>0</v>
      </c>
    </row>
    <row r="2046" spans="1:70" x14ac:dyDescent="0.25">
      <c r="A2046" s="6">
        <v>35250575</v>
      </c>
      <c r="B2046" t="s">
        <v>3823</v>
      </c>
      <c r="C2046" s="7" t="s">
        <v>137</v>
      </c>
      <c r="D2046" s="7" t="s">
        <v>94</v>
      </c>
      <c r="E2046" s="7" t="s">
        <v>95</v>
      </c>
      <c r="F2046" t="s">
        <v>2507</v>
      </c>
      <c r="G2046" t="s">
        <v>2508</v>
      </c>
      <c r="H2046" t="s">
        <v>1814</v>
      </c>
      <c r="I2046" t="s">
        <v>1044</v>
      </c>
      <c r="J2046" t="s">
        <v>153</v>
      </c>
      <c r="K2046" t="s">
        <v>196</v>
      </c>
      <c r="L2046">
        <v>39.063630588400002</v>
      </c>
      <c r="M2046">
        <v>-122.95261721599999</v>
      </c>
      <c r="N2046" s="7" t="s">
        <v>1815</v>
      </c>
      <c r="O2046" s="7" t="s">
        <v>3824</v>
      </c>
      <c r="P2046" s="7" t="s">
        <v>1817</v>
      </c>
      <c r="Q2046" s="7" t="s">
        <v>141</v>
      </c>
      <c r="R2046" s="7">
        <v>19</v>
      </c>
      <c r="S2046" s="7">
        <v>0</v>
      </c>
      <c r="T2046" s="7" t="s">
        <v>220</v>
      </c>
      <c r="U2046" s="7"/>
      <c r="V2046" s="7" t="s">
        <v>207</v>
      </c>
      <c r="W2046" s="8">
        <v>0.30132575757575758</v>
      </c>
      <c r="X2046" s="8">
        <v>0</v>
      </c>
      <c r="Y2046" s="8">
        <v>0</v>
      </c>
      <c r="Z2046" s="8">
        <v>0.30132575757575758</v>
      </c>
      <c r="AA2046" s="8">
        <v>0</v>
      </c>
      <c r="AB2046" s="8">
        <v>0</v>
      </c>
      <c r="AC2046" s="8">
        <v>0</v>
      </c>
      <c r="AD2046" s="8">
        <v>0</v>
      </c>
      <c r="AE2046" s="8">
        <v>0</v>
      </c>
      <c r="AF2046" s="8">
        <v>0</v>
      </c>
      <c r="AG2046" s="8">
        <v>0</v>
      </c>
      <c r="AH2046" s="8">
        <v>0</v>
      </c>
      <c r="AI2046" s="8">
        <v>0</v>
      </c>
      <c r="AJ2046" s="8">
        <v>0</v>
      </c>
      <c r="AK2046" s="8">
        <v>0</v>
      </c>
      <c r="AL2046" s="8">
        <v>0</v>
      </c>
      <c r="AM2046" s="8">
        <v>0</v>
      </c>
      <c r="AN2046" s="8">
        <v>0</v>
      </c>
      <c r="AO2046" s="8">
        <v>0</v>
      </c>
      <c r="AP2046" s="8">
        <v>0</v>
      </c>
      <c r="AQ2046" s="8">
        <v>0</v>
      </c>
      <c r="AR2046" s="8">
        <v>0</v>
      </c>
      <c r="AS2046" s="8">
        <v>0</v>
      </c>
      <c r="AT2046" s="8">
        <v>0</v>
      </c>
      <c r="AU2046" s="7">
        <v>0</v>
      </c>
      <c r="AV2046" s="7">
        <v>0</v>
      </c>
      <c r="AW2046" s="7">
        <v>0</v>
      </c>
      <c r="AX2046" s="7">
        <v>0</v>
      </c>
      <c r="AY2046" s="7">
        <v>0.30132575757575758</v>
      </c>
      <c r="AZ2046" s="7">
        <v>0</v>
      </c>
      <c r="BA2046" s="7">
        <v>0</v>
      </c>
      <c r="BB2046" s="7">
        <v>0.30132575757575758</v>
      </c>
      <c r="BC2046" s="8">
        <v>0</v>
      </c>
      <c r="BD2046" s="8">
        <v>0</v>
      </c>
      <c r="BE2046" s="8">
        <v>0</v>
      </c>
      <c r="BF2046" s="8">
        <v>0</v>
      </c>
      <c r="BG2046" s="8">
        <v>0</v>
      </c>
      <c r="BH2046" s="8">
        <v>0</v>
      </c>
      <c r="BI2046" s="8">
        <v>0</v>
      </c>
      <c r="BJ2046" s="8">
        <v>0</v>
      </c>
      <c r="BK2046" s="8">
        <v>0</v>
      </c>
      <c r="BL2046" s="8">
        <v>0</v>
      </c>
      <c r="BM2046" s="8">
        <v>0</v>
      </c>
      <c r="BN2046" s="8">
        <v>0</v>
      </c>
      <c r="BO2046" s="8">
        <v>0</v>
      </c>
      <c r="BP2046" s="8">
        <v>0</v>
      </c>
      <c r="BQ2046" s="8">
        <v>0</v>
      </c>
      <c r="BR2046" s="8">
        <v>0</v>
      </c>
    </row>
    <row r="2047" spans="1:70" x14ac:dyDescent="0.25">
      <c r="A2047" s="6">
        <v>35299133</v>
      </c>
      <c r="B2047" t="s">
        <v>3825</v>
      </c>
      <c r="C2047" s="7" t="s">
        <v>137</v>
      </c>
      <c r="D2047" s="7" t="s">
        <v>94</v>
      </c>
      <c r="E2047" s="7" t="s">
        <v>95</v>
      </c>
      <c r="F2047" t="s">
        <v>2507</v>
      </c>
      <c r="G2047" t="s">
        <v>2508</v>
      </c>
      <c r="H2047" t="s">
        <v>1814</v>
      </c>
      <c r="I2047" t="s">
        <v>1044</v>
      </c>
      <c r="J2047" t="s">
        <v>153</v>
      </c>
      <c r="K2047" t="s">
        <v>196</v>
      </c>
      <c r="L2047">
        <v>39.072943220200003</v>
      </c>
      <c r="M2047">
        <v>-122.9568648425</v>
      </c>
      <c r="N2047" s="7" t="s">
        <v>1815</v>
      </c>
      <c r="O2047" s="7" t="s">
        <v>3824</v>
      </c>
      <c r="P2047" s="7" t="s">
        <v>1817</v>
      </c>
      <c r="Q2047" s="7" t="s">
        <v>141</v>
      </c>
      <c r="R2047" s="7">
        <v>19</v>
      </c>
      <c r="S2047" s="7">
        <v>0</v>
      </c>
      <c r="T2047" s="7" t="s">
        <v>220</v>
      </c>
      <c r="U2047" s="7"/>
      <c r="V2047" s="7" t="s">
        <v>207</v>
      </c>
      <c r="W2047" s="8">
        <v>0.28162878787878787</v>
      </c>
      <c r="X2047" s="8">
        <v>0</v>
      </c>
      <c r="Y2047" s="8">
        <v>0</v>
      </c>
      <c r="Z2047" s="8">
        <v>0.28162878787878787</v>
      </c>
      <c r="AA2047" s="8">
        <v>0</v>
      </c>
      <c r="AB2047" s="8">
        <v>0</v>
      </c>
      <c r="AC2047" s="8">
        <v>0</v>
      </c>
      <c r="AD2047" s="8">
        <v>0</v>
      </c>
      <c r="AE2047" s="8">
        <v>0</v>
      </c>
      <c r="AF2047" s="8">
        <v>0</v>
      </c>
      <c r="AG2047" s="8">
        <v>0</v>
      </c>
      <c r="AH2047" s="8">
        <v>0</v>
      </c>
      <c r="AI2047" s="8">
        <v>0</v>
      </c>
      <c r="AJ2047" s="8">
        <v>0</v>
      </c>
      <c r="AK2047" s="8">
        <v>0</v>
      </c>
      <c r="AL2047" s="8">
        <v>0</v>
      </c>
      <c r="AM2047" s="8">
        <v>0</v>
      </c>
      <c r="AN2047" s="8">
        <v>0</v>
      </c>
      <c r="AO2047" s="8">
        <v>0</v>
      </c>
      <c r="AP2047" s="8">
        <v>0</v>
      </c>
      <c r="AQ2047" s="8">
        <v>0</v>
      </c>
      <c r="AR2047" s="8">
        <v>0</v>
      </c>
      <c r="AS2047" s="8">
        <v>0</v>
      </c>
      <c r="AT2047" s="8">
        <v>0</v>
      </c>
      <c r="AU2047" s="7">
        <v>0</v>
      </c>
      <c r="AV2047" s="7">
        <v>0</v>
      </c>
      <c r="AW2047" s="7">
        <v>0</v>
      </c>
      <c r="AX2047" s="7">
        <v>0</v>
      </c>
      <c r="AY2047" s="7">
        <v>0.28162878787878787</v>
      </c>
      <c r="AZ2047" s="7">
        <v>0</v>
      </c>
      <c r="BA2047" s="7">
        <v>0</v>
      </c>
      <c r="BB2047" s="7">
        <v>0.28162878787878787</v>
      </c>
      <c r="BC2047" s="8">
        <v>0</v>
      </c>
      <c r="BD2047" s="8">
        <v>0</v>
      </c>
      <c r="BE2047" s="8">
        <v>0</v>
      </c>
      <c r="BF2047" s="8">
        <v>0</v>
      </c>
      <c r="BG2047" s="8">
        <v>0</v>
      </c>
      <c r="BH2047" s="8">
        <v>0</v>
      </c>
      <c r="BI2047" s="8">
        <v>0</v>
      </c>
      <c r="BJ2047" s="8">
        <v>0</v>
      </c>
      <c r="BK2047" s="8">
        <v>0</v>
      </c>
      <c r="BL2047" s="8">
        <v>0</v>
      </c>
      <c r="BM2047" s="8">
        <v>0</v>
      </c>
      <c r="BN2047" s="8">
        <v>0</v>
      </c>
      <c r="BO2047" s="8">
        <v>0</v>
      </c>
      <c r="BP2047" s="8">
        <v>0</v>
      </c>
      <c r="BQ2047" s="8">
        <v>0</v>
      </c>
      <c r="BR2047" s="8">
        <v>0</v>
      </c>
    </row>
    <row r="2048" spans="1:70" x14ac:dyDescent="0.25">
      <c r="A2048" s="6">
        <v>35299134</v>
      </c>
      <c r="B2048" t="s">
        <v>3826</v>
      </c>
      <c r="C2048" s="7" t="s">
        <v>86</v>
      </c>
      <c r="D2048" s="7" t="s">
        <v>94</v>
      </c>
      <c r="E2048" s="7" t="s">
        <v>87</v>
      </c>
      <c r="F2048" t="s">
        <v>2507</v>
      </c>
      <c r="G2048" t="s">
        <v>2508</v>
      </c>
      <c r="H2048" t="s">
        <v>1814</v>
      </c>
      <c r="I2048" t="s">
        <v>1044</v>
      </c>
      <c r="J2048" t="s">
        <v>153</v>
      </c>
      <c r="K2048" t="s">
        <v>196</v>
      </c>
      <c r="L2048">
        <v>39.0704070098</v>
      </c>
      <c r="M2048">
        <v>-122.9571468414</v>
      </c>
      <c r="N2048" s="7" t="s">
        <v>1815</v>
      </c>
      <c r="O2048" s="7" t="s">
        <v>3824</v>
      </c>
      <c r="P2048" s="7" t="s">
        <v>1817</v>
      </c>
      <c r="Q2048" s="7" t="s">
        <v>141</v>
      </c>
      <c r="R2048" s="7">
        <v>19</v>
      </c>
      <c r="S2048" s="7">
        <v>0</v>
      </c>
      <c r="T2048" s="7" t="s">
        <v>220</v>
      </c>
      <c r="U2048" s="7"/>
      <c r="V2048" s="7" t="s">
        <v>321</v>
      </c>
      <c r="W2048" s="8">
        <v>0.40303030303030302</v>
      </c>
      <c r="X2048" s="8">
        <v>0</v>
      </c>
      <c r="Y2048" s="8">
        <v>0</v>
      </c>
      <c r="Z2048" s="8">
        <v>0.40303030303030302</v>
      </c>
      <c r="AA2048" s="8">
        <v>0</v>
      </c>
      <c r="AB2048" s="8">
        <v>0</v>
      </c>
      <c r="AC2048" s="8">
        <v>0</v>
      </c>
      <c r="AD2048" s="8">
        <v>0</v>
      </c>
      <c r="AE2048" s="8">
        <v>0</v>
      </c>
      <c r="AF2048" s="8">
        <v>0</v>
      </c>
      <c r="AG2048" s="8">
        <v>0</v>
      </c>
      <c r="AH2048" s="8">
        <v>0</v>
      </c>
      <c r="AI2048" s="8">
        <v>0</v>
      </c>
      <c r="AJ2048" s="8">
        <v>0</v>
      </c>
      <c r="AK2048" s="8">
        <v>0</v>
      </c>
      <c r="AL2048" s="8">
        <v>0</v>
      </c>
      <c r="AM2048" s="8">
        <v>0</v>
      </c>
      <c r="AN2048" s="8">
        <v>0</v>
      </c>
      <c r="AO2048" s="8">
        <v>0</v>
      </c>
      <c r="AP2048" s="8">
        <v>0</v>
      </c>
      <c r="AQ2048" s="8">
        <v>0</v>
      </c>
      <c r="AR2048" s="8">
        <v>0</v>
      </c>
      <c r="AS2048" s="8">
        <v>0</v>
      </c>
      <c r="AT2048" s="8">
        <v>0</v>
      </c>
      <c r="AU2048" s="7">
        <v>0</v>
      </c>
      <c r="AV2048" s="7">
        <v>0</v>
      </c>
      <c r="AW2048" s="7">
        <v>0</v>
      </c>
      <c r="AX2048" s="7">
        <v>0</v>
      </c>
      <c r="AY2048" s="7">
        <v>0</v>
      </c>
      <c r="AZ2048" s="7">
        <v>0</v>
      </c>
      <c r="BA2048" s="7">
        <v>0</v>
      </c>
      <c r="BB2048" s="7">
        <v>0</v>
      </c>
      <c r="BC2048" s="8">
        <v>0.40303030303030302</v>
      </c>
      <c r="BD2048" s="8">
        <v>0</v>
      </c>
      <c r="BE2048" s="8">
        <v>0</v>
      </c>
      <c r="BF2048" s="8">
        <v>0.40303030303030302</v>
      </c>
      <c r="BG2048" s="8">
        <v>0</v>
      </c>
      <c r="BH2048" s="8">
        <v>0</v>
      </c>
      <c r="BI2048" s="8">
        <v>0</v>
      </c>
      <c r="BJ2048" s="8">
        <v>0</v>
      </c>
      <c r="BK2048" s="8">
        <v>0</v>
      </c>
      <c r="BL2048" s="8">
        <v>0</v>
      </c>
      <c r="BM2048" s="8">
        <v>0</v>
      </c>
      <c r="BN2048" s="8">
        <v>0</v>
      </c>
      <c r="BO2048" s="8">
        <v>0</v>
      </c>
      <c r="BP2048" s="8">
        <v>0</v>
      </c>
      <c r="BQ2048" s="8">
        <v>0</v>
      </c>
      <c r="BR2048" s="8">
        <v>0</v>
      </c>
    </row>
    <row r="2049" spans="1:70" x14ac:dyDescent="0.25">
      <c r="A2049" s="6">
        <v>35299135</v>
      </c>
      <c r="B2049" t="s">
        <v>3827</v>
      </c>
      <c r="C2049" s="7" t="s">
        <v>86</v>
      </c>
      <c r="D2049" s="7" t="s">
        <v>94</v>
      </c>
      <c r="E2049" s="7" t="s">
        <v>87</v>
      </c>
      <c r="F2049" t="s">
        <v>2507</v>
      </c>
      <c r="G2049" t="s">
        <v>2508</v>
      </c>
      <c r="H2049" t="s">
        <v>1814</v>
      </c>
      <c r="I2049" t="s">
        <v>1044</v>
      </c>
      <c r="J2049" t="s">
        <v>153</v>
      </c>
      <c r="K2049" t="s">
        <v>196</v>
      </c>
      <c r="L2049">
        <v>39.072171557399997</v>
      </c>
      <c r="M2049">
        <v>-122.9571185491</v>
      </c>
      <c r="N2049" s="7" t="s">
        <v>1815</v>
      </c>
      <c r="O2049" s="7" t="s">
        <v>3824</v>
      </c>
      <c r="P2049" s="7" t="s">
        <v>1817</v>
      </c>
      <c r="Q2049" s="7" t="s">
        <v>141</v>
      </c>
      <c r="R2049" s="7">
        <v>19</v>
      </c>
      <c r="S2049" s="7">
        <v>0</v>
      </c>
      <c r="T2049" s="7" t="s">
        <v>220</v>
      </c>
      <c r="U2049" s="7"/>
      <c r="V2049" s="7" t="s">
        <v>321</v>
      </c>
      <c r="W2049" s="8">
        <v>0.92102272727272727</v>
      </c>
      <c r="X2049" s="8">
        <v>0</v>
      </c>
      <c r="Y2049" s="8">
        <v>0</v>
      </c>
      <c r="Z2049" s="8">
        <v>0.92102272727272727</v>
      </c>
      <c r="AA2049" s="8">
        <v>0</v>
      </c>
      <c r="AB2049" s="8">
        <v>0</v>
      </c>
      <c r="AC2049" s="8">
        <v>0</v>
      </c>
      <c r="AD2049" s="8">
        <v>0</v>
      </c>
      <c r="AE2049" s="8">
        <v>0</v>
      </c>
      <c r="AF2049" s="8">
        <v>0</v>
      </c>
      <c r="AG2049" s="8">
        <v>0</v>
      </c>
      <c r="AH2049" s="8">
        <v>0</v>
      </c>
      <c r="AI2049" s="8">
        <v>0</v>
      </c>
      <c r="AJ2049" s="8">
        <v>0</v>
      </c>
      <c r="AK2049" s="8">
        <v>0</v>
      </c>
      <c r="AL2049" s="8">
        <v>0</v>
      </c>
      <c r="AM2049" s="8">
        <v>0</v>
      </c>
      <c r="AN2049" s="8">
        <v>0</v>
      </c>
      <c r="AO2049" s="8">
        <v>0</v>
      </c>
      <c r="AP2049" s="8">
        <v>0</v>
      </c>
      <c r="AQ2049" s="8">
        <v>0</v>
      </c>
      <c r="AR2049" s="8">
        <v>0</v>
      </c>
      <c r="AS2049" s="8">
        <v>0</v>
      </c>
      <c r="AT2049" s="8">
        <v>0</v>
      </c>
      <c r="AU2049" s="7">
        <v>0</v>
      </c>
      <c r="AV2049" s="7">
        <v>0</v>
      </c>
      <c r="AW2049" s="7">
        <v>0</v>
      </c>
      <c r="AX2049" s="7">
        <v>0</v>
      </c>
      <c r="AY2049" s="7">
        <v>0</v>
      </c>
      <c r="AZ2049" s="7">
        <v>0</v>
      </c>
      <c r="BA2049" s="7">
        <v>0</v>
      </c>
      <c r="BB2049" s="7">
        <v>0</v>
      </c>
      <c r="BC2049" s="8">
        <v>0.92102272727272727</v>
      </c>
      <c r="BD2049" s="8">
        <v>0</v>
      </c>
      <c r="BE2049" s="8">
        <v>0</v>
      </c>
      <c r="BF2049" s="8">
        <v>0.92102272727272727</v>
      </c>
      <c r="BG2049" s="8">
        <v>0</v>
      </c>
      <c r="BH2049" s="8">
        <v>0</v>
      </c>
      <c r="BI2049" s="8">
        <v>0</v>
      </c>
      <c r="BJ2049" s="8">
        <v>0</v>
      </c>
      <c r="BK2049" s="8">
        <v>0</v>
      </c>
      <c r="BL2049" s="8">
        <v>0</v>
      </c>
      <c r="BM2049" s="8">
        <v>0</v>
      </c>
      <c r="BN2049" s="8">
        <v>0</v>
      </c>
      <c r="BO2049" s="8">
        <v>0</v>
      </c>
      <c r="BP2049" s="8">
        <v>0</v>
      </c>
      <c r="BQ2049" s="8">
        <v>0</v>
      </c>
      <c r="BR2049" s="8">
        <v>0</v>
      </c>
    </row>
    <row r="2050" spans="1:70" x14ac:dyDescent="0.25">
      <c r="A2050" s="6">
        <v>35299136</v>
      </c>
      <c r="B2050" t="s">
        <v>3828</v>
      </c>
      <c r="C2050" s="7" t="s">
        <v>86</v>
      </c>
      <c r="D2050" s="7" t="s">
        <v>94</v>
      </c>
      <c r="E2050" s="7" t="s">
        <v>87</v>
      </c>
      <c r="F2050" t="s">
        <v>2507</v>
      </c>
      <c r="G2050" t="s">
        <v>2508</v>
      </c>
      <c r="H2050" t="s">
        <v>1814</v>
      </c>
      <c r="I2050" t="s">
        <v>1044</v>
      </c>
      <c r="J2050" t="s">
        <v>153</v>
      </c>
      <c r="K2050" t="s">
        <v>196</v>
      </c>
      <c r="L2050">
        <v>39.0715943143</v>
      </c>
      <c r="M2050">
        <v>-122.9637750301</v>
      </c>
      <c r="N2050" s="7" t="s">
        <v>1815</v>
      </c>
      <c r="O2050" s="7" t="s">
        <v>3824</v>
      </c>
      <c r="P2050" s="7" t="s">
        <v>1817</v>
      </c>
      <c r="Q2050" s="7" t="s">
        <v>141</v>
      </c>
      <c r="R2050" s="7">
        <v>19</v>
      </c>
      <c r="S2050" s="7">
        <v>0</v>
      </c>
      <c r="T2050" s="7" t="s">
        <v>220</v>
      </c>
      <c r="U2050" s="7"/>
      <c r="V2050" s="7" t="s">
        <v>321</v>
      </c>
      <c r="W2050" s="8">
        <v>0.86003787878787874</v>
      </c>
      <c r="X2050" s="8">
        <v>0</v>
      </c>
      <c r="Y2050" s="8">
        <v>0</v>
      </c>
      <c r="Z2050" s="8">
        <v>0.86003787878787874</v>
      </c>
      <c r="AA2050" s="8">
        <v>0</v>
      </c>
      <c r="AB2050" s="8">
        <v>0</v>
      </c>
      <c r="AC2050" s="8">
        <v>0</v>
      </c>
      <c r="AD2050" s="8">
        <v>0</v>
      </c>
      <c r="AE2050" s="8">
        <v>0</v>
      </c>
      <c r="AF2050" s="8">
        <v>0</v>
      </c>
      <c r="AG2050" s="8">
        <v>0</v>
      </c>
      <c r="AH2050" s="8">
        <v>0</v>
      </c>
      <c r="AI2050" s="8">
        <v>0</v>
      </c>
      <c r="AJ2050" s="8">
        <v>0</v>
      </c>
      <c r="AK2050" s="8">
        <v>0</v>
      </c>
      <c r="AL2050" s="8">
        <v>0</v>
      </c>
      <c r="AM2050" s="8">
        <v>0</v>
      </c>
      <c r="AN2050" s="8">
        <v>0</v>
      </c>
      <c r="AO2050" s="8">
        <v>0</v>
      </c>
      <c r="AP2050" s="8">
        <v>0</v>
      </c>
      <c r="AQ2050" s="8">
        <v>0</v>
      </c>
      <c r="AR2050" s="8">
        <v>0</v>
      </c>
      <c r="AS2050" s="8">
        <v>0</v>
      </c>
      <c r="AT2050" s="8">
        <v>0</v>
      </c>
      <c r="AU2050" s="7">
        <v>0</v>
      </c>
      <c r="AV2050" s="7">
        <v>0</v>
      </c>
      <c r="AW2050" s="7">
        <v>0</v>
      </c>
      <c r="AX2050" s="7">
        <v>0</v>
      </c>
      <c r="AY2050" s="7">
        <v>0</v>
      </c>
      <c r="AZ2050" s="7">
        <v>0</v>
      </c>
      <c r="BA2050" s="7">
        <v>0</v>
      </c>
      <c r="BB2050" s="7">
        <v>0</v>
      </c>
      <c r="BC2050" s="8">
        <v>0.86003787878787874</v>
      </c>
      <c r="BD2050" s="8">
        <v>0</v>
      </c>
      <c r="BE2050" s="8">
        <v>0</v>
      </c>
      <c r="BF2050" s="8">
        <v>0.86003787878787874</v>
      </c>
      <c r="BG2050" s="8">
        <v>0</v>
      </c>
      <c r="BH2050" s="8">
        <v>0</v>
      </c>
      <c r="BI2050" s="8">
        <v>0</v>
      </c>
      <c r="BJ2050" s="8">
        <v>0</v>
      </c>
      <c r="BK2050" s="8">
        <v>0</v>
      </c>
      <c r="BL2050" s="8">
        <v>0</v>
      </c>
      <c r="BM2050" s="8">
        <v>0</v>
      </c>
      <c r="BN2050" s="8">
        <v>0</v>
      </c>
      <c r="BO2050" s="8">
        <v>0</v>
      </c>
      <c r="BP2050" s="8">
        <v>0</v>
      </c>
      <c r="BQ2050" s="8">
        <v>0</v>
      </c>
      <c r="BR2050" s="8">
        <v>0</v>
      </c>
    </row>
    <row r="2051" spans="1:70" x14ac:dyDescent="0.25">
      <c r="A2051" s="6">
        <v>35299137</v>
      </c>
      <c r="B2051" t="s">
        <v>3829</v>
      </c>
      <c r="C2051" s="7" t="s">
        <v>86</v>
      </c>
      <c r="D2051" s="7" t="s">
        <v>94</v>
      </c>
      <c r="E2051" s="7" t="s">
        <v>87</v>
      </c>
      <c r="F2051" t="s">
        <v>2507</v>
      </c>
      <c r="G2051" t="s">
        <v>2508</v>
      </c>
      <c r="H2051" t="s">
        <v>1814</v>
      </c>
      <c r="I2051" t="s">
        <v>1044</v>
      </c>
      <c r="J2051" t="s">
        <v>153</v>
      </c>
      <c r="K2051" t="s">
        <v>196</v>
      </c>
      <c r="L2051">
        <v>39.066958313900003</v>
      </c>
      <c r="M2051">
        <v>-122.9672066232</v>
      </c>
      <c r="N2051" s="7" t="s">
        <v>1815</v>
      </c>
      <c r="O2051" s="7" t="s">
        <v>3824</v>
      </c>
      <c r="P2051" s="7" t="s">
        <v>1817</v>
      </c>
      <c r="Q2051" s="7" t="s">
        <v>141</v>
      </c>
      <c r="R2051" s="7">
        <v>19</v>
      </c>
      <c r="S2051" s="7">
        <v>0</v>
      </c>
      <c r="T2051" s="7" t="s">
        <v>220</v>
      </c>
      <c r="U2051" s="7"/>
      <c r="V2051" s="7" t="s">
        <v>321</v>
      </c>
      <c r="W2051" s="8">
        <v>0.5</v>
      </c>
      <c r="X2051" s="8">
        <v>0</v>
      </c>
      <c r="Y2051" s="8">
        <v>0</v>
      </c>
      <c r="Z2051" s="8">
        <v>0.5</v>
      </c>
      <c r="AA2051" s="8">
        <v>0</v>
      </c>
      <c r="AB2051" s="8">
        <v>0</v>
      </c>
      <c r="AC2051" s="8">
        <v>0</v>
      </c>
      <c r="AD2051" s="8">
        <v>0</v>
      </c>
      <c r="AE2051" s="8">
        <v>0</v>
      </c>
      <c r="AF2051" s="8">
        <v>0</v>
      </c>
      <c r="AG2051" s="8">
        <v>0</v>
      </c>
      <c r="AH2051" s="8">
        <v>0</v>
      </c>
      <c r="AI2051" s="8">
        <v>0</v>
      </c>
      <c r="AJ2051" s="8">
        <v>0</v>
      </c>
      <c r="AK2051" s="8">
        <v>0</v>
      </c>
      <c r="AL2051" s="8">
        <v>0</v>
      </c>
      <c r="AM2051" s="8">
        <v>0</v>
      </c>
      <c r="AN2051" s="8">
        <v>0</v>
      </c>
      <c r="AO2051" s="8">
        <v>0</v>
      </c>
      <c r="AP2051" s="8">
        <v>0</v>
      </c>
      <c r="AQ2051" s="8">
        <v>0</v>
      </c>
      <c r="AR2051" s="8">
        <v>0</v>
      </c>
      <c r="AS2051" s="8">
        <v>0</v>
      </c>
      <c r="AT2051" s="8">
        <v>0</v>
      </c>
      <c r="AU2051" s="7">
        <v>0</v>
      </c>
      <c r="AV2051" s="7">
        <v>0</v>
      </c>
      <c r="AW2051" s="7">
        <v>0</v>
      </c>
      <c r="AX2051" s="7">
        <v>0</v>
      </c>
      <c r="AY2051" s="7">
        <v>0</v>
      </c>
      <c r="AZ2051" s="7">
        <v>0</v>
      </c>
      <c r="BA2051" s="7">
        <v>0</v>
      </c>
      <c r="BB2051" s="7">
        <v>0</v>
      </c>
      <c r="BC2051" s="8">
        <v>0.5</v>
      </c>
      <c r="BD2051" s="8">
        <v>0</v>
      </c>
      <c r="BE2051" s="8">
        <v>0</v>
      </c>
      <c r="BF2051" s="8">
        <v>0.5</v>
      </c>
      <c r="BG2051" s="8">
        <v>0</v>
      </c>
      <c r="BH2051" s="8">
        <v>0</v>
      </c>
      <c r="BI2051" s="8">
        <v>0</v>
      </c>
      <c r="BJ2051" s="8">
        <v>0</v>
      </c>
      <c r="BK2051" s="8">
        <v>0</v>
      </c>
      <c r="BL2051" s="8">
        <v>0</v>
      </c>
      <c r="BM2051" s="8">
        <v>0</v>
      </c>
      <c r="BN2051" s="8">
        <v>0</v>
      </c>
      <c r="BO2051" s="8">
        <v>0</v>
      </c>
      <c r="BP2051" s="8">
        <v>0</v>
      </c>
      <c r="BQ2051" s="8">
        <v>0</v>
      </c>
      <c r="BR2051" s="8">
        <v>0</v>
      </c>
    </row>
    <row r="2052" spans="1:70" x14ac:dyDescent="0.25">
      <c r="A2052" s="6">
        <v>35250574</v>
      </c>
      <c r="B2052" t="s">
        <v>3830</v>
      </c>
      <c r="C2052" s="7" t="s">
        <v>82</v>
      </c>
      <c r="D2052" s="7" t="s">
        <v>94</v>
      </c>
      <c r="E2052" s="7" t="s">
        <v>83</v>
      </c>
      <c r="F2052" t="s">
        <v>2507</v>
      </c>
      <c r="G2052" t="s">
        <v>2508</v>
      </c>
      <c r="H2052" t="s">
        <v>1814</v>
      </c>
      <c r="I2052" t="s">
        <v>1044</v>
      </c>
      <c r="J2052" t="s">
        <v>153</v>
      </c>
      <c r="K2052" t="s">
        <v>196</v>
      </c>
      <c r="L2052">
        <v>39.051212518900002</v>
      </c>
      <c r="M2052">
        <v>-122.9378773527</v>
      </c>
      <c r="N2052" s="7" t="s">
        <v>1815</v>
      </c>
      <c r="O2052" s="7" t="s">
        <v>3831</v>
      </c>
      <c r="P2052" s="7" t="s">
        <v>1817</v>
      </c>
      <c r="Q2052" s="7" t="s">
        <v>141</v>
      </c>
      <c r="R2052" s="7">
        <v>593</v>
      </c>
      <c r="S2052" s="7">
        <v>1213</v>
      </c>
      <c r="T2052" s="7" t="s">
        <v>134</v>
      </c>
      <c r="U2052" s="7"/>
      <c r="V2052" s="7" t="s">
        <v>362</v>
      </c>
      <c r="W2052" s="8">
        <v>0.73996212121212124</v>
      </c>
      <c r="X2052" s="8">
        <v>0</v>
      </c>
      <c r="Y2052" s="8">
        <v>0</v>
      </c>
      <c r="Z2052" s="8">
        <v>0.73996212121212124</v>
      </c>
      <c r="AA2052" s="8">
        <v>0</v>
      </c>
      <c r="AB2052" s="8">
        <v>0</v>
      </c>
      <c r="AC2052" s="8">
        <v>0</v>
      </c>
      <c r="AD2052" s="8">
        <v>0</v>
      </c>
      <c r="AE2052" s="8">
        <v>0</v>
      </c>
      <c r="AF2052" s="8">
        <v>0</v>
      </c>
      <c r="AG2052" s="8">
        <v>0</v>
      </c>
      <c r="AH2052" s="8">
        <v>0</v>
      </c>
      <c r="AI2052" s="8">
        <v>0</v>
      </c>
      <c r="AJ2052" s="8">
        <v>0</v>
      </c>
      <c r="AK2052" s="8">
        <v>0</v>
      </c>
      <c r="AL2052" s="8">
        <v>0</v>
      </c>
      <c r="AM2052" s="8">
        <v>0</v>
      </c>
      <c r="AN2052" s="8">
        <v>0</v>
      </c>
      <c r="AO2052" s="8">
        <v>0</v>
      </c>
      <c r="AP2052" s="8">
        <v>0</v>
      </c>
      <c r="AQ2052" s="8">
        <v>0</v>
      </c>
      <c r="AR2052" s="8">
        <v>0</v>
      </c>
      <c r="AS2052" s="8">
        <v>0</v>
      </c>
      <c r="AT2052" s="8">
        <v>0</v>
      </c>
      <c r="AU2052" s="7">
        <v>0</v>
      </c>
      <c r="AV2052" s="7">
        <v>0</v>
      </c>
      <c r="AW2052" s="7">
        <v>0</v>
      </c>
      <c r="AX2052" s="7">
        <v>0</v>
      </c>
      <c r="AY2052" s="7">
        <v>0</v>
      </c>
      <c r="AZ2052" s="7">
        <v>0</v>
      </c>
      <c r="BA2052" s="7">
        <v>0</v>
      </c>
      <c r="BB2052" s="7">
        <v>0</v>
      </c>
      <c r="BC2052" s="8">
        <v>0</v>
      </c>
      <c r="BD2052" s="8">
        <v>0</v>
      </c>
      <c r="BE2052" s="8">
        <v>0</v>
      </c>
      <c r="BF2052" s="8">
        <v>0</v>
      </c>
      <c r="BG2052" s="8">
        <v>0.73996212121212124</v>
      </c>
      <c r="BH2052" s="8">
        <v>0</v>
      </c>
      <c r="BI2052" s="8">
        <v>0</v>
      </c>
      <c r="BJ2052" s="8">
        <v>0.73996212121212124</v>
      </c>
      <c r="BK2052" s="8">
        <v>0</v>
      </c>
      <c r="BL2052" s="8">
        <v>0</v>
      </c>
      <c r="BM2052" s="8">
        <v>0</v>
      </c>
      <c r="BN2052" s="8">
        <v>0</v>
      </c>
      <c r="BO2052" s="8">
        <v>0</v>
      </c>
      <c r="BP2052" s="8">
        <v>0</v>
      </c>
      <c r="BQ2052" s="8">
        <v>0</v>
      </c>
      <c r="BR2052" s="8">
        <v>0</v>
      </c>
    </row>
    <row r="2053" spans="1:70" x14ac:dyDescent="0.25">
      <c r="A2053" s="6">
        <v>35317928</v>
      </c>
      <c r="B2053" t="s">
        <v>3832</v>
      </c>
      <c r="C2053" s="7" t="s">
        <v>86</v>
      </c>
      <c r="D2053" s="7" t="s">
        <v>94</v>
      </c>
      <c r="E2053" s="7" t="s">
        <v>87</v>
      </c>
      <c r="F2053" t="s">
        <v>2507</v>
      </c>
      <c r="G2053" t="s">
        <v>2508</v>
      </c>
      <c r="H2053" t="s">
        <v>1814</v>
      </c>
      <c r="I2053" t="s">
        <v>1044</v>
      </c>
      <c r="J2053" t="s">
        <v>153</v>
      </c>
      <c r="K2053" t="s">
        <v>196</v>
      </c>
      <c r="L2053">
        <v>39.040577101899999</v>
      </c>
      <c r="M2053">
        <v>-122.94047683060001</v>
      </c>
      <c r="N2053" s="7" t="s">
        <v>1815</v>
      </c>
      <c r="O2053" s="7" t="s">
        <v>3831</v>
      </c>
      <c r="P2053" s="7" t="s">
        <v>1817</v>
      </c>
      <c r="Q2053" s="7" t="s">
        <v>141</v>
      </c>
      <c r="R2053" s="7">
        <v>593</v>
      </c>
      <c r="S2053" s="7">
        <v>1213</v>
      </c>
      <c r="T2053" s="7" t="s">
        <v>134</v>
      </c>
      <c r="U2053" s="7"/>
      <c r="V2053" s="7" t="s">
        <v>2621</v>
      </c>
      <c r="W2053" s="8">
        <v>1.29</v>
      </c>
      <c r="X2053" s="8">
        <v>0</v>
      </c>
      <c r="Y2053" s="8">
        <v>0</v>
      </c>
      <c r="Z2053" s="8">
        <v>1.29</v>
      </c>
      <c r="AA2053" s="8">
        <v>0</v>
      </c>
      <c r="AB2053" s="8">
        <v>0</v>
      </c>
      <c r="AC2053" s="8">
        <v>0</v>
      </c>
      <c r="AD2053" s="8">
        <v>0</v>
      </c>
      <c r="AE2053" s="8">
        <v>0</v>
      </c>
      <c r="AF2053" s="8">
        <v>0</v>
      </c>
      <c r="AG2053" s="8">
        <v>0</v>
      </c>
      <c r="AH2053" s="8">
        <v>0</v>
      </c>
      <c r="AI2053" s="8">
        <v>0</v>
      </c>
      <c r="AJ2053" s="8">
        <v>0</v>
      </c>
      <c r="AK2053" s="8">
        <v>0</v>
      </c>
      <c r="AL2053" s="8">
        <v>0</v>
      </c>
      <c r="AM2053" s="8">
        <v>0</v>
      </c>
      <c r="AN2053" s="8">
        <v>0</v>
      </c>
      <c r="AO2053" s="8">
        <v>0</v>
      </c>
      <c r="AP2053" s="8">
        <v>0</v>
      </c>
      <c r="AQ2053" s="8">
        <v>0</v>
      </c>
      <c r="AR2053" s="8">
        <v>0</v>
      </c>
      <c r="AS2053" s="8">
        <v>0</v>
      </c>
      <c r="AT2053" s="8">
        <v>0</v>
      </c>
      <c r="AU2053" s="7">
        <v>0</v>
      </c>
      <c r="AV2053" s="7">
        <v>0</v>
      </c>
      <c r="AW2053" s="7">
        <v>0</v>
      </c>
      <c r="AX2053" s="7">
        <v>0</v>
      </c>
      <c r="AY2053" s="7">
        <v>0</v>
      </c>
      <c r="AZ2053" s="7">
        <v>0</v>
      </c>
      <c r="BA2053" s="7">
        <v>0</v>
      </c>
      <c r="BB2053" s="7">
        <v>0</v>
      </c>
      <c r="BC2053" s="8">
        <v>0</v>
      </c>
      <c r="BD2053" s="8">
        <v>0</v>
      </c>
      <c r="BE2053" s="8">
        <v>0</v>
      </c>
      <c r="BF2053" s="8">
        <v>0</v>
      </c>
      <c r="BG2053" s="8">
        <v>1.29</v>
      </c>
      <c r="BH2053" s="8">
        <v>0</v>
      </c>
      <c r="BI2053" s="8">
        <v>0</v>
      </c>
      <c r="BJ2053" s="8">
        <v>1.29</v>
      </c>
      <c r="BK2053" s="8">
        <v>0</v>
      </c>
      <c r="BL2053" s="8">
        <v>0</v>
      </c>
      <c r="BM2053" s="8">
        <v>0</v>
      </c>
      <c r="BN2053" s="8">
        <v>0</v>
      </c>
      <c r="BO2053" s="8">
        <v>0</v>
      </c>
      <c r="BP2053" s="8">
        <v>0</v>
      </c>
      <c r="BQ2053" s="8">
        <v>0</v>
      </c>
      <c r="BR2053" s="8">
        <v>0</v>
      </c>
    </row>
    <row r="2054" spans="1:70" x14ac:dyDescent="0.25">
      <c r="A2054" s="6">
        <v>35317929</v>
      </c>
      <c r="B2054" t="s">
        <v>3833</v>
      </c>
      <c r="C2054" s="7" t="s">
        <v>86</v>
      </c>
      <c r="D2054" s="7" t="s">
        <v>94</v>
      </c>
      <c r="E2054" s="7" t="s">
        <v>87</v>
      </c>
      <c r="F2054" t="s">
        <v>2507</v>
      </c>
      <c r="G2054" t="s">
        <v>2508</v>
      </c>
      <c r="H2054" t="s">
        <v>1814</v>
      </c>
      <c r="I2054" t="s">
        <v>1044</v>
      </c>
      <c r="J2054" t="s">
        <v>153</v>
      </c>
      <c r="K2054" t="s">
        <v>196</v>
      </c>
      <c r="L2054">
        <v>39.044138800399999</v>
      </c>
      <c r="M2054">
        <v>-122.954343925</v>
      </c>
      <c r="N2054" s="7" t="s">
        <v>1815</v>
      </c>
      <c r="O2054" s="7" t="s">
        <v>3831</v>
      </c>
      <c r="P2054" s="7" t="s">
        <v>1817</v>
      </c>
      <c r="Q2054" s="7" t="s">
        <v>141</v>
      </c>
      <c r="R2054" s="7">
        <v>593</v>
      </c>
      <c r="S2054" s="7">
        <v>1213</v>
      </c>
      <c r="T2054" s="7" t="s">
        <v>134</v>
      </c>
      <c r="U2054" s="7"/>
      <c r="V2054" s="7" t="s">
        <v>2621</v>
      </c>
      <c r="W2054" s="8">
        <v>0.86</v>
      </c>
      <c r="X2054" s="8">
        <v>0</v>
      </c>
      <c r="Y2054" s="8">
        <v>0</v>
      </c>
      <c r="Z2054" s="8">
        <v>0.86</v>
      </c>
      <c r="AA2054" s="8">
        <v>0</v>
      </c>
      <c r="AB2054" s="8">
        <v>0</v>
      </c>
      <c r="AC2054" s="8">
        <v>0</v>
      </c>
      <c r="AD2054" s="8">
        <v>0</v>
      </c>
      <c r="AE2054" s="8">
        <v>0</v>
      </c>
      <c r="AF2054" s="8">
        <v>0</v>
      </c>
      <c r="AG2054" s="8">
        <v>0</v>
      </c>
      <c r="AH2054" s="8">
        <v>0</v>
      </c>
      <c r="AI2054" s="8">
        <v>0</v>
      </c>
      <c r="AJ2054" s="8">
        <v>0</v>
      </c>
      <c r="AK2054" s="8">
        <v>0</v>
      </c>
      <c r="AL2054" s="8">
        <v>0</v>
      </c>
      <c r="AM2054" s="8">
        <v>0</v>
      </c>
      <c r="AN2054" s="8">
        <v>0</v>
      </c>
      <c r="AO2054" s="8">
        <v>0</v>
      </c>
      <c r="AP2054" s="8">
        <v>0</v>
      </c>
      <c r="AQ2054" s="8">
        <v>0</v>
      </c>
      <c r="AR2054" s="8">
        <v>0</v>
      </c>
      <c r="AS2054" s="8">
        <v>0</v>
      </c>
      <c r="AT2054" s="8">
        <v>0</v>
      </c>
      <c r="AU2054" s="7">
        <v>0</v>
      </c>
      <c r="AV2054" s="7">
        <v>0</v>
      </c>
      <c r="AW2054" s="7">
        <v>0</v>
      </c>
      <c r="AX2054" s="7">
        <v>0</v>
      </c>
      <c r="AY2054" s="7">
        <v>0</v>
      </c>
      <c r="AZ2054" s="7">
        <v>0</v>
      </c>
      <c r="BA2054" s="7">
        <v>0</v>
      </c>
      <c r="BB2054" s="7">
        <v>0</v>
      </c>
      <c r="BC2054" s="8">
        <v>0</v>
      </c>
      <c r="BD2054" s="8">
        <v>0</v>
      </c>
      <c r="BE2054" s="8">
        <v>0</v>
      </c>
      <c r="BF2054" s="8">
        <v>0</v>
      </c>
      <c r="BG2054" s="8">
        <v>0.86</v>
      </c>
      <c r="BH2054" s="8">
        <v>0</v>
      </c>
      <c r="BI2054" s="8">
        <v>0</v>
      </c>
      <c r="BJ2054" s="8">
        <v>0.86</v>
      </c>
      <c r="BK2054" s="8">
        <v>0</v>
      </c>
      <c r="BL2054" s="8">
        <v>0</v>
      </c>
      <c r="BM2054" s="8">
        <v>0</v>
      </c>
      <c r="BN2054" s="8">
        <v>0</v>
      </c>
      <c r="BO2054" s="8">
        <v>0</v>
      </c>
      <c r="BP2054" s="8">
        <v>0</v>
      </c>
      <c r="BQ2054" s="8">
        <v>0</v>
      </c>
      <c r="BR2054" s="8">
        <v>0</v>
      </c>
    </row>
    <row r="2055" spans="1:70" x14ac:dyDescent="0.25">
      <c r="A2055" s="6">
        <v>35317930</v>
      </c>
      <c r="B2055" t="s">
        <v>3834</v>
      </c>
      <c r="C2055" s="7" t="s">
        <v>86</v>
      </c>
      <c r="D2055" s="7" t="s">
        <v>94</v>
      </c>
      <c r="E2055" s="7" t="s">
        <v>87</v>
      </c>
      <c r="F2055" t="s">
        <v>2507</v>
      </c>
      <c r="G2055" t="s">
        <v>2508</v>
      </c>
      <c r="H2055" t="s">
        <v>1814</v>
      </c>
      <c r="I2055" t="s">
        <v>1044</v>
      </c>
      <c r="J2055" t="s">
        <v>153</v>
      </c>
      <c r="K2055" t="s">
        <v>196</v>
      </c>
      <c r="L2055">
        <v>39.044138800399999</v>
      </c>
      <c r="M2055">
        <v>-122.954343925</v>
      </c>
      <c r="N2055" s="7" t="s">
        <v>1815</v>
      </c>
      <c r="O2055" s="7" t="s">
        <v>3831</v>
      </c>
      <c r="P2055" s="7" t="s">
        <v>1817</v>
      </c>
      <c r="Q2055" s="7" t="s">
        <v>141</v>
      </c>
      <c r="R2055" s="7">
        <v>593</v>
      </c>
      <c r="S2055" s="7">
        <v>1213</v>
      </c>
      <c r="T2055" s="7" t="s">
        <v>134</v>
      </c>
      <c r="U2055" s="7"/>
      <c r="V2055" s="7" t="s">
        <v>2621</v>
      </c>
      <c r="W2055" s="8">
        <v>1.19</v>
      </c>
      <c r="X2055" s="8">
        <v>0</v>
      </c>
      <c r="Y2055" s="8">
        <v>0</v>
      </c>
      <c r="Z2055" s="8">
        <v>1.19</v>
      </c>
      <c r="AA2055" s="8">
        <v>0</v>
      </c>
      <c r="AB2055" s="8">
        <v>0</v>
      </c>
      <c r="AC2055" s="8">
        <v>0</v>
      </c>
      <c r="AD2055" s="8">
        <v>0</v>
      </c>
      <c r="AE2055" s="8">
        <v>0</v>
      </c>
      <c r="AF2055" s="8">
        <v>0</v>
      </c>
      <c r="AG2055" s="8">
        <v>0</v>
      </c>
      <c r="AH2055" s="8">
        <v>0</v>
      </c>
      <c r="AI2055" s="8">
        <v>0</v>
      </c>
      <c r="AJ2055" s="8">
        <v>0</v>
      </c>
      <c r="AK2055" s="8">
        <v>0</v>
      </c>
      <c r="AL2055" s="8">
        <v>0</v>
      </c>
      <c r="AM2055" s="8">
        <v>0</v>
      </c>
      <c r="AN2055" s="8">
        <v>0</v>
      </c>
      <c r="AO2055" s="8">
        <v>0</v>
      </c>
      <c r="AP2055" s="8">
        <v>0</v>
      </c>
      <c r="AQ2055" s="8">
        <v>0</v>
      </c>
      <c r="AR2055" s="8">
        <v>0</v>
      </c>
      <c r="AS2055" s="8">
        <v>0</v>
      </c>
      <c r="AT2055" s="8">
        <v>0</v>
      </c>
      <c r="AU2055" s="7">
        <v>0</v>
      </c>
      <c r="AV2055" s="7">
        <v>0</v>
      </c>
      <c r="AW2055" s="7">
        <v>0</v>
      </c>
      <c r="AX2055" s="7">
        <v>0</v>
      </c>
      <c r="AY2055" s="7">
        <v>0</v>
      </c>
      <c r="AZ2055" s="7">
        <v>0</v>
      </c>
      <c r="BA2055" s="7">
        <v>0</v>
      </c>
      <c r="BB2055" s="7">
        <v>0</v>
      </c>
      <c r="BC2055" s="8">
        <v>0</v>
      </c>
      <c r="BD2055" s="8">
        <v>0</v>
      </c>
      <c r="BE2055" s="8">
        <v>0</v>
      </c>
      <c r="BF2055" s="8">
        <v>0</v>
      </c>
      <c r="BG2055" s="8">
        <v>1.19</v>
      </c>
      <c r="BH2055" s="8">
        <v>0</v>
      </c>
      <c r="BI2055" s="8">
        <v>0</v>
      </c>
      <c r="BJ2055" s="8">
        <v>1.19</v>
      </c>
      <c r="BK2055" s="8">
        <v>0</v>
      </c>
      <c r="BL2055" s="8">
        <v>0</v>
      </c>
      <c r="BM2055" s="8">
        <v>0</v>
      </c>
      <c r="BN2055" s="8">
        <v>0</v>
      </c>
      <c r="BO2055" s="8">
        <v>0</v>
      </c>
      <c r="BP2055" s="8">
        <v>0</v>
      </c>
      <c r="BQ2055" s="8">
        <v>0</v>
      </c>
      <c r="BR2055" s="8">
        <v>0</v>
      </c>
    </row>
    <row r="2056" spans="1:70" x14ac:dyDescent="0.25">
      <c r="A2056" s="6">
        <v>35317931</v>
      </c>
      <c r="B2056" t="s">
        <v>3835</v>
      </c>
      <c r="C2056" s="7" t="s">
        <v>86</v>
      </c>
      <c r="D2056" s="7" t="s">
        <v>94</v>
      </c>
      <c r="E2056" s="7" t="s">
        <v>87</v>
      </c>
      <c r="F2056" t="s">
        <v>2507</v>
      </c>
      <c r="G2056" t="s">
        <v>2508</v>
      </c>
      <c r="H2056" t="s">
        <v>1814</v>
      </c>
      <c r="I2056" t="s">
        <v>1044</v>
      </c>
      <c r="J2056" t="s">
        <v>153</v>
      </c>
      <c r="K2056" t="s">
        <v>196</v>
      </c>
      <c r="L2056">
        <v>39.043863317099998</v>
      </c>
      <c r="M2056">
        <v>-122.9624984221</v>
      </c>
      <c r="N2056" s="7" t="s">
        <v>1815</v>
      </c>
      <c r="O2056" s="7" t="s">
        <v>3831</v>
      </c>
      <c r="P2056" s="7" t="s">
        <v>1817</v>
      </c>
      <c r="Q2056" s="7" t="s">
        <v>141</v>
      </c>
      <c r="R2056" s="7">
        <v>593</v>
      </c>
      <c r="S2056" s="7">
        <v>1213</v>
      </c>
      <c r="T2056" s="7" t="s">
        <v>134</v>
      </c>
      <c r="U2056" s="7"/>
      <c r="V2056" s="7" t="s">
        <v>2621</v>
      </c>
      <c r="W2056" s="8">
        <v>1.1000000000000001</v>
      </c>
      <c r="X2056" s="8">
        <v>0</v>
      </c>
      <c r="Y2056" s="8">
        <v>0</v>
      </c>
      <c r="Z2056" s="8">
        <v>1.1000000000000001</v>
      </c>
      <c r="AA2056" s="8">
        <v>0</v>
      </c>
      <c r="AB2056" s="8">
        <v>0</v>
      </c>
      <c r="AC2056" s="8">
        <v>0</v>
      </c>
      <c r="AD2056" s="8">
        <v>0</v>
      </c>
      <c r="AE2056" s="8">
        <v>0</v>
      </c>
      <c r="AF2056" s="8">
        <v>0</v>
      </c>
      <c r="AG2056" s="8">
        <v>0</v>
      </c>
      <c r="AH2056" s="8">
        <v>0</v>
      </c>
      <c r="AI2056" s="8">
        <v>0</v>
      </c>
      <c r="AJ2056" s="8">
        <v>0</v>
      </c>
      <c r="AK2056" s="8">
        <v>0</v>
      </c>
      <c r="AL2056" s="8">
        <v>0</v>
      </c>
      <c r="AM2056" s="8">
        <v>0</v>
      </c>
      <c r="AN2056" s="8">
        <v>0</v>
      </c>
      <c r="AO2056" s="8">
        <v>0</v>
      </c>
      <c r="AP2056" s="8">
        <v>0</v>
      </c>
      <c r="AQ2056" s="8">
        <v>0</v>
      </c>
      <c r="AR2056" s="8">
        <v>0</v>
      </c>
      <c r="AS2056" s="8">
        <v>0</v>
      </c>
      <c r="AT2056" s="8">
        <v>0</v>
      </c>
      <c r="AU2056" s="7">
        <v>0</v>
      </c>
      <c r="AV2056" s="7">
        <v>0</v>
      </c>
      <c r="AW2056" s="7">
        <v>0</v>
      </c>
      <c r="AX2056" s="7">
        <v>0</v>
      </c>
      <c r="AY2056" s="7">
        <v>0</v>
      </c>
      <c r="AZ2056" s="7">
        <v>0</v>
      </c>
      <c r="BA2056" s="7">
        <v>0</v>
      </c>
      <c r="BB2056" s="7">
        <v>0</v>
      </c>
      <c r="BC2056" s="8">
        <v>0</v>
      </c>
      <c r="BD2056" s="8">
        <v>0</v>
      </c>
      <c r="BE2056" s="8">
        <v>0</v>
      </c>
      <c r="BF2056" s="8">
        <v>0</v>
      </c>
      <c r="BG2056" s="8">
        <v>1.1000000000000001</v>
      </c>
      <c r="BH2056" s="8">
        <v>0</v>
      </c>
      <c r="BI2056" s="8">
        <v>0</v>
      </c>
      <c r="BJ2056" s="8">
        <v>1.1000000000000001</v>
      </c>
      <c r="BK2056" s="8">
        <v>0</v>
      </c>
      <c r="BL2056" s="8">
        <v>0</v>
      </c>
      <c r="BM2056" s="8">
        <v>0</v>
      </c>
      <c r="BN2056" s="8">
        <v>0</v>
      </c>
      <c r="BO2056" s="8">
        <v>0</v>
      </c>
      <c r="BP2056" s="8">
        <v>0</v>
      </c>
      <c r="BQ2056" s="8">
        <v>0</v>
      </c>
      <c r="BR2056" s="8">
        <v>0</v>
      </c>
    </row>
    <row r="2057" spans="1:70" x14ac:dyDescent="0.25">
      <c r="A2057" s="6">
        <v>35317932</v>
      </c>
      <c r="B2057" t="s">
        <v>3836</v>
      </c>
      <c r="C2057" s="7" t="s">
        <v>86</v>
      </c>
      <c r="D2057" s="7" t="s">
        <v>94</v>
      </c>
      <c r="E2057" s="7" t="s">
        <v>87</v>
      </c>
      <c r="F2057" t="s">
        <v>2507</v>
      </c>
      <c r="G2057" t="s">
        <v>2508</v>
      </c>
      <c r="H2057" t="s">
        <v>1814</v>
      </c>
      <c r="I2057" t="s">
        <v>1044</v>
      </c>
      <c r="J2057" t="s">
        <v>153</v>
      </c>
      <c r="K2057" t="s">
        <v>196</v>
      </c>
      <c r="L2057">
        <v>39.043992503399998</v>
      </c>
      <c r="M2057">
        <v>-122.9654407315</v>
      </c>
      <c r="N2057" s="7" t="s">
        <v>1815</v>
      </c>
      <c r="O2057" s="7" t="s">
        <v>3831</v>
      </c>
      <c r="P2057" s="7" t="s">
        <v>1817</v>
      </c>
      <c r="Q2057" s="7" t="s">
        <v>141</v>
      </c>
      <c r="R2057" s="7">
        <v>593</v>
      </c>
      <c r="S2057" s="7">
        <v>1213</v>
      </c>
      <c r="T2057" s="7" t="s">
        <v>134</v>
      </c>
      <c r="U2057" s="7"/>
      <c r="V2057" s="7" t="s">
        <v>2621</v>
      </c>
      <c r="W2057" s="8">
        <v>0.73</v>
      </c>
      <c r="X2057" s="8">
        <v>0</v>
      </c>
      <c r="Y2057" s="8">
        <v>0</v>
      </c>
      <c r="Z2057" s="8">
        <v>0.73</v>
      </c>
      <c r="AA2057" s="8">
        <v>0</v>
      </c>
      <c r="AB2057" s="8">
        <v>0</v>
      </c>
      <c r="AC2057" s="8">
        <v>0</v>
      </c>
      <c r="AD2057" s="8">
        <v>0</v>
      </c>
      <c r="AE2057" s="8">
        <v>0</v>
      </c>
      <c r="AF2057" s="8">
        <v>0</v>
      </c>
      <c r="AG2057" s="8">
        <v>0</v>
      </c>
      <c r="AH2057" s="8">
        <v>0</v>
      </c>
      <c r="AI2057" s="8">
        <v>0</v>
      </c>
      <c r="AJ2057" s="8">
        <v>0</v>
      </c>
      <c r="AK2057" s="8">
        <v>0</v>
      </c>
      <c r="AL2057" s="8">
        <v>0</v>
      </c>
      <c r="AM2057" s="8">
        <v>0</v>
      </c>
      <c r="AN2057" s="8">
        <v>0</v>
      </c>
      <c r="AO2057" s="8">
        <v>0</v>
      </c>
      <c r="AP2057" s="8">
        <v>0</v>
      </c>
      <c r="AQ2057" s="8">
        <v>0</v>
      </c>
      <c r="AR2057" s="8">
        <v>0</v>
      </c>
      <c r="AS2057" s="8">
        <v>0</v>
      </c>
      <c r="AT2057" s="8">
        <v>0</v>
      </c>
      <c r="AU2057" s="7">
        <v>0</v>
      </c>
      <c r="AV2057" s="7">
        <v>0</v>
      </c>
      <c r="AW2057" s="7">
        <v>0</v>
      </c>
      <c r="AX2057" s="7">
        <v>0</v>
      </c>
      <c r="AY2057" s="7">
        <v>0</v>
      </c>
      <c r="AZ2057" s="7">
        <v>0</v>
      </c>
      <c r="BA2057" s="7">
        <v>0</v>
      </c>
      <c r="BB2057" s="7">
        <v>0</v>
      </c>
      <c r="BC2057" s="8">
        <v>0</v>
      </c>
      <c r="BD2057" s="8">
        <v>0</v>
      </c>
      <c r="BE2057" s="8">
        <v>0</v>
      </c>
      <c r="BF2057" s="8">
        <v>0</v>
      </c>
      <c r="BG2057" s="8">
        <v>0.73</v>
      </c>
      <c r="BH2057" s="8">
        <v>0</v>
      </c>
      <c r="BI2057" s="8">
        <v>0</v>
      </c>
      <c r="BJ2057" s="8">
        <v>0.73</v>
      </c>
      <c r="BK2057" s="8">
        <v>0</v>
      </c>
      <c r="BL2057" s="8">
        <v>0</v>
      </c>
      <c r="BM2057" s="8">
        <v>0</v>
      </c>
      <c r="BN2057" s="8">
        <v>0</v>
      </c>
      <c r="BO2057" s="8">
        <v>0</v>
      </c>
      <c r="BP2057" s="8">
        <v>0</v>
      </c>
      <c r="BQ2057" s="8">
        <v>0</v>
      </c>
      <c r="BR2057" s="8">
        <v>0</v>
      </c>
    </row>
    <row r="2058" spans="1:70" x14ac:dyDescent="0.25">
      <c r="A2058" s="6">
        <v>35317934</v>
      </c>
      <c r="B2058" t="s">
        <v>3837</v>
      </c>
      <c r="C2058" s="7" t="s">
        <v>86</v>
      </c>
      <c r="D2058" s="7" t="s">
        <v>94</v>
      </c>
      <c r="E2058" s="7" t="s">
        <v>87</v>
      </c>
      <c r="F2058" t="s">
        <v>2507</v>
      </c>
      <c r="G2058" t="s">
        <v>2508</v>
      </c>
      <c r="H2058" t="s">
        <v>1814</v>
      </c>
      <c r="I2058" t="s">
        <v>1044</v>
      </c>
      <c r="J2058" t="s">
        <v>153</v>
      </c>
      <c r="K2058" t="s">
        <v>196</v>
      </c>
      <c r="L2058">
        <v>39.040993507099998</v>
      </c>
      <c r="M2058">
        <v>-122.9442510455</v>
      </c>
      <c r="N2058" s="7" t="s">
        <v>1815</v>
      </c>
      <c r="O2058" s="7" t="s">
        <v>3831</v>
      </c>
      <c r="P2058" s="7" t="s">
        <v>1817</v>
      </c>
      <c r="Q2058" s="7" t="s">
        <v>141</v>
      </c>
      <c r="R2058" s="7">
        <v>593</v>
      </c>
      <c r="S2058" s="7">
        <v>1213</v>
      </c>
      <c r="T2058" s="7" t="s">
        <v>134</v>
      </c>
      <c r="U2058" s="7"/>
      <c r="V2058" s="7" t="s">
        <v>2621</v>
      </c>
      <c r="W2058" s="8">
        <v>1.39</v>
      </c>
      <c r="X2058" s="8">
        <v>0</v>
      </c>
      <c r="Y2058" s="8">
        <v>0</v>
      </c>
      <c r="Z2058" s="8">
        <v>1.39</v>
      </c>
      <c r="AA2058" s="8">
        <v>0</v>
      </c>
      <c r="AB2058" s="8">
        <v>0</v>
      </c>
      <c r="AC2058" s="8">
        <v>0</v>
      </c>
      <c r="AD2058" s="8">
        <v>0</v>
      </c>
      <c r="AE2058" s="8">
        <v>0</v>
      </c>
      <c r="AF2058" s="8">
        <v>0</v>
      </c>
      <c r="AG2058" s="8">
        <v>0</v>
      </c>
      <c r="AH2058" s="8">
        <v>0</v>
      </c>
      <c r="AI2058" s="8">
        <v>0</v>
      </c>
      <c r="AJ2058" s="8">
        <v>0</v>
      </c>
      <c r="AK2058" s="8">
        <v>0</v>
      </c>
      <c r="AL2058" s="8">
        <v>0</v>
      </c>
      <c r="AM2058" s="8">
        <v>0</v>
      </c>
      <c r="AN2058" s="8">
        <v>0</v>
      </c>
      <c r="AO2058" s="8">
        <v>0</v>
      </c>
      <c r="AP2058" s="8">
        <v>0</v>
      </c>
      <c r="AQ2058" s="8">
        <v>0</v>
      </c>
      <c r="AR2058" s="8">
        <v>0</v>
      </c>
      <c r="AS2058" s="8">
        <v>0</v>
      </c>
      <c r="AT2058" s="8">
        <v>0</v>
      </c>
      <c r="AU2058" s="7">
        <v>0</v>
      </c>
      <c r="AV2058" s="7">
        <v>0</v>
      </c>
      <c r="AW2058" s="7">
        <v>0</v>
      </c>
      <c r="AX2058" s="7">
        <v>0</v>
      </c>
      <c r="AY2058" s="7">
        <v>0</v>
      </c>
      <c r="AZ2058" s="7">
        <v>0</v>
      </c>
      <c r="BA2058" s="7">
        <v>0</v>
      </c>
      <c r="BB2058" s="7">
        <v>0</v>
      </c>
      <c r="BC2058" s="8">
        <v>0</v>
      </c>
      <c r="BD2058" s="8">
        <v>0</v>
      </c>
      <c r="BE2058" s="8">
        <v>0</v>
      </c>
      <c r="BF2058" s="8">
        <v>0</v>
      </c>
      <c r="BG2058" s="8">
        <v>1.39</v>
      </c>
      <c r="BH2058" s="8">
        <v>0</v>
      </c>
      <c r="BI2058" s="8">
        <v>0</v>
      </c>
      <c r="BJ2058" s="8">
        <v>1.39</v>
      </c>
      <c r="BK2058" s="8">
        <v>0</v>
      </c>
      <c r="BL2058" s="8">
        <v>0</v>
      </c>
      <c r="BM2058" s="8">
        <v>0</v>
      </c>
      <c r="BN2058" s="8">
        <v>0</v>
      </c>
      <c r="BO2058" s="8">
        <v>0</v>
      </c>
      <c r="BP2058" s="8">
        <v>0</v>
      </c>
      <c r="BQ2058" s="8">
        <v>0</v>
      </c>
      <c r="BR2058" s="8">
        <v>0</v>
      </c>
    </row>
    <row r="2059" spans="1:70" x14ac:dyDescent="0.25">
      <c r="A2059" s="6">
        <v>35317935</v>
      </c>
      <c r="B2059" t="s">
        <v>3838</v>
      </c>
      <c r="C2059" s="7" t="s">
        <v>86</v>
      </c>
      <c r="D2059" s="7" t="s">
        <v>94</v>
      </c>
      <c r="E2059" s="7" t="s">
        <v>87</v>
      </c>
      <c r="F2059" t="s">
        <v>2507</v>
      </c>
      <c r="G2059" t="s">
        <v>2508</v>
      </c>
      <c r="H2059" t="s">
        <v>1814</v>
      </c>
      <c r="I2059" t="s">
        <v>1044</v>
      </c>
      <c r="J2059" t="s">
        <v>153</v>
      </c>
      <c r="K2059" t="s">
        <v>196</v>
      </c>
      <c r="L2059">
        <v>39.040500287599997</v>
      </c>
      <c r="M2059">
        <v>-122.9316177427</v>
      </c>
      <c r="N2059" s="7" t="s">
        <v>1815</v>
      </c>
      <c r="O2059" s="7" t="s">
        <v>3831</v>
      </c>
      <c r="P2059" s="7" t="s">
        <v>1817</v>
      </c>
      <c r="Q2059" s="7" t="s">
        <v>141</v>
      </c>
      <c r="R2059" s="7">
        <v>593</v>
      </c>
      <c r="S2059" s="7">
        <v>1213</v>
      </c>
      <c r="T2059" s="7" t="s">
        <v>134</v>
      </c>
      <c r="U2059" s="7"/>
      <c r="V2059" s="7" t="s">
        <v>2621</v>
      </c>
      <c r="W2059" s="8">
        <v>1.53</v>
      </c>
      <c r="X2059" s="8">
        <v>0</v>
      </c>
      <c r="Y2059" s="8">
        <v>0</v>
      </c>
      <c r="Z2059" s="8">
        <v>1.53</v>
      </c>
      <c r="AA2059" s="8">
        <v>0</v>
      </c>
      <c r="AB2059" s="8">
        <v>0</v>
      </c>
      <c r="AC2059" s="8">
        <v>0</v>
      </c>
      <c r="AD2059" s="8">
        <v>0</v>
      </c>
      <c r="AE2059" s="8">
        <v>0</v>
      </c>
      <c r="AF2059" s="8">
        <v>0</v>
      </c>
      <c r="AG2059" s="8">
        <v>0</v>
      </c>
      <c r="AH2059" s="8">
        <v>0</v>
      </c>
      <c r="AI2059" s="8">
        <v>0</v>
      </c>
      <c r="AJ2059" s="8">
        <v>0</v>
      </c>
      <c r="AK2059" s="8">
        <v>0</v>
      </c>
      <c r="AL2059" s="8">
        <v>0</v>
      </c>
      <c r="AM2059" s="8">
        <v>0</v>
      </c>
      <c r="AN2059" s="8">
        <v>0</v>
      </c>
      <c r="AO2059" s="8">
        <v>0</v>
      </c>
      <c r="AP2059" s="8">
        <v>0</v>
      </c>
      <c r="AQ2059" s="8">
        <v>0</v>
      </c>
      <c r="AR2059" s="8">
        <v>0</v>
      </c>
      <c r="AS2059" s="8">
        <v>0</v>
      </c>
      <c r="AT2059" s="8">
        <v>0</v>
      </c>
      <c r="AU2059" s="7">
        <v>0</v>
      </c>
      <c r="AV2059" s="7">
        <v>0</v>
      </c>
      <c r="AW2059" s="7">
        <v>0</v>
      </c>
      <c r="AX2059" s="7">
        <v>0</v>
      </c>
      <c r="AY2059" s="7">
        <v>0</v>
      </c>
      <c r="AZ2059" s="7">
        <v>0</v>
      </c>
      <c r="BA2059" s="7">
        <v>0</v>
      </c>
      <c r="BB2059" s="7">
        <v>0</v>
      </c>
      <c r="BC2059" s="8">
        <v>0</v>
      </c>
      <c r="BD2059" s="8">
        <v>0</v>
      </c>
      <c r="BE2059" s="8">
        <v>0</v>
      </c>
      <c r="BF2059" s="8">
        <v>0</v>
      </c>
      <c r="BG2059" s="8">
        <v>1.53</v>
      </c>
      <c r="BH2059" s="8">
        <v>0</v>
      </c>
      <c r="BI2059" s="8">
        <v>0</v>
      </c>
      <c r="BJ2059" s="8">
        <v>1.53</v>
      </c>
      <c r="BK2059" s="8">
        <v>0</v>
      </c>
      <c r="BL2059" s="8">
        <v>0</v>
      </c>
      <c r="BM2059" s="8">
        <v>0</v>
      </c>
      <c r="BN2059" s="8">
        <v>0</v>
      </c>
      <c r="BO2059" s="8">
        <v>0</v>
      </c>
      <c r="BP2059" s="8">
        <v>0</v>
      </c>
      <c r="BQ2059" s="8">
        <v>0</v>
      </c>
      <c r="BR2059" s="8">
        <v>0</v>
      </c>
    </row>
    <row r="2060" spans="1:70" x14ac:dyDescent="0.25">
      <c r="A2060" s="6">
        <v>35317936</v>
      </c>
      <c r="B2060" t="s">
        <v>3839</v>
      </c>
      <c r="C2060" s="7" t="s">
        <v>86</v>
      </c>
      <c r="D2060" s="7" t="s">
        <v>94</v>
      </c>
      <c r="E2060" s="7" t="s">
        <v>87</v>
      </c>
      <c r="F2060" t="s">
        <v>2507</v>
      </c>
      <c r="G2060" t="s">
        <v>2508</v>
      </c>
      <c r="H2060" t="s">
        <v>1814</v>
      </c>
      <c r="I2060" t="s">
        <v>1044</v>
      </c>
      <c r="J2060" t="s">
        <v>153</v>
      </c>
      <c r="K2060" t="s">
        <v>196</v>
      </c>
      <c r="L2060">
        <v>39.040190695100002</v>
      </c>
      <c r="M2060">
        <v>-122.96735812599999</v>
      </c>
      <c r="N2060" s="7" t="s">
        <v>1815</v>
      </c>
      <c r="O2060" s="7" t="s">
        <v>3831</v>
      </c>
      <c r="P2060" s="7" t="s">
        <v>1817</v>
      </c>
      <c r="Q2060" s="7" t="s">
        <v>141</v>
      </c>
      <c r="R2060" s="7">
        <v>593</v>
      </c>
      <c r="S2060" s="7">
        <v>1213</v>
      </c>
      <c r="T2060" s="7" t="s">
        <v>134</v>
      </c>
      <c r="U2060" s="7"/>
      <c r="V2060" s="7" t="s">
        <v>2621</v>
      </c>
      <c r="W2060" s="8">
        <v>0.17</v>
      </c>
      <c r="X2060" s="8">
        <v>0</v>
      </c>
      <c r="Y2060" s="8">
        <v>0</v>
      </c>
      <c r="Z2060" s="8">
        <v>0.17</v>
      </c>
      <c r="AA2060" s="8">
        <v>0</v>
      </c>
      <c r="AB2060" s="8">
        <v>0</v>
      </c>
      <c r="AC2060" s="8">
        <v>0</v>
      </c>
      <c r="AD2060" s="8">
        <v>0</v>
      </c>
      <c r="AE2060" s="8">
        <v>0</v>
      </c>
      <c r="AF2060" s="8">
        <v>0</v>
      </c>
      <c r="AG2060" s="8">
        <v>0</v>
      </c>
      <c r="AH2060" s="8">
        <v>0</v>
      </c>
      <c r="AI2060" s="8">
        <v>0</v>
      </c>
      <c r="AJ2060" s="8">
        <v>0</v>
      </c>
      <c r="AK2060" s="8">
        <v>0</v>
      </c>
      <c r="AL2060" s="8">
        <v>0</v>
      </c>
      <c r="AM2060" s="8">
        <v>0</v>
      </c>
      <c r="AN2060" s="8">
        <v>0</v>
      </c>
      <c r="AO2060" s="8">
        <v>0</v>
      </c>
      <c r="AP2060" s="8">
        <v>0</v>
      </c>
      <c r="AQ2060" s="8">
        <v>0</v>
      </c>
      <c r="AR2060" s="8">
        <v>0</v>
      </c>
      <c r="AS2060" s="8">
        <v>0</v>
      </c>
      <c r="AT2060" s="8">
        <v>0</v>
      </c>
      <c r="AU2060" s="7">
        <v>0</v>
      </c>
      <c r="AV2060" s="7">
        <v>0</v>
      </c>
      <c r="AW2060" s="7">
        <v>0</v>
      </c>
      <c r="AX2060" s="7">
        <v>0</v>
      </c>
      <c r="AY2060" s="7">
        <v>0</v>
      </c>
      <c r="AZ2060" s="7">
        <v>0</v>
      </c>
      <c r="BA2060" s="7">
        <v>0</v>
      </c>
      <c r="BB2060" s="7">
        <v>0</v>
      </c>
      <c r="BC2060" s="8">
        <v>0</v>
      </c>
      <c r="BD2060" s="8">
        <v>0</v>
      </c>
      <c r="BE2060" s="8">
        <v>0</v>
      </c>
      <c r="BF2060" s="8">
        <v>0</v>
      </c>
      <c r="BG2060" s="8">
        <v>0.17</v>
      </c>
      <c r="BH2060" s="8">
        <v>0</v>
      </c>
      <c r="BI2060" s="8">
        <v>0</v>
      </c>
      <c r="BJ2060" s="8">
        <v>0.17</v>
      </c>
      <c r="BK2060" s="8">
        <v>0</v>
      </c>
      <c r="BL2060" s="8">
        <v>0</v>
      </c>
      <c r="BM2060" s="8">
        <v>0</v>
      </c>
      <c r="BN2060" s="8">
        <v>0</v>
      </c>
      <c r="BO2060" s="8">
        <v>0</v>
      </c>
      <c r="BP2060" s="8">
        <v>0</v>
      </c>
      <c r="BQ2060" s="8">
        <v>0</v>
      </c>
      <c r="BR2060" s="8">
        <v>0</v>
      </c>
    </row>
    <row r="2061" spans="1:70" x14ac:dyDescent="0.25">
      <c r="A2061" s="6">
        <v>35317937</v>
      </c>
      <c r="B2061" t="s">
        <v>3840</v>
      </c>
      <c r="C2061" s="7" t="s">
        <v>421</v>
      </c>
      <c r="D2061" s="7" t="s">
        <v>94</v>
      </c>
      <c r="E2061" s="7" t="s">
        <v>421</v>
      </c>
      <c r="F2061" t="s">
        <v>2507</v>
      </c>
      <c r="G2061" t="s">
        <v>2508</v>
      </c>
      <c r="H2061" t="s">
        <v>1814</v>
      </c>
      <c r="I2061" t="s">
        <v>1044</v>
      </c>
      <c r="J2061" t="s">
        <v>153</v>
      </c>
      <c r="K2061" t="s">
        <v>196</v>
      </c>
      <c r="L2061">
        <v>39.043598002800003</v>
      </c>
      <c r="M2061">
        <v>-122.97034922749999</v>
      </c>
      <c r="N2061" s="7" t="s">
        <v>1815</v>
      </c>
      <c r="O2061" s="7" t="s">
        <v>3831</v>
      </c>
      <c r="P2061" s="7" t="s">
        <v>1817</v>
      </c>
      <c r="Q2061" s="7" t="s">
        <v>141</v>
      </c>
      <c r="R2061" s="7">
        <v>593</v>
      </c>
      <c r="S2061" s="7">
        <v>1213</v>
      </c>
      <c r="T2061" s="7" t="s">
        <v>134</v>
      </c>
      <c r="U2061" s="7"/>
      <c r="V2061" s="7" t="s">
        <v>3749</v>
      </c>
      <c r="W2061" s="8">
        <v>1</v>
      </c>
      <c r="X2061" s="8">
        <v>0</v>
      </c>
      <c r="Y2061" s="8">
        <v>0</v>
      </c>
      <c r="Z2061" s="8">
        <v>1</v>
      </c>
      <c r="AA2061" s="8">
        <v>0</v>
      </c>
      <c r="AB2061" s="8">
        <v>0</v>
      </c>
      <c r="AC2061" s="8">
        <v>0</v>
      </c>
      <c r="AD2061" s="8">
        <v>0</v>
      </c>
      <c r="AE2061" s="8">
        <v>0</v>
      </c>
      <c r="AF2061" s="8">
        <v>0</v>
      </c>
      <c r="AG2061" s="8">
        <v>0</v>
      </c>
      <c r="AH2061" s="8">
        <v>0</v>
      </c>
      <c r="AI2061" s="8">
        <v>0</v>
      </c>
      <c r="AJ2061" s="8">
        <v>0</v>
      </c>
      <c r="AK2061" s="8">
        <v>0</v>
      </c>
      <c r="AL2061" s="8">
        <v>0</v>
      </c>
      <c r="AM2061" s="8">
        <v>0</v>
      </c>
      <c r="AN2061" s="8">
        <v>0</v>
      </c>
      <c r="AO2061" s="8">
        <v>0</v>
      </c>
      <c r="AP2061" s="8">
        <v>0</v>
      </c>
      <c r="AQ2061" s="8">
        <v>0</v>
      </c>
      <c r="AR2061" s="8">
        <v>0</v>
      </c>
      <c r="AS2061" s="8">
        <v>0</v>
      </c>
      <c r="AT2061" s="8">
        <v>0</v>
      </c>
      <c r="AU2061" s="7">
        <v>0</v>
      </c>
      <c r="AV2061" s="7">
        <v>0</v>
      </c>
      <c r="AW2061" s="7">
        <v>0</v>
      </c>
      <c r="AX2061" s="7">
        <v>0</v>
      </c>
      <c r="AY2061" s="7">
        <v>0</v>
      </c>
      <c r="AZ2061" s="7">
        <v>0</v>
      </c>
      <c r="BA2061" s="7">
        <v>0</v>
      </c>
      <c r="BB2061" s="7">
        <v>0</v>
      </c>
      <c r="BC2061" s="8">
        <v>0</v>
      </c>
      <c r="BD2061" s="8">
        <v>0</v>
      </c>
      <c r="BE2061" s="8">
        <v>0</v>
      </c>
      <c r="BF2061" s="8">
        <v>0</v>
      </c>
      <c r="BG2061" s="8">
        <v>1</v>
      </c>
      <c r="BH2061" s="8">
        <v>0</v>
      </c>
      <c r="BI2061" s="8">
        <v>0</v>
      </c>
      <c r="BJ2061" s="8">
        <v>1</v>
      </c>
      <c r="BK2061" s="8">
        <v>0</v>
      </c>
      <c r="BL2061" s="8">
        <v>0</v>
      </c>
      <c r="BM2061" s="8">
        <v>0</v>
      </c>
      <c r="BN2061" s="8">
        <v>0</v>
      </c>
      <c r="BO2061" s="8">
        <v>0</v>
      </c>
      <c r="BP2061" s="8">
        <v>0</v>
      </c>
      <c r="BQ2061" s="8">
        <v>0</v>
      </c>
      <c r="BR2061" s="8">
        <v>0</v>
      </c>
    </row>
    <row r="2062" spans="1:70" x14ac:dyDescent="0.25">
      <c r="A2062" s="6">
        <v>35312547</v>
      </c>
      <c r="B2062" t="s">
        <v>3841</v>
      </c>
      <c r="C2062" s="7" t="s">
        <v>82</v>
      </c>
      <c r="D2062" s="7" t="s">
        <v>94</v>
      </c>
      <c r="E2062" s="7" t="s">
        <v>83</v>
      </c>
      <c r="F2062" t="s">
        <v>2507</v>
      </c>
      <c r="G2062" t="s">
        <v>2508</v>
      </c>
      <c r="H2062" t="s">
        <v>1316</v>
      </c>
      <c r="I2062" t="s">
        <v>1044</v>
      </c>
      <c r="J2062" t="s">
        <v>153</v>
      </c>
      <c r="K2062" t="s">
        <v>196</v>
      </c>
      <c r="L2062">
        <v>38.937295255000002</v>
      </c>
      <c r="M2062">
        <v>-122.6094778654</v>
      </c>
      <c r="N2062" s="7" t="s">
        <v>1837</v>
      </c>
      <c r="O2062" s="7" t="s">
        <v>3842</v>
      </c>
      <c r="P2062" s="7" t="s">
        <v>1839</v>
      </c>
      <c r="Q2062" s="7" t="s">
        <v>141</v>
      </c>
      <c r="R2062" s="7">
        <v>3243</v>
      </c>
      <c r="S2062" s="7">
        <v>1561</v>
      </c>
      <c r="T2062" s="7" t="s">
        <v>220</v>
      </c>
      <c r="U2062" s="7"/>
      <c r="V2062" s="7" t="s">
        <v>422</v>
      </c>
      <c r="W2062" s="8">
        <v>0</v>
      </c>
      <c r="X2062" s="8">
        <v>0</v>
      </c>
      <c r="Y2062" s="8">
        <v>0</v>
      </c>
      <c r="Z2062" s="8">
        <v>0</v>
      </c>
      <c r="AA2062" s="8">
        <v>0</v>
      </c>
      <c r="AB2062" s="8">
        <v>0</v>
      </c>
      <c r="AC2062" s="8">
        <v>0</v>
      </c>
      <c r="AD2062" s="8">
        <v>0</v>
      </c>
      <c r="AE2062" s="8">
        <v>0</v>
      </c>
      <c r="AF2062" s="8">
        <v>0</v>
      </c>
      <c r="AG2062" s="8">
        <v>0</v>
      </c>
      <c r="AH2062" s="8">
        <v>0</v>
      </c>
      <c r="AI2062" s="8">
        <v>0</v>
      </c>
      <c r="AJ2062" s="8">
        <v>0</v>
      </c>
      <c r="AK2062" s="8">
        <v>0</v>
      </c>
      <c r="AL2062" s="8">
        <v>0</v>
      </c>
      <c r="AM2062" s="8">
        <v>0</v>
      </c>
      <c r="AN2062" s="8">
        <v>0</v>
      </c>
      <c r="AO2062" s="8">
        <v>0</v>
      </c>
      <c r="AP2062" s="8">
        <v>0</v>
      </c>
      <c r="AQ2062" s="8">
        <v>0</v>
      </c>
      <c r="AR2062" s="8">
        <v>0</v>
      </c>
      <c r="AS2062" s="8">
        <v>0</v>
      </c>
      <c r="AT2062" s="8">
        <v>0</v>
      </c>
      <c r="AU2062" s="7">
        <v>0</v>
      </c>
      <c r="AV2062" s="7">
        <v>0</v>
      </c>
      <c r="AW2062" s="7">
        <v>0</v>
      </c>
      <c r="AX2062" s="7">
        <v>0</v>
      </c>
      <c r="AY2062" s="7">
        <v>0</v>
      </c>
      <c r="AZ2062" s="7">
        <v>0</v>
      </c>
      <c r="BA2062" s="7">
        <v>0</v>
      </c>
      <c r="BB2062" s="7">
        <v>0</v>
      </c>
      <c r="BC2062" s="8">
        <v>0</v>
      </c>
      <c r="BD2062" s="8">
        <v>0</v>
      </c>
      <c r="BE2062" s="8">
        <v>0</v>
      </c>
      <c r="BF2062" s="8">
        <v>0</v>
      </c>
      <c r="BG2062" s="8">
        <v>0</v>
      </c>
      <c r="BH2062" s="8">
        <v>0</v>
      </c>
      <c r="BI2062" s="8">
        <v>0</v>
      </c>
      <c r="BJ2062" s="8">
        <v>0</v>
      </c>
      <c r="BK2062" s="8">
        <v>0</v>
      </c>
      <c r="BL2062" s="8">
        <v>0</v>
      </c>
      <c r="BM2062" s="8">
        <v>0</v>
      </c>
      <c r="BN2062" s="8">
        <v>0</v>
      </c>
      <c r="BO2062" s="8">
        <v>0</v>
      </c>
      <c r="BP2062" s="8">
        <v>0</v>
      </c>
      <c r="BQ2062" s="8">
        <v>0</v>
      </c>
      <c r="BR2062" s="8">
        <v>0</v>
      </c>
    </row>
    <row r="2063" spans="1:70" x14ac:dyDescent="0.25">
      <c r="A2063" s="6">
        <v>35329471</v>
      </c>
      <c r="B2063" t="s">
        <v>3843</v>
      </c>
      <c r="C2063" s="7" t="s">
        <v>86</v>
      </c>
      <c r="D2063" s="7" t="s">
        <v>94</v>
      </c>
      <c r="E2063" s="7" t="s">
        <v>87</v>
      </c>
      <c r="F2063" t="s">
        <v>2507</v>
      </c>
      <c r="G2063" t="s">
        <v>2508</v>
      </c>
      <c r="H2063" t="s">
        <v>1316</v>
      </c>
      <c r="I2063" t="s">
        <v>1044</v>
      </c>
      <c r="J2063" t="s">
        <v>153</v>
      </c>
      <c r="K2063" t="s">
        <v>196</v>
      </c>
      <c r="L2063">
        <v>38.937292354199997</v>
      </c>
      <c r="M2063">
        <v>-122.60912456769999</v>
      </c>
      <c r="N2063" s="7" t="s">
        <v>1837</v>
      </c>
      <c r="O2063" s="7" t="s">
        <v>3842</v>
      </c>
      <c r="P2063" s="7" t="s">
        <v>1839</v>
      </c>
      <c r="Q2063" s="7" t="s">
        <v>141</v>
      </c>
      <c r="R2063" s="7">
        <v>3243</v>
      </c>
      <c r="S2063" s="7">
        <v>1561</v>
      </c>
      <c r="T2063" s="7" t="s">
        <v>220</v>
      </c>
      <c r="U2063" s="7" t="s">
        <v>216</v>
      </c>
      <c r="V2063" s="7" t="s">
        <v>222</v>
      </c>
      <c r="W2063" s="8">
        <v>2.9356060606060608E-2</v>
      </c>
      <c r="X2063" s="8">
        <v>2.0969696969696972</v>
      </c>
      <c r="Y2063" s="8">
        <v>0</v>
      </c>
      <c r="Z2063" s="8">
        <v>2.1263257575757577</v>
      </c>
      <c r="AA2063" s="8">
        <v>0</v>
      </c>
      <c r="AB2063" s="8">
        <v>0</v>
      </c>
      <c r="AC2063" s="8">
        <v>0</v>
      </c>
      <c r="AD2063" s="8">
        <v>0</v>
      </c>
      <c r="AE2063" s="8">
        <v>0</v>
      </c>
      <c r="AF2063" s="8">
        <v>0</v>
      </c>
      <c r="AG2063" s="8">
        <v>0</v>
      </c>
      <c r="AH2063" s="8">
        <v>0</v>
      </c>
      <c r="AI2063" s="8">
        <v>0</v>
      </c>
      <c r="AJ2063" s="8">
        <v>0</v>
      </c>
      <c r="AK2063" s="8">
        <v>0</v>
      </c>
      <c r="AL2063" s="8">
        <v>0</v>
      </c>
      <c r="AM2063" s="8">
        <v>0</v>
      </c>
      <c r="AN2063" s="8">
        <v>0</v>
      </c>
      <c r="AO2063" s="8">
        <v>0</v>
      </c>
      <c r="AP2063" s="8">
        <v>0</v>
      </c>
      <c r="AQ2063" s="8">
        <v>0</v>
      </c>
      <c r="AR2063" s="8">
        <v>0</v>
      </c>
      <c r="AS2063" s="8">
        <v>0</v>
      </c>
      <c r="AT2063" s="8">
        <v>0</v>
      </c>
      <c r="AU2063" s="7">
        <v>0</v>
      </c>
      <c r="AV2063" s="7">
        <v>0</v>
      </c>
      <c r="AW2063" s="7">
        <v>0</v>
      </c>
      <c r="AX2063" s="7">
        <v>0</v>
      </c>
      <c r="AY2063" s="7">
        <v>2.9356060606060608E-2</v>
      </c>
      <c r="AZ2063" s="7">
        <v>2.0969696969696972</v>
      </c>
      <c r="BA2063" s="7">
        <v>0</v>
      </c>
      <c r="BB2063" s="7">
        <v>2.1263257575757577</v>
      </c>
      <c r="BC2063" s="8">
        <v>0</v>
      </c>
      <c r="BD2063" s="8">
        <v>0</v>
      </c>
      <c r="BE2063" s="8">
        <v>0</v>
      </c>
      <c r="BF2063" s="8">
        <v>0</v>
      </c>
      <c r="BG2063" s="8">
        <v>0</v>
      </c>
      <c r="BH2063" s="8">
        <v>0</v>
      </c>
      <c r="BI2063" s="8">
        <v>0</v>
      </c>
      <c r="BJ2063" s="8">
        <v>0</v>
      </c>
      <c r="BK2063" s="8">
        <v>0</v>
      </c>
      <c r="BL2063" s="8">
        <v>0</v>
      </c>
      <c r="BM2063" s="8">
        <v>0</v>
      </c>
      <c r="BN2063" s="8">
        <v>0</v>
      </c>
      <c r="BO2063" s="8">
        <v>0</v>
      </c>
      <c r="BP2063" s="8">
        <v>0</v>
      </c>
      <c r="BQ2063" s="8">
        <v>0</v>
      </c>
      <c r="BR2063" s="8">
        <v>0</v>
      </c>
    </row>
    <row r="2064" spans="1:70" x14ac:dyDescent="0.25">
      <c r="A2064" s="6">
        <v>35254072</v>
      </c>
      <c r="B2064" t="s">
        <v>3844</v>
      </c>
      <c r="C2064" s="7" t="s">
        <v>86</v>
      </c>
      <c r="D2064" s="7" t="s">
        <v>94</v>
      </c>
      <c r="E2064" s="7" t="s">
        <v>87</v>
      </c>
      <c r="F2064" t="s">
        <v>2507</v>
      </c>
      <c r="G2064" t="s">
        <v>2508</v>
      </c>
      <c r="H2064" t="s">
        <v>1316</v>
      </c>
      <c r="I2064" t="s">
        <v>1044</v>
      </c>
      <c r="J2064" t="s">
        <v>153</v>
      </c>
      <c r="K2064" t="s">
        <v>196</v>
      </c>
      <c r="L2064">
        <v>38.954410541599998</v>
      </c>
      <c r="M2064">
        <v>-122.6079148549</v>
      </c>
      <c r="N2064" s="7" t="s">
        <v>3845</v>
      </c>
      <c r="O2064" s="7" t="s">
        <v>3846</v>
      </c>
      <c r="P2064" s="7" t="s">
        <v>3847</v>
      </c>
      <c r="Q2064" s="7" t="s">
        <v>141</v>
      </c>
      <c r="R2064" s="7">
        <v>74</v>
      </c>
      <c r="S2064" s="7">
        <v>1256</v>
      </c>
      <c r="T2064" s="7" t="s">
        <v>220</v>
      </c>
      <c r="U2064" s="7"/>
      <c r="V2064" s="7" t="s">
        <v>321</v>
      </c>
      <c r="W2064" s="8">
        <v>0.77007575757575752</v>
      </c>
      <c r="X2064" s="8">
        <v>0</v>
      </c>
      <c r="Y2064" s="8">
        <v>0</v>
      </c>
      <c r="Z2064" s="8">
        <v>0.77007575757575752</v>
      </c>
      <c r="AA2064" s="8">
        <v>0</v>
      </c>
      <c r="AB2064" s="8">
        <v>0</v>
      </c>
      <c r="AC2064" s="8">
        <v>0</v>
      </c>
      <c r="AD2064" s="8">
        <v>0</v>
      </c>
      <c r="AE2064" s="8">
        <v>0</v>
      </c>
      <c r="AF2064" s="8">
        <v>0</v>
      </c>
      <c r="AG2064" s="8">
        <v>0</v>
      </c>
      <c r="AH2064" s="8">
        <v>0</v>
      </c>
      <c r="AI2064" s="8">
        <v>0</v>
      </c>
      <c r="AJ2064" s="8">
        <v>0</v>
      </c>
      <c r="AK2064" s="8">
        <v>0</v>
      </c>
      <c r="AL2064" s="8">
        <v>0</v>
      </c>
      <c r="AM2064" s="8">
        <v>0</v>
      </c>
      <c r="AN2064" s="8">
        <v>0</v>
      </c>
      <c r="AO2064" s="8">
        <v>0</v>
      </c>
      <c r="AP2064" s="8">
        <v>0</v>
      </c>
      <c r="AQ2064" s="8">
        <v>0</v>
      </c>
      <c r="AR2064" s="8">
        <v>0</v>
      </c>
      <c r="AS2064" s="8">
        <v>0</v>
      </c>
      <c r="AT2064" s="8">
        <v>0</v>
      </c>
      <c r="AU2064" s="7">
        <v>0</v>
      </c>
      <c r="AV2064" s="7">
        <v>0</v>
      </c>
      <c r="AW2064" s="7">
        <v>0</v>
      </c>
      <c r="AX2064" s="7">
        <v>0</v>
      </c>
      <c r="AY2064" s="7">
        <v>0</v>
      </c>
      <c r="AZ2064" s="7">
        <v>0</v>
      </c>
      <c r="BA2064" s="7">
        <v>0</v>
      </c>
      <c r="BB2064" s="7">
        <v>0</v>
      </c>
      <c r="BC2064" s="8">
        <v>0</v>
      </c>
      <c r="BD2064" s="8">
        <v>0</v>
      </c>
      <c r="BE2064" s="8">
        <v>0</v>
      </c>
      <c r="BF2064" s="8">
        <v>0</v>
      </c>
      <c r="BG2064" s="8">
        <v>0.77007575757575752</v>
      </c>
      <c r="BH2064" s="8">
        <v>0</v>
      </c>
      <c r="BI2064" s="8">
        <v>0</v>
      </c>
      <c r="BJ2064" s="8">
        <v>0.77007575757575752</v>
      </c>
      <c r="BK2064" s="8">
        <v>0</v>
      </c>
      <c r="BL2064" s="8">
        <v>0</v>
      </c>
      <c r="BM2064" s="8">
        <v>0</v>
      </c>
      <c r="BN2064" s="8">
        <v>0</v>
      </c>
      <c r="BO2064" s="8">
        <v>0</v>
      </c>
      <c r="BP2064" s="8">
        <v>0</v>
      </c>
      <c r="BQ2064" s="8">
        <v>0</v>
      </c>
      <c r="BR2064" s="8">
        <v>0</v>
      </c>
    </row>
    <row r="2065" spans="1:70" x14ac:dyDescent="0.25">
      <c r="A2065" s="6">
        <v>35290511</v>
      </c>
      <c r="B2065" t="s">
        <v>3848</v>
      </c>
      <c r="C2065" s="7" t="s">
        <v>71</v>
      </c>
      <c r="D2065" s="7" t="s">
        <v>94</v>
      </c>
      <c r="E2065" s="7" t="s">
        <v>73</v>
      </c>
      <c r="F2065" t="s">
        <v>2507</v>
      </c>
      <c r="G2065" t="s">
        <v>2508</v>
      </c>
      <c r="H2065" t="s">
        <v>1316</v>
      </c>
      <c r="I2065" t="s">
        <v>1044</v>
      </c>
      <c r="J2065" t="s">
        <v>153</v>
      </c>
      <c r="K2065" t="s">
        <v>196</v>
      </c>
      <c r="L2065">
        <v>38.978969446999997</v>
      </c>
      <c r="M2065">
        <v>-122.6123799449</v>
      </c>
      <c r="N2065" s="7" t="s">
        <v>3845</v>
      </c>
      <c r="O2065" s="7" t="s">
        <v>3846</v>
      </c>
      <c r="P2065" s="7" t="s">
        <v>3847</v>
      </c>
      <c r="Q2065" s="7" t="s">
        <v>141</v>
      </c>
      <c r="R2065" s="7">
        <v>74</v>
      </c>
      <c r="S2065" s="7">
        <v>1256</v>
      </c>
      <c r="T2065" s="7" t="s">
        <v>220</v>
      </c>
      <c r="U2065" s="7"/>
      <c r="V2065" s="7" t="s">
        <v>321</v>
      </c>
      <c r="W2065" s="8">
        <v>1.2799242424242425</v>
      </c>
      <c r="X2065" s="8">
        <v>0</v>
      </c>
      <c r="Y2065" s="8">
        <v>0</v>
      </c>
      <c r="Z2065" s="8">
        <v>1.2799242424242425</v>
      </c>
      <c r="AA2065" s="8">
        <v>0</v>
      </c>
      <c r="AB2065" s="8">
        <v>0</v>
      </c>
      <c r="AC2065" s="8">
        <v>0</v>
      </c>
      <c r="AD2065" s="8">
        <v>0</v>
      </c>
      <c r="AE2065" s="8">
        <v>0</v>
      </c>
      <c r="AF2065" s="8">
        <v>0</v>
      </c>
      <c r="AG2065" s="8">
        <v>0</v>
      </c>
      <c r="AH2065" s="8">
        <v>0</v>
      </c>
      <c r="AI2065" s="8">
        <v>0</v>
      </c>
      <c r="AJ2065" s="8">
        <v>0</v>
      </c>
      <c r="AK2065" s="8">
        <v>0</v>
      </c>
      <c r="AL2065" s="8">
        <v>0</v>
      </c>
      <c r="AM2065" s="8">
        <v>0</v>
      </c>
      <c r="AN2065" s="8">
        <v>0</v>
      </c>
      <c r="AO2065" s="8">
        <v>0</v>
      </c>
      <c r="AP2065" s="8">
        <v>0</v>
      </c>
      <c r="AQ2065" s="8">
        <v>0</v>
      </c>
      <c r="AR2065" s="8">
        <v>0</v>
      </c>
      <c r="AS2065" s="8">
        <v>0</v>
      </c>
      <c r="AT2065" s="8">
        <v>0</v>
      </c>
      <c r="AU2065" s="7">
        <v>0</v>
      </c>
      <c r="AV2065" s="7">
        <v>0</v>
      </c>
      <c r="AW2065" s="7">
        <v>0</v>
      </c>
      <c r="AX2065" s="7">
        <v>0</v>
      </c>
      <c r="AY2065" s="7">
        <v>0</v>
      </c>
      <c r="AZ2065" s="7">
        <v>0</v>
      </c>
      <c r="BA2065" s="7">
        <v>0</v>
      </c>
      <c r="BB2065" s="7">
        <v>0</v>
      </c>
      <c r="BC2065" s="8">
        <v>0</v>
      </c>
      <c r="BD2065" s="8">
        <v>0</v>
      </c>
      <c r="BE2065" s="8">
        <v>0</v>
      </c>
      <c r="BF2065" s="8">
        <v>0</v>
      </c>
      <c r="BG2065" s="8">
        <v>1.2799242424242425</v>
      </c>
      <c r="BH2065" s="8">
        <v>0</v>
      </c>
      <c r="BI2065" s="8">
        <v>0</v>
      </c>
      <c r="BJ2065" s="8">
        <v>1.2799242424242425</v>
      </c>
      <c r="BK2065" s="8">
        <v>0</v>
      </c>
      <c r="BL2065" s="8">
        <v>0</v>
      </c>
      <c r="BM2065" s="8">
        <v>0</v>
      </c>
      <c r="BN2065" s="8">
        <v>0</v>
      </c>
      <c r="BO2065" s="8">
        <v>0</v>
      </c>
      <c r="BP2065" s="8">
        <v>0</v>
      </c>
      <c r="BQ2065" s="8">
        <v>0</v>
      </c>
      <c r="BR2065" s="8">
        <v>0</v>
      </c>
    </row>
    <row r="2066" spans="1:70" x14ac:dyDescent="0.25">
      <c r="A2066" s="6">
        <v>35290512</v>
      </c>
      <c r="B2066" t="s">
        <v>3849</v>
      </c>
      <c r="C2066" s="7" t="s">
        <v>86</v>
      </c>
      <c r="D2066" s="7" t="s">
        <v>94</v>
      </c>
      <c r="E2066" s="7" t="s">
        <v>87</v>
      </c>
      <c r="F2066" t="s">
        <v>2507</v>
      </c>
      <c r="G2066" t="s">
        <v>2508</v>
      </c>
      <c r="H2066" t="s">
        <v>1316</v>
      </c>
      <c r="I2066" t="s">
        <v>1044</v>
      </c>
      <c r="J2066" t="s">
        <v>153</v>
      </c>
      <c r="K2066" t="s">
        <v>196</v>
      </c>
      <c r="L2066">
        <v>38.961174238600002</v>
      </c>
      <c r="M2066">
        <v>-122.60885684110001</v>
      </c>
      <c r="N2066" s="7" t="s">
        <v>3845</v>
      </c>
      <c r="O2066" s="7" t="s">
        <v>3846</v>
      </c>
      <c r="P2066" s="7" t="s">
        <v>3847</v>
      </c>
      <c r="Q2066" s="7" t="s">
        <v>141</v>
      </c>
      <c r="R2066" s="7">
        <v>74</v>
      </c>
      <c r="S2066" s="7">
        <v>1256</v>
      </c>
      <c r="T2066" s="7" t="s">
        <v>220</v>
      </c>
      <c r="U2066" s="7"/>
      <c r="V2066" s="7" t="s">
        <v>2621</v>
      </c>
      <c r="W2066" s="8">
        <v>2.0600378787878788</v>
      </c>
      <c r="X2066" s="8">
        <v>0</v>
      </c>
      <c r="Y2066" s="8">
        <v>0</v>
      </c>
      <c r="Z2066" s="8">
        <v>2.0600378787878788</v>
      </c>
      <c r="AA2066" s="8">
        <v>0</v>
      </c>
      <c r="AB2066" s="8">
        <v>0</v>
      </c>
      <c r="AC2066" s="8">
        <v>0</v>
      </c>
      <c r="AD2066" s="8">
        <v>0</v>
      </c>
      <c r="AE2066" s="8">
        <v>0</v>
      </c>
      <c r="AF2066" s="8">
        <v>0</v>
      </c>
      <c r="AG2066" s="8">
        <v>0</v>
      </c>
      <c r="AH2066" s="8">
        <v>0</v>
      </c>
      <c r="AI2066" s="8">
        <v>0</v>
      </c>
      <c r="AJ2066" s="8">
        <v>0</v>
      </c>
      <c r="AK2066" s="8">
        <v>0</v>
      </c>
      <c r="AL2066" s="8">
        <v>0</v>
      </c>
      <c r="AM2066" s="8">
        <v>0</v>
      </c>
      <c r="AN2066" s="8">
        <v>0</v>
      </c>
      <c r="AO2066" s="8">
        <v>0</v>
      </c>
      <c r="AP2066" s="8">
        <v>0</v>
      </c>
      <c r="AQ2066" s="8">
        <v>0</v>
      </c>
      <c r="AR2066" s="8">
        <v>0</v>
      </c>
      <c r="AS2066" s="8">
        <v>0</v>
      </c>
      <c r="AT2066" s="8">
        <v>0</v>
      </c>
      <c r="AU2066" s="7">
        <v>0</v>
      </c>
      <c r="AV2066" s="7">
        <v>0</v>
      </c>
      <c r="AW2066" s="7">
        <v>0</v>
      </c>
      <c r="AX2066" s="7">
        <v>0</v>
      </c>
      <c r="AY2066" s="7">
        <v>0</v>
      </c>
      <c r="AZ2066" s="7">
        <v>0</v>
      </c>
      <c r="BA2066" s="7">
        <v>0</v>
      </c>
      <c r="BB2066" s="7">
        <v>0</v>
      </c>
      <c r="BC2066" s="8">
        <v>0</v>
      </c>
      <c r="BD2066" s="8">
        <v>0</v>
      </c>
      <c r="BE2066" s="8">
        <v>0</v>
      </c>
      <c r="BF2066" s="8">
        <v>0</v>
      </c>
      <c r="BG2066" s="8">
        <v>2.0600378787878788</v>
      </c>
      <c r="BH2066" s="8">
        <v>0</v>
      </c>
      <c r="BI2066" s="8">
        <v>0</v>
      </c>
      <c r="BJ2066" s="8">
        <v>2.0600378787878788</v>
      </c>
      <c r="BK2066" s="8">
        <v>0</v>
      </c>
      <c r="BL2066" s="8">
        <v>0</v>
      </c>
      <c r="BM2066" s="8">
        <v>0</v>
      </c>
      <c r="BN2066" s="8">
        <v>0</v>
      </c>
      <c r="BO2066" s="8">
        <v>0</v>
      </c>
      <c r="BP2066" s="8">
        <v>0</v>
      </c>
      <c r="BQ2066" s="8">
        <v>0</v>
      </c>
      <c r="BR2066" s="8">
        <v>0</v>
      </c>
    </row>
    <row r="2067" spans="1:70" x14ac:dyDescent="0.25">
      <c r="A2067" s="6">
        <v>35290513</v>
      </c>
      <c r="B2067" t="s">
        <v>3850</v>
      </c>
      <c r="C2067" s="7" t="s">
        <v>86</v>
      </c>
      <c r="D2067" s="7" t="s">
        <v>94</v>
      </c>
      <c r="E2067" s="7" t="s">
        <v>87</v>
      </c>
      <c r="F2067" t="s">
        <v>2507</v>
      </c>
      <c r="G2067" t="s">
        <v>2508</v>
      </c>
      <c r="H2067" t="s">
        <v>1316</v>
      </c>
      <c r="I2067" t="s">
        <v>1044</v>
      </c>
      <c r="J2067" t="s">
        <v>153</v>
      </c>
      <c r="K2067" t="s">
        <v>196</v>
      </c>
      <c r="L2067">
        <v>38.976852347399998</v>
      </c>
      <c r="M2067">
        <v>-122.6124386363</v>
      </c>
      <c r="N2067" s="7" t="s">
        <v>3845</v>
      </c>
      <c r="O2067" s="7" t="s">
        <v>3846</v>
      </c>
      <c r="P2067" s="7" t="s">
        <v>3847</v>
      </c>
      <c r="Q2067" s="7" t="s">
        <v>141</v>
      </c>
      <c r="R2067" s="7">
        <v>74</v>
      </c>
      <c r="S2067" s="7">
        <v>1256</v>
      </c>
      <c r="T2067" s="7" t="s">
        <v>220</v>
      </c>
      <c r="U2067" s="7"/>
      <c r="V2067" s="7" t="s">
        <v>2621</v>
      </c>
      <c r="W2067" s="8">
        <v>2.0200757575757575</v>
      </c>
      <c r="X2067" s="8">
        <v>0</v>
      </c>
      <c r="Y2067" s="8">
        <v>0</v>
      </c>
      <c r="Z2067" s="8">
        <v>2.0200757575757575</v>
      </c>
      <c r="AA2067" s="8">
        <v>0</v>
      </c>
      <c r="AB2067" s="8">
        <v>0</v>
      </c>
      <c r="AC2067" s="8">
        <v>0</v>
      </c>
      <c r="AD2067" s="8">
        <v>0</v>
      </c>
      <c r="AE2067" s="8">
        <v>0</v>
      </c>
      <c r="AF2067" s="8">
        <v>0</v>
      </c>
      <c r="AG2067" s="8">
        <v>0</v>
      </c>
      <c r="AH2067" s="8">
        <v>0</v>
      </c>
      <c r="AI2067" s="8">
        <v>0</v>
      </c>
      <c r="AJ2067" s="8">
        <v>0</v>
      </c>
      <c r="AK2067" s="8">
        <v>0</v>
      </c>
      <c r="AL2067" s="8">
        <v>0</v>
      </c>
      <c r="AM2067" s="8">
        <v>0</v>
      </c>
      <c r="AN2067" s="8">
        <v>0</v>
      </c>
      <c r="AO2067" s="8">
        <v>0</v>
      </c>
      <c r="AP2067" s="8">
        <v>0</v>
      </c>
      <c r="AQ2067" s="8">
        <v>0</v>
      </c>
      <c r="AR2067" s="8">
        <v>0</v>
      </c>
      <c r="AS2067" s="8">
        <v>0</v>
      </c>
      <c r="AT2067" s="8">
        <v>0</v>
      </c>
      <c r="AU2067" s="7">
        <v>0</v>
      </c>
      <c r="AV2067" s="7">
        <v>0</v>
      </c>
      <c r="AW2067" s="7">
        <v>0</v>
      </c>
      <c r="AX2067" s="7">
        <v>0</v>
      </c>
      <c r="AY2067" s="7">
        <v>0</v>
      </c>
      <c r="AZ2067" s="7">
        <v>0</v>
      </c>
      <c r="BA2067" s="7">
        <v>0</v>
      </c>
      <c r="BB2067" s="7">
        <v>0</v>
      </c>
      <c r="BC2067" s="8">
        <v>0</v>
      </c>
      <c r="BD2067" s="8">
        <v>0</v>
      </c>
      <c r="BE2067" s="8">
        <v>0</v>
      </c>
      <c r="BF2067" s="8">
        <v>0</v>
      </c>
      <c r="BG2067" s="8">
        <v>2.0200757575757575</v>
      </c>
      <c r="BH2067" s="8">
        <v>0</v>
      </c>
      <c r="BI2067" s="8">
        <v>0</v>
      </c>
      <c r="BJ2067" s="8">
        <v>2.0200757575757575</v>
      </c>
      <c r="BK2067" s="8">
        <v>0</v>
      </c>
      <c r="BL2067" s="8">
        <v>0</v>
      </c>
      <c r="BM2067" s="8">
        <v>0</v>
      </c>
      <c r="BN2067" s="8">
        <v>0</v>
      </c>
      <c r="BO2067" s="8">
        <v>0</v>
      </c>
      <c r="BP2067" s="8">
        <v>0</v>
      </c>
      <c r="BQ2067" s="8">
        <v>0</v>
      </c>
      <c r="BR2067" s="8">
        <v>0</v>
      </c>
    </row>
    <row r="2068" spans="1:70" x14ac:dyDescent="0.25">
      <c r="A2068" s="6">
        <v>35290514</v>
      </c>
      <c r="B2068" t="s">
        <v>3851</v>
      </c>
      <c r="C2068" s="7" t="s">
        <v>86</v>
      </c>
      <c r="D2068" s="7" t="s">
        <v>94</v>
      </c>
      <c r="E2068" s="7" t="s">
        <v>87</v>
      </c>
      <c r="F2068" t="s">
        <v>2507</v>
      </c>
      <c r="G2068" t="s">
        <v>2508</v>
      </c>
      <c r="H2068" t="s">
        <v>1316</v>
      </c>
      <c r="I2068" t="s">
        <v>1044</v>
      </c>
      <c r="J2068" t="s">
        <v>153</v>
      </c>
      <c r="K2068" t="s">
        <v>196</v>
      </c>
      <c r="L2068">
        <v>38.9794443547</v>
      </c>
      <c r="M2068">
        <v>-122.61251906290001</v>
      </c>
      <c r="N2068" s="7" t="s">
        <v>3845</v>
      </c>
      <c r="O2068" s="7" t="s">
        <v>3846</v>
      </c>
      <c r="P2068" s="7" t="s">
        <v>3847</v>
      </c>
      <c r="Q2068" s="7" t="s">
        <v>141</v>
      </c>
      <c r="R2068" s="7">
        <v>74</v>
      </c>
      <c r="S2068" s="7">
        <v>1256</v>
      </c>
      <c r="T2068" s="7" t="s">
        <v>220</v>
      </c>
      <c r="U2068" s="7"/>
      <c r="V2068" s="7" t="s">
        <v>2621</v>
      </c>
      <c r="W2068" s="8">
        <v>6.0037878787878786E-2</v>
      </c>
      <c r="X2068" s="8">
        <v>0</v>
      </c>
      <c r="Y2068" s="8">
        <v>0</v>
      </c>
      <c r="Z2068" s="8">
        <v>6.0037878787878786E-2</v>
      </c>
      <c r="AA2068" s="8">
        <v>0</v>
      </c>
      <c r="AB2068" s="8">
        <v>0</v>
      </c>
      <c r="AC2068" s="8">
        <v>0</v>
      </c>
      <c r="AD2068" s="8">
        <v>0</v>
      </c>
      <c r="AE2068" s="8">
        <v>0</v>
      </c>
      <c r="AF2068" s="8">
        <v>0</v>
      </c>
      <c r="AG2068" s="8">
        <v>0</v>
      </c>
      <c r="AH2068" s="8">
        <v>0</v>
      </c>
      <c r="AI2068" s="8">
        <v>0</v>
      </c>
      <c r="AJ2068" s="8">
        <v>0</v>
      </c>
      <c r="AK2068" s="8">
        <v>0</v>
      </c>
      <c r="AL2068" s="8">
        <v>0</v>
      </c>
      <c r="AM2068" s="8">
        <v>0</v>
      </c>
      <c r="AN2068" s="8">
        <v>0</v>
      </c>
      <c r="AO2068" s="8">
        <v>0</v>
      </c>
      <c r="AP2068" s="8">
        <v>0</v>
      </c>
      <c r="AQ2068" s="8">
        <v>0</v>
      </c>
      <c r="AR2068" s="8">
        <v>0</v>
      </c>
      <c r="AS2068" s="8">
        <v>0</v>
      </c>
      <c r="AT2068" s="8">
        <v>0</v>
      </c>
      <c r="AU2068" s="7">
        <v>0</v>
      </c>
      <c r="AV2068" s="7">
        <v>0</v>
      </c>
      <c r="AW2068" s="7">
        <v>0</v>
      </c>
      <c r="AX2068" s="7">
        <v>0</v>
      </c>
      <c r="AY2068" s="7">
        <v>0</v>
      </c>
      <c r="AZ2068" s="7">
        <v>0</v>
      </c>
      <c r="BA2068" s="7">
        <v>0</v>
      </c>
      <c r="BB2068" s="7">
        <v>0</v>
      </c>
      <c r="BC2068" s="8">
        <v>0</v>
      </c>
      <c r="BD2068" s="8">
        <v>0</v>
      </c>
      <c r="BE2068" s="8">
        <v>0</v>
      </c>
      <c r="BF2068" s="8">
        <v>0</v>
      </c>
      <c r="BG2068" s="8">
        <v>6.0037878787878786E-2</v>
      </c>
      <c r="BH2068" s="8">
        <v>0</v>
      </c>
      <c r="BI2068" s="8">
        <v>0</v>
      </c>
      <c r="BJ2068" s="8">
        <v>6.0037878787878786E-2</v>
      </c>
      <c r="BK2068" s="8">
        <v>0</v>
      </c>
      <c r="BL2068" s="8">
        <v>0</v>
      </c>
      <c r="BM2068" s="8">
        <v>0</v>
      </c>
      <c r="BN2068" s="8">
        <v>0</v>
      </c>
      <c r="BO2068" s="8">
        <v>0</v>
      </c>
      <c r="BP2068" s="8">
        <v>0</v>
      </c>
      <c r="BQ2068" s="8">
        <v>0</v>
      </c>
      <c r="BR2068" s="8">
        <v>0</v>
      </c>
    </row>
    <row r="2069" spans="1:70" x14ac:dyDescent="0.25">
      <c r="A2069" s="6">
        <v>35231620</v>
      </c>
      <c r="B2069" t="s">
        <v>3852</v>
      </c>
      <c r="C2069" s="7" t="s">
        <v>86</v>
      </c>
      <c r="D2069" s="7" t="s">
        <v>94</v>
      </c>
      <c r="E2069" s="7" t="s">
        <v>87</v>
      </c>
      <c r="F2069" t="s">
        <v>2507</v>
      </c>
      <c r="G2069" t="s">
        <v>2508</v>
      </c>
      <c r="H2069" t="s">
        <v>1316</v>
      </c>
      <c r="I2069" t="s">
        <v>1044</v>
      </c>
      <c r="J2069" t="s">
        <v>153</v>
      </c>
      <c r="K2069" t="s">
        <v>196</v>
      </c>
      <c r="L2069">
        <v>38.982219730499999</v>
      </c>
      <c r="M2069">
        <v>-122.6031274396</v>
      </c>
      <c r="N2069" s="7" t="s">
        <v>3845</v>
      </c>
      <c r="O2069" s="7" t="s">
        <v>3853</v>
      </c>
      <c r="P2069" s="7" t="s">
        <v>3847</v>
      </c>
      <c r="Q2069" s="7" t="s">
        <v>122</v>
      </c>
      <c r="R2069" s="7">
        <v>27</v>
      </c>
      <c r="S2069" s="7">
        <v>29</v>
      </c>
      <c r="T2069" s="7" t="s">
        <v>123</v>
      </c>
      <c r="U2069" s="7" t="s">
        <v>221</v>
      </c>
      <c r="V2069" s="7" t="s">
        <v>222</v>
      </c>
      <c r="W2069" s="8">
        <v>0</v>
      </c>
      <c r="X2069" s="8">
        <v>2.678219696969697</v>
      </c>
      <c r="Y2069" s="8">
        <v>0</v>
      </c>
      <c r="Z2069" s="8">
        <v>2.678219696969697</v>
      </c>
      <c r="AA2069" s="8">
        <v>0</v>
      </c>
      <c r="AB2069" s="8">
        <v>0</v>
      </c>
      <c r="AC2069" s="8">
        <v>0</v>
      </c>
      <c r="AD2069" s="8">
        <v>0</v>
      </c>
      <c r="AE2069" s="8">
        <v>0</v>
      </c>
      <c r="AF2069" s="8">
        <v>0</v>
      </c>
      <c r="AG2069" s="8">
        <v>0</v>
      </c>
      <c r="AH2069" s="8">
        <v>0</v>
      </c>
      <c r="AI2069" s="8">
        <v>0</v>
      </c>
      <c r="AJ2069" s="8">
        <v>0</v>
      </c>
      <c r="AK2069" s="8">
        <v>0</v>
      </c>
      <c r="AL2069" s="8">
        <v>0</v>
      </c>
      <c r="AM2069" s="8">
        <v>0</v>
      </c>
      <c r="AN2069" s="8">
        <v>0</v>
      </c>
      <c r="AO2069" s="8">
        <v>0</v>
      </c>
      <c r="AP2069" s="8">
        <v>0</v>
      </c>
      <c r="AQ2069" s="8">
        <v>0</v>
      </c>
      <c r="AR2069" s="8">
        <v>0</v>
      </c>
      <c r="AS2069" s="8">
        <v>0</v>
      </c>
      <c r="AT2069" s="8">
        <v>0</v>
      </c>
      <c r="AU2069" s="7">
        <v>0</v>
      </c>
      <c r="AV2069" s="7">
        <v>0</v>
      </c>
      <c r="AW2069" s="7">
        <v>0</v>
      </c>
      <c r="AX2069" s="7">
        <v>0</v>
      </c>
      <c r="AY2069" s="7">
        <v>0</v>
      </c>
      <c r="AZ2069" s="7">
        <v>2.678219696969697</v>
      </c>
      <c r="BA2069" s="7">
        <v>0</v>
      </c>
      <c r="BB2069" s="7">
        <v>2.678219696969697</v>
      </c>
      <c r="BC2069" s="8">
        <v>0</v>
      </c>
      <c r="BD2069" s="8">
        <v>0</v>
      </c>
      <c r="BE2069" s="8">
        <v>0</v>
      </c>
      <c r="BF2069" s="8">
        <v>0</v>
      </c>
      <c r="BG2069" s="8">
        <v>0</v>
      </c>
      <c r="BH2069" s="8">
        <v>0</v>
      </c>
      <c r="BI2069" s="8">
        <v>0</v>
      </c>
      <c r="BJ2069" s="8">
        <v>0</v>
      </c>
      <c r="BK2069" s="8">
        <v>0</v>
      </c>
      <c r="BL2069" s="8">
        <v>0</v>
      </c>
      <c r="BM2069" s="8">
        <v>0</v>
      </c>
      <c r="BN2069" s="8">
        <v>0</v>
      </c>
      <c r="BO2069" s="8">
        <v>0</v>
      </c>
      <c r="BP2069" s="8">
        <v>0</v>
      </c>
      <c r="BQ2069" s="8">
        <v>0</v>
      </c>
      <c r="BR2069" s="8">
        <v>0</v>
      </c>
    </row>
    <row r="2070" spans="1:70" x14ac:dyDescent="0.25">
      <c r="A2070" s="6">
        <v>35231621</v>
      </c>
      <c r="B2070" t="s">
        <v>3854</v>
      </c>
      <c r="C2070" s="7" t="s">
        <v>86</v>
      </c>
      <c r="D2070" s="7" t="s">
        <v>94</v>
      </c>
      <c r="E2070" s="7" t="s">
        <v>87</v>
      </c>
      <c r="F2070" t="s">
        <v>2507</v>
      </c>
      <c r="G2070" t="s">
        <v>2508</v>
      </c>
      <c r="H2070" t="s">
        <v>1316</v>
      </c>
      <c r="I2070" t="s">
        <v>1044</v>
      </c>
      <c r="J2070" t="s">
        <v>153</v>
      </c>
      <c r="K2070" t="s">
        <v>196</v>
      </c>
      <c r="L2070">
        <v>38.982219730499999</v>
      </c>
      <c r="M2070">
        <v>-122.6031274396</v>
      </c>
      <c r="N2070" s="7" t="s">
        <v>3845</v>
      </c>
      <c r="O2070" s="7" t="s">
        <v>3853</v>
      </c>
      <c r="P2070" s="7" t="s">
        <v>3847</v>
      </c>
      <c r="Q2070" s="7" t="s">
        <v>122</v>
      </c>
      <c r="R2070" s="7">
        <v>27</v>
      </c>
      <c r="S2070" s="7">
        <v>29</v>
      </c>
      <c r="T2070" s="7" t="s">
        <v>123</v>
      </c>
      <c r="U2070" s="7" t="s">
        <v>221</v>
      </c>
      <c r="V2070" s="7" t="s">
        <v>222</v>
      </c>
      <c r="W2070" s="8">
        <v>0</v>
      </c>
      <c r="X2070" s="8">
        <v>2.894318181818182</v>
      </c>
      <c r="Y2070" s="8">
        <v>0</v>
      </c>
      <c r="Z2070" s="8">
        <v>2.894318181818182</v>
      </c>
      <c r="AA2070" s="8">
        <v>0</v>
      </c>
      <c r="AB2070" s="8">
        <v>0</v>
      </c>
      <c r="AC2070" s="8">
        <v>0</v>
      </c>
      <c r="AD2070" s="8">
        <v>0</v>
      </c>
      <c r="AE2070" s="8">
        <v>0</v>
      </c>
      <c r="AF2070" s="8">
        <v>0</v>
      </c>
      <c r="AG2070" s="8">
        <v>0</v>
      </c>
      <c r="AH2070" s="8">
        <v>0</v>
      </c>
      <c r="AI2070" s="8">
        <v>0</v>
      </c>
      <c r="AJ2070" s="8">
        <v>0</v>
      </c>
      <c r="AK2070" s="8">
        <v>0</v>
      </c>
      <c r="AL2070" s="8">
        <v>0</v>
      </c>
      <c r="AM2070" s="8">
        <v>0</v>
      </c>
      <c r="AN2070" s="8">
        <v>0</v>
      </c>
      <c r="AO2070" s="8">
        <v>0</v>
      </c>
      <c r="AP2070" s="8">
        <v>0</v>
      </c>
      <c r="AQ2070" s="8">
        <v>0</v>
      </c>
      <c r="AR2070" s="8">
        <v>0</v>
      </c>
      <c r="AS2070" s="8">
        <v>0</v>
      </c>
      <c r="AT2070" s="8">
        <v>0</v>
      </c>
      <c r="AU2070" s="7">
        <v>0</v>
      </c>
      <c r="AV2070" s="7">
        <v>0</v>
      </c>
      <c r="AW2070" s="7">
        <v>0</v>
      </c>
      <c r="AX2070" s="7">
        <v>0</v>
      </c>
      <c r="AY2070" s="7">
        <v>0</v>
      </c>
      <c r="AZ2070" s="7">
        <v>2.894318181818182</v>
      </c>
      <c r="BA2070" s="7">
        <v>0</v>
      </c>
      <c r="BB2070" s="7">
        <v>2.894318181818182</v>
      </c>
      <c r="BC2070" s="8">
        <v>0</v>
      </c>
      <c r="BD2070" s="8">
        <v>0</v>
      </c>
      <c r="BE2070" s="8">
        <v>0</v>
      </c>
      <c r="BF2070" s="8">
        <v>0</v>
      </c>
      <c r="BG2070" s="8">
        <v>0</v>
      </c>
      <c r="BH2070" s="8">
        <v>0</v>
      </c>
      <c r="BI2070" s="8">
        <v>0</v>
      </c>
      <c r="BJ2070" s="8">
        <v>0</v>
      </c>
      <c r="BK2070" s="8">
        <v>0</v>
      </c>
      <c r="BL2070" s="8">
        <v>0</v>
      </c>
      <c r="BM2070" s="8">
        <v>0</v>
      </c>
      <c r="BN2070" s="8">
        <v>0</v>
      </c>
      <c r="BO2070" s="8">
        <v>0</v>
      </c>
      <c r="BP2070" s="8">
        <v>0</v>
      </c>
      <c r="BQ2070" s="8">
        <v>0</v>
      </c>
      <c r="BR2070" s="8">
        <v>0</v>
      </c>
    </row>
    <row r="2071" spans="1:70" x14ac:dyDescent="0.25">
      <c r="A2071" s="6">
        <v>35231622</v>
      </c>
      <c r="B2071" t="s">
        <v>3855</v>
      </c>
      <c r="C2071" s="7" t="s">
        <v>421</v>
      </c>
      <c r="D2071" s="7" t="s">
        <v>94</v>
      </c>
      <c r="E2071" s="7" t="s">
        <v>421</v>
      </c>
      <c r="F2071" t="s">
        <v>2507</v>
      </c>
      <c r="G2071" t="s">
        <v>2609</v>
      </c>
      <c r="H2071" t="s">
        <v>1316</v>
      </c>
      <c r="I2071" t="s">
        <v>1044</v>
      </c>
      <c r="J2071" t="s">
        <v>153</v>
      </c>
      <c r="K2071" t="s">
        <v>196</v>
      </c>
      <c r="L2071">
        <v>38.982219730499999</v>
      </c>
      <c r="M2071">
        <v>-122.6031274396</v>
      </c>
      <c r="N2071" s="7" t="s">
        <v>3845</v>
      </c>
      <c r="O2071" s="7" t="s">
        <v>3853</v>
      </c>
      <c r="P2071" s="7" t="s">
        <v>3847</v>
      </c>
      <c r="Q2071" s="7" t="s">
        <v>122</v>
      </c>
      <c r="R2071" s="7">
        <v>27</v>
      </c>
      <c r="S2071" s="7">
        <v>29</v>
      </c>
      <c r="T2071" s="7" t="s">
        <v>123</v>
      </c>
      <c r="U2071" s="7"/>
      <c r="V2071" s="7" t="s">
        <v>2625</v>
      </c>
      <c r="W2071" s="8">
        <v>0</v>
      </c>
      <c r="X2071" s="8">
        <v>0</v>
      </c>
      <c r="Y2071" s="8">
        <v>0.88996212121212126</v>
      </c>
      <c r="Z2071" s="8">
        <v>0.88996212121212126</v>
      </c>
      <c r="AA2071" s="8">
        <v>0</v>
      </c>
      <c r="AB2071" s="8">
        <v>0</v>
      </c>
      <c r="AC2071" s="8">
        <v>0</v>
      </c>
      <c r="AD2071" s="8">
        <v>0</v>
      </c>
      <c r="AE2071" s="8">
        <v>0</v>
      </c>
      <c r="AF2071" s="8">
        <v>0</v>
      </c>
      <c r="AG2071" s="8">
        <v>0</v>
      </c>
      <c r="AH2071" s="8">
        <v>0</v>
      </c>
      <c r="AI2071" s="8">
        <v>0</v>
      </c>
      <c r="AJ2071" s="8">
        <v>0</v>
      </c>
      <c r="AK2071" s="8">
        <v>0</v>
      </c>
      <c r="AL2071" s="8">
        <v>0</v>
      </c>
      <c r="AM2071" s="8">
        <v>0</v>
      </c>
      <c r="AN2071" s="8">
        <v>0</v>
      </c>
      <c r="AO2071" s="8">
        <v>0</v>
      </c>
      <c r="AP2071" s="8">
        <v>0</v>
      </c>
      <c r="AQ2071" s="8">
        <v>0</v>
      </c>
      <c r="AR2071" s="8">
        <v>0</v>
      </c>
      <c r="AS2071" s="8">
        <v>0</v>
      </c>
      <c r="AT2071" s="8">
        <v>0</v>
      </c>
      <c r="AU2071" s="7">
        <v>0</v>
      </c>
      <c r="AV2071" s="7">
        <v>0</v>
      </c>
      <c r="AW2071" s="7">
        <v>0</v>
      </c>
      <c r="AX2071" s="7">
        <v>0</v>
      </c>
      <c r="AY2071" s="7">
        <v>0</v>
      </c>
      <c r="AZ2071" s="7">
        <v>0</v>
      </c>
      <c r="BA2071" s="7">
        <v>0</v>
      </c>
      <c r="BB2071" s="7">
        <v>0</v>
      </c>
      <c r="BC2071" s="8">
        <v>0</v>
      </c>
      <c r="BD2071" s="8">
        <v>0</v>
      </c>
      <c r="BE2071" s="8">
        <v>0</v>
      </c>
      <c r="BF2071" s="8">
        <v>0</v>
      </c>
      <c r="BG2071" s="8">
        <v>0</v>
      </c>
      <c r="BH2071" s="8">
        <v>0</v>
      </c>
      <c r="BI2071" s="8">
        <v>0.88996212121212126</v>
      </c>
      <c r="BJ2071" s="8">
        <v>0.88996212121212126</v>
      </c>
      <c r="BK2071" s="8">
        <v>0</v>
      </c>
      <c r="BL2071" s="8">
        <v>0</v>
      </c>
      <c r="BM2071" s="8">
        <v>0</v>
      </c>
      <c r="BN2071" s="8">
        <v>0</v>
      </c>
      <c r="BO2071" s="8">
        <v>0</v>
      </c>
      <c r="BP2071" s="8">
        <v>0</v>
      </c>
      <c r="BQ2071" s="8">
        <v>0</v>
      </c>
      <c r="BR2071" s="8">
        <v>0</v>
      </c>
    </row>
    <row r="2072" spans="1:70" x14ac:dyDescent="0.25">
      <c r="A2072" s="6">
        <v>35231623</v>
      </c>
      <c r="B2072" t="s">
        <v>3856</v>
      </c>
      <c r="C2072" s="7" t="s">
        <v>82</v>
      </c>
      <c r="D2072" s="7" t="s">
        <v>94</v>
      </c>
      <c r="E2072" s="7" t="s">
        <v>83</v>
      </c>
      <c r="F2072" t="s">
        <v>2507</v>
      </c>
      <c r="G2072" t="s">
        <v>3857</v>
      </c>
      <c r="H2072" t="s">
        <v>1316</v>
      </c>
      <c r="I2072" t="s">
        <v>1044</v>
      </c>
      <c r="J2072" t="s">
        <v>153</v>
      </c>
      <c r="K2072" t="s">
        <v>196</v>
      </c>
      <c r="L2072">
        <v>38.982219730499999</v>
      </c>
      <c r="M2072">
        <v>-122.6031274396</v>
      </c>
      <c r="N2072" s="7" t="s">
        <v>3845</v>
      </c>
      <c r="O2072" s="7" t="s">
        <v>3853</v>
      </c>
      <c r="P2072" s="7" t="s">
        <v>3847</v>
      </c>
      <c r="Q2072" s="7" t="s">
        <v>122</v>
      </c>
      <c r="R2072" s="7">
        <v>27</v>
      </c>
      <c r="S2072" s="7">
        <v>29</v>
      </c>
      <c r="T2072" s="7" t="s">
        <v>123</v>
      </c>
      <c r="U2072" s="7"/>
      <c r="V2072" s="7" t="s">
        <v>80</v>
      </c>
      <c r="W2072" s="8">
        <v>0</v>
      </c>
      <c r="X2072" s="8">
        <v>0</v>
      </c>
      <c r="Y2072" s="8">
        <v>1.3799242424242424</v>
      </c>
      <c r="Z2072" s="8">
        <v>1.3799242424242424</v>
      </c>
      <c r="AA2072" s="8">
        <v>0</v>
      </c>
      <c r="AB2072" s="8">
        <v>0</v>
      </c>
      <c r="AC2072" s="8">
        <v>0</v>
      </c>
      <c r="AD2072" s="8">
        <v>0</v>
      </c>
      <c r="AE2072" s="8">
        <v>0</v>
      </c>
      <c r="AF2072" s="8">
        <v>0</v>
      </c>
      <c r="AG2072" s="8">
        <v>0</v>
      </c>
      <c r="AH2072" s="8">
        <v>0</v>
      </c>
      <c r="AI2072" s="8">
        <v>0</v>
      </c>
      <c r="AJ2072" s="8">
        <v>0</v>
      </c>
      <c r="AK2072" s="8">
        <v>0</v>
      </c>
      <c r="AL2072" s="8">
        <v>0</v>
      </c>
      <c r="AM2072" s="8">
        <v>0</v>
      </c>
      <c r="AN2072" s="8">
        <v>0</v>
      </c>
      <c r="AO2072" s="8">
        <v>0</v>
      </c>
      <c r="AP2072" s="8">
        <v>0</v>
      </c>
      <c r="AQ2072" s="8">
        <v>0</v>
      </c>
      <c r="AR2072" s="8">
        <v>0</v>
      </c>
      <c r="AS2072" s="8">
        <v>0</v>
      </c>
      <c r="AT2072" s="8">
        <v>0</v>
      </c>
      <c r="AU2072" s="7">
        <v>0</v>
      </c>
      <c r="AV2072" s="7">
        <v>0</v>
      </c>
      <c r="AW2072" s="7">
        <v>0</v>
      </c>
      <c r="AX2072" s="7">
        <v>0</v>
      </c>
      <c r="AY2072" s="7">
        <v>0</v>
      </c>
      <c r="AZ2072" s="7">
        <v>0</v>
      </c>
      <c r="BA2072" s="7">
        <v>1.3799242424242424</v>
      </c>
      <c r="BB2072" s="7">
        <v>1.3799242424242424</v>
      </c>
      <c r="BC2072" s="8">
        <v>0</v>
      </c>
      <c r="BD2072" s="8">
        <v>0</v>
      </c>
      <c r="BE2072" s="8">
        <v>0</v>
      </c>
      <c r="BF2072" s="8">
        <v>0</v>
      </c>
      <c r="BG2072" s="8">
        <v>0</v>
      </c>
      <c r="BH2072" s="8">
        <v>0</v>
      </c>
      <c r="BI2072" s="8">
        <v>0</v>
      </c>
      <c r="BJ2072" s="8">
        <v>0</v>
      </c>
      <c r="BK2072" s="8">
        <v>0</v>
      </c>
      <c r="BL2072" s="8">
        <v>0</v>
      </c>
      <c r="BM2072" s="8">
        <v>0</v>
      </c>
      <c r="BN2072" s="8">
        <v>0</v>
      </c>
      <c r="BO2072" s="8">
        <v>0</v>
      </c>
      <c r="BP2072" s="8">
        <v>0</v>
      </c>
      <c r="BQ2072" s="8">
        <v>0</v>
      </c>
      <c r="BR2072" s="8">
        <v>0</v>
      </c>
    </row>
    <row r="2073" spans="1:70" x14ac:dyDescent="0.25">
      <c r="A2073" s="6">
        <v>35231624</v>
      </c>
      <c r="B2073" t="s">
        <v>3858</v>
      </c>
      <c r="C2073" s="7" t="s">
        <v>421</v>
      </c>
      <c r="D2073" s="7" t="s">
        <v>94</v>
      </c>
      <c r="E2073" s="7" t="s">
        <v>421</v>
      </c>
      <c r="F2073" t="s">
        <v>2507</v>
      </c>
      <c r="G2073" t="s">
        <v>2609</v>
      </c>
      <c r="H2073" t="s">
        <v>1316</v>
      </c>
      <c r="I2073" t="s">
        <v>1044</v>
      </c>
      <c r="J2073" t="s">
        <v>153</v>
      </c>
      <c r="K2073" t="s">
        <v>196</v>
      </c>
      <c r="L2073">
        <v>38.982219730499999</v>
      </c>
      <c r="M2073">
        <v>-122.6031274396</v>
      </c>
      <c r="N2073" s="7" t="s">
        <v>3845</v>
      </c>
      <c r="O2073" s="7" t="s">
        <v>3853</v>
      </c>
      <c r="P2073" s="7" t="s">
        <v>3847</v>
      </c>
      <c r="Q2073" s="7" t="s">
        <v>122</v>
      </c>
      <c r="R2073" s="7">
        <v>27</v>
      </c>
      <c r="S2073" s="7">
        <v>29</v>
      </c>
      <c r="T2073" s="7" t="s">
        <v>123</v>
      </c>
      <c r="U2073" s="7"/>
      <c r="V2073" s="7" t="s">
        <v>2625</v>
      </c>
      <c r="W2073" s="8">
        <v>0</v>
      </c>
      <c r="X2073" s="8">
        <v>0</v>
      </c>
      <c r="Y2073" s="8">
        <v>4.270075757575758</v>
      </c>
      <c r="Z2073" s="8">
        <v>4.270075757575758</v>
      </c>
      <c r="AA2073" s="8">
        <v>0</v>
      </c>
      <c r="AB2073" s="8">
        <v>0</v>
      </c>
      <c r="AC2073" s="8">
        <v>0</v>
      </c>
      <c r="AD2073" s="8">
        <v>0</v>
      </c>
      <c r="AE2073" s="8">
        <v>0</v>
      </c>
      <c r="AF2073" s="8">
        <v>0</v>
      </c>
      <c r="AG2073" s="8">
        <v>0</v>
      </c>
      <c r="AH2073" s="8">
        <v>0</v>
      </c>
      <c r="AI2073" s="8">
        <v>0</v>
      </c>
      <c r="AJ2073" s="8">
        <v>0</v>
      </c>
      <c r="AK2073" s="8">
        <v>0</v>
      </c>
      <c r="AL2073" s="8">
        <v>0</v>
      </c>
      <c r="AM2073" s="8">
        <v>0</v>
      </c>
      <c r="AN2073" s="8">
        <v>0</v>
      </c>
      <c r="AO2073" s="8">
        <v>0</v>
      </c>
      <c r="AP2073" s="8">
        <v>0</v>
      </c>
      <c r="AQ2073" s="8">
        <v>0</v>
      </c>
      <c r="AR2073" s="8">
        <v>0</v>
      </c>
      <c r="AS2073" s="8">
        <v>0</v>
      </c>
      <c r="AT2073" s="8">
        <v>0</v>
      </c>
      <c r="AU2073" s="7">
        <v>0</v>
      </c>
      <c r="AV2073" s="7">
        <v>0</v>
      </c>
      <c r="AW2073" s="7">
        <v>0</v>
      </c>
      <c r="AX2073" s="7">
        <v>0</v>
      </c>
      <c r="AY2073" s="7">
        <v>0</v>
      </c>
      <c r="AZ2073" s="7">
        <v>0</v>
      </c>
      <c r="BA2073" s="7">
        <v>0</v>
      </c>
      <c r="BB2073" s="7">
        <v>0</v>
      </c>
      <c r="BC2073" s="8">
        <v>0</v>
      </c>
      <c r="BD2073" s="8">
        <v>0</v>
      </c>
      <c r="BE2073" s="8">
        <v>4.270075757575758</v>
      </c>
      <c r="BF2073" s="8">
        <v>4.270075757575758</v>
      </c>
      <c r="BG2073" s="8">
        <v>0</v>
      </c>
      <c r="BH2073" s="8">
        <v>0</v>
      </c>
      <c r="BI2073" s="8">
        <v>0</v>
      </c>
      <c r="BJ2073" s="8">
        <v>0</v>
      </c>
      <c r="BK2073" s="8">
        <v>0</v>
      </c>
      <c r="BL2073" s="8">
        <v>0</v>
      </c>
      <c r="BM2073" s="8">
        <v>0</v>
      </c>
      <c r="BN2073" s="8">
        <v>0</v>
      </c>
      <c r="BO2073" s="8">
        <v>0</v>
      </c>
      <c r="BP2073" s="8">
        <v>0</v>
      </c>
      <c r="BQ2073" s="8">
        <v>0</v>
      </c>
      <c r="BR2073" s="8">
        <v>0</v>
      </c>
    </row>
    <row r="2074" spans="1:70" x14ac:dyDescent="0.25">
      <c r="A2074" s="6">
        <v>35231625</v>
      </c>
      <c r="B2074" t="s">
        <v>3859</v>
      </c>
      <c r="C2074" s="7" t="s">
        <v>82</v>
      </c>
      <c r="D2074" s="7" t="s">
        <v>94</v>
      </c>
      <c r="E2074" s="7" t="s">
        <v>83</v>
      </c>
      <c r="F2074" t="s">
        <v>2507</v>
      </c>
      <c r="G2074" t="s">
        <v>2508</v>
      </c>
      <c r="H2074" t="s">
        <v>1316</v>
      </c>
      <c r="I2074" t="s">
        <v>1044</v>
      </c>
      <c r="J2074" t="s">
        <v>153</v>
      </c>
      <c r="K2074" t="s">
        <v>196</v>
      </c>
      <c r="L2074">
        <v>38.982219730499999</v>
      </c>
      <c r="M2074">
        <v>-122.6031274396</v>
      </c>
      <c r="N2074" s="7" t="s">
        <v>3845</v>
      </c>
      <c r="O2074" s="7" t="s">
        <v>3853</v>
      </c>
      <c r="P2074" s="7" t="s">
        <v>3847</v>
      </c>
      <c r="Q2074" s="7" t="s">
        <v>122</v>
      </c>
      <c r="R2074" s="7">
        <v>27</v>
      </c>
      <c r="S2074" s="7">
        <v>29</v>
      </c>
      <c r="T2074" s="7" t="s">
        <v>123</v>
      </c>
      <c r="U2074" s="7"/>
      <c r="V2074" s="7" t="s">
        <v>2605</v>
      </c>
      <c r="W2074" s="8">
        <v>0.8</v>
      </c>
      <c r="X2074" s="8">
        <v>0</v>
      </c>
      <c r="Y2074" s="8">
        <v>0</v>
      </c>
      <c r="Z2074" s="8">
        <v>0.8</v>
      </c>
      <c r="AA2074" s="8">
        <v>0</v>
      </c>
      <c r="AB2074" s="8">
        <v>0</v>
      </c>
      <c r="AC2074" s="8">
        <v>0</v>
      </c>
      <c r="AD2074" s="8">
        <v>0</v>
      </c>
      <c r="AE2074" s="8">
        <v>0</v>
      </c>
      <c r="AF2074" s="8">
        <v>0</v>
      </c>
      <c r="AG2074" s="8">
        <v>0</v>
      </c>
      <c r="AH2074" s="8">
        <v>0</v>
      </c>
      <c r="AI2074" s="8">
        <v>0</v>
      </c>
      <c r="AJ2074" s="8">
        <v>0</v>
      </c>
      <c r="AK2074" s="8">
        <v>0</v>
      </c>
      <c r="AL2074" s="8">
        <v>0</v>
      </c>
      <c r="AM2074" s="8">
        <v>0</v>
      </c>
      <c r="AN2074" s="8">
        <v>0</v>
      </c>
      <c r="AO2074" s="8">
        <v>0</v>
      </c>
      <c r="AP2074" s="8">
        <v>0</v>
      </c>
      <c r="AQ2074" s="8">
        <v>0</v>
      </c>
      <c r="AR2074" s="8">
        <v>0</v>
      </c>
      <c r="AS2074" s="8">
        <v>0</v>
      </c>
      <c r="AT2074" s="8">
        <v>0</v>
      </c>
      <c r="AU2074" s="7">
        <v>0</v>
      </c>
      <c r="AV2074" s="7">
        <v>0</v>
      </c>
      <c r="AW2074" s="7">
        <v>0</v>
      </c>
      <c r="AX2074" s="7">
        <v>0</v>
      </c>
      <c r="AY2074" s="7">
        <v>0</v>
      </c>
      <c r="AZ2074" s="7">
        <v>0</v>
      </c>
      <c r="BA2074" s="7">
        <v>0</v>
      </c>
      <c r="BB2074" s="7">
        <v>0</v>
      </c>
      <c r="BC2074" s="8">
        <v>0.8</v>
      </c>
      <c r="BD2074" s="8">
        <v>0</v>
      </c>
      <c r="BE2074" s="8">
        <v>0</v>
      </c>
      <c r="BF2074" s="8">
        <v>0.8</v>
      </c>
      <c r="BG2074" s="8">
        <v>0</v>
      </c>
      <c r="BH2074" s="8">
        <v>0</v>
      </c>
      <c r="BI2074" s="8">
        <v>0</v>
      </c>
      <c r="BJ2074" s="8">
        <v>0</v>
      </c>
      <c r="BK2074" s="8">
        <v>0</v>
      </c>
      <c r="BL2074" s="8">
        <v>0</v>
      </c>
      <c r="BM2074" s="8">
        <v>0</v>
      </c>
      <c r="BN2074" s="8">
        <v>0</v>
      </c>
      <c r="BO2074" s="8">
        <v>0</v>
      </c>
      <c r="BP2074" s="8">
        <v>0</v>
      </c>
      <c r="BQ2074" s="8">
        <v>0</v>
      </c>
      <c r="BR2074" s="8">
        <v>0</v>
      </c>
    </row>
    <row r="2075" spans="1:70" x14ac:dyDescent="0.25">
      <c r="A2075" s="6">
        <v>35231626</v>
      </c>
      <c r="B2075" t="s">
        <v>3860</v>
      </c>
      <c r="C2075" s="7" t="s">
        <v>93</v>
      </c>
      <c r="D2075" s="7" t="s">
        <v>94</v>
      </c>
      <c r="E2075" s="7" t="s">
        <v>95</v>
      </c>
      <c r="F2075" t="s">
        <v>2507</v>
      </c>
      <c r="G2075" t="s">
        <v>2508</v>
      </c>
      <c r="H2075" t="s">
        <v>1316</v>
      </c>
      <c r="I2075" t="s">
        <v>1044</v>
      </c>
      <c r="J2075" t="s">
        <v>153</v>
      </c>
      <c r="K2075" t="s">
        <v>196</v>
      </c>
      <c r="L2075">
        <v>38.982219730499999</v>
      </c>
      <c r="M2075">
        <v>-122.6031274396</v>
      </c>
      <c r="N2075" s="7" t="s">
        <v>3845</v>
      </c>
      <c r="O2075" s="7" t="s">
        <v>3853</v>
      </c>
      <c r="P2075" s="7" t="s">
        <v>3847</v>
      </c>
      <c r="Q2075" s="7" t="s">
        <v>122</v>
      </c>
      <c r="R2075" s="7">
        <v>27</v>
      </c>
      <c r="S2075" s="7">
        <v>29</v>
      </c>
      <c r="T2075" s="7" t="s">
        <v>123</v>
      </c>
      <c r="U2075" s="7"/>
      <c r="V2075" s="7" t="s">
        <v>2535</v>
      </c>
      <c r="W2075" s="8">
        <v>0.78295454545454546</v>
      </c>
      <c r="X2075" s="8">
        <v>0</v>
      </c>
      <c r="Y2075" s="8">
        <v>0.64962121212121215</v>
      </c>
      <c r="Z2075" s="8">
        <v>1.4325757575757576</v>
      </c>
      <c r="AA2075" s="8">
        <v>0</v>
      </c>
      <c r="AB2075" s="8">
        <v>0</v>
      </c>
      <c r="AC2075" s="8">
        <v>0</v>
      </c>
      <c r="AD2075" s="8">
        <v>0</v>
      </c>
      <c r="AE2075" s="8">
        <v>0</v>
      </c>
      <c r="AF2075" s="8">
        <v>0</v>
      </c>
      <c r="AG2075" s="8">
        <v>0</v>
      </c>
      <c r="AH2075" s="8">
        <v>0</v>
      </c>
      <c r="AI2075" s="8">
        <v>0</v>
      </c>
      <c r="AJ2075" s="8">
        <v>0</v>
      </c>
      <c r="AK2075" s="8">
        <v>0</v>
      </c>
      <c r="AL2075" s="8">
        <v>0</v>
      </c>
      <c r="AM2075" s="8">
        <v>0</v>
      </c>
      <c r="AN2075" s="8">
        <v>0</v>
      </c>
      <c r="AO2075" s="8">
        <v>0</v>
      </c>
      <c r="AP2075" s="8">
        <v>0</v>
      </c>
      <c r="AQ2075" s="8">
        <v>0.78295454545454546</v>
      </c>
      <c r="AR2075" s="8">
        <v>0</v>
      </c>
      <c r="AS2075" s="8">
        <v>0.60416666666666663</v>
      </c>
      <c r="AT2075" s="8">
        <v>1.3871212121212122</v>
      </c>
      <c r="AU2075" s="7">
        <v>0</v>
      </c>
      <c r="AV2075" s="7">
        <v>0</v>
      </c>
      <c r="AW2075" s="7">
        <v>0</v>
      </c>
      <c r="AX2075" s="7">
        <v>0</v>
      </c>
      <c r="AY2075" s="7">
        <v>4.5454545454545456E-2</v>
      </c>
      <c r="AZ2075" s="7">
        <v>0</v>
      </c>
      <c r="BA2075" s="7">
        <v>0</v>
      </c>
      <c r="BB2075" s="7">
        <v>4.5454545454545456E-2</v>
      </c>
      <c r="BC2075" s="8">
        <v>0</v>
      </c>
      <c r="BD2075" s="8">
        <v>0</v>
      </c>
      <c r="BE2075" s="8">
        <v>0</v>
      </c>
      <c r="BF2075" s="8">
        <v>0</v>
      </c>
      <c r="BG2075" s="8">
        <v>0</v>
      </c>
      <c r="BH2075" s="8">
        <v>0</v>
      </c>
      <c r="BI2075" s="8">
        <v>0</v>
      </c>
      <c r="BJ2075" s="8">
        <v>0</v>
      </c>
      <c r="BK2075" s="8">
        <v>0</v>
      </c>
      <c r="BL2075" s="8">
        <v>0</v>
      </c>
      <c r="BM2075" s="8">
        <v>0</v>
      </c>
      <c r="BN2075" s="8">
        <v>0</v>
      </c>
      <c r="BO2075" s="8">
        <v>0</v>
      </c>
      <c r="BP2075" s="8">
        <v>0</v>
      </c>
      <c r="BQ2075" s="8">
        <v>0</v>
      </c>
      <c r="BR2075" s="8">
        <v>0</v>
      </c>
    </row>
    <row r="2076" spans="1:70" x14ac:dyDescent="0.25">
      <c r="A2076" s="6">
        <v>35231627</v>
      </c>
      <c r="B2076" t="s">
        <v>3861</v>
      </c>
      <c r="C2076" s="7" t="s">
        <v>86</v>
      </c>
      <c r="D2076" s="7" t="s">
        <v>94</v>
      </c>
      <c r="E2076" s="7" t="s">
        <v>87</v>
      </c>
      <c r="F2076" t="s">
        <v>2507</v>
      </c>
      <c r="G2076" t="s">
        <v>2508</v>
      </c>
      <c r="H2076" t="s">
        <v>1316</v>
      </c>
      <c r="I2076" t="s">
        <v>1044</v>
      </c>
      <c r="J2076" t="s">
        <v>153</v>
      </c>
      <c r="K2076" t="s">
        <v>196</v>
      </c>
      <c r="L2076">
        <v>38.982219730499999</v>
      </c>
      <c r="M2076">
        <v>-122.6031274396</v>
      </c>
      <c r="N2076" s="7" t="s">
        <v>3845</v>
      </c>
      <c r="O2076" s="7" t="s">
        <v>3853</v>
      </c>
      <c r="P2076" s="7" t="s">
        <v>3847</v>
      </c>
      <c r="Q2076" s="7" t="s">
        <v>122</v>
      </c>
      <c r="R2076" s="7">
        <v>27</v>
      </c>
      <c r="S2076" s="7">
        <v>29</v>
      </c>
      <c r="T2076" s="7" t="s">
        <v>123</v>
      </c>
      <c r="U2076" s="7"/>
      <c r="V2076" s="7" t="s">
        <v>321</v>
      </c>
      <c r="W2076" s="8">
        <v>0.39867424242424243</v>
      </c>
      <c r="X2076" s="8">
        <v>0</v>
      </c>
      <c r="Y2076" s="8">
        <v>0</v>
      </c>
      <c r="Z2076" s="8">
        <v>0.39867424242424243</v>
      </c>
      <c r="AA2076" s="8">
        <v>0</v>
      </c>
      <c r="AB2076" s="8">
        <v>0</v>
      </c>
      <c r="AC2076" s="8">
        <v>0</v>
      </c>
      <c r="AD2076" s="8">
        <v>0</v>
      </c>
      <c r="AE2076" s="8">
        <v>0</v>
      </c>
      <c r="AF2076" s="8">
        <v>0</v>
      </c>
      <c r="AG2076" s="8">
        <v>0</v>
      </c>
      <c r="AH2076" s="8">
        <v>0</v>
      </c>
      <c r="AI2076" s="8">
        <v>0</v>
      </c>
      <c r="AJ2076" s="8">
        <v>0</v>
      </c>
      <c r="AK2076" s="8">
        <v>0</v>
      </c>
      <c r="AL2076" s="8">
        <v>0</v>
      </c>
      <c r="AM2076" s="8">
        <v>0</v>
      </c>
      <c r="AN2076" s="8">
        <v>0</v>
      </c>
      <c r="AO2076" s="8">
        <v>0</v>
      </c>
      <c r="AP2076" s="8">
        <v>0</v>
      </c>
      <c r="AQ2076" s="8">
        <v>0</v>
      </c>
      <c r="AR2076" s="8">
        <v>0</v>
      </c>
      <c r="AS2076" s="8">
        <v>0</v>
      </c>
      <c r="AT2076" s="8">
        <v>0</v>
      </c>
      <c r="AU2076" s="7">
        <v>0</v>
      </c>
      <c r="AV2076" s="7">
        <v>0</v>
      </c>
      <c r="AW2076" s="7">
        <v>0</v>
      </c>
      <c r="AX2076" s="7">
        <v>0</v>
      </c>
      <c r="AY2076" s="7">
        <v>0</v>
      </c>
      <c r="AZ2076" s="7">
        <v>0</v>
      </c>
      <c r="BA2076" s="7">
        <v>0</v>
      </c>
      <c r="BB2076" s="7">
        <v>0</v>
      </c>
      <c r="BC2076" s="8">
        <v>0.39867424242424243</v>
      </c>
      <c r="BD2076" s="8">
        <v>0</v>
      </c>
      <c r="BE2076" s="8">
        <v>0</v>
      </c>
      <c r="BF2076" s="8">
        <v>0.39867424242424243</v>
      </c>
      <c r="BG2076" s="8">
        <v>0</v>
      </c>
      <c r="BH2076" s="8">
        <v>0</v>
      </c>
      <c r="BI2076" s="8">
        <v>0</v>
      </c>
      <c r="BJ2076" s="8">
        <v>0</v>
      </c>
      <c r="BK2076" s="8">
        <v>0</v>
      </c>
      <c r="BL2076" s="8">
        <v>0</v>
      </c>
      <c r="BM2076" s="8">
        <v>0</v>
      </c>
      <c r="BN2076" s="8">
        <v>0</v>
      </c>
      <c r="BO2076" s="8">
        <v>0</v>
      </c>
      <c r="BP2076" s="8">
        <v>0</v>
      </c>
      <c r="BQ2076" s="8">
        <v>0</v>
      </c>
      <c r="BR2076" s="8">
        <v>0</v>
      </c>
    </row>
    <row r="2077" spans="1:70" x14ac:dyDescent="0.25">
      <c r="A2077" s="6">
        <v>35231628</v>
      </c>
      <c r="B2077" t="s">
        <v>3862</v>
      </c>
      <c r="C2077" s="7" t="s">
        <v>421</v>
      </c>
      <c r="D2077" s="7" t="s">
        <v>94</v>
      </c>
      <c r="E2077" s="7" t="s">
        <v>421</v>
      </c>
      <c r="F2077" t="s">
        <v>2507</v>
      </c>
      <c r="G2077" t="s">
        <v>2609</v>
      </c>
      <c r="H2077" t="s">
        <v>1316</v>
      </c>
      <c r="I2077" t="s">
        <v>1044</v>
      </c>
      <c r="J2077" t="s">
        <v>153</v>
      </c>
      <c r="K2077" t="s">
        <v>196</v>
      </c>
      <c r="L2077">
        <v>38.982219730499999</v>
      </c>
      <c r="M2077">
        <v>-122.6031274396</v>
      </c>
      <c r="N2077" s="7" t="s">
        <v>3845</v>
      </c>
      <c r="O2077" s="7" t="s">
        <v>3853</v>
      </c>
      <c r="P2077" s="7" t="s">
        <v>3847</v>
      </c>
      <c r="Q2077" s="7" t="s">
        <v>122</v>
      </c>
      <c r="R2077" s="7">
        <v>27</v>
      </c>
      <c r="S2077" s="7">
        <v>29</v>
      </c>
      <c r="T2077" s="7" t="s">
        <v>123</v>
      </c>
      <c r="U2077" s="7"/>
      <c r="V2077" s="7" t="s">
        <v>2625</v>
      </c>
      <c r="W2077" s="8">
        <v>0</v>
      </c>
      <c r="X2077" s="8">
        <v>0</v>
      </c>
      <c r="Y2077" s="8">
        <v>1.8799242424242424</v>
      </c>
      <c r="Z2077" s="8">
        <v>1.8799242424242424</v>
      </c>
      <c r="AA2077" s="8">
        <v>0</v>
      </c>
      <c r="AB2077" s="8">
        <v>0</v>
      </c>
      <c r="AC2077" s="8">
        <v>0</v>
      </c>
      <c r="AD2077" s="8">
        <v>0</v>
      </c>
      <c r="AE2077" s="8">
        <v>0</v>
      </c>
      <c r="AF2077" s="8">
        <v>0</v>
      </c>
      <c r="AG2077" s="8">
        <v>0</v>
      </c>
      <c r="AH2077" s="8">
        <v>0</v>
      </c>
      <c r="AI2077" s="8">
        <v>0</v>
      </c>
      <c r="AJ2077" s="8">
        <v>0</v>
      </c>
      <c r="AK2077" s="8">
        <v>0</v>
      </c>
      <c r="AL2077" s="8">
        <v>0</v>
      </c>
      <c r="AM2077" s="8">
        <v>0</v>
      </c>
      <c r="AN2077" s="8">
        <v>0</v>
      </c>
      <c r="AO2077" s="8">
        <v>0</v>
      </c>
      <c r="AP2077" s="8">
        <v>0</v>
      </c>
      <c r="AQ2077" s="8">
        <v>0</v>
      </c>
      <c r="AR2077" s="8">
        <v>0</v>
      </c>
      <c r="AS2077" s="8">
        <v>0</v>
      </c>
      <c r="AT2077" s="8">
        <v>0</v>
      </c>
      <c r="AU2077" s="7">
        <v>0</v>
      </c>
      <c r="AV2077" s="7">
        <v>0</v>
      </c>
      <c r="AW2077" s="7">
        <v>0</v>
      </c>
      <c r="AX2077" s="7">
        <v>0</v>
      </c>
      <c r="AY2077" s="7">
        <v>0</v>
      </c>
      <c r="AZ2077" s="7">
        <v>0</v>
      </c>
      <c r="BA2077" s="7">
        <v>0</v>
      </c>
      <c r="BB2077" s="7">
        <v>0</v>
      </c>
      <c r="BC2077" s="8">
        <v>0</v>
      </c>
      <c r="BD2077" s="8">
        <v>0</v>
      </c>
      <c r="BE2077" s="8">
        <v>1.8799242424242424</v>
      </c>
      <c r="BF2077" s="8">
        <v>1.8799242424242424</v>
      </c>
      <c r="BG2077" s="8">
        <v>0</v>
      </c>
      <c r="BH2077" s="8">
        <v>0</v>
      </c>
      <c r="BI2077" s="8">
        <v>0</v>
      </c>
      <c r="BJ2077" s="8">
        <v>0</v>
      </c>
      <c r="BK2077" s="8">
        <v>0</v>
      </c>
      <c r="BL2077" s="8">
        <v>0</v>
      </c>
      <c r="BM2077" s="8">
        <v>0</v>
      </c>
      <c r="BN2077" s="8">
        <v>0</v>
      </c>
      <c r="BO2077" s="8">
        <v>0</v>
      </c>
      <c r="BP2077" s="8">
        <v>0</v>
      </c>
      <c r="BQ2077" s="8">
        <v>0</v>
      </c>
      <c r="BR2077" s="8">
        <v>0</v>
      </c>
    </row>
    <row r="2078" spans="1:70" x14ac:dyDescent="0.25">
      <c r="A2078" s="6">
        <v>35231629</v>
      </c>
      <c r="B2078" t="s">
        <v>3863</v>
      </c>
      <c r="C2078" s="7" t="s">
        <v>86</v>
      </c>
      <c r="D2078" s="7" t="s">
        <v>94</v>
      </c>
      <c r="E2078" s="7" t="s">
        <v>87</v>
      </c>
      <c r="F2078" t="s">
        <v>2507</v>
      </c>
      <c r="G2078" t="s">
        <v>2508</v>
      </c>
      <c r="H2078" t="s">
        <v>1316</v>
      </c>
      <c r="I2078" t="s">
        <v>1044</v>
      </c>
      <c r="J2078" t="s">
        <v>153</v>
      </c>
      <c r="K2078" t="s">
        <v>196</v>
      </c>
      <c r="L2078">
        <v>38.982219730499999</v>
      </c>
      <c r="M2078">
        <v>-122.6031274396</v>
      </c>
      <c r="N2078" s="7" t="s">
        <v>3845</v>
      </c>
      <c r="O2078" s="7" t="s">
        <v>3853</v>
      </c>
      <c r="P2078" s="7" t="s">
        <v>3847</v>
      </c>
      <c r="Q2078" s="7" t="s">
        <v>122</v>
      </c>
      <c r="R2078" s="7">
        <v>27</v>
      </c>
      <c r="S2078" s="7">
        <v>29</v>
      </c>
      <c r="T2078" s="7" t="s">
        <v>123</v>
      </c>
      <c r="U2078" s="7"/>
      <c r="V2078" s="7" t="s">
        <v>321</v>
      </c>
      <c r="W2078" s="8">
        <v>1.2164772727272728</v>
      </c>
      <c r="X2078" s="8">
        <v>0</v>
      </c>
      <c r="Y2078" s="8">
        <v>0</v>
      </c>
      <c r="Z2078" s="8">
        <v>1.2164772727272728</v>
      </c>
      <c r="AA2078" s="8">
        <v>0</v>
      </c>
      <c r="AB2078" s="8">
        <v>0</v>
      </c>
      <c r="AC2078" s="8">
        <v>0</v>
      </c>
      <c r="AD2078" s="8">
        <v>0</v>
      </c>
      <c r="AE2078" s="8">
        <v>0</v>
      </c>
      <c r="AF2078" s="8">
        <v>0</v>
      </c>
      <c r="AG2078" s="8">
        <v>0</v>
      </c>
      <c r="AH2078" s="8">
        <v>0</v>
      </c>
      <c r="AI2078" s="8">
        <v>0</v>
      </c>
      <c r="AJ2078" s="8">
        <v>0</v>
      </c>
      <c r="AK2078" s="8">
        <v>0</v>
      </c>
      <c r="AL2078" s="8">
        <v>0</v>
      </c>
      <c r="AM2078" s="8">
        <v>0</v>
      </c>
      <c r="AN2078" s="8">
        <v>0</v>
      </c>
      <c r="AO2078" s="8">
        <v>0</v>
      </c>
      <c r="AP2078" s="8">
        <v>0</v>
      </c>
      <c r="AQ2078" s="8">
        <v>0</v>
      </c>
      <c r="AR2078" s="8">
        <v>0</v>
      </c>
      <c r="AS2078" s="8">
        <v>0</v>
      </c>
      <c r="AT2078" s="8">
        <v>0</v>
      </c>
      <c r="AU2078" s="7">
        <v>0</v>
      </c>
      <c r="AV2078" s="7">
        <v>0</v>
      </c>
      <c r="AW2078" s="7">
        <v>0</v>
      </c>
      <c r="AX2078" s="7">
        <v>0</v>
      </c>
      <c r="AY2078" s="7">
        <v>0</v>
      </c>
      <c r="AZ2078" s="7">
        <v>0</v>
      </c>
      <c r="BA2078" s="7">
        <v>0</v>
      </c>
      <c r="BB2078" s="7">
        <v>0</v>
      </c>
      <c r="BC2078" s="8">
        <v>1.2164772727272728</v>
      </c>
      <c r="BD2078" s="8">
        <v>0</v>
      </c>
      <c r="BE2078" s="8">
        <v>0</v>
      </c>
      <c r="BF2078" s="8">
        <v>1.2164772727272728</v>
      </c>
      <c r="BG2078" s="8">
        <v>0</v>
      </c>
      <c r="BH2078" s="8">
        <v>0</v>
      </c>
      <c r="BI2078" s="8">
        <v>0</v>
      </c>
      <c r="BJ2078" s="8">
        <v>0</v>
      </c>
      <c r="BK2078" s="8">
        <v>0</v>
      </c>
      <c r="BL2078" s="8">
        <v>0</v>
      </c>
      <c r="BM2078" s="8">
        <v>0</v>
      </c>
      <c r="BN2078" s="8">
        <v>0</v>
      </c>
      <c r="BO2078" s="8">
        <v>0</v>
      </c>
      <c r="BP2078" s="8">
        <v>0</v>
      </c>
      <c r="BQ2078" s="8">
        <v>0</v>
      </c>
      <c r="BR2078" s="8">
        <v>0</v>
      </c>
    </row>
    <row r="2079" spans="1:70" x14ac:dyDescent="0.25">
      <c r="A2079" s="6">
        <v>35231630</v>
      </c>
      <c r="B2079" t="s">
        <v>3864</v>
      </c>
      <c r="C2079" s="7" t="s">
        <v>93</v>
      </c>
      <c r="D2079" s="7" t="s">
        <v>94</v>
      </c>
      <c r="E2079" s="7" t="s">
        <v>95</v>
      </c>
      <c r="F2079" t="s">
        <v>2507</v>
      </c>
      <c r="G2079" t="s">
        <v>2508</v>
      </c>
      <c r="H2079" t="s">
        <v>1316</v>
      </c>
      <c r="I2079" t="s">
        <v>1044</v>
      </c>
      <c r="J2079" t="s">
        <v>153</v>
      </c>
      <c r="K2079" t="s">
        <v>196</v>
      </c>
      <c r="L2079">
        <v>38.982219730499999</v>
      </c>
      <c r="M2079">
        <v>-122.6031274396</v>
      </c>
      <c r="N2079" s="7" t="s">
        <v>3845</v>
      </c>
      <c r="O2079" s="7" t="s">
        <v>3853</v>
      </c>
      <c r="P2079" s="7" t="s">
        <v>3847</v>
      </c>
      <c r="Q2079" s="7" t="s">
        <v>122</v>
      </c>
      <c r="R2079" s="7">
        <v>27</v>
      </c>
      <c r="S2079" s="7">
        <v>29</v>
      </c>
      <c r="T2079" s="7" t="s">
        <v>123</v>
      </c>
      <c r="U2079" s="7"/>
      <c r="V2079" s="7" t="s">
        <v>200</v>
      </c>
      <c r="W2079" s="8">
        <v>0.35662878787878788</v>
      </c>
      <c r="X2079" s="8">
        <v>0</v>
      </c>
      <c r="Y2079" s="8">
        <v>0</v>
      </c>
      <c r="Z2079" s="8">
        <v>0.35662878787878788</v>
      </c>
      <c r="AA2079" s="8">
        <v>0</v>
      </c>
      <c r="AB2079" s="8">
        <v>0</v>
      </c>
      <c r="AC2079" s="8">
        <v>0</v>
      </c>
      <c r="AD2079" s="8">
        <v>0</v>
      </c>
      <c r="AE2079" s="8">
        <v>0</v>
      </c>
      <c r="AF2079" s="8">
        <v>0</v>
      </c>
      <c r="AG2079" s="8">
        <v>0</v>
      </c>
      <c r="AH2079" s="8">
        <v>0</v>
      </c>
      <c r="AI2079" s="8">
        <v>0</v>
      </c>
      <c r="AJ2079" s="8">
        <v>0</v>
      </c>
      <c r="AK2079" s="8">
        <v>0</v>
      </c>
      <c r="AL2079" s="8">
        <v>0</v>
      </c>
      <c r="AM2079" s="8">
        <v>0</v>
      </c>
      <c r="AN2079" s="8">
        <v>0</v>
      </c>
      <c r="AO2079" s="8">
        <v>0</v>
      </c>
      <c r="AP2079" s="8">
        <v>0</v>
      </c>
      <c r="AQ2079" s="8">
        <v>0.35662878787878788</v>
      </c>
      <c r="AR2079" s="8">
        <v>0</v>
      </c>
      <c r="AS2079" s="8">
        <v>0</v>
      </c>
      <c r="AT2079" s="8">
        <v>0.35662878787878788</v>
      </c>
      <c r="AU2079" s="7">
        <v>0</v>
      </c>
      <c r="AV2079" s="7">
        <v>0</v>
      </c>
      <c r="AW2079" s="7">
        <v>0</v>
      </c>
      <c r="AX2079" s="7">
        <v>0</v>
      </c>
      <c r="AY2079" s="7">
        <v>0</v>
      </c>
      <c r="AZ2079" s="7">
        <v>0</v>
      </c>
      <c r="BA2079" s="7">
        <v>0</v>
      </c>
      <c r="BB2079" s="7">
        <v>0</v>
      </c>
      <c r="BC2079" s="8">
        <v>0</v>
      </c>
      <c r="BD2079" s="8">
        <v>0</v>
      </c>
      <c r="BE2079" s="8">
        <v>0</v>
      </c>
      <c r="BF2079" s="8">
        <v>0</v>
      </c>
      <c r="BG2079" s="8">
        <v>0</v>
      </c>
      <c r="BH2079" s="8">
        <v>0</v>
      </c>
      <c r="BI2079" s="8">
        <v>0</v>
      </c>
      <c r="BJ2079" s="8">
        <v>0</v>
      </c>
      <c r="BK2079" s="8">
        <v>0</v>
      </c>
      <c r="BL2079" s="8">
        <v>0</v>
      </c>
      <c r="BM2079" s="8">
        <v>0</v>
      </c>
      <c r="BN2079" s="8">
        <v>0</v>
      </c>
      <c r="BO2079" s="8">
        <v>0</v>
      </c>
      <c r="BP2079" s="8">
        <v>0</v>
      </c>
      <c r="BQ2079" s="8">
        <v>0</v>
      </c>
      <c r="BR2079" s="8">
        <v>0</v>
      </c>
    </row>
    <row r="2080" spans="1:70" x14ac:dyDescent="0.25">
      <c r="A2080" s="6">
        <v>35231631</v>
      </c>
      <c r="B2080" t="s">
        <v>3865</v>
      </c>
      <c r="C2080" s="7" t="s">
        <v>93</v>
      </c>
      <c r="D2080" s="7" t="s">
        <v>94</v>
      </c>
      <c r="E2080" s="7" t="s">
        <v>95</v>
      </c>
      <c r="F2080" t="s">
        <v>2507</v>
      </c>
      <c r="G2080" t="s">
        <v>2508</v>
      </c>
      <c r="H2080" t="s">
        <v>1316</v>
      </c>
      <c r="I2080" t="s">
        <v>1044</v>
      </c>
      <c r="J2080" t="s">
        <v>153</v>
      </c>
      <c r="K2080" t="s">
        <v>196</v>
      </c>
      <c r="L2080">
        <v>38.982219730499999</v>
      </c>
      <c r="M2080">
        <v>-122.6031274396</v>
      </c>
      <c r="N2080" s="7" t="s">
        <v>3845</v>
      </c>
      <c r="O2080" s="7" t="s">
        <v>3853</v>
      </c>
      <c r="P2080" s="7" t="s">
        <v>3847</v>
      </c>
      <c r="Q2080" s="7" t="s">
        <v>122</v>
      </c>
      <c r="R2080" s="7">
        <v>27</v>
      </c>
      <c r="S2080" s="7">
        <v>29</v>
      </c>
      <c r="T2080" s="7" t="s">
        <v>123</v>
      </c>
      <c r="U2080" s="7"/>
      <c r="V2080" s="7" t="s">
        <v>2535</v>
      </c>
      <c r="W2080" s="8">
        <v>0.44867424242424242</v>
      </c>
      <c r="X2080" s="8">
        <v>0</v>
      </c>
      <c r="Y2080" s="8">
        <v>0</v>
      </c>
      <c r="Z2080" s="8">
        <v>0.44867424242424242</v>
      </c>
      <c r="AA2080" s="8">
        <v>0</v>
      </c>
      <c r="AB2080" s="8">
        <v>0</v>
      </c>
      <c r="AC2080" s="8">
        <v>0</v>
      </c>
      <c r="AD2080" s="8">
        <v>0</v>
      </c>
      <c r="AE2080" s="8">
        <v>0</v>
      </c>
      <c r="AF2080" s="8">
        <v>0</v>
      </c>
      <c r="AG2080" s="8">
        <v>0</v>
      </c>
      <c r="AH2080" s="8">
        <v>0</v>
      </c>
      <c r="AI2080" s="8">
        <v>0</v>
      </c>
      <c r="AJ2080" s="8">
        <v>0</v>
      </c>
      <c r="AK2080" s="8">
        <v>0</v>
      </c>
      <c r="AL2080" s="8">
        <v>0</v>
      </c>
      <c r="AM2080" s="8">
        <v>0</v>
      </c>
      <c r="AN2080" s="8">
        <v>0</v>
      </c>
      <c r="AO2080" s="8">
        <v>0</v>
      </c>
      <c r="AP2080" s="8">
        <v>0</v>
      </c>
      <c r="AQ2080" s="8">
        <v>0.36439393939393944</v>
      </c>
      <c r="AR2080" s="8">
        <v>0</v>
      </c>
      <c r="AS2080" s="8">
        <v>0</v>
      </c>
      <c r="AT2080" s="8">
        <v>0.36439393939393944</v>
      </c>
      <c r="AU2080" s="7">
        <v>0</v>
      </c>
      <c r="AV2080" s="7">
        <v>0</v>
      </c>
      <c r="AW2080" s="7">
        <v>0</v>
      </c>
      <c r="AX2080" s="7">
        <v>0</v>
      </c>
      <c r="AY2080" s="7">
        <v>8.4280303030303025E-2</v>
      </c>
      <c r="AZ2080" s="7">
        <v>0</v>
      </c>
      <c r="BA2080" s="7">
        <v>0</v>
      </c>
      <c r="BB2080" s="7">
        <v>8.4280303030303025E-2</v>
      </c>
      <c r="BC2080" s="8">
        <v>0</v>
      </c>
      <c r="BD2080" s="8">
        <v>0</v>
      </c>
      <c r="BE2080" s="8">
        <v>0</v>
      </c>
      <c r="BF2080" s="8">
        <v>0</v>
      </c>
      <c r="BG2080" s="8">
        <v>0</v>
      </c>
      <c r="BH2080" s="8">
        <v>0</v>
      </c>
      <c r="BI2080" s="8">
        <v>0</v>
      </c>
      <c r="BJ2080" s="8">
        <v>0</v>
      </c>
      <c r="BK2080" s="8">
        <v>0</v>
      </c>
      <c r="BL2080" s="8">
        <v>0</v>
      </c>
      <c r="BM2080" s="8">
        <v>0</v>
      </c>
      <c r="BN2080" s="8">
        <v>0</v>
      </c>
      <c r="BO2080" s="8">
        <v>0</v>
      </c>
      <c r="BP2080" s="8">
        <v>0</v>
      </c>
      <c r="BQ2080" s="8">
        <v>0</v>
      </c>
      <c r="BR2080" s="8">
        <v>0</v>
      </c>
    </row>
    <row r="2081" spans="1:70" x14ac:dyDescent="0.25">
      <c r="A2081" s="6">
        <v>35219099</v>
      </c>
      <c r="B2081" t="s">
        <v>3866</v>
      </c>
      <c r="C2081" s="7" t="s">
        <v>86</v>
      </c>
      <c r="D2081" s="7" t="s">
        <v>94</v>
      </c>
      <c r="E2081" s="7" t="s">
        <v>87</v>
      </c>
      <c r="F2081" t="s">
        <v>2507</v>
      </c>
      <c r="G2081" t="s">
        <v>2508</v>
      </c>
      <c r="H2081" t="s">
        <v>1316</v>
      </c>
      <c r="I2081" t="s">
        <v>1044</v>
      </c>
      <c r="J2081" t="s">
        <v>153</v>
      </c>
      <c r="K2081" t="s">
        <v>196</v>
      </c>
      <c r="L2081">
        <v>38.982219730499999</v>
      </c>
      <c r="M2081">
        <v>-122.6031274396</v>
      </c>
      <c r="N2081" s="7" t="s">
        <v>3845</v>
      </c>
      <c r="O2081" s="7" t="s">
        <v>3853</v>
      </c>
      <c r="P2081" s="7" t="s">
        <v>3847</v>
      </c>
      <c r="Q2081" s="7" t="s">
        <v>122</v>
      </c>
      <c r="R2081" s="7">
        <v>27</v>
      </c>
      <c r="S2081" s="7">
        <v>29</v>
      </c>
      <c r="T2081" s="7" t="s">
        <v>123</v>
      </c>
      <c r="U2081" s="7"/>
      <c r="V2081" s="7" t="s">
        <v>321</v>
      </c>
      <c r="W2081" s="8">
        <v>2.7274621212121213</v>
      </c>
      <c r="X2081" s="8">
        <v>0</v>
      </c>
      <c r="Y2081" s="8">
        <v>0</v>
      </c>
      <c r="Z2081" s="8">
        <v>2.7274621212121213</v>
      </c>
      <c r="AA2081" s="8">
        <v>0</v>
      </c>
      <c r="AB2081" s="8">
        <v>0</v>
      </c>
      <c r="AC2081" s="8">
        <v>0</v>
      </c>
      <c r="AD2081" s="8">
        <v>0</v>
      </c>
      <c r="AE2081" s="8">
        <v>0</v>
      </c>
      <c r="AF2081" s="8">
        <v>0</v>
      </c>
      <c r="AG2081" s="8">
        <v>0</v>
      </c>
      <c r="AH2081" s="8">
        <v>0</v>
      </c>
      <c r="AI2081" s="8">
        <v>0</v>
      </c>
      <c r="AJ2081" s="8">
        <v>0</v>
      </c>
      <c r="AK2081" s="8">
        <v>0</v>
      </c>
      <c r="AL2081" s="8">
        <v>0</v>
      </c>
      <c r="AM2081" s="8">
        <v>0</v>
      </c>
      <c r="AN2081" s="8">
        <v>0</v>
      </c>
      <c r="AO2081" s="8">
        <v>0</v>
      </c>
      <c r="AP2081" s="8">
        <v>0</v>
      </c>
      <c r="AQ2081" s="8">
        <v>0</v>
      </c>
      <c r="AR2081" s="8">
        <v>0</v>
      </c>
      <c r="AS2081" s="8">
        <v>0</v>
      </c>
      <c r="AT2081" s="8">
        <v>0</v>
      </c>
      <c r="AU2081" s="7">
        <v>0</v>
      </c>
      <c r="AV2081" s="7">
        <v>0</v>
      </c>
      <c r="AW2081" s="7">
        <v>0</v>
      </c>
      <c r="AX2081" s="7">
        <v>0</v>
      </c>
      <c r="AY2081" s="7">
        <v>0</v>
      </c>
      <c r="AZ2081" s="7">
        <v>0</v>
      </c>
      <c r="BA2081" s="7">
        <v>0</v>
      </c>
      <c r="BB2081" s="7">
        <v>0</v>
      </c>
      <c r="BC2081" s="8">
        <v>2.7274621212121213</v>
      </c>
      <c r="BD2081" s="8">
        <v>0</v>
      </c>
      <c r="BE2081" s="8">
        <v>0</v>
      </c>
      <c r="BF2081" s="8">
        <v>2.7274621212121213</v>
      </c>
      <c r="BG2081" s="8">
        <v>0</v>
      </c>
      <c r="BH2081" s="8">
        <v>0</v>
      </c>
      <c r="BI2081" s="8">
        <v>0</v>
      </c>
      <c r="BJ2081" s="8">
        <v>0</v>
      </c>
      <c r="BK2081" s="8">
        <v>0</v>
      </c>
      <c r="BL2081" s="8">
        <v>0</v>
      </c>
      <c r="BM2081" s="8">
        <v>0</v>
      </c>
      <c r="BN2081" s="8">
        <v>0</v>
      </c>
      <c r="BO2081" s="8">
        <v>0</v>
      </c>
      <c r="BP2081" s="8">
        <v>0</v>
      </c>
      <c r="BQ2081" s="8">
        <v>0</v>
      </c>
      <c r="BR2081" s="8">
        <v>0</v>
      </c>
    </row>
    <row r="2082" spans="1:70" x14ac:dyDescent="0.25">
      <c r="A2082" s="6">
        <v>35337008</v>
      </c>
      <c r="B2082" t="s">
        <v>3867</v>
      </c>
      <c r="C2082" s="7" t="s">
        <v>86</v>
      </c>
      <c r="D2082" s="7" t="s">
        <v>94</v>
      </c>
      <c r="E2082" s="7" t="s">
        <v>87</v>
      </c>
      <c r="F2082" t="s">
        <v>2507</v>
      </c>
      <c r="G2082" t="s">
        <v>2508</v>
      </c>
      <c r="H2082" t="s">
        <v>1464</v>
      </c>
      <c r="I2082" t="s">
        <v>118</v>
      </c>
      <c r="J2082" t="s">
        <v>78</v>
      </c>
      <c r="K2082" t="s">
        <v>79</v>
      </c>
      <c r="L2082">
        <v>40.440874294099999</v>
      </c>
      <c r="M2082">
        <v>-122.3060827357</v>
      </c>
      <c r="N2082" s="7" t="s">
        <v>1701</v>
      </c>
      <c r="O2082" s="7" t="s">
        <v>3868</v>
      </c>
      <c r="P2082" s="7" t="s">
        <v>1703</v>
      </c>
      <c r="Q2082" s="7" t="s">
        <v>141</v>
      </c>
      <c r="R2082" s="7">
        <v>389</v>
      </c>
      <c r="S2082" s="7">
        <v>1853</v>
      </c>
      <c r="T2082" s="7" t="s">
        <v>220</v>
      </c>
      <c r="U2082" s="7" t="s">
        <v>211</v>
      </c>
      <c r="V2082" s="7" t="s">
        <v>222</v>
      </c>
      <c r="W2082" s="8">
        <v>0</v>
      </c>
      <c r="X2082" s="8">
        <v>1.5178030303030303</v>
      </c>
      <c r="Y2082" s="8">
        <v>0</v>
      </c>
      <c r="Z2082" s="8">
        <v>1.5178030303030303</v>
      </c>
      <c r="AA2082" s="8">
        <v>0</v>
      </c>
      <c r="AB2082" s="8">
        <v>0</v>
      </c>
      <c r="AC2082" s="8">
        <v>0</v>
      </c>
      <c r="AD2082" s="8">
        <v>0</v>
      </c>
      <c r="AE2082" s="8">
        <v>0</v>
      </c>
      <c r="AF2082" s="8">
        <v>0</v>
      </c>
      <c r="AG2082" s="8">
        <v>0</v>
      </c>
      <c r="AH2082" s="8">
        <v>0</v>
      </c>
      <c r="AI2082" s="8">
        <v>0</v>
      </c>
      <c r="AJ2082" s="8">
        <v>0</v>
      </c>
      <c r="AK2082" s="8">
        <v>0</v>
      </c>
      <c r="AL2082" s="8">
        <v>0</v>
      </c>
      <c r="AM2082" s="8">
        <v>0</v>
      </c>
      <c r="AN2082" s="8">
        <v>0</v>
      </c>
      <c r="AO2082" s="8">
        <v>0</v>
      </c>
      <c r="AP2082" s="8">
        <v>0</v>
      </c>
      <c r="AQ2082" s="8">
        <v>0</v>
      </c>
      <c r="AR2082" s="8">
        <v>0</v>
      </c>
      <c r="AS2082" s="8">
        <v>0</v>
      </c>
      <c r="AT2082" s="8">
        <v>0</v>
      </c>
      <c r="AU2082" s="7">
        <v>0</v>
      </c>
      <c r="AV2082" s="7">
        <v>0</v>
      </c>
      <c r="AW2082" s="7">
        <v>0</v>
      </c>
      <c r="AX2082" s="7">
        <v>0</v>
      </c>
      <c r="AY2082" s="7">
        <v>0</v>
      </c>
      <c r="AZ2082" s="7">
        <v>1.5178030303030303</v>
      </c>
      <c r="BA2082" s="7">
        <v>0</v>
      </c>
      <c r="BB2082" s="7">
        <v>1.5178030303030303</v>
      </c>
      <c r="BC2082" s="8">
        <v>0</v>
      </c>
      <c r="BD2082" s="8">
        <v>0</v>
      </c>
      <c r="BE2082" s="8">
        <v>0</v>
      </c>
      <c r="BF2082" s="8">
        <v>0</v>
      </c>
      <c r="BG2082" s="8">
        <v>0</v>
      </c>
      <c r="BH2082" s="8">
        <v>0</v>
      </c>
      <c r="BI2082" s="8">
        <v>0</v>
      </c>
      <c r="BJ2082" s="8">
        <v>0</v>
      </c>
      <c r="BK2082" s="8">
        <v>0</v>
      </c>
      <c r="BL2082" s="8">
        <v>0</v>
      </c>
      <c r="BM2082" s="8">
        <v>0</v>
      </c>
      <c r="BN2082" s="8">
        <v>0</v>
      </c>
      <c r="BO2082" s="8">
        <v>0</v>
      </c>
      <c r="BP2082" s="8">
        <v>0</v>
      </c>
      <c r="BQ2082" s="8">
        <v>0</v>
      </c>
      <c r="BR2082" s="8">
        <v>0</v>
      </c>
    </row>
    <row r="2083" spans="1:70" x14ac:dyDescent="0.25">
      <c r="A2083" s="6">
        <v>35337010</v>
      </c>
      <c r="B2083" t="s">
        <v>3869</v>
      </c>
      <c r="C2083" s="7" t="s">
        <v>86</v>
      </c>
      <c r="D2083" s="7" t="s">
        <v>94</v>
      </c>
      <c r="E2083" s="7" t="s">
        <v>87</v>
      </c>
      <c r="F2083" t="s">
        <v>2507</v>
      </c>
      <c r="G2083" t="s">
        <v>2508</v>
      </c>
      <c r="H2083" t="s">
        <v>1464</v>
      </c>
      <c r="I2083" t="s">
        <v>118</v>
      </c>
      <c r="J2083" t="s">
        <v>78</v>
      </c>
      <c r="K2083" t="s">
        <v>79</v>
      </c>
      <c r="L2083">
        <v>40.441621168200001</v>
      </c>
      <c r="M2083">
        <v>-122.32577773289999</v>
      </c>
      <c r="N2083" s="7" t="s">
        <v>1701</v>
      </c>
      <c r="O2083" s="7" t="s">
        <v>3868</v>
      </c>
      <c r="P2083" s="7" t="s">
        <v>1703</v>
      </c>
      <c r="Q2083" s="7" t="s">
        <v>141</v>
      </c>
      <c r="R2083" s="7">
        <v>389</v>
      </c>
      <c r="S2083" s="7">
        <v>1853</v>
      </c>
      <c r="T2083" s="7" t="s">
        <v>220</v>
      </c>
      <c r="U2083" s="7" t="s">
        <v>211</v>
      </c>
      <c r="V2083" s="7" t="s">
        <v>217</v>
      </c>
      <c r="W2083" s="8">
        <v>0</v>
      </c>
      <c r="X2083" s="8">
        <v>3.8585227272727272</v>
      </c>
      <c r="Y2083" s="8">
        <v>0</v>
      </c>
      <c r="Z2083" s="8">
        <v>3.8585227272727272</v>
      </c>
      <c r="AA2083" s="8">
        <v>0</v>
      </c>
      <c r="AB2083" s="8">
        <v>0</v>
      </c>
      <c r="AC2083" s="8">
        <v>0</v>
      </c>
      <c r="AD2083" s="8">
        <v>0</v>
      </c>
      <c r="AE2083" s="8">
        <v>0</v>
      </c>
      <c r="AF2083" s="8">
        <v>0</v>
      </c>
      <c r="AG2083" s="8">
        <v>0</v>
      </c>
      <c r="AH2083" s="8">
        <v>0</v>
      </c>
      <c r="AI2083" s="8">
        <v>0</v>
      </c>
      <c r="AJ2083" s="8">
        <v>0</v>
      </c>
      <c r="AK2083" s="8">
        <v>0</v>
      </c>
      <c r="AL2083" s="8">
        <v>0</v>
      </c>
      <c r="AM2083" s="8">
        <v>0</v>
      </c>
      <c r="AN2083" s="8">
        <v>0</v>
      </c>
      <c r="AO2083" s="8">
        <v>0</v>
      </c>
      <c r="AP2083" s="8">
        <v>0</v>
      </c>
      <c r="AQ2083" s="8">
        <v>0</v>
      </c>
      <c r="AR2083" s="8">
        <v>0</v>
      </c>
      <c r="AS2083" s="8">
        <v>0</v>
      </c>
      <c r="AT2083" s="8">
        <v>0</v>
      </c>
      <c r="AU2083" s="7">
        <v>0</v>
      </c>
      <c r="AV2083" s="7">
        <v>0</v>
      </c>
      <c r="AW2083" s="7">
        <v>0</v>
      </c>
      <c r="AX2083" s="7">
        <v>0</v>
      </c>
      <c r="AY2083" s="7">
        <v>0</v>
      </c>
      <c r="AZ2083" s="7">
        <v>3.8585227272727272</v>
      </c>
      <c r="BA2083" s="7">
        <v>0</v>
      </c>
      <c r="BB2083" s="7">
        <v>3.8585227272727272</v>
      </c>
      <c r="BC2083" s="8">
        <v>0</v>
      </c>
      <c r="BD2083" s="8">
        <v>0</v>
      </c>
      <c r="BE2083" s="8">
        <v>0</v>
      </c>
      <c r="BF2083" s="8">
        <v>0</v>
      </c>
      <c r="BG2083" s="8">
        <v>0</v>
      </c>
      <c r="BH2083" s="8">
        <v>0</v>
      </c>
      <c r="BI2083" s="8">
        <v>0</v>
      </c>
      <c r="BJ2083" s="8">
        <v>0</v>
      </c>
      <c r="BK2083" s="8">
        <v>0</v>
      </c>
      <c r="BL2083" s="8">
        <v>0</v>
      </c>
      <c r="BM2083" s="8">
        <v>0</v>
      </c>
      <c r="BN2083" s="8">
        <v>0</v>
      </c>
      <c r="BO2083" s="8">
        <v>0</v>
      </c>
      <c r="BP2083" s="8">
        <v>0</v>
      </c>
      <c r="BQ2083" s="8">
        <v>0</v>
      </c>
      <c r="BR2083" s="8">
        <v>0</v>
      </c>
    </row>
    <row r="2084" spans="1:70" x14ac:dyDescent="0.25">
      <c r="A2084" s="6">
        <v>35337011</v>
      </c>
      <c r="B2084" t="s">
        <v>3870</v>
      </c>
      <c r="C2084" s="7" t="s">
        <v>86</v>
      </c>
      <c r="D2084" s="7" t="s">
        <v>94</v>
      </c>
      <c r="E2084" s="7" t="s">
        <v>87</v>
      </c>
      <c r="F2084" t="s">
        <v>2507</v>
      </c>
      <c r="G2084" t="s">
        <v>2508</v>
      </c>
      <c r="H2084" t="s">
        <v>1464</v>
      </c>
      <c r="I2084" t="s">
        <v>118</v>
      </c>
      <c r="J2084" t="s">
        <v>78</v>
      </c>
      <c r="K2084" t="s">
        <v>79</v>
      </c>
      <c r="L2084">
        <v>40.440634171900001</v>
      </c>
      <c r="M2084">
        <v>-122.34144572869999</v>
      </c>
      <c r="N2084" s="7" t="s">
        <v>1701</v>
      </c>
      <c r="O2084" s="7" t="s">
        <v>3868</v>
      </c>
      <c r="P2084" s="7" t="s">
        <v>1703</v>
      </c>
      <c r="Q2084" s="7" t="s">
        <v>141</v>
      </c>
      <c r="R2084" s="7">
        <v>389</v>
      </c>
      <c r="S2084" s="7">
        <v>1853</v>
      </c>
      <c r="T2084" s="7" t="s">
        <v>220</v>
      </c>
      <c r="U2084" s="7" t="s">
        <v>211</v>
      </c>
      <c r="V2084" s="7" t="s">
        <v>80</v>
      </c>
      <c r="W2084" s="8">
        <v>0</v>
      </c>
      <c r="X2084" s="8">
        <v>3.2416666666666667</v>
      </c>
      <c r="Y2084" s="8">
        <v>0</v>
      </c>
      <c r="Z2084" s="8">
        <v>3.2416666666666667</v>
      </c>
      <c r="AA2084" s="8">
        <v>0</v>
      </c>
      <c r="AB2084" s="8">
        <v>0</v>
      </c>
      <c r="AC2084" s="8">
        <v>0</v>
      </c>
      <c r="AD2084" s="8">
        <v>0</v>
      </c>
      <c r="AE2084" s="8">
        <v>0</v>
      </c>
      <c r="AF2084" s="8">
        <v>0</v>
      </c>
      <c r="AG2084" s="8">
        <v>0</v>
      </c>
      <c r="AH2084" s="8">
        <v>0</v>
      </c>
      <c r="AI2084" s="8">
        <v>0</v>
      </c>
      <c r="AJ2084" s="8">
        <v>0</v>
      </c>
      <c r="AK2084" s="8">
        <v>0</v>
      </c>
      <c r="AL2084" s="8">
        <v>0</v>
      </c>
      <c r="AM2084" s="8">
        <v>0</v>
      </c>
      <c r="AN2084" s="8">
        <v>0</v>
      </c>
      <c r="AO2084" s="8">
        <v>0</v>
      </c>
      <c r="AP2084" s="8">
        <v>0</v>
      </c>
      <c r="AQ2084" s="8">
        <v>0</v>
      </c>
      <c r="AR2084" s="8">
        <v>0</v>
      </c>
      <c r="AS2084" s="8">
        <v>0</v>
      </c>
      <c r="AT2084" s="8">
        <v>0</v>
      </c>
      <c r="AU2084" s="7">
        <v>0</v>
      </c>
      <c r="AV2084" s="7">
        <v>0</v>
      </c>
      <c r="AW2084" s="7">
        <v>0</v>
      </c>
      <c r="AX2084" s="7">
        <v>0</v>
      </c>
      <c r="AY2084" s="7">
        <v>0</v>
      </c>
      <c r="AZ2084" s="7">
        <v>3.2416666666666667</v>
      </c>
      <c r="BA2084" s="7">
        <v>0</v>
      </c>
      <c r="BB2084" s="7">
        <v>3.2416666666666667</v>
      </c>
      <c r="BC2084" s="8">
        <v>0</v>
      </c>
      <c r="BD2084" s="8">
        <v>0</v>
      </c>
      <c r="BE2084" s="8">
        <v>0</v>
      </c>
      <c r="BF2084" s="8">
        <v>0</v>
      </c>
      <c r="BG2084" s="8">
        <v>0</v>
      </c>
      <c r="BH2084" s="8">
        <v>0</v>
      </c>
      <c r="BI2084" s="8">
        <v>0</v>
      </c>
      <c r="BJ2084" s="8">
        <v>0</v>
      </c>
      <c r="BK2084" s="8">
        <v>0</v>
      </c>
      <c r="BL2084" s="8">
        <v>0</v>
      </c>
      <c r="BM2084" s="8">
        <v>0</v>
      </c>
      <c r="BN2084" s="8">
        <v>0</v>
      </c>
      <c r="BO2084" s="8">
        <v>0</v>
      </c>
      <c r="BP2084" s="8">
        <v>0</v>
      </c>
      <c r="BQ2084" s="8">
        <v>0</v>
      </c>
      <c r="BR2084" s="8">
        <v>0</v>
      </c>
    </row>
    <row r="2085" spans="1:70" x14ac:dyDescent="0.25">
      <c r="A2085" s="6">
        <v>35337012</v>
      </c>
      <c r="B2085" t="s">
        <v>3871</v>
      </c>
      <c r="C2085" s="7" t="s">
        <v>86</v>
      </c>
      <c r="D2085" s="7" t="s">
        <v>94</v>
      </c>
      <c r="E2085" s="7" t="s">
        <v>87</v>
      </c>
      <c r="F2085" t="s">
        <v>2507</v>
      </c>
      <c r="G2085" t="s">
        <v>2508</v>
      </c>
      <c r="H2085" t="s">
        <v>1464</v>
      </c>
      <c r="I2085" t="s">
        <v>118</v>
      </c>
      <c r="J2085" t="s">
        <v>78</v>
      </c>
      <c r="K2085" t="s">
        <v>79</v>
      </c>
      <c r="L2085">
        <v>40.443005175300001</v>
      </c>
      <c r="M2085">
        <v>-122.36625472199999</v>
      </c>
      <c r="N2085" s="7" t="s">
        <v>1701</v>
      </c>
      <c r="O2085" s="7" t="s">
        <v>3868</v>
      </c>
      <c r="P2085" s="7" t="s">
        <v>1703</v>
      </c>
      <c r="Q2085" s="7" t="s">
        <v>141</v>
      </c>
      <c r="R2085" s="7">
        <v>389</v>
      </c>
      <c r="S2085" s="7">
        <v>1853</v>
      </c>
      <c r="T2085" s="7" t="s">
        <v>220</v>
      </c>
      <c r="U2085" s="7" t="s">
        <v>216</v>
      </c>
      <c r="V2085" s="7" t="s">
        <v>222</v>
      </c>
      <c r="W2085" s="8">
        <v>0</v>
      </c>
      <c r="X2085" s="8">
        <v>4.4935606060606057</v>
      </c>
      <c r="Y2085" s="8">
        <v>0</v>
      </c>
      <c r="Z2085" s="8">
        <v>4.4935606060606057</v>
      </c>
      <c r="AA2085" s="8">
        <v>0</v>
      </c>
      <c r="AB2085" s="8">
        <v>0</v>
      </c>
      <c r="AC2085" s="8">
        <v>0</v>
      </c>
      <c r="AD2085" s="8">
        <v>0</v>
      </c>
      <c r="AE2085" s="8">
        <v>0</v>
      </c>
      <c r="AF2085" s="8">
        <v>0</v>
      </c>
      <c r="AG2085" s="8">
        <v>0</v>
      </c>
      <c r="AH2085" s="8">
        <v>0</v>
      </c>
      <c r="AI2085" s="8">
        <v>0</v>
      </c>
      <c r="AJ2085" s="8">
        <v>0</v>
      </c>
      <c r="AK2085" s="8">
        <v>0</v>
      </c>
      <c r="AL2085" s="8">
        <v>0</v>
      </c>
      <c r="AM2085" s="8">
        <v>0</v>
      </c>
      <c r="AN2085" s="8">
        <v>0</v>
      </c>
      <c r="AO2085" s="8">
        <v>0</v>
      </c>
      <c r="AP2085" s="8">
        <v>0</v>
      </c>
      <c r="AQ2085" s="8">
        <v>0</v>
      </c>
      <c r="AR2085" s="8">
        <v>0</v>
      </c>
      <c r="AS2085" s="8">
        <v>0</v>
      </c>
      <c r="AT2085" s="8">
        <v>0</v>
      </c>
      <c r="AU2085" s="7">
        <v>0</v>
      </c>
      <c r="AV2085" s="7">
        <v>0</v>
      </c>
      <c r="AW2085" s="7">
        <v>0</v>
      </c>
      <c r="AX2085" s="7">
        <v>0</v>
      </c>
      <c r="AY2085" s="7">
        <v>0</v>
      </c>
      <c r="AZ2085" s="7">
        <v>4.4935606060606057</v>
      </c>
      <c r="BA2085" s="7">
        <v>0</v>
      </c>
      <c r="BB2085" s="7">
        <v>4.4935606060606057</v>
      </c>
      <c r="BC2085" s="8">
        <v>0</v>
      </c>
      <c r="BD2085" s="8">
        <v>0</v>
      </c>
      <c r="BE2085" s="8">
        <v>0</v>
      </c>
      <c r="BF2085" s="8">
        <v>0</v>
      </c>
      <c r="BG2085" s="8">
        <v>0</v>
      </c>
      <c r="BH2085" s="8">
        <v>0</v>
      </c>
      <c r="BI2085" s="8">
        <v>0</v>
      </c>
      <c r="BJ2085" s="8">
        <v>0</v>
      </c>
      <c r="BK2085" s="8">
        <v>0</v>
      </c>
      <c r="BL2085" s="8">
        <v>0</v>
      </c>
      <c r="BM2085" s="8">
        <v>0</v>
      </c>
      <c r="BN2085" s="8">
        <v>0</v>
      </c>
      <c r="BO2085" s="8">
        <v>0</v>
      </c>
      <c r="BP2085" s="8">
        <v>0</v>
      </c>
      <c r="BQ2085" s="8">
        <v>0</v>
      </c>
      <c r="BR2085" s="8">
        <v>0</v>
      </c>
    </row>
    <row r="2086" spans="1:70" x14ac:dyDescent="0.25">
      <c r="A2086" s="6">
        <v>35339282</v>
      </c>
      <c r="B2086" t="s">
        <v>3872</v>
      </c>
      <c r="C2086" s="7" t="s">
        <v>86</v>
      </c>
      <c r="D2086" s="7" t="s">
        <v>94</v>
      </c>
      <c r="E2086" s="7" t="s">
        <v>87</v>
      </c>
      <c r="F2086" t="s">
        <v>2507</v>
      </c>
      <c r="G2086" t="s">
        <v>2508</v>
      </c>
      <c r="H2086" t="s">
        <v>1464</v>
      </c>
      <c r="I2086" t="s">
        <v>118</v>
      </c>
      <c r="J2086" t="s">
        <v>78</v>
      </c>
      <c r="K2086" t="s">
        <v>79</v>
      </c>
      <c r="L2086">
        <v>40.4516011662</v>
      </c>
      <c r="M2086">
        <v>-122.3244937305</v>
      </c>
      <c r="N2086" s="7" t="s">
        <v>1701</v>
      </c>
      <c r="O2086" s="7" t="s">
        <v>3868</v>
      </c>
      <c r="P2086" s="7" t="s">
        <v>1703</v>
      </c>
      <c r="Q2086" s="7" t="s">
        <v>141</v>
      </c>
      <c r="R2086" s="7">
        <v>389</v>
      </c>
      <c r="S2086" s="7">
        <v>1853</v>
      </c>
      <c r="T2086" s="7" t="s">
        <v>220</v>
      </c>
      <c r="U2086" s="7" t="s">
        <v>211</v>
      </c>
      <c r="V2086" s="7" t="s">
        <v>80</v>
      </c>
      <c r="W2086" s="8">
        <v>0</v>
      </c>
      <c r="X2086" s="8">
        <v>0.51</v>
      </c>
      <c r="Y2086" s="8">
        <v>0</v>
      </c>
      <c r="Z2086" s="8">
        <v>0.51</v>
      </c>
      <c r="AA2086" s="8">
        <v>0</v>
      </c>
      <c r="AB2086" s="8">
        <v>0</v>
      </c>
      <c r="AC2086" s="8">
        <v>0</v>
      </c>
      <c r="AD2086" s="8">
        <v>0</v>
      </c>
      <c r="AE2086" s="8">
        <v>0</v>
      </c>
      <c r="AF2086" s="8">
        <v>0</v>
      </c>
      <c r="AG2086" s="8">
        <v>0</v>
      </c>
      <c r="AH2086" s="8">
        <v>0</v>
      </c>
      <c r="AI2086" s="8">
        <v>0</v>
      </c>
      <c r="AJ2086" s="8">
        <v>0</v>
      </c>
      <c r="AK2086" s="8">
        <v>0</v>
      </c>
      <c r="AL2086" s="8">
        <v>0</v>
      </c>
      <c r="AM2086" s="8">
        <v>0</v>
      </c>
      <c r="AN2086" s="8">
        <v>0</v>
      </c>
      <c r="AO2086" s="8">
        <v>0</v>
      </c>
      <c r="AP2086" s="8">
        <v>0</v>
      </c>
      <c r="AQ2086" s="8">
        <v>0</v>
      </c>
      <c r="AR2086" s="8">
        <v>0</v>
      </c>
      <c r="AS2086" s="8">
        <v>0</v>
      </c>
      <c r="AT2086" s="8">
        <v>0</v>
      </c>
      <c r="AU2086" s="7">
        <v>0</v>
      </c>
      <c r="AV2086" s="7">
        <v>0</v>
      </c>
      <c r="AW2086" s="7">
        <v>0</v>
      </c>
      <c r="AX2086" s="7">
        <v>0</v>
      </c>
      <c r="AY2086" s="7">
        <v>0</v>
      </c>
      <c r="AZ2086" s="7">
        <v>0.51</v>
      </c>
      <c r="BA2086" s="7">
        <v>0</v>
      </c>
      <c r="BB2086" s="7">
        <v>0.51</v>
      </c>
      <c r="BC2086" s="8">
        <v>0</v>
      </c>
      <c r="BD2086" s="8">
        <v>0</v>
      </c>
      <c r="BE2086" s="8">
        <v>0</v>
      </c>
      <c r="BF2086" s="8">
        <v>0</v>
      </c>
      <c r="BG2086" s="8">
        <v>0</v>
      </c>
      <c r="BH2086" s="8">
        <v>0</v>
      </c>
      <c r="BI2086" s="8">
        <v>0</v>
      </c>
      <c r="BJ2086" s="8">
        <v>0</v>
      </c>
      <c r="BK2086" s="8">
        <v>0</v>
      </c>
      <c r="BL2086" s="8">
        <v>0</v>
      </c>
      <c r="BM2086" s="8">
        <v>0</v>
      </c>
      <c r="BN2086" s="8">
        <v>0</v>
      </c>
      <c r="BO2086" s="8">
        <v>0</v>
      </c>
      <c r="BP2086" s="8">
        <v>0</v>
      </c>
      <c r="BQ2086" s="8">
        <v>0</v>
      </c>
      <c r="BR2086" s="8">
        <v>0</v>
      </c>
    </row>
    <row r="2087" spans="1:70" x14ac:dyDescent="0.25">
      <c r="A2087" s="6">
        <v>35339283</v>
      </c>
      <c r="B2087" t="s">
        <v>3873</v>
      </c>
      <c r="C2087" s="7" t="s">
        <v>82</v>
      </c>
      <c r="D2087" s="7" t="s">
        <v>94</v>
      </c>
      <c r="E2087" s="7" t="s">
        <v>83</v>
      </c>
      <c r="F2087" t="s">
        <v>2507</v>
      </c>
      <c r="G2087" t="s">
        <v>2508</v>
      </c>
      <c r="H2087" t="s">
        <v>1464</v>
      </c>
      <c r="I2087" t="s">
        <v>118</v>
      </c>
      <c r="J2087" t="s">
        <v>78</v>
      </c>
      <c r="K2087" t="s">
        <v>79</v>
      </c>
      <c r="L2087">
        <v>40.435895178400003</v>
      </c>
      <c r="M2087">
        <v>-122.36889672309999</v>
      </c>
      <c r="N2087" s="7" t="s">
        <v>1701</v>
      </c>
      <c r="O2087" s="7" t="s">
        <v>3868</v>
      </c>
      <c r="P2087" s="7" t="s">
        <v>1703</v>
      </c>
      <c r="Q2087" s="7" t="s">
        <v>141</v>
      </c>
      <c r="R2087" s="7">
        <v>389</v>
      </c>
      <c r="S2087" s="7">
        <v>1853</v>
      </c>
      <c r="T2087" s="7" t="s">
        <v>220</v>
      </c>
      <c r="U2087" s="7" t="s">
        <v>216</v>
      </c>
      <c r="V2087" s="7" t="s">
        <v>222</v>
      </c>
      <c r="W2087" s="8">
        <v>0</v>
      </c>
      <c r="X2087" s="8">
        <v>2.5653409090909092</v>
      </c>
      <c r="Y2087" s="8">
        <v>0</v>
      </c>
      <c r="Z2087" s="8">
        <v>2.5653409090909092</v>
      </c>
      <c r="AA2087" s="8">
        <v>0</v>
      </c>
      <c r="AB2087" s="8">
        <v>0</v>
      </c>
      <c r="AC2087" s="8">
        <v>0</v>
      </c>
      <c r="AD2087" s="8">
        <v>0</v>
      </c>
      <c r="AE2087" s="8">
        <v>0</v>
      </c>
      <c r="AF2087" s="8">
        <v>0</v>
      </c>
      <c r="AG2087" s="8">
        <v>0</v>
      </c>
      <c r="AH2087" s="8">
        <v>0</v>
      </c>
      <c r="AI2087" s="8">
        <v>0</v>
      </c>
      <c r="AJ2087" s="8">
        <v>0</v>
      </c>
      <c r="AK2087" s="8">
        <v>0</v>
      </c>
      <c r="AL2087" s="8">
        <v>0</v>
      </c>
      <c r="AM2087" s="8">
        <v>0</v>
      </c>
      <c r="AN2087" s="8">
        <v>0</v>
      </c>
      <c r="AO2087" s="8">
        <v>0</v>
      </c>
      <c r="AP2087" s="8">
        <v>0</v>
      </c>
      <c r="AQ2087" s="8">
        <v>0</v>
      </c>
      <c r="AR2087" s="8">
        <v>0</v>
      </c>
      <c r="AS2087" s="8">
        <v>0</v>
      </c>
      <c r="AT2087" s="8">
        <v>0</v>
      </c>
      <c r="AU2087" s="7">
        <v>0</v>
      </c>
      <c r="AV2087" s="7">
        <v>0</v>
      </c>
      <c r="AW2087" s="7">
        <v>0</v>
      </c>
      <c r="AX2087" s="7">
        <v>0</v>
      </c>
      <c r="AY2087" s="7">
        <v>0</v>
      </c>
      <c r="AZ2087" s="7">
        <v>2.5653409090909092</v>
      </c>
      <c r="BA2087" s="7">
        <v>0</v>
      </c>
      <c r="BB2087" s="7">
        <v>2.5653409090909092</v>
      </c>
      <c r="BC2087" s="8">
        <v>0</v>
      </c>
      <c r="BD2087" s="8">
        <v>0</v>
      </c>
      <c r="BE2087" s="8">
        <v>0</v>
      </c>
      <c r="BF2087" s="8">
        <v>0</v>
      </c>
      <c r="BG2087" s="8">
        <v>0</v>
      </c>
      <c r="BH2087" s="8">
        <v>0</v>
      </c>
      <c r="BI2087" s="8">
        <v>0</v>
      </c>
      <c r="BJ2087" s="8">
        <v>0</v>
      </c>
      <c r="BK2087" s="8">
        <v>0</v>
      </c>
      <c r="BL2087" s="8">
        <v>0</v>
      </c>
      <c r="BM2087" s="8">
        <v>0</v>
      </c>
      <c r="BN2087" s="8">
        <v>0</v>
      </c>
      <c r="BO2087" s="8">
        <v>0</v>
      </c>
      <c r="BP2087" s="8">
        <v>0</v>
      </c>
      <c r="BQ2087" s="8">
        <v>0</v>
      </c>
      <c r="BR2087" s="8">
        <v>0</v>
      </c>
    </row>
    <row r="2088" spans="1:70" x14ac:dyDescent="0.25">
      <c r="A2088" s="6">
        <v>35339285</v>
      </c>
      <c r="B2088" t="s">
        <v>3874</v>
      </c>
      <c r="C2088" s="7" t="s">
        <v>86</v>
      </c>
      <c r="D2088" s="7" t="s">
        <v>94</v>
      </c>
      <c r="E2088" s="7" t="s">
        <v>87</v>
      </c>
      <c r="F2088" t="s">
        <v>2507</v>
      </c>
      <c r="G2088" t="s">
        <v>2508</v>
      </c>
      <c r="H2088" t="s">
        <v>1464</v>
      </c>
      <c r="I2088" t="s">
        <v>118</v>
      </c>
      <c r="J2088" t="s">
        <v>78</v>
      </c>
      <c r="K2088" t="s">
        <v>79</v>
      </c>
      <c r="L2088">
        <v>40.435895178400003</v>
      </c>
      <c r="M2088">
        <v>-122.36889672309999</v>
      </c>
      <c r="N2088" s="7" t="s">
        <v>1701</v>
      </c>
      <c r="O2088" s="7" t="s">
        <v>3868</v>
      </c>
      <c r="P2088" s="7" t="s">
        <v>1703</v>
      </c>
      <c r="Q2088" s="7" t="s">
        <v>141</v>
      </c>
      <c r="R2088" s="7">
        <v>389</v>
      </c>
      <c r="S2088" s="7">
        <v>1853</v>
      </c>
      <c r="T2088" s="7" t="s">
        <v>220</v>
      </c>
      <c r="U2088" s="7" t="s">
        <v>211</v>
      </c>
      <c r="V2088" s="7" t="s">
        <v>80</v>
      </c>
      <c r="W2088" s="8">
        <v>0</v>
      </c>
      <c r="X2088" s="8">
        <v>1.5464015151515151</v>
      </c>
      <c r="Y2088" s="8">
        <v>0</v>
      </c>
      <c r="Z2088" s="8">
        <v>1.5464015151515151</v>
      </c>
      <c r="AA2088" s="8">
        <v>0</v>
      </c>
      <c r="AB2088" s="8">
        <v>0</v>
      </c>
      <c r="AC2088" s="8">
        <v>0</v>
      </c>
      <c r="AD2088" s="8">
        <v>0</v>
      </c>
      <c r="AE2088" s="8">
        <v>0</v>
      </c>
      <c r="AF2088" s="8">
        <v>0</v>
      </c>
      <c r="AG2088" s="8">
        <v>0</v>
      </c>
      <c r="AH2088" s="8">
        <v>0</v>
      </c>
      <c r="AI2088" s="8">
        <v>0</v>
      </c>
      <c r="AJ2088" s="8">
        <v>0</v>
      </c>
      <c r="AK2088" s="8">
        <v>0</v>
      </c>
      <c r="AL2088" s="8">
        <v>0</v>
      </c>
      <c r="AM2088" s="8">
        <v>0</v>
      </c>
      <c r="AN2088" s="8">
        <v>0</v>
      </c>
      <c r="AO2088" s="8">
        <v>0</v>
      </c>
      <c r="AP2088" s="8">
        <v>0</v>
      </c>
      <c r="AQ2088" s="8">
        <v>0</v>
      </c>
      <c r="AR2088" s="8">
        <v>0</v>
      </c>
      <c r="AS2088" s="8">
        <v>0</v>
      </c>
      <c r="AT2088" s="8">
        <v>0</v>
      </c>
      <c r="AU2088" s="7">
        <v>0</v>
      </c>
      <c r="AV2088" s="7">
        <v>0</v>
      </c>
      <c r="AW2088" s="7">
        <v>0</v>
      </c>
      <c r="AX2088" s="7">
        <v>0</v>
      </c>
      <c r="AY2088" s="7">
        <v>0</v>
      </c>
      <c r="AZ2088" s="7">
        <v>1.5464015151515151</v>
      </c>
      <c r="BA2088" s="7">
        <v>0</v>
      </c>
      <c r="BB2088" s="7">
        <v>1.5464015151515151</v>
      </c>
      <c r="BC2088" s="8">
        <v>0</v>
      </c>
      <c r="BD2088" s="8">
        <v>0</v>
      </c>
      <c r="BE2088" s="8">
        <v>0</v>
      </c>
      <c r="BF2088" s="8">
        <v>0</v>
      </c>
      <c r="BG2088" s="8">
        <v>0</v>
      </c>
      <c r="BH2088" s="8">
        <v>0</v>
      </c>
      <c r="BI2088" s="8">
        <v>0</v>
      </c>
      <c r="BJ2088" s="8">
        <v>0</v>
      </c>
      <c r="BK2088" s="8">
        <v>0</v>
      </c>
      <c r="BL2088" s="8">
        <v>0</v>
      </c>
      <c r="BM2088" s="8">
        <v>0</v>
      </c>
      <c r="BN2088" s="8">
        <v>0</v>
      </c>
      <c r="BO2088" s="8">
        <v>0</v>
      </c>
      <c r="BP2088" s="8">
        <v>0</v>
      </c>
      <c r="BQ2088" s="8">
        <v>0</v>
      </c>
      <c r="BR2088" s="8">
        <v>0</v>
      </c>
    </row>
    <row r="2089" spans="1:70" x14ac:dyDescent="0.25">
      <c r="A2089" s="6">
        <v>35339286</v>
      </c>
      <c r="B2089" t="s">
        <v>3875</v>
      </c>
      <c r="C2089" s="7" t="s">
        <v>86</v>
      </c>
      <c r="D2089" s="7" t="s">
        <v>94</v>
      </c>
      <c r="E2089" s="7" t="s">
        <v>87</v>
      </c>
      <c r="F2089" t="s">
        <v>2507</v>
      </c>
      <c r="G2089" t="s">
        <v>2508</v>
      </c>
      <c r="H2089" t="s">
        <v>1464</v>
      </c>
      <c r="I2089" t="s">
        <v>118</v>
      </c>
      <c r="J2089" t="s">
        <v>78</v>
      </c>
      <c r="K2089" t="s">
        <v>79</v>
      </c>
      <c r="L2089">
        <v>40.436189174500001</v>
      </c>
      <c r="M2089">
        <v>-122.3534997284</v>
      </c>
      <c r="N2089" s="7" t="s">
        <v>1701</v>
      </c>
      <c r="O2089" s="7" t="s">
        <v>3868</v>
      </c>
      <c r="P2089" s="7" t="s">
        <v>1703</v>
      </c>
      <c r="Q2089" s="7" t="s">
        <v>141</v>
      </c>
      <c r="R2089" s="7">
        <v>389</v>
      </c>
      <c r="S2089" s="7">
        <v>1853</v>
      </c>
      <c r="T2089" s="7" t="s">
        <v>220</v>
      </c>
      <c r="U2089" s="7" t="s">
        <v>216</v>
      </c>
      <c r="V2089" s="7" t="s">
        <v>80</v>
      </c>
      <c r="W2089" s="8">
        <v>0</v>
      </c>
      <c r="X2089" s="8">
        <v>2.0049242424242424</v>
      </c>
      <c r="Y2089" s="8">
        <v>0</v>
      </c>
      <c r="Z2089" s="8">
        <v>2.0049242424242424</v>
      </c>
      <c r="AA2089" s="8">
        <v>0</v>
      </c>
      <c r="AB2089" s="8">
        <v>0</v>
      </c>
      <c r="AC2089" s="8">
        <v>0</v>
      </c>
      <c r="AD2089" s="8">
        <v>0</v>
      </c>
      <c r="AE2089" s="8">
        <v>0</v>
      </c>
      <c r="AF2089" s="8">
        <v>0</v>
      </c>
      <c r="AG2089" s="8">
        <v>0</v>
      </c>
      <c r="AH2089" s="8">
        <v>0</v>
      </c>
      <c r="AI2089" s="8">
        <v>0</v>
      </c>
      <c r="AJ2089" s="8">
        <v>0</v>
      </c>
      <c r="AK2089" s="8">
        <v>0</v>
      </c>
      <c r="AL2089" s="8">
        <v>0</v>
      </c>
      <c r="AM2089" s="8">
        <v>0</v>
      </c>
      <c r="AN2089" s="8">
        <v>0</v>
      </c>
      <c r="AO2089" s="8">
        <v>0</v>
      </c>
      <c r="AP2089" s="8">
        <v>0</v>
      </c>
      <c r="AQ2089" s="8">
        <v>0</v>
      </c>
      <c r="AR2089" s="8">
        <v>0</v>
      </c>
      <c r="AS2089" s="8">
        <v>0</v>
      </c>
      <c r="AT2089" s="8">
        <v>0</v>
      </c>
      <c r="AU2089" s="7">
        <v>0</v>
      </c>
      <c r="AV2089" s="7">
        <v>0</v>
      </c>
      <c r="AW2089" s="7">
        <v>0</v>
      </c>
      <c r="AX2089" s="7">
        <v>0</v>
      </c>
      <c r="AY2089" s="7">
        <v>0</v>
      </c>
      <c r="AZ2089" s="7">
        <v>2.0049242424242424</v>
      </c>
      <c r="BA2089" s="7">
        <v>0</v>
      </c>
      <c r="BB2089" s="7">
        <v>2.0049242424242424</v>
      </c>
      <c r="BC2089" s="8">
        <v>0</v>
      </c>
      <c r="BD2089" s="8">
        <v>0</v>
      </c>
      <c r="BE2089" s="8">
        <v>0</v>
      </c>
      <c r="BF2089" s="8">
        <v>0</v>
      </c>
      <c r="BG2089" s="8">
        <v>0</v>
      </c>
      <c r="BH2089" s="8">
        <v>0</v>
      </c>
      <c r="BI2089" s="8">
        <v>0</v>
      </c>
      <c r="BJ2089" s="8">
        <v>0</v>
      </c>
      <c r="BK2089" s="8">
        <v>0</v>
      </c>
      <c r="BL2089" s="8">
        <v>0</v>
      </c>
      <c r="BM2089" s="8">
        <v>0</v>
      </c>
      <c r="BN2089" s="8">
        <v>0</v>
      </c>
      <c r="BO2089" s="8">
        <v>0</v>
      </c>
      <c r="BP2089" s="8">
        <v>0</v>
      </c>
      <c r="BQ2089" s="8">
        <v>0</v>
      </c>
      <c r="BR2089" s="8">
        <v>0</v>
      </c>
    </row>
    <row r="2090" spans="1:70" x14ac:dyDescent="0.25">
      <c r="A2090" s="6">
        <v>35339287</v>
      </c>
      <c r="B2090" t="s">
        <v>3876</v>
      </c>
      <c r="C2090" s="7" t="s">
        <v>137</v>
      </c>
      <c r="D2090" s="7" t="s">
        <v>94</v>
      </c>
      <c r="E2090" s="7" t="s">
        <v>95</v>
      </c>
      <c r="F2090" t="s">
        <v>2507</v>
      </c>
      <c r="G2090" t="s">
        <v>2508</v>
      </c>
      <c r="H2090" t="s">
        <v>1464</v>
      </c>
      <c r="I2090" t="s">
        <v>118</v>
      </c>
      <c r="J2090" t="s">
        <v>78</v>
      </c>
      <c r="K2090" t="s">
        <v>79</v>
      </c>
      <c r="L2090">
        <v>40.442722891499997</v>
      </c>
      <c r="M2090">
        <v>-122.3927243104</v>
      </c>
      <c r="N2090" s="7" t="s">
        <v>1701</v>
      </c>
      <c r="O2090" s="7" t="s">
        <v>3868</v>
      </c>
      <c r="P2090" s="7" t="s">
        <v>1703</v>
      </c>
      <c r="Q2090" s="7" t="s">
        <v>141</v>
      </c>
      <c r="R2090" s="7">
        <v>389</v>
      </c>
      <c r="S2090" s="7">
        <v>1853</v>
      </c>
      <c r="T2090" s="7" t="s">
        <v>220</v>
      </c>
      <c r="U2090" s="7" t="s">
        <v>211</v>
      </c>
      <c r="V2090" s="7" t="s">
        <v>80</v>
      </c>
      <c r="W2090" s="8">
        <v>0</v>
      </c>
      <c r="X2090" s="8">
        <v>1.0679924242424241</v>
      </c>
      <c r="Y2090" s="8">
        <v>0</v>
      </c>
      <c r="Z2090" s="8">
        <v>1.0679924242424241</v>
      </c>
      <c r="AA2090" s="8">
        <v>0</v>
      </c>
      <c r="AB2090" s="8">
        <v>0</v>
      </c>
      <c r="AC2090" s="8">
        <v>0</v>
      </c>
      <c r="AD2090" s="8">
        <v>0</v>
      </c>
      <c r="AE2090" s="8">
        <v>0</v>
      </c>
      <c r="AF2090" s="8">
        <v>0</v>
      </c>
      <c r="AG2090" s="8">
        <v>0</v>
      </c>
      <c r="AH2090" s="8">
        <v>0</v>
      </c>
      <c r="AI2090" s="8">
        <v>0</v>
      </c>
      <c r="AJ2090" s="8">
        <v>0</v>
      </c>
      <c r="AK2090" s="8">
        <v>0</v>
      </c>
      <c r="AL2090" s="8">
        <v>0</v>
      </c>
      <c r="AM2090" s="8">
        <v>0</v>
      </c>
      <c r="AN2090" s="8">
        <v>0</v>
      </c>
      <c r="AO2090" s="8">
        <v>0</v>
      </c>
      <c r="AP2090" s="8">
        <v>0</v>
      </c>
      <c r="AQ2090" s="8">
        <v>0</v>
      </c>
      <c r="AR2090" s="8">
        <v>0</v>
      </c>
      <c r="AS2090" s="8">
        <v>0</v>
      </c>
      <c r="AT2090" s="8">
        <v>0</v>
      </c>
      <c r="AU2090" s="7">
        <v>0</v>
      </c>
      <c r="AV2090" s="7">
        <v>0</v>
      </c>
      <c r="AW2090" s="7">
        <v>0</v>
      </c>
      <c r="AX2090" s="7">
        <v>0</v>
      </c>
      <c r="AY2090" s="7">
        <v>0</v>
      </c>
      <c r="AZ2090" s="7">
        <v>1.0679924242424241</v>
      </c>
      <c r="BA2090" s="7">
        <v>0</v>
      </c>
      <c r="BB2090" s="7">
        <v>1.0679924242424241</v>
      </c>
      <c r="BC2090" s="8">
        <v>0</v>
      </c>
      <c r="BD2090" s="8">
        <v>0</v>
      </c>
      <c r="BE2090" s="8">
        <v>0</v>
      </c>
      <c r="BF2090" s="8">
        <v>0</v>
      </c>
      <c r="BG2090" s="8">
        <v>0</v>
      </c>
      <c r="BH2090" s="8">
        <v>0</v>
      </c>
      <c r="BI2090" s="8">
        <v>0</v>
      </c>
      <c r="BJ2090" s="8">
        <v>0</v>
      </c>
      <c r="BK2090" s="8">
        <v>0</v>
      </c>
      <c r="BL2090" s="8">
        <v>0</v>
      </c>
      <c r="BM2090" s="8">
        <v>0</v>
      </c>
      <c r="BN2090" s="8">
        <v>0</v>
      </c>
      <c r="BO2090" s="8">
        <v>0</v>
      </c>
      <c r="BP2090" s="8">
        <v>0</v>
      </c>
      <c r="BQ2090" s="8">
        <v>0</v>
      </c>
      <c r="BR2090" s="8">
        <v>0</v>
      </c>
    </row>
    <row r="2091" spans="1:70" x14ac:dyDescent="0.25">
      <c r="A2091" s="6">
        <v>35339288</v>
      </c>
      <c r="B2091" t="s">
        <v>3877</v>
      </c>
      <c r="C2091" s="7" t="s">
        <v>137</v>
      </c>
      <c r="D2091" s="7" t="s">
        <v>94</v>
      </c>
      <c r="E2091" s="7" t="s">
        <v>95</v>
      </c>
      <c r="F2091" t="s">
        <v>2507</v>
      </c>
      <c r="G2091" t="s">
        <v>2508</v>
      </c>
      <c r="H2091" t="s">
        <v>1464</v>
      </c>
      <c r="I2091" t="s">
        <v>118</v>
      </c>
      <c r="J2091" t="s">
        <v>78</v>
      </c>
      <c r="K2091" t="s">
        <v>79</v>
      </c>
      <c r="L2091">
        <v>40.440282184600001</v>
      </c>
      <c r="M2091">
        <v>-122.40753671100001</v>
      </c>
      <c r="N2091" s="7" t="s">
        <v>1701</v>
      </c>
      <c r="O2091" s="7" t="s">
        <v>3868</v>
      </c>
      <c r="P2091" s="7" t="s">
        <v>1703</v>
      </c>
      <c r="Q2091" s="7" t="s">
        <v>141</v>
      </c>
      <c r="R2091" s="7">
        <v>389</v>
      </c>
      <c r="S2091" s="7">
        <v>1853</v>
      </c>
      <c r="T2091" s="7" t="s">
        <v>220</v>
      </c>
      <c r="U2091" s="7" t="s">
        <v>211</v>
      </c>
      <c r="V2091" s="7" t="s">
        <v>80</v>
      </c>
      <c r="W2091" s="8">
        <v>3.4090909090909089E-3</v>
      </c>
      <c r="X2091" s="8">
        <v>2.5028409090909092</v>
      </c>
      <c r="Y2091" s="8">
        <v>0</v>
      </c>
      <c r="Z2091" s="8">
        <v>2.5062500000000001</v>
      </c>
      <c r="AA2091" s="8">
        <v>0</v>
      </c>
      <c r="AB2091" s="8">
        <v>0</v>
      </c>
      <c r="AC2091" s="8">
        <v>0</v>
      </c>
      <c r="AD2091" s="8">
        <v>0</v>
      </c>
      <c r="AE2091" s="8">
        <v>0</v>
      </c>
      <c r="AF2091" s="8">
        <v>0</v>
      </c>
      <c r="AG2091" s="8">
        <v>0</v>
      </c>
      <c r="AH2091" s="8">
        <v>0</v>
      </c>
      <c r="AI2091" s="8">
        <v>0</v>
      </c>
      <c r="AJ2091" s="8">
        <v>0</v>
      </c>
      <c r="AK2091" s="8">
        <v>0</v>
      </c>
      <c r="AL2091" s="8">
        <v>0</v>
      </c>
      <c r="AM2091" s="8">
        <v>0</v>
      </c>
      <c r="AN2091" s="8">
        <v>0</v>
      </c>
      <c r="AO2091" s="8">
        <v>0</v>
      </c>
      <c r="AP2091" s="8">
        <v>0</v>
      </c>
      <c r="AQ2091" s="8">
        <v>0</v>
      </c>
      <c r="AR2091" s="8">
        <v>0</v>
      </c>
      <c r="AS2091" s="8">
        <v>0</v>
      </c>
      <c r="AT2091" s="8">
        <v>0</v>
      </c>
      <c r="AU2091" s="7">
        <v>0</v>
      </c>
      <c r="AV2091" s="7">
        <v>0</v>
      </c>
      <c r="AW2091" s="7">
        <v>0</v>
      </c>
      <c r="AX2091" s="7">
        <v>0</v>
      </c>
      <c r="AY2091" s="7">
        <v>3.4090909090909089E-3</v>
      </c>
      <c r="AZ2091" s="7">
        <v>2.5028409090909092</v>
      </c>
      <c r="BA2091" s="7">
        <v>0</v>
      </c>
      <c r="BB2091" s="7">
        <v>2.5062500000000001</v>
      </c>
      <c r="BC2091" s="8">
        <v>0</v>
      </c>
      <c r="BD2091" s="8">
        <v>0</v>
      </c>
      <c r="BE2091" s="8">
        <v>0</v>
      </c>
      <c r="BF2091" s="8">
        <v>0</v>
      </c>
      <c r="BG2091" s="8">
        <v>0</v>
      </c>
      <c r="BH2091" s="8">
        <v>0</v>
      </c>
      <c r="BI2091" s="8">
        <v>0</v>
      </c>
      <c r="BJ2091" s="8">
        <v>0</v>
      </c>
      <c r="BK2091" s="8">
        <v>0</v>
      </c>
      <c r="BL2091" s="8">
        <v>0</v>
      </c>
      <c r="BM2091" s="8">
        <v>0</v>
      </c>
      <c r="BN2091" s="8">
        <v>0</v>
      </c>
      <c r="BO2091" s="8">
        <v>0</v>
      </c>
      <c r="BP2091" s="8">
        <v>0</v>
      </c>
      <c r="BQ2091" s="8">
        <v>0</v>
      </c>
      <c r="BR2091" s="8">
        <v>0</v>
      </c>
    </row>
    <row r="2092" spans="1:70" x14ac:dyDescent="0.25">
      <c r="A2092" s="6">
        <v>35339289</v>
      </c>
      <c r="B2092" t="s">
        <v>3878</v>
      </c>
      <c r="C2092" s="7" t="s">
        <v>71</v>
      </c>
      <c r="D2092" s="7" t="s">
        <v>94</v>
      </c>
      <c r="E2092" s="7" t="s">
        <v>73</v>
      </c>
      <c r="F2092" t="s">
        <v>2507</v>
      </c>
      <c r="G2092" t="s">
        <v>2508</v>
      </c>
      <c r="H2092" t="s">
        <v>1464</v>
      </c>
      <c r="I2092" t="s">
        <v>118</v>
      </c>
      <c r="J2092" t="s">
        <v>78</v>
      </c>
      <c r="K2092" t="s">
        <v>79</v>
      </c>
      <c r="L2092">
        <v>40.449257183100002</v>
      </c>
      <c r="M2092">
        <v>-122.40782570819999</v>
      </c>
      <c r="N2092" s="7" t="s">
        <v>1701</v>
      </c>
      <c r="O2092" s="7" t="s">
        <v>3868</v>
      </c>
      <c r="P2092" s="7" t="s">
        <v>1703</v>
      </c>
      <c r="Q2092" s="7" t="s">
        <v>141</v>
      </c>
      <c r="R2092" s="7">
        <v>389</v>
      </c>
      <c r="S2092" s="7">
        <v>1853</v>
      </c>
      <c r="T2092" s="7" t="s">
        <v>220</v>
      </c>
      <c r="U2092" s="7" t="s">
        <v>211</v>
      </c>
      <c r="V2092" s="7" t="s">
        <v>80</v>
      </c>
      <c r="W2092" s="8">
        <v>0</v>
      </c>
      <c r="X2092" s="8">
        <v>1.1024621212121213</v>
      </c>
      <c r="Y2092" s="8">
        <v>0</v>
      </c>
      <c r="Z2092" s="8">
        <v>1.1024621212121213</v>
      </c>
      <c r="AA2092" s="8">
        <v>0</v>
      </c>
      <c r="AB2092" s="8">
        <v>0</v>
      </c>
      <c r="AC2092" s="8">
        <v>0</v>
      </c>
      <c r="AD2092" s="8">
        <v>0</v>
      </c>
      <c r="AE2092" s="8">
        <v>0</v>
      </c>
      <c r="AF2092" s="8">
        <v>0</v>
      </c>
      <c r="AG2092" s="8">
        <v>0</v>
      </c>
      <c r="AH2092" s="8">
        <v>0</v>
      </c>
      <c r="AI2092" s="8">
        <v>0</v>
      </c>
      <c r="AJ2092" s="8">
        <v>0</v>
      </c>
      <c r="AK2092" s="8">
        <v>0</v>
      </c>
      <c r="AL2092" s="8">
        <v>0</v>
      </c>
      <c r="AM2092" s="8">
        <v>0</v>
      </c>
      <c r="AN2092" s="8">
        <v>0</v>
      </c>
      <c r="AO2092" s="8">
        <v>0</v>
      </c>
      <c r="AP2092" s="8">
        <v>0</v>
      </c>
      <c r="AQ2092" s="8">
        <v>0</v>
      </c>
      <c r="AR2092" s="8">
        <v>0</v>
      </c>
      <c r="AS2092" s="8">
        <v>0</v>
      </c>
      <c r="AT2092" s="8">
        <v>0</v>
      </c>
      <c r="AU2092" s="7">
        <v>0</v>
      </c>
      <c r="AV2092" s="7">
        <v>0</v>
      </c>
      <c r="AW2092" s="7">
        <v>0</v>
      </c>
      <c r="AX2092" s="7">
        <v>0</v>
      </c>
      <c r="AY2092" s="7">
        <v>0</v>
      </c>
      <c r="AZ2092" s="7">
        <v>1.1024621212121213</v>
      </c>
      <c r="BA2092" s="7">
        <v>0</v>
      </c>
      <c r="BB2092" s="7">
        <v>1.1024621212121213</v>
      </c>
      <c r="BC2092" s="8">
        <v>0</v>
      </c>
      <c r="BD2092" s="8">
        <v>0</v>
      </c>
      <c r="BE2092" s="8">
        <v>0</v>
      </c>
      <c r="BF2092" s="8">
        <v>0</v>
      </c>
      <c r="BG2092" s="8">
        <v>0</v>
      </c>
      <c r="BH2092" s="8">
        <v>0</v>
      </c>
      <c r="BI2092" s="8">
        <v>0</v>
      </c>
      <c r="BJ2092" s="8">
        <v>0</v>
      </c>
      <c r="BK2092" s="8">
        <v>0</v>
      </c>
      <c r="BL2092" s="8">
        <v>0</v>
      </c>
      <c r="BM2092" s="8">
        <v>0</v>
      </c>
      <c r="BN2092" s="8">
        <v>0</v>
      </c>
      <c r="BO2092" s="8">
        <v>0</v>
      </c>
      <c r="BP2092" s="8">
        <v>0</v>
      </c>
      <c r="BQ2092" s="8">
        <v>0</v>
      </c>
      <c r="BR2092" s="8">
        <v>0</v>
      </c>
    </row>
    <row r="2093" spans="1:70" x14ac:dyDescent="0.25">
      <c r="A2093" s="6">
        <v>35317480</v>
      </c>
      <c r="B2093" t="s">
        <v>3879</v>
      </c>
      <c r="C2093" s="7" t="s">
        <v>82</v>
      </c>
      <c r="D2093" s="7" t="s">
        <v>94</v>
      </c>
      <c r="E2093" s="7" t="s">
        <v>83</v>
      </c>
      <c r="F2093" t="s">
        <v>2507</v>
      </c>
      <c r="G2093" t="s">
        <v>2508</v>
      </c>
      <c r="H2093" t="s">
        <v>1464</v>
      </c>
      <c r="I2093" t="s">
        <v>118</v>
      </c>
      <c r="J2093" t="s">
        <v>78</v>
      </c>
      <c r="K2093" t="s">
        <v>79</v>
      </c>
      <c r="L2093">
        <v>40.448785164500002</v>
      </c>
      <c r="M2093">
        <v>-122.31792373250001</v>
      </c>
      <c r="N2093" s="7" t="s">
        <v>1701</v>
      </c>
      <c r="O2093" s="7" t="s">
        <v>3868</v>
      </c>
      <c r="P2093" s="7" t="s">
        <v>1703</v>
      </c>
      <c r="Q2093" s="7" t="s">
        <v>141</v>
      </c>
      <c r="R2093" s="7">
        <v>389</v>
      </c>
      <c r="S2093" s="7">
        <v>1853</v>
      </c>
      <c r="T2093" s="7" t="s">
        <v>220</v>
      </c>
      <c r="U2093" s="7" t="s">
        <v>216</v>
      </c>
      <c r="V2093" s="7" t="s">
        <v>222</v>
      </c>
      <c r="W2093" s="8">
        <v>0</v>
      </c>
      <c r="X2093" s="8">
        <v>2.0600378787878788</v>
      </c>
      <c r="Y2093" s="8">
        <v>0</v>
      </c>
      <c r="Z2093" s="8">
        <v>2.0600378787878788</v>
      </c>
      <c r="AA2093" s="8">
        <v>0</v>
      </c>
      <c r="AB2093" s="8">
        <v>0</v>
      </c>
      <c r="AC2093" s="8">
        <v>0</v>
      </c>
      <c r="AD2093" s="8">
        <v>0</v>
      </c>
      <c r="AE2093" s="8">
        <v>0</v>
      </c>
      <c r="AF2093" s="8">
        <v>0</v>
      </c>
      <c r="AG2093" s="8">
        <v>0</v>
      </c>
      <c r="AH2093" s="8">
        <v>0</v>
      </c>
      <c r="AI2093" s="8">
        <v>0</v>
      </c>
      <c r="AJ2093" s="8">
        <v>0</v>
      </c>
      <c r="AK2093" s="8">
        <v>0</v>
      </c>
      <c r="AL2093" s="8">
        <v>0</v>
      </c>
      <c r="AM2093" s="8">
        <v>0</v>
      </c>
      <c r="AN2093" s="8">
        <v>0</v>
      </c>
      <c r="AO2093" s="8">
        <v>0</v>
      </c>
      <c r="AP2093" s="8">
        <v>0</v>
      </c>
      <c r="AQ2093" s="8">
        <v>0</v>
      </c>
      <c r="AR2093" s="8">
        <v>0</v>
      </c>
      <c r="AS2093" s="8">
        <v>0</v>
      </c>
      <c r="AT2093" s="8">
        <v>0</v>
      </c>
      <c r="AU2093" s="7">
        <v>0</v>
      </c>
      <c r="AV2093" s="7">
        <v>0</v>
      </c>
      <c r="AW2093" s="7">
        <v>0</v>
      </c>
      <c r="AX2093" s="7">
        <v>0</v>
      </c>
      <c r="AY2093" s="7">
        <v>0</v>
      </c>
      <c r="AZ2093" s="7">
        <v>2.0600378787878788</v>
      </c>
      <c r="BA2093" s="7">
        <v>0</v>
      </c>
      <c r="BB2093" s="7">
        <v>2.0600378787878788</v>
      </c>
      <c r="BC2093" s="8">
        <v>0</v>
      </c>
      <c r="BD2093" s="8">
        <v>0</v>
      </c>
      <c r="BE2093" s="8">
        <v>0</v>
      </c>
      <c r="BF2093" s="8">
        <v>0</v>
      </c>
      <c r="BG2093" s="8">
        <v>0</v>
      </c>
      <c r="BH2093" s="8">
        <v>0</v>
      </c>
      <c r="BI2093" s="8">
        <v>0</v>
      </c>
      <c r="BJ2093" s="8">
        <v>0</v>
      </c>
      <c r="BK2093" s="8">
        <v>0</v>
      </c>
      <c r="BL2093" s="8">
        <v>0</v>
      </c>
      <c r="BM2093" s="8">
        <v>0</v>
      </c>
      <c r="BN2093" s="8">
        <v>0</v>
      </c>
      <c r="BO2093" s="8">
        <v>0</v>
      </c>
      <c r="BP2093" s="8">
        <v>0</v>
      </c>
      <c r="BQ2093" s="8">
        <v>0</v>
      </c>
      <c r="BR2093" s="8">
        <v>0</v>
      </c>
    </row>
    <row r="2094" spans="1:70" x14ac:dyDescent="0.25">
      <c r="A2094" s="6">
        <v>35317887</v>
      </c>
      <c r="B2094" t="s">
        <v>3880</v>
      </c>
      <c r="C2094" s="7" t="s">
        <v>71</v>
      </c>
      <c r="D2094" s="7" t="s">
        <v>94</v>
      </c>
      <c r="E2094" s="7" t="s">
        <v>73</v>
      </c>
      <c r="F2094" t="s">
        <v>2507</v>
      </c>
      <c r="G2094" t="s">
        <v>2508</v>
      </c>
      <c r="H2094" t="s">
        <v>1464</v>
      </c>
      <c r="I2094" t="s">
        <v>118</v>
      </c>
      <c r="J2094" t="s">
        <v>78</v>
      </c>
      <c r="K2094" t="s">
        <v>79</v>
      </c>
      <c r="L2094">
        <v>40.437664181099997</v>
      </c>
      <c r="M2094">
        <v>-122.3877697187</v>
      </c>
      <c r="N2094" s="7" t="s">
        <v>1701</v>
      </c>
      <c r="O2094" s="7" t="s">
        <v>3868</v>
      </c>
      <c r="P2094" s="7" t="s">
        <v>1703</v>
      </c>
      <c r="Q2094" s="7" t="s">
        <v>141</v>
      </c>
      <c r="R2094" s="7">
        <v>389</v>
      </c>
      <c r="S2094" s="7">
        <v>1853</v>
      </c>
      <c r="T2094" s="7" t="s">
        <v>220</v>
      </c>
      <c r="U2094" s="7" t="s">
        <v>211</v>
      </c>
      <c r="V2094" s="7" t="s">
        <v>80</v>
      </c>
      <c r="W2094" s="8">
        <v>0</v>
      </c>
      <c r="X2094" s="8">
        <v>0.8053030303030303</v>
      </c>
      <c r="Y2094" s="8">
        <v>0</v>
      </c>
      <c r="Z2094" s="8">
        <v>0.8053030303030303</v>
      </c>
      <c r="AA2094" s="8">
        <v>0</v>
      </c>
      <c r="AB2094" s="8">
        <v>0</v>
      </c>
      <c r="AC2094" s="8">
        <v>0</v>
      </c>
      <c r="AD2094" s="8">
        <v>0</v>
      </c>
      <c r="AE2094" s="8">
        <v>0</v>
      </c>
      <c r="AF2094" s="8">
        <v>0</v>
      </c>
      <c r="AG2094" s="8">
        <v>0</v>
      </c>
      <c r="AH2094" s="8">
        <v>0</v>
      </c>
      <c r="AI2094" s="8">
        <v>0</v>
      </c>
      <c r="AJ2094" s="8">
        <v>0</v>
      </c>
      <c r="AK2094" s="8">
        <v>0</v>
      </c>
      <c r="AL2094" s="8">
        <v>0</v>
      </c>
      <c r="AM2094" s="8">
        <v>0</v>
      </c>
      <c r="AN2094" s="8">
        <v>0</v>
      </c>
      <c r="AO2094" s="8">
        <v>0</v>
      </c>
      <c r="AP2094" s="8">
        <v>0</v>
      </c>
      <c r="AQ2094" s="8">
        <v>0</v>
      </c>
      <c r="AR2094" s="8">
        <v>0</v>
      </c>
      <c r="AS2094" s="8">
        <v>0</v>
      </c>
      <c r="AT2094" s="8">
        <v>0</v>
      </c>
      <c r="AU2094" s="7">
        <v>0</v>
      </c>
      <c r="AV2094" s="7">
        <v>0</v>
      </c>
      <c r="AW2094" s="7">
        <v>0</v>
      </c>
      <c r="AX2094" s="7">
        <v>0</v>
      </c>
      <c r="AY2094" s="7">
        <v>0</v>
      </c>
      <c r="AZ2094" s="7">
        <v>0.8053030303030303</v>
      </c>
      <c r="BA2094" s="7">
        <v>0</v>
      </c>
      <c r="BB2094" s="7">
        <v>0.8053030303030303</v>
      </c>
      <c r="BC2094" s="8">
        <v>0</v>
      </c>
      <c r="BD2094" s="8">
        <v>0</v>
      </c>
      <c r="BE2094" s="8">
        <v>0</v>
      </c>
      <c r="BF2094" s="8">
        <v>0</v>
      </c>
      <c r="BG2094" s="8">
        <v>0</v>
      </c>
      <c r="BH2094" s="8">
        <v>0</v>
      </c>
      <c r="BI2094" s="8">
        <v>0</v>
      </c>
      <c r="BJ2094" s="8">
        <v>0</v>
      </c>
      <c r="BK2094" s="8">
        <v>0</v>
      </c>
      <c r="BL2094" s="8">
        <v>0</v>
      </c>
      <c r="BM2094" s="8">
        <v>0</v>
      </c>
      <c r="BN2094" s="8">
        <v>0</v>
      </c>
      <c r="BO2094" s="8">
        <v>0</v>
      </c>
      <c r="BP2094" s="8">
        <v>0</v>
      </c>
      <c r="BQ2094" s="8">
        <v>0</v>
      </c>
      <c r="BR2094" s="8">
        <v>0</v>
      </c>
    </row>
    <row r="2095" spans="1:70" x14ac:dyDescent="0.25">
      <c r="A2095" s="6">
        <v>35312548</v>
      </c>
      <c r="B2095" t="s">
        <v>3881</v>
      </c>
      <c r="C2095" s="7" t="s">
        <v>421</v>
      </c>
      <c r="D2095" s="7" t="s">
        <v>94</v>
      </c>
      <c r="E2095" s="7" t="s">
        <v>421</v>
      </c>
      <c r="F2095" t="s">
        <v>2507</v>
      </c>
      <c r="G2095" t="s">
        <v>2508</v>
      </c>
      <c r="H2095" t="s">
        <v>1464</v>
      </c>
      <c r="I2095" t="s">
        <v>118</v>
      </c>
      <c r="J2095" t="s">
        <v>78</v>
      </c>
      <c r="K2095" t="s">
        <v>79</v>
      </c>
      <c r="L2095">
        <v>40.451681020199999</v>
      </c>
      <c r="M2095">
        <v>-122.308057113</v>
      </c>
      <c r="N2095" s="7" t="s">
        <v>1701</v>
      </c>
      <c r="O2095" s="7" t="s">
        <v>3868</v>
      </c>
      <c r="P2095" s="7" t="s">
        <v>1703</v>
      </c>
      <c r="Q2095" s="7" t="s">
        <v>141</v>
      </c>
      <c r="R2095" s="7">
        <v>389</v>
      </c>
      <c r="S2095" s="7">
        <v>1853</v>
      </c>
      <c r="T2095" s="7" t="s">
        <v>220</v>
      </c>
      <c r="U2095" s="7" t="s">
        <v>221</v>
      </c>
      <c r="V2095" s="7" t="s">
        <v>222</v>
      </c>
      <c r="W2095" s="8">
        <v>0</v>
      </c>
      <c r="X2095" s="8">
        <v>1.2</v>
      </c>
      <c r="Y2095" s="8">
        <v>0</v>
      </c>
      <c r="Z2095" s="8">
        <v>1.2</v>
      </c>
      <c r="AA2095" s="8">
        <v>0</v>
      </c>
      <c r="AB2095" s="8">
        <v>0</v>
      </c>
      <c r="AC2095" s="8">
        <v>0</v>
      </c>
      <c r="AD2095" s="8">
        <v>0</v>
      </c>
      <c r="AE2095" s="8">
        <v>0</v>
      </c>
      <c r="AF2095" s="8">
        <v>0</v>
      </c>
      <c r="AG2095" s="8">
        <v>0</v>
      </c>
      <c r="AH2095" s="8">
        <v>0</v>
      </c>
      <c r="AI2095" s="8">
        <v>0</v>
      </c>
      <c r="AJ2095" s="8">
        <v>0</v>
      </c>
      <c r="AK2095" s="8">
        <v>0</v>
      </c>
      <c r="AL2095" s="8">
        <v>0</v>
      </c>
      <c r="AM2095" s="8">
        <v>0</v>
      </c>
      <c r="AN2095" s="8">
        <v>0</v>
      </c>
      <c r="AO2095" s="8">
        <v>0</v>
      </c>
      <c r="AP2095" s="8">
        <v>0</v>
      </c>
      <c r="AQ2095" s="8">
        <v>0</v>
      </c>
      <c r="AR2095" s="8">
        <v>0</v>
      </c>
      <c r="AS2095" s="8">
        <v>0</v>
      </c>
      <c r="AT2095" s="8">
        <v>0</v>
      </c>
      <c r="AU2095" s="7">
        <v>0</v>
      </c>
      <c r="AV2095" s="7">
        <v>0</v>
      </c>
      <c r="AW2095" s="7">
        <v>0</v>
      </c>
      <c r="AX2095" s="7">
        <v>0</v>
      </c>
      <c r="AY2095" s="7">
        <v>0</v>
      </c>
      <c r="AZ2095" s="7">
        <v>0</v>
      </c>
      <c r="BA2095" s="7">
        <v>0</v>
      </c>
      <c r="BB2095" s="7">
        <v>0</v>
      </c>
      <c r="BC2095" s="8">
        <v>0</v>
      </c>
      <c r="BD2095" s="8">
        <v>1.2</v>
      </c>
      <c r="BE2095" s="8">
        <v>0</v>
      </c>
      <c r="BF2095" s="8">
        <v>1.2</v>
      </c>
      <c r="BG2095" s="8">
        <v>0</v>
      </c>
      <c r="BH2095" s="8">
        <v>0</v>
      </c>
      <c r="BI2095" s="8">
        <v>0</v>
      </c>
      <c r="BJ2095" s="8">
        <v>0</v>
      </c>
      <c r="BK2095" s="8">
        <v>0</v>
      </c>
      <c r="BL2095" s="8">
        <v>0</v>
      </c>
      <c r="BM2095" s="8">
        <v>0</v>
      </c>
      <c r="BN2095" s="8">
        <v>0</v>
      </c>
      <c r="BO2095" s="8">
        <v>0</v>
      </c>
      <c r="BP2095" s="8">
        <v>0</v>
      </c>
      <c r="BQ2095" s="8">
        <v>0</v>
      </c>
      <c r="BR2095" s="8">
        <v>0</v>
      </c>
    </row>
    <row r="2096" spans="1:70" x14ac:dyDescent="0.25">
      <c r="A2096" s="6">
        <v>35320448</v>
      </c>
      <c r="B2096" t="s">
        <v>3882</v>
      </c>
      <c r="C2096" s="7" t="s">
        <v>421</v>
      </c>
      <c r="D2096" s="7" t="s">
        <v>94</v>
      </c>
      <c r="E2096" s="7" t="s">
        <v>421</v>
      </c>
      <c r="F2096" t="s">
        <v>2507</v>
      </c>
      <c r="G2096" t="s">
        <v>2508</v>
      </c>
      <c r="H2096" t="s">
        <v>1383</v>
      </c>
      <c r="I2096" t="s">
        <v>108</v>
      </c>
      <c r="J2096" t="s">
        <v>78</v>
      </c>
      <c r="K2096" t="s">
        <v>109</v>
      </c>
      <c r="L2096">
        <v>38.7733100007</v>
      </c>
      <c r="M2096">
        <v>-121.1640699995</v>
      </c>
      <c r="N2096" s="7" t="s">
        <v>3883</v>
      </c>
      <c r="O2096" s="7" t="s">
        <v>3884</v>
      </c>
      <c r="P2096" s="7" t="s">
        <v>3885</v>
      </c>
      <c r="Q2096" s="7" t="s">
        <v>141</v>
      </c>
      <c r="R2096" s="7">
        <v>231</v>
      </c>
      <c r="S2096" s="7">
        <v>9142</v>
      </c>
      <c r="T2096" s="7" t="s">
        <v>220</v>
      </c>
      <c r="U2096" s="7"/>
      <c r="V2096" s="7" t="s">
        <v>422</v>
      </c>
      <c r="W2096" s="8">
        <v>0</v>
      </c>
      <c r="X2096" s="8">
        <v>0</v>
      </c>
      <c r="Y2096" s="8">
        <v>0</v>
      </c>
      <c r="Z2096" s="8">
        <v>0</v>
      </c>
      <c r="AA2096" s="8">
        <v>0</v>
      </c>
      <c r="AB2096" s="8">
        <v>0</v>
      </c>
      <c r="AC2096" s="8">
        <v>0</v>
      </c>
      <c r="AD2096" s="8">
        <v>0</v>
      </c>
      <c r="AE2096" s="8">
        <v>0</v>
      </c>
      <c r="AF2096" s="8">
        <v>0</v>
      </c>
      <c r="AG2096" s="8">
        <v>0</v>
      </c>
      <c r="AH2096" s="8">
        <v>0</v>
      </c>
      <c r="AI2096" s="8">
        <v>0</v>
      </c>
      <c r="AJ2096" s="8">
        <v>0</v>
      </c>
      <c r="AK2096" s="8">
        <v>0</v>
      </c>
      <c r="AL2096" s="8">
        <v>0</v>
      </c>
      <c r="AM2096" s="8">
        <v>0</v>
      </c>
      <c r="AN2096" s="8">
        <v>0</v>
      </c>
      <c r="AO2096" s="8">
        <v>0</v>
      </c>
      <c r="AP2096" s="8">
        <v>0</v>
      </c>
      <c r="AQ2096" s="8">
        <v>0</v>
      </c>
      <c r="AR2096" s="8">
        <v>0</v>
      </c>
      <c r="AS2096" s="8">
        <v>0</v>
      </c>
      <c r="AT2096" s="8">
        <v>0</v>
      </c>
      <c r="AU2096" s="7">
        <v>0</v>
      </c>
      <c r="AV2096" s="7">
        <v>0</v>
      </c>
      <c r="AW2096" s="7">
        <v>0</v>
      </c>
      <c r="AX2096" s="7">
        <v>0</v>
      </c>
      <c r="AY2096" s="7">
        <v>0</v>
      </c>
      <c r="AZ2096" s="7">
        <v>0</v>
      </c>
      <c r="BA2096" s="7">
        <v>0</v>
      </c>
      <c r="BB2096" s="7">
        <v>0</v>
      </c>
      <c r="BC2096" s="8">
        <v>0</v>
      </c>
      <c r="BD2096" s="8">
        <v>0</v>
      </c>
      <c r="BE2096" s="8">
        <v>0</v>
      </c>
      <c r="BF2096" s="8">
        <v>0</v>
      </c>
      <c r="BG2096" s="8">
        <v>0</v>
      </c>
      <c r="BH2096" s="8">
        <v>0</v>
      </c>
      <c r="BI2096" s="8">
        <v>0</v>
      </c>
      <c r="BJ2096" s="8">
        <v>0</v>
      </c>
      <c r="BK2096" s="8">
        <v>0</v>
      </c>
      <c r="BL2096" s="8">
        <v>0</v>
      </c>
      <c r="BM2096" s="8">
        <v>0</v>
      </c>
      <c r="BN2096" s="8">
        <v>0</v>
      </c>
      <c r="BO2096" s="8">
        <v>0</v>
      </c>
      <c r="BP2096" s="8">
        <v>0</v>
      </c>
      <c r="BQ2096" s="8">
        <v>0</v>
      </c>
      <c r="BR2096" s="8">
        <v>0</v>
      </c>
    </row>
    <row r="2097" spans="1:70" x14ac:dyDescent="0.25">
      <c r="A2097" s="6">
        <v>35320447</v>
      </c>
      <c r="B2097" t="s">
        <v>3886</v>
      </c>
      <c r="C2097" s="7" t="s">
        <v>86</v>
      </c>
      <c r="D2097" s="7" t="s">
        <v>94</v>
      </c>
      <c r="E2097" s="7" t="s">
        <v>87</v>
      </c>
      <c r="F2097" t="s">
        <v>2507</v>
      </c>
      <c r="G2097" t="s">
        <v>2508</v>
      </c>
      <c r="H2097" t="s">
        <v>1388</v>
      </c>
      <c r="I2097" t="s">
        <v>108</v>
      </c>
      <c r="J2097" t="s">
        <v>78</v>
      </c>
      <c r="K2097" t="s">
        <v>109</v>
      </c>
      <c r="L2097">
        <v>38.782030983699997</v>
      </c>
      <c r="M2097">
        <v>-121.1455972247</v>
      </c>
      <c r="N2097" s="7" t="s">
        <v>3883</v>
      </c>
      <c r="O2097" s="7" t="s">
        <v>3887</v>
      </c>
      <c r="P2097" s="7" t="s">
        <v>3885</v>
      </c>
      <c r="Q2097" s="7" t="s">
        <v>141</v>
      </c>
      <c r="R2097" s="7">
        <v>661</v>
      </c>
      <c r="S2097" s="7">
        <v>2556</v>
      </c>
      <c r="T2097" s="7" t="s">
        <v>220</v>
      </c>
      <c r="U2097" s="7" t="s">
        <v>211</v>
      </c>
      <c r="V2097" s="7" t="s">
        <v>80</v>
      </c>
      <c r="W2097" s="8">
        <v>0.96022727272727271</v>
      </c>
      <c r="X2097" s="8">
        <v>0.81780303030303025</v>
      </c>
      <c r="Y2097" s="8">
        <v>0</v>
      </c>
      <c r="Z2097" s="8">
        <v>1.7780303030303031</v>
      </c>
      <c r="AA2097" s="8">
        <v>0</v>
      </c>
      <c r="AB2097" s="8">
        <v>0</v>
      </c>
      <c r="AC2097" s="8">
        <v>0</v>
      </c>
      <c r="AD2097" s="8">
        <v>0</v>
      </c>
      <c r="AE2097" s="8">
        <v>0</v>
      </c>
      <c r="AF2097" s="8">
        <v>0</v>
      </c>
      <c r="AG2097" s="8">
        <v>0</v>
      </c>
      <c r="AH2097" s="8">
        <v>0</v>
      </c>
      <c r="AI2097" s="8">
        <v>0</v>
      </c>
      <c r="AJ2097" s="8">
        <v>0</v>
      </c>
      <c r="AK2097" s="8">
        <v>0</v>
      </c>
      <c r="AL2097" s="8">
        <v>0</v>
      </c>
      <c r="AM2097" s="8">
        <v>0</v>
      </c>
      <c r="AN2097" s="8">
        <v>0</v>
      </c>
      <c r="AO2097" s="8">
        <v>0</v>
      </c>
      <c r="AP2097" s="8">
        <v>0</v>
      </c>
      <c r="AQ2097" s="8">
        <v>0</v>
      </c>
      <c r="AR2097" s="8">
        <v>0</v>
      </c>
      <c r="AS2097" s="8">
        <v>0</v>
      </c>
      <c r="AT2097" s="8">
        <v>0</v>
      </c>
      <c r="AU2097" s="7">
        <v>0</v>
      </c>
      <c r="AV2097" s="7">
        <v>0</v>
      </c>
      <c r="AW2097" s="7">
        <v>0</v>
      </c>
      <c r="AX2097" s="7">
        <v>0</v>
      </c>
      <c r="AY2097" s="7">
        <v>0.96022727272727271</v>
      </c>
      <c r="AZ2097" s="7">
        <v>0.81780303030303025</v>
      </c>
      <c r="BA2097" s="7">
        <v>0</v>
      </c>
      <c r="BB2097" s="7">
        <v>1.7780303030303028</v>
      </c>
      <c r="BC2097" s="8">
        <v>0</v>
      </c>
      <c r="BD2097" s="8">
        <v>0</v>
      </c>
      <c r="BE2097" s="8">
        <v>0</v>
      </c>
      <c r="BF2097" s="8">
        <v>0</v>
      </c>
      <c r="BG2097" s="8">
        <v>0</v>
      </c>
      <c r="BH2097" s="8">
        <v>0</v>
      </c>
      <c r="BI2097" s="8">
        <v>0</v>
      </c>
      <c r="BJ2097" s="8">
        <v>0</v>
      </c>
      <c r="BK2097" s="8">
        <v>0</v>
      </c>
      <c r="BL2097" s="8">
        <v>0</v>
      </c>
      <c r="BM2097" s="8">
        <v>0</v>
      </c>
      <c r="BN2097" s="8">
        <v>0</v>
      </c>
      <c r="BO2097" s="8">
        <v>0</v>
      </c>
      <c r="BP2097" s="8">
        <v>0</v>
      </c>
      <c r="BQ2097" s="8">
        <v>0</v>
      </c>
      <c r="BR2097" s="8">
        <v>0</v>
      </c>
    </row>
    <row r="2098" spans="1:70" x14ac:dyDescent="0.25">
      <c r="A2098" s="6">
        <v>35339663</v>
      </c>
      <c r="B2098" t="s">
        <v>3888</v>
      </c>
      <c r="C2098" s="7" t="s">
        <v>86</v>
      </c>
      <c r="D2098" s="7" t="s">
        <v>94</v>
      </c>
      <c r="E2098" s="7" t="s">
        <v>87</v>
      </c>
      <c r="F2098" t="s">
        <v>2507</v>
      </c>
      <c r="G2098" t="s">
        <v>2508</v>
      </c>
      <c r="H2098" t="s">
        <v>1388</v>
      </c>
      <c r="I2098" t="s">
        <v>108</v>
      </c>
      <c r="J2098" t="s">
        <v>78</v>
      </c>
      <c r="K2098" t="s">
        <v>109</v>
      </c>
      <c r="L2098">
        <v>38.782030983699997</v>
      </c>
      <c r="M2098">
        <v>-121.1455972247</v>
      </c>
      <c r="N2098" s="7" t="s">
        <v>3883</v>
      </c>
      <c r="O2098" s="7" t="s">
        <v>3887</v>
      </c>
      <c r="P2098" s="7" t="s">
        <v>3885</v>
      </c>
      <c r="Q2098" s="7" t="s">
        <v>141</v>
      </c>
      <c r="R2098" s="7">
        <v>661</v>
      </c>
      <c r="S2098" s="7">
        <v>2556</v>
      </c>
      <c r="T2098" s="7" t="s">
        <v>220</v>
      </c>
      <c r="U2098" s="7"/>
      <c r="V2098" s="7" t="s">
        <v>2621</v>
      </c>
      <c r="W2098" s="8">
        <v>2.0600378787878788</v>
      </c>
      <c r="X2098" s="8">
        <v>0</v>
      </c>
      <c r="Y2098" s="8">
        <v>0</v>
      </c>
      <c r="Z2098" s="8">
        <v>2.0600378787878788</v>
      </c>
      <c r="AA2098" s="8">
        <v>0</v>
      </c>
      <c r="AB2098" s="8">
        <v>0</v>
      </c>
      <c r="AC2098" s="8">
        <v>0</v>
      </c>
      <c r="AD2098" s="8">
        <v>0</v>
      </c>
      <c r="AE2098" s="8">
        <v>0</v>
      </c>
      <c r="AF2098" s="8">
        <v>0</v>
      </c>
      <c r="AG2098" s="8">
        <v>0</v>
      </c>
      <c r="AH2098" s="8">
        <v>0</v>
      </c>
      <c r="AI2098" s="8">
        <v>0</v>
      </c>
      <c r="AJ2098" s="8">
        <v>0</v>
      </c>
      <c r="AK2098" s="8">
        <v>0</v>
      </c>
      <c r="AL2098" s="8">
        <v>0</v>
      </c>
      <c r="AM2098" s="8">
        <v>0</v>
      </c>
      <c r="AN2098" s="8">
        <v>0</v>
      </c>
      <c r="AO2098" s="8">
        <v>0</v>
      </c>
      <c r="AP2098" s="8">
        <v>0</v>
      </c>
      <c r="AQ2098" s="8">
        <v>0</v>
      </c>
      <c r="AR2098" s="8">
        <v>0</v>
      </c>
      <c r="AS2098" s="8">
        <v>0</v>
      </c>
      <c r="AT2098" s="8">
        <v>0</v>
      </c>
      <c r="AU2098" s="7">
        <v>0</v>
      </c>
      <c r="AV2098" s="7">
        <v>0</v>
      </c>
      <c r="AW2098" s="7">
        <v>0</v>
      </c>
      <c r="AX2098" s="7">
        <v>0</v>
      </c>
      <c r="AY2098" s="7">
        <v>0</v>
      </c>
      <c r="AZ2098" s="7">
        <v>0</v>
      </c>
      <c r="BA2098" s="7">
        <v>0</v>
      </c>
      <c r="BB2098" s="7">
        <v>0</v>
      </c>
      <c r="BC2098" s="8">
        <v>0</v>
      </c>
      <c r="BD2098" s="8">
        <v>0</v>
      </c>
      <c r="BE2098" s="8">
        <v>0</v>
      </c>
      <c r="BF2098" s="8">
        <v>0</v>
      </c>
      <c r="BG2098" s="8">
        <v>2.0600378787878788</v>
      </c>
      <c r="BH2098" s="8">
        <v>0</v>
      </c>
      <c r="BI2098" s="8">
        <v>0</v>
      </c>
      <c r="BJ2098" s="8">
        <v>2.0600378787878788</v>
      </c>
      <c r="BK2098" s="8">
        <v>0</v>
      </c>
      <c r="BL2098" s="8">
        <v>0</v>
      </c>
      <c r="BM2098" s="8">
        <v>0</v>
      </c>
      <c r="BN2098" s="8">
        <v>0</v>
      </c>
      <c r="BO2098" s="8">
        <v>0</v>
      </c>
      <c r="BP2098" s="8">
        <v>0</v>
      </c>
      <c r="BQ2098" s="8">
        <v>0</v>
      </c>
      <c r="BR2098" s="8">
        <v>0</v>
      </c>
    </row>
    <row r="2099" spans="1:70" x14ac:dyDescent="0.25">
      <c r="A2099" s="6">
        <v>35339664</v>
      </c>
      <c r="B2099" t="s">
        <v>3889</v>
      </c>
      <c r="C2099" s="7" t="s">
        <v>86</v>
      </c>
      <c r="D2099" s="7" t="s">
        <v>94</v>
      </c>
      <c r="E2099" s="7" t="s">
        <v>87</v>
      </c>
      <c r="F2099" t="s">
        <v>2507</v>
      </c>
      <c r="G2099" t="s">
        <v>2508</v>
      </c>
      <c r="H2099" t="s">
        <v>1383</v>
      </c>
      <c r="I2099" t="s">
        <v>108</v>
      </c>
      <c r="J2099" t="s">
        <v>78</v>
      </c>
      <c r="K2099" t="s">
        <v>109</v>
      </c>
      <c r="L2099">
        <v>38.7815194979</v>
      </c>
      <c r="M2099">
        <v>-121.1632438144</v>
      </c>
      <c r="N2099" s="7" t="s">
        <v>3883</v>
      </c>
      <c r="O2099" s="7" t="s">
        <v>3887</v>
      </c>
      <c r="P2099" s="7" t="s">
        <v>3885</v>
      </c>
      <c r="Q2099" s="7" t="s">
        <v>141</v>
      </c>
      <c r="R2099" s="7">
        <v>661</v>
      </c>
      <c r="S2099" s="7">
        <v>2556</v>
      </c>
      <c r="T2099" s="7" t="s">
        <v>220</v>
      </c>
      <c r="U2099" s="7" t="s">
        <v>211</v>
      </c>
      <c r="V2099" s="7" t="s">
        <v>80</v>
      </c>
      <c r="W2099" s="8">
        <v>0.80928030303030307</v>
      </c>
      <c r="X2099" s="8">
        <v>0.20814393939393938</v>
      </c>
      <c r="Y2099" s="8">
        <v>0</v>
      </c>
      <c r="Z2099" s="8">
        <v>1.0174242424242423</v>
      </c>
      <c r="AA2099" s="8">
        <v>0</v>
      </c>
      <c r="AB2099" s="8">
        <v>0</v>
      </c>
      <c r="AC2099" s="8">
        <v>0</v>
      </c>
      <c r="AD2099" s="8">
        <v>0</v>
      </c>
      <c r="AE2099" s="8">
        <v>0</v>
      </c>
      <c r="AF2099" s="8">
        <v>0</v>
      </c>
      <c r="AG2099" s="8">
        <v>0</v>
      </c>
      <c r="AH2099" s="8">
        <v>0</v>
      </c>
      <c r="AI2099" s="8">
        <v>0</v>
      </c>
      <c r="AJ2099" s="8">
        <v>0</v>
      </c>
      <c r="AK2099" s="8">
        <v>0</v>
      </c>
      <c r="AL2099" s="8">
        <v>0</v>
      </c>
      <c r="AM2099" s="8">
        <v>0</v>
      </c>
      <c r="AN2099" s="8">
        <v>0</v>
      </c>
      <c r="AO2099" s="8">
        <v>0</v>
      </c>
      <c r="AP2099" s="8">
        <v>0</v>
      </c>
      <c r="AQ2099" s="8">
        <v>0</v>
      </c>
      <c r="AR2099" s="8">
        <v>0</v>
      </c>
      <c r="AS2099" s="8">
        <v>0</v>
      </c>
      <c r="AT2099" s="8">
        <v>0</v>
      </c>
      <c r="AU2099" s="7">
        <v>0</v>
      </c>
      <c r="AV2099" s="7">
        <v>0</v>
      </c>
      <c r="AW2099" s="7">
        <v>0</v>
      </c>
      <c r="AX2099" s="7">
        <v>0</v>
      </c>
      <c r="AY2099" s="7">
        <v>0.80928030303030307</v>
      </c>
      <c r="AZ2099" s="7">
        <v>0.20814393939393938</v>
      </c>
      <c r="BA2099" s="7">
        <v>0</v>
      </c>
      <c r="BB2099" s="7">
        <v>1.0174242424242426</v>
      </c>
      <c r="BC2099" s="8">
        <v>0</v>
      </c>
      <c r="BD2099" s="8">
        <v>0</v>
      </c>
      <c r="BE2099" s="8">
        <v>0</v>
      </c>
      <c r="BF2099" s="8">
        <v>0</v>
      </c>
      <c r="BG2099" s="8">
        <v>0</v>
      </c>
      <c r="BH2099" s="8">
        <v>0</v>
      </c>
      <c r="BI2099" s="8">
        <v>0</v>
      </c>
      <c r="BJ2099" s="8">
        <v>0</v>
      </c>
      <c r="BK2099" s="8">
        <v>0</v>
      </c>
      <c r="BL2099" s="8">
        <v>0</v>
      </c>
      <c r="BM2099" s="8">
        <v>0</v>
      </c>
      <c r="BN2099" s="8">
        <v>0</v>
      </c>
      <c r="BO2099" s="8">
        <v>0</v>
      </c>
      <c r="BP2099" s="8">
        <v>0</v>
      </c>
      <c r="BQ2099" s="8">
        <v>0</v>
      </c>
      <c r="BR2099" s="8">
        <v>0</v>
      </c>
    </row>
    <row r="2100" spans="1:70" x14ac:dyDescent="0.25">
      <c r="A2100" s="6">
        <v>35339665</v>
      </c>
      <c r="B2100" t="s">
        <v>3890</v>
      </c>
      <c r="C2100" s="7" t="s">
        <v>82</v>
      </c>
      <c r="D2100" s="7" t="s">
        <v>94</v>
      </c>
      <c r="E2100" s="7" t="s">
        <v>83</v>
      </c>
      <c r="F2100" t="s">
        <v>2507</v>
      </c>
      <c r="G2100" t="s">
        <v>2508</v>
      </c>
      <c r="H2100" t="s">
        <v>1383</v>
      </c>
      <c r="I2100" t="s">
        <v>108</v>
      </c>
      <c r="J2100" t="s">
        <v>78</v>
      </c>
      <c r="K2100" t="s">
        <v>109</v>
      </c>
      <c r="L2100">
        <v>38.767038938600002</v>
      </c>
      <c r="M2100">
        <v>-121.1634499816</v>
      </c>
      <c r="N2100" s="7" t="s">
        <v>3883</v>
      </c>
      <c r="O2100" s="7" t="s">
        <v>3887</v>
      </c>
      <c r="P2100" s="7" t="s">
        <v>3885</v>
      </c>
      <c r="Q2100" s="7" t="s">
        <v>141</v>
      </c>
      <c r="R2100" s="7">
        <v>661</v>
      </c>
      <c r="S2100" s="7">
        <v>2556</v>
      </c>
      <c r="T2100" s="7" t="s">
        <v>220</v>
      </c>
      <c r="U2100" s="7" t="s">
        <v>211</v>
      </c>
      <c r="V2100" s="7" t="s">
        <v>80</v>
      </c>
      <c r="W2100" s="8">
        <v>0</v>
      </c>
      <c r="X2100" s="8">
        <v>1.0619318181818183</v>
      </c>
      <c r="Y2100" s="8">
        <v>0</v>
      </c>
      <c r="Z2100" s="8">
        <v>1.0619318181818183</v>
      </c>
      <c r="AA2100" s="8">
        <v>0</v>
      </c>
      <c r="AB2100" s="8">
        <v>0</v>
      </c>
      <c r="AC2100" s="8">
        <v>0</v>
      </c>
      <c r="AD2100" s="8">
        <v>0</v>
      </c>
      <c r="AE2100" s="8">
        <v>0</v>
      </c>
      <c r="AF2100" s="8">
        <v>0</v>
      </c>
      <c r="AG2100" s="8">
        <v>0</v>
      </c>
      <c r="AH2100" s="8">
        <v>0</v>
      </c>
      <c r="AI2100" s="8">
        <v>0</v>
      </c>
      <c r="AJ2100" s="8">
        <v>0</v>
      </c>
      <c r="AK2100" s="8">
        <v>0</v>
      </c>
      <c r="AL2100" s="8">
        <v>0</v>
      </c>
      <c r="AM2100" s="8">
        <v>0</v>
      </c>
      <c r="AN2100" s="8">
        <v>0</v>
      </c>
      <c r="AO2100" s="8">
        <v>0</v>
      </c>
      <c r="AP2100" s="8">
        <v>0</v>
      </c>
      <c r="AQ2100" s="8">
        <v>0</v>
      </c>
      <c r="AR2100" s="8">
        <v>0</v>
      </c>
      <c r="AS2100" s="8">
        <v>0</v>
      </c>
      <c r="AT2100" s="8">
        <v>0</v>
      </c>
      <c r="AU2100" s="7">
        <v>0</v>
      </c>
      <c r="AV2100" s="7">
        <v>0</v>
      </c>
      <c r="AW2100" s="7">
        <v>0</v>
      </c>
      <c r="AX2100" s="7">
        <v>0</v>
      </c>
      <c r="AY2100" s="7">
        <v>0</v>
      </c>
      <c r="AZ2100" s="7">
        <v>1.0619318181818183</v>
      </c>
      <c r="BA2100" s="7">
        <v>0</v>
      </c>
      <c r="BB2100" s="7">
        <v>1.0619318181818183</v>
      </c>
      <c r="BC2100" s="8">
        <v>0</v>
      </c>
      <c r="BD2100" s="8">
        <v>0</v>
      </c>
      <c r="BE2100" s="8">
        <v>0</v>
      </c>
      <c r="BF2100" s="8">
        <v>0</v>
      </c>
      <c r="BG2100" s="8">
        <v>0</v>
      </c>
      <c r="BH2100" s="8">
        <v>0</v>
      </c>
      <c r="BI2100" s="8">
        <v>0</v>
      </c>
      <c r="BJ2100" s="8">
        <v>0</v>
      </c>
      <c r="BK2100" s="8">
        <v>0</v>
      </c>
      <c r="BL2100" s="8">
        <v>0</v>
      </c>
      <c r="BM2100" s="8">
        <v>0</v>
      </c>
      <c r="BN2100" s="8">
        <v>0</v>
      </c>
      <c r="BO2100" s="8">
        <v>0</v>
      </c>
      <c r="BP2100" s="8">
        <v>0</v>
      </c>
      <c r="BQ2100" s="8">
        <v>0</v>
      </c>
      <c r="BR2100" s="8">
        <v>0</v>
      </c>
    </row>
    <row r="2101" spans="1:70" x14ac:dyDescent="0.25">
      <c r="A2101" s="6">
        <v>35372257</v>
      </c>
      <c r="B2101" t="s">
        <v>3891</v>
      </c>
      <c r="C2101" s="7" t="s">
        <v>421</v>
      </c>
      <c r="D2101" s="7" t="s">
        <v>2647</v>
      </c>
      <c r="E2101" s="7" t="s">
        <v>421</v>
      </c>
      <c r="F2101" t="s">
        <v>2507</v>
      </c>
      <c r="G2101" t="s">
        <v>2648</v>
      </c>
      <c r="H2101" t="s">
        <v>3892</v>
      </c>
      <c r="I2101" t="s">
        <v>98</v>
      </c>
      <c r="J2101" t="s">
        <v>99</v>
      </c>
      <c r="K2101" t="s">
        <v>100</v>
      </c>
      <c r="L2101">
        <v>37.665087132399997</v>
      </c>
      <c r="M2101">
        <v>-119.8415606527</v>
      </c>
      <c r="N2101" s="7" t="s">
        <v>3893</v>
      </c>
      <c r="O2101" s="7" t="s">
        <v>3894</v>
      </c>
      <c r="P2101" s="7" t="s">
        <v>3895</v>
      </c>
      <c r="Q2101" s="7" t="s">
        <v>141</v>
      </c>
      <c r="R2101" s="7">
        <v>555</v>
      </c>
      <c r="S2101" s="7">
        <v>10</v>
      </c>
      <c r="T2101" s="7" t="s">
        <v>123</v>
      </c>
      <c r="U2101" s="7"/>
      <c r="V2101" s="7" t="s">
        <v>2863</v>
      </c>
      <c r="W2101" s="8">
        <v>0</v>
      </c>
      <c r="X2101" s="8">
        <v>9.807954545454546</v>
      </c>
      <c r="Y2101" s="8">
        <v>0</v>
      </c>
      <c r="Z2101" s="8">
        <v>9.807954545454546</v>
      </c>
      <c r="AA2101" s="8">
        <v>0</v>
      </c>
      <c r="AB2101" s="8">
        <v>0</v>
      </c>
      <c r="AC2101" s="8">
        <v>0</v>
      </c>
      <c r="AD2101" s="8">
        <v>0</v>
      </c>
      <c r="AE2101" s="8">
        <v>0</v>
      </c>
      <c r="AF2101" s="8">
        <v>0</v>
      </c>
      <c r="AG2101" s="8">
        <v>0</v>
      </c>
      <c r="AH2101" s="8">
        <v>0</v>
      </c>
      <c r="AI2101" s="8">
        <v>0</v>
      </c>
      <c r="AJ2101" s="8">
        <v>0</v>
      </c>
      <c r="AK2101" s="8">
        <v>0</v>
      </c>
      <c r="AL2101" s="8">
        <v>0</v>
      </c>
      <c r="AM2101" s="8">
        <v>0</v>
      </c>
      <c r="AN2101" s="8">
        <v>0</v>
      </c>
      <c r="AO2101" s="8">
        <v>0</v>
      </c>
      <c r="AP2101" s="8">
        <v>0</v>
      </c>
      <c r="AQ2101" s="8">
        <v>0</v>
      </c>
      <c r="AR2101" s="8">
        <v>0</v>
      </c>
      <c r="AS2101" s="8">
        <v>0</v>
      </c>
      <c r="AT2101" s="8">
        <v>0</v>
      </c>
      <c r="AU2101" s="7">
        <v>0</v>
      </c>
      <c r="AV2101" s="7">
        <v>0</v>
      </c>
      <c r="AW2101" s="7">
        <v>0</v>
      </c>
      <c r="AX2101" s="7">
        <v>0</v>
      </c>
      <c r="AY2101" s="7">
        <v>0</v>
      </c>
      <c r="AZ2101" s="7">
        <v>0</v>
      </c>
      <c r="BA2101" s="7">
        <v>0</v>
      </c>
      <c r="BB2101" s="7">
        <v>0</v>
      </c>
      <c r="BC2101" s="8">
        <v>0</v>
      </c>
      <c r="BD2101" s="8">
        <v>0</v>
      </c>
      <c r="BE2101" s="8">
        <v>0</v>
      </c>
      <c r="BF2101" s="8">
        <v>0</v>
      </c>
      <c r="BG2101" s="8">
        <v>0</v>
      </c>
      <c r="BH2101" s="8">
        <v>9.807954545454546</v>
      </c>
      <c r="BI2101" s="8">
        <v>0</v>
      </c>
      <c r="BJ2101" s="8">
        <v>9.807954545454546</v>
      </c>
      <c r="BK2101" s="8">
        <v>0</v>
      </c>
      <c r="BL2101" s="8">
        <v>0</v>
      </c>
      <c r="BM2101" s="8">
        <v>0</v>
      </c>
      <c r="BN2101" s="8">
        <v>0</v>
      </c>
      <c r="BO2101" s="8">
        <v>0</v>
      </c>
      <c r="BP2101" s="8">
        <v>0</v>
      </c>
      <c r="BQ2101" s="8">
        <v>0</v>
      </c>
      <c r="BR2101" s="8">
        <v>0</v>
      </c>
    </row>
    <row r="2102" spans="1:70" x14ac:dyDescent="0.25">
      <c r="A2102" s="6">
        <v>35372258</v>
      </c>
      <c r="B2102" t="s">
        <v>3896</v>
      </c>
      <c r="C2102" s="7" t="s">
        <v>421</v>
      </c>
      <c r="D2102" s="7" t="s">
        <v>2647</v>
      </c>
      <c r="E2102" s="7" t="s">
        <v>421</v>
      </c>
      <c r="F2102" t="s">
        <v>2507</v>
      </c>
      <c r="G2102" t="s">
        <v>2648</v>
      </c>
      <c r="H2102" t="s">
        <v>3892</v>
      </c>
      <c r="I2102" t="s">
        <v>98</v>
      </c>
      <c r="J2102" t="s">
        <v>99</v>
      </c>
      <c r="K2102" t="s">
        <v>100</v>
      </c>
      <c r="L2102">
        <v>37.674508629599998</v>
      </c>
      <c r="M2102">
        <v>-119.7867476596</v>
      </c>
      <c r="N2102" s="7" t="s">
        <v>3893</v>
      </c>
      <c r="O2102" s="7" t="s">
        <v>3894</v>
      </c>
      <c r="P2102" s="7" t="s">
        <v>3895</v>
      </c>
      <c r="Q2102" s="7" t="s">
        <v>141</v>
      </c>
      <c r="R2102" s="7">
        <v>555</v>
      </c>
      <c r="S2102" s="7">
        <v>10</v>
      </c>
      <c r="T2102" s="7" t="s">
        <v>123</v>
      </c>
      <c r="U2102" s="7"/>
      <c r="V2102" s="7" t="s">
        <v>2863</v>
      </c>
      <c r="W2102" s="8">
        <v>0</v>
      </c>
      <c r="X2102" s="8">
        <v>8.892045454545455</v>
      </c>
      <c r="Y2102" s="8">
        <v>0</v>
      </c>
      <c r="Z2102" s="8">
        <v>8.892045454545455</v>
      </c>
      <c r="AA2102" s="8">
        <v>0</v>
      </c>
      <c r="AB2102" s="8">
        <v>0</v>
      </c>
      <c r="AC2102" s="8">
        <v>0</v>
      </c>
      <c r="AD2102" s="8">
        <v>0</v>
      </c>
      <c r="AE2102" s="8">
        <v>0</v>
      </c>
      <c r="AF2102" s="8">
        <v>0</v>
      </c>
      <c r="AG2102" s="8">
        <v>0</v>
      </c>
      <c r="AH2102" s="8">
        <v>0</v>
      </c>
      <c r="AI2102" s="8">
        <v>0</v>
      </c>
      <c r="AJ2102" s="8">
        <v>0</v>
      </c>
      <c r="AK2102" s="8">
        <v>0</v>
      </c>
      <c r="AL2102" s="8">
        <v>0</v>
      </c>
      <c r="AM2102" s="8">
        <v>0</v>
      </c>
      <c r="AN2102" s="8">
        <v>0</v>
      </c>
      <c r="AO2102" s="8">
        <v>0</v>
      </c>
      <c r="AP2102" s="8">
        <v>0</v>
      </c>
      <c r="AQ2102" s="8">
        <v>0</v>
      </c>
      <c r="AR2102" s="8">
        <v>0</v>
      </c>
      <c r="AS2102" s="8">
        <v>0</v>
      </c>
      <c r="AT2102" s="8">
        <v>0</v>
      </c>
      <c r="AU2102" s="7">
        <v>0</v>
      </c>
      <c r="AV2102" s="7">
        <v>0</v>
      </c>
      <c r="AW2102" s="7">
        <v>0</v>
      </c>
      <c r="AX2102" s="7">
        <v>0</v>
      </c>
      <c r="AY2102" s="7">
        <v>0</v>
      </c>
      <c r="AZ2102" s="7">
        <v>0</v>
      </c>
      <c r="BA2102" s="7">
        <v>0</v>
      </c>
      <c r="BB2102" s="7">
        <v>0</v>
      </c>
      <c r="BC2102" s="8">
        <v>0</v>
      </c>
      <c r="BD2102" s="8">
        <v>0</v>
      </c>
      <c r="BE2102" s="8">
        <v>0</v>
      </c>
      <c r="BF2102" s="8">
        <v>0</v>
      </c>
      <c r="BG2102" s="8">
        <v>0</v>
      </c>
      <c r="BH2102" s="8">
        <v>0</v>
      </c>
      <c r="BI2102" s="8">
        <v>0</v>
      </c>
      <c r="BJ2102" s="8">
        <v>0</v>
      </c>
      <c r="BK2102" s="8">
        <v>0</v>
      </c>
      <c r="BL2102" s="8">
        <v>8.892045454545455</v>
      </c>
      <c r="BM2102" s="8">
        <v>0</v>
      </c>
      <c r="BN2102" s="8">
        <v>8.892045454545455</v>
      </c>
      <c r="BO2102" s="8">
        <v>0</v>
      </c>
      <c r="BP2102" s="8">
        <v>0</v>
      </c>
      <c r="BQ2102" s="8">
        <v>0</v>
      </c>
      <c r="BR2102" s="8">
        <v>0</v>
      </c>
    </row>
    <row r="2103" spans="1:70" x14ac:dyDescent="0.25">
      <c r="A2103" s="6">
        <v>35342143</v>
      </c>
      <c r="B2103" t="s">
        <v>3897</v>
      </c>
      <c r="C2103" s="7" t="s">
        <v>86</v>
      </c>
      <c r="D2103" s="7" t="s">
        <v>94</v>
      </c>
      <c r="E2103" s="7" t="s">
        <v>87</v>
      </c>
      <c r="F2103" t="s">
        <v>2507</v>
      </c>
      <c r="G2103" t="s">
        <v>2508</v>
      </c>
      <c r="H2103" t="s">
        <v>3898</v>
      </c>
      <c r="I2103" t="s">
        <v>165</v>
      </c>
      <c r="J2103" t="s">
        <v>78</v>
      </c>
      <c r="K2103" t="s">
        <v>166</v>
      </c>
      <c r="L2103">
        <v>38.2644652619</v>
      </c>
      <c r="M2103">
        <v>-122.17216958</v>
      </c>
      <c r="N2103" s="7" t="s">
        <v>3899</v>
      </c>
      <c r="O2103" s="7" t="s">
        <v>3900</v>
      </c>
      <c r="P2103" s="7" t="s">
        <v>3901</v>
      </c>
      <c r="Q2103" s="7" t="s">
        <v>141</v>
      </c>
      <c r="R2103" s="7">
        <v>739</v>
      </c>
      <c r="S2103" s="7">
        <v>313</v>
      </c>
      <c r="T2103" s="7" t="s">
        <v>123</v>
      </c>
      <c r="U2103" s="7" t="s">
        <v>211</v>
      </c>
      <c r="V2103" s="7" t="s">
        <v>222</v>
      </c>
      <c r="W2103" s="8">
        <v>0</v>
      </c>
      <c r="X2103" s="8">
        <v>3.2770833333333331</v>
      </c>
      <c r="Y2103" s="8">
        <v>0</v>
      </c>
      <c r="Z2103" s="8">
        <v>3.2770833333333331</v>
      </c>
      <c r="AA2103" s="8">
        <v>0</v>
      </c>
      <c r="AB2103" s="8">
        <v>0</v>
      </c>
      <c r="AC2103" s="8">
        <v>0</v>
      </c>
      <c r="AD2103" s="8">
        <v>0</v>
      </c>
      <c r="AE2103" s="8">
        <v>0</v>
      </c>
      <c r="AF2103" s="8">
        <v>0</v>
      </c>
      <c r="AG2103" s="8">
        <v>0</v>
      </c>
      <c r="AH2103" s="8">
        <v>0</v>
      </c>
      <c r="AI2103" s="8">
        <v>0</v>
      </c>
      <c r="AJ2103" s="8">
        <v>0</v>
      </c>
      <c r="AK2103" s="8">
        <v>0</v>
      </c>
      <c r="AL2103" s="8">
        <v>0</v>
      </c>
      <c r="AM2103" s="8">
        <v>0</v>
      </c>
      <c r="AN2103" s="8">
        <v>0</v>
      </c>
      <c r="AO2103" s="8">
        <v>0</v>
      </c>
      <c r="AP2103" s="8">
        <v>0</v>
      </c>
      <c r="AQ2103" s="8">
        <v>0</v>
      </c>
      <c r="AR2103" s="8">
        <v>0</v>
      </c>
      <c r="AS2103" s="8">
        <v>0</v>
      </c>
      <c r="AT2103" s="8">
        <v>0</v>
      </c>
      <c r="AU2103" s="7">
        <v>0</v>
      </c>
      <c r="AV2103" s="7">
        <v>0</v>
      </c>
      <c r="AW2103" s="7">
        <v>0</v>
      </c>
      <c r="AX2103" s="7">
        <v>0</v>
      </c>
      <c r="AY2103" s="7">
        <v>0</v>
      </c>
      <c r="AZ2103" s="7">
        <v>3.2770833333333331</v>
      </c>
      <c r="BA2103" s="7">
        <v>0</v>
      </c>
      <c r="BB2103" s="7">
        <v>3.2770833333333331</v>
      </c>
      <c r="BC2103" s="8">
        <v>0</v>
      </c>
      <c r="BD2103" s="8">
        <v>0</v>
      </c>
      <c r="BE2103" s="8">
        <v>0</v>
      </c>
      <c r="BF2103" s="8">
        <v>0</v>
      </c>
      <c r="BG2103" s="8">
        <v>0</v>
      </c>
      <c r="BH2103" s="8">
        <v>0</v>
      </c>
      <c r="BI2103" s="8">
        <v>0</v>
      </c>
      <c r="BJ2103" s="8">
        <v>0</v>
      </c>
      <c r="BK2103" s="8">
        <v>0</v>
      </c>
      <c r="BL2103" s="8">
        <v>0</v>
      </c>
      <c r="BM2103" s="8">
        <v>0</v>
      </c>
      <c r="BN2103" s="8">
        <v>0</v>
      </c>
      <c r="BO2103" s="8">
        <v>0</v>
      </c>
      <c r="BP2103" s="8">
        <v>0</v>
      </c>
      <c r="BQ2103" s="8">
        <v>0</v>
      </c>
      <c r="BR2103" s="8">
        <v>0</v>
      </c>
    </row>
    <row r="2104" spans="1:70" x14ac:dyDescent="0.25">
      <c r="A2104" s="6">
        <v>35342144</v>
      </c>
      <c r="B2104" t="s">
        <v>3902</v>
      </c>
      <c r="C2104" s="7" t="s">
        <v>86</v>
      </c>
      <c r="D2104" s="7" t="s">
        <v>94</v>
      </c>
      <c r="E2104" s="7" t="s">
        <v>87</v>
      </c>
      <c r="F2104" t="s">
        <v>2507</v>
      </c>
      <c r="G2104" t="s">
        <v>2508</v>
      </c>
      <c r="H2104" t="s">
        <v>3898</v>
      </c>
      <c r="I2104" t="s">
        <v>165</v>
      </c>
      <c r="J2104" t="s">
        <v>78</v>
      </c>
      <c r="K2104" t="s">
        <v>166</v>
      </c>
      <c r="L2104">
        <v>38.255299575000002</v>
      </c>
      <c r="M2104">
        <v>-122.1614924914</v>
      </c>
      <c r="N2104" s="7" t="s">
        <v>3899</v>
      </c>
      <c r="O2104" s="7" t="s">
        <v>3900</v>
      </c>
      <c r="P2104" s="7" t="s">
        <v>3901</v>
      </c>
      <c r="Q2104" s="7" t="s">
        <v>141</v>
      </c>
      <c r="R2104" s="7">
        <v>739</v>
      </c>
      <c r="S2104" s="7">
        <v>313</v>
      </c>
      <c r="T2104" s="7" t="s">
        <v>123</v>
      </c>
      <c r="U2104" s="7" t="s">
        <v>211</v>
      </c>
      <c r="V2104" s="7" t="s">
        <v>222</v>
      </c>
      <c r="W2104" s="8">
        <v>0</v>
      </c>
      <c r="X2104" s="8">
        <v>1.6170454545454545</v>
      </c>
      <c r="Y2104" s="8">
        <v>0</v>
      </c>
      <c r="Z2104" s="8">
        <v>1.6170454545454545</v>
      </c>
      <c r="AA2104" s="8">
        <v>0</v>
      </c>
      <c r="AB2104" s="8">
        <v>0</v>
      </c>
      <c r="AC2104" s="8">
        <v>0</v>
      </c>
      <c r="AD2104" s="8">
        <v>0</v>
      </c>
      <c r="AE2104" s="8">
        <v>0</v>
      </c>
      <c r="AF2104" s="8">
        <v>0</v>
      </c>
      <c r="AG2104" s="8">
        <v>0</v>
      </c>
      <c r="AH2104" s="8">
        <v>0</v>
      </c>
      <c r="AI2104" s="8">
        <v>0</v>
      </c>
      <c r="AJ2104" s="8">
        <v>0</v>
      </c>
      <c r="AK2104" s="8">
        <v>0</v>
      </c>
      <c r="AL2104" s="8">
        <v>0</v>
      </c>
      <c r="AM2104" s="8">
        <v>0</v>
      </c>
      <c r="AN2104" s="8">
        <v>0</v>
      </c>
      <c r="AO2104" s="8">
        <v>0</v>
      </c>
      <c r="AP2104" s="8">
        <v>0</v>
      </c>
      <c r="AQ2104" s="8">
        <v>0</v>
      </c>
      <c r="AR2104" s="8">
        <v>0</v>
      </c>
      <c r="AS2104" s="8">
        <v>0</v>
      </c>
      <c r="AT2104" s="8">
        <v>0</v>
      </c>
      <c r="AU2104" s="7">
        <v>0</v>
      </c>
      <c r="AV2104" s="7">
        <v>0</v>
      </c>
      <c r="AW2104" s="7">
        <v>0</v>
      </c>
      <c r="AX2104" s="7">
        <v>0</v>
      </c>
      <c r="AY2104" s="7">
        <v>0</v>
      </c>
      <c r="AZ2104" s="7">
        <v>1.6170454545454545</v>
      </c>
      <c r="BA2104" s="7">
        <v>0</v>
      </c>
      <c r="BB2104" s="7">
        <v>1.6170454545454545</v>
      </c>
      <c r="BC2104" s="8">
        <v>0</v>
      </c>
      <c r="BD2104" s="8">
        <v>0</v>
      </c>
      <c r="BE2104" s="8">
        <v>0</v>
      </c>
      <c r="BF2104" s="8">
        <v>0</v>
      </c>
      <c r="BG2104" s="8">
        <v>0</v>
      </c>
      <c r="BH2104" s="8">
        <v>0</v>
      </c>
      <c r="BI2104" s="8">
        <v>0</v>
      </c>
      <c r="BJ2104" s="8">
        <v>0</v>
      </c>
      <c r="BK2104" s="8">
        <v>0</v>
      </c>
      <c r="BL2104" s="8">
        <v>0</v>
      </c>
      <c r="BM2104" s="8">
        <v>0</v>
      </c>
      <c r="BN2104" s="8">
        <v>0</v>
      </c>
      <c r="BO2104" s="8">
        <v>0</v>
      </c>
      <c r="BP2104" s="8">
        <v>0</v>
      </c>
      <c r="BQ2104" s="8">
        <v>0</v>
      </c>
      <c r="BR2104" s="8">
        <v>0</v>
      </c>
    </row>
    <row r="2105" spans="1:70" x14ac:dyDescent="0.25">
      <c r="A2105" s="6">
        <v>35342145</v>
      </c>
      <c r="B2105" t="s">
        <v>3903</v>
      </c>
      <c r="C2105" s="7" t="s">
        <v>86</v>
      </c>
      <c r="D2105" s="7" t="s">
        <v>94</v>
      </c>
      <c r="E2105" s="7" t="s">
        <v>87</v>
      </c>
      <c r="F2105" t="s">
        <v>2507</v>
      </c>
      <c r="G2105" t="s">
        <v>2508</v>
      </c>
      <c r="H2105" t="s">
        <v>3898</v>
      </c>
      <c r="I2105" t="s">
        <v>165</v>
      </c>
      <c r="J2105" t="s">
        <v>78</v>
      </c>
      <c r="K2105" t="s">
        <v>166</v>
      </c>
      <c r="L2105">
        <v>38.256484379600003</v>
      </c>
      <c r="M2105">
        <v>-122.168770646</v>
      </c>
      <c r="N2105" s="7" t="s">
        <v>3899</v>
      </c>
      <c r="O2105" s="7" t="s">
        <v>3900</v>
      </c>
      <c r="P2105" s="7" t="s">
        <v>3901</v>
      </c>
      <c r="Q2105" s="7" t="s">
        <v>141</v>
      </c>
      <c r="R2105" s="7">
        <v>739</v>
      </c>
      <c r="S2105" s="7">
        <v>313</v>
      </c>
      <c r="T2105" s="7" t="s">
        <v>123</v>
      </c>
      <c r="U2105" s="7" t="s">
        <v>211</v>
      </c>
      <c r="V2105" s="7" t="s">
        <v>80</v>
      </c>
      <c r="W2105" s="8">
        <v>0</v>
      </c>
      <c r="X2105" s="8">
        <v>0.18068181818181819</v>
      </c>
      <c r="Y2105" s="8">
        <v>0</v>
      </c>
      <c r="Z2105" s="8">
        <v>0.18068181818181819</v>
      </c>
      <c r="AA2105" s="8">
        <v>0</v>
      </c>
      <c r="AB2105" s="8">
        <v>0</v>
      </c>
      <c r="AC2105" s="8">
        <v>0</v>
      </c>
      <c r="AD2105" s="8">
        <v>0</v>
      </c>
      <c r="AE2105" s="8">
        <v>0</v>
      </c>
      <c r="AF2105" s="8">
        <v>0</v>
      </c>
      <c r="AG2105" s="8">
        <v>0</v>
      </c>
      <c r="AH2105" s="8">
        <v>0</v>
      </c>
      <c r="AI2105" s="8">
        <v>0</v>
      </c>
      <c r="AJ2105" s="8">
        <v>0</v>
      </c>
      <c r="AK2105" s="8">
        <v>0</v>
      </c>
      <c r="AL2105" s="8">
        <v>0</v>
      </c>
      <c r="AM2105" s="8">
        <v>0</v>
      </c>
      <c r="AN2105" s="8">
        <v>0</v>
      </c>
      <c r="AO2105" s="8">
        <v>0</v>
      </c>
      <c r="AP2105" s="8">
        <v>0</v>
      </c>
      <c r="AQ2105" s="8">
        <v>0</v>
      </c>
      <c r="AR2105" s="8">
        <v>0</v>
      </c>
      <c r="AS2105" s="8">
        <v>0</v>
      </c>
      <c r="AT2105" s="8">
        <v>0</v>
      </c>
      <c r="AU2105" s="7">
        <v>0</v>
      </c>
      <c r="AV2105" s="7">
        <v>0</v>
      </c>
      <c r="AW2105" s="7">
        <v>0</v>
      </c>
      <c r="AX2105" s="7">
        <v>0</v>
      </c>
      <c r="AY2105" s="7">
        <v>0</v>
      </c>
      <c r="AZ2105" s="7">
        <v>0.18068181818181819</v>
      </c>
      <c r="BA2105" s="7">
        <v>0</v>
      </c>
      <c r="BB2105" s="7">
        <v>0.18068181818181819</v>
      </c>
      <c r="BC2105" s="8">
        <v>0</v>
      </c>
      <c r="BD2105" s="8">
        <v>0</v>
      </c>
      <c r="BE2105" s="8">
        <v>0</v>
      </c>
      <c r="BF2105" s="8">
        <v>0</v>
      </c>
      <c r="BG2105" s="8">
        <v>0</v>
      </c>
      <c r="BH2105" s="8">
        <v>0</v>
      </c>
      <c r="BI2105" s="8">
        <v>0</v>
      </c>
      <c r="BJ2105" s="8">
        <v>0</v>
      </c>
      <c r="BK2105" s="8">
        <v>0</v>
      </c>
      <c r="BL2105" s="8">
        <v>0</v>
      </c>
      <c r="BM2105" s="8">
        <v>0</v>
      </c>
      <c r="BN2105" s="8">
        <v>0</v>
      </c>
      <c r="BO2105" s="8">
        <v>0</v>
      </c>
      <c r="BP2105" s="8">
        <v>0</v>
      </c>
      <c r="BQ2105" s="8">
        <v>0</v>
      </c>
      <c r="BR2105" s="8">
        <v>0</v>
      </c>
    </row>
    <row r="2106" spans="1:70" x14ac:dyDescent="0.25">
      <c r="A2106" s="6">
        <v>35342146</v>
      </c>
      <c r="B2106" t="s">
        <v>3904</v>
      </c>
      <c r="C2106" s="7" t="s">
        <v>86</v>
      </c>
      <c r="D2106" s="7" t="s">
        <v>94</v>
      </c>
      <c r="E2106" s="7" t="s">
        <v>87</v>
      </c>
      <c r="F2106" t="s">
        <v>2507</v>
      </c>
      <c r="G2106" t="s">
        <v>2508</v>
      </c>
      <c r="H2106" t="s">
        <v>3898</v>
      </c>
      <c r="I2106" t="s">
        <v>165</v>
      </c>
      <c r="J2106" t="s">
        <v>78</v>
      </c>
      <c r="K2106" t="s">
        <v>166</v>
      </c>
      <c r="L2106">
        <v>38.262019770099997</v>
      </c>
      <c r="M2106">
        <v>-122.1635339914</v>
      </c>
      <c r="N2106" s="7" t="s">
        <v>3899</v>
      </c>
      <c r="O2106" s="7" t="s">
        <v>3900</v>
      </c>
      <c r="P2106" s="7" t="s">
        <v>3901</v>
      </c>
      <c r="Q2106" s="7" t="s">
        <v>141</v>
      </c>
      <c r="R2106" s="7">
        <v>739</v>
      </c>
      <c r="S2106" s="7">
        <v>313</v>
      </c>
      <c r="T2106" s="7" t="s">
        <v>123</v>
      </c>
      <c r="U2106" s="7" t="s">
        <v>211</v>
      </c>
      <c r="V2106" s="7" t="s">
        <v>80</v>
      </c>
      <c r="W2106" s="8">
        <v>0</v>
      </c>
      <c r="X2106" s="8">
        <v>2.396969696969697</v>
      </c>
      <c r="Y2106" s="8">
        <v>0</v>
      </c>
      <c r="Z2106" s="8">
        <v>2.396969696969697</v>
      </c>
      <c r="AA2106" s="8">
        <v>0</v>
      </c>
      <c r="AB2106" s="8">
        <v>0</v>
      </c>
      <c r="AC2106" s="8">
        <v>0</v>
      </c>
      <c r="AD2106" s="8">
        <v>0</v>
      </c>
      <c r="AE2106" s="8">
        <v>0</v>
      </c>
      <c r="AF2106" s="8">
        <v>0</v>
      </c>
      <c r="AG2106" s="8">
        <v>0</v>
      </c>
      <c r="AH2106" s="8">
        <v>0</v>
      </c>
      <c r="AI2106" s="8">
        <v>0</v>
      </c>
      <c r="AJ2106" s="8">
        <v>0</v>
      </c>
      <c r="AK2106" s="8">
        <v>0</v>
      </c>
      <c r="AL2106" s="8">
        <v>0</v>
      </c>
      <c r="AM2106" s="8">
        <v>0</v>
      </c>
      <c r="AN2106" s="8">
        <v>0</v>
      </c>
      <c r="AO2106" s="8">
        <v>0</v>
      </c>
      <c r="AP2106" s="8">
        <v>0</v>
      </c>
      <c r="AQ2106" s="8">
        <v>0</v>
      </c>
      <c r="AR2106" s="8">
        <v>0</v>
      </c>
      <c r="AS2106" s="8">
        <v>0</v>
      </c>
      <c r="AT2106" s="8">
        <v>0</v>
      </c>
      <c r="AU2106" s="7">
        <v>0</v>
      </c>
      <c r="AV2106" s="7">
        <v>0</v>
      </c>
      <c r="AW2106" s="7">
        <v>0</v>
      </c>
      <c r="AX2106" s="7">
        <v>0</v>
      </c>
      <c r="AY2106" s="7">
        <v>0</v>
      </c>
      <c r="AZ2106" s="7">
        <v>2.396969696969697</v>
      </c>
      <c r="BA2106" s="7">
        <v>0</v>
      </c>
      <c r="BB2106" s="7">
        <v>2.396969696969697</v>
      </c>
      <c r="BC2106" s="8">
        <v>0</v>
      </c>
      <c r="BD2106" s="8">
        <v>0</v>
      </c>
      <c r="BE2106" s="8">
        <v>0</v>
      </c>
      <c r="BF2106" s="8">
        <v>0</v>
      </c>
      <c r="BG2106" s="8">
        <v>0</v>
      </c>
      <c r="BH2106" s="8">
        <v>0</v>
      </c>
      <c r="BI2106" s="8">
        <v>0</v>
      </c>
      <c r="BJ2106" s="8">
        <v>0</v>
      </c>
      <c r="BK2106" s="8">
        <v>0</v>
      </c>
      <c r="BL2106" s="8">
        <v>0</v>
      </c>
      <c r="BM2106" s="8">
        <v>0</v>
      </c>
      <c r="BN2106" s="8">
        <v>0</v>
      </c>
      <c r="BO2106" s="8">
        <v>0</v>
      </c>
      <c r="BP2106" s="8">
        <v>0</v>
      </c>
      <c r="BQ2106" s="8">
        <v>0</v>
      </c>
      <c r="BR2106" s="8">
        <v>0</v>
      </c>
    </row>
    <row r="2107" spans="1:70" x14ac:dyDescent="0.25">
      <c r="A2107" s="6">
        <v>35342147</v>
      </c>
      <c r="B2107" t="s">
        <v>3905</v>
      </c>
      <c r="C2107" s="7" t="s">
        <v>86</v>
      </c>
      <c r="D2107" s="7" t="s">
        <v>94</v>
      </c>
      <c r="E2107" s="7" t="s">
        <v>87</v>
      </c>
      <c r="F2107" t="s">
        <v>2507</v>
      </c>
      <c r="G2107" t="s">
        <v>2508</v>
      </c>
      <c r="H2107" t="s">
        <v>3898</v>
      </c>
      <c r="I2107" t="s">
        <v>165</v>
      </c>
      <c r="J2107" t="s">
        <v>78</v>
      </c>
      <c r="K2107" t="s">
        <v>166</v>
      </c>
      <c r="L2107">
        <v>38.270642272099998</v>
      </c>
      <c r="M2107">
        <v>-122.1670125924</v>
      </c>
      <c r="N2107" s="7" t="s">
        <v>3899</v>
      </c>
      <c r="O2107" s="7" t="s">
        <v>3900</v>
      </c>
      <c r="P2107" s="7" t="s">
        <v>3901</v>
      </c>
      <c r="Q2107" s="7" t="s">
        <v>141</v>
      </c>
      <c r="R2107" s="7">
        <v>739</v>
      </c>
      <c r="S2107" s="7">
        <v>313</v>
      </c>
      <c r="T2107" s="7" t="s">
        <v>123</v>
      </c>
      <c r="U2107" s="7" t="s">
        <v>211</v>
      </c>
      <c r="V2107" s="7" t="s">
        <v>80</v>
      </c>
      <c r="W2107" s="8">
        <v>0</v>
      </c>
      <c r="X2107" s="8">
        <v>1.8259469696969697</v>
      </c>
      <c r="Y2107" s="8">
        <v>0</v>
      </c>
      <c r="Z2107" s="8">
        <v>1.8259469696969697</v>
      </c>
      <c r="AA2107" s="8">
        <v>0</v>
      </c>
      <c r="AB2107" s="8">
        <v>0</v>
      </c>
      <c r="AC2107" s="8">
        <v>0</v>
      </c>
      <c r="AD2107" s="8">
        <v>0</v>
      </c>
      <c r="AE2107" s="8">
        <v>0</v>
      </c>
      <c r="AF2107" s="8">
        <v>0</v>
      </c>
      <c r="AG2107" s="8">
        <v>0</v>
      </c>
      <c r="AH2107" s="8">
        <v>0</v>
      </c>
      <c r="AI2107" s="8">
        <v>0</v>
      </c>
      <c r="AJ2107" s="8">
        <v>0</v>
      </c>
      <c r="AK2107" s="8">
        <v>0</v>
      </c>
      <c r="AL2107" s="8">
        <v>0</v>
      </c>
      <c r="AM2107" s="8">
        <v>0</v>
      </c>
      <c r="AN2107" s="8">
        <v>0</v>
      </c>
      <c r="AO2107" s="8">
        <v>0</v>
      </c>
      <c r="AP2107" s="8">
        <v>0</v>
      </c>
      <c r="AQ2107" s="8">
        <v>0</v>
      </c>
      <c r="AR2107" s="8">
        <v>0</v>
      </c>
      <c r="AS2107" s="8">
        <v>0</v>
      </c>
      <c r="AT2107" s="8">
        <v>0</v>
      </c>
      <c r="AU2107" s="7">
        <v>0</v>
      </c>
      <c r="AV2107" s="7">
        <v>0</v>
      </c>
      <c r="AW2107" s="7">
        <v>0</v>
      </c>
      <c r="AX2107" s="7">
        <v>0</v>
      </c>
      <c r="AY2107" s="7">
        <v>0</v>
      </c>
      <c r="AZ2107" s="7">
        <v>1.8259469696969697</v>
      </c>
      <c r="BA2107" s="7">
        <v>0</v>
      </c>
      <c r="BB2107" s="7">
        <v>1.8259469696969697</v>
      </c>
      <c r="BC2107" s="8">
        <v>0</v>
      </c>
      <c r="BD2107" s="8">
        <v>0</v>
      </c>
      <c r="BE2107" s="8">
        <v>0</v>
      </c>
      <c r="BF2107" s="8">
        <v>0</v>
      </c>
      <c r="BG2107" s="8">
        <v>0</v>
      </c>
      <c r="BH2107" s="8">
        <v>0</v>
      </c>
      <c r="BI2107" s="8">
        <v>0</v>
      </c>
      <c r="BJ2107" s="8">
        <v>0</v>
      </c>
      <c r="BK2107" s="8">
        <v>0</v>
      </c>
      <c r="BL2107" s="8">
        <v>0</v>
      </c>
      <c r="BM2107" s="8">
        <v>0</v>
      </c>
      <c r="BN2107" s="8">
        <v>0</v>
      </c>
      <c r="BO2107" s="8">
        <v>0</v>
      </c>
      <c r="BP2107" s="8">
        <v>0</v>
      </c>
      <c r="BQ2107" s="8">
        <v>0</v>
      </c>
      <c r="BR2107" s="8">
        <v>0</v>
      </c>
    </row>
    <row r="2108" spans="1:70" x14ac:dyDescent="0.25">
      <c r="A2108" s="6">
        <v>35342148</v>
      </c>
      <c r="B2108" t="s">
        <v>3906</v>
      </c>
      <c r="C2108" s="7" t="s">
        <v>86</v>
      </c>
      <c r="D2108" s="7" t="s">
        <v>94</v>
      </c>
      <c r="E2108" s="7" t="s">
        <v>87</v>
      </c>
      <c r="F2108" t="s">
        <v>2507</v>
      </c>
      <c r="G2108" t="s">
        <v>2508</v>
      </c>
      <c r="H2108" t="s">
        <v>3898</v>
      </c>
      <c r="I2108" t="s">
        <v>165</v>
      </c>
      <c r="J2108" t="s">
        <v>78</v>
      </c>
      <c r="K2108" t="s">
        <v>166</v>
      </c>
      <c r="L2108">
        <v>38.271371280099999</v>
      </c>
      <c r="M2108">
        <v>-122.167159603</v>
      </c>
      <c r="N2108" s="7" t="s">
        <v>3899</v>
      </c>
      <c r="O2108" s="7" t="s">
        <v>3900</v>
      </c>
      <c r="P2108" s="7" t="s">
        <v>3901</v>
      </c>
      <c r="Q2108" s="7" t="s">
        <v>141</v>
      </c>
      <c r="R2108" s="7">
        <v>739</v>
      </c>
      <c r="S2108" s="7">
        <v>313</v>
      </c>
      <c r="T2108" s="7" t="s">
        <v>123</v>
      </c>
      <c r="U2108" s="7" t="s">
        <v>211</v>
      </c>
      <c r="V2108" s="7" t="s">
        <v>217</v>
      </c>
      <c r="W2108" s="8">
        <v>0</v>
      </c>
      <c r="X2108" s="8">
        <v>1.1899621212121212</v>
      </c>
      <c r="Y2108" s="8">
        <v>0</v>
      </c>
      <c r="Z2108" s="8">
        <v>1.1899621212121212</v>
      </c>
      <c r="AA2108" s="8">
        <v>0</v>
      </c>
      <c r="AB2108" s="8">
        <v>0</v>
      </c>
      <c r="AC2108" s="8">
        <v>0</v>
      </c>
      <c r="AD2108" s="8">
        <v>0</v>
      </c>
      <c r="AE2108" s="8">
        <v>0</v>
      </c>
      <c r="AF2108" s="8">
        <v>0</v>
      </c>
      <c r="AG2108" s="8">
        <v>0</v>
      </c>
      <c r="AH2108" s="8">
        <v>0</v>
      </c>
      <c r="AI2108" s="8">
        <v>0</v>
      </c>
      <c r="AJ2108" s="8">
        <v>0</v>
      </c>
      <c r="AK2108" s="8">
        <v>0</v>
      </c>
      <c r="AL2108" s="8">
        <v>0</v>
      </c>
      <c r="AM2108" s="8">
        <v>0</v>
      </c>
      <c r="AN2108" s="8">
        <v>0</v>
      </c>
      <c r="AO2108" s="8">
        <v>0</v>
      </c>
      <c r="AP2108" s="8">
        <v>0</v>
      </c>
      <c r="AQ2108" s="8">
        <v>0</v>
      </c>
      <c r="AR2108" s="8">
        <v>0</v>
      </c>
      <c r="AS2108" s="8">
        <v>0</v>
      </c>
      <c r="AT2108" s="8">
        <v>0</v>
      </c>
      <c r="AU2108" s="7">
        <v>0</v>
      </c>
      <c r="AV2108" s="7">
        <v>0</v>
      </c>
      <c r="AW2108" s="7">
        <v>0</v>
      </c>
      <c r="AX2108" s="7">
        <v>0</v>
      </c>
      <c r="AY2108" s="7">
        <v>0</v>
      </c>
      <c r="AZ2108" s="7">
        <v>1.1899621212121212</v>
      </c>
      <c r="BA2108" s="7">
        <v>0</v>
      </c>
      <c r="BB2108" s="7">
        <v>1.1899621212121212</v>
      </c>
      <c r="BC2108" s="8">
        <v>0</v>
      </c>
      <c r="BD2108" s="8">
        <v>0</v>
      </c>
      <c r="BE2108" s="8">
        <v>0</v>
      </c>
      <c r="BF2108" s="8">
        <v>0</v>
      </c>
      <c r="BG2108" s="8">
        <v>0</v>
      </c>
      <c r="BH2108" s="8">
        <v>0</v>
      </c>
      <c r="BI2108" s="8">
        <v>0</v>
      </c>
      <c r="BJ2108" s="8">
        <v>0</v>
      </c>
      <c r="BK2108" s="8">
        <v>0</v>
      </c>
      <c r="BL2108" s="8">
        <v>0</v>
      </c>
      <c r="BM2108" s="8">
        <v>0</v>
      </c>
      <c r="BN2108" s="8">
        <v>0</v>
      </c>
      <c r="BO2108" s="8">
        <v>0</v>
      </c>
      <c r="BP2108" s="8">
        <v>0</v>
      </c>
      <c r="BQ2108" s="8">
        <v>0</v>
      </c>
      <c r="BR2108" s="8">
        <v>0</v>
      </c>
    </row>
    <row r="2109" spans="1:70" x14ac:dyDescent="0.25">
      <c r="A2109" s="6">
        <v>35342150</v>
      </c>
      <c r="B2109" t="s">
        <v>3907</v>
      </c>
      <c r="C2109" s="7" t="s">
        <v>86</v>
      </c>
      <c r="D2109" s="7" t="s">
        <v>94</v>
      </c>
      <c r="E2109" s="7" t="s">
        <v>87</v>
      </c>
      <c r="F2109" t="s">
        <v>2507</v>
      </c>
      <c r="G2109" t="s">
        <v>2508</v>
      </c>
      <c r="H2109" t="s">
        <v>3898</v>
      </c>
      <c r="I2109" t="s">
        <v>165</v>
      </c>
      <c r="J2109" t="s">
        <v>78</v>
      </c>
      <c r="K2109" t="s">
        <v>166</v>
      </c>
      <c r="L2109">
        <v>38.262255468399999</v>
      </c>
      <c r="M2109">
        <v>-122.16375151139999</v>
      </c>
      <c r="N2109" s="7" t="s">
        <v>3899</v>
      </c>
      <c r="O2109" s="7" t="s">
        <v>3900</v>
      </c>
      <c r="P2109" s="7" t="s">
        <v>3901</v>
      </c>
      <c r="Q2109" s="7" t="s">
        <v>141</v>
      </c>
      <c r="R2109" s="7">
        <v>739</v>
      </c>
      <c r="S2109" s="7">
        <v>313</v>
      </c>
      <c r="T2109" s="7" t="s">
        <v>123</v>
      </c>
      <c r="U2109" s="7"/>
      <c r="V2109" s="7" t="s">
        <v>80</v>
      </c>
      <c r="W2109" s="8">
        <v>0</v>
      </c>
      <c r="X2109" s="8">
        <v>0</v>
      </c>
      <c r="Y2109" s="8">
        <v>4.2520833333333332</v>
      </c>
      <c r="Z2109" s="8">
        <v>4.2520833333333332</v>
      </c>
      <c r="AA2109" s="8">
        <v>0</v>
      </c>
      <c r="AB2109" s="8">
        <v>0</v>
      </c>
      <c r="AC2109" s="8">
        <v>0</v>
      </c>
      <c r="AD2109" s="8">
        <v>0</v>
      </c>
      <c r="AE2109" s="8">
        <v>0</v>
      </c>
      <c r="AF2109" s="8">
        <v>0</v>
      </c>
      <c r="AG2109" s="8">
        <v>0</v>
      </c>
      <c r="AH2109" s="8">
        <v>0</v>
      </c>
      <c r="AI2109" s="8">
        <v>0</v>
      </c>
      <c r="AJ2109" s="8">
        <v>0</v>
      </c>
      <c r="AK2109" s="8">
        <v>0</v>
      </c>
      <c r="AL2109" s="8">
        <v>0</v>
      </c>
      <c r="AM2109" s="8">
        <v>0</v>
      </c>
      <c r="AN2109" s="8">
        <v>0</v>
      </c>
      <c r="AO2109" s="8">
        <v>0</v>
      </c>
      <c r="AP2109" s="8">
        <v>0</v>
      </c>
      <c r="AQ2109" s="8">
        <v>0</v>
      </c>
      <c r="AR2109" s="8">
        <v>0</v>
      </c>
      <c r="AS2109" s="8">
        <v>0</v>
      </c>
      <c r="AT2109" s="8">
        <v>0</v>
      </c>
      <c r="AU2109" s="7">
        <v>0</v>
      </c>
      <c r="AV2109" s="7">
        <v>0</v>
      </c>
      <c r="AW2109" s="7">
        <v>0</v>
      </c>
      <c r="AX2109" s="7">
        <v>0</v>
      </c>
      <c r="AY2109" s="7">
        <v>0</v>
      </c>
      <c r="AZ2109" s="7">
        <v>0</v>
      </c>
      <c r="BA2109" s="7">
        <v>4.2520833333333332</v>
      </c>
      <c r="BB2109" s="7">
        <v>4.2520833333333332</v>
      </c>
      <c r="BC2109" s="8">
        <v>0</v>
      </c>
      <c r="BD2109" s="8">
        <v>0</v>
      </c>
      <c r="BE2109" s="8">
        <v>0</v>
      </c>
      <c r="BF2109" s="8">
        <v>0</v>
      </c>
      <c r="BG2109" s="8">
        <v>0</v>
      </c>
      <c r="BH2109" s="8">
        <v>0</v>
      </c>
      <c r="BI2109" s="8">
        <v>0</v>
      </c>
      <c r="BJ2109" s="8">
        <v>0</v>
      </c>
      <c r="BK2109" s="8">
        <v>0</v>
      </c>
      <c r="BL2109" s="8">
        <v>0</v>
      </c>
      <c r="BM2109" s="8">
        <v>0</v>
      </c>
      <c r="BN2109" s="8">
        <v>0</v>
      </c>
      <c r="BO2109" s="8">
        <v>0</v>
      </c>
      <c r="BP2109" s="8">
        <v>0</v>
      </c>
      <c r="BQ2109" s="8">
        <v>0</v>
      </c>
      <c r="BR2109" s="8">
        <v>0</v>
      </c>
    </row>
    <row r="2110" spans="1:70" x14ac:dyDescent="0.25">
      <c r="A2110" s="6">
        <v>35342151</v>
      </c>
      <c r="B2110" t="s">
        <v>3908</v>
      </c>
      <c r="C2110" s="7" t="s">
        <v>86</v>
      </c>
      <c r="D2110" s="7" t="s">
        <v>94</v>
      </c>
      <c r="E2110" s="7" t="s">
        <v>87</v>
      </c>
      <c r="F2110" t="s">
        <v>2507</v>
      </c>
      <c r="G2110" t="s">
        <v>2508</v>
      </c>
      <c r="H2110" t="s">
        <v>3898</v>
      </c>
      <c r="I2110" t="s">
        <v>165</v>
      </c>
      <c r="J2110" t="s">
        <v>78</v>
      </c>
      <c r="K2110" t="s">
        <v>166</v>
      </c>
      <c r="L2110">
        <v>38.249125186299999</v>
      </c>
      <c r="M2110">
        <v>-122.17689519539999</v>
      </c>
      <c r="N2110" s="7" t="s">
        <v>3899</v>
      </c>
      <c r="O2110" s="7" t="s">
        <v>3900</v>
      </c>
      <c r="P2110" s="7" t="s">
        <v>3901</v>
      </c>
      <c r="Q2110" s="7" t="s">
        <v>141</v>
      </c>
      <c r="R2110" s="7">
        <v>739</v>
      </c>
      <c r="S2110" s="7">
        <v>313</v>
      </c>
      <c r="T2110" s="7" t="s">
        <v>123</v>
      </c>
      <c r="U2110" s="7" t="s">
        <v>211</v>
      </c>
      <c r="V2110" s="7" t="s">
        <v>80</v>
      </c>
      <c r="W2110" s="8">
        <v>0</v>
      </c>
      <c r="X2110" s="8">
        <v>7.7840909090909086E-2</v>
      </c>
      <c r="Y2110" s="8">
        <v>0</v>
      </c>
      <c r="Z2110" s="8">
        <v>7.7840909090909086E-2</v>
      </c>
      <c r="AA2110" s="8">
        <v>0</v>
      </c>
      <c r="AB2110" s="8">
        <v>0</v>
      </c>
      <c r="AC2110" s="8">
        <v>0</v>
      </c>
      <c r="AD2110" s="8">
        <v>0</v>
      </c>
      <c r="AE2110" s="8">
        <v>0</v>
      </c>
      <c r="AF2110" s="8">
        <v>0</v>
      </c>
      <c r="AG2110" s="8">
        <v>0</v>
      </c>
      <c r="AH2110" s="8">
        <v>0</v>
      </c>
      <c r="AI2110" s="8">
        <v>0</v>
      </c>
      <c r="AJ2110" s="8">
        <v>0</v>
      </c>
      <c r="AK2110" s="8">
        <v>0</v>
      </c>
      <c r="AL2110" s="8">
        <v>0</v>
      </c>
      <c r="AM2110" s="8">
        <v>0</v>
      </c>
      <c r="AN2110" s="8">
        <v>0</v>
      </c>
      <c r="AO2110" s="8">
        <v>0</v>
      </c>
      <c r="AP2110" s="8">
        <v>0</v>
      </c>
      <c r="AQ2110" s="8">
        <v>0</v>
      </c>
      <c r="AR2110" s="8">
        <v>0</v>
      </c>
      <c r="AS2110" s="8">
        <v>0</v>
      </c>
      <c r="AT2110" s="8">
        <v>0</v>
      </c>
      <c r="AU2110" s="7">
        <v>0</v>
      </c>
      <c r="AV2110" s="7">
        <v>0</v>
      </c>
      <c r="AW2110" s="7">
        <v>0</v>
      </c>
      <c r="AX2110" s="7">
        <v>0</v>
      </c>
      <c r="AY2110" s="7">
        <v>0</v>
      </c>
      <c r="AZ2110" s="7">
        <v>7.7840909090909086E-2</v>
      </c>
      <c r="BA2110" s="7">
        <v>0</v>
      </c>
      <c r="BB2110" s="7">
        <v>7.7840909090909086E-2</v>
      </c>
      <c r="BC2110" s="8">
        <v>0</v>
      </c>
      <c r="BD2110" s="8">
        <v>0</v>
      </c>
      <c r="BE2110" s="8">
        <v>0</v>
      </c>
      <c r="BF2110" s="8">
        <v>0</v>
      </c>
      <c r="BG2110" s="8">
        <v>0</v>
      </c>
      <c r="BH2110" s="8">
        <v>0</v>
      </c>
      <c r="BI2110" s="8">
        <v>0</v>
      </c>
      <c r="BJ2110" s="8">
        <v>0</v>
      </c>
      <c r="BK2110" s="8">
        <v>0</v>
      </c>
      <c r="BL2110" s="8">
        <v>0</v>
      </c>
      <c r="BM2110" s="8">
        <v>0</v>
      </c>
      <c r="BN2110" s="8">
        <v>0</v>
      </c>
      <c r="BO2110" s="8">
        <v>0</v>
      </c>
      <c r="BP2110" s="8">
        <v>0</v>
      </c>
      <c r="BQ2110" s="8">
        <v>0</v>
      </c>
      <c r="BR2110" s="8">
        <v>0</v>
      </c>
    </row>
    <row r="2111" spans="1:70" x14ac:dyDescent="0.25">
      <c r="A2111" s="6">
        <v>35320442</v>
      </c>
      <c r="B2111" t="s">
        <v>3909</v>
      </c>
      <c r="C2111" s="7" t="s">
        <v>86</v>
      </c>
      <c r="D2111" s="7" t="s">
        <v>94</v>
      </c>
      <c r="E2111" s="7" t="s">
        <v>87</v>
      </c>
      <c r="F2111" t="s">
        <v>2507</v>
      </c>
      <c r="G2111" t="s">
        <v>2508</v>
      </c>
      <c r="H2111" t="s">
        <v>3898</v>
      </c>
      <c r="I2111" t="s">
        <v>165</v>
      </c>
      <c r="J2111" t="s">
        <v>78</v>
      </c>
      <c r="K2111" t="s">
        <v>166</v>
      </c>
      <c r="L2111">
        <v>38.251505440899997</v>
      </c>
      <c r="M2111">
        <v>-122.1609714546</v>
      </c>
      <c r="N2111" s="7" t="s">
        <v>3899</v>
      </c>
      <c r="O2111" s="7" t="s">
        <v>3900</v>
      </c>
      <c r="P2111" s="7" t="s">
        <v>3901</v>
      </c>
      <c r="Q2111" s="7" t="s">
        <v>141</v>
      </c>
      <c r="R2111" s="7">
        <v>739</v>
      </c>
      <c r="S2111" s="7">
        <v>313</v>
      </c>
      <c r="T2111" s="7" t="s">
        <v>123</v>
      </c>
      <c r="U2111" s="7" t="s">
        <v>211</v>
      </c>
      <c r="V2111" s="7" t="s">
        <v>222</v>
      </c>
      <c r="W2111" s="8">
        <v>0</v>
      </c>
      <c r="X2111" s="8">
        <v>0.38693181818181815</v>
      </c>
      <c r="Y2111" s="8">
        <v>0</v>
      </c>
      <c r="Z2111" s="8">
        <v>0.38693181818181815</v>
      </c>
      <c r="AA2111" s="8">
        <v>0</v>
      </c>
      <c r="AB2111" s="8">
        <v>0</v>
      </c>
      <c r="AC2111" s="8">
        <v>0</v>
      </c>
      <c r="AD2111" s="8">
        <v>0</v>
      </c>
      <c r="AE2111" s="8">
        <v>0</v>
      </c>
      <c r="AF2111" s="8">
        <v>0</v>
      </c>
      <c r="AG2111" s="8">
        <v>0</v>
      </c>
      <c r="AH2111" s="8">
        <v>0</v>
      </c>
      <c r="AI2111" s="8">
        <v>0</v>
      </c>
      <c r="AJ2111" s="8">
        <v>0</v>
      </c>
      <c r="AK2111" s="8">
        <v>0</v>
      </c>
      <c r="AL2111" s="8">
        <v>0</v>
      </c>
      <c r="AM2111" s="8">
        <v>0</v>
      </c>
      <c r="AN2111" s="8">
        <v>0</v>
      </c>
      <c r="AO2111" s="8">
        <v>0</v>
      </c>
      <c r="AP2111" s="8">
        <v>0</v>
      </c>
      <c r="AQ2111" s="8">
        <v>0</v>
      </c>
      <c r="AR2111" s="8">
        <v>0</v>
      </c>
      <c r="AS2111" s="8">
        <v>0</v>
      </c>
      <c r="AT2111" s="8">
        <v>0</v>
      </c>
      <c r="AU2111" s="7">
        <v>0</v>
      </c>
      <c r="AV2111" s="7">
        <v>0</v>
      </c>
      <c r="AW2111" s="7">
        <v>0</v>
      </c>
      <c r="AX2111" s="7">
        <v>0</v>
      </c>
      <c r="AY2111" s="7">
        <v>0</v>
      </c>
      <c r="AZ2111" s="7">
        <v>0.38693181818181815</v>
      </c>
      <c r="BA2111" s="7">
        <v>0</v>
      </c>
      <c r="BB2111" s="7">
        <v>0.38693181818181815</v>
      </c>
      <c r="BC2111" s="8">
        <v>0</v>
      </c>
      <c r="BD2111" s="8">
        <v>0</v>
      </c>
      <c r="BE2111" s="8">
        <v>0</v>
      </c>
      <c r="BF2111" s="8">
        <v>0</v>
      </c>
      <c r="BG2111" s="8">
        <v>0</v>
      </c>
      <c r="BH2111" s="8">
        <v>0</v>
      </c>
      <c r="BI2111" s="8">
        <v>0</v>
      </c>
      <c r="BJ2111" s="8">
        <v>0</v>
      </c>
      <c r="BK2111" s="8">
        <v>0</v>
      </c>
      <c r="BL2111" s="8">
        <v>0</v>
      </c>
      <c r="BM2111" s="8">
        <v>0</v>
      </c>
      <c r="BN2111" s="8">
        <v>0</v>
      </c>
      <c r="BO2111" s="8">
        <v>0</v>
      </c>
      <c r="BP2111" s="8">
        <v>0</v>
      </c>
      <c r="BQ2111" s="8">
        <v>0</v>
      </c>
      <c r="BR2111" s="8">
        <v>0</v>
      </c>
    </row>
    <row r="2112" spans="1:70" x14ac:dyDescent="0.25">
      <c r="A2112" s="6">
        <v>35320443</v>
      </c>
      <c r="B2112" t="s">
        <v>3910</v>
      </c>
      <c r="C2112" s="7" t="s">
        <v>86</v>
      </c>
      <c r="D2112" s="7" t="s">
        <v>94</v>
      </c>
      <c r="E2112" s="7" t="s">
        <v>87</v>
      </c>
      <c r="F2112" t="s">
        <v>2507</v>
      </c>
      <c r="G2112" t="s">
        <v>2508</v>
      </c>
      <c r="H2112" t="s">
        <v>3898</v>
      </c>
      <c r="I2112" t="s">
        <v>165</v>
      </c>
      <c r="J2112" t="s">
        <v>78</v>
      </c>
      <c r="K2112" t="s">
        <v>166</v>
      </c>
      <c r="L2112">
        <v>38.235974081400002</v>
      </c>
      <c r="M2112">
        <v>-122.15276250230001</v>
      </c>
      <c r="N2112" s="7" t="s">
        <v>3899</v>
      </c>
      <c r="O2112" s="7" t="s">
        <v>3911</v>
      </c>
      <c r="P2112" s="7" t="s">
        <v>3901</v>
      </c>
      <c r="Q2112" s="7" t="s">
        <v>141</v>
      </c>
      <c r="R2112" s="7">
        <v>67</v>
      </c>
      <c r="S2112" s="7">
        <v>1581</v>
      </c>
      <c r="T2112" s="7" t="s">
        <v>220</v>
      </c>
      <c r="U2112" s="7"/>
      <c r="V2112" s="7" t="s">
        <v>2621</v>
      </c>
      <c r="W2112" s="8">
        <v>0.5</v>
      </c>
      <c r="X2112" s="8">
        <v>0</v>
      </c>
      <c r="Y2112" s="8">
        <v>0</v>
      </c>
      <c r="Z2112" s="8">
        <v>0.5</v>
      </c>
      <c r="AA2112" s="8">
        <v>0</v>
      </c>
      <c r="AB2112" s="8">
        <v>0</v>
      </c>
      <c r="AC2112" s="8">
        <v>0</v>
      </c>
      <c r="AD2112" s="8">
        <v>0</v>
      </c>
      <c r="AE2112" s="8">
        <v>0</v>
      </c>
      <c r="AF2112" s="8">
        <v>0</v>
      </c>
      <c r="AG2112" s="8">
        <v>0</v>
      </c>
      <c r="AH2112" s="8">
        <v>0</v>
      </c>
      <c r="AI2112" s="8">
        <v>0</v>
      </c>
      <c r="AJ2112" s="8">
        <v>0</v>
      </c>
      <c r="AK2112" s="8">
        <v>0</v>
      </c>
      <c r="AL2112" s="8">
        <v>0</v>
      </c>
      <c r="AM2112" s="8">
        <v>0</v>
      </c>
      <c r="AN2112" s="8">
        <v>0</v>
      </c>
      <c r="AO2112" s="8">
        <v>0</v>
      </c>
      <c r="AP2112" s="8">
        <v>0</v>
      </c>
      <c r="AQ2112" s="8">
        <v>0</v>
      </c>
      <c r="AR2112" s="8">
        <v>0</v>
      </c>
      <c r="AS2112" s="8">
        <v>0</v>
      </c>
      <c r="AT2112" s="8">
        <v>0</v>
      </c>
      <c r="AU2112" s="7">
        <v>0</v>
      </c>
      <c r="AV2112" s="7">
        <v>0</v>
      </c>
      <c r="AW2112" s="7">
        <v>0</v>
      </c>
      <c r="AX2112" s="7">
        <v>0</v>
      </c>
      <c r="AY2112" s="7">
        <v>0</v>
      </c>
      <c r="AZ2112" s="7">
        <v>0</v>
      </c>
      <c r="BA2112" s="7">
        <v>0</v>
      </c>
      <c r="BB2112" s="7">
        <v>0</v>
      </c>
      <c r="BC2112" s="8">
        <v>0</v>
      </c>
      <c r="BD2112" s="8">
        <v>0</v>
      </c>
      <c r="BE2112" s="8">
        <v>0</v>
      </c>
      <c r="BF2112" s="8">
        <v>0</v>
      </c>
      <c r="BG2112" s="8">
        <v>0.5</v>
      </c>
      <c r="BH2112" s="8">
        <v>0</v>
      </c>
      <c r="BI2112" s="8">
        <v>0</v>
      </c>
      <c r="BJ2112" s="8">
        <v>0.5</v>
      </c>
      <c r="BK2112" s="8">
        <v>0</v>
      </c>
      <c r="BL2112" s="8">
        <v>0</v>
      </c>
      <c r="BM2112" s="8">
        <v>0</v>
      </c>
      <c r="BN2112" s="8">
        <v>0</v>
      </c>
      <c r="BO2112" s="8">
        <v>0</v>
      </c>
      <c r="BP2112" s="8">
        <v>0</v>
      </c>
      <c r="BQ2112" s="8">
        <v>0</v>
      </c>
      <c r="BR2112" s="8">
        <v>0</v>
      </c>
    </row>
    <row r="2113" spans="1:70" x14ac:dyDescent="0.25">
      <c r="A2113" s="6">
        <v>35320462</v>
      </c>
      <c r="B2113" t="s">
        <v>3912</v>
      </c>
      <c r="C2113" s="7" t="s">
        <v>86</v>
      </c>
      <c r="D2113" s="7" t="s">
        <v>94</v>
      </c>
      <c r="E2113" s="7" t="s">
        <v>87</v>
      </c>
      <c r="F2113" t="s">
        <v>2507</v>
      </c>
      <c r="G2113" t="s">
        <v>2508</v>
      </c>
      <c r="H2113" t="s">
        <v>3898</v>
      </c>
      <c r="I2113" t="s">
        <v>165</v>
      </c>
      <c r="J2113" t="s">
        <v>78</v>
      </c>
      <c r="K2113" t="s">
        <v>166</v>
      </c>
      <c r="L2113">
        <v>38.264248452899999</v>
      </c>
      <c r="M2113">
        <v>-122.1295143084</v>
      </c>
      <c r="N2113" s="7" t="s">
        <v>3913</v>
      </c>
      <c r="O2113" s="7" t="s">
        <v>3914</v>
      </c>
      <c r="P2113" s="7" t="s">
        <v>3915</v>
      </c>
      <c r="Q2113" s="7" t="s">
        <v>141</v>
      </c>
      <c r="R2113" s="7">
        <v>1848</v>
      </c>
      <c r="S2113" s="7">
        <v>8953</v>
      </c>
      <c r="T2113" s="7" t="s">
        <v>220</v>
      </c>
      <c r="U2113" s="7" t="s">
        <v>211</v>
      </c>
      <c r="V2113" s="7" t="s">
        <v>80</v>
      </c>
      <c r="W2113" s="8">
        <v>0</v>
      </c>
      <c r="X2113" s="8">
        <v>0.34507575757575759</v>
      </c>
      <c r="Y2113" s="8">
        <v>0</v>
      </c>
      <c r="Z2113" s="8">
        <v>0.34507575757575759</v>
      </c>
      <c r="AA2113" s="8">
        <v>0</v>
      </c>
      <c r="AB2113" s="8">
        <v>0</v>
      </c>
      <c r="AC2113" s="8">
        <v>0</v>
      </c>
      <c r="AD2113" s="8">
        <v>0</v>
      </c>
      <c r="AE2113" s="8">
        <v>0</v>
      </c>
      <c r="AF2113" s="8">
        <v>0</v>
      </c>
      <c r="AG2113" s="8">
        <v>0</v>
      </c>
      <c r="AH2113" s="8">
        <v>0</v>
      </c>
      <c r="AI2113" s="8">
        <v>0</v>
      </c>
      <c r="AJ2113" s="8">
        <v>0</v>
      </c>
      <c r="AK2113" s="8">
        <v>0</v>
      </c>
      <c r="AL2113" s="8">
        <v>0</v>
      </c>
      <c r="AM2113" s="8">
        <v>0</v>
      </c>
      <c r="AN2113" s="8">
        <v>0</v>
      </c>
      <c r="AO2113" s="8">
        <v>0</v>
      </c>
      <c r="AP2113" s="8">
        <v>0</v>
      </c>
      <c r="AQ2113" s="8">
        <v>0</v>
      </c>
      <c r="AR2113" s="8">
        <v>0</v>
      </c>
      <c r="AS2113" s="8">
        <v>0</v>
      </c>
      <c r="AT2113" s="8">
        <v>0</v>
      </c>
      <c r="AU2113" s="7">
        <v>0</v>
      </c>
      <c r="AV2113" s="7">
        <v>0</v>
      </c>
      <c r="AW2113" s="7">
        <v>0</v>
      </c>
      <c r="AX2113" s="7">
        <v>0</v>
      </c>
      <c r="AY2113" s="7">
        <v>0</v>
      </c>
      <c r="AZ2113" s="7">
        <v>0.34507575757575759</v>
      </c>
      <c r="BA2113" s="7">
        <v>0</v>
      </c>
      <c r="BB2113" s="7">
        <v>0.34507575757575759</v>
      </c>
      <c r="BC2113" s="8">
        <v>0</v>
      </c>
      <c r="BD2113" s="8">
        <v>0</v>
      </c>
      <c r="BE2113" s="8">
        <v>0</v>
      </c>
      <c r="BF2113" s="8">
        <v>0</v>
      </c>
      <c r="BG2113" s="8">
        <v>0</v>
      </c>
      <c r="BH2113" s="8">
        <v>0</v>
      </c>
      <c r="BI2113" s="8">
        <v>0</v>
      </c>
      <c r="BJ2113" s="8">
        <v>0</v>
      </c>
      <c r="BK2113" s="8">
        <v>0</v>
      </c>
      <c r="BL2113" s="8">
        <v>0</v>
      </c>
      <c r="BM2113" s="8">
        <v>0</v>
      </c>
      <c r="BN2113" s="8">
        <v>0</v>
      </c>
      <c r="BO2113" s="8">
        <v>0</v>
      </c>
      <c r="BP2113" s="8">
        <v>0</v>
      </c>
      <c r="BQ2113" s="8">
        <v>0</v>
      </c>
      <c r="BR2113" s="8">
        <v>0</v>
      </c>
    </row>
    <row r="2114" spans="1:70" x14ac:dyDescent="0.25">
      <c r="A2114" s="6">
        <v>35320460</v>
      </c>
      <c r="B2114" t="s">
        <v>3916</v>
      </c>
      <c r="C2114" s="7" t="s">
        <v>86</v>
      </c>
      <c r="D2114" s="7" t="s">
        <v>94</v>
      </c>
      <c r="E2114" s="7" t="s">
        <v>87</v>
      </c>
      <c r="F2114" t="s">
        <v>2507</v>
      </c>
      <c r="G2114" t="s">
        <v>2508</v>
      </c>
      <c r="H2114" t="s">
        <v>3898</v>
      </c>
      <c r="I2114" t="s">
        <v>165</v>
      </c>
      <c r="J2114" t="s">
        <v>78</v>
      </c>
      <c r="K2114" t="s">
        <v>166</v>
      </c>
      <c r="L2114">
        <v>38.306340950699997</v>
      </c>
      <c r="M2114">
        <v>-122.12882818369999</v>
      </c>
      <c r="N2114" s="7" t="s">
        <v>3913</v>
      </c>
      <c r="O2114" s="7" t="s">
        <v>3917</v>
      </c>
      <c r="P2114" s="7" t="s">
        <v>3915</v>
      </c>
      <c r="Q2114" s="7" t="s">
        <v>141</v>
      </c>
      <c r="R2114" s="7">
        <v>393</v>
      </c>
      <c r="S2114" s="7">
        <v>728</v>
      </c>
      <c r="T2114" s="7" t="s">
        <v>134</v>
      </c>
      <c r="U2114" s="7" t="s">
        <v>211</v>
      </c>
      <c r="V2114" s="7" t="s">
        <v>217</v>
      </c>
      <c r="W2114" s="8">
        <v>0</v>
      </c>
      <c r="X2114" s="8">
        <v>1.7799242424242425</v>
      </c>
      <c r="Y2114" s="8">
        <v>0</v>
      </c>
      <c r="Z2114" s="8">
        <v>1.7799242424242425</v>
      </c>
      <c r="AA2114" s="8">
        <v>0</v>
      </c>
      <c r="AB2114" s="8">
        <v>0</v>
      </c>
      <c r="AC2114" s="8">
        <v>0</v>
      </c>
      <c r="AD2114" s="8">
        <v>0</v>
      </c>
      <c r="AE2114" s="8">
        <v>0</v>
      </c>
      <c r="AF2114" s="8">
        <v>0</v>
      </c>
      <c r="AG2114" s="8">
        <v>0</v>
      </c>
      <c r="AH2114" s="8">
        <v>0</v>
      </c>
      <c r="AI2114" s="8">
        <v>0</v>
      </c>
      <c r="AJ2114" s="8">
        <v>0</v>
      </c>
      <c r="AK2114" s="8">
        <v>0</v>
      </c>
      <c r="AL2114" s="8">
        <v>0</v>
      </c>
      <c r="AM2114" s="8">
        <v>0</v>
      </c>
      <c r="AN2114" s="8">
        <v>0</v>
      </c>
      <c r="AO2114" s="8">
        <v>0</v>
      </c>
      <c r="AP2114" s="8">
        <v>0</v>
      </c>
      <c r="AQ2114" s="8">
        <v>0</v>
      </c>
      <c r="AR2114" s="8">
        <v>0</v>
      </c>
      <c r="AS2114" s="8">
        <v>0</v>
      </c>
      <c r="AT2114" s="8">
        <v>0</v>
      </c>
      <c r="AU2114" s="7">
        <v>0</v>
      </c>
      <c r="AV2114" s="7">
        <v>0</v>
      </c>
      <c r="AW2114" s="7">
        <v>0</v>
      </c>
      <c r="AX2114" s="7">
        <v>0</v>
      </c>
      <c r="AY2114" s="7">
        <v>0</v>
      </c>
      <c r="AZ2114" s="7">
        <v>1.7799242424242425</v>
      </c>
      <c r="BA2114" s="7">
        <v>0</v>
      </c>
      <c r="BB2114" s="7">
        <v>1.7799242424242425</v>
      </c>
      <c r="BC2114" s="8">
        <v>0</v>
      </c>
      <c r="BD2114" s="8">
        <v>0</v>
      </c>
      <c r="BE2114" s="8">
        <v>0</v>
      </c>
      <c r="BF2114" s="8">
        <v>0</v>
      </c>
      <c r="BG2114" s="8">
        <v>0</v>
      </c>
      <c r="BH2114" s="8">
        <v>0</v>
      </c>
      <c r="BI2114" s="8">
        <v>0</v>
      </c>
      <c r="BJ2114" s="8">
        <v>0</v>
      </c>
      <c r="BK2114" s="8">
        <v>0</v>
      </c>
      <c r="BL2114" s="8">
        <v>0</v>
      </c>
      <c r="BM2114" s="8">
        <v>0</v>
      </c>
      <c r="BN2114" s="8">
        <v>0</v>
      </c>
      <c r="BO2114" s="8">
        <v>0</v>
      </c>
      <c r="BP2114" s="8">
        <v>0</v>
      </c>
      <c r="BQ2114" s="8">
        <v>0</v>
      </c>
      <c r="BR2114" s="8">
        <v>0</v>
      </c>
    </row>
    <row r="2115" spans="1:70" x14ac:dyDescent="0.25">
      <c r="A2115" s="6">
        <v>35320461</v>
      </c>
      <c r="B2115" t="s">
        <v>3918</v>
      </c>
      <c r="C2115" s="7" t="s">
        <v>86</v>
      </c>
      <c r="D2115" s="7" t="s">
        <v>94</v>
      </c>
      <c r="E2115" s="7" t="s">
        <v>87</v>
      </c>
      <c r="F2115" t="s">
        <v>2507</v>
      </c>
      <c r="G2115" t="s">
        <v>2508</v>
      </c>
      <c r="H2115" t="s">
        <v>3898</v>
      </c>
      <c r="I2115" t="s">
        <v>165</v>
      </c>
      <c r="J2115" t="s">
        <v>78</v>
      </c>
      <c r="K2115" t="s">
        <v>166</v>
      </c>
      <c r="L2115">
        <v>38.298951252199998</v>
      </c>
      <c r="M2115">
        <v>-122.15193620389999</v>
      </c>
      <c r="N2115" s="7" t="s">
        <v>3913</v>
      </c>
      <c r="O2115" s="7" t="s">
        <v>3917</v>
      </c>
      <c r="P2115" s="7" t="s">
        <v>3915</v>
      </c>
      <c r="Q2115" s="7" t="s">
        <v>141</v>
      </c>
      <c r="R2115" s="7">
        <v>393</v>
      </c>
      <c r="S2115" s="7">
        <v>728</v>
      </c>
      <c r="T2115" s="7" t="s">
        <v>134</v>
      </c>
      <c r="U2115" s="7" t="s">
        <v>211</v>
      </c>
      <c r="V2115" s="7" t="s">
        <v>217</v>
      </c>
      <c r="W2115" s="8">
        <v>0</v>
      </c>
      <c r="X2115" s="8">
        <v>3.5600378787878788</v>
      </c>
      <c r="Y2115" s="8">
        <v>0</v>
      </c>
      <c r="Z2115" s="8">
        <v>3.5600378787878788</v>
      </c>
      <c r="AA2115" s="8">
        <v>0</v>
      </c>
      <c r="AB2115" s="8">
        <v>0</v>
      </c>
      <c r="AC2115" s="8">
        <v>0</v>
      </c>
      <c r="AD2115" s="8">
        <v>0</v>
      </c>
      <c r="AE2115" s="8">
        <v>0</v>
      </c>
      <c r="AF2115" s="8">
        <v>0</v>
      </c>
      <c r="AG2115" s="8">
        <v>0</v>
      </c>
      <c r="AH2115" s="8">
        <v>0</v>
      </c>
      <c r="AI2115" s="8">
        <v>0</v>
      </c>
      <c r="AJ2115" s="8">
        <v>0</v>
      </c>
      <c r="AK2115" s="8">
        <v>0</v>
      </c>
      <c r="AL2115" s="8">
        <v>0</v>
      </c>
      <c r="AM2115" s="8">
        <v>0</v>
      </c>
      <c r="AN2115" s="8">
        <v>0</v>
      </c>
      <c r="AO2115" s="8">
        <v>0</v>
      </c>
      <c r="AP2115" s="8">
        <v>0</v>
      </c>
      <c r="AQ2115" s="8">
        <v>0</v>
      </c>
      <c r="AR2115" s="8">
        <v>0</v>
      </c>
      <c r="AS2115" s="8">
        <v>0</v>
      </c>
      <c r="AT2115" s="8">
        <v>0</v>
      </c>
      <c r="AU2115" s="7">
        <v>0</v>
      </c>
      <c r="AV2115" s="7">
        <v>0</v>
      </c>
      <c r="AW2115" s="7">
        <v>0</v>
      </c>
      <c r="AX2115" s="7">
        <v>0</v>
      </c>
      <c r="AY2115" s="7">
        <v>0</v>
      </c>
      <c r="AZ2115" s="7">
        <v>3.5600378787878788</v>
      </c>
      <c r="BA2115" s="7">
        <v>0</v>
      </c>
      <c r="BB2115" s="7">
        <v>3.5600378787878788</v>
      </c>
      <c r="BC2115" s="8">
        <v>0</v>
      </c>
      <c r="BD2115" s="8">
        <v>0</v>
      </c>
      <c r="BE2115" s="8">
        <v>0</v>
      </c>
      <c r="BF2115" s="8">
        <v>0</v>
      </c>
      <c r="BG2115" s="8">
        <v>0</v>
      </c>
      <c r="BH2115" s="8">
        <v>0</v>
      </c>
      <c r="BI2115" s="8">
        <v>0</v>
      </c>
      <c r="BJ2115" s="8">
        <v>0</v>
      </c>
      <c r="BK2115" s="8">
        <v>0</v>
      </c>
      <c r="BL2115" s="8">
        <v>0</v>
      </c>
      <c r="BM2115" s="8">
        <v>0</v>
      </c>
      <c r="BN2115" s="8">
        <v>0</v>
      </c>
      <c r="BO2115" s="8">
        <v>0</v>
      </c>
      <c r="BP2115" s="8">
        <v>0</v>
      </c>
      <c r="BQ2115" s="8">
        <v>0</v>
      </c>
      <c r="BR2115" s="8">
        <v>0</v>
      </c>
    </row>
    <row r="2116" spans="1:70" x14ac:dyDescent="0.25">
      <c r="A2116" s="6">
        <v>35338404</v>
      </c>
      <c r="B2116" t="s">
        <v>3919</v>
      </c>
      <c r="C2116" s="7" t="s">
        <v>86</v>
      </c>
      <c r="D2116" s="7" t="s">
        <v>94</v>
      </c>
      <c r="E2116" s="7" t="s">
        <v>87</v>
      </c>
      <c r="F2116" t="s">
        <v>2507</v>
      </c>
      <c r="G2116" t="s">
        <v>2508</v>
      </c>
      <c r="H2116" t="s">
        <v>3898</v>
      </c>
      <c r="I2116" t="s">
        <v>165</v>
      </c>
      <c r="J2116" t="s">
        <v>78</v>
      </c>
      <c r="K2116" t="s">
        <v>166</v>
      </c>
      <c r="L2116">
        <v>38.314085871700001</v>
      </c>
      <c r="M2116">
        <v>-122.1263281792</v>
      </c>
      <c r="N2116" s="7" t="s">
        <v>3913</v>
      </c>
      <c r="O2116" s="7" t="s">
        <v>3917</v>
      </c>
      <c r="P2116" s="7" t="s">
        <v>3915</v>
      </c>
      <c r="Q2116" s="7" t="s">
        <v>141</v>
      </c>
      <c r="R2116" s="7">
        <v>393</v>
      </c>
      <c r="S2116" s="7">
        <v>728</v>
      </c>
      <c r="T2116" s="7" t="s">
        <v>134</v>
      </c>
      <c r="U2116" s="7" t="s">
        <v>211</v>
      </c>
      <c r="V2116" s="7" t="s">
        <v>80</v>
      </c>
      <c r="W2116" s="8">
        <v>0</v>
      </c>
      <c r="X2116" s="8">
        <v>1.0299242424242425</v>
      </c>
      <c r="Y2116" s="8">
        <v>0</v>
      </c>
      <c r="Z2116" s="8">
        <v>1.0299242424242425</v>
      </c>
      <c r="AA2116" s="8">
        <v>0</v>
      </c>
      <c r="AB2116" s="8">
        <v>0</v>
      </c>
      <c r="AC2116" s="8">
        <v>0</v>
      </c>
      <c r="AD2116" s="8">
        <v>0</v>
      </c>
      <c r="AE2116" s="8">
        <v>0</v>
      </c>
      <c r="AF2116" s="8">
        <v>0</v>
      </c>
      <c r="AG2116" s="8">
        <v>0</v>
      </c>
      <c r="AH2116" s="8">
        <v>0</v>
      </c>
      <c r="AI2116" s="8">
        <v>0</v>
      </c>
      <c r="AJ2116" s="8">
        <v>0</v>
      </c>
      <c r="AK2116" s="8">
        <v>0</v>
      </c>
      <c r="AL2116" s="8">
        <v>0</v>
      </c>
      <c r="AM2116" s="8">
        <v>0</v>
      </c>
      <c r="AN2116" s="8">
        <v>0</v>
      </c>
      <c r="AO2116" s="8">
        <v>0</v>
      </c>
      <c r="AP2116" s="8">
        <v>0</v>
      </c>
      <c r="AQ2116" s="8">
        <v>0</v>
      </c>
      <c r="AR2116" s="8">
        <v>0</v>
      </c>
      <c r="AS2116" s="8">
        <v>0</v>
      </c>
      <c r="AT2116" s="8">
        <v>0</v>
      </c>
      <c r="AU2116" s="7">
        <v>0</v>
      </c>
      <c r="AV2116" s="7">
        <v>0</v>
      </c>
      <c r="AW2116" s="7">
        <v>0</v>
      </c>
      <c r="AX2116" s="7">
        <v>0</v>
      </c>
      <c r="AY2116" s="7">
        <v>0</v>
      </c>
      <c r="AZ2116" s="7">
        <v>1.0299242424242425</v>
      </c>
      <c r="BA2116" s="7">
        <v>0</v>
      </c>
      <c r="BB2116" s="7">
        <v>1.0299242424242425</v>
      </c>
      <c r="BC2116" s="8">
        <v>0</v>
      </c>
      <c r="BD2116" s="8">
        <v>0</v>
      </c>
      <c r="BE2116" s="8">
        <v>0</v>
      </c>
      <c r="BF2116" s="8">
        <v>0</v>
      </c>
      <c r="BG2116" s="8">
        <v>0</v>
      </c>
      <c r="BH2116" s="8">
        <v>0</v>
      </c>
      <c r="BI2116" s="8">
        <v>0</v>
      </c>
      <c r="BJ2116" s="8">
        <v>0</v>
      </c>
      <c r="BK2116" s="8">
        <v>0</v>
      </c>
      <c r="BL2116" s="8">
        <v>0</v>
      </c>
      <c r="BM2116" s="8">
        <v>0</v>
      </c>
      <c r="BN2116" s="8">
        <v>0</v>
      </c>
      <c r="BO2116" s="8">
        <v>0</v>
      </c>
      <c r="BP2116" s="8">
        <v>0</v>
      </c>
      <c r="BQ2116" s="8">
        <v>0</v>
      </c>
      <c r="BR2116" s="8">
        <v>0</v>
      </c>
    </row>
    <row r="2117" spans="1:70" x14ac:dyDescent="0.25">
      <c r="A2117" s="6">
        <v>35338405</v>
      </c>
      <c r="B2117" t="s">
        <v>3920</v>
      </c>
      <c r="C2117" s="7" t="s">
        <v>86</v>
      </c>
      <c r="D2117" s="7" t="s">
        <v>94</v>
      </c>
      <c r="E2117" s="7" t="s">
        <v>87</v>
      </c>
      <c r="F2117" t="s">
        <v>2507</v>
      </c>
      <c r="G2117" t="s">
        <v>2508</v>
      </c>
      <c r="H2117" t="s">
        <v>3898</v>
      </c>
      <c r="I2117" t="s">
        <v>165</v>
      </c>
      <c r="J2117" t="s">
        <v>78</v>
      </c>
      <c r="K2117" t="s">
        <v>166</v>
      </c>
      <c r="L2117">
        <v>38.2971683512</v>
      </c>
      <c r="M2117">
        <v>-122.1262265949</v>
      </c>
      <c r="N2117" s="7" t="s">
        <v>3913</v>
      </c>
      <c r="O2117" s="7" t="s">
        <v>3917</v>
      </c>
      <c r="P2117" s="7" t="s">
        <v>3915</v>
      </c>
      <c r="Q2117" s="7" t="s">
        <v>141</v>
      </c>
      <c r="R2117" s="7">
        <v>393</v>
      </c>
      <c r="S2117" s="7">
        <v>728</v>
      </c>
      <c r="T2117" s="7" t="s">
        <v>134</v>
      </c>
      <c r="U2117" s="7" t="s">
        <v>211</v>
      </c>
      <c r="V2117" s="7" t="s">
        <v>217</v>
      </c>
      <c r="W2117" s="8">
        <v>0</v>
      </c>
      <c r="X2117" s="8">
        <v>2.239962121212121</v>
      </c>
      <c r="Y2117" s="8">
        <v>0</v>
      </c>
      <c r="Z2117" s="8">
        <v>2.239962121212121</v>
      </c>
      <c r="AA2117" s="8">
        <v>0</v>
      </c>
      <c r="AB2117" s="8">
        <v>0</v>
      </c>
      <c r="AC2117" s="8">
        <v>0</v>
      </c>
      <c r="AD2117" s="8">
        <v>0</v>
      </c>
      <c r="AE2117" s="8">
        <v>0</v>
      </c>
      <c r="AF2117" s="8">
        <v>0</v>
      </c>
      <c r="AG2117" s="8">
        <v>0</v>
      </c>
      <c r="AH2117" s="8">
        <v>0</v>
      </c>
      <c r="AI2117" s="8">
        <v>0</v>
      </c>
      <c r="AJ2117" s="8">
        <v>0</v>
      </c>
      <c r="AK2117" s="8">
        <v>0</v>
      </c>
      <c r="AL2117" s="8">
        <v>0</v>
      </c>
      <c r="AM2117" s="8">
        <v>0</v>
      </c>
      <c r="AN2117" s="8">
        <v>0</v>
      </c>
      <c r="AO2117" s="8">
        <v>0</v>
      </c>
      <c r="AP2117" s="8">
        <v>0</v>
      </c>
      <c r="AQ2117" s="8">
        <v>0</v>
      </c>
      <c r="AR2117" s="8">
        <v>0</v>
      </c>
      <c r="AS2117" s="8">
        <v>0</v>
      </c>
      <c r="AT2117" s="8">
        <v>0</v>
      </c>
      <c r="AU2117" s="7">
        <v>0</v>
      </c>
      <c r="AV2117" s="7">
        <v>0</v>
      </c>
      <c r="AW2117" s="7">
        <v>0</v>
      </c>
      <c r="AX2117" s="7">
        <v>0</v>
      </c>
      <c r="AY2117" s="7">
        <v>0</v>
      </c>
      <c r="AZ2117" s="7">
        <v>2.239962121212121</v>
      </c>
      <c r="BA2117" s="7">
        <v>0</v>
      </c>
      <c r="BB2117" s="7">
        <v>2.239962121212121</v>
      </c>
      <c r="BC2117" s="8">
        <v>0</v>
      </c>
      <c r="BD2117" s="8">
        <v>0</v>
      </c>
      <c r="BE2117" s="8">
        <v>0</v>
      </c>
      <c r="BF2117" s="8">
        <v>0</v>
      </c>
      <c r="BG2117" s="8">
        <v>0</v>
      </c>
      <c r="BH2117" s="8">
        <v>0</v>
      </c>
      <c r="BI2117" s="8">
        <v>0</v>
      </c>
      <c r="BJ2117" s="8">
        <v>0</v>
      </c>
      <c r="BK2117" s="8">
        <v>0</v>
      </c>
      <c r="BL2117" s="8">
        <v>0</v>
      </c>
      <c r="BM2117" s="8">
        <v>0</v>
      </c>
      <c r="BN2117" s="8">
        <v>0</v>
      </c>
      <c r="BO2117" s="8">
        <v>0</v>
      </c>
      <c r="BP2117" s="8">
        <v>0</v>
      </c>
      <c r="BQ2117" s="8">
        <v>0</v>
      </c>
      <c r="BR2117" s="8">
        <v>0</v>
      </c>
    </row>
    <row r="2118" spans="1:70" x14ac:dyDescent="0.25">
      <c r="A2118" s="6">
        <v>35338406</v>
      </c>
      <c r="B2118" t="s">
        <v>3921</v>
      </c>
      <c r="C2118" s="7" t="s">
        <v>86</v>
      </c>
      <c r="D2118" s="7" t="s">
        <v>94</v>
      </c>
      <c r="E2118" s="7" t="s">
        <v>87</v>
      </c>
      <c r="F2118" t="s">
        <v>2507</v>
      </c>
      <c r="G2118" t="s">
        <v>2508</v>
      </c>
      <c r="H2118" t="s">
        <v>3898</v>
      </c>
      <c r="I2118" t="s">
        <v>165</v>
      </c>
      <c r="J2118" t="s">
        <v>78</v>
      </c>
      <c r="K2118" t="s">
        <v>166</v>
      </c>
      <c r="L2118">
        <v>38.287747557400003</v>
      </c>
      <c r="M2118">
        <v>-122.1043464111</v>
      </c>
      <c r="N2118" s="7" t="s">
        <v>3913</v>
      </c>
      <c r="O2118" s="7" t="s">
        <v>3917</v>
      </c>
      <c r="P2118" s="7" t="s">
        <v>3915</v>
      </c>
      <c r="Q2118" s="7" t="s">
        <v>141</v>
      </c>
      <c r="R2118" s="7">
        <v>393</v>
      </c>
      <c r="S2118" s="7">
        <v>728</v>
      </c>
      <c r="T2118" s="7" t="s">
        <v>134</v>
      </c>
      <c r="U2118" s="7" t="s">
        <v>211</v>
      </c>
      <c r="V2118" s="7" t="s">
        <v>222</v>
      </c>
      <c r="W2118" s="8">
        <v>0</v>
      </c>
      <c r="X2118" s="8">
        <v>1.1399621212121211</v>
      </c>
      <c r="Y2118" s="8">
        <v>0</v>
      </c>
      <c r="Z2118" s="8">
        <v>1.1399621212121211</v>
      </c>
      <c r="AA2118" s="8">
        <v>0</v>
      </c>
      <c r="AB2118" s="8">
        <v>0</v>
      </c>
      <c r="AC2118" s="8">
        <v>0</v>
      </c>
      <c r="AD2118" s="8">
        <v>0</v>
      </c>
      <c r="AE2118" s="8">
        <v>0</v>
      </c>
      <c r="AF2118" s="8">
        <v>0</v>
      </c>
      <c r="AG2118" s="8">
        <v>0</v>
      </c>
      <c r="AH2118" s="8">
        <v>0</v>
      </c>
      <c r="AI2118" s="8">
        <v>0</v>
      </c>
      <c r="AJ2118" s="8">
        <v>0</v>
      </c>
      <c r="AK2118" s="8">
        <v>0</v>
      </c>
      <c r="AL2118" s="8">
        <v>0</v>
      </c>
      <c r="AM2118" s="8">
        <v>0</v>
      </c>
      <c r="AN2118" s="8">
        <v>0</v>
      </c>
      <c r="AO2118" s="8">
        <v>0</v>
      </c>
      <c r="AP2118" s="8">
        <v>0</v>
      </c>
      <c r="AQ2118" s="8">
        <v>0</v>
      </c>
      <c r="AR2118" s="8">
        <v>0</v>
      </c>
      <c r="AS2118" s="8">
        <v>0</v>
      </c>
      <c r="AT2118" s="8">
        <v>0</v>
      </c>
      <c r="AU2118" s="7">
        <v>0</v>
      </c>
      <c r="AV2118" s="7">
        <v>0</v>
      </c>
      <c r="AW2118" s="7">
        <v>0</v>
      </c>
      <c r="AX2118" s="7">
        <v>0</v>
      </c>
      <c r="AY2118" s="7">
        <v>0</v>
      </c>
      <c r="AZ2118" s="7">
        <v>1.1399621212121211</v>
      </c>
      <c r="BA2118" s="7">
        <v>0</v>
      </c>
      <c r="BB2118" s="7">
        <v>1.1399621212121211</v>
      </c>
      <c r="BC2118" s="8">
        <v>0</v>
      </c>
      <c r="BD2118" s="8">
        <v>0</v>
      </c>
      <c r="BE2118" s="8">
        <v>0</v>
      </c>
      <c r="BF2118" s="8">
        <v>0</v>
      </c>
      <c r="BG2118" s="8">
        <v>0</v>
      </c>
      <c r="BH2118" s="8">
        <v>0</v>
      </c>
      <c r="BI2118" s="8">
        <v>0</v>
      </c>
      <c r="BJ2118" s="8">
        <v>0</v>
      </c>
      <c r="BK2118" s="8">
        <v>0</v>
      </c>
      <c r="BL2118" s="8">
        <v>0</v>
      </c>
      <c r="BM2118" s="8">
        <v>0</v>
      </c>
      <c r="BN2118" s="8">
        <v>0</v>
      </c>
      <c r="BO2118" s="8">
        <v>0</v>
      </c>
      <c r="BP2118" s="8">
        <v>0</v>
      </c>
      <c r="BQ2118" s="8">
        <v>0</v>
      </c>
      <c r="BR2118" s="8">
        <v>0</v>
      </c>
    </row>
    <row r="2119" spans="1:70" x14ac:dyDescent="0.25">
      <c r="A2119" s="6">
        <v>35338407</v>
      </c>
      <c r="B2119" t="s">
        <v>3922</v>
      </c>
      <c r="C2119" s="7" t="s">
        <v>86</v>
      </c>
      <c r="D2119" s="7" t="s">
        <v>94</v>
      </c>
      <c r="E2119" s="7" t="s">
        <v>87</v>
      </c>
      <c r="F2119" t="s">
        <v>2507</v>
      </c>
      <c r="G2119" t="s">
        <v>2508</v>
      </c>
      <c r="H2119" t="s">
        <v>3898</v>
      </c>
      <c r="I2119" t="s">
        <v>165</v>
      </c>
      <c r="J2119" t="s">
        <v>78</v>
      </c>
      <c r="K2119" t="s">
        <v>166</v>
      </c>
      <c r="L2119">
        <v>38.303893141000003</v>
      </c>
      <c r="M2119">
        <v>-122.0964183984</v>
      </c>
      <c r="N2119" s="7" t="s">
        <v>3913</v>
      </c>
      <c r="O2119" s="7" t="s">
        <v>3917</v>
      </c>
      <c r="P2119" s="7" t="s">
        <v>3915</v>
      </c>
      <c r="Q2119" s="7" t="s">
        <v>141</v>
      </c>
      <c r="R2119" s="7">
        <v>393</v>
      </c>
      <c r="S2119" s="7">
        <v>728</v>
      </c>
      <c r="T2119" s="7" t="s">
        <v>134</v>
      </c>
      <c r="U2119" s="7" t="s">
        <v>211</v>
      </c>
      <c r="V2119" s="7" t="s">
        <v>217</v>
      </c>
      <c r="W2119" s="8">
        <v>0</v>
      </c>
      <c r="X2119" s="8">
        <v>0.66003787878787878</v>
      </c>
      <c r="Y2119" s="8">
        <v>0</v>
      </c>
      <c r="Z2119" s="8">
        <v>0.66003787878787878</v>
      </c>
      <c r="AA2119" s="8">
        <v>0</v>
      </c>
      <c r="AB2119" s="8">
        <v>0</v>
      </c>
      <c r="AC2119" s="8">
        <v>0</v>
      </c>
      <c r="AD2119" s="8">
        <v>0</v>
      </c>
      <c r="AE2119" s="8">
        <v>0</v>
      </c>
      <c r="AF2119" s="8">
        <v>0</v>
      </c>
      <c r="AG2119" s="8">
        <v>0</v>
      </c>
      <c r="AH2119" s="8">
        <v>0</v>
      </c>
      <c r="AI2119" s="8">
        <v>0</v>
      </c>
      <c r="AJ2119" s="8">
        <v>0</v>
      </c>
      <c r="AK2119" s="8">
        <v>0</v>
      </c>
      <c r="AL2119" s="8">
        <v>0</v>
      </c>
      <c r="AM2119" s="8">
        <v>0</v>
      </c>
      <c r="AN2119" s="8">
        <v>0</v>
      </c>
      <c r="AO2119" s="8">
        <v>0</v>
      </c>
      <c r="AP2119" s="8">
        <v>0</v>
      </c>
      <c r="AQ2119" s="8">
        <v>0</v>
      </c>
      <c r="AR2119" s="8">
        <v>0</v>
      </c>
      <c r="AS2119" s="8">
        <v>0</v>
      </c>
      <c r="AT2119" s="8">
        <v>0</v>
      </c>
      <c r="AU2119" s="7">
        <v>0</v>
      </c>
      <c r="AV2119" s="7">
        <v>0</v>
      </c>
      <c r="AW2119" s="7">
        <v>0</v>
      </c>
      <c r="AX2119" s="7">
        <v>0</v>
      </c>
      <c r="AY2119" s="7">
        <v>0</v>
      </c>
      <c r="AZ2119" s="7">
        <v>0.66003787878787878</v>
      </c>
      <c r="BA2119" s="7">
        <v>0</v>
      </c>
      <c r="BB2119" s="7">
        <v>0.66003787878787878</v>
      </c>
      <c r="BC2119" s="8">
        <v>0</v>
      </c>
      <c r="BD2119" s="8">
        <v>0</v>
      </c>
      <c r="BE2119" s="8">
        <v>0</v>
      </c>
      <c r="BF2119" s="8">
        <v>0</v>
      </c>
      <c r="BG2119" s="8">
        <v>0</v>
      </c>
      <c r="BH2119" s="8">
        <v>0</v>
      </c>
      <c r="BI2119" s="8">
        <v>0</v>
      </c>
      <c r="BJ2119" s="8">
        <v>0</v>
      </c>
      <c r="BK2119" s="8">
        <v>0</v>
      </c>
      <c r="BL2119" s="8">
        <v>0</v>
      </c>
      <c r="BM2119" s="8">
        <v>0</v>
      </c>
      <c r="BN2119" s="8">
        <v>0</v>
      </c>
      <c r="BO2119" s="8">
        <v>0</v>
      </c>
      <c r="BP2119" s="8">
        <v>0</v>
      </c>
      <c r="BQ2119" s="8">
        <v>0</v>
      </c>
      <c r="BR2119" s="8">
        <v>0</v>
      </c>
    </row>
    <row r="2120" spans="1:70" x14ac:dyDescent="0.25">
      <c r="A2120" s="6">
        <v>35338408</v>
      </c>
      <c r="B2120" t="s">
        <v>3923</v>
      </c>
      <c r="C2120" s="7" t="s">
        <v>86</v>
      </c>
      <c r="D2120" s="7" t="s">
        <v>94</v>
      </c>
      <c r="E2120" s="7" t="s">
        <v>87</v>
      </c>
      <c r="F2120" t="s">
        <v>2507</v>
      </c>
      <c r="G2120" t="s">
        <v>2508</v>
      </c>
      <c r="H2120" t="s">
        <v>3898</v>
      </c>
      <c r="I2120" t="s">
        <v>165</v>
      </c>
      <c r="J2120" t="s">
        <v>78</v>
      </c>
      <c r="K2120" t="s">
        <v>166</v>
      </c>
      <c r="L2120">
        <v>38.314831454100002</v>
      </c>
      <c r="M2120">
        <v>-122.0961581074</v>
      </c>
      <c r="N2120" s="7" t="s">
        <v>3913</v>
      </c>
      <c r="O2120" s="7" t="s">
        <v>3917</v>
      </c>
      <c r="P2120" s="7" t="s">
        <v>3915</v>
      </c>
      <c r="Q2120" s="7" t="s">
        <v>141</v>
      </c>
      <c r="R2120" s="7">
        <v>393</v>
      </c>
      <c r="S2120" s="7">
        <v>728</v>
      </c>
      <c r="T2120" s="7" t="s">
        <v>134</v>
      </c>
      <c r="U2120" s="7" t="s">
        <v>211</v>
      </c>
      <c r="V2120" s="7" t="s">
        <v>80</v>
      </c>
      <c r="W2120" s="8">
        <v>0</v>
      </c>
      <c r="X2120" s="8">
        <v>1.1299242424242424</v>
      </c>
      <c r="Y2120" s="8">
        <v>0</v>
      </c>
      <c r="Z2120" s="8">
        <v>1.1299242424242424</v>
      </c>
      <c r="AA2120" s="8">
        <v>0</v>
      </c>
      <c r="AB2120" s="8">
        <v>0</v>
      </c>
      <c r="AC2120" s="8">
        <v>0</v>
      </c>
      <c r="AD2120" s="8">
        <v>0</v>
      </c>
      <c r="AE2120" s="8">
        <v>0</v>
      </c>
      <c r="AF2120" s="8">
        <v>0</v>
      </c>
      <c r="AG2120" s="8">
        <v>0</v>
      </c>
      <c r="AH2120" s="8">
        <v>0</v>
      </c>
      <c r="AI2120" s="8">
        <v>0</v>
      </c>
      <c r="AJ2120" s="8">
        <v>0</v>
      </c>
      <c r="AK2120" s="8">
        <v>0</v>
      </c>
      <c r="AL2120" s="8">
        <v>0</v>
      </c>
      <c r="AM2120" s="8">
        <v>0</v>
      </c>
      <c r="AN2120" s="8">
        <v>0</v>
      </c>
      <c r="AO2120" s="8">
        <v>0</v>
      </c>
      <c r="AP2120" s="8">
        <v>0</v>
      </c>
      <c r="AQ2120" s="8">
        <v>0</v>
      </c>
      <c r="AR2120" s="8">
        <v>0</v>
      </c>
      <c r="AS2120" s="8">
        <v>0</v>
      </c>
      <c r="AT2120" s="8">
        <v>0</v>
      </c>
      <c r="AU2120" s="7">
        <v>0</v>
      </c>
      <c r="AV2120" s="7">
        <v>0</v>
      </c>
      <c r="AW2120" s="7">
        <v>0</v>
      </c>
      <c r="AX2120" s="7">
        <v>0</v>
      </c>
      <c r="AY2120" s="7">
        <v>0</v>
      </c>
      <c r="AZ2120" s="7">
        <v>1.1299242424242424</v>
      </c>
      <c r="BA2120" s="7">
        <v>0</v>
      </c>
      <c r="BB2120" s="7">
        <v>1.1299242424242424</v>
      </c>
      <c r="BC2120" s="8">
        <v>0</v>
      </c>
      <c r="BD2120" s="8">
        <v>0</v>
      </c>
      <c r="BE2120" s="8">
        <v>0</v>
      </c>
      <c r="BF2120" s="8">
        <v>0</v>
      </c>
      <c r="BG2120" s="8">
        <v>0</v>
      </c>
      <c r="BH2120" s="8">
        <v>0</v>
      </c>
      <c r="BI2120" s="8">
        <v>0</v>
      </c>
      <c r="BJ2120" s="8">
        <v>0</v>
      </c>
      <c r="BK2120" s="8">
        <v>0</v>
      </c>
      <c r="BL2120" s="8">
        <v>0</v>
      </c>
      <c r="BM2120" s="8">
        <v>0</v>
      </c>
      <c r="BN2120" s="8">
        <v>0</v>
      </c>
      <c r="BO2120" s="8">
        <v>0</v>
      </c>
      <c r="BP2120" s="8">
        <v>0</v>
      </c>
      <c r="BQ2120" s="8">
        <v>0</v>
      </c>
      <c r="BR2120" s="8">
        <v>0</v>
      </c>
    </row>
    <row r="2121" spans="1:70" x14ac:dyDescent="0.25">
      <c r="A2121" s="6">
        <v>35338409</v>
      </c>
      <c r="B2121" t="s">
        <v>3924</v>
      </c>
      <c r="C2121" s="7" t="s">
        <v>86</v>
      </c>
      <c r="D2121" s="7" t="s">
        <v>94</v>
      </c>
      <c r="E2121" s="7" t="s">
        <v>87</v>
      </c>
      <c r="F2121" t="s">
        <v>2507</v>
      </c>
      <c r="G2121" t="s">
        <v>2508</v>
      </c>
      <c r="H2121" t="s">
        <v>3898</v>
      </c>
      <c r="I2121" t="s">
        <v>165</v>
      </c>
      <c r="J2121" t="s">
        <v>78</v>
      </c>
      <c r="K2121" t="s">
        <v>166</v>
      </c>
      <c r="L2121">
        <v>38.296820564500003</v>
      </c>
      <c r="M2121">
        <v>-122.13556338940001</v>
      </c>
      <c r="N2121" s="7" t="s">
        <v>3913</v>
      </c>
      <c r="O2121" s="7" t="s">
        <v>3917</v>
      </c>
      <c r="P2121" s="7" t="s">
        <v>3915</v>
      </c>
      <c r="Q2121" s="7" t="s">
        <v>141</v>
      </c>
      <c r="R2121" s="7">
        <v>393</v>
      </c>
      <c r="S2121" s="7">
        <v>728</v>
      </c>
      <c r="T2121" s="7" t="s">
        <v>134</v>
      </c>
      <c r="U2121" s="7" t="s">
        <v>211</v>
      </c>
      <c r="V2121" s="7" t="s">
        <v>217</v>
      </c>
      <c r="W2121" s="8">
        <v>0</v>
      </c>
      <c r="X2121" s="8">
        <v>2.35</v>
      </c>
      <c r="Y2121" s="8">
        <v>0</v>
      </c>
      <c r="Z2121" s="8">
        <v>2.35</v>
      </c>
      <c r="AA2121" s="8">
        <v>0</v>
      </c>
      <c r="AB2121" s="8">
        <v>0</v>
      </c>
      <c r="AC2121" s="8">
        <v>0</v>
      </c>
      <c r="AD2121" s="8">
        <v>0</v>
      </c>
      <c r="AE2121" s="8">
        <v>0</v>
      </c>
      <c r="AF2121" s="8">
        <v>0</v>
      </c>
      <c r="AG2121" s="8">
        <v>0</v>
      </c>
      <c r="AH2121" s="8">
        <v>0</v>
      </c>
      <c r="AI2121" s="8">
        <v>0</v>
      </c>
      <c r="AJ2121" s="8">
        <v>0</v>
      </c>
      <c r="AK2121" s="8">
        <v>0</v>
      </c>
      <c r="AL2121" s="8">
        <v>0</v>
      </c>
      <c r="AM2121" s="8">
        <v>0</v>
      </c>
      <c r="AN2121" s="8">
        <v>0</v>
      </c>
      <c r="AO2121" s="8">
        <v>0</v>
      </c>
      <c r="AP2121" s="8">
        <v>0</v>
      </c>
      <c r="AQ2121" s="8">
        <v>0</v>
      </c>
      <c r="AR2121" s="8">
        <v>0</v>
      </c>
      <c r="AS2121" s="8">
        <v>0</v>
      </c>
      <c r="AT2121" s="8">
        <v>0</v>
      </c>
      <c r="AU2121" s="7">
        <v>0</v>
      </c>
      <c r="AV2121" s="7">
        <v>0</v>
      </c>
      <c r="AW2121" s="7">
        <v>0</v>
      </c>
      <c r="AX2121" s="7">
        <v>0</v>
      </c>
      <c r="AY2121" s="7">
        <v>0</v>
      </c>
      <c r="AZ2121" s="7">
        <v>2.35</v>
      </c>
      <c r="BA2121" s="7">
        <v>0</v>
      </c>
      <c r="BB2121" s="7">
        <v>2.35</v>
      </c>
      <c r="BC2121" s="8">
        <v>0</v>
      </c>
      <c r="BD2121" s="8">
        <v>0</v>
      </c>
      <c r="BE2121" s="8">
        <v>0</v>
      </c>
      <c r="BF2121" s="8">
        <v>0</v>
      </c>
      <c r="BG2121" s="8">
        <v>0</v>
      </c>
      <c r="BH2121" s="8">
        <v>0</v>
      </c>
      <c r="BI2121" s="8">
        <v>0</v>
      </c>
      <c r="BJ2121" s="8">
        <v>0</v>
      </c>
      <c r="BK2121" s="8">
        <v>0</v>
      </c>
      <c r="BL2121" s="8">
        <v>0</v>
      </c>
      <c r="BM2121" s="8">
        <v>0</v>
      </c>
      <c r="BN2121" s="8">
        <v>0</v>
      </c>
      <c r="BO2121" s="8">
        <v>0</v>
      </c>
      <c r="BP2121" s="8">
        <v>0</v>
      </c>
      <c r="BQ2121" s="8">
        <v>0</v>
      </c>
      <c r="BR2121" s="8">
        <v>0</v>
      </c>
    </row>
    <row r="2122" spans="1:70" x14ac:dyDescent="0.25">
      <c r="A2122" s="6">
        <v>35338410</v>
      </c>
      <c r="B2122" t="s">
        <v>3925</v>
      </c>
      <c r="C2122" s="7" t="s">
        <v>86</v>
      </c>
      <c r="D2122" s="7" t="s">
        <v>94</v>
      </c>
      <c r="E2122" s="7" t="s">
        <v>87</v>
      </c>
      <c r="F2122" t="s">
        <v>2507</v>
      </c>
      <c r="G2122" t="s">
        <v>2508</v>
      </c>
      <c r="H2122" t="s">
        <v>3898</v>
      </c>
      <c r="I2122" t="s">
        <v>165</v>
      </c>
      <c r="J2122" t="s">
        <v>78</v>
      </c>
      <c r="K2122" t="s">
        <v>166</v>
      </c>
      <c r="L2122">
        <v>38.292452474000001</v>
      </c>
      <c r="M2122">
        <v>-122.1292218016</v>
      </c>
      <c r="N2122" s="7" t="s">
        <v>3913</v>
      </c>
      <c r="O2122" s="7" t="s">
        <v>3917</v>
      </c>
      <c r="P2122" s="7" t="s">
        <v>3915</v>
      </c>
      <c r="Q2122" s="7" t="s">
        <v>141</v>
      </c>
      <c r="R2122" s="7">
        <v>393</v>
      </c>
      <c r="S2122" s="7">
        <v>728</v>
      </c>
      <c r="T2122" s="7" t="s">
        <v>134</v>
      </c>
      <c r="U2122" s="7" t="s">
        <v>211</v>
      </c>
      <c r="V2122" s="7" t="s">
        <v>80</v>
      </c>
      <c r="W2122" s="8">
        <v>0</v>
      </c>
      <c r="X2122" s="8">
        <v>2.2100378787878787</v>
      </c>
      <c r="Y2122" s="8">
        <v>0</v>
      </c>
      <c r="Z2122" s="8">
        <v>2.2100378787878787</v>
      </c>
      <c r="AA2122" s="8">
        <v>0</v>
      </c>
      <c r="AB2122" s="8">
        <v>0</v>
      </c>
      <c r="AC2122" s="8">
        <v>0</v>
      </c>
      <c r="AD2122" s="8">
        <v>0</v>
      </c>
      <c r="AE2122" s="8">
        <v>0</v>
      </c>
      <c r="AF2122" s="8">
        <v>0</v>
      </c>
      <c r="AG2122" s="8">
        <v>0</v>
      </c>
      <c r="AH2122" s="8">
        <v>0</v>
      </c>
      <c r="AI2122" s="8">
        <v>0</v>
      </c>
      <c r="AJ2122" s="8">
        <v>0</v>
      </c>
      <c r="AK2122" s="8">
        <v>0</v>
      </c>
      <c r="AL2122" s="8">
        <v>0</v>
      </c>
      <c r="AM2122" s="8">
        <v>0</v>
      </c>
      <c r="AN2122" s="8">
        <v>0</v>
      </c>
      <c r="AO2122" s="8">
        <v>0</v>
      </c>
      <c r="AP2122" s="8">
        <v>0</v>
      </c>
      <c r="AQ2122" s="8">
        <v>0</v>
      </c>
      <c r="AR2122" s="8">
        <v>0</v>
      </c>
      <c r="AS2122" s="8">
        <v>0</v>
      </c>
      <c r="AT2122" s="8">
        <v>0</v>
      </c>
      <c r="AU2122" s="7">
        <v>0</v>
      </c>
      <c r="AV2122" s="7">
        <v>0</v>
      </c>
      <c r="AW2122" s="7">
        <v>0</v>
      </c>
      <c r="AX2122" s="7">
        <v>0</v>
      </c>
      <c r="AY2122" s="7">
        <v>0</v>
      </c>
      <c r="AZ2122" s="7">
        <v>2.2100378787878787</v>
      </c>
      <c r="BA2122" s="7">
        <v>0</v>
      </c>
      <c r="BB2122" s="7">
        <v>2.2100378787878787</v>
      </c>
      <c r="BC2122" s="8">
        <v>0</v>
      </c>
      <c r="BD2122" s="8">
        <v>0</v>
      </c>
      <c r="BE2122" s="8">
        <v>0</v>
      </c>
      <c r="BF2122" s="8">
        <v>0</v>
      </c>
      <c r="BG2122" s="8">
        <v>0</v>
      </c>
      <c r="BH2122" s="8">
        <v>0</v>
      </c>
      <c r="BI2122" s="8">
        <v>0</v>
      </c>
      <c r="BJ2122" s="8">
        <v>0</v>
      </c>
      <c r="BK2122" s="8">
        <v>0</v>
      </c>
      <c r="BL2122" s="8">
        <v>0</v>
      </c>
      <c r="BM2122" s="8">
        <v>0</v>
      </c>
      <c r="BN2122" s="8">
        <v>0</v>
      </c>
      <c r="BO2122" s="8">
        <v>0</v>
      </c>
      <c r="BP2122" s="8">
        <v>0</v>
      </c>
      <c r="BQ2122" s="8">
        <v>0</v>
      </c>
      <c r="BR2122" s="8">
        <v>0</v>
      </c>
    </row>
    <row r="2123" spans="1:70" x14ac:dyDescent="0.25">
      <c r="A2123" s="6">
        <v>35339293</v>
      </c>
      <c r="B2123" t="s">
        <v>3926</v>
      </c>
      <c r="C2123" s="7" t="s">
        <v>86</v>
      </c>
      <c r="D2123" s="7" t="s">
        <v>94</v>
      </c>
      <c r="E2123" s="7" t="s">
        <v>87</v>
      </c>
      <c r="F2123" t="s">
        <v>2507</v>
      </c>
      <c r="G2123" t="s">
        <v>2508</v>
      </c>
      <c r="H2123" t="s">
        <v>3898</v>
      </c>
      <c r="I2123" t="s">
        <v>165</v>
      </c>
      <c r="J2123" t="s">
        <v>78</v>
      </c>
      <c r="K2123" t="s">
        <v>154</v>
      </c>
      <c r="L2123">
        <v>38.315765763999998</v>
      </c>
      <c r="M2123">
        <v>-122.1038906222</v>
      </c>
      <c r="N2123" s="7" t="s">
        <v>3913</v>
      </c>
      <c r="O2123" s="7" t="s">
        <v>3917</v>
      </c>
      <c r="P2123" s="7" t="s">
        <v>3915</v>
      </c>
      <c r="Q2123" s="7" t="s">
        <v>141</v>
      </c>
      <c r="R2123" s="7">
        <v>393</v>
      </c>
      <c r="S2123" s="7">
        <v>728</v>
      </c>
      <c r="T2123" s="7" t="s">
        <v>134</v>
      </c>
      <c r="U2123" s="7" t="s">
        <v>211</v>
      </c>
      <c r="V2123" s="7" t="s">
        <v>80</v>
      </c>
      <c r="W2123" s="8">
        <v>0</v>
      </c>
      <c r="X2123" s="8">
        <v>1.1799242424242424</v>
      </c>
      <c r="Y2123" s="8">
        <v>0</v>
      </c>
      <c r="Z2123" s="8">
        <v>1.1799242424242424</v>
      </c>
      <c r="AA2123" s="8">
        <v>0</v>
      </c>
      <c r="AB2123" s="8">
        <v>0</v>
      </c>
      <c r="AC2123" s="8">
        <v>0</v>
      </c>
      <c r="AD2123" s="8">
        <v>0</v>
      </c>
      <c r="AE2123" s="8">
        <v>0</v>
      </c>
      <c r="AF2123" s="8">
        <v>0</v>
      </c>
      <c r="AG2123" s="8">
        <v>0</v>
      </c>
      <c r="AH2123" s="8">
        <v>0</v>
      </c>
      <c r="AI2123" s="8">
        <v>0</v>
      </c>
      <c r="AJ2123" s="8">
        <v>0</v>
      </c>
      <c r="AK2123" s="8">
        <v>0</v>
      </c>
      <c r="AL2123" s="8">
        <v>0</v>
      </c>
      <c r="AM2123" s="8">
        <v>0</v>
      </c>
      <c r="AN2123" s="8">
        <v>0</v>
      </c>
      <c r="AO2123" s="8">
        <v>0</v>
      </c>
      <c r="AP2123" s="8">
        <v>0</v>
      </c>
      <c r="AQ2123" s="8">
        <v>0</v>
      </c>
      <c r="AR2123" s="8">
        <v>0</v>
      </c>
      <c r="AS2123" s="8">
        <v>0</v>
      </c>
      <c r="AT2123" s="8">
        <v>0</v>
      </c>
      <c r="AU2123" s="7">
        <v>0</v>
      </c>
      <c r="AV2123" s="7">
        <v>0</v>
      </c>
      <c r="AW2123" s="7">
        <v>0</v>
      </c>
      <c r="AX2123" s="7">
        <v>0</v>
      </c>
      <c r="AY2123" s="7">
        <v>0</v>
      </c>
      <c r="AZ2123" s="7">
        <v>1.1799242424242424</v>
      </c>
      <c r="BA2123" s="7">
        <v>0</v>
      </c>
      <c r="BB2123" s="7">
        <v>1.1799242424242424</v>
      </c>
      <c r="BC2123" s="8">
        <v>0</v>
      </c>
      <c r="BD2123" s="8">
        <v>0</v>
      </c>
      <c r="BE2123" s="8">
        <v>0</v>
      </c>
      <c r="BF2123" s="8">
        <v>0</v>
      </c>
      <c r="BG2123" s="8">
        <v>0</v>
      </c>
      <c r="BH2123" s="8">
        <v>0</v>
      </c>
      <c r="BI2123" s="8">
        <v>0</v>
      </c>
      <c r="BJ2123" s="8">
        <v>0</v>
      </c>
      <c r="BK2123" s="8">
        <v>0</v>
      </c>
      <c r="BL2123" s="8">
        <v>0</v>
      </c>
      <c r="BM2123" s="8">
        <v>0</v>
      </c>
      <c r="BN2123" s="8">
        <v>0</v>
      </c>
      <c r="BO2123" s="8">
        <v>0</v>
      </c>
      <c r="BP2123" s="8">
        <v>0</v>
      </c>
      <c r="BQ2123" s="8">
        <v>0</v>
      </c>
      <c r="BR2123" s="8">
        <v>0</v>
      </c>
    </row>
    <row r="2124" spans="1:70" x14ac:dyDescent="0.25">
      <c r="A2124" s="6">
        <v>35320463</v>
      </c>
      <c r="B2124" t="s">
        <v>3927</v>
      </c>
      <c r="C2124" s="7" t="s">
        <v>86</v>
      </c>
      <c r="D2124" s="7" t="s">
        <v>94</v>
      </c>
      <c r="E2124" s="7" t="s">
        <v>87</v>
      </c>
      <c r="F2124" t="s">
        <v>2507</v>
      </c>
      <c r="G2124" t="s">
        <v>2508</v>
      </c>
      <c r="H2124" t="s">
        <v>3898</v>
      </c>
      <c r="I2124" t="s">
        <v>165</v>
      </c>
      <c r="J2124" t="s">
        <v>78</v>
      </c>
      <c r="K2124" t="s">
        <v>166</v>
      </c>
      <c r="L2124">
        <v>38.284039999999997</v>
      </c>
      <c r="M2124">
        <v>-122.1279500001</v>
      </c>
      <c r="N2124" s="7" t="s">
        <v>3913</v>
      </c>
      <c r="O2124" s="7" t="s">
        <v>3928</v>
      </c>
      <c r="P2124" s="7" t="s">
        <v>3915</v>
      </c>
      <c r="Q2124" s="7" t="s">
        <v>141</v>
      </c>
      <c r="R2124" s="7">
        <v>419</v>
      </c>
      <c r="S2124" s="7">
        <v>987</v>
      </c>
      <c r="T2124" s="7" t="s">
        <v>220</v>
      </c>
      <c r="U2124" s="7" t="s">
        <v>211</v>
      </c>
      <c r="V2124" s="7" t="s">
        <v>217</v>
      </c>
      <c r="W2124" s="8">
        <v>0</v>
      </c>
      <c r="X2124" s="8">
        <v>0.56003787878787881</v>
      </c>
      <c r="Y2124" s="8">
        <v>0</v>
      </c>
      <c r="Z2124" s="8">
        <v>0.56003787878787881</v>
      </c>
      <c r="AA2124" s="8">
        <v>0</v>
      </c>
      <c r="AB2124" s="8">
        <v>0</v>
      </c>
      <c r="AC2124" s="8">
        <v>0</v>
      </c>
      <c r="AD2124" s="8">
        <v>0</v>
      </c>
      <c r="AE2124" s="8">
        <v>0</v>
      </c>
      <c r="AF2124" s="8">
        <v>0</v>
      </c>
      <c r="AG2124" s="8">
        <v>0</v>
      </c>
      <c r="AH2124" s="8">
        <v>0</v>
      </c>
      <c r="AI2124" s="8">
        <v>0</v>
      </c>
      <c r="AJ2124" s="8">
        <v>0</v>
      </c>
      <c r="AK2124" s="8">
        <v>0</v>
      </c>
      <c r="AL2124" s="8">
        <v>0</v>
      </c>
      <c r="AM2124" s="8">
        <v>0</v>
      </c>
      <c r="AN2124" s="8">
        <v>0</v>
      </c>
      <c r="AO2124" s="8">
        <v>0</v>
      </c>
      <c r="AP2124" s="8">
        <v>0</v>
      </c>
      <c r="AQ2124" s="8">
        <v>0</v>
      </c>
      <c r="AR2124" s="8">
        <v>0</v>
      </c>
      <c r="AS2124" s="8">
        <v>0</v>
      </c>
      <c r="AT2124" s="8">
        <v>0</v>
      </c>
      <c r="AU2124" s="7">
        <v>0</v>
      </c>
      <c r="AV2124" s="7">
        <v>0</v>
      </c>
      <c r="AW2124" s="7">
        <v>0</v>
      </c>
      <c r="AX2124" s="7">
        <v>0</v>
      </c>
      <c r="AY2124" s="7">
        <v>0</v>
      </c>
      <c r="AZ2124" s="7">
        <v>0.56003787878787881</v>
      </c>
      <c r="BA2124" s="7">
        <v>0</v>
      </c>
      <c r="BB2124" s="7">
        <v>0.56003787878787881</v>
      </c>
      <c r="BC2124" s="8">
        <v>0</v>
      </c>
      <c r="BD2124" s="8">
        <v>0</v>
      </c>
      <c r="BE2124" s="8">
        <v>0</v>
      </c>
      <c r="BF2124" s="8">
        <v>0</v>
      </c>
      <c r="BG2124" s="8">
        <v>0</v>
      </c>
      <c r="BH2124" s="8">
        <v>0</v>
      </c>
      <c r="BI2124" s="8">
        <v>0</v>
      </c>
      <c r="BJ2124" s="8">
        <v>0</v>
      </c>
      <c r="BK2124" s="8">
        <v>0</v>
      </c>
      <c r="BL2124" s="8">
        <v>0</v>
      </c>
      <c r="BM2124" s="8">
        <v>0</v>
      </c>
      <c r="BN2124" s="8">
        <v>0</v>
      </c>
      <c r="BO2124" s="8">
        <v>0</v>
      </c>
      <c r="BP2124" s="8">
        <v>0</v>
      </c>
      <c r="BQ2124" s="8">
        <v>0</v>
      </c>
      <c r="BR2124" s="8">
        <v>0</v>
      </c>
    </row>
    <row r="2125" spans="1:70" x14ac:dyDescent="0.25">
      <c r="A2125" s="6">
        <v>35320459</v>
      </c>
      <c r="B2125" t="s">
        <v>3929</v>
      </c>
      <c r="C2125" s="7" t="s">
        <v>86</v>
      </c>
      <c r="D2125" s="7" t="s">
        <v>94</v>
      </c>
      <c r="E2125" s="7" t="s">
        <v>87</v>
      </c>
      <c r="F2125" t="s">
        <v>2507</v>
      </c>
      <c r="G2125" t="s">
        <v>2508</v>
      </c>
      <c r="H2125" t="s">
        <v>3898</v>
      </c>
      <c r="I2125" t="s">
        <v>165</v>
      </c>
      <c r="J2125" t="s">
        <v>78</v>
      </c>
      <c r="K2125" t="s">
        <v>166</v>
      </c>
      <c r="L2125">
        <v>38.251491634799997</v>
      </c>
      <c r="M2125">
        <v>-122.1569755451</v>
      </c>
      <c r="N2125" s="7" t="s">
        <v>3913</v>
      </c>
      <c r="O2125" s="7" t="s">
        <v>3930</v>
      </c>
      <c r="P2125" s="7" t="s">
        <v>3915</v>
      </c>
      <c r="Q2125" s="7" t="s">
        <v>141</v>
      </c>
      <c r="R2125" s="7">
        <v>724</v>
      </c>
      <c r="S2125" s="7">
        <v>1928</v>
      </c>
      <c r="T2125" s="7" t="s">
        <v>220</v>
      </c>
      <c r="U2125" s="7"/>
      <c r="V2125" s="7" t="s">
        <v>2621</v>
      </c>
      <c r="W2125" s="8">
        <v>0.97007575757575759</v>
      </c>
      <c r="X2125" s="8">
        <v>0</v>
      </c>
      <c r="Y2125" s="8">
        <v>0</v>
      </c>
      <c r="Z2125" s="8">
        <v>0.97007575757575759</v>
      </c>
      <c r="AA2125" s="8">
        <v>0</v>
      </c>
      <c r="AB2125" s="8">
        <v>0</v>
      </c>
      <c r="AC2125" s="8">
        <v>0</v>
      </c>
      <c r="AD2125" s="8">
        <v>0</v>
      </c>
      <c r="AE2125" s="8">
        <v>0</v>
      </c>
      <c r="AF2125" s="8">
        <v>0</v>
      </c>
      <c r="AG2125" s="8">
        <v>0</v>
      </c>
      <c r="AH2125" s="8">
        <v>0</v>
      </c>
      <c r="AI2125" s="8">
        <v>0</v>
      </c>
      <c r="AJ2125" s="8">
        <v>0</v>
      </c>
      <c r="AK2125" s="8">
        <v>0</v>
      </c>
      <c r="AL2125" s="8">
        <v>0</v>
      </c>
      <c r="AM2125" s="8">
        <v>0</v>
      </c>
      <c r="AN2125" s="8">
        <v>0</v>
      </c>
      <c r="AO2125" s="8">
        <v>0</v>
      </c>
      <c r="AP2125" s="8">
        <v>0</v>
      </c>
      <c r="AQ2125" s="8">
        <v>0</v>
      </c>
      <c r="AR2125" s="8">
        <v>0</v>
      </c>
      <c r="AS2125" s="8">
        <v>0</v>
      </c>
      <c r="AT2125" s="8">
        <v>0</v>
      </c>
      <c r="AU2125" s="7">
        <v>0</v>
      </c>
      <c r="AV2125" s="7">
        <v>0</v>
      </c>
      <c r="AW2125" s="7">
        <v>0</v>
      </c>
      <c r="AX2125" s="7">
        <v>0</v>
      </c>
      <c r="AY2125" s="7">
        <v>0</v>
      </c>
      <c r="AZ2125" s="7">
        <v>0</v>
      </c>
      <c r="BA2125" s="7">
        <v>0</v>
      </c>
      <c r="BB2125" s="7">
        <v>0</v>
      </c>
      <c r="BC2125" s="8">
        <v>0</v>
      </c>
      <c r="BD2125" s="8">
        <v>0</v>
      </c>
      <c r="BE2125" s="8">
        <v>0</v>
      </c>
      <c r="BF2125" s="8">
        <v>0</v>
      </c>
      <c r="BG2125" s="8">
        <v>0.97007575757575759</v>
      </c>
      <c r="BH2125" s="8">
        <v>0</v>
      </c>
      <c r="BI2125" s="8">
        <v>0</v>
      </c>
      <c r="BJ2125" s="8">
        <v>0.97007575757575759</v>
      </c>
      <c r="BK2125" s="8">
        <v>0</v>
      </c>
      <c r="BL2125" s="8">
        <v>0</v>
      </c>
      <c r="BM2125" s="8">
        <v>0</v>
      </c>
      <c r="BN2125" s="8">
        <v>0</v>
      </c>
      <c r="BO2125" s="8">
        <v>0</v>
      </c>
      <c r="BP2125" s="8">
        <v>0</v>
      </c>
      <c r="BQ2125" s="8">
        <v>0</v>
      </c>
      <c r="BR2125" s="8">
        <v>0</v>
      </c>
    </row>
    <row r="2126" spans="1:70" x14ac:dyDescent="0.25">
      <c r="A2126" s="6">
        <v>35337013</v>
      </c>
      <c r="B2126" t="s">
        <v>3931</v>
      </c>
      <c r="C2126" s="7" t="s">
        <v>86</v>
      </c>
      <c r="D2126" s="7" t="s">
        <v>94</v>
      </c>
      <c r="E2126" s="7" t="s">
        <v>87</v>
      </c>
      <c r="F2126" t="s">
        <v>2507</v>
      </c>
      <c r="G2126" t="s">
        <v>2508</v>
      </c>
      <c r="H2126" t="s">
        <v>3898</v>
      </c>
      <c r="I2126" t="s">
        <v>165</v>
      </c>
      <c r="J2126" t="s">
        <v>78</v>
      </c>
      <c r="K2126" t="s">
        <v>166</v>
      </c>
      <c r="L2126">
        <v>38.249128261899997</v>
      </c>
      <c r="M2126">
        <v>-122.1517449138</v>
      </c>
      <c r="N2126" s="7" t="s">
        <v>3913</v>
      </c>
      <c r="O2126" s="7" t="s">
        <v>3930</v>
      </c>
      <c r="P2126" s="7" t="s">
        <v>3915</v>
      </c>
      <c r="Q2126" s="7" t="s">
        <v>141</v>
      </c>
      <c r="R2126" s="7">
        <v>724</v>
      </c>
      <c r="S2126" s="7">
        <v>1928</v>
      </c>
      <c r="T2126" s="7" t="s">
        <v>220</v>
      </c>
      <c r="U2126" s="7"/>
      <c r="V2126" s="7" t="s">
        <v>2621</v>
      </c>
      <c r="W2126" s="8">
        <v>0.28996212121212123</v>
      </c>
      <c r="X2126" s="8">
        <v>0</v>
      </c>
      <c r="Y2126" s="8">
        <v>0</v>
      </c>
      <c r="Z2126" s="8">
        <v>0.28996212121212123</v>
      </c>
      <c r="AA2126" s="8">
        <v>0</v>
      </c>
      <c r="AB2126" s="8">
        <v>0</v>
      </c>
      <c r="AC2126" s="8">
        <v>0</v>
      </c>
      <c r="AD2126" s="8">
        <v>0</v>
      </c>
      <c r="AE2126" s="8">
        <v>0</v>
      </c>
      <c r="AF2126" s="8">
        <v>0</v>
      </c>
      <c r="AG2126" s="8">
        <v>0</v>
      </c>
      <c r="AH2126" s="8">
        <v>0</v>
      </c>
      <c r="AI2126" s="8">
        <v>0</v>
      </c>
      <c r="AJ2126" s="8">
        <v>0</v>
      </c>
      <c r="AK2126" s="8">
        <v>0</v>
      </c>
      <c r="AL2126" s="8">
        <v>0</v>
      </c>
      <c r="AM2126" s="8">
        <v>0</v>
      </c>
      <c r="AN2126" s="8">
        <v>0</v>
      </c>
      <c r="AO2126" s="8">
        <v>0</v>
      </c>
      <c r="AP2126" s="8">
        <v>0</v>
      </c>
      <c r="AQ2126" s="8">
        <v>0</v>
      </c>
      <c r="AR2126" s="8">
        <v>0</v>
      </c>
      <c r="AS2126" s="8">
        <v>0</v>
      </c>
      <c r="AT2126" s="8">
        <v>0</v>
      </c>
      <c r="AU2126" s="7">
        <v>0</v>
      </c>
      <c r="AV2126" s="7">
        <v>0</v>
      </c>
      <c r="AW2126" s="7">
        <v>0</v>
      </c>
      <c r="AX2126" s="7">
        <v>0</v>
      </c>
      <c r="AY2126" s="7">
        <v>0</v>
      </c>
      <c r="AZ2126" s="7">
        <v>0</v>
      </c>
      <c r="BA2126" s="7">
        <v>0</v>
      </c>
      <c r="BB2126" s="7">
        <v>0</v>
      </c>
      <c r="BC2126" s="8">
        <v>0</v>
      </c>
      <c r="BD2126" s="8">
        <v>0</v>
      </c>
      <c r="BE2126" s="8">
        <v>0</v>
      </c>
      <c r="BF2126" s="8">
        <v>0</v>
      </c>
      <c r="BG2126" s="8">
        <v>0.28996212121212123</v>
      </c>
      <c r="BH2126" s="8">
        <v>0</v>
      </c>
      <c r="BI2126" s="8">
        <v>0</v>
      </c>
      <c r="BJ2126" s="8">
        <v>0.28996212121212123</v>
      </c>
      <c r="BK2126" s="8">
        <v>0</v>
      </c>
      <c r="BL2126" s="8">
        <v>0</v>
      </c>
      <c r="BM2126" s="8">
        <v>0</v>
      </c>
      <c r="BN2126" s="8">
        <v>0</v>
      </c>
      <c r="BO2126" s="8">
        <v>0</v>
      </c>
      <c r="BP2126" s="8">
        <v>0</v>
      </c>
      <c r="BQ2126" s="8">
        <v>0</v>
      </c>
      <c r="BR2126" s="8">
        <v>0</v>
      </c>
    </row>
    <row r="2127" spans="1:70" x14ac:dyDescent="0.25">
      <c r="A2127" s="6">
        <v>35337014</v>
      </c>
      <c r="B2127" t="s">
        <v>3932</v>
      </c>
      <c r="C2127" s="7" t="s">
        <v>86</v>
      </c>
      <c r="D2127" s="7" t="s">
        <v>94</v>
      </c>
      <c r="E2127" s="7" t="s">
        <v>87</v>
      </c>
      <c r="F2127" t="s">
        <v>2507</v>
      </c>
      <c r="G2127" t="s">
        <v>2508</v>
      </c>
      <c r="H2127" t="s">
        <v>3898</v>
      </c>
      <c r="I2127" t="s">
        <v>165</v>
      </c>
      <c r="J2127" t="s">
        <v>78</v>
      </c>
      <c r="K2127" t="s">
        <v>166</v>
      </c>
      <c r="L2127">
        <v>38.252493679499999</v>
      </c>
      <c r="M2127">
        <v>-122.1439811982</v>
      </c>
      <c r="N2127" s="7" t="s">
        <v>3913</v>
      </c>
      <c r="O2127" s="7" t="s">
        <v>3930</v>
      </c>
      <c r="P2127" s="7" t="s">
        <v>3915</v>
      </c>
      <c r="Q2127" s="7" t="s">
        <v>141</v>
      </c>
      <c r="R2127" s="7">
        <v>724</v>
      </c>
      <c r="S2127" s="7">
        <v>1928</v>
      </c>
      <c r="T2127" s="7" t="s">
        <v>220</v>
      </c>
      <c r="U2127" s="7" t="s">
        <v>211</v>
      </c>
      <c r="V2127" s="7" t="s">
        <v>80</v>
      </c>
      <c r="W2127" s="8">
        <v>0.82992424242424245</v>
      </c>
      <c r="X2127" s="8">
        <v>2.0075757575757577E-2</v>
      </c>
      <c r="Y2127" s="8">
        <v>0</v>
      </c>
      <c r="Z2127" s="8">
        <v>0.85</v>
      </c>
      <c r="AA2127" s="8">
        <v>0</v>
      </c>
      <c r="AB2127" s="8">
        <v>0</v>
      </c>
      <c r="AC2127" s="8">
        <v>0</v>
      </c>
      <c r="AD2127" s="8">
        <v>0</v>
      </c>
      <c r="AE2127" s="8">
        <v>0</v>
      </c>
      <c r="AF2127" s="8">
        <v>0</v>
      </c>
      <c r="AG2127" s="8">
        <v>0</v>
      </c>
      <c r="AH2127" s="8">
        <v>0</v>
      </c>
      <c r="AI2127" s="8">
        <v>0</v>
      </c>
      <c r="AJ2127" s="8">
        <v>0</v>
      </c>
      <c r="AK2127" s="8">
        <v>0</v>
      </c>
      <c r="AL2127" s="8">
        <v>0</v>
      </c>
      <c r="AM2127" s="8">
        <v>0</v>
      </c>
      <c r="AN2127" s="8">
        <v>0</v>
      </c>
      <c r="AO2127" s="8">
        <v>0</v>
      </c>
      <c r="AP2127" s="8">
        <v>0</v>
      </c>
      <c r="AQ2127" s="8">
        <v>0</v>
      </c>
      <c r="AR2127" s="8">
        <v>0</v>
      </c>
      <c r="AS2127" s="8">
        <v>0</v>
      </c>
      <c r="AT2127" s="8">
        <v>0</v>
      </c>
      <c r="AU2127" s="7">
        <v>0</v>
      </c>
      <c r="AV2127" s="7">
        <v>0</v>
      </c>
      <c r="AW2127" s="7">
        <v>0</v>
      </c>
      <c r="AX2127" s="7">
        <v>0</v>
      </c>
      <c r="AY2127" s="7">
        <v>0.82992424242424245</v>
      </c>
      <c r="AZ2127" s="7">
        <v>2.0075757575757577E-2</v>
      </c>
      <c r="BA2127" s="7">
        <v>0</v>
      </c>
      <c r="BB2127" s="7">
        <v>0.85</v>
      </c>
      <c r="BC2127" s="8">
        <v>0</v>
      </c>
      <c r="BD2127" s="8">
        <v>0</v>
      </c>
      <c r="BE2127" s="8">
        <v>0</v>
      </c>
      <c r="BF2127" s="8">
        <v>0</v>
      </c>
      <c r="BG2127" s="8">
        <v>0</v>
      </c>
      <c r="BH2127" s="8">
        <v>0</v>
      </c>
      <c r="BI2127" s="8">
        <v>0</v>
      </c>
      <c r="BJ2127" s="8">
        <v>0</v>
      </c>
      <c r="BK2127" s="8">
        <v>0</v>
      </c>
      <c r="BL2127" s="8">
        <v>0</v>
      </c>
      <c r="BM2127" s="8">
        <v>0</v>
      </c>
      <c r="BN2127" s="8">
        <v>0</v>
      </c>
      <c r="BO2127" s="8">
        <v>0</v>
      </c>
      <c r="BP2127" s="8">
        <v>0</v>
      </c>
      <c r="BQ2127" s="8">
        <v>0</v>
      </c>
      <c r="BR2127" s="8">
        <v>0</v>
      </c>
    </row>
    <row r="2128" spans="1:70" x14ac:dyDescent="0.25">
      <c r="A2128" s="6">
        <v>35337015</v>
      </c>
      <c r="B2128" t="s">
        <v>3933</v>
      </c>
      <c r="C2128" s="7" t="s">
        <v>86</v>
      </c>
      <c r="D2128" s="7" t="s">
        <v>94</v>
      </c>
      <c r="E2128" s="7" t="s">
        <v>87</v>
      </c>
      <c r="F2128" t="s">
        <v>2507</v>
      </c>
      <c r="G2128" t="s">
        <v>2508</v>
      </c>
      <c r="H2128" t="s">
        <v>3898</v>
      </c>
      <c r="I2128" t="s">
        <v>165</v>
      </c>
      <c r="J2128" t="s">
        <v>78</v>
      </c>
      <c r="K2128" t="s">
        <v>166</v>
      </c>
      <c r="L2128">
        <v>38.253318564600001</v>
      </c>
      <c r="M2128">
        <v>-122.1355683214</v>
      </c>
      <c r="N2128" s="7" t="s">
        <v>3913</v>
      </c>
      <c r="O2128" s="7" t="s">
        <v>3930</v>
      </c>
      <c r="P2128" s="7" t="s">
        <v>3915</v>
      </c>
      <c r="Q2128" s="7" t="s">
        <v>141</v>
      </c>
      <c r="R2128" s="7">
        <v>724</v>
      </c>
      <c r="S2128" s="7">
        <v>1928</v>
      </c>
      <c r="T2128" s="7" t="s">
        <v>220</v>
      </c>
      <c r="U2128" s="7" t="s">
        <v>211</v>
      </c>
      <c r="V2128" s="7" t="s">
        <v>80</v>
      </c>
      <c r="W2128" s="8">
        <v>0</v>
      </c>
      <c r="X2128" s="8">
        <v>0.48996212121212124</v>
      </c>
      <c r="Y2128" s="8">
        <v>0</v>
      </c>
      <c r="Z2128" s="8">
        <v>0.48996212121212124</v>
      </c>
      <c r="AA2128" s="8">
        <v>0</v>
      </c>
      <c r="AB2128" s="8">
        <v>0</v>
      </c>
      <c r="AC2128" s="8">
        <v>0</v>
      </c>
      <c r="AD2128" s="8">
        <v>0</v>
      </c>
      <c r="AE2128" s="8">
        <v>0</v>
      </c>
      <c r="AF2128" s="8">
        <v>0</v>
      </c>
      <c r="AG2128" s="8">
        <v>0</v>
      </c>
      <c r="AH2128" s="8">
        <v>0</v>
      </c>
      <c r="AI2128" s="8">
        <v>0</v>
      </c>
      <c r="AJ2128" s="8">
        <v>0</v>
      </c>
      <c r="AK2128" s="8">
        <v>0</v>
      </c>
      <c r="AL2128" s="8">
        <v>0</v>
      </c>
      <c r="AM2128" s="8">
        <v>0</v>
      </c>
      <c r="AN2128" s="8">
        <v>0</v>
      </c>
      <c r="AO2128" s="8">
        <v>0</v>
      </c>
      <c r="AP2128" s="8">
        <v>0</v>
      </c>
      <c r="AQ2128" s="8">
        <v>0</v>
      </c>
      <c r="AR2128" s="8">
        <v>0</v>
      </c>
      <c r="AS2128" s="8">
        <v>0</v>
      </c>
      <c r="AT2128" s="8">
        <v>0</v>
      </c>
      <c r="AU2128" s="7">
        <v>0</v>
      </c>
      <c r="AV2128" s="7">
        <v>0</v>
      </c>
      <c r="AW2128" s="7">
        <v>0</v>
      </c>
      <c r="AX2128" s="7">
        <v>0</v>
      </c>
      <c r="AY2128" s="7">
        <v>0</v>
      </c>
      <c r="AZ2128" s="7">
        <v>0.48996212121212124</v>
      </c>
      <c r="BA2128" s="7">
        <v>0</v>
      </c>
      <c r="BB2128" s="7">
        <v>0.48996212121212124</v>
      </c>
      <c r="BC2128" s="8">
        <v>0</v>
      </c>
      <c r="BD2128" s="8">
        <v>0</v>
      </c>
      <c r="BE2128" s="8">
        <v>0</v>
      </c>
      <c r="BF2128" s="8">
        <v>0</v>
      </c>
      <c r="BG2128" s="8">
        <v>0</v>
      </c>
      <c r="BH2128" s="8">
        <v>0</v>
      </c>
      <c r="BI2128" s="8">
        <v>0</v>
      </c>
      <c r="BJ2128" s="8">
        <v>0</v>
      </c>
      <c r="BK2128" s="8">
        <v>0</v>
      </c>
      <c r="BL2128" s="8">
        <v>0</v>
      </c>
      <c r="BM2128" s="8">
        <v>0</v>
      </c>
      <c r="BN2128" s="8">
        <v>0</v>
      </c>
      <c r="BO2128" s="8">
        <v>0</v>
      </c>
      <c r="BP2128" s="8">
        <v>0</v>
      </c>
      <c r="BQ2128" s="8">
        <v>0</v>
      </c>
      <c r="BR2128" s="8">
        <v>0</v>
      </c>
    </row>
    <row r="2129" spans="1:70" x14ac:dyDescent="0.25">
      <c r="A2129" s="6">
        <v>35374057</v>
      </c>
      <c r="B2129" t="s">
        <v>3934</v>
      </c>
      <c r="C2129" s="7" t="s">
        <v>421</v>
      </c>
      <c r="D2129" s="7" t="s">
        <v>2647</v>
      </c>
      <c r="E2129" s="7" t="s">
        <v>421</v>
      </c>
      <c r="F2129" t="s">
        <v>2507</v>
      </c>
      <c r="G2129" t="s">
        <v>2648</v>
      </c>
      <c r="H2129" t="s">
        <v>3935</v>
      </c>
      <c r="I2129" t="s">
        <v>168</v>
      </c>
      <c r="J2129" t="s">
        <v>153</v>
      </c>
      <c r="K2129" t="s">
        <v>169</v>
      </c>
      <c r="L2129">
        <v>38.7004796015</v>
      </c>
      <c r="M2129">
        <v>-122.95743058719999</v>
      </c>
      <c r="N2129" s="7" t="s">
        <v>1855</v>
      </c>
      <c r="O2129" s="7" t="s">
        <v>3936</v>
      </c>
      <c r="P2129" s="7" t="s">
        <v>1857</v>
      </c>
      <c r="Q2129" s="7" t="s">
        <v>141</v>
      </c>
      <c r="R2129" s="7">
        <v>2170</v>
      </c>
      <c r="S2129" s="7">
        <v>1375</v>
      </c>
      <c r="T2129" s="7" t="s">
        <v>123</v>
      </c>
      <c r="U2129" s="7"/>
      <c r="V2129" s="7" t="s">
        <v>422</v>
      </c>
      <c r="W2129" s="8">
        <v>0</v>
      </c>
      <c r="X2129" s="8">
        <v>0.33996212121212122</v>
      </c>
      <c r="Y2129" s="8">
        <v>0</v>
      </c>
      <c r="Z2129" s="8">
        <v>0.33996212121212122</v>
      </c>
      <c r="AA2129" s="8">
        <v>0</v>
      </c>
      <c r="AB2129" s="8">
        <v>0</v>
      </c>
      <c r="AC2129" s="8">
        <v>0</v>
      </c>
      <c r="AD2129" s="8">
        <v>0</v>
      </c>
      <c r="AE2129" s="8">
        <v>0</v>
      </c>
      <c r="AF2129" s="8">
        <v>0</v>
      </c>
      <c r="AG2129" s="8">
        <v>0</v>
      </c>
      <c r="AH2129" s="8">
        <v>0</v>
      </c>
      <c r="AI2129" s="8">
        <v>0</v>
      </c>
      <c r="AJ2129" s="8">
        <v>0</v>
      </c>
      <c r="AK2129" s="8">
        <v>0</v>
      </c>
      <c r="AL2129" s="8">
        <v>0</v>
      </c>
      <c r="AM2129" s="8">
        <v>0</v>
      </c>
      <c r="AN2129" s="8">
        <v>0</v>
      </c>
      <c r="AO2129" s="8">
        <v>0</v>
      </c>
      <c r="AP2129" s="8">
        <v>0</v>
      </c>
      <c r="AQ2129" s="8">
        <v>0</v>
      </c>
      <c r="AR2129" s="8">
        <v>0</v>
      </c>
      <c r="AS2129" s="8">
        <v>0</v>
      </c>
      <c r="AT2129" s="8">
        <v>0</v>
      </c>
      <c r="AU2129" s="7">
        <v>0</v>
      </c>
      <c r="AV2129" s="7">
        <v>0</v>
      </c>
      <c r="AW2129" s="7">
        <v>0</v>
      </c>
      <c r="AX2129" s="7">
        <v>0</v>
      </c>
      <c r="AY2129" s="7">
        <v>0</v>
      </c>
      <c r="AZ2129" s="7">
        <v>0</v>
      </c>
      <c r="BA2129" s="7">
        <v>0</v>
      </c>
      <c r="BB2129" s="7">
        <v>0</v>
      </c>
      <c r="BC2129" s="8">
        <v>0</v>
      </c>
      <c r="BD2129" s="8">
        <v>0</v>
      </c>
      <c r="BE2129" s="8">
        <v>0</v>
      </c>
      <c r="BF2129" s="8">
        <v>0</v>
      </c>
      <c r="BG2129" s="8">
        <v>0</v>
      </c>
      <c r="BH2129" s="8">
        <v>0</v>
      </c>
      <c r="BI2129" s="8">
        <v>0</v>
      </c>
      <c r="BJ2129" s="8">
        <v>0</v>
      </c>
      <c r="BK2129" s="8">
        <v>0</v>
      </c>
      <c r="BL2129" s="8">
        <v>0.33996212121212122</v>
      </c>
      <c r="BM2129" s="8">
        <v>0</v>
      </c>
      <c r="BN2129" s="8">
        <v>0.33996212121212122</v>
      </c>
      <c r="BO2129" s="8">
        <v>0</v>
      </c>
      <c r="BP2129" s="8">
        <v>0</v>
      </c>
      <c r="BQ2129" s="8">
        <v>0</v>
      </c>
      <c r="BR2129" s="8">
        <v>0</v>
      </c>
    </row>
    <row r="2130" spans="1:70" x14ac:dyDescent="0.25">
      <c r="A2130" s="6">
        <v>35072720</v>
      </c>
      <c r="B2130" t="s">
        <v>3937</v>
      </c>
      <c r="C2130" s="7" t="s">
        <v>101</v>
      </c>
      <c r="D2130" s="7" t="s">
        <v>94</v>
      </c>
      <c r="E2130" s="7" t="s">
        <v>95</v>
      </c>
      <c r="F2130" t="s">
        <v>2507</v>
      </c>
      <c r="G2130" t="s">
        <v>2508</v>
      </c>
      <c r="H2130" t="s">
        <v>162</v>
      </c>
      <c r="I2130" t="s">
        <v>163</v>
      </c>
      <c r="J2130" t="s">
        <v>158</v>
      </c>
      <c r="K2130" t="s">
        <v>159</v>
      </c>
      <c r="L2130">
        <v>36.661457124599998</v>
      </c>
      <c r="M2130">
        <v>-121.5472905261</v>
      </c>
      <c r="N2130" s="7" t="s">
        <v>3938</v>
      </c>
      <c r="O2130" s="7" t="s">
        <v>3939</v>
      </c>
      <c r="P2130" s="7" t="s">
        <v>3940</v>
      </c>
      <c r="Q2130" s="7" t="s">
        <v>141</v>
      </c>
      <c r="R2130" s="7">
        <v>1310</v>
      </c>
      <c r="S2130" s="7"/>
      <c r="T2130" s="7"/>
      <c r="U2130" s="7"/>
      <c r="V2130" s="7" t="s">
        <v>101</v>
      </c>
      <c r="W2130" s="8">
        <v>2.2244318181818183</v>
      </c>
      <c r="X2130" s="8">
        <v>0</v>
      </c>
      <c r="Y2130" s="8">
        <v>0</v>
      </c>
      <c r="Z2130" s="8">
        <v>2.2244318181818183</v>
      </c>
      <c r="AA2130" s="8">
        <v>0</v>
      </c>
      <c r="AB2130" s="8">
        <v>0</v>
      </c>
      <c r="AC2130" s="8">
        <v>0</v>
      </c>
      <c r="AD2130" s="8">
        <v>0</v>
      </c>
      <c r="AE2130" s="8">
        <v>2.2244318181818183</v>
      </c>
      <c r="AF2130" s="8">
        <v>0</v>
      </c>
      <c r="AG2130" s="8">
        <v>0</v>
      </c>
      <c r="AH2130" s="8">
        <v>2.2244318181818183</v>
      </c>
      <c r="AI2130" s="8">
        <v>0</v>
      </c>
      <c r="AJ2130" s="8">
        <v>0</v>
      </c>
      <c r="AK2130" s="8">
        <v>0</v>
      </c>
      <c r="AL2130" s="8">
        <v>0</v>
      </c>
      <c r="AM2130" s="8">
        <v>0</v>
      </c>
      <c r="AN2130" s="8">
        <v>0</v>
      </c>
      <c r="AO2130" s="8">
        <v>0</v>
      </c>
      <c r="AP2130" s="8">
        <v>0</v>
      </c>
      <c r="AQ2130" s="8">
        <v>0</v>
      </c>
      <c r="AR2130" s="8">
        <v>0</v>
      </c>
      <c r="AS2130" s="8">
        <v>0</v>
      </c>
      <c r="AT2130" s="8">
        <v>0</v>
      </c>
      <c r="AU2130" s="7">
        <v>0</v>
      </c>
      <c r="AV2130" s="7">
        <v>0</v>
      </c>
      <c r="AW2130" s="7">
        <v>0</v>
      </c>
      <c r="AX2130" s="7">
        <v>0</v>
      </c>
      <c r="AY2130" s="7">
        <v>0</v>
      </c>
      <c r="AZ2130" s="7">
        <v>0</v>
      </c>
      <c r="BA2130" s="7">
        <v>0</v>
      </c>
      <c r="BB2130" s="7">
        <v>0</v>
      </c>
      <c r="BC2130" s="8">
        <v>0</v>
      </c>
      <c r="BD2130" s="8">
        <v>0</v>
      </c>
      <c r="BE2130" s="8">
        <v>0</v>
      </c>
      <c r="BF2130" s="8">
        <v>0</v>
      </c>
      <c r="BG2130" s="8">
        <v>0</v>
      </c>
      <c r="BH2130" s="8">
        <v>0</v>
      </c>
      <c r="BI2130" s="8">
        <v>0</v>
      </c>
      <c r="BJ2130" s="8">
        <v>0</v>
      </c>
      <c r="BK2130" s="8">
        <v>0</v>
      </c>
      <c r="BL2130" s="8">
        <v>0</v>
      </c>
      <c r="BM2130" s="8">
        <v>0</v>
      </c>
      <c r="BN2130" s="8">
        <v>0</v>
      </c>
      <c r="BO2130" s="8">
        <v>0</v>
      </c>
      <c r="BP2130" s="8">
        <v>0</v>
      </c>
      <c r="BQ2130" s="8">
        <v>0</v>
      </c>
      <c r="BR2130" s="8">
        <v>0</v>
      </c>
    </row>
    <row r="2131" spans="1:70" x14ac:dyDescent="0.25">
      <c r="A2131" s="6">
        <v>35399833</v>
      </c>
      <c r="B2131" t="s">
        <v>3941</v>
      </c>
      <c r="C2131" s="7" t="s">
        <v>82</v>
      </c>
      <c r="D2131" s="7" t="s">
        <v>94</v>
      </c>
      <c r="E2131" s="7" t="s">
        <v>83</v>
      </c>
      <c r="F2131" t="s">
        <v>2507</v>
      </c>
      <c r="G2131" t="s">
        <v>2508</v>
      </c>
      <c r="H2131" t="s">
        <v>1100</v>
      </c>
      <c r="I2131" t="s">
        <v>1100</v>
      </c>
      <c r="J2131" t="s">
        <v>158</v>
      </c>
      <c r="K2131" t="s">
        <v>1101</v>
      </c>
      <c r="L2131">
        <v>35.2752386927</v>
      </c>
      <c r="M2131">
        <v>-120.64351099460001</v>
      </c>
      <c r="N2131" s="7" t="s">
        <v>1851</v>
      </c>
      <c r="O2131" s="7" t="s">
        <v>1852</v>
      </c>
      <c r="P2131" s="7" t="s">
        <v>1853</v>
      </c>
      <c r="Q2131" s="7" t="s">
        <v>141</v>
      </c>
      <c r="R2131" s="7">
        <v>1104</v>
      </c>
      <c r="S2131" s="7">
        <v>1903</v>
      </c>
      <c r="T2131" s="7" t="s">
        <v>220</v>
      </c>
      <c r="U2131" s="7"/>
      <c r="V2131" s="7" t="s">
        <v>3092</v>
      </c>
      <c r="W2131" s="8">
        <v>0</v>
      </c>
      <c r="X2131" s="8">
        <v>0</v>
      </c>
      <c r="Y2131" s="8">
        <v>1.33</v>
      </c>
      <c r="Z2131" s="8">
        <v>1.33</v>
      </c>
      <c r="AA2131" s="8">
        <v>0</v>
      </c>
      <c r="AB2131" s="8">
        <v>0</v>
      </c>
      <c r="AC2131" s="8">
        <v>0</v>
      </c>
      <c r="AD2131" s="8">
        <v>0</v>
      </c>
      <c r="AE2131" s="8">
        <v>0</v>
      </c>
      <c r="AF2131" s="8">
        <v>0</v>
      </c>
      <c r="AG2131" s="8">
        <v>0</v>
      </c>
      <c r="AH2131" s="8">
        <v>0</v>
      </c>
      <c r="AI2131" s="8">
        <v>0</v>
      </c>
      <c r="AJ2131" s="8">
        <v>0</v>
      </c>
      <c r="AK2131" s="8">
        <v>0</v>
      </c>
      <c r="AL2131" s="8">
        <v>0</v>
      </c>
      <c r="AM2131" s="8">
        <v>0</v>
      </c>
      <c r="AN2131" s="8">
        <v>0</v>
      </c>
      <c r="AO2131" s="8">
        <v>0</v>
      </c>
      <c r="AP2131" s="8">
        <v>0</v>
      </c>
      <c r="AQ2131" s="8">
        <v>0</v>
      </c>
      <c r="AR2131" s="8">
        <v>0</v>
      </c>
      <c r="AS2131" s="8">
        <v>0</v>
      </c>
      <c r="AT2131" s="8">
        <v>0</v>
      </c>
      <c r="AU2131" s="7">
        <v>0</v>
      </c>
      <c r="AV2131" s="7">
        <v>0</v>
      </c>
      <c r="AW2131" s="7">
        <v>0</v>
      </c>
      <c r="AX2131" s="7">
        <v>0</v>
      </c>
      <c r="AY2131" s="7">
        <v>0</v>
      </c>
      <c r="AZ2131" s="7">
        <v>0</v>
      </c>
      <c r="BA2131" s="7">
        <v>1.33</v>
      </c>
      <c r="BB2131" s="7">
        <v>1.33</v>
      </c>
      <c r="BC2131" s="8">
        <v>0</v>
      </c>
      <c r="BD2131" s="8">
        <v>0</v>
      </c>
      <c r="BE2131" s="8">
        <v>0</v>
      </c>
      <c r="BF2131" s="8">
        <v>0</v>
      </c>
      <c r="BG2131" s="8">
        <v>0</v>
      </c>
      <c r="BH2131" s="8">
        <v>0</v>
      </c>
      <c r="BI2131" s="8">
        <v>0</v>
      </c>
      <c r="BJ2131" s="8">
        <v>0</v>
      </c>
      <c r="BK2131" s="8">
        <v>0</v>
      </c>
      <c r="BL2131" s="8">
        <v>0</v>
      </c>
      <c r="BM2131" s="8">
        <v>0</v>
      </c>
      <c r="BN2131" s="8">
        <v>0</v>
      </c>
      <c r="BO2131" s="8">
        <v>0</v>
      </c>
      <c r="BP2131" s="8">
        <v>0</v>
      </c>
      <c r="BQ2131" s="8">
        <v>0</v>
      </c>
      <c r="BR2131" s="8">
        <v>0</v>
      </c>
    </row>
    <row r="2132" spans="1:70" x14ac:dyDescent="0.25">
      <c r="A2132" s="6">
        <v>35320444</v>
      </c>
      <c r="B2132" t="s">
        <v>3942</v>
      </c>
      <c r="C2132" s="7" t="s">
        <v>82</v>
      </c>
      <c r="D2132" s="7" t="s">
        <v>94</v>
      </c>
      <c r="E2132" s="7" t="s">
        <v>83</v>
      </c>
      <c r="F2132" t="s">
        <v>2507</v>
      </c>
      <c r="G2132" t="s">
        <v>2508</v>
      </c>
      <c r="H2132" t="s">
        <v>1100</v>
      </c>
      <c r="I2132" t="s">
        <v>1100</v>
      </c>
      <c r="J2132" t="s">
        <v>158</v>
      </c>
      <c r="K2132" t="s">
        <v>1101</v>
      </c>
      <c r="L2132">
        <v>35.268272322800001</v>
      </c>
      <c r="M2132">
        <v>-120.6382873404</v>
      </c>
      <c r="N2132" s="7" t="s">
        <v>1851</v>
      </c>
      <c r="O2132" s="7" t="s">
        <v>1852</v>
      </c>
      <c r="P2132" s="7" t="s">
        <v>1853</v>
      </c>
      <c r="Q2132" s="7" t="s">
        <v>141</v>
      </c>
      <c r="R2132" s="7">
        <v>1104</v>
      </c>
      <c r="S2132" s="7">
        <v>1903</v>
      </c>
      <c r="T2132" s="7" t="s">
        <v>220</v>
      </c>
      <c r="U2132" s="7" t="s">
        <v>221</v>
      </c>
      <c r="V2132" s="7" t="s">
        <v>222</v>
      </c>
      <c r="W2132" s="8">
        <v>1.7885606060606061</v>
      </c>
      <c r="X2132" s="8">
        <v>0.36143939393939395</v>
      </c>
      <c r="Y2132" s="8">
        <v>0</v>
      </c>
      <c r="Z2132" s="8">
        <v>2.15</v>
      </c>
      <c r="AA2132" s="8">
        <v>0</v>
      </c>
      <c r="AB2132" s="8">
        <v>0</v>
      </c>
      <c r="AC2132" s="8">
        <v>0</v>
      </c>
      <c r="AD2132" s="8">
        <v>0</v>
      </c>
      <c r="AE2132" s="8">
        <v>0</v>
      </c>
      <c r="AF2132" s="8">
        <v>0</v>
      </c>
      <c r="AG2132" s="8">
        <v>0</v>
      </c>
      <c r="AH2132" s="8">
        <v>0</v>
      </c>
      <c r="AI2132" s="8">
        <v>0</v>
      </c>
      <c r="AJ2132" s="8">
        <v>0</v>
      </c>
      <c r="AK2132" s="8">
        <v>0</v>
      </c>
      <c r="AL2132" s="8">
        <v>0</v>
      </c>
      <c r="AM2132" s="8">
        <v>0</v>
      </c>
      <c r="AN2132" s="8">
        <v>0</v>
      </c>
      <c r="AO2132" s="8">
        <v>0</v>
      </c>
      <c r="AP2132" s="8">
        <v>0</v>
      </c>
      <c r="AQ2132" s="8">
        <v>0</v>
      </c>
      <c r="AR2132" s="8">
        <v>0</v>
      </c>
      <c r="AS2132" s="8">
        <v>0</v>
      </c>
      <c r="AT2132" s="8">
        <v>0</v>
      </c>
      <c r="AU2132" s="7">
        <v>0</v>
      </c>
      <c r="AV2132" s="7">
        <v>0</v>
      </c>
      <c r="AW2132" s="7">
        <v>0</v>
      </c>
      <c r="AX2132" s="7">
        <v>0</v>
      </c>
      <c r="AY2132" s="7">
        <v>1.7885606060606061</v>
      </c>
      <c r="AZ2132" s="7">
        <v>0.36143939393939389</v>
      </c>
      <c r="BA2132" s="7">
        <v>0</v>
      </c>
      <c r="BB2132" s="7">
        <v>2.15</v>
      </c>
      <c r="BC2132" s="8">
        <v>0</v>
      </c>
      <c r="BD2132" s="8">
        <v>0</v>
      </c>
      <c r="BE2132" s="8">
        <v>0</v>
      </c>
      <c r="BF2132" s="8">
        <v>0</v>
      </c>
      <c r="BG2132" s="8">
        <v>0</v>
      </c>
      <c r="BH2132" s="8">
        <v>0</v>
      </c>
      <c r="BI2132" s="8">
        <v>0</v>
      </c>
      <c r="BJ2132" s="8">
        <v>0</v>
      </c>
      <c r="BK2132" s="8">
        <v>0</v>
      </c>
      <c r="BL2132" s="8">
        <v>0</v>
      </c>
      <c r="BM2132" s="8">
        <v>0</v>
      </c>
      <c r="BN2132" s="8">
        <v>0</v>
      </c>
      <c r="BO2132" s="8">
        <v>0</v>
      </c>
      <c r="BP2132" s="8">
        <v>0</v>
      </c>
      <c r="BQ2132" s="8">
        <v>0</v>
      </c>
      <c r="BR2132" s="8">
        <v>0</v>
      </c>
    </row>
    <row r="2133" spans="1:70" x14ac:dyDescent="0.25">
      <c r="A2133" s="6">
        <v>35135864</v>
      </c>
      <c r="B2133" t="s">
        <v>3943</v>
      </c>
      <c r="C2133" s="7" t="s">
        <v>115</v>
      </c>
      <c r="D2133" s="7" t="s">
        <v>94</v>
      </c>
      <c r="E2133" s="7" t="s">
        <v>95</v>
      </c>
      <c r="F2133" t="s">
        <v>2507</v>
      </c>
      <c r="G2133" t="s">
        <v>2508</v>
      </c>
      <c r="H2133" t="s">
        <v>112</v>
      </c>
      <c r="I2133" t="s">
        <v>77</v>
      </c>
      <c r="J2133" t="s">
        <v>78</v>
      </c>
      <c r="K2133" t="s">
        <v>79</v>
      </c>
      <c r="L2133">
        <v>40.017996699299999</v>
      </c>
      <c r="M2133">
        <v>-121.0405390941</v>
      </c>
      <c r="N2133" s="7" t="s">
        <v>502</v>
      </c>
      <c r="O2133" s="7" t="s">
        <v>503</v>
      </c>
      <c r="P2133" s="7" t="s">
        <v>504</v>
      </c>
      <c r="Q2133" s="7" t="s">
        <v>170</v>
      </c>
      <c r="R2133" s="7">
        <v>1748</v>
      </c>
      <c r="S2133" s="7"/>
      <c r="T2133" s="7"/>
      <c r="U2133" s="7"/>
      <c r="V2133" s="7" t="s">
        <v>101</v>
      </c>
      <c r="W2133" s="8">
        <v>1.7492424242424243</v>
      </c>
      <c r="X2133" s="8">
        <v>0</v>
      </c>
      <c r="Y2133" s="8">
        <v>0</v>
      </c>
      <c r="Z2133" s="8">
        <v>1.7492424242424243</v>
      </c>
      <c r="AA2133" s="8">
        <v>0</v>
      </c>
      <c r="AB2133" s="8">
        <v>0</v>
      </c>
      <c r="AC2133" s="8">
        <v>0</v>
      </c>
      <c r="AD2133" s="8">
        <v>0</v>
      </c>
      <c r="AE2133" s="8">
        <v>0</v>
      </c>
      <c r="AF2133" s="8">
        <v>0</v>
      </c>
      <c r="AG2133" s="8">
        <v>0</v>
      </c>
      <c r="AH2133" s="8">
        <v>0</v>
      </c>
      <c r="AI2133" s="8">
        <v>1.749242424242424</v>
      </c>
      <c r="AJ2133" s="8">
        <v>0</v>
      </c>
      <c r="AK2133" s="8">
        <v>0</v>
      </c>
      <c r="AL2133" s="8">
        <v>1.749242424242424</v>
      </c>
      <c r="AM2133" s="8">
        <v>0</v>
      </c>
      <c r="AN2133" s="8">
        <v>0</v>
      </c>
      <c r="AO2133" s="8">
        <v>0</v>
      </c>
      <c r="AP2133" s="8">
        <v>0</v>
      </c>
      <c r="AQ2133" s="8">
        <v>0</v>
      </c>
      <c r="AR2133" s="8">
        <v>0</v>
      </c>
      <c r="AS2133" s="8">
        <v>0</v>
      </c>
      <c r="AT2133" s="8">
        <v>0</v>
      </c>
      <c r="AU2133" s="7">
        <v>0</v>
      </c>
      <c r="AV2133" s="7">
        <v>0</v>
      </c>
      <c r="AW2133" s="7">
        <v>0</v>
      </c>
      <c r="AX2133" s="7">
        <v>0</v>
      </c>
      <c r="AY2133" s="7">
        <v>0</v>
      </c>
      <c r="AZ2133" s="7">
        <v>0</v>
      </c>
      <c r="BA2133" s="7">
        <v>0</v>
      </c>
      <c r="BB2133" s="7">
        <v>0</v>
      </c>
      <c r="BC2133" s="8">
        <v>0</v>
      </c>
      <c r="BD2133" s="8">
        <v>0</v>
      </c>
      <c r="BE2133" s="8">
        <v>0</v>
      </c>
      <c r="BF2133" s="8">
        <v>0</v>
      </c>
      <c r="BG2133" s="8">
        <v>0</v>
      </c>
      <c r="BH2133" s="8">
        <v>0</v>
      </c>
      <c r="BI2133" s="8">
        <v>0</v>
      </c>
      <c r="BJ2133" s="8">
        <v>0</v>
      </c>
      <c r="BK2133" s="8">
        <v>0</v>
      </c>
      <c r="BL2133" s="8">
        <v>0</v>
      </c>
      <c r="BM2133" s="8">
        <v>0</v>
      </c>
      <c r="BN2133" s="8">
        <v>0</v>
      </c>
      <c r="BO2133" s="8">
        <v>0</v>
      </c>
      <c r="BP2133" s="8">
        <v>0</v>
      </c>
      <c r="BQ2133" s="8">
        <v>0</v>
      </c>
      <c r="BR2133" s="8">
        <v>0</v>
      </c>
    </row>
    <row r="2134" spans="1:70" x14ac:dyDescent="0.25">
      <c r="A2134" s="6">
        <v>35019006</v>
      </c>
      <c r="B2134" t="s">
        <v>3944</v>
      </c>
      <c r="C2134" s="7" t="s">
        <v>101</v>
      </c>
      <c r="D2134" s="7" t="s">
        <v>94</v>
      </c>
      <c r="E2134" s="7" t="s">
        <v>95</v>
      </c>
      <c r="F2134" t="s">
        <v>2507</v>
      </c>
      <c r="G2134" t="s">
        <v>2508</v>
      </c>
      <c r="H2134" t="s">
        <v>1326</v>
      </c>
      <c r="I2134" t="s">
        <v>157</v>
      </c>
      <c r="J2134" t="s">
        <v>158</v>
      </c>
      <c r="K2134" t="s">
        <v>159</v>
      </c>
      <c r="L2134">
        <v>37.026088250000001</v>
      </c>
      <c r="M2134">
        <v>-121.7749170475</v>
      </c>
      <c r="N2134" s="7" t="s">
        <v>3945</v>
      </c>
      <c r="O2134" s="7" t="s">
        <v>3946</v>
      </c>
      <c r="P2134" s="7" t="s">
        <v>3947</v>
      </c>
      <c r="Q2134" s="7" t="s">
        <v>141</v>
      </c>
      <c r="R2134" s="7">
        <v>1543</v>
      </c>
      <c r="S2134" s="7"/>
      <c r="T2134" s="7"/>
      <c r="U2134" s="7"/>
      <c r="V2134" s="7" t="s">
        <v>101</v>
      </c>
      <c r="W2134" s="8">
        <v>1.8039772727272727</v>
      </c>
      <c r="X2134" s="8">
        <v>0</v>
      </c>
      <c r="Y2134" s="8">
        <v>0</v>
      </c>
      <c r="Z2134" s="8">
        <v>1.8039772727272727</v>
      </c>
      <c r="AA2134" s="8">
        <v>0</v>
      </c>
      <c r="AB2134" s="8">
        <v>0</v>
      </c>
      <c r="AC2134" s="8">
        <v>0</v>
      </c>
      <c r="AD2134" s="8">
        <v>0</v>
      </c>
      <c r="AE2134" s="8">
        <v>1.8039772727272732</v>
      </c>
      <c r="AF2134" s="8">
        <v>0</v>
      </c>
      <c r="AG2134" s="8">
        <v>0</v>
      </c>
      <c r="AH2134" s="8">
        <v>1.8039772727272732</v>
      </c>
      <c r="AI2134" s="8">
        <v>0</v>
      </c>
      <c r="AJ2134" s="8">
        <v>0</v>
      </c>
      <c r="AK2134" s="8">
        <v>0</v>
      </c>
      <c r="AL2134" s="8">
        <v>0</v>
      </c>
      <c r="AM2134" s="8">
        <v>0</v>
      </c>
      <c r="AN2134" s="8">
        <v>0</v>
      </c>
      <c r="AO2134" s="8">
        <v>0</v>
      </c>
      <c r="AP2134" s="8">
        <v>0</v>
      </c>
      <c r="AQ2134" s="8">
        <v>0</v>
      </c>
      <c r="AR2134" s="8">
        <v>0</v>
      </c>
      <c r="AS2134" s="8">
        <v>0</v>
      </c>
      <c r="AT2134" s="8">
        <v>0</v>
      </c>
      <c r="AU2134" s="7">
        <v>0</v>
      </c>
      <c r="AV2134" s="7">
        <v>0</v>
      </c>
      <c r="AW2134" s="7">
        <v>0</v>
      </c>
      <c r="AX2134" s="7">
        <v>0</v>
      </c>
      <c r="AY2134" s="7">
        <v>0</v>
      </c>
      <c r="AZ2134" s="7">
        <v>0</v>
      </c>
      <c r="BA2134" s="7">
        <v>0</v>
      </c>
      <c r="BB2134" s="7">
        <v>0</v>
      </c>
      <c r="BC2134" s="8">
        <v>0</v>
      </c>
      <c r="BD2134" s="8">
        <v>0</v>
      </c>
      <c r="BE2134" s="8">
        <v>0</v>
      </c>
      <c r="BF2134" s="8">
        <v>0</v>
      </c>
      <c r="BG2134" s="8">
        <v>0</v>
      </c>
      <c r="BH2134" s="8">
        <v>0</v>
      </c>
      <c r="BI2134" s="8">
        <v>0</v>
      </c>
      <c r="BJ2134" s="8">
        <v>0</v>
      </c>
      <c r="BK2134" s="8">
        <v>0</v>
      </c>
      <c r="BL2134" s="8">
        <v>0</v>
      </c>
      <c r="BM2134" s="8">
        <v>0</v>
      </c>
      <c r="BN2134" s="8">
        <v>0</v>
      </c>
      <c r="BO2134" s="8">
        <v>0</v>
      </c>
      <c r="BP2134" s="8">
        <v>0</v>
      </c>
      <c r="BQ2134" s="8">
        <v>0</v>
      </c>
      <c r="BR2134" s="8">
        <v>0</v>
      </c>
    </row>
    <row r="2135" spans="1:70" x14ac:dyDescent="0.25">
      <c r="A2135" s="6">
        <v>31248532</v>
      </c>
      <c r="B2135" t="s">
        <v>3948</v>
      </c>
      <c r="C2135" s="7" t="s">
        <v>101</v>
      </c>
      <c r="D2135" s="7" t="s">
        <v>94</v>
      </c>
      <c r="E2135" s="7" t="s">
        <v>95</v>
      </c>
      <c r="F2135" t="s">
        <v>2507</v>
      </c>
      <c r="G2135" t="s">
        <v>2508</v>
      </c>
      <c r="H2135" t="s">
        <v>3949</v>
      </c>
      <c r="I2135" t="s">
        <v>507</v>
      </c>
      <c r="J2135" t="s">
        <v>508</v>
      </c>
      <c r="K2135" t="s">
        <v>509</v>
      </c>
      <c r="L2135">
        <v>37.489071410900003</v>
      </c>
      <c r="M2135">
        <v>-122.3917246651</v>
      </c>
      <c r="N2135" s="7" t="s">
        <v>3950</v>
      </c>
      <c r="O2135" s="7" t="s">
        <v>3951</v>
      </c>
      <c r="P2135" s="7" t="s">
        <v>3952</v>
      </c>
      <c r="Q2135" s="7" t="s">
        <v>170</v>
      </c>
      <c r="R2135" s="7">
        <v>1344</v>
      </c>
      <c r="S2135" s="7"/>
      <c r="T2135" s="7"/>
      <c r="U2135" s="7"/>
      <c r="V2135" s="7" t="s">
        <v>101</v>
      </c>
      <c r="W2135" s="8">
        <v>0.74356060606060603</v>
      </c>
      <c r="X2135" s="8">
        <v>0</v>
      </c>
      <c r="Y2135" s="8">
        <v>0</v>
      </c>
      <c r="Z2135" s="8">
        <v>0.74356060606060603</v>
      </c>
      <c r="AA2135" s="8">
        <v>0</v>
      </c>
      <c r="AB2135" s="8">
        <v>0</v>
      </c>
      <c r="AC2135" s="8">
        <v>0</v>
      </c>
      <c r="AD2135" s="8">
        <v>0</v>
      </c>
      <c r="AE2135" s="8">
        <v>0</v>
      </c>
      <c r="AF2135" s="8">
        <v>0</v>
      </c>
      <c r="AG2135" s="8">
        <v>0</v>
      </c>
      <c r="AH2135" s="8">
        <v>0</v>
      </c>
      <c r="AI2135" s="8">
        <v>0.74356060606060603</v>
      </c>
      <c r="AJ2135" s="8">
        <v>0</v>
      </c>
      <c r="AK2135" s="8">
        <v>0</v>
      </c>
      <c r="AL2135" s="8">
        <v>0.74356060606060603</v>
      </c>
      <c r="AM2135" s="8">
        <v>0</v>
      </c>
      <c r="AN2135" s="8">
        <v>0</v>
      </c>
      <c r="AO2135" s="8">
        <v>0</v>
      </c>
      <c r="AP2135" s="8">
        <v>0</v>
      </c>
      <c r="AQ2135" s="8">
        <v>0</v>
      </c>
      <c r="AR2135" s="8">
        <v>0</v>
      </c>
      <c r="AS2135" s="8">
        <v>0</v>
      </c>
      <c r="AT2135" s="8">
        <v>0</v>
      </c>
      <c r="AU2135" s="7">
        <v>0</v>
      </c>
      <c r="AV2135" s="7">
        <v>0</v>
      </c>
      <c r="AW2135" s="7">
        <v>0</v>
      </c>
      <c r="AX2135" s="7">
        <v>0</v>
      </c>
      <c r="AY2135" s="7">
        <v>0</v>
      </c>
      <c r="AZ2135" s="7">
        <v>0</v>
      </c>
      <c r="BA2135" s="7">
        <v>0</v>
      </c>
      <c r="BB2135" s="7">
        <v>0</v>
      </c>
      <c r="BC2135" s="8">
        <v>0</v>
      </c>
      <c r="BD2135" s="8">
        <v>0</v>
      </c>
      <c r="BE2135" s="8">
        <v>0</v>
      </c>
      <c r="BF2135" s="8">
        <v>0</v>
      </c>
      <c r="BG2135" s="8">
        <v>0</v>
      </c>
      <c r="BH2135" s="8">
        <v>0</v>
      </c>
      <c r="BI2135" s="8">
        <v>0</v>
      </c>
      <c r="BJ2135" s="8">
        <v>0</v>
      </c>
      <c r="BK2135" s="8">
        <v>0</v>
      </c>
      <c r="BL2135" s="8">
        <v>0</v>
      </c>
      <c r="BM2135" s="8">
        <v>0</v>
      </c>
      <c r="BN2135" s="8">
        <v>0</v>
      </c>
      <c r="BO2135" s="8">
        <v>0</v>
      </c>
      <c r="BP2135" s="8">
        <v>0</v>
      </c>
      <c r="BQ2135" s="8">
        <v>0</v>
      </c>
      <c r="BR2135" s="8">
        <v>0</v>
      </c>
    </row>
    <row r="2136" spans="1:70" x14ac:dyDescent="0.25">
      <c r="A2136" s="6">
        <v>35145540</v>
      </c>
      <c r="B2136" t="s">
        <v>3953</v>
      </c>
      <c r="C2136" s="7" t="s">
        <v>86</v>
      </c>
      <c r="D2136" s="7" t="s">
        <v>94</v>
      </c>
      <c r="E2136" s="7" t="s">
        <v>87</v>
      </c>
      <c r="F2136" t="s">
        <v>2507</v>
      </c>
      <c r="G2136" t="s">
        <v>2508</v>
      </c>
      <c r="H2136" t="s">
        <v>3954</v>
      </c>
      <c r="I2136" t="s">
        <v>956</v>
      </c>
      <c r="J2136" t="s">
        <v>99</v>
      </c>
      <c r="K2136" t="s">
        <v>957</v>
      </c>
      <c r="L2136">
        <v>38.045290000000001</v>
      </c>
      <c r="M2136">
        <v>-120.5253</v>
      </c>
      <c r="N2136" s="7" t="s">
        <v>1920</v>
      </c>
      <c r="O2136" s="7" t="s">
        <v>3955</v>
      </c>
      <c r="P2136" s="7" t="s">
        <v>1922</v>
      </c>
      <c r="Q2136" s="7" t="s">
        <v>170</v>
      </c>
      <c r="R2136" s="7">
        <v>1316</v>
      </c>
      <c r="S2136" s="7">
        <v>1205</v>
      </c>
      <c r="T2136" s="7" t="s">
        <v>220</v>
      </c>
      <c r="U2136" s="7" t="s">
        <v>211</v>
      </c>
      <c r="V2136" s="7" t="s">
        <v>217</v>
      </c>
      <c r="W2136" s="8">
        <v>0.61212121212121207</v>
      </c>
      <c r="X2136" s="8">
        <v>0.53446969696969693</v>
      </c>
      <c r="Y2136" s="8">
        <v>0</v>
      </c>
      <c r="Z2136" s="8">
        <v>1.146590909090909</v>
      </c>
      <c r="AA2136" s="8">
        <v>0</v>
      </c>
      <c r="AB2136" s="8">
        <v>0</v>
      </c>
      <c r="AC2136" s="8">
        <v>0</v>
      </c>
      <c r="AD2136" s="8">
        <v>0</v>
      </c>
      <c r="AE2136" s="8">
        <v>0</v>
      </c>
      <c r="AF2136" s="8">
        <v>0</v>
      </c>
      <c r="AG2136" s="8">
        <v>0</v>
      </c>
      <c r="AH2136" s="8">
        <v>0</v>
      </c>
      <c r="AI2136" s="8">
        <v>0</v>
      </c>
      <c r="AJ2136" s="8">
        <v>0</v>
      </c>
      <c r="AK2136" s="8">
        <v>0</v>
      </c>
      <c r="AL2136" s="8">
        <v>0</v>
      </c>
      <c r="AM2136" s="8">
        <v>0</v>
      </c>
      <c r="AN2136" s="8">
        <v>0</v>
      </c>
      <c r="AO2136" s="8">
        <v>0</v>
      </c>
      <c r="AP2136" s="8">
        <v>0</v>
      </c>
      <c r="AQ2136" s="8">
        <v>0</v>
      </c>
      <c r="AR2136" s="8">
        <v>0</v>
      </c>
      <c r="AS2136" s="8">
        <v>0</v>
      </c>
      <c r="AT2136" s="8">
        <v>0</v>
      </c>
      <c r="AU2136" s="7">
        <v>0</v>
      </c>
      <c r="AV2136" s="7">
        <v>0</v>
      </c>
      <c r="AW2136" s="7">
        <v>0</v>
      </c>
      <c r="AX2136" s="7">
        <v>0</v>
      </c>
      <c r="AY2136" s="7">
        <v>0.61212121212121207</v>
      </c>
      <c r="AZ2136" s="7">
        <v>0.53446969696969682</v>
      </c>
      <c r="BA2136" s="7">
        <v>0</v>
      </c>
      <c r="BB2136" s="7">
        <v>1.146590909090909</v>
      </c>
      <c r="BC2136" s="8">
        <v>0</v>
      </c>
      <c r="BD2136" s="8">
        <v>0</v>
      </c>
      <c r="BE2136" s="8">
        <v>0</v>
      </c>
      <c r="BF2136" s="8">
        <v>0</v>
      </c>
      <c r="BG2136" s="8">
        <v>0</v>
      </c>
      <c r="BH2136" s="8">
        <v>0</v>
      </c>
      <c r="BI2136" s="8">
        <v>0</v>
      </c>
      <c r="BJ2136" s="8">
        <v>0</v>
      </c>
      <c r="BK2136" s="8">
        <v>0</v>
      </c>
      <c r="BL2136" s="8">
        <v>0</v>
      </c>
      <c r="BM2136" s="8">
        <v>0</v>
      </c>
      <c r="BN2136" s="8">
        <v>0</v>
      </c>
      <c r="BO2136" s="8">
        <v>0</v>
      </c>
      <c r="BP2136" s="8">
        <v>0</v>
      </c>
      <c r="BQ2136" s="8">
        <v>0</v>
      </c>
      <c r="BR2136" s="8">
        <v>0</v>
      </c>
    </row>
    <row r="2137" spans="1:70" x14ac:dyDescent="0.25">
      <c r="A2137" s="6">
        <v>31289238</v>
      </c>
      <c r="B2137" t="s">
        <v>3956</v>
      </c>
      <c r="C2137" s="7" t="s">
        <v>93</v>
      </c>
      <c r="D2137" s="7" t="s">
        <v>94</v>
      </c>
      <c r="E2137" s="7" t="s">
        <v>95</v>
      </c>
      <c r="F2137" t="s">
        <v>2507</v>
      </c>
      <c r="G2137" t="s">
        <v>2508</v>
      </c>
      <c r="H2137" t="s">
        <v>1871</v>
      </c>
      <c r="I2137" t="s">
        <v>939</v>
      </c>
      <c r="J2137" t="s">
        <v>153</v>
      </c>
      <c r="K2137" t="s">
        <v>196</v>
      </c>
      <c r="L2137">
        <v>40.27337</v>
      </c>
      <c r="M2137">
        <v>-123.7722</v>
      </c>
      <c r="N2137" s="7" t="s">
        <v>1929</v>
      </c>
      <c r="O2137" s="7" t="s">
        <v>3957</v>
      </c>
      <c r="P2137" s="7" t="s">
        <v>1931</v>
      </c>
      <c r="Q2137" s="7" t="s">
        <v>170</v>
      </c>
      <c r="R2137" s="7">
        <v>1065</v>
      </c>
      <c r="S2137" s="7"/>
      <c r="T2137" s="7"/>
      <c r="U2137" s="7"/>
      <c r="V2137" s="7" t="s">
        <v>101</v>
      </c>
      <c r="W2137" s="8">
        <v>1.187689393939394</v>
      </c>
      <c r="X2137" s="8">
        <v>0</v>
      </c>
      <c r="Y2137" s="8">
        <v>0</v>
      </c>
      <c r="Z2137" s="8">
        <v>1.187689393939394</v>
      </c>
      <c r="AA2137" s="8">
        <v>0</v>
      </c>
      <c r="AB2137" s="8">
        <v>0</v>
      </c>
      <c r="AC2137" s="8">
        <v>0</v>
      </c>
      <c r="AD2137" s="8">
        <v>0</v>
      </c>
      <c r="AE2137" s="8">
        <v>1.1876893939393942</v>
      </c>
      <c r="AF2137" s="8">
        <v>0</v>
      </c>
      <c r="AG2137" s="8">
        <v>0</v>
      </c>
      <c r="AH2137" s="8">
        <v>1.1876893939393942</v>
      </c>
      <c r="AI2137" s="8">
        <v>0</v>
      </c>
      <c r="AJ2137" s="8">
        <v>0</v>
      </c>
      <c r="AK2137" s="8">
        <v>0</v>
      </c>
      <c r="AL2137" s="8">
        <v>0</v>
      </c>
      <c r="AM2137" s="8">
        <v>0</v>
      </c>
      <c r="AN2137" s="8">
        <v>0</v>
      </c>
      <c r="AO2137" s="8">
        <v>0</v>
      </c>
      <c r="AP2137" s="8">
        <v>0</v>
      </c>
      <c r="AQ2137" s="8">
        <v>0</v>
      </c>
      <c r="AR2137" s="8">
        <v>0</v>
      </c>
      <c r="AS2137" s="8">
        <v>0</v>
      </c>
      <c r="AT2137" s="8">
        <v>0</v>
      </c>
      <c r="AU2137" s="7">
        <v>0</v>
      </c>
      <c r="AV2137" s="7">
        <v>0</v>
      </c>
      <c r="AW2137" s="7">
        <v>0</v>
      </c>
      <c r="AX2137" s="7">
        <v>0</v>
      </c>
      <c r="AY2137" s="7">
        <v>0</v>
      </c>
      <c r="AZ2137" s="7">
        <v>0</v>
      </c>
      <c r="BA2137" s="7">
        <v>0</v>
      </c>
      <c r="BB2137" s="7">
        <v>0</v>
      </c>
      <c r="BC2137" s="8">
        <v>0</v>
      </c>
      <c r="BD2137" s="8">
        <v>0</v>
      </c>
      <c r="BE2137" s="8">
        <v>0</v>
      </c>
      <c r="BF2137" s="8">
        <v>0</v>
      </c>
      <c r="BG2137" s="8">
        <v>0</v>
      </c>
      <c r="BH2137" s="8">
        <v>0</v>
      </c>
      <c r="BI2137" s="8">
        <v>0</v>
      </c>
      <c r="BJ2137" s="8">
        <v>0</v>
      </c>
      <c r="BK2137" s="8">
        <v>0</v>
      </c>
      <c r="BL2137" s="8">
        <v>0</v>
      </c>
      <c r="BM2137" s="8">
        <v>0</v>
      </c>
      <c r="BN2137" s="8">
        <v>0</v>
      </c>
      <c r="BO2137" s="8">
        <v>0</v>
      </c>
      <c r="BP2137" s="8">
        <v>0</v>
      </c>
      <c r="BQ2137" s="8">
        <v>0</v>
      </c>
      <c r="BR2137" s="8">
        <v>0</v>
      </c>
    </row>
    <row r="2138" spans="1:70" x14ac:dyDescent="0.25">
      <c r="A2138" s="6">
        <v>35060229</v>
      </c>
      <c r="B2138" t="s">
        <v>3958</v>
      </c>
      <c r="C2138" s="7" t="s">
        <v>101</v>
      </c>
      <c r="D2138" s="7" t="s">
        <v>94</v>
      </c>
      <c r="E2138" s="7" t="s">
        <v>95</v>
      </c>
      <c r="F2138" t="s">
        <v>2507</v>
      </c>
      <c r="G2138" t="s">
        <v>2508</v>
      </c>
      <c r="H2138" t="s">
        <v>1871</v>
      </c>
      <c r="I2138" t="s">
        <v>939</v>
      </c>
      <c r="J2138" t="s">
        <v>153</v>
      </c>
      <c r="K2138" t="s">
        <v>196</v>
      </c>
      <c r="L2138">
        <v>40.207460901899999</v>
      </c>
      <c r="M2138">
        <v>-123.8404281925</v>
      </c>
      <c r="N2138" s="7" t="s">
        <v>1929</v>
      </c>
      <c r="O2138" s="7" t="s">
        <v>1930</v>
      </c>
      <c r="P2138" s="7" t="s">
        <v>1931</v>
      </c>
      <c r="Q2138" s="7" t="s">
        <v>170</v>
      </c>
      <c r="R2138" s="7">
        <v>1426</v>
      </c>
      <c r="S2138" s="7"/>
      <c r="T2138" s="7"/>
      <c r="U2138" s="7"/>
      <c r="V2138" s="7" t="s">
        <v>101</v>
      </c>
      <c r="W2138" s="8">
        <v>1.2365530303030303</v>
      </c>
      <c r="X2138" s="8">
        <v>0</v>
      </c>
      <c r="Y2138" s="8">
        <v>0</v>
      </c>
      <c r="Z2138" s="8">
        <v>1.2365530303030303</v>
      </c>
      <c r="AA2138" s="8">
        <v>0</v>
      </c>
      <c r="AB2138" s="8">
        <v>0</v>
      </c>
      <c r="AC2138" s="8">
        <v>0</v>
      </c>
      <c r="AD2138" s="8">
        <v>0</v>
      </c>
      <c r="AE2138" s="8">
        <v>1.2365530303030301</v>
      </c>
      <c r="AF2138" s="8">
        <v>0</v>
      </c>
      <c r="AG2138" s="8">
        <v>0</v>
      </c>
      <c r="AH2138" s="8">
        <v>1.2365530303030301</v>
      </c>
      <c r="AI2138" s="8">
        <v>0</v>
      </c>
      <c r="AJ2138" s="8">
        <v>0</v>
      </c>
      <c r="AK2138" s="8">
        <v>0</v>
      </c>
      <c r="AL2138" s="8">
        <v>0</v>
      </c>
      <c r="AM2138" s="8">
        <v>0</v>
      </c>
      <c r="AN2138" s="8">
        <v>0</v>
      </c>
      <c r="AO2138" s="8">
        <v>0</v>
      </c>
      <c r="AP2138" s="8">
        <v>0</v>
      </c>
      <c r="AQ2138" s="8">
        <v>0</v>
      </c>
      <c r="AR2138" s="8">
        <v>0</v>
      </c>
      <c r="AS2138" s="8">
        <v>0</v>
      </c>
      <c r="AT2138" s="8">
        <v>0</v>
      </c>
      <c r="AU2138" s="7">
        <v>0</v>
      </c>
      <c r="AV2138" s="7">
        <v>0</v>
      </c>
      <c r="AW2138" s="7">
        <v>0</v>
      </c>
      <c r="AX2138" s="7">
        <v>0</v>
      </c>
      <c r="AY2138" s="7">
        <v>0</v>
      </c>
      <c r="AZ2138" s="7">
        <v>0</v>
      </c>
      <c r="BA2138" s="7">
        <v>0</v>
      </c>
      <c r="BB2138" s="7">
        <v>0</v>
      </c>
      <c r="BC2138" s="8">
        <v>0</v>
      </c>
      <c r="BD2138" s="8">
        <v>0</v>
      </c>
      <c r="BE2138" s="8">
        <v>0</v>
      </c>
      <c r="BF2138" s="8">
        <v>0</v>
      </c>
      <c r="BG2138" s="8">
        <v>0</v>
      </c>
      <c r="BH2138" s="8">
        <v>0</v>
      </c>
      <c r="BI2138" s="8">
        <v>0</v>
      </c>
      <c r="BJ2138" s="8">
        <v>0</v>
      </c>
      <c r="BK2138" s="8">
        <v>0</v>
      </c>
      <c r="BL2138" s="8">
        <v>0</v>
      </c>
      <c r="BM2138" s="8">
        <v>0</v>
      </c>
      <c r="BN2138" s="8">
        <v>0</v>
      </c>
      <c r="BO2138" s="8">
        <v>0</v>
      </c>
      <c r="BP2138" s="8">
        <v>0</v>
      </c>
      <c r="BQ2138" s="8">
        <v>0</v>
      </c>
      <c r="BR2138" s="8">
        <v>0</v>
      </c>
    </row>
    <row r="2139" spans="1:70" x14ac:dyDescent="0.25">
      <c r="A2139" s="6">
        <v>35225595</v>
      </c>
      <c r="B2139" t="s">
        <v>3959</v>
      </c>
      <c r="C2139" s="7" t="s">
        <v>115</v>
      </c>
      <c r="D2139" s="7" t="s">
        <v>94</v>
      </c>
      <c r="E2139" s="7" t="s">
        <v>95</v>
      </c>
      <c r="F2139" t="s">
        <v>2507</v>
      </c>
      <c r="G2139" t="s">
        <v>2508</v>
      </c>
      <c r="H2139" t="s">
        <v>400</v>
      </c>
      <c r="I2139" t="s">
        <v>168</v>
      </c>
      <c r="J2139" t="s">
        <v>153</v>
      </c>
      <c r="K2139" t="s">
        <v>169</v>
      </c>
      <c r="L2139">
        <v>38.5489947091</v>
      </c>
      <c r="M2139">
        <v>-122.72000370569999</v>
      </c>
      <c r="N2139" s="7" t="s">
        <v>3960</v>
      </c>
      <c r="O2139" s="7" t="s">
        <v>3961</v>
      </c>
      <c r="P2139" s="7" t="s">
        <v>3962</v>
      </c>
      <c r="Q2139" s="7" t="s">
        <v>170</v>
      </c>
      <c r="R2139" s="7">
        <v>637</v>
      </c>
      <c r="S2139" s="7">
        <v>1034</v>
      </c>
      <c r="T2139" s="7" t="s">
        <v>220</v>
      </c>
      <c r="U2139" s="7"/>
      <c r="V2139" s="7" t="s">
        <v>200</v>
      </c>
      <c r="W2139" s="8">
        <v>0.83750000000000002</v>
      </c>
      <c r="X2139" s="8">
        <v>0</v>
      </c>
      <c r="Y2139" s="8">
        <v>0</v>
      </c>
      <c r="Z2139" s="8">
        <v>0.83750000000000002</v>
      </c>
      <c r="AA2139" s="8">
        <v>0</v>
      </c>
      <c r="AB2139" s="8">
        <v>0</v>
      </c>
      <c r="AC2139" s="8">
        <v>0</v>
      </c>
      <c r="AD2139" s="8">
        <v>0</v>
      </c>
      <c r="AE2139" s="8">
        <v>0</v>
      </c>
      <c r="AF2139" s="8">
        <v>0</v>
      </c>
      <c r="AG2139" s="8">
        <v>0</v>
      </c>
      <c r="AH2139" s="8">
        <v>0</v>
      </c>
      <c r="AI2139" s="8">
        <v>0</v>
      </c>
      <c r="AJ2139" s="8">
        <v>0</v>
      </c>
      <c r="AK2139" s="8">
        <v>0</v>
      </c>
      <c r="AL2139" s="8">
        <v>0</v>
      </c>
      <c r="AM2139" s="8">
        <v>0.11628787878787879</v>
      </c>
      <c r="AN2139" s="8">
        <v>0</v>
      </c>
      <c r="AO2139" s="8">
        <v>0</v>
      </c>
      <c r="AP2139" s="8">
        <v>0.11628787878787879</v>
      </c>
      <c r="AQ2139" s="8">
        <v>0.72121212121212108</v>
      </c>
      <c r="AR2139" s="8">
        <v>0</v>
      </c>
      <c r="AS2139" s="8">
        <v>0</v>
      </c>
      <c r="AT2139" s="8">
        <v>0.72121212121212108</v>
      </c>
      <c r="AU2139" s="7">
        <v>0</v>
      </c>
      <c r="AV2139" s="7">
        <v>0</v>
      </c>
      <c r="AW2139" s="7">
        <v>0</v>
      </c>
      <c r="AX2139" s="7">
        <v>0</v>
      </c>
      <c r="AY2139" s="7">
        <v>0</v>
      </c>
      <c r="AZ2139" s="7">
        <v>0</v>
      </c>
      <c r="BA2139" s="7">
        <v>0</v>
      </c>
      <c r="BB2139" s="7">
        <v>0</v>
      </c>
      <c r="BC2139" s="8">
        <v>0</v>
      </c>
      <c r="BD2139" s="8">
        <v>0</v>
      </c>
      <c r="BE2139" s="8">
        <v>0</v>
      </c>
      <c r="BF2139" s="8">
        <v>0</v>
      </c>
      <c r="BG2139" s="8">
        <v>0</v>
      </c>
      <c r="BH2139" s="8">
        <v>0</v>
      </c>
      <c r="BI2139" s="8">
        <v>0</v>
      </c>
      <c r="BJ2139" s="8">
        <v>0</v>
      </c>
      <c r="BK2139" s="8">
        <v>0</v>
      </c>
      <c r="BL2139" s="8">
        <v>0</v>
      </c>
      <c r="BM2139" s="8">
        <v>0</v>
      </c>
      <c r="BN2139" s="8">
        <v>0</v>
      </c>
      <c r="BO2139" s="8">
        <v>0</v>
      </c>
      <c r="BP2139" s="8">
        <v>0</v>
      </c>
      <c r="BQ2139" s="8">
        <v>0</v>
      </c>
      <c r="BR2139" s="8">
        <v>0</v>
      </c>
    </row>
    <row r="2140" spans="1:70" x14ac:dyDescent="0.25">
      <c r="A2140" s="6">
        <v>35225597</v>
      </c>
      <c r="B2140" t="s">
        <v>3963</v>
      </c>
      <c r="C2140" s="7" t="s">
        <v>93</v>
      </c>
      <c r="D2140" s="7" t="s">
        <v>94</v>
      </c>
      <c r="E2140" s="7" t="s">
        <v>95</v>
      </c>
      <c r="F2140" t="s">
        <v>2507</v>
      </c>
      <c r="G2140" t="s">
        <v>2508</v>
      </c>
      <c r="H2140" t="s">
        <v>400</v>
      </c>
      <c r="I2140" t="s">
        <v>168</v>
      </c>
      <c r="J2140" t="s">
        <v>153</v>
      </c>
      <c r="K2140" t="s">
        <v>169</v>
      </c>
      <c r="L2140">
        <v>38.5489947091</v>
      </c>
      <c r="M2140">
        <v>-122.72000370569999</v>
      </c>
      <c r="N2140" s="7" t="s">
        <v>3960</v>
      </c>
      <c r="O2140" s="7" t="s">
        <v>3961</v>
      </c>
      <c r="P2140" s="7" t="s">
        <v>3962</v>
      </c>
      <c r="Q2140" s="7" t="s">
        <v>170</v>
      </c>
      <c r="R2140" s="7">
        <v>637</v>
      </c>
      <c r="S2140" s="7">
        <v>1034</v>
      </c>
      <c r="T2140" s="7" t="s">
        <v>220</v>
      </c>
      <c r="U2140" s="7"/>
      <c r="V2140" s="7" t="s">
        <v>200</v>
      </c>
      <c r="W2140" s="8">
        <v>0.79356060606060608</v>
      </c>
      <c r="X2140" s="8">
        <v>0</v>
      </c>
      <c r="Y2140" s="8">
        <v>0</v>
      </c>
      <c r="Z2140" s="8">
        <v>0.79356060606060608</v>
      </c>
      <c r="AA2140" s="8">
        <v>0</v>
      </c>
      <c r="AB2140" s="8">
        <v>0</v>
      </c>
      <c r="AC2140" s="8">
        <v>0</v>
      </c>
      <c r="AD2140" s="8">
        <v>0</v>
      </c>
      <c r="AE2140" s="8">
        <v>0</v>
      </c>
      <c r="AF2140" s="8">
        <v>0</v>
      </c>
      <c r="AG2140" s="8">
        <v>0</v>
      </c>
      <c r="AH2140" s="8">
        <v>0</v>
      </c>
      <c r="AI2140" s="8">
        <v>0</v>
      </c>
      <c r="AJ2140" s="8">
        <v>0</v>
      </c>
      <c r="AK2140" s="8">
        <v>0</v>
      </c>
      <c r="AL2140" s="8">
        <v>0</v>
      </c>
      <c r="AM2140" s="8">
        <v>0</v>
      </c>
      <c r="AN2140" s="8">
        <v>0</v>
      </c>
      <c r="AO2140" s="8">
        <v>0</v>
      </c>
      <c r="AP2140" s="8">
        <v>0</v>
      </c>
      <c r="AQ2140" s="8">
        <v>0.79356060606060619</v>
      </c>
      <c r="AR2140" s="8">
        <v>0</v>
      </c>
      <c r="AS2140" s="8">
        <v>0</v>
      </c>
      <c r="AT2140" s="8">
        <v>0.79356060606060619</v>
      </c>
      <c r="AU2140" s="7">
        <v>0</v>
      </c>
      <c r="AV2140" s="7">
        <v>0</v>
      </c>
      <c r="AW2140" s="7">
        <v>0</v>
      </c>
      <c r="AX2140" s="7">
        <v>0</v>
      </c>
      <c r="AY2140" s="7">
        <v>0</v>
      </c>
      <c r="AZ2140" s="7">
        <v>0</v>
      </c>
      <c r="BA2140" s="7">
        <v>0</v>
      </c>
      <c r="BB2140" s="7">
        <v>0</v>
      </c>
      <c r="BC2140" s="8">
        <v>0</v>
      </c>
      <c r="BD2140" s="8">
        <v>0</v>
      </c>
      <c r="BE2140" s="8">
        <v>0</v>
      </c>
      <c r="BF2140" s="8">
        <v>0</v>
      </c>
      <c r="BG2140" s="8">
        <v>0</v>
      </c>
      <c r="BH2140" s="8">
        <v>0</v>
      </c>
      <c r="BI2140" s="8">
        <v>0</v>
      </c>
      <c r="BJ2140" s="8">
        <v>0</v>
      </c>
      <c r="BK2140" s="8">
        <v>0</v>
      </c>
      <c r="BL2140" s="8">
        <v>0</v>
      </c>
      <c r="BM2140" s="8">
        <v>0</v>
      </c>
      <c r="BN2140" s="8">
        <v>0</v>
      </c>
      <c r="BO2140" s="8">
        <v>0</v>
      </c>
      <c r="BP2140" s="8">
        <v>0</v>
      </c>
      <c r="BQ2140" s="8">
        <v>0</v>
      </c>
      <c r="BR2140" s="8">
        <v>0</v>
      </c>
    </row>
    <row r="2141" spans="1:70" x14ac:dyDescent="0.25">
      <c r="A2141" s="6">
        <v>35225598</v>
      </c>
      <c r="B2141" t="s">
        <v>3964</v>
      </c>
      <c r="C2141" s="7" t="s">
        <v>93</v>
      </c>
      <c r="D2141" s="7" t="s">
        <v>94</v>
      </c>
      <c r="E2141" s="7" t="s">
        <v>95</v>
      </c>
      <c r="F2141" t="s">
        <v>2507</v>
      </c>
      <c r="G2141" t="s">
        <v>2508</v>
      </c>
      <c r="H2141" t="s">
        <v>400</v>
      </c>
      <c r="I2141" t="s">
        <v>168</v>
      </c>
      <c r="J2141" t="s">
        <v>153</v>
      </c>
      <c r="K2141" t="s">
        <v>169</v>
      </c>
      <c r="L2141">
        <v>38.5489947091</v>
      </c>
      <c r="M2141">
        <v>-122.72000370569999</v>
      </c>
      <c r="N2141" s="7" t="s">
        <v>3960</v>
      </c>
      <c r="O2141" s="7" t="s">
        <v>3961</v>
      </c>
      <c r="P2141" s="7" t="s">
        <v>3962</v>
      </c>
      <c r="Q2141" s="7" t="s">
        <v>170</v>
      </c>
      <c r="R2141" s="7">
        <v>637</v>
      </c>
      <c r="S2141" s="7">
        <v>1034</v>
      </c>
      <c r="T2141" s="7" t="s">
        <v>220</v>
      </c>
      <c r="U2141" s="7"/>
      <c r="V2141" s="7" t="s">
        <v>200</v>
      </c>
      <c r="W2141" s="8">
        <v>0.90530303030303028</v>
      </c>
      <c r="X2141" s="8">
        <v>0</v>
      </c>
      <c r="Y2141" s="8">
        <v>0</v>
      </c>
      <c r="Z2141" s="8">
        <v>0.90530303030303028</v>
      </c>
      <c r="AA2141" s="8">
        <v>0</v>
      </c>
      <c r="AB2141" s="8">
        <v>0</v>
      </c>
      <c r="AC2141" s="8">
        <v>0</v>
      </c>
      <c r="AD2141" s="8">
        <v>0</v>
      </c>
      <c r="AE2141" s="8">
        <v>0</v>
      </c>
      <c r="AF2141" s="8">
        <v>0</v>
      </c>
      <c r="AG2141" s="8">
        <v>0</v>
      </c>
      <c r="AH2141" s="8">
        <v>0</v>
      </c>
      <c r="AI2141" s="8">
        <v>0</v>
      </c>
      <c r="AJ2141" s="8">
        <v>0</v>
      </c>
      <c r="AK2141" s="8">
        <v>0</v>
      </c>
      <c r="AL2141" s="8">
        <v>0</v>
      </c>
      <c r="AM2141" s="8">
        <v>0</v>
      </c>
      <c r="AN2141" s="8">
        <v>0</v>
      </c>
      <c r="AO2141" s="8">
        <v>0</v>
      </c>
      <c r="AP2141" s="8">
        <v>0</v>
      </c>
      <c r="AQ2141" s="8">
        <v>0.90530303030303005</v>
      </c>
      <c r="AR2141" s="8">
        <v>0</v>
      </c>
      <c r="AS2141" s="8">
        <v>0</v>
      </c>
      <c r="AT2141" s="8">
        <v>0.90530303030303005</v>
      </c>
      <c r="AU2141" s="7">
        <v>0</v>
      </c>
      <c r="AV2141" s="7">
        <v>0</v>
      </c>
      <c r="AW2141" s="7">
        <v>0</v>
      </c>
      <c r="AX2141" s="7">
        <v>0</v>
      </c>
      <c r="AY2141" s="7">
        <v>0</v>
      </c>
      <c r="AZ2141" s="7">
        <v>0</v>
      </c>
      <c r="BA2141" s="7">
        <v>0</v>
      </c>
      <c r="BB2141" s="7">
        <v>0</v>
      </c>
      <c r="BC2141" s="8">
        <v>0</v>
      </c>
      <c r="BD2141" s="8">
        <v>0</v>
      </c>
      <c r="BE2141" s="8">
        <v>0</v>
      </c>
      <c r="BF2141" s="8">
        <v>0</v>
      </c>
      <c r="BG2141" s="8">
        <v>0</v>
      </c>
      <c r="BH2141" s="8">
        <v>0</v>
      </c>
      <c r="BI2141" s="8">
        <v>0</v>
      </c>
      <c r="BJ2141" s="8">
        <v>0</v>
      </c>
      <c r="BK2141" s="8">
        <v>0</v>
      </c>
      <c r="BL2141" s="8">
        <v>0</v>
      </c>
      <c r="BM2141" s="8">
        <v>0</v>
      </c>
      <c r="BN2141" s="8">
        <v>0</v>
      </c>
      <c r="BO2141" s="8">
        <v>0</v>
      </c>
      <c r="BP2141" s="8">
        <v>0</v>
      </c>
      <c r="BQ2141" s="8">
        <v>0</v>
      </c>
      <c r="BR2141" s="8">
        <v>0</v>
      </c>
    </row>
    <row r="2142" spans="1:70" x14ac:dyDescent="0.25">
      <c r="A2142" s="6">
        <v>35192292</v>
      </c>
      <c r="B2142" t="s">
        <v>3965</v>
      </c>
      <c r="C2142" s="7" t="s">
        <v>137</v>
      </c>
      <c r="D2142" s="7" t="s">
        <v>94</v>
      </c>
      <c r="E2142" s="7" t="s">
        <v>95</v>
      </c>
      <c r="F2142" t="s">
        <v>2507</v>
      </c>
      <c r="G2142" t="s">
        <v>2508</v>
      </c>
      <c r="H2142" t="s">
        <v>400</v>
      </c>
      <c r="I2142" t="s">
        <v>168</v>
      </c>
      <c r="J2142" t="s">
        <v>153</v>
      </c>
      <c r="K2142" t="s">
        <v>169</v>
      </c>
      <c r="L2142">
        <v>38.552698254299997</v>
      </c>
      <c r="M2142">
        <v>-122.7132406521</v>
      </c>
      <c r="N2142" s="7" t="s">
        <v>3960</v>
      </c>
      <c r="O2142" s="7" t="s">
        <v>3961</v>
      </c>
      <c r="P2142" s="7" t="s">
        <v>3962</v>
      </c>
      <c r="Q2142" s="7" t="s">
        <v>170</v>
      </c>
      <c r="R2142" s="7">
        <v>637</v>
      </c>
      <c r="S2142" s="7">
        <v>1034</v>
      </c>
      <c r="T2142" s="7" t="s">
        <v>220</v>
      </c>
      <c r="U2142" s="7"/>
      <c r="V2142" s="7" t="s">
        <v>200</v>
      </c>
      <c r="W2142" s="8">
        <v>0.19488636363636364</v>
      </c>
      <c r="X2142" s="8">
        <v>1.7848484848484849</v>
      </c>
      <c r="Y2142" s="8">
        <v>0</v>
      </c>
      <c r="Z2142" s="8">
        <v>1.9797348484848485</v>
      </c>
      <c r="AA2142" s="8">
        <v>0</v>
      </c>
      <c r="AB2142" s="8">
        <v>0</v>
      </c>
      <c r="AC2142" s="8">
        <v>0</v>
      </c>
      <c r="AD2142" s="8">
        <v>0</v>
      </c>
      <c r="AE2142" s="8">
        <v>0</v>
      </c>
      <c r="AF2142" s="8">
        <v>0</v>
      </c>
      <c r="AG2142" s="8">
        <v>0</v>
      </c>
      <c r="AH2142" s="8">
        <v>0</v>
      </c>
      <c r="AI2142" s="8">
        <v>0</v>
      </c>
      <c r="AJ2142" s="8">
        <v>0</v>
      </c>
      <c r="AK2142" s="8">
        <v>0</v>
      </c>
      <c r="AL2142" s="8">
        <v>0</v>
      </c>
      <c r="AM2142" s="8">
        <v>0</v>
      </c>
      <c r="AN2142" s="8">
        <v>0</v>
      </c>
      <c r="AO2142" s="8">
        <v>0</v>
      </c>
      <c r="AP2142" s="8">
        <v>0</v>
      </c>
      <c r="AQ2142" s="8">
        <v>0.19488636363636364</v>
      </c>
      <c r="AR2142" s="8">
        <v>1.7848484848484847</v>
      </c>
      <c r="AS2142" s="8">
        <v>0</v>
      </c>
      <c r="AT2142" s="8">
        <v>1.9797348484848483</v>
      </c>
      <c r="AU2142" s="7">
        <v>0</v>
      </c>
      <c r="AV2142" s="7">
        <v>0</v>
      </c>
      <c r="AW2142" s="7">
        <v>0</v>
      </c>
      <c r="AX2142" s="7">
        <v>0</v>
      </c>
      <c r="AY2142" s="7">
        <v>0</v>
      </c>
      <c r="AZ2142" s="7">
        <v>0</v>
      </c>
      <c r="BA2142" s="7">
        <v>0</v>
      </c>
      <c r="BB2142" s="7">
        <v>0</v>
      </c>
      <c r="BC2142" s="8">
        <v>0</v>
      </c>
      <c r="BD2142" s="8">
        <v>0</v>
      </c>
      <c r="BE2142" s="8">
        <v>0</v>
      </c>
      <c r="BF2142" s="8">
        <v>0</v>
      </c>
      <c r="BG2142" s="8">
        <v>0</v>
      </c>
      <c r="BH2142" s="8">
        <v>0</v>
      </c>
      <c r="BI2142" s="8">
        <v>0</v>
      </c>
      <c r="BJ2142" s="8">
        <v>0</v>
      </c>
      <c r="BK2142" s="8">
        <v>0</v>
      </c>
      <c r="BL2142" s="8">
        <v>0</v>
      </c>
      <c r="BM2142" s="8">
        <v>0</v>
      </c>
      <c r="BN2142" s="8">
        <v>0</v>
      </c>
      <c r="BO2142" s="8">
        <v>0</v>
      </c>
      <c r="BP2142" s="8">
        <v>0</v>
      </c>
      <c r="BQ2142" s="8">
        <v>0</v>
      </c>
      <c r="BR2142" s="8">
        <v>0</v>
      </c>
    </row>
    <row r="2143" spans="1:70" x14ac:dyDescent="0.25">
      <c r="A2143" s="6">
        <v>35246501</v>
      </c>
      <c r="B2143" t="s">
        <v>3966</v>
      </c>
      <c r="C2143" s="7" t="s">
        <v>86</v>
      </c>
      <c r="D2143" s="7" t="s">
        <v>94</v>
      </c>
      <c r="E2143" s="7" t="s">
        <v>87</v>
      </c>
      <c r="F2143" t="s">
        <v>2507</v>
      </c>
      <c r="G2143" t="s">
        <v>2609</v>
      </c>
      <c r="H2143" t="s">
        <v>400</v>
      </c>
      <c r="I2143" t="s">
        <v>168</v>
      </c>
      <c r="J2143" t="s">
        <v>153</v>
      </c>
      <c r="K2143" t="s">
        <v>169</v>
      </c>
      <c r="L2143">
        <v>38.570189999999997</v>
      </c>
      <c r="M2143">
        <v>-122.67717</v>
      </c>
      <c r="N2143" s="7" t="s">
        <v>3960</v>
      </c>
      <c r="O2143" s="7" t="s">
        <v>3961</v>
      </c>
      <c r="P2143" s="7" t="s">
        <v>3962</v>
      </c>
      <c r="Q2143" s="7" t="s">
        <v>170</v>
      </c>
      <c r="R2143" s="7">
        <v>637</v>
      </c>
      <c r="S2143" s="7">
        <v>1034</v>
      </c>
      <c r="T2143" s="7" t="s">
        <v>220</v>
      </c>
      <c r="U2143" s="7"/>
      <c r="V2143" s="7" t="s">
        <v>80</v>
      </c>
      <c r="W2143" s="8">
        <v>0</v>
      </c>
      <c r="X2143" s="8">
        <v>0</v>
      </c>
      <c r="Y2143" s="8">
        <v>2.603787878787879</v>
      </c>
      <c r="Z2143" s="8">
        <v>2.603787878787879</v>
      </c>
      <c r="AA2143" s="8">
        <v>0</v>
      </c>
      <c r="AB2143" s="8">
        <v>0</v>
      </c>
      <c r="AC2143" s="8">
        <v>0</v>
      </c>
      <c r="AD2143" s="8">
        <v>0</v>
      </c>
      <c r="AE2143" s="8">
        <v>0</v>
      </c>
      <c r="AF2143" s="8">
        <v>0</v>
      </c>
      <c r="AG2143" s="8">
        <v>0</v>
      </c>
      <c r="AH2143" s="8">
        <v>0</v>
      </c>
      <c r="AI2143" s="8">
        <v>0</v>
      </c>
      <c r="AJ2143" s="8">
        <v>0</v>
      </c>
      <c r="AK2143" s="8">
        <v>0</v>
      </c>
      <c r="AL2143" s="8">
        <v>0</v>
      </c>
      <c r="AM2143" s="8">
        <v>0</v>
      </c>
      <c r="AN2143" s="8">
        <v>0</v>
      </c>
      <c r="AO2143" s="8">
        <v>0</v>
      </c>
      <c r="AP2143" s="8">
        <v>0</v>
      </c>
      <c r="AQ2143" s="8">
        <v>0</v>
      </c>
      <c r="AR2143" s="8">
        <v>0</v>
      </c>
      <c r="AS2143" s="8">
        <v>0</v>
      </c>
      <c r="AT2143" s="8">
        <v>0</v>
      </c>
      <c r="AU2143" s="7">
        <v>0</v>
      </c>
      <c r="AV2143" s="7">
        <v>0</v>
      </c>
      <c r="AW2143" s="7">
        <v>0</v>
      </c>
      <c r="AX2143" s="7">
        <v>0</v>
      </c>
      <c r="AY2143" s="7">
        <v>0</v>
      </c>
      <c r="AZ2143" s="7">
        <v>0</v>
      </c>
      <c r="BA2143" s="7">
        <v>2.603787878787879</v>
      </c>
      <c r="BB2143" s="7">
        <v>2.603787878787879</v>
      </c>
      <c r="BC2143" s="8">
        <v>0</v>
      </c>
      <c r="BD2143" s="8">
        <v>0</v>
      </c>
      <c r="BE2143" s="8">
        <v>0</v>
      </c>
      <c r="BF2143" s="8">
        <v>0</v>
      </c>
      <c r="BG2143" s="8">
        <v>0</v>
      </c>
      <c r="BH2143" s="8">
        <v>0</v>
      </c>
      <c r="BI2143" s="8">
        <v>0</v>
      </c>
      <c r="BJ2143" s="8">
        <v>0</v>
      </c>
      <c r="BK2143" s="8">
        <v>0</v>
      </c>
      <c r="BL2143" s="8">
        <v>0</v>
      </c>
      <c r="BM2143" s="8">
        <v>0</v>
      </c>
      <c r="BN2143" s="8">
        <v>0</v>
      </c>
      <c r="BO2143" s="8">
        <v>0</v>
      </c>
      <c r="BP2143" s="8">
        <v>0</v>
      </c>
      <c r="BQ2143" s="8">
        <v>0</v>
      </c>
      <c r="BR2143" s="8">
        <v>0</v>
      </c>
    </row>
    <row r="2144" spans="1:70" x14ac:dyDescent="0.25">
      <c r="A2144" s="6">
        <v>35112076</v>
      </c>
      <c r="B2144" t="s">
        <v>3967</v>
      </c>
      <c r="C2144" s="7" t="s">
        <v>101</v>
      </c>
      <c r="D2144" s="7" t="s">
        <v>94</v>
      </c>
      <c r="E2144" s="7" t="s">
        <v>95</v>
      </c>
      <c r="F2144" t="s">
        <v>2507</v>
      </c>
      <c r="G2144" t="s">
        <v>2508</v>
      </c>
      <c r="H2144" t="s">
        <v>400</v>
      </c>
      <c r="I2144" t="s">
        <v>168</v>
      </c>
      <c r="J2144" t="s">
        <v>153</v>
      </c>
      <c r="K2144" t="s">
        <v>169</v>
      </c>
      <c r="L2144">
        <v>38.530138743999998</v>
      </c>
      <c r="M2144">
        <v>-122.7252377722</v>
      </c>
      <c r="N2144" s="7" t="s">
        <v>3960</v>
      </c>
      <c r="O2144" s="7" t="s">
        <v>3968</v>
      </c>
      <c r="P2144" s="7" t="s">
        <v>3962</v>
      </c>
      <c r="Q2144" s="7" t="s">
        <v>170</v>
      </c>
      <c r="R2144" s="7">
        <v>1297</v>
      </c>
      <c r="S2144" s="7"/>
      <c r="T2144" s="7"/>
      <c r="U2144" s="7"/>
      <c r="V2144" s="7" t="s">
        <v>101</v>
      </c>
      <c r="W2144" s="8">
        <v>1.6077651515151514</v>
      </c>
      <c r="X2144" s="8">
        <v>0.59412878787878787</v>
      </c>
      <c r="Y2144" s="8">
        <v>0</v>
      </c>
      <c r="Z2144" s="8">
        <v>2.2018939393939392</v>
      </c>
      <c r="AA2144" s="8">
        <v>0</v>
      </c>
      <c r="AB2144" s="8">
        <v>0</v>
      </c>
      <c r="AC2144" s="8">
        <v>0</v>
      </c>
      <c r="AD2144" s="8">
        <v>0</v>
      </c>
      <c r="AE2144" s="8">
        <v>0.16856060606060608</v>
      </c>
      <c r="AF2144" s="8">
        <v>0</v>
      </c>
      <c r="AG2144" s="8">
        <v>0</v>
      </c>
      <c r="AH2144" s="8">
        <v>0.16856060606060608</v>
      </c>
      <c r="AI2144" s="8">
        <v>1.4392045454545459</v>
      </c>
      <c r="AJ2144" s="8">
        <v>0.59412878787878787</v>
      </c>
      <c r="AK2144" s="8">
        <v>0</v>
      </c>
      <c r="AL2144" s="8">
        <v>2.0333333333333337</v>
      </c>
      <c r="AM2144" s="8">
        <v>0</v>
      </c>
      <c r="AN2144" s="8">
        <v>0</v>
      </c>
      <c r="AO2144" s="8">
        <v>0</v>
      </c>
      <c r="AP2144" s="8">
        <v>0</v>
      </c>
      <c r="AQ2144" s="8">
        <v>0</v>
      </c>
      <c r="AR2144" s="8">
        <v>0</v>
      </c>
      <c r="AS2144" s="8">
        <v>0</v>
      </c>
      <c r="AT2144" s="8">
        <v>0</v>
      </c>
      <c r="AU2144" s="7">
        <v>0</v>
      </c>
      <c r="AV2144" s="7">
        <v>0</v>
      </c>
      <c r="AW2144" s="7">
        <v>0</v>
      </c>
      <c r="AX2144" s="7">
        <v>0</v>
      </c>
      <c r="AY2144" s="7">
        <v>0</v>
      </c>
      <c r="AZ2144" s="7">
        <v>0</v>
      </c>
      <c r="BA2144" s="7">
        <v>0</v>
      </c>
      <c r="BB2144" s="7">
        <v>0</v>
      </c>
      <c r="BC2144" s="8">
        <v>0</v>
      </c>
      <c r="BD2144" s="8">
        <v>0</v>
      </c>
      <c r="BE2144" s="8">
        <v>0</v>
      </c>
      <c r="BF2144" s="8">
        <v>0</v>
      </c>
      <c r="BG2144" s="8">
        <v>0</v>
      </c>
      <c r="BH2144" s="8">
        <v>0</v>
      </c>
      <c r="BI2144" s="8">
        <v>0</v>
      </c>
      <c r="BJ2144" s="8">
        <v>0</v>
      </c>
      <c r="BK2144" s="8">
        <v>0</v>
      </c>
      <c r="BL2144" s="8">
        <v>0</v>
      </c>
      <c r="BM2144" s="8">
        <v>0</v>
      </c>
      <c r="BN2144" s="8">
        <v>0</v>
      </c>
      <c r="BO2144" s="8">
        <v>0</v>
      </c>
      <c r="BP2144" s="8">
        <v>0</v>
      </c>
      <c r="BQ2144" s="8">
        <v>0</v>
      </c>
      <c r="BR2144" s="8">
        <v>0</v>
      </c>
    </row>
    <row r="2145" spans="1:70" x14ac:dyDescent="0.25">
      <c r="A2145" s="6">
        <v>35396567</v>
      </c>
      <c r="B2145" t="s">
        <v>3969</v>
      </c>
      <c r="C2145" s="7" t="s">
        <v>421</v>
      </c>
      <c r="D2145" s="7" t="s">
        <v>94</v>
      </c>
      <c r="E2145" s="7" t="s">
        <v>421</v>
      </c>
      <c r="F2145" t="s">
        <v>2507</v>
      </c>
      <c r="G2145" t="s">
        <v>2609</v>
      </c>
      <c r="H2145" t="s">
        <v>1782</v>
      </c>
      <c r="I2145" t="s">
        <v>118</v>
      </c>
      <c r="J2145" t="s">
        <v>78</v>
      </c>
      <c r="K2145" t="s">
        <v>79</v>
      </c>
      <c r="L2145">
        <v>40.606847120600001</v>
      </c>
      <c r="M2145">
        <v>-122.6544105931</v>
      </c>
      <c r="N2145" s="7" t="s">
        <v>1916</v>
      </c>
      <c r="O2145" s="7" t="s">
        <v>3970</v>
      </c>
      <c r="P2145" s="7" t="s">
        <v>1918</v>
      </c>
      <c r="Q2145" s="7" t="s">
        <v>141</v>
      </c>
      <c r="R2145" s="7">
        <v>2518</v>
      </c>
      <c r="S2145" s="7">
        <v>262</v>
      </c>
      <c r="T2145" s="7" t="s">
        <v>123</v>
      </c>
      <c r="U2145" s="7"/>
      <c r="V2145" s="7" t="s">
        <v>790</v>
      </c>
      <c r="W2145" s="8">
        <v>0</v>
      </c>
      <c r="X2145" s="8">
        <v>0</v>
      </c>
      <c r="Y2145" s="8">
        <v>1.893939393939394</v>
      </c>
      <c r="Z2145" s="8">
        <v>1.893939393939394</v>
      </c>
      <c r="AA2145" s="8">
        <v>0</v>
      </c>
      <c r="AB2145" s="8">
        <v>0</v>
      </c>
      <c r="AC2145" s="8">
        <v>0</v>
      </c>
      <c r="AD2145" s="8">
        <v>0</v>
      </c>
      <c r="AE2145" s="8">
        <v>0</v>
      </c>
      <c r="AF2145" s="8">
        <v>0</v>
      </c>
      <c r="AG2145" s="8">
        <v>0</v>
      </c>
      <c r="AH2145" s="8">
        <v>0</v>
      </c>
      <c r="AI2145" s="8">
        <v>0</v>
      </c>
      <c r="AJ2145" s="8">
        <v>0</v>
      </c>
      <c r="AK2145" s="8">
        <v>0</v>
      </c>
      <c r="AL2145" s="8">
        <v>0</v>
      </c>
      <c r="AM2145" s="8">
        <v>0</v>
      </c>
      <c r="AN2145" s="8">
        <v>0</v>
      </c>
      <c r="AO2145" s="8">
        <v>0</v>
      </c>
      <c r="AP2145" s="8">
        <v>0</v>
      </c>
      <c r="AQ2145" s="8">
        <v>0</v>
      </c>
      <c r="AR2145" s="8">
        <v>0</v>
      </c>
      <c r="AS2145" s="8">
        <v>0</v>
      </c>
      <c r="AT2145" s="8">
        <v>0</v>
      </c>
      <c r="AU2145" s="7">
        <v>0</v>
      </c>
      <c r="AV2145" s="7">
        <v>0</v>
      </c>
      <c r="AW2145" s="7">
        <v>0</v>
      </c>
      <c r="AX2145" s="7">
        <v>0</v>
      </c>
      <c r="AY2145" s="7">
        <v>0</v>
      </c>
      <c r="AZ2145" s="7">
        <v>0</v>
      </c>
      <c r="BA2145" s="7">
        <v>0</v>
      </c>
      <c r="BB2145" s="7">
        <v>0</v>
      </c>
      <c r="BC2145" s="8">
        <v>0</v>
      </c>
      <c r="BD2145" s="8">
        <v>0</v>
      </c>
      <c r="BE2145" s="8">
        <v>0</v>
      </c>
      <c r="BF2145" s="8">
        <v>0</v>
      </c>
      <c r="BG2145" s="8">
        <v>0</v>
      </c>
      <c r="BH2145" s="8">
        <v>0</v>
      </c>
      <c r="BI2145" s="8">
        <v>1.893939393939394</v>
      </c>
      <c r="BJ2145" s="8">
        <v>1.893939393939394</v>
      </c>
      <c r="BK2145" s="8">
        <v>0</v>
      </c>
      <c r="BL2145" s="8">
        <v>0</v>
      </c>
      <c r="BM2145" s="8">
        <v>0</v>
      </c>
      <c r="BN2145" s="8">
        <v>0</v>
      </c>
      <c r="BO2145" s="8">
        <v>0</v>
      </c>
      <c r="BP2145" s="8">
        <v>0</v>
      </c>
      <c r="BQ2145" s="8">
        <v>0</v>
      </c>
      <c r="BR2145" s="8">
        <v>0</v>
      </c>
    </row>
    <row r="2146" spans="1:70" x14ac:dyDescent="0.25">
      <c r="A2146" s="6">
        <v>31360766</v>
      </c>
      <c r="B2146" t="s">
        <v>3971</v>
      </c>
      <c r="C2146" s="7" t="s">
        <v>101</v>
      </c>
      <c r="D2146" s="7" t="s">
        <v>94</v>
      </c>
      <c r="E2146" s="7" t="s">
        <v>95</v>
      </c>
      <c r="F2146" t="s">
        <v>2507</v>
      </c>
      <c r="G2146" t="s">
        <v>2508</v>
      </c>
      <c r="H2146" t="s">
        <v>2787</v>
      </c>
      <c r="I2146" t="s">
        <v>956</v>
      </c>
      <c r="J2146" t="s">
        <v>99</v>
      </c>
      <c r="K2146" t="s">
        <v>957</v>
      </c>
      <c r="L2146">
        <v>38.137329999999999</v>
      </c>
      <c r="M2146">
        <v>-120.45941999999999</v>
      </c>
      <c r="N2146" s="7" t="s">
        <v>3972</v>
      </c>
      <c r="O2146" s="7" t="s">
        <v>3973</v>
      </c>
      <c r="P2146" s="7" t="s">
        <v>3974</v>
      </c>
      <c r="Q2146" s="7" t="s">
        <v>170</v>
      </c>
      <c r="R2146" s="7">
        <v>1123</v>
      </c>
      <c r="S2146" s="7"/>
      <c r="T2146" s="7"/>
      <c r="U2146" s="7"/>
      <c r="V2146" s="7" t="s">
        <v>101</v>
      </c>
      <c r="W2146" s="8">
        <v>0.21837121212121213</v>
      </c>
      <c r="X2146" s="8">
        <v>0</v>
      </c>
      <c r="Y2146" s="8">
        <v>0</v>
      </c>
      <c r="Z2146" s="8">
        <v>0.21837121212121213</v>
      </c>
      <c r="AA2146" s="8">
        <v>0</v>
      </c>
      <c r="AB2146" s="8">
        <v>0</v>
      </c>
      <c r="AC2146" s="8">
        <v>0</v>
      </c>
      <c r="AD2146" s="8">
        <v>0</v>
      </c>
      <c r="AE2146" s="8">
        <v>0.21837121212121213</v>
      </c>
      <c r="AF2146" s="8">
        <v>0</v>
      </c>
      <c r="AG2146" s="8">
        <v>0</v>
      </c>
      <c r="AH2146" s="8">
        <v>0.21837121212121213</v>
      </c>
      <c r="AI2146" s="8">
        <v>0</v>
      </c>
      <c r="AJ2146" s="8">
        <v>0</v>
      </c>
      <c r="AK2146" s="8">
        <v>0</v>
      </c>
      <c r="AL2146" s="8">
        <v>0</v>
      </c>
      <c r="AM2146" s="8">
        <v>0</v>
      </c>
      <c r="AN2146" s="8">
        <v>0</v>
      </c>
      <c r="AO2146" s="8">
        <v>0</v>
      </c>
      <c r="AP2146" s="8">
        <v>0</v>
      </c>
      <c r="AQ2146" s="8">
        <v>0</v>
      </c>
      <c r="AR2146" s="8">
        <v>0</v>
      </c>
      <c r="AS2146" s="8">
        <v>0</v>
      </c>
      <c r="AT2146" s="8">
        <v>0</v>
      </c>
      <c r="AU2146" s="7">
        <v>0</v>
      </c>
      <c r="AV2146" s="7">
        <v>0</v>
      </c>
      <c r="AW2146" s="7">
        <v>0</v>
      </c>
      <c r="AX2146" s="7">
        <v>0</v>
      </c>
      <c r="AY2146" s="7">
        <v>0</v>
      </c>
      <c r="AZ2146" s="7">
        <v>0</v>
      </c>
      <c r="BA2146" s="7">
        <v>0</v>
      </c>
      <c r="BB2146" s="7">
        <v>0</v>
      </c>
      <c r="BC2146" s="8">
        <v>0</v>
      </c>
      <c r="BD2146" s="8">
        <v>0</v>
      </c>
      <c r="BE2146" s="8">
        <v>0</v>
      </c>
      <c r="BF2146" s="8">
        <v>0</v>
      </c>
      <c r="BG2146" s="8">
        <v>0</v>
      </c>
      <c r="BH2146" s="8">
        <v>0</v>
      </c>
      <c r="BI2146" s="8">
        <v>0</v>
      </c>
      <c r="BJ2146" s="8">
        <v>0</v>
      </c>
      <c r="BK2146" s="8">
        <v>0</v>
      </c>
      <c r="BL2146" s="8">
        <v>0</v>
      </c>
      <c r="BM2146" s="8">
        <v>0</v>
      </c>
      <c r="BN2146" s="8">
        <v>0</v>
      </c>
      <c r="BO2146" s="8">
        <v>0</v>
      </c>
      <c r="BP2146" s="8">
        <v>0</v>
      </c>
      <c r="BQ2146" s="8">
        <v>0</v>
      </c>
      <c r="BR2146" s="8">
        <v>0</v>
      </c>
    </row>
    <row r="2147" spans="1:70" x14ac:dyDescent="0.25">
      <c r="A2147" s="6">
        <v>35075103</v>
      </c>
      <c r="B2147" t="s">
        <v>3975</v>
      </c>
      <c r="C2147" s="7" t="s">
        <v>115</v>
      </c>
      <c r="D2147" s="7" t="s">
        <v>94</v>
      </c>
      <c r="E2147" s="7" t="s">
        <v>95</v>
      </c>
      <c r="F2147" t="s">
        <v>2507</v>
      </c>
      <c r="G2147" t="s">
        <v>2508</v>
      </c>
      <c r="H2147" t="s">
        <v>2787</v>
      </c>
      <c r="I2147" t="s">
        <v>956</v>
      </c>
      <c r="J2147" t="s">
        <v>99</v>
      </c>
      <c r="K2147" t="s">
        <v>957</v>
      </c>
      <c r="L2147">
        <v>38.1383414676</v>
      </c>
      <c r="M2147">
        <v>-120.4131974408</v>
      </c>
      <c r="N2147" s="7" t="s">
        <v>3972</v>
      </c>
      <c r="O2147" s="7" t="s">
        <v>3976</v>
      </c>
      <c r="P2147" s="7" t="s">
        <v>3974</v>
      </c>
      <c r="Q2147" s="7" t="s">
        <v>170</v>
      </c>
      <c r="R2147" s="7">
        <v>721</v>
      </c>
      <c r="S2147" s="7">
        <v>499</v>
      </c>
      <c r="T2147" s="7" t="s">
        <v>134</v>
      </c>
      <c r="U2147" s="7"/>
      <c r="V2147" s="7" t="s">
        <v>101</v>
      </c>
      <c r="W2147" s="8">
        <v>0.63674242424242422</v>
      </c>
      <c r="X2147" s="8">
        <v>0</v>
      </c>
      <c r="Y2147" s="8">
        <v>0</v>
      </c>
      <c r="Z2147" s="8">
        <v>0.63674242424242422</v>
      </c>
      <c r="AA2147" s="8">
        <v>0</v>
      </c>
      <c r="AB2147" s="8">
        <v>0</v>
      </c>
      <c r="AC2147" s="8">
        <v>0</v>
      </c>
      <c r="AD2147" s="8">
        <v>0</v>
      </c>
      <c r="AE2147" s="8">
        <v>0</v>
      </c>
      <c r="AF2147" s="8">
        <v>0</v>
      </c>
      <c r="AG2147" s="8">
        <v>0</v>
      </c>
      <c r="AH2147" s="8">
        <v>0</v>
      </c>
      <c r="AI2147" s="8">
        <v>0</v>
      </c>
      <c r="AJ2147" s="8">
        <v>0</v>
      </c>
      <c r="AK2147" s="8">
        <v>0</v>
      </c>
      <c r="AL2147" s="8">
        <v>0</v>
      </c>
      <c r="AM2147" s="8">
        <v>0.63674242424242422</v>
      </c>
      <c r="AN2147" s="8">
        <v>0</v>
      </c>
      <c r="AO2147" s="8">
        <v>0</v>
      </c>
      <c r="AP2147" s="8">
        <v>0.63674242424242422</v>
      </c>
      <c r="AQ2147" s="8">
        <v>0</v>
      </c>
      <c r="AR2147" s="8">
        <v>0</v>
      </c>
      <c r="AS2147" s="8">
        <v>0</v>
      </c>
      <c r="AT2147" s="8">
        <v>0</v>
      </c>
      <c r="AU2147" s="7">
        <v>0</v>
      </c>
      <c r="AV2147" s="7">
        <v>0</v>
      </c>
      <c r="AW2147" s="7">
        <v>0</v>
      </c>
      <c r="AX2147" s="7">
        <v>0</v>
      </c>
      <c r="AY2147" s="7">
        <v>0</v>
      </c>
      <c r="AZ2147" s="7">
        <v>0</v>
      </c>
      <c r="BA2147" s="7">
        <v>0</v>
      </c>
      <c r="BB2147" s="7">
        <v>0</v>
      </c>
      <c r="BC2147" s="8">
        <v>0</v>
      </c>
      <c r="BD2147" s="8">
        <v>0</v>
      </c>
      <c r="BE2147" s="8">
        <v>0</v>
      </c>
      <c r="BF2147" s="8">
        <v>0</v>
      </c>
      <c r="BG2147" s="8">
        <v>0</v>
      </c>
      <c r="BH2147" s="8">
        <v>0</v>
      </c>
      <c r="BI2147" s="8">
        <v>0</v>
      </c>
      <c r="BJ2147" s="8">
        <v>0</v>
      </c>
      <c r="BK2147" s="8">
        <v>0</v>
      </c>
      <c r="BL2147" s="8">
        <v>0</v>
      </c>
      <c r="BM2147" s="8">
        <v>0</v>
      </c>
      <c r="BN2147" s="8">
        <v>0</v>
      </c>
      <c r="BO2147" s="8">
        <v>0</v>
      </c>
      <c r="BP2147" s="8">
        <v>0</v>
      </c>
      <c r="BQ2147" s="8">
        <v>0</v>
      </c>
      <c r="BR2147" s="8">
        <v>0</v>
      </c>
    </row>
    <row r="2148" spans="1:70" x14ac:dyDescent="0.25">
      <c r="A2148" s="6">
        <v>35174085</v>
      </c>
      <c r="B2148" t="s">
        <v>3977</v>
      </c>
      <c r="C2148" s="7" t="s">
        <v>93</v>
      </c>
      <c r="D2148" s="7" t="s">
        <v>94</v>
      </c>
      <c r="E2148" s="7" t="s">
        <v>95</v>
      </c>
      <c r="F2148" t="s">
        <v>2507</v>
      </c>
      <c r="G2148" t="s">
        <v>2508</v>
      </c>
      <c r="H2148" t="s">
        <v>3954</v>
      </c>
      <c r="I2148" t="s">
        <v>956</v>
      </c>
      <c r="J2148" t="s">
        <v>99</v>
      </c>
      <c r="K2148" t="s">
        <v>957</v>
      </c>
      <c r="L2148">
        <v>38.088006091499999</v>
      </c>
      <c r="M2148">
        <v>-120.5696372215</v>
      </c>
      <c r="N2148" s="7" t="s">
        <v>1920</v>
      </c>
      <c r="O2148" s="7" t="s">
        <v>3978</v>
      </c>
      <c r="P2148" s="7" t="s">
        <v>1922</v>
      </c>
      <c r="Q2148" s="7" t="s">
        <v>170</v>
      </c>
      <c r="R2148" s="7">
        <v>2139</v>
      </c>
      <c r="S2148" s="7">
        <v>2635</v>
      </c>
      <c r="T2148" s="7" t="s">
        <v>220</v>
      </c>
      <c r="U2148" s="7"/>
      <c r="V2148" s="7" t="s">
        <v>101</v>
      </c>
      <c r="W2148" s="8">
        <v>9.5265151515151511E-2</v>
      </c>
      <c r="X2148" s="8">
        <v>0</v>
      </c>
      <c r="Y2148" s="8">
        <v>0</v>
      </c>
      <c r="Z2148" s="8">
        <v>9.5265151515151511E-2</v>
      </c>
      <c r="AA2148" s="8">
        <v>0</v>
      </c>
      <c r="AB2148" s="8">
        <v>0</v>
      </c>
      <c r="AC2148" s="8">
        <v>0</v>
      </c>
      <c r="AD2148" s="8">
        <v>0</v>
      </c>
      <c r="AE2148" s="8">
        <v>0</v>
      </c>
      <c r="AF2148" s="8">
        <v>0</v>
      </c>
      <c r="AG2148" s="8">
        <v>0</v>
      </c>
      <c r="AH2148" s="8">
        <v>0</v>
      </c>
      <c r="AI2148" s="8">
        <v>0</v>
      </c>
      <c r="AJ2148" s="8">
        <v>0</v>
      </c>
      <c r="AK2148" s="8">
        <v>0</v>
      </c>
      <c r="AL2148" s="8">
        <v>0</v>
      </c>
      <c r="AM2148" s="8">
        <v>9.5265151515151511E-2</v>
      </c>
      <c r="AN2148" s="8">
        <v>0</v>
      </c>
      <c r="AO2148" s="8">
        <v>0</v>
      </c>
      <c r="AP2148" s="8">
        <v>9.5265151515151511E-2</v>
      </c>
      <c r="AQ2148" s="8">
        <v>0</v>
      </c>
      <c r="AR2148" s="8">
        <v>0</v>
      </c>
      <c r="AS2148" s="8">
        <v>0</v>
      </c>
      <c r="AT2148" s="8">
        <v>0</v>
      </c>
      <c r="AU2148" s="7">
        <v>0</v>
      </c>
      <c r="AV2148" s="7">
        <v>0</v>
      </c>
      <c r="AW2148" s="7">
        <v>0</v>
      </c>
      <c r="AX2148" s="7">
        <v>0</v>
      </c>
      <c r="AY2148" s="7">
        <v>0</v>
      </c>
      <c r="AZ2148" s="7">
        <v>0</v>
      </c>
      <c r="BA2148" s="7">
        <v>0</v>
      </c>
      <c r="BB2148" s="7">
        <v>0</v>
      </c>
      <c r="BC2148" s="8">
        <v>0</v>
      </c>
      <c r="BD2148" s="8">
        <v>0</v>
      </c>
      <c r="BE2148" s="8">
        <v>0</v>
      </c>
      <c r="BF2148" s="8">
        <v>0</v>
      </c>
      <c r="BG2148" s="8">
        <v>0</v>
      </c>
      <c r="BH2148" s="8">
        <v>0</v>
      </c>
      <c r="BI2148" s="8">
        <v>0</v>
      </c>
      <c r="BJ2148" s="8">
        <v>0</v>
      </c>
      <c r="BK2148" s="8">
        <v>0</v>
      </c>
      <c r="BL2148" s="8">
        <v>0</v>
      </c>
      <c r="BM2148" s="8">
        <v>0</v>
      </c>
      <c r="BN2148" s="8">
        <v>0</v>
      </c>
      <c r="BO2148" s="8">
        <v>0</v>
      </c>
      <c r="BP2148" s="8">
        <v>0</v>
      </c>
      <c r="BQ2148" s="8">
        <v>0</v>
      </c>
      <c r="BR2148" s="8">
        <v>0</v>
      </c>
    </row>
    <row r="2149" spans="1:70" x14ac:dyDescent="0.25">
      <c r="A2149" s="6">
        <v>31334291</v>
      </c>
      <c r="B2149" t="s">
        <v>3979</v>
      </c>
      <c r="C2149" s="7" t="s">
        <v>93</v>
      </c>
      <c r="D2149" s="7" t="s">
        <v>94</v>
      </c>
      <c r="E2149" s="7" t="s">
        <v>95</v>
      </c>
      <c r="F2149" t="s">
        <v>2507</v>
      </c>
      <c r="G2149" t="s">
        <v>2508</v>
      </c>
      <c r="H2149" t="s">
        <v>1894</v>
      </c>
      <c r="I2149" t="s">
        <v>906</v>
      </c>
      <c r="J2149" t="s">
        <v>153</v>
      </c>
      <c r="K2149" t="s">
        <v>196</v>
      </c>
      <c r="L2149">
        <v>39.502173199300003</v>
      </c>
      <c r="M2149">
        <v>-123.7717116086</v>
      </c>
      <c r="N2149" s="7" t="s">
        <v>3980</v>
      </c>
      <c r="O2149" s="7" t="s">
        <v>3981</v>
      </c>
      <c r="P2149" s="7" t="s">
        <v>3982</v>
      </c>
      <c r="Q2149" s="7" t="s">
        <v>170</v>
      </c>
      <c r="R2149" s="7">
        <v>2140</v>
      </c>
      <c r="S2149" s="7">
        <v>2327</v>
      </c>
      <c r="T2149" s="7" t="s">
        <v>220</v>
      </c>
      <c r="U2149" s="7"/>
      <c r="V2149" s="7" t="s">
        <v>200</v>
      </c>
      <c r="W2149" s="8">
        <v>0.5132575757575758</v>
      </c>
      <c r="X2149" s="8">
        <v>0</v>
      </c>
      <c r="Y2149" s="8">
        <v>0.13598484848484849</v>
      </c>
      <c r="Z2149" s="8">
        <v>0.64924242424242429</v>
      </c>
      <c r="AA2149" s="8">
        <v>0</v>
      </c>
      <c r="AB2149" s="8">
        <v>0</v>
      </c>
      <c r="AC2149" s="8">
        <v>0</v>
      </c>
      <c r="AD2149" s="8">
        <v>0</v>
      </c>
      <c r="AE2149" s="8">
        <v>0</v>
      </c>
      <c r="AF2149" s="8">
        <v>0</v>
      </c>
      <c r="AG2149" s="8">
        <v>0</v>
      </c>
      <c r="AH2149" s="8">
        <v>0</v>
      </c>
      <c r="AI2149" s="8">
        <v>0</v>
      </c>
      <c r="AJ2149" s="8">
        <v>0</v>
      </c>
      <c r="AK2149" s="8">
        <v>0</v>
      </c>
      <c r="AL2149" s="8">
        <v>0</v>
      </c>
      <c r="AM2149" s="8">
        <v>0</v>
      </c>
      <c r="AN2149" s="8">
        <v>0</v>
      </c>
      <c r="AO2149" s="8">
        <v>0</v>
      </c>
      <c r="AP2149" s="8">
        <v>0</v>
      </c>
      <c r="AQ2149" s="8">
        <v>0.5132575757575758</v>
      </c>
      <c r="AR2149" s="8">
        <v>0</v>
      </c>
      <c r="AS2149" s="8">
        <v>0.13598484848484849</v>
      </c>
      <c r="AT2149" s="8">
        <v>0.64924242424242429</v>
      </c>
      <c r="AU2149" s="7">
        <v>0</v>
      </c>
      <c r="AV2149" s="7">
        <v>0</v>
      </c>
      <c r="AW2149" s="7">
        <v>0</v>
      </c>
      <c r="AX2149" s="7">
        <v>0</v>
      </c>
      <c r="AY2149" s="7">
        <v>0</v>
      </c>
      <c r="AZ2149" s="7">
        <v>0</v>
      </c>
      <c r="BA2149" s="7">
        <v>0</v>
      </c>
      <c r="BB2149" s="7">
        <v>0</v>
      </c>
      <c r="BC2149" s="8">
        <v>0</v>
      </c>
      <c r="BD2149" s="8">
        <v>0</v>
      </c>
      <c r="BE2149" s="8">
        <v>0</v>
      </c>
      <c r="BF2149" s="8">
        <v>0</v>
      </c>
      <c r="BG2149" s="8">
        <v>0</v>
      </c>
      <c r="BH2149" s="8">
        <v>0</v>
      </c>
      <c r="BI2149" s="8">
        <v>0</v>
      </c>
      <c r="BJ2149" s="8">
        <v>0</v>
      </c>
      <c r="BK2149" s="8">
        <v>0</v>
      </c>
      <c r="BL2149" s="8">
        <v>0</v>
      </c>
      <c r="BM2149" s="8">
        <v>0</v>
      </c>
      <c r="BN2149" s="8">
        <v>0</v>
      </c>
      <c r="BO2149" s="8">
        <v>0</v>
      </c>
      <c r="BP2149" s="8">
        <v>0</v>
      </c>
      <c r="BQ2149" s="8">
        <v>0</v>
      </c>
      <c r="BR2149" s="8">
        <v>0</v>
      </c>
    </row>
    <row r="2150" spans="1:70" x14ac:dyDescent="0.25">
      <c r="A2150" s="6">
        <v>35043299</v>
      </c>
      <c r="B2150" t="s">
        <v>3983</v>
      </c>
      <c r="C2150" s="7" t="s">
        <v>101</v>
      </c>
      <c r="D2150" s="7" t="s">
        <v>94</v>
      </c>
      <c r="E2150" s="7" t="s">
        <v>95</v>
      </c>
      <c r="F2150" t="s">
        <v>2507</v>
      </c>
      <c r="G2150" t="s">
        <v>2508</v>
      </c>
      <c r="H2150" t="s">
        <v>1887</v>
      </c>
      <c r="I2150" t="s">
        <v>939</v>
      </c>
      <c r="J2150" t="s">
        <v>153</v>
      </c>
      <c r="K2150" t="s">
        <v>196</v>
      </c>
      <c r="L2150">
        <v>40.500991463699997</v>
      </c>
      <c r="M2150">
        <v>-124.27387529000001</v>
      </c>
      <c r="N2150" s="7" t="s">
        <v>1888</v>
      </c>
      <c r="O2150" s="7" t="s">
        <v>1889</v>
      </c>
      <c r="P2150" s="7" t="s">
        <v>1890</v>
      </c>
      <c r="Q2150" s="7" t="s">
        <v>170</v>
      </c>
      <c r="R2150" s="7">
        <v>1252</v>
      </c>
      <c r="S2150" s="7"/>
      <c r="T2150" s="7"/>
      <c r="U2150" s="7"/>
      <c r="V2150" s="7" t="s">
        <v>101</v>
      </c>
      <c r="W2150" s="8">
        <v>1.2075757575757575</v>
      </c>
      <c r="X2150" s="8">
        <v>0</v>
      </c>
      <c r="Y2150" s="8">
        <v>0</v>
      </c>
      <c r="Z2150" s="8">
        <v>1.2075757575757575</v>
      </c>
      <c r="AA2150" s="8">
        <v>0</v>
      </c>
      <c r="AB2150" s="8">
        <v>0</v>
      </c>
      <c r="AC2150" s="8">
        <v>0</v>
      </c>
      <c r="AD2150" s="8">
        <v>0</v>
      </c>
      <c r="AE2150" s="8">
        <v>1.207575757575758</v>
      </c>
      <c r="AF2150" s="8">
        <v>0</v>
      </c>
      <c r="AG2150" s="8">
        <v>0</v>
      </c>
      <c r="AH2150" s="8">
        <v>1.207575757575758</v>
      </c>
      <c r="AI2150" s="8">
        <v>0</v>
      </c>
      <c r="AJ2150" s="8">
        <v>0</v>
      </c>
      <c r="AK2150" s="8">
        <v>0</v>
      </c>
      <c r="AL2150" s="8">
        <v>0</v>
      </c>
      <c r="AM2150" s="8">
        <v>0</v>
      </c>
      <c r="AN2150" s="8">
        <v>0</v>
      </c>
      <c r="AO2150" s="8">
        <v>0</v>
      </c>
      <c r="AP2150" s="8">
        <v>0</v>
      </c>
      <c r="AQ2150" s="8">
        <v>0</v>
      </c>
      <c r="AR2150" s="8">
        <v>0</v>
      </c>
      <c r="AS2150" s="8">
        <v>0</v>
      </c>
      <c r="AT2150" s="8">
        <v>0</v>
      </c>
      <c r="AU2150" s="7">
        <v>0</v>
      </c>
      <c r="AV2150" s="7">
        <v>0</v>
      </c>
      <c r="AW2150" s="7">
        <v>0</v>
      </c>
      <c r="AX2150" s="7">
        <v>0</v>
      </c>
      <c r="AY2150" s="7">
        <v>0</v>
      </c>
      <c r="AZ2150" s="7">
        <v>0</v>
      </c>
      <c r="BA2150" s="7">
        <v>0</v>
      </c>
      <c r="BB2150" s="7">
        <v>0</v>
      </c>
      <c r="BC2150" s="8">
        <v>0</v>
      </c>
      <c r="BD2150" s="8">
        <v>0</v>
      </c>
      <c r="BE2150" s="8">
        <v>0</v>
      </c>
      <c r="BF2150" s="8">
        <v>0</v>
      </c>
      <c r="BG2150" s="8">
        <v>0</v>
      </c>
      <c r="BH2150" s="8">
        <v>0</v>
      </c>
      <c r="BI2150" s="8">
        <v>0</v>
      </c>
      <c r="BJ2150" s="8">
        <v>0</v>
      </c>
      <c r="BK2150" s="8">
        <v>0</v>
      </c>
      <c r="BL2150" s="8">
        <v>0</v>
      </c>
      <c r="BM2150" s="8">
        <v>0</v>
      </c>
      <c r="BN2150" s="8">
        <v>0</v>
      </c>
      <c r="BO2150" s="8">
        <v>0</v>
      </c>
      <c r="BP2150" s="8">
        <v>0</v>
      </c>
      <c r="BQ2150" s="8">
        <v>0</v>
      </c>
      <c r="BR2150" s="8">
        <v>0</v>
      </c>
    </row>
    <row r="2151" spans="1:70" x14ac:dyDescent="0.25">
      <c r="A2151" s="6">
        <v>35043303</v>
      </c>
      <c r="B2151" t="s">
        <v>3984</v>
      </c>
      <c r="C2151" s="7" t="s">
        <v>93</v>
      </c>
      <c r="D2151" s="7" t="s">
        <v>94</v>
      </c>
      <c r="E2151" s="7" t="s">
        <v>95</v>
      </c>
      <c r="F2151" t="s">
        <v>2507</v>
      </c>
      <c r="G2151" t="s">
        <v>2508</v>
      </c>
      <c r="H2151" t="s">
        <v>1887</v>
      </c>
      <c r="I2151" t="s">
        <v>939</v>
      </c>
      <c r="J2151" t="s">
        <v>153</v>
      </c>
      <c r="K2151" t="s">
        <v>196</v>
      </c>
      <c r="L2151">
        <v>40.511800000000001</v>
      </c>
      <c r="M2151">
        <v>-124.15733</v>
      </c>
      <c r="N2151" s="7" t="s">
        <v>1888</v>
      </c>
      <c r="O2151" s="7" t="s">
        <v>3985</v>
      </c>
      <c r="P2151" s="7" t="s">
        <v>1890</v>
      </c>
      <c r="Q2151" s="7" t="s">
        <v>170</v>
      </c>
      <c r="R2151" s="7">
        <v>2683</v>
      </c>
      <c r="S2151" s="7"/>
      <c r="T2151" s="7"/>
      <c r="U2151" s="7"/>
      <c r="V2151" s="7" t="s">
        <v>101</v>
      </c>
      <c r="W2151" s="8">
        <v>1.5416666666666667</v>
      </c>
      <c r="X2151" s="8">
        <v>0</v>
      </c>
      <c r="Y2151" s="8">
        <v>0</v>
      </c>
      <c r="Z2151" s="8">
        <v>1.5416666666666667</v>
      </c>
      <c r="AA2151" s="8">
        <v>0</v>
      </c>
      <c r="AB2151" s="8">
        <v>0</v>
      </c>
      <c r="AC2151" s="8">
        <v>0</v>
      </c>
      <c r="AD2151" s="8">
        <v>0</v>
      </c>
      <c r="AE2151" s="8">
        <v>1.541666666666667</v>
      </c>
      <c r="AF2151" s="8">
        <v>0</v>
      </c>
      <c r="AG2151" s="8">
        <v>0</v>
      </c>
      <c r="AH2151" s="8">
        <v>1.541666666666667</v>
      </c>
      <c r="AI2151" s="8">
        <v>0</v>
      </c>
      <c r="AJ2151" s="8">
        <v>0</v>
      </c>
      <c r="AK2151" s="8">
        <v>0</v>
      </c>
      <c r="AL2151" s="8">
        <v>0</v>
      </c>
      <c r="AM2151" s="8">
        <v>0</v>
      </c>
      <c r="AN2151" s="8">
        <v>0</v>
      </c>
      <c r="AO2151" s="8">
        <v>0</v>
      </c>
      <c r="AP2151" s="8">
        <v>0</v>
      </c>
      <c r="AQ2151" s="8">
        <v>0</v>
      </c>
      <c r="AR2151" s="8">
        <v>0</v>
      </c>
      <c r="AS2151" s="8">
        <v>0</v>
      </c>
      <c r="AT2151" s="8">
        <v>0</v>
      </c>
      <c r="AU2151" s="7">
        <v>0</v>
      </c>
      <c r="AV2151" s="7">
        <v>0</v>
      </c>
      <c r="AW2151" s="7">
        <v>0</v>
      </c>
      <c r="AX2151" s="7">
        <v>0</v>
      </c>
      <c r="AY2151" s="7">
        <v>0</v>
      </c>
      <c r="AZ2151" s="7">
        <v>0</v>
      </c>
      <c r="BA2151" s="7">
        <v>0</v>
      </c>
      <c r="BB2151" s="7">
        <v>0</v>
      </c>
      <c r="BC2151" s="8">
        <v>0</v>
      </c>
      <c r="BD2151" s="8">
        <v>0</v>
      </c>
      <c r="BE2151" s="8">
        <v>0</v>
      </c>
      <c r="BF2151" s="8">
        <v>0</v>
      </c>
      <c r="BG2151" s="8">
        <v>0</v>
      </c>
      <c r="BH2151" s="8">
        <v>0</v>
      </c>
      <c r="BI2151" s="8">
        <v>0</v>
      </c>
      <c r="BJ2151" s="8">
        <v>0</v>
      </c>
      <c r="BK2151" s="8">
        <v>0</v>
      </c>
      <c r="BL2151" s="8">
        <v>0</v>
      </c>
      <c r="BM2151" s="8">
        <v>0</v>
      </c>
      <c r="BN2151" s="8">
        <v>0</v>
      </c>
      <c r="BO2151" s="8">
        <v>0</v>
      </c>
      <c r="BP2151" s="8">
        <v>0</v>
      </c>
      <c r="BQ2151" s="8">
        <v>0</v>
      </c>
      <c r="BR2151" s="8">
        <v>0</v>
      </c>
    </row>
    <row r="2152" spans="1:70" x14ac:dyDescent="0.25">
      <c r="A2152" s="6">
        <v>35394392</v>
      </c>
      <c r="B2152" t="s">
        <v>3986</v>
      </c>
      <c r="C2152" s="7" t="s">
        <v>421</v>
      </c>
      <c r="D2152" s="7" t="s">
        <v>94</v>
      </c>
      <c r="E2152" s="7" t="s">
        <v>421</v>
      </c>
      <c r="F2152" t="s">
        <v>2507</v>
      </c>
      <c r="G2152" t="s">
        <v>2609</v>
      </c>
      <c r="H2152" t="s">
        <v>483</v>
      </c>
      <c r="I2152" t="s">
        <v>108</v>
      </c>
      <c r="J2152" t="s">
        <v>78</v>
      </c>
      <c r="K2152" t="s">
        <v>109</v>
      </c>
      <c r="L2152">
        <v>39.060184874500003</v>
      </c>
      <c r="M2152">
        <v>-120.76709335140001</v>
      </c>
      <c r="N2152" s="7" t="s">
        <v>484</v>
      </c>
      <c r="O2152" s="7" t="s">
        <v>485</v>
      </c>
      <c r="P2152" s="7" t="s">
        <v>486</v>
      </c>
      <c r="Q2152" s="7" t="s">
        <v>170</v>
      </c>
      <c r="R2152" s="7">
        <v>1434</v>
      </c>
      <c r="S2152" s="7">
        <v>322</v>
      </c>
      <c r="T2152" s="7" t="s">
        <v>123</v>
      </c>
      <c r="U2152" s="7"/>
      <c r="V2152" s="7" t="s">
        <v>422</v>
      </c>
      <c r="W2152" s="8">
        <v>0</v>
      </c>
      <c r="X2152" s="8">
        <v>0</v>
      </c>
      <c r="Y2152" s="8">
        <v>0</v>
      </c>
      <c r="Z2152" s="8">
        <v>0</v>
      </c>
      <c r="AA2152" s="8">
        <v>0</v>
      </c>
      <c r="AB2152" s="8">
        <v>0</v>
      </c>
      <c r="AC2152" s="8">
        <v>0</v>
      </c>
      <c r="AD2152" s="8">
        <v>0</v>
      </c>
      <c r="AE2152" s="8">
        <v>0</v>
      </c>
      <c r="AF2152" s="8">
        <v>0</v>
      </c>
      <c r="AG2152" s="8">
        <v>0</v>
      </c>
      <c r="AH2152" s="8">
        <v>0</v>
      </c>
      <c r="AI2152" s="8">
        <v>0</v>
      </c>
      <c r="AJ2152" s="8">
        <v>0</v>
      </c>
      <c r="AK2152" s="8">
        <v>0</v>
      </c>
      <c r="AL2152" s="8">
        <v>0</v>
      </c>
      <c r="AM2152" s="8">
        <v>0</v>
      </c>
      <c r="AN2152" s="8">
        <v>0</v>
      </c>
      <c r="AO2152" s="8">
        <v>0</v>
      </c>
      <c r="AP2152" s="8">
        <v>0</v>
      </c>
      <c r="AQ2152" s="8">
        <v>0</v>
      </c>
      <c r="AR2152" s="8">
        <v>0</v>
      </c>
      <c r="AS2152" s="8">
        <v>0</v>
      </c>
      <c r="AT2152" s="8">
        <v>0</v>
      </c>
      <c r="AU2152" s="7">
        <v>0</v>
      </c>
      <c r="AV2152" s="7">
        <v>0</v>
      </c>
      <c r="AW2152" s="7">
        <v>0</v>
      </c>
      <c r="AX2152" s="7">
        <v>0</v>
      </c>
      <c r="AY2152" s="7">
        <v>0</v>
      </c>
      <c r="AZ2152" s="7">
        <v>0</v>
      </c>
      <c r="BA2152" s="7">
        <v>0</v>
      </c>
      <c r="BB2152" s="7">
        <v>0</v>
      </c>
      <c r="BC2152" s="8">
        <v>0</v>
      </c>
      <c r="BD2152" s="8">
        <v>0</v>
      </c>
      <c r="BE2152" s="8">
        <v>0</v>
      </c>
      <c r="BF2152" s="8">
        <v>0</v>
      </c>
      <c r="BG2152" s="8">
        <v>0</v>
      </c>
      <c r="BH2152" s="8">
        <v>0</v>
      </c>
      <c r="BI2152" s="8">
        <v>0</v>
      </c>
      <c r="BJ2152" s="8">
        <v>0</v>
      </c>
      <c r="BK2152" s="8">
        <v>0</v>
      </c>
      <c r="BL2152" s="8">
        <v>0</v>
      </c>
      <c r="BM2152" s="8">
        <v>0</v>
      </c>
      <c r="BN2152" s="8">
        <v>0</v>
      </c>
      <c r="BO2152" s="8">
        <v>0</v>
      </c>
      <c r="BP2152" s="8">
        <v>0</v>
      </c>
      <c r="BQ2152" s="8">
        <v>0</v>
      </c>
      <c r="BR2152" s="8">
        <v>0</v>
      </c>
    </row>
    <row r="2153" spans="1:70" x14ac:dyDescent="0.25">
      <c r="A2153" s="6">
        <v>35374059</v>
      </c>
      <c r="B2153" t="s">
        <v>3987</v>
      </c>
      <c r="C2153" s="7" t="s">
        <v>421</v>
      </c>
      <c r="D2153" s="7" t="s">
        <v>2647</v>
      </c>
      <c r="E2153" s="7" t="s">
        <v>421</v>
      </c>
      <c r="F2153" t="s">
        <v>2507</v>
      </c>
      <c r="G2153" t="s">
        <v>2648</v>
      </c>
      <c r="H2153" t="s">
        <v>1965</v>
      </c>
      <c r="I2153" t="s">
        <v>1413</v>
      </c>
      <c r="J2153" t="s">
        <v>99</v>
      </c>
      <c r="K2153" t="s">
        <v>957</v>
      </c>
      <c r="L2153">
        <v>38.379368722000002</v>
      </c>
      <c r="M2153">
        <v>-120.6379244198</v>
      </c>
      <c r="N2153" s="7" t="s">
        <v>1961</v>
      </c>
      <c r="O2153" s="7" t="s">
        <v>3988</v>
      </c>
      <c r="P2153" s="7" t="s">
        <v>1963</v>
      </c>
      <c r="Q2153" s="7" t="s">
        <v>141</v>
      </c>
      <c r="R2153" s="7">
        <v>2349</v>
      </c>
      <c r="S2153" s="7">
        <v>118</v>
      </c>
      <c r="T2153" s="7" t="s">
        <v>123</v>
      </c>
      <c r="U2153" s="7"/>
      <c r="V2153" s="7" t="s">
        <v>790</v>
      </c>
      <c r="W2153" s="8">
        <v>0</v>
      </c>
      <c r="X2153" s="8">
        <v>5.6700757575757574</v>
      </c>
      <c r="Y2153" s="8">
        <v>0.87992424242424239</v>
      </c>
      <c r="Z2153" s="8">
        <v>6.55</v>
      </c>
      <c r="AA2153" s="8">
        <v>0</v>
      </c>
      <c r="AB2153" s="8">
        <v>0</v>
      </c>
      <c r="AC2153" s="8">
        <v>0</v>
      </c>
      <c r="AD2153" s="8">
        <v>0</v>
      </c>
      <c r="AE2153" s="8">
        <v>0</v>
      </c>
      <c r="AF2153" s="8">
        <v>0</v>
      </c>
      <c r="AG2153" s="8">
        <v>0</v>
      </c>
      <c r="AH2153" s="8">
        <v>0</v>
      </c>
      <c r="AI2153" s="8">
        <v>0</v>
      </c>
      <c r="AJ2153" s="8">
        <v>0</v>
      </c>
      <c r="AK2153" s="8">
        <v>0</v>
      </c>
      <c r="AL2153" s="8">
        <v>0</v>
      </c>
      <c r="AM2153" s="8">
        <v>0</v>
      </c>
      <c r="AN2153" s="8">
        <v>0</v>
      </c>
      <c r="AO2153" s="8">
        <v>0</v>
      </c>
      <c r="AP2153" s="8">
        <v>0</v>
      </c>
      <c r="AQ2153" s="8">
        <v>0</v>
      </c>
      <c r="AR2153" s="8">
        <v>0</v>
      </c>
      <c r="AS2153" s="8">
        <v>0</v>
      </c>
      <c r="AT2153" s="8">
        <v>0</v>
      </c>
      <c r="AU2153" s="7">
        <v>0</v>
      </c>
      <c r="AV2153" s="7">
        <v>0</v>
      </c>
      <c r="AW2153" s="7">
        <v>0</v>
      </c>
      <c r="AX2153" s="7">
        <v>0</v>
      </c>
      <c r="AY2153" s="7">
        <v>0</v>
      </c>
      <c r="AZ2153" s="7">
        <v>0</v>
      </c>
      <c r="BA2153" s="7">
        <v>0</v>
      </c>
      <c r="BB2153" s="7">
        <v>0</v>
      </c>
      <c r="BC2153" s="8">
        <v>0</v>
      </c>
      <c r="BD2153" s="8">
        <v>0</v>
      </c>
      <c r="BE2153" s="8">
        <v>0</v>
      </c>
      <c r="BF2153" s="8">
        <v>0</v>
      </c>
      <c r="BG2153" s="8">
        <v>0</v>
      </c>
      <c r="BH2153" s="8">
        <v>5.6700757575757574</v>
      </c>
      <c r="BI2153" s="8">
        <v>0.87992424242424239</v>
      </c>
      <c r="BJ2153" s="8">
        <v>6.55</v>
      </c>
      <c r="BK2153" s="8">
        <v>0</v>
      </c>
      <c r="BL2153" s="8">
        <v>0</v>
      </c>
      <c r="BM2153" s="8">
        <v>0</v>
      </c>
      <c r="BN2153" s="8">
        <v>0</v>
      </c>
      <c r="BO2153" s="8">
        <v>0</v>
      </c>
      <c r="BP2153" s="8">
        <v>0</v>
      </c>
      <c r="BQ2153" s="8">
        <v>0</v>
      </c>
      <c r="BR2153" s="8">
        <v>0</v>
      </c>
    </row>
    <row r="2154" spans="1:70" x14ac:dyDescent="0.25">
      <c r="A2154" s="6">
        <v>35431074</v>
      </c>
      <c r="B2154" t="s">
        <v>3989</v>
      </c>
      <c r="C2154" s="7" t="s">
        <v>421</v>
      </c>
      <c r="D2154" s="7" t="s">
        <v>2647</v>
      </c>
      <c r="E2154" s="7" t="s">
        <v>421</v>
      </c>
      <c r="F2154" t="s">
        <v>2507</v>
      </c>
      <c r="G2154" t="s">
        <v>2648</v>
      </c>
      <c r="H2154" t="s">
        <v>1965</v>
      </c>
      <c r="I2154" t="s">
        <v>1413</v>
      </c>
      <c r="J2154" t="s">
        <v>99</v>
      </c>
      <c r="K2154" t="s">
        <v>957</v>
      </c>
      <c r="L2154">
        <v>38.373185071499996</v>
      </c>
      <c r="M2154">
        <v>-120.631687712</v>
      </c>
      <c r="N2154" s="7" t="s">
        <v>1961</v>
      </c>
      <c r="O2154" s="7" t="s">
        <v>3988</v>
      </c>
      <c r="P2154" s="7" t="s">
        <v>1963</v>
      </c>
      <c r="Q2154" s="7" t="s">
        <v>141</v>
      </c>
      <c r="R2154" s="7">
        <v>2349</v>
      </c>
      <c r="S2154" s="7">
        <v>118</v>
      </c>
      <c r="T2154" s="7" t="s">
        <v>123</v>
      </c>
      <c r="U2154" s="7"/>
      <c r="V2154" s="7" t="s">
        <v>790</v>
      </c>
      <c r="W2154" s="8">
        <v>0</v>
      </c>
      <c r="X2154" s="8">
        <v>0</v>
      </c>
      <c r="Y2154" s="8">
        <v>0</v>
      </c>
      <c r="Z2154" s="8">
        <v>0</v>
      </c>
      <c r="AA2154" s="8">
        <v>0</v>
      </c>
      <c r="AB2154" s="8">
        <v>0</v>
      </c>
      <c r="AC2154" s="8">
        <v>0</v>
      </c>
      <c r="AD2154" s="8">
        <v>0</v>
      </c>
      <c r="AE2154" s="8">
        <v>0</v>
      </c>
      <c r="AF2154" s="8">
        <v>0</v>
      </c>
      <c r="AG2154" s="8">
        <v>0</v>
      </c>
      <c r="AH2154" s="8">
        <v>0</v>
      </c>
      <c r="AI2154" s="8">
        <v>0</v>
      </c>
      <c r="AJ2154" s="8">
        <v>0</v>
      </c>
      <c r="AK2154" s="8">
        <v>0</v>
      </c>
      <c r="AL2154" s="8">
        <v>0</v>
      </c>
      <c r="AM2154" s="8">
        <v>0</v>
      </c>
      <c r="AN2154" s="8">
        <v>0</v>
      </c>
      <c r="AO2154" s="8">
        <v>0</v>
      </c>
      <c r="AP2154" s="8">
        <v>0</v>
      </c>
      <c r="AQ2154" s="8">
        <v>0</v>
      </c>
      <c r="AR2154" s="8">
        <v>0</v>
      </c>
      <c r="AS2154" s="8">
        <v>0</v>
      </c>
      <c r="AT2154" s="8">
        <v>0</v>
      </c>
      <c r="AU2154" s="7">
        <v>0</v>
      </c>
      <c r="AV2154" s="7">
        <v>0</v>
      </c>
      <c r="AW2154" s="7">
        <v>0</v>
      </c>
      <c r="AX2154" s="7">
        <v>0</v>
      </c>
      <c r="AY2154" s="7">
        <v>0</v>
      </c>
      <c r="AZ2154" s="7">
        <v>0</v>
      </c>
      <c r="BA2154" s="7">
        <v>0</v>
      </c>
      <c r="BB2154" s="7">
        <v>0</v>
      </c>
      <c r="BC2154" s="8">
        <v>0</v>
      </c>
      <c r="BD2154" s="8">
        <v>0</v>
      </c>
      <c r="BE2154" s="8">
        <v>0</v>
      </c>
      <c r="BF2154" s="8">
        <v>0</v>
      </c>
      <c r="BG2154" s="8">
        <v>0</v>
      </c>
      <c r="BH2154" s="8">
        <v>0</v>
      </c>
      <c r="BI2154" s="8">
        <v>0</v>
      </c>
      <c r="BJ2154" s="8">
        <v>0</v>
      </c>
      <c r="BK2154" s="8">
        <v>0</v>
      </c>
      <c r="BL2154" s="8">
        <v>0</v>
      </c>
      <c r="BM2154" s="8">
        <v>0</v>
      </c>
      <c r="BN2154" s="8">
        <v>0</v>
      </c>
      <c r="BO2154" s="8">
        <v>0</v>
      </c>
      <c r="BP2154" s="8">
        <v>0</v>
      </c>
      <c r="BQ2154" s="8">
        <v>0</v>
      </c>
      <c r="BR2154" s="8">
        <v>0</v>
      </c>
    </row>
    <row r="2155" spans="1:70" x14ac:dyDescent="0.25">
      <c r="A2155" s="6">
        <v>35431075</v>
      </c>
      <c r="B2155" t="s">
        <v>3990</v>
      </c>
      <c r="C2155" s="7" t="s">
        <v>421</v>
      </c>
      <c r="D2155" s="7" t="s">
        <v>2647</v>
      </c>
      <c r="E2155" s="7" t="s">
        <v>421</v>
      </c>
      <c r="F2155" t="s">
        <v>2507</v>
      </c>
      <c r="G2155" t="s">
        <v>2648</v>
      </c>
      <c r="H2155" t="s">
        <v>1965</v>
      </c>
      <c r="I2155" t="s">
        <v>1413</v>
      </c>
      <c r="J2155" t="s">
        <v>99</v>
      </c>
      <c r="K2155" t="s">
        <v>957</v>
      </c>
      <c r="L2155">
        <v>38.374028065899999</v>
      </c>
      <c r="M2155">
        <v>-120.6333422395</v>
      </c>
      <c r="N2155" s="7" t="s">
        <v>1961</v>
      </c>
      <c r="O2155" s="7" t="s">
        <v>3988</v>
      </c>
      <c r="P2155" s="7" t="s">
        <v>1963</v>
      </c>
      <c r="Q2155" s="7" t="s">
        <v>141</v>
      </c>
      <c r="R2155" s="7">
        <v>2349</v>
      </c>
      <c r="S2155" s="7">
        <v>118</v>
      </c>
      <c r="T2155" s="7" t="s">
        <v>123</v>
      </c>
      <c r="U2155" s="7"/>
      <c r="V2155" s="7" t="s">
        <v>790</v>
      </c>
      <c r="W2155" s="8">
        <v>0</v>
      </c>
      <c r="X2155" s="8">
        <v>0</v>
      </c>
      <c r="Y2155" s="8">
        <v>0</v>
      </c>
      <c r="Z2155" s="8">
        <v>0</v>
      </c>
      <c r="AA2155" s="8">
        <v>0</v>
      </c>
      <c r="AB2155" s="8">
        <v>0</v>
      </c>
      <c r="AC2155" s="8">
        <v>0</v>
      </c>
      <c r="AD2155" s="8">
        <v>0</v>
      </c>
      <c r="AE2155" s="8">
        <v>0</v>
      </c>
      <c r="AF2155" s="8">
        <v>0</v>
      </c>
      <c r="AG2155" s="8">
        <v>0</v>
      </c>
      <c r="AH2155" s="8">
        <v>0</v>
      </c>
      <c r="AI2155" s="8">
        <v>0</v>
      </c>
      <c r="AJ2155" s="8">
        <v>0</v>
      </c>
      <c r="AK2155" s="8">
        <v>0</v>
      </c>
      <c r="AL2155" s="8">
        <v>0</v>
      </c>
      <c r="AM2155" s="8">
        <v>0</v>
      </c>
      <c r="AN2155" s="8">
        <v>0</v>
      </c>
      <c r="AO2155" s="8">
        <v>0</v>
      </c>
      <c r="AP2155" s="8">
        <v>0</v>
      </c>
      <c r="AQ2155" s="8">
        <v>0</v>
      </c>
      <c r="AR2155" s="8">
        <v>0</v>
      </c>
      <c r="AS2155" s="8">
        <v>0</v>
      </c>
      <c r="AT2155" s="8">
        <v>0</v>
      </c>
      <c r="AU2155" s="7">
        <v>0</v>
      </c>
      <c r="AV2155" s="7">
        <v>0</v>
      </c>
      <c r="AW2155" s="7">
        <v>0</v>
      </c>
      <c r="AX2155" s="7">
        <v>0</v>
      </c>
      <c r="AY2155" s="7">
        <v>0</v>
      </c>
      <c r="AZ2155" s="7">
        <v>0</v>
      </c>
      <c r="BA2155" s="7">
        <v>0</v>
      </c>
      <c r="BB2155" s="7">
        <v>0</v>
      </c>
      <c r="BC2155" s="8">
        <v>0</v>
      </c>
      <c r="BD2155" s="8">
        <v>0</v>
      </c>
      <c r="BE2155" s="8">
        <v>0</v>
      </c>
      <c r="BF2155" s="8">
        <v>0</v>
      </c>
      <c r="BG2155" s="8">
        <v>0</v>
      </c>
      <c r="BH2155" s="8">
        <v>0</v>
      </c>
      <c r="BI2155" s="8">
        <v>0</v>
      </c>
      <c r="BJ2155" s="8">
        <v>0</v>
      </c>
      <c r="BK2155" s="8">
        <v>0</v>
      </c>
      <c r="BL2155" s="8">
        <v>0</v>
      </c>
      <c r="BM2155" s="8">
        <v>0</v>
      </c>
      <c r="BN2155" s="8">
        <v>0</v>
      </c>
      <c r="BO2155" s="8">
        <v>0</v>
      </c>
      <c r="BP2155" s="8">
        <v>0</v>
      </c>
      <c r="BQ2155" s="8">
        <v>0</v>
      </c>
      <c r="BR2155" s="8">
        <v>0</v>
      </c>
    </row>
    <row r="2156" spans="1:70" x14ac:dyDescent="0.25">
      <c r="A2156" s="6">
        <v>35431076</v>
      </c>
      <c r="B2156" t="s">
        <v>3991</v>
      </c>
      <c r="C2156" s="7" t="s">
        <v>421</v>
      </c>
      <c r="D2156" s="7" t="s">
        <v>2647</v>
      </c>
      <c r="E2156" s="7" t="s">
        <v>421</v>
      </c>
      <c r="F2156" t="s">
        <v>2507</v>
      </c>
      <c r="G2156" t="s">
        <v>2648</v>
      </c>
      <c r="H2156" t="s">
        <v>1965</v>
      </c>
      <c r="I2156" t="s">
        <v>1413</v>
      </c>
      <c r="J2156" t="s">
        <v>99</v>
      </c>
      <c r="K2156" t="s">
        <v>957</v>
      </c>
      <c r="L2156">
        <v>38.372749971399998</v>
      </c>
      <c r="M2156">
        <v>-120.631134276</v>
      </c>
      <c r="N2156" s="7" t="s">
        <v>1961</v>
      </c>
      <c r="O2156" s="7" t="s">
        <v>3988</v>
      </c>
      <c r="P2156" s="7" t="s">
        <v>1963</v>
      </c>
      <c r="Q2156" s="7" t="s">
        <v>141</v>
      </c>
      <c r="R2156" s="7">
        <v>2349</v>
      </c>
      <c r="S2156" s="7">
        <v>118</v>
      </c>
      <c r="T2156" s="7" t="s">
        <v>123</v>
      </c>
      <c r="U2156" s="7"/>
      <c r="V2156" s="7" t="s">
        <v>790</v>
      </c>
      <c r="W2156" s="8">
        <v>0</v>
      </c>
      <c r="X2156" s="8">
        <v>0</v>
      </c>
      <c r="Y2156" s="8">
        <v>0</v>
      </c>
      <c r="Z2156" s="8">
        <v>0</v>
      </c>
      <c r="AA2156" s="8">
        <v>0</v>
      </c>
      <c r="AB2156" s="8">
        <v>0</v>
      </c>
      <c r="AC2156" s="8">
        <v>0</v>
      </c>
      <c r="AD2156" s="8">
        <v>0</v>
      </c>
      <c r="AE2156" s="8">
        <v>0</v>
      </c>
      <c r="AF2156" s="8">
        <v>0</v>
      </c>
      <c r="AG2156" s="8">
        <v>0</v>
      </c>
      <c r="AH2156" s="8">
        <v>0</v>
      </c>
      <c r="AI2156" s="8">
        <v>0</v>
      </c>
      <c r="AJ2156" s="8">
        <v>0</v>
      </c>
      <c r="AK2156" s="8">
        <v>0</v>
      </c>
      <c r="AL2156" s="8">
        <v>0</v>
      </c>
      <c r="AM2156" s="8">
        <v>0</v>
      </c>
      <c r="AN2156" s="8">
        <v>0</v>
      </c>
      <c r="AO2156" s="8">
        <v>0</v>
      </c>
      <c r="AP2156" s="8">
        <v>0</v>
      </c>
      <c r="AQ2156" s="8">
        <v>0</v>
      </c>
      <c r="AR2156" s="8">
        <v>0</v>
      </c>
      <c r="AS2156" s="8">
        <v>0</v>
      </c>
      <c r="AT2156" s="8">
        <v>0</v>
      </c>
      <c r="AU2156" s="7">
        <v>0</v>
      </c>
      <c r="AV2156" s="7">
        <v>0</v>
      </c>
      <c r="AW2156" s="7">
        <v>0</v>
      </c>
      <c r="AX2156" s="7">
        <v>0</v>
      </c>
      <c r="AY2156" s="7">
        <v>0</v>
      </c>
      <c r="AZ2156" s="7">
        <v>0</v>
      </c>
      <c r="BA2156" s="7">
        <v>0</v>
      </c>
      <c r="BB2156" s="7">
        <v>0</v>
      </c>
      <c r="BC2156" s="8">
        <v>0</v>
      </c>
      <c r="BD2156" s="8">
        <v>0</v>
      </c>
      <c r="BE2156" s="8">
        <v>0</v>
      </c>
      <c r="BF2156" s="8">
        <v>0</v>
      </c>
      <c r="BG2156" s="8">
        <v>0</v>
      </c>
      <c r="BH2156" s="8">
        <v>0</v>
      </c>
      <c r="BI2156" s="8">
        <v>0</v>
      </c>
      <c r="BJ2156" s="8">
        <v>0</v>
      </c>
      <c r="BK2156" s="8">
        <v>0</v>
      </c>
      <c r="BL2156" s="8">
        <v>0</v>
      </c>
      <c r="BM2156" s="8">
        <v>0</v>
      </c>
      <c r="BN2156" s="8">
        <v>0</v>
      </c>
      <c r="BO2156" s="8">
        <v>0</v>
      </c>
      <c r="BP2156" s="8">
        <v>0</v>
      </c>
      <c r="BQ2156" s="8">
        <v>0</v>
      </c>
      <c r="BR2156" s="8">
        <v>0</v>
      </c>
    </row>
    <row r="2157" spans="1:70" x14ac:dyDescent="0.25">
      <c r="A2157" s="6">
        <v>35431077</v>
      </c>
      <c r="B2157" t="s">
        <v>3992</v>
      </c>
      <c r="C2157" s="7" t="s">
        <v>421</v>
      </c>
      <c r="D2157" s="7" t="s">
        <v>2647</v>
      </c>
      <c r="E2157" s="7" t="s">
        <v>421</v>
      </c>
      <c r="F2157" t="s">
        <v>2507</v>
      </c>
      <c r="G2157" t="s">
        <v>2648</v>
      </c>
      <c r="H2157" t="s">
        <v>1965</v>
      </c>
      <c r="I2157" t="s">
        <v>1413</v>
      </c>
      <c r="J2157" t="s">
        <v>99</v>
      </c>
      <c r="K2157" t="s">
        <v>957</v>
      </c>
      <c r="L2157">
        <v>38.370478499699999</v>
      </c>
      <c r="M2157">
        <v>-120.6287643985</v>
      </c>
      <c r="N2157" s="7" t="s">
        <v>1961</v>
      </c>
      <c r="O2157" s="7" t="s">
        <v>3988</v>
      </c>
      <c r="P2157" s="7" t="s">
        <v>1963</v>
      </c>
      <c r="Q2157" s="7" t="s">
        <v>141</v>
      </c>
      <c r="R2157" s="7">
        <v>2349</v>
      </c>
      <c r="S2157" s="7">
        <v>118</v>
      </c>
      <c r="T2157" s="7" t="s">
        <v>123</v>
      </c>
      <c r="U2157" s="7"/>
      <c r="V2157" s="7" t="s">
        <v>790</v>
      </c>
      <c r="W2157" s="8">
        <v>0</v>
      </c>
      <c r="X2157" s="8">
        <v>0</v>
      </c>
      <c r="Y2157" s="8">
        <v>0</v>
      </c>
      <c r="Z2157" s="8">
        <v>0</v>
      </c>
      <c r="AA2157" s="8">
        <v>0</v>
      </c>
      <c r="AB2157" s="8">
        <v>0</v>
      </c>
      <c r="AC2157" s="8">
        <v>0</v>
      </c>
      <c r="AD2157" s="8">
        <v>0</v>
      </c>
      <c r="AE2157" s="8">
        <v>0</v>
      </c>
      <c r="AF2157" s="8">
        <v>0</v>
      </c>
      <c r="AG2157" s="8">
        <v>0</v>
      </c>
      <c r="AH2157" s="8">
        <v>0</v>
      </c>
      <c r="AI2157" s="8">
        <v>0</v>
      </c>
      <c r="AJ2157" s="8">
        <v>0</v>
      </c>
      <c r="AK2157" s="8">
        <v>0</v>
      </c>
      <c r="AL2157" s="8">
        <v>0</v>
      </c>
      <c r="AM2157" s="8">
        <v>0</v>
      </c>
      <c r="AN2157" s="8">
        <v>0</v>
      </c>
      <c r="AO2157" s="8">
        <v>0</v>
      </c>
      <c r="AP2157" s="8">
        <v>0</v>
      </c>
      <c r="AQ2157" s="8">
        <v>0</v>
      </c>
      <c r="AR2157" s="8">
        <v>0</v>
      </c>
      <c r="AS2157" s="8">
        <v>0</v>
      </c>
      <c r="AT2157" s="8">
        <v>0</v>
      </c>
      <c r="AU2157" s="7">
        <v>0</v>
      </c>
      <c r="AV2157" s="7">
        <v>0</v>
      </c>
      <c r="AW2157" s="7">
        <v>0</v>
      </c>
      <c r="AX2157" s="7">
        <v>0</v>
      </c>
      <c r="AY2157" s="7">
        <v>0</v>
      </c>
      <c r="AZ2157" s="7">
        <v>0</v>
      </c>
      <c r="BA2157" s="7">
        <v>0</v>
      </c>
      <c r="BB2157" s="7">
        <v>0</v>
      </c>
      <c r="BC2157" s="8">
        <v>0</v>
      </c>
      <c r="BD2157" s="8">
        <v>0</v>
      </c>
      <c r="BE2157" s="8">
        <v>0</v>
      </c>
      <c r="BF2157" s="8">
        <v>0</v>
      </c>
      <c r="BG2157" s="8">
        <v>0</v>
      </c>
      <c r="BH2157" s="8">
        <v>0</v>
      </c>
      <c r="BI2157" s="8">
        <v>0</v>
      </c>
      <c r="BJ2157" s="8">
        <v>0</v>
      </c>
      <c r="BK2157" s="8">
        <v>0</v>
      </c>
      <c r="BL2157" s="8">
        <v>0</v>
      </c>
      <c r="BM2157" s="8">
        <v>0</v>
      </c>
      <c r="BN2157" s="8">
        <v>0</v>
      </c>
      <c r="BO2157" s="8">
        <v>0</v>
      </c>
      <c r="BP2157" s="8">
        <v>0</v>
      </c>
      <c r="BQ2157" s="8">
        <v>0</v>
      </c>
      <c r="BR2157" s="8">
        <v>0</v>
      </c>
    </row>
    <row r="2158" spans="1:70" x14ac:dyDescent="0.25">
      <c r="A2158" s="6">
        <v>35404349</v>
      </c>
      <c r="B2158" t="s">
        <v>3993</v>
      </c>
      <c r="C2158" s="7" t="s">
        <v>421</v>
      </c>
      <c r="D2158" s="7" t="s">
        <v>2647</v>
      </c>
      <c r="E2158" s="7" t="s">
        <v>421</v>
      </c>
      <c r="F2158" t="s">
        <v>2507</v>
      </c>
      <c r="G2158" t="s">
        <v>2648</v>
      </c>
      <c r="H2158" t="s">
        <v>1965</v>
      </c>
      <c r="I2158" t="s">
        <v>1413</v>
      </c>
      <c r="J2158" t="s">
        <v>99</v>
      </c>
      <c r="K2158" t="s">
        <v>957</v>
      </c>
      <c r="L2158">
        <v>38.395008344499999</v>
      </c>
      <c r="M2158">
        <v>-120.6449587841</v>
      </c>
      <c r="N2158" s="7" t="s">
        <v>1961</v>
      </c>
      <c r="O2158" s="7" t="s">
        <v>1966</v>
      </c>
      <c r="P2158" s="7" t="s">
        <v>1963</v>
      </c>
      <c r="Q2158" s="7" t="s">
        <v>141</v>
      </c>
      <c r="R2158" s="7">
        <v>1548</v>
      </c>
      <c r="S2158" s="7">
        <v>62</v>
      </c>
      <c r="T2158" s="7" t="s">
        <v>123</v>
      </c>
      <c r="U2158" s="7"/>
      <c r="V2158" s="7" t="s">
        <v>2625</v>
      </c>
      <c r="W2158" s="8">
        <v>0</v>
      </c>
      <c r="X2158" s="8">
        <v>4.47</v>
      </c>
      <c r="Y2158" s="8">
        <v>0</v>
      </c>
      <c r="Z2158" s="8">
        <v>4.47</v>
      </c>
      <c r="AA2158" s="8">
        <v>0</v>
      </c>
      <c r="AB2158" s="8">
        <v>0</v>
      </c>
      <c r="AC2158" s="8">
        <v>0</v>
      </c>
      <c r="AD2158" s="8">
        <v>0</v>
      </c>
      <c r="AE2158" s="8">
        <v>0</v>
      </c>
      <c r="AF2158" s="8">
        <v>0</v>
      </c>
      <c r="AG2158" s="8">
        <v>0</v>
      </c>
      <c r="AH2158" s="8">
        <v>0</v>
      </c>
      <c r="AI2158" s="8">
        <v>0</v>
      </c>
      <c r="AJ2158" s="8">
        <v>0</v>
      </c>
      <c r="AK2158" s="8">
        <v>0</v>
      </c>
      <c r="AL2158" s="8">
        <v>0</v>
      </c>
      <c r="AM2158" s="8">
        <v>0</v>
      </c>
      <c r="AN2158" s="8">
        <v>0</v>
      </c>
      <c r="AO2158" s="8">
        <v>0</v>
      </c>
      <c r="AP2158" s="8">
        <v>0</v>
      </c>
      <c r="AQ2158" s="8">
        <v>0</v>
      </c>
      <c r="AR2158" s="8">
        <v>0</v>
      </c>
      <c r="AS2158" s="8">
        <v>0</v>
      </c>
      <c r="AT2158" s="8">
        <v>0</v>
      </c>
      <c r="AU2158" s="7">
        <v>0</v>
      </c>
      <c r="AV2158" s="7">
        <v>0</v>
      </c>
      <c r="AW2158" s="7">
        <v>0</v>
      </c>
      <c r="AX2158" s="7">
        <v>0</v>
      </c>
      <c r="AY2158" s="7">
        <v>0</v>
      </c>
      <c r="AZ2158" s="7">
        <v>0</v>
      </c>
      <c r="BA2158" s="7">
        <v>0</v>
      </c>
      <c r="BB2158" s="7">
        <v>0</v>
      </c>
      <c r="BC2158" s="8">
        <v>0</v>
      </c>
      <c r="BD2158" s="8">
        <v>4.47</v>
      </c>
      <c r="BE2158" s="8">
        <v>0</v>
      </c>
      <c r="BF2158" s="8">
        <v>4.47</v>
      </c>
      <c r="BG2158" s="8">
        <v>0</v>
      </c>
      <c r="BH2158" s="8">
        <v>0</v>
      </c>
      <c r="BI2158" s="8">
        <v>0</v>
      </c>
      <c r="BJ2158" s="8">
        <v>0</v>
      </c>
      <c r="BK2158" s="8">
        <v>0</v>
      </c>
      <c r="BL2158" s="8">
        <v>0</v>
      </c>
      <c r="BM2158" s="8">
        <v>0</v>
      </c>
      <c r="BN2158" s="8">
        <v>0</v>
      </c>
      <c r="BO2158" s="8">
        <v>0</v>
      </c>
      <c r="BP2158" s="8">
        <v>0</v>
      </c>
      <c r="BQ2158" s="8">
        <v>0</v>
      </c>
      <c r="BR2158" s="8">
        <v>0</v>
      </c>
    </row>
    <row r="2159" spans="1:70" x14ac:dyDescent="0.25">
      <c r="A2159" s="6">
        <v>35404350</v>
      </c>
      <c r="B2159" t="s">
        <v>3994</v>
      </c>
      <c r="C2159" s="7" t="s">
        <v>421</v>
      </c>
      <c r="D2159" s="7" t="s">
        <v>2647</v>
      </c>
      <c r="E2159" s="7" t="s">
        <v>421</v>
      </c>
      <c r="F2159" t="s">
        <v>2507</v>
      </c>
      <c r="G2159" t="s">
        <v>2648</v>
      </c>
      <c r="H2159" t="s">
        <v>1965</v>
      </c>
      <c r="I2159" t="s">
        <v>1413</v>
      </c>
      <c r="J2159" t="s">
        <v>99</v>
      </c>
      <c r="K2159" t="s">
        <v>957</v>
      </c>
      <c r="L2159">
        <v>38.3892342332</v>
      </c>
      <c r="M2159">
        <v>-120.6341160889</v>
      </c>
      <c r="N2159" s="7" t="s">
        <v>1961</v>
      </c>
      <c r="O2159" s="7" t="s">
        <v>1966</v>
      </c>
      <c r="P2159" s="7" t="s">
        <v>1963</v>
      </c>
      <c r="Q2159" s="7" t="s">
        <v>141</v>
      </c>
      <c r="R2159" s="7">
        <v>1548</v>
      </c>
      <c r="S2159" s="7">
        <v>62</v>
      </c>
      <c r="T2159" s="7" t="s">
        <v>123</v>
      </c>
      <c r="U2159" s="7"/>
      <c r="V2159" s="7" t="s">
        <v>422</v>
      </c>
      <c r="W2159" s="8">
        <v>0</v>
      </c>
      <c r="X2159" s="8">
        <v>0</v>
      </c>
      <c r="Y2159" s="8">
        <v>0</v>
      </c>
      <c r="Z2159" s="8">
        <v>0</v>
      </c>
      <c r="AA2159" s="8">
        <v>0</v>
      </c>
      <c r="AB2159" s="8">
        <v>0</v>
      </c>
      <c r="AC2159" s="8">
        <v>0</v>
      </c>
      <c r="AD2159" s="8">
        <v>0</v>
      </c>
      <c r="AE2159" s="8">
        <v>0</v>
      </c>
      <c r="AF2159" s="8">
        <v>0</v>
      </c>
      <c r="AG2159" s="8">
        <v>0</v>
      </c>
      <c r="AH2159" s="8">
        <v>0</v>
      </c>
      <c r="AI2159" s="8">
        <v>0</v>
      </c>
      <c r="AJ2159" s="8">
        <v>0</v>
      </c>
      <c r="AK2159" s="8">
        <v>0</v>
      </c>
      <c r="AL2159" s="8">
        <v>0</v>
      </c>
      <c r="AM2159" s="8">
        <v>0</v>
      </c>
      <c r="AN2159" s="8">
        <v>0</v>
      </c>
      <c r="AO2159" s="8">
        <v>0</v>
      </c>
      <c r="AP2159" s="8">
        <v>0</v>
      </c>
      <c r="AQ2159" s="8">
        <v>0</v>
      </c>
      <c r="AR2159" s="8">
        <v>0</v>
      </c>
      <c r="AS2159" s="8">
        <v>0</v>
      </c>
      <c r="AT2159" s="8">
        <v>0</v>
      </c>
      <c r="AU2159" s="7">
        <v>0</v>
      </c>
      <c r="AV2159" s="7">
        <v>0</v>
      </c>
      <c r="AW2159" s="7">
        <v>0</v>
      </c>
      <c r="AX2159" s="7">
        <v>0</v>
      </c>
      <c r="AY2159" s="7">
        <v>0</v>
      </c>
      <c r="AZ2159" s="7">
        <v>0</v>
      </c>
      <c r="BA2159" s="7">
        <v>0</v>
      </c>
      <c r="BB2159" s="7">
        <v>0</v>
      </c>
      <c r="BC2159" s="8">
        <v>0</v>
      </c>
      <c r="BD2159" s="8">
        <v>0</v>
      </c>
      <c r="BE2159" s="8">
        <v>0</v>
      </c>
      <c r="BF2159" s="8">
        <v>0</v>
      </c>
      <c r="BG2159" s="8">
        <v>0</v>
      </c>
      <c r="BH2159" s="8">
        <v>0</v>
      </c>
      <c r="BI2159" s="8">
        <v>0</v>
      </c>
      <c r="BJ2159" s="8">
        <v>0</v>
      </c>
      <c r="BK2159" s="8">
        <v>0</v>
      </c>
      <c r="BL2159" s="8">
        <v>0</v>
      </c>
      <c r="BM2159" s="8">
        <v>0</v>
      </c>
      <c r="BN2159" s="8">
        <v>0</v>
      </c>
      <c r="BO2159" s="8">
        <v>0</v>
      </c>
      <c r="BP2159" s="8">
        <v>0</v>
      </c>
      <c r="BQ2159" s="8">
        <v>0</v>
      </c>
      <c r="BR2159" s="8">
        <v>0</v>
      </c>
    </row>
    <row r="2160" spans="1:70" x14ac:dyDescent="0.25">
      <c r="A2160" s="6">
        <v>35426736</v>
      </c>
      <c r="B2160" t="s">
        <v>3995</v>
      </c>
      <c r="C2160" s="7" t="s">
        <v>421</v>
      </c>
      <c r="D2160" s="7" t="s">
        <v>2647</v>
      </c>
      <c r="E2160" s="7" t="s">
        <v>421</v>
      </c>
      <c r="F2160" t="s">
        <v>2507</v>
      </c>
      <c r="G2160" t="s">
        <v>2648</v>
      </c>
      <c r="H2160" t="s">
        <v>1965</v>
      </c>
      <c r="I2160" t="s">
        <v>1413</v>
      </c>
      <c r="J2160" t="s">
        <v>99</v>
      </c>
      <c r="K2160" t="s">
        <v>957</v>
      </c>
      <c r="L2160">
        <v>38.375645540800001</v>
      </c>
      <c r="M2160">
        <v>-120.6406155853</v>
      </c>
      <c r="N2160" s="7" t="s">
        <v>1961</v>
      </c>
      <c r="O2160" s="7" t="s">
        <v>1966</v>
      </c>
      <c r="P2160" s="7" t="s">
        <v>1963</v>
      </c>
      <c r="Q2160" s="7" t="s">
        <v>141</v>
      </c>
      <c r="R2160" s="7">
        <v>1548</v>
      </c>
      <c r="S2160" s="7">
        <v>62</v>
      </c>
      <c r="T2160" s="7" t="s">
        <v>123</v>
      </c>
      <c r="U2160" s="7"/>
      <c r="V2160" s="7" t="s">
        <v>790</v>
      </c>
      <c r="W2160" s="8">
        <v>0</v>
      </c>
      <c r="X2160" s="8">
        <v>3.57</v>
      </c>
      <c r="Y2160" s="8">
        <v>0</v>
      </c>
      <c r="Z2160" s="8">
        <v>3.57</v>
      </c>
      <c r="AA2160" s="8">
        <v>0</v>
      </c>
      <c r="AB2160" s="8">
        <v>0</v>
      </c>
      <c r="AC2160" s="8">
        <v>0</v>
      </c>
      <c r="AD2160" s="8">
        <v>0</v>
      </c>
      <c r="AE2160" s="8">
        <v>0</v>
      </c>
      <c r="AF2160" s="8">
        <v>0</v>
      </c>
      <c r="AG2160" s="8">
        <v>0</v>
      </c>
      <c r="AH2160" s="8">
        <v>0</v>
      </c>
      <c r="AI2160" s="8">
        <v>0</v>
      </c>
      <c r="AJ2160" s="8">
        <v>0</v>
      </c>
      <c r="AK2160" s="8">
        <v>0</v>
      </c>
      <c r="AL2160" s="8">
        <v>0</v>
      </c>
      <c r="AM2160" s="8">
        <v>0</v>
      </c>
      <c r="AN2160" s="8">
        <v>0</v>
      </c>
      <c r="AO2160" s="8">
        <v>0</v>
      </c>
      <c r="AP2160" s="8">
        <v>0</v>
      </c>
      <c r="AQ2160" s="8">
        <v>0</v>
      </c>
      <c r="AR2160" s="8">
        <v>0</v>
      </c>
      <c r="AS2160" s="8">
        <v>0</v>
      </c>
      <c r="AT2160" s="8">
        <v>0</v>
      </c>
      <c r="AU2160" s="7">
        <v>0</v>
      </c>
      <c r="AV2160" s="7">
        <v>0</v>
      </c>
      <c r="AW2160" s="7">
        <v>0</v>
      </c>
      <c r="AX2160" s="7">
        <v>0</v>
      </c>
      <c r="AY2160" s="7">
        <v>0</v>
      </c>
      <c r="AZ2160" s="7">
        <v>0</v>
      </c>
      <c r="BA2160" s="7">
        <v>0</v>
      </c>
      <c r="BB2160" s="7">
        <v>0</v>
      </c>
      <c r="BC2160" s="8">
        <v>0</v>
      </c>
      <c r="BD2160" s="8">
        <v>0</v>
      </c>
      <c r="BE2160" s="8">
        <v>0</v>
      </c>
      <c r="BF2160" s="8">
        <v>0</v>
      </c>
      <c r="BG2160" s="8">
        <v>0</v>
      </c>
      <c r="BH2160" s="8">
        <v>0</v>
      </c>
      <c r="BI2160" s="8">
        <v>0</v>
      </c>
      <c r="BJ2160" s="8">
        <v>0</v>
      </c>
      <c r="BK2160" s="8">
        <v>0</v>
      </c>
      <c r="BL2160" s="8">
        <v>3.57</v>
      </c>
      <c r="BM2160" s="8">
        <v>0</v>
      </c>
      <c r="BN2160" s="8">
        <v>3.57</v>
      </c>
      <c r="BO2160" s="8">
        <v>0</v>
      </c>
      <c r="BP2160" s="8">
        <v>0</v>
      </c>
      <c r="BQ2160" s="8">
        <v>0</v>
      </c>
      <c r="BR2160" s="8">
        <v>0</v>
      </c>
    </row>
    <row r="2161" spans="1:70" x14ac:dyDescent="0.25">
      <c r="A2161" s="6">
        <v>35372462</v>
      </c>
      <c r="B2161" t="s">
        <v>3996</v>
      </c>
      <c r="C2161" s="7" t="s">
        <v>421</v>
      </c>
      <c r="D2161" s="7" t="s">
        <v>2647</v>
      </c>
      <c r="E2161" s="7" t="s">
        <v>421</v>
      </c>
      <c r="F2161" t="s">
        <v>2507</v>
      </c>
      <c r="G2161" t="s">
        <v>2648</v>
      </c>
      <c r="H2161" t="s">
        <v>1965</v>
      </c>
      <c r="I2161" t="s">
        <v>1413</v>
      </c>
      <c r="J2161" t="s">
        <v>99</v>
      </c>
      <c r="K2161" t="s">
        <v>957</v>
      </c>
      <c r="L2161">
        <v>38.405276402200002</v>
      </c>
      <c r="M2161">
        <v>-120.64609044789999</v>
      </c>
      <c r="N2161" s="7" t="s">
        <v>1961</v>
      </c>
      <c r="O2161" s="7" t="s">
        <v>1966</v>
      </c>
      <c r="P2161" s="7" t="s">
        <v>1963</v>
      </c>
      <c r="Q2161" s="7" t="s">
        <v>141</v>
      </c>
      <c r="R2161" s="7">
        <v>1548</v>
      </c>
      <c r="S2161" s="7">
        <v>62</v>
      </c>
      <c r="T2161" s="7" t="s">
        <v>123</v>
      </c>
      <c r="U2161" s="7"/>
      <c r="V2161" s="7" t="s">
        <v>2625</v>
      </c>
      <c r="W2161" s="8">
        <v>1.9886363636363636E-2</v>
      </c>
      <c r="X2161" s="8">
        <v>4.8499999999999996</v>
      </c>
      <c r="Y2161" s="8">
        <v>0</v>
      </c>
      <c r="Z2161" s="8">
        <v>4.869886363636363</v>
      </c>
      <c r="AA2161" s="8">
        <v>0</v>
      </c>
      <c r="AB2161" s="8">
        <v>0</v>
      </c>
      <c r="AC2161" s="8">
        <v>0</v>
      </c>
      <c r="AD2161" s="8">
        <v>0</v>
      </c>
      <c r="AE2161" s="8">
        <v>0</v>
      </c>
      <c r="AF2161" s="8">
        <v>0</v>
      </c>
      <c r="AG2161" s="8">
        <v>0</v>
      </c>
      <c r="AH2161" s="8">
        <v>0</v>
      </c>
      <c r="AI2161" s="8">
        <v>0</v>
      </c>
      <c r="AJ2161" s="8">
        <v>0</v>
      </c>
      <c r="AK2161" s="8">
        <v>0</v>
      </c>
      <c r="AL2161" s="8">
        <v>0</v>
      </c>
      <c r="AM2161" s="8">
        <v>0</v>
      </c>
      <c r="AN2161" s="8">
        <v>0</v>
      </c>
      <c r="AO2161" s="8">
        <v>0</v>
      </c>
      <c r="AP2161" s="8">
        <v>0</v>
      </c>
      <c r="AQ2161" s="8">
        <v>0</v>
      </c>
      <c r="AR2161" s="8">
        <v>0</v>
      </c>
      <c r="AS2161" s="8">
        <v>0</v>
      </c>
      <c r="AT2161" s="8">
        <v>0</v>
      </c>
      <c r="AU2161" s="7">
        <v>0</v>
      </c>
      <c r="AV2161" s="7">
        <v>0</v>
      </c>
      <c r="AW2161" s="7">
        <v>0</v>
      </c>
      <c r="AX2161" s="7">
        <v>0</v>
      </c>
      <c r="AY2161" s="7">
        <v>0</v>
      </c>
      <c r="AZ2161" s="7">
        <v>0</v>
      </c>
      <c r="BA2161" s="7">
        <v>0</v>
      </c>
      <c r="BB2161" s="7">
        <v>0</v>
      </c>
      <c r="BC2161" s="8">
        <v>1.9886363636363636E-2</v>
      </c>
      <c r="BD2161" s="8">
        <v>4.8499999999999996</v>
      </c>
      <c r="BE2161" s="8">
        <v>0</v>
      </c>
      <c r="BF2161" s="8">
        <v>4.869886363636363</v>
      </c>
      <c r="BG2161" s="8">
        <v>0</v>
      </c>
      <c r="BH2161" s="8">
        <v>0</v>
      </c>
      <c r="BI2161" s="8">
        <v>0</v>
      </c>
      <c r="BJ2161" s="8">
        <v>0</v>
      </c>
      <c r="BK2161" s="8">
        <v>0</v>
      </c>
      <c r="BL2161" s="8">
        <v>0</v>
      </c>
      <c r="BM2161" s="8">
        <v>0</v>
      </c>
      <c r="BN2161" s="8">
        <v>0</v>
      </c>
      <c r="BO2161" s="8">
        <v>0</v>
      </c>
      <c r="BP2161" s="8">
        <v>0</v>
      </c>
      <c r="BQ2161" s="8">
        <v>0</v>
      </c>
      <c r="BR2161" s="8">
        <v>0</v>
      </c>
    </row>
    <row r="2162" spans="1:70" x14ac:dyDescent="0.25">
      <c r="A2162" s="6">
        <v>35376890</v>
      </c>
      <c r="B2162" t="s">
        <v>3997</v>
      </c>
      <c r="C2162" s="7" t="s">
        <v>421</v>
      </c>
      <c r="D2162" s="7" t="s">
        <v>2647</v>
      </c>
      <c r="E2162" s="7" t="s">
        <v>421</v>
      </c>
      <c r="F2162" t="s">
        <v>2507</v>
      </c>
      <c r="G2162" t="s">
        <v>2648</v>
      </c>
      <c r="H2162" t="s">
        <v>1965</v>
      </c>
      <c r="I2162" t="s">
        <v>1413</v>
      </c>
      <c r="J2162" t="s">
        <v>99</v>
      </c>
      <c r="K2162" t="s">
        <v>957</v>
      </c>
      <c r="L2162">
        <v>38.364004815800001</v>
      </c>
      <c r="M2162">
        <v>-120.64667246899999</v>
      </c>
      <c r="N2162" s="7" t="s">
        <v>1961</v>
      </c>
      <c r="O2162" s="7" t="s">
        <v>1966</v>
      </c>
      <c r="P2162" s="7" t="s">
        <v>1963</v>
      </c>
      <c r="Q2162" s="7" t="s">
        <v>141</v>
      </c>
      <c r="R2162" s="7">
        <v>1548</v>
      </c>
      <c r="S2162" s="7">
        <v>62</v>
      </c>
      <c r="T2162" s="7" t="s">
        <v>123</v>
      </c>
      <c r="U2162" s="7"/>
      <c r="V2162" s="7" t="s">
        <v>790</v>
      </c>
      <c r="W2162" s="8">
        <v>0</v>
      </c>
      <c r="X2162" s="8">
        <v>2.91</v>
      </c>
      <c r="Y2162" s="8">
        <v>0</v>
      </c>
      <c r="Z2162" s="8">
        <v>2.91</v>
      </c>
      <c r="AA2162" s="8">
        <v>0</v>
      </c>
      <c r="AB2162" s="8">
        <v>0</v>
      </c>
      <c r="AC2162" s="8">
        <v>0</v>
      </c>
      <c r="AD2162" s="8">
        <v>0</v>
      </c>
      <c r="AE2162" s="8">
        <v>0</v>
      </c>
      <c r="AF2162" s="8">
        <v>0</v>
      </c>
      <c r="AG2162" s="8">
        <v>0</v>
      </c>
      <c r="AH2162" s="8">
        <v>0</v>
      </c>
      <c r="AI2162" s="8">
        <v>0</v>
      </c>
      <c r="AJ2162" s="8">
        <v>0</v>
      </c>
      <c r="AK2162" s="8">
        <v>0</v>
      </c>
      <c r="AL2162" s="8">
        <v>0</v>
      </c>
      <c r="AM2162" s="8">
        <v>0</v>
      </c>
      <c r="AN2162" s="8">
        <v>0</v>
      </c>
      <c r="AO2162" s="8">
        <v>0</v>
      </c>
      <c r="AP2162" s="8">
        <v>0</v>
      </c>
      <c r="AQ2162" s="8">
        <v>0</v>
      </c>
      <c r="AR2162" s="8">
        <v>0</v>
      </c>
      <c r="AS2162" s="8">
        <v>0</v>
      </c>
      <c r="AT2162" s="8">
        <v>0</v>
      </c>
      <c r="AU2162" s="7">
        <v>0</v>
      </c>
      <c r="AV2162" s="7">
        <v>0</v>
      </c>
      <c r="AW2162" s="7">
        <v>0</v>
      </c>
      <c r="AX2162" s="7">
        <v>0</v>
      </c>
      <c r="AY2162" s="7">
        <v>0</v>
      </c>
      <c r="AZ2162" s="7">
        <v>0</v>
      </c>
      <c r="BA2162" s="7">
        <v>0</v>
      </c>
      <c r="BB2162" s="7">
        <v>0</v>
      </c>
      <c r="BC2162" s="8">
        <v>0</v>
      </c>
      <c r="BD2162" s="8">
        <v>0</v>
      </c>
      <c r="BE2162" s="8">
        <v>0</v>
      </c>
      <c r="BF2162" s="8">
        <v>0</v>
      </c>
      <c r="BG2162" s="8">
        <v>0</v>
      </c>
      <c r="BH2162" s="8">
        <v>0</v>
      </c>
      <c r="BI2162" s="8">
        <v>0</v>
      </c>
      <c r="BJ2162" s="8">
        <v>0</v>
      </c>
      <c r="BK2162" s="8">
        <v>0</v>
      </c>
      <c r="BL2162" s="8">
        <v>2.91</v>
      </c>
      <c r="BM2162" s="8">
        <v>0</v>
      </c>
      <c r="BN2162" s="8">
        <v>2.91</v>
      </c>
      <c r="BO2162" s="8">
        <v>0</v>
      </c>
      <c r="BP2162" s="8">
        <v>0</v>
      </c>
      <c r="BQ2162" s="8">
        <v>0</v>
      </c>
      <c r="BR2162" s="8">
        <v>0</v>
      </c>
    </row>
    <row r="2163" spans="1:70" x14ac:dyDescent="0.25">
      <c r="A2163" s="6">
        <v>35409481</v>
      </c>
      <c r="B2163" t="s">
        <v>3998</v>
      </c>
      <c r="C2163" s="7" t="s">
        <v>421</v>
      </c>
      <c r="D2163" s="7" t="s">
        <v>2647</v>
      </c>
      <c r="E2163" s="7" t="s">
        <v>421</v>
      </c>
      <c r="F2163" t="s">
        <v>2507</v>
      </c>
      <c r="G2163" t="s">
        <v>2648</v>
      </c>
      <c r="H2163" t="s">
        <v>1956</v>
      </c>
      <c r="I2163" t="s">
        <v>130</v>
      </c>
      <c r="J2163" t="s">
        <v>78</v>
      </c>
      <c r="K2163" t="s">
        <v>109</v>
      </c>
      <c r="L2163">
        <v>38.7684700812</v>
      </c>
      <c r="M2163">
        <v>-120.5935139103</v>
      </c>
      <c r="N2163" s="7" t="s">
        <v>1957</v>
      </c>
      <c r="O2163" s="7" t="s">
        <v>1958</v>
      </c>
      <c r="P2163" s="7" t="s">
        <v>1959</v>
      </c>
      <c r="Q2163" s="7" t="s">
        <v>170</v>
      </c>
      <c r="R2163" s="7">
        <v>2469</v>
      </c>
      <c r="S2163" s="7">
        <v>780</v>
      </c>
      <c r="T2163" s="7" t="s">
        <v>123</v>
      </c>
      <c r="U2163" s="7"/>
      <c r="V2163" s="7" t="s">
        <v>422</v>
      </c>
      <c r="W2163" s="8">
        <v>0</v>
      </c>
      <c r="X2163" s="8">
        <v>1.6240000000000001</v>
      </c>
      <c r="Y2163" s="8">
        <v>0</v>
      </c>
      <c r="Z2163" s="8">
        <v>1.6240000000000001</v>
      </c>
      <c r="AA2163" s="8">
        <v>0</v>
      </c>
      <c r="AB2163" s="8">
        <v>0</v>
      </c>
      <c r="AC2163" s="8">
        <v>0</v>
      </c>
      <c r="AD2163" s="8">
        <v>0</v>
      </c>
      <c r="AE2163" s="8">
        <v>0</v>
      </c>
      <c r="AF2163" s="8">
        <v>0</v>
      </c>
      <c r="AG2163" s="8">
        <v>0</v>
      </c>
      <c r="AH2163" s="8">
        <v>0</v>
      </c>
      <c r="AI2163" s="8">
        <v>0</v>
      </c>
      <c r="AJ2163" s="8">
        <v>0</v>
      </c>
      <c r="AK2163" s="8">
        <v>0</v>
      </c>
      <c r="AL2163" s="8">
        <v>0</v>
      </c>
      <c r="AM2163" s="8">
        <v>0</v>
      </c>
      <c r="AN2163" s="8">
        <v>0</v>
      </c>
      <c r="AO2163" s="8">
        <v>0</v>
      </c>
      <c r="AP2163" s="8">
        <v>0</v>
      </c>
      <c r="AQ2163" s="8">
        <v>0</v>
      </c>
      <c r="AR2163" s="8">
        <v>0</v>
      </c>
      <c r="AS2163" s="8">
        <v>0</v>
      </c>
      <c r="AT2163" s="8">
        <v>0</v>
      </c>
      <c r="AU2163" s="7">
        <v>0</v>
      </c>
      <c r="AV2163" s="7">
        <v>0</v>
      </c>
      <c r="AW2163" s="7">
        <v>0</v>
      </c>
      <c r="AX2163" s="7">
        <v>0</v>
      </c>
      <c r="AY2163" s="7">
        <v>0</v>
      </c>
      <c r="AZ2163" s="7">
        <v>0</v>
      </c>
      <c r="BA2163" s="7">
        <v>0</v>
      </c>
      <c r="BB2163" s="7">
        <v>0</v>
      </c>
      <c r="BC2163" s="8">
        <v>0</v>
      </c>
      <c r="BD2163" s="8">
        <v>0</v>
      </c>
      <c r="BE2163" s="8">
        <v>0</v>
      </c>
      <c r="BF2163" s="8">
        <v>0</v>
      </c>
      <c r="BG2163" s="8">
        <v>0</v>
      </c>
      <c r="BH2163" s="8">
        <v>1.6240000000000001</v>
      </c>
      <c r="BI2163" s="8">
        <v>0</v>
      </c>
      <c r="BJ2163" s="8">
        <v>1.6240000000000001</v>
      </c>
      <c r="BK2163" s="8">
        <v>0</v>
      </c>
      <c r="BL2163" s="8">
        <v>0</v>
      </c>
      <c r="BM2163" s="8">
        <v>0</v>
      </c>
      <c r="BN2163" s="8">
        <v>0</v>
      </c>
      <c r="BO2163" s="8">
        <v>0</v>
      </c>
      <c r="BP2163" s="8">
        <v>0</v>
      </c>
      <c r="BQ2163" s="8">
        <v>0</v>
      </c>
      <c r="BR2163" s="8">
        <v>0</v>
      </c>
    </row>
    <row r="2164" spans="1:70" x14ac:dyDescent="0.25">
      <c r="A2164" s="6">
        <v>35367472</v>
      </c>
      <c r="B2164" t="s">
        <v>3999</v>
      </c>
      <c r="C2164" s="7" t="s">
        <v>421</v>
      </c>
      <c r="D2164" s="7" t="s">
        <v>2647</v>
      </c>
      <c r="E2164" s="7" t="s">
        <v>421</v>
      </c>
      <c r="F2164" t="s">
        <v>2507</v>
      </c>
      <c r="G2164" t="s">
        <v>2648</v>
      </c>
      <c r="H2164" t="s">
        <v>1956</v>
      </c>
      <c r="I2164" t="s">
        <v>130</v>
      </c>
      <c r="J2164" t="s">
        <v>78</v>
      </c>
      <c r="K2164" t="s">
        <v>109</v>
      </c>
      <c r="L2164">
        <v>38.770061277300002</v>
      </c>
      <c r="M2164">
        <v>-120.58928270689999</v>
      </c>
      <c r="N2164" s="7" t="s">
        <v>1957</v>
      </c>
      <c r="O2164" s="7" t="s">
        <v>1958</v>
      </c>
      <c r="P2164" s="7" t="s">
        <v>1959</v>
      </c>
      <c r="Q2164" s="7" t="s">
        <v>170</v>
      </c>
      <c r="R2164" s="7">
        <v>2469</v>
      </c>
      <c r="S2164" s="7">
        <v>780</v>
      </c>
      <c r="T2164" s="7" t="s">
        <v>123</v>
      </c>
      <c r="U2164" s="7"/>
      <c r="V2164" s="7" t="s">
        <v>790</v>
      </c>
      <c r="W2164" s="8">
        <v>0</v>
      </c>
      <c r="X2164" s="8">
        <v>2.665</v>
      </c>
      <c r="Y2164" s="8">
        <v>0</v>
      </c>
      <c r="Z2164" s="8">
        <v>2.665</v>
      </c>
      <c r="AA2164" s="8">
        <v>0</v>
      </c>
      <c r="AB2164" s="8">
        <v>0</v>
      </c>
      <c r="AC2164" s="8">
        <v>0</v>
      </c>
      <c r="AD2164" s="8">
        <v>0</v>
      </c>
      <c r="AE2164" s="8">
        <v>0</v>
      </c>
      <c r="AF2164" s="8">
        <v>0</v>
      </c>
      <c r="AG2164" s="8">
        <v>0</v>
      </c>
      <c r="AH2164" s="8">
        <v>0</v>
      </c>
      <c r="AI2164" s="8">
        <v>0</v>
      </c>
      <c r="AJ2164" s="8">
        <v>0</v>
      </c>
      <c r="AK2164" s="8">
        <v>0</v>
      </c>
      <c r="AL2164" s="8">
        <v>0</v>
      </c>
      <c r="AM2164" s="8">
        <v>0</v>
      </c>
      <c r="AN2164" s="8">
        <v>0</v>
      </c>
      <c r="AO2164" s="8">
        <v>0</v>
      </c>
      <c r="AP2164" s="8">
        <v>0</v>
      </c>
      <c r="AQ2164" s="8">
        <v>0</v>
      </c>
      <c r="AR2164" s="8">
        <v>0</v>
      </c>
      <c r="AS2164" s="8">
        <v>0</v>
      </c>
      <c r="AT2164" s="8">
        <v>0</v>
      </c>
      <c r="AU2164" s="7">
        <v>0</v>
      </c>
      <c r="AV2164" s="7">
        <v>0</v>
      </c>
      <c r="AW2164" s="7">
        <v>0</v>
      </c>
      <c r="AX2164" s="7">
        <v>0</v>
      </c>
      <c r="AY2164" s="7">
        <v>0</v>
      </c>
      <c r="AZ2164" s="7">
        <v>0</v>
      </c>
      <c r="BA2164" s="7">
        <v>0</v>
      </c>
      <c r="BB2164" s="7">
        <v>0</v>
      </c>
      <c r="BC2164" s="8">
        <v>0</v>
      </c>
      <c r="BD2164" s="8">
        <v>0</v>
      </c>
      <c r="BE2164" s="8">
        <v>0</v>
      </c>
      <c r="BF2164" s="8">
        <v>0</v>
      </c>
      <c r="BG2164" s="8">
        <v>0</v>
      </c>
      <c r="BH2164" s="8">
        <v>2.665</v>
      </c>
      <c r="BI2164" s="8">
        <v>0</v>
      </c>
      <c r="BJ2164" s="8">
        <v>2.665</v>
      </c>
      <c r="BK2164" s="8">
        <v>0</v>
      </c>
      <c r="BL2164" s="8">
        <v>0</v>
      </c>
      <c r="BM2164" s="8">
        <v>0</v>
      </c>
      <c r="BN2164" s="8">
        <v>0</v>
      </c>
      <c r="BO2164" s="8">
        <v>0</v>
      </c>
      <c r="BP2164" s="8">
        <v>0</v>
      </c>
      <c r="BQ2164" s="8">
        <v>0</v>
      </c>
      <c r="BR2164" s="8">
        <v>0</v>
      </c>
    </row>
    <row r="2165" spans="1:70" x14ac:dyDescent="0.25">
      <c r="A2165" s="6">
        <v>35419928</v>
      </c>
      <c r="B2165" t="s">
        <v>4000</v>
      </c>
      <c r="C2165" s="7" t="s">
        <v>421</v>
      </c>
      <c r="D2165" s="7" t="s">
        <v>2647</v>
      </c>
      <c r="E2165" s="7" t="s">
        <v>421</v>
      </c>
      <c r="F2165" t="s">
        <v>2507</v>
      </c>
      <c r="G2165" t="s">
        <v>2648</v>
      </c>
      <c r="H2165" t="s">
        <v>1956</v>
      </c>
      <c r="I2165" t="s">
        <v>130</v>
      </c>
      <c r="J2165" t="s">
        <v>78</v>
      </c>
      <c r="K2165" t="s">
        <v>109</v>
      </c>
      <c r="L2165">
        <v>38.7803230962</v>
      </c>
      <c r="M2165">
        <v>-120.5969124925</v>
      </c>
      <c r="N2165" s="7" t="s">
        <v>1957</v>
      </c>
      <c r="O2165" s="7" t="s">
        <v>4001</v>
      </c>
      <c r="P2165" s="7" t="s">
        <v>1959</v>
      </c>
      <c r="Q2165" s="7" t="s">
        <v>170</v>
      </c>
      <c r="R2165" s="7">
        <v>2732</v>
      </c>
      <c r="S2165" s="7">
        <v>278</v>
      </c>
      <c r="T2165" s="7" t="s">
        <v>123</v>
      </c>
      <c r="U2165" s="7"/>
      <c r="V2165" s="7" t="s">
        <v>790</v>
      </c>
      <c r="W2165" s="8">
        <v>0</v>
      </c>
      <c r="X2165" s="8">
        <v>2.16</v>
      </c>
      <c r="Y2165" s="8">
        <v>0</v>
      </c>
      <c r="Z2165" s="8">
        <v>2.16</v>
      </c>
      <c r="AA2165" s="8">
        <v>0</v>
      </c>
      <c r="AB2165" s="8">
        <v>0</v>
      </c>
      <c r="AC2165" s="8">
        <v>0</v>
      </c>
      <c r="AD2165" s="8">
        <v>0</v>
      </c>
      <c r="AE2165" s="8">
        <v>0</v>
      </c>
      <c r="AF2165" s="8">
        <v>0</v>
      </c>
      <c r="AG2165" s="8">
        <v>0</v>
      </c>
      <c r="AH2165" s="8">
        <v>0</v>
      </c>
      <c r="AI2165" s="8">
        <v>0</v>
      </c>
      <c r="AJ2165" s="8">
        <v>0</v>
      </c>
      <c r="AK2165" s="8">
        <v>0</v>
      </c>
      <c r="AL2165" s="8">
        <v>0</v>
      </c>
      <c r="AM2165" s="8">
        <v>0</v>
      </c>
      <c r="AN2165" s="8">
        <v>0</v>
      </c>
      <c r="AO2165" s="8">
        <v>0</v>
      </c>
      <c r="AP2165" s="8">
        <v>0</v>
      </c>
      <c r="AQ2165" s="8">
        <v>0</v>
      </c>
      <c r="AR2165" s="8">
        <v>0</v>
      </c>
      <c r="AS2165" s="8">
        <v>0</v>
      </c>
      <c r="AT2165" s="8">
        <v>0</v>
      </c>
      <c r="AU2165" s="7">
        <v>0</v>
      </c>
      <c r="AV2165" s="7">
        <v>0</v>
      </c>
      <c r="AW2165" s="7">
        <v>0</v>
      </c>
      <c r="AX2165" s="7">
        <v>0</v>
      </c>
      <c r="AY2165" s="7">
        <v>0</v>
      </c>
      <c r="AZ2165" s="7">
        <v>0</v>
      </c>
      <c r="BA2165" s="7">
        <v>0</v>
      </c>
      <c r="BB2165" s="7">
        <v>0</v>
      </c>
      <c r="BC2165" s="8">
        <v>0</v>
      </c>
      <c r="BD2165" s="8">
        <v>0</v>
      </c>
      <c r="BE2165" s="8">
        <v>0</v>
      </c>
      <c r="BF2165" s="8">
        <v>0</v>
      </c>
      <c r="BG2165" s="8">
        <v>0</v>
      </c>
      <c r="BH2165" s="8">
        <v>0</v>
      </c>
      <c r="BI2165" s="8">
        <v>0</v>
      </c>
      <c r="BJ2165" s="8">
        <v>0</v>
      </c>
      <c r="BK2165" s="8">
        <v>0</v>
      </c>
      <c r="BL2165" s="8">
        <v>2.16</v>
      </c>
      <c r="BM2165" s="8">
        <v>0</v>
      </c>
      <c r="BN2165" s="8">
        <v>2.16</v>
      </c>
      <c r="BO2165" s="8">
        <v>0</v>
      </c>
      <c r="BP2165" s="8">
        <v>0</v>
      </c>
      <c r="BQ2165" s="8">
        <v>0</v>
      </c>
      <c r="BR2165" s="8">
        <v>0</v>
      </c>
    </row>
    <row r="2166" spans="1:70" x14ac:dyDescent="0.25">
      <c r="A2166" s="6">
        <v>35419929</v>
      </c>
      <c r="B2166" t="s">
        <v>4002</v>
      </c>
      <c r="C2166" s="7" t="s">
        <v>421</v>
      </c>
      <c r="D2166" s="7" t="s">
        <v>2647</v>
      </c>
      <c r="E2166" s="7" t="s">
        <v>421</v>
      </c>
      <c r="F2166" t="s">
        <v>2507</v>
      </c>
      <c r="G2166" t="s">
        <v>2648</v>
      </c>
      <c r="H2166" t="s">
        <v>1956</v>
      </c>
      <c r="I2166" t="s">
        <v>130</v>
      </c>
      <c r="J2166" t="s">
        <v>78</v>
      </c>
      <c r="K2166" t="s">
        <v>109</v>
      </c>
      <c r="L2166">
        <v>38.768546977100002</v>
      </c>
      <c r="M2166">
        <v>-120.586329885</v>
      </c>
      <c r="N2166" s="7" t="s">
        <v>1957</v>
      </c>
      <c r="O2166" s="7" t="s">
        <v>4001</v>
      </c>
      <c r="P2166" s="7" t="s">
        <v>1959</v>
      </c>
      <c r="Q2166" s="7" t="s">
        <v>170</v>
      </c>
      <c r="R2166" s="7">
        <v>2732</v>
      </c>
      <c r="S2166" s="7">
        <v>278</v>
      </c>
      <c r="T2166" s="7" t="s">
        <v>123</v>
      </c>
      <c r="U2166" s="7"/>
      <c r="V2166" s="7" t="s">
        <v>790</v>
      </c>
      <c r="W2166" s="8">
        <v>0</v>
      </c>
      <c r="X2166" s="8">
        <v>3.06</v>
      </c>
      <c r="Y2166" s="8">
        <v>0</v>
      </c>
      <c r="Z2166" s="8">
        <v>3.06</v>
      </c>
      <c r="AA2166" s="8">
        <v>0</v>
      </c>
      <c r="AB2166" s="8">
        <v>0</v>
      </c>
      <c r="AC2166" s="8">
        <v>0</v>
      </c>
      <c r="AD2166" s="8">
        <v>0</v>
      </c>
      <c r="AE2166" s="8">
        <v>0</v>
      </c>
      <c r="AF2166" s="8">
        <v>0</v>
      </c>
      <c r="AG2166" s="8">
        <v>0</v>
      </c>
      <c r="AH2166" s="8">
        <v>0</v>
      </c>
      <c r="AI2166" s="8">
        <v>0</v>
      </c>
      <c r="AJ2166" s="8">
        <v>0</v>
      </c>
      <c r="AK2166" s="8">
        <v>0</v>
      </c>
      <c r="AL2166" s="8">
        <v>0</v>
      </c>
      <c r="AM2166" s="8">
        <v>0</v>
      </c>
      <c r="AN2166" s="8">
        <v>0</v>
      </c>
      <c r="AO2166" s="8">
        <v>0</v>
      </c>
      <c r="AP2166" s="8">
        <v>0</v>
      </c>
      <c r="AQ2166" s="8">
        <v>0</v>
      </c>
      <c r="AR2166" s="8">
        <v>0</v>
      </c>
      <c r="AS2166" s="8">
        <v>0</v>
      </c>
      <c r="AT2166" s="8">
        <v>0</v>
      </c>
      <c r="AU2166" s="7">
        <v>0</v>
      </c>
      <c r="AV2166" s="7">
        <v>0</v>
      </c>
      <c r="AW2166" s="7">
        <v>0</v>
      </c>
      <c r="AX2166" s="7">
        <v>0</v>
      </c>
      <c r="AY2166" s="7">
        <v>0</v>
      </c>
      <c r="AZ2166" s="7">
        <v>0</v>
      </c>
      <c r="BA2166" s="7">
        <v>0</v>
      </c>
      <c r="BB2166" s="7">
        <v>0</v>
      </c>
      <c r="BC2166" s="8">
        <v>0</v>
      </c>
      <c r="BD2166" s="8">
        <v>0</v>
      </c>
      <c r="BE2166" s="8">
        <v>0</v>
      </c>
      <c r="BF2166" s="8">
        <v>0</v>
      </c>
      <c r="BG2166" s="8">
        <v>0</v>
      </c>
      <c r="BH2166" s="8">
        <v>0</v>
      </c>
      <c r="BI2166" s="8">
        <v>0</v>
      </c>
      <c r="BJ2166" s="8">
        <v>0</v>
      </c>
      <c r="BK2166" s="8">
        <v>0</v>
      </c>
      <c r="BL2166" s="8">
        <v>3.06</v>
      </c>
      <c r="BM2166" s="8">
        <v>0</v>
      </c>
      <c r="BN2166" s="8">
        <v>3.06</v>
      </c>
      <c r="BO2166" s="8">
        <v>0</v>
      </c>
      <c r="BP2166" s="8">
        <v>0</v>
      </c>
      <c r="BQ2166" s="8">
        <v>0</v>
      </c>
      <c r="BR2166" s="8">
        <v>0</v>
      </c>
    </row>
    <row r="2167" spans="1:70" x14ac:dyDescent="0.25">
      <c r="A2167" s="6">
        <v>35367475</v>
      </c>
      <c r="B2167" t="s">
        <v>4003</v>
      </c>
      <c r="C2167" s="7" t="s">
        <v>421</v>
      </c>
      <c r="D2167" s="7" t="s">
        <v>2647</v>
      </c>
      <c r="E2167" s="7" t="s">
        <v>421</v>
      </c>
      <c r="F2167" t="s">
        <v>2507</v>
      </c>
      <c r="G2167" t="s">
        <v>2648</v>
      </c>
      <c r="H2167" t="s">
        <v>1956</v>
      </c>
      <c r="I2167" t="s">
        <v>130</v>
      </c>
      <c r="J2167" t="s">
        <v>78</v>
      </c>
      <c r="K2167" t="s">
        <v>109</v>
      </c>
      <c r="L2167">
        <v>38.792813596499997</v>
      </c>
      <c r="M2167">
        <v>-120.61923808980001</v>
      </c>
      <c r="N2167" s="7" t="s">
        <v>1957</v>
      </c>
      <c r="O2167" s="7" t="s">
        <v>4001</v>
      </c>
      <c r="P2167" s="7" t="s">
        <v>1959</v>
      </c>
      <c r="Q2167" s="7" t="s">
        <v>170</v>
      </c>
      <c r="R2167" s="7">
        <v>2732</v>
      </c>
      <c r="S2167" s="7">
        <v>278</v>
      </c>
      <c r="T2167" s="7" t="s">
        <v>123</v>
      </c>
      <c r="U2167" s="7"/>
      <c r="V2167" s="7" t="s">
        <v>790</v>
      </c>
      <c r="W2167" s="8">
        <v>0</v>
      </c>
      <c r="X2167" s="8">
        <v>1.55</v>
      </c>
      <c r="Y2167" s="8">
        <v>0</v>
      </c>
      <c r="Z2167" s="8">
        <v>1.55</v>
      </c>
      <c r="AA2167" s="8">
        <v>0</v>
      </c>
      <c r="AB2167" s="8">
        <v>0</v>
      </c>
      <c r="AC2167" s="8">
        <v>0</v>
      </c>
      <c r="AD2167" s="8">
        <v>0</v>
      </c>
      <c r="AE2167" s="8">
        <v>0</v>
      </c>
      <c r="AF2167" s="8">
        <v>0</v>
      </c>
      <c r="AG2167" s="8">
        <v>0</v>
      </c>
      <c r="AH2167" s="8">
        <v>0</v>
      </c>
      <c r="AI2167" s="8">
        <v>0</v>
      </c>
      <c r="AJ2167" s="8">
        <v>0</v>
      </c>
      <c r="AK2167" s="8">
        <v>0</v>
      </c>
      <c r="AL2167" s="8">
        <v>0</v>
      </c>
      <c r="AM2167" s="8">
        <v>0</v>
      </c>
      <c r="AN2167" s="8">
        <v>0</v>
      </c>
      <c r="AO2167" s="8">
        <v>0</v>
      </c>
      <c r="AP2167" s="8">
        <v>0</v>
      </c>
      <c r="AQ2167" s="8">
        <v>0</v>
      </c>
      <c r="AR2167" s="8">
        <v>0</v>
      </c>
      <c r="AS2167" s="8">
        <v>0</v>
      </c>
      <c r="AT2167" s="8">
        <v>0</v>
      </c>
      <c r="AU2167" s="7">
        <v>0</v>
      </c>
      <c r="AV2167" s="7">
        <v>0</v>
      </c>
      <c r="AW2167" s="7">
        <v>0</v>
      </c>
      <c r="AX2167" s="7">
        <v>0</v>
      </c>
      <c r="AY2167" s="7">
        <v>0</v>
      </c>
      <c r="AZ2167" s="7">
        <v>0</v>
      </c>
      <c r="BA2167" s="7">
        <v>0</v>
      </c>
      <c r="BB2167" s="7">
        <v>0</v>
      </c>
      <c r="BC2167" s="8">
        <v>0</v>
      </c>
      <c r="BD2167" s="8">
        <v>0</v>
      </c>
      <c r="BE2167" s="8">
        <v>0</v>
      </c>
      <c r="BF2167" s="8">
        <v>0</v>
      </c>
      <c r="BG2167" s="8">
        <v>0</v>
      </c>
      <c r="BH2167" s="8">
        <v>0</v>
      </c>
      <c r="BI2167" s="8">
        <v>0</v>
      </c>
      <c r="BJ2167" s="8">
        <v>0</v>
      </c>
      <c r="BK2167" s="8">
        <v>0</v>
      </c>
      <c r="BL2167" s="8">
        <v>1.55</v>
      </c>
      <c r="BM2167" s="8">
        <v>0</v>
      </c>
      <c r="BN2167" s="8">
        <v>1.55</v>
      </c>
      <c r="BO2167" s="8">
        <v>0</v>
      </c>
      <c r="BP2167" s="8">
        <v>0</v>
      </c>
      <c r="BQ2167" s="8">
        <v>0</v>
      </c>
      <c r="BR2167" s="8">
        <v>0</v>
      </c>
    </row>
    <row r="2168" spans="1:70" x14ac:dyDescent="0.25">
      <c r="A2168" s="6">
        <v>35312544</v>
      </c>
      <c r="B2168" t="s">
        <v>4004</v>
      </c>
      <c r="C2168" s="7" t="s">
        <v>86</v>
      </c>
      <c r="D2168" s="7" t="s">
        <v>94</v>
      </c>
      <c r="E2168" s="7" t="s">
        <v>87</v>
      </c>
      <c r="F2168" t="s">
        <v>2507</v>
      </c>
      <c r="G2168" t="s">
        <v>2508</v>
      </c>
      <c r="H2168" t="s">
        <v>1942</v>
      </c>
      <c r="I2168" t="s">
        <v>1943</v>
      </c>
      <c r="J2168" t="s">
        <v>78</v>
      </c>
      <c r="K2168" t="s">
        <v>79</v>
      </c>
      <c r="L2168">
        <v>39.59268445</v>
      </c>
      <c r="M2168">
        <v>-122.54311318089999</v>
      </c>
      <c r="N2168" s="7" t="s">
        <v>1944</v>
      </c>
      <c r="O2168" s="7" t="s">
        <v>4005</v>
      </c>
      <c r="P2168" s="7" t="s">
        <v>1946</v>
      </c>
      <c r="Q2168" s="7" t="s">
        <v>141</v>
      </c>
      <c r="R2168" s="7">
        <v>206</v>
      </c>
      <c r="S2168" s="7">
        <v>1350</v>
      </c>
      <c r="T2168" s="7" t="s">
        <v>220</v>
      </c>
      <c r="U2168" s="7" t="s">
        <v>211</v>
      </c>
      <c r="V2168" s="7" t="s">
        <v>80</v>
      </c>
      <c r="W2168" s="8">
        <v>7.7840909090909086E-2</v>
      </c>
      <c r="X2168" s="8">
        <v>0.51912878787878791</v>
      </c>
      <c r="Y2168" s="8">
        <v>0</v>
      </c>
      <c r="Z2168" s="8">
        <v>0.59696969696969693</v>
      </c>
      <c r="AA2168" s="8">
        <v>0</v>
      </c>
      <c r="AB2168" s="8">
        <v>0</v>
      </c>
      <c r="AC2168" s="8">
        <v>0</v>
      </c>
      <c r="AD2168" s="8">
        <v>0</v>
      </c>
      <c r="AE2168" s="8">
        <v>0</v>
      </c>
      <c r="AF2168" s="8">
        <v>0</v>
      </c>
      <c r="AG2168" s="8">
        <v>0</v>
      </c>
      <c r="AH2168" s="8">
        <v>0</v>
      </c>
      <c r="AI2168" s="8">
        <v>0</v>
      </c>
      <c r="AJ2168" s="8">
        <v>0</v>
      </c>
      <c r="AK2168" s="8">
        <v>0</v>
      </c>
      <c r="AL2168" s="8">
        <v>0</v>
      </c>
      <c r="AM2168" s="8">
        <v>0</v>
      </c>
      <c r="AN2168" s="8">
        <v>0</v>
      </c>
      <c r="AO2168" s="8">
        <v>0</v>
      </c>
      <c r="AP2168" s="8">
        <v>0</v>
      </c>
      <c r="AQ2168" s="8">
        <v>0</v>
      </c>
      <c r="AR2168" s="8">
        <v>0</v>
      </c>
      <c r="AS2168" s="8">
        <v>0</v>
      </c>
      <c r="AT2168" s="8">
        <v>0</v>
      </c>
      <c r="AU2168" s="7">
        <v>0</v>
      </c>
      <c r="AV2168" s="7">
        <v>0</v>
      </c>
      <c r="AW2168" s="7">
        <v>0</v>
      </c>
      <c r="AX2168" s="7">
        <v>0</v>
      </c>
      <c r="AY2168" s="7">
        <v>7.7840909090909086E-2</v>
      </c>
      <c r="AZ2168" s="7">
        <v>0.51912878787878791</v>
      </c>
      <c r="BA2168" s="7">
        <v>0</v>
      </c>
      <c r="BB2168" s="7">
        <v>0.59696969696969704</v>
      </c>
      <c r="BC2168" s="8">
        <v>0</v>
      </c>
      <c r="BD2168" s="8">
        <v>0</v>
      </c>
      <c r="BE2168" s="8">
        <v>0</v>
      </c>
      <c r="BF2168" s="8">
        <v>0</v>
      </c>
      <c r="BG2168" s="8">
        <v>0</v>
      </c>
      <c r="BH2168" s="8">
        <v>0</v>
      </c>
      <c r="BI2168" s="8">
        <v>0</v>
      </c>
      <c r="BJ2168" s="8">
        <v>0</v>
      </c>
      <c r="BK2168" s="8">
        <v>0</v>
      </c>
      <c r="BL2168" s="8">
        <v>0</v>
      </c>
      <c r="BM2168" s="8">
        <v>0</v>
      </c>
      <c r="BN2168" s="8">
        <v>0</v>
      </c>
      <c r="BO2168" s="8">
        <v>0</v>
      </c>
      <c r="BP2168" s="8">
        <v>0</v>
      </c>
      <c r="BQ2168" s="8">
        <v>0</v>
      </c>
      <c r="BR2168" s="8">
        <v>0</v>
      </c>
    </row>
    <row r="2169" spans="1:70" x14ac:dyDescent="0.25">
      <c r="A2169" s="6">
        <v>35332219</v>
      </c>
      <c r="B2169" t="s">
        <v>4006</v>
      </c>
      <c r="C2169" s="7" t="s">
        <v>86</v>
      </c>
      <c r="D2169" s="7" t="s">
        <v>94</v>
      </c>
      <c r="E2169" s="7" t="s">
        <v>87</v>
      </c>
      <c r="F2169" t="s">
        <v>2507</v>
      </c>
      <c r="G2169" t="s">
        <v>2508</v>
      </c>
      <c r="H2169" t="s">
        <v>1942</v>
      </c>
      <c r="I2169" t="s">
        <v>1943</v>
      </c>
      <c r="J2169" t="s">
        <v>78</v>
      </c>
      <c r="K2169" t="s">
        <v>79</v>
      </c>
      <c r="L2169">
        <v>39.5930267496</v>
      </c>
      <c r="M2169">
        <v>-122.54117505879999</v>
      </c>
      <c r="N2169" s="7" t="s">
        <v>1944</v>
      </c>
      <c r="O2169" s="7" t="s">
        <v>4005</v>
      </c>
      <c r="P2169" s="7" t="s">
        <v>1946</v>
      </c>
      <c r="Q2169" s="7" t="s">
        <v>141</v>
      </c>
      <c r="R2169" s="7">
        <v>206</v>
      </c>
      <c r="S2169" s="7">
        <v>1350</v>
      </c>
      <c r="T2169" s="7" t="s">
        <v>220</v>
      </c>
      <c r="U2169" s="7"/>
      <c r="V2169" s="7" t="s">
        <v>2621</v>
      </c>
      <c r="W2169" s="8">
        <v>1.0649621212121212</v>
      </c>
      <c r="X2169" s="8">
        <v>0</v>
      </c>
      <c r="Y2169" s="8">
        <v>0</v>
      </c>
      <c r="Z2169" s="8">
        <v>1.0649621212121212</v>
      </c>
      <c r="AA2169" s="8">
        <v>0</v>
      </c>
      <c r="AB2169" s="8">
        <v>0</v>
      </c>
      <c r="AC2169" s="8">
        <v>0</v>
      </c>
      <c r="AD2169" s="8">
        <v>0</v>
      </c>
      <c r="AE2169" s="8">
        <v>0</v>
      </c>
      <c r="AF2169" s="8">
        <v>0</v>
      </c>
      <c r="AG2169" s="8">
        <v>0</v>
      </c>
      <c r="AH2169" s="8">
        <v>0</v>
      </c>
      <c r="AI2169" s="8">
        <v>0</v>
      </c>
      <c r="AJ2169" s="8">
        <v>0</v>
      </c>
      <c r="AK2169" s="8">
        <v>0</v>
      </c>
      <c r="AL2169" s="8">
        <v>0</v>
      </c>
      <c r="AM2169" s="8">
        <v>0</v>
      </c>
      <c r="AN2169" s="8">
        <v>0</v>
      </c>
      <c r="AO2169" s="8">
        <v>0</v>
      </c>
      <c r="AP2169" s="8">
        <v>0</v>
      </c>
      <c r="AQ2169" s="8">
        <v>0</v>
      </c>
      <c r="AR2169" s="8">
        <v>0</v>
      </c>
      <c r="AS2169" s="8">
        <v>0</v>
      </c>
      <c r="AT2169" s="8">
        <v>0</v>
      </c>
      <c r="AU2169" s="7">
        <v>0</v>
      </c>
      <c r="AV2169" s="7">
        <v>0</v>
      </c>
      <c r="AW2169" s="7">
        <v>0</v>
      </c>
      <c r="AX2169" s="7">
        <v>0</v>
      </c>
      <c r="AY2169" s="7">
        <v>3.9772727272727272E-2</v>
      </c>
      <c r="AZ2169" s="7">
        <v>0</v>
      </c>
      <c r="BA2169" s="7">
        <v>0</v>
      </c>
      <c r="BB2169" s="7">
        <v>3.9772727272727272E-2</v>
      </c>
      <c r="BC2169" s="8">
        <v>0</v>
      </c>
      <c r="BD2169" s="8">
        <v>0</v>
      </c>
      <c r="BE2169" s="8">
        <v>0</v>
      </c>
      <c r="BF2169" s="8">
        <v>0</v>
      </c>
      <c r="BG2169" s="8">
        <v>1.0251893939393939</v>
      </c>
      <c r="BH2169" s="8">
        <v>0</v>
      </c>
      <c r="BI2169" s="8">
        <v>0</v>
      </c>
      <c r="BJ2169" s="8">
        <v>1.0251893939393939</v>
      </c>
      <c r="BK2169" s="8">
        <v>0</v>
      </c>
      <c r="BL2169" s="8">
        <v>0</v>
      </c>
      <c r="BM2169" s="8">
        <v>0</v>
      </c>
      <c r="BN2169" s="8">
        <v>0</v>
      </c>
      <c r="BO2169" s="8">
        <v>0</v>
      </c>
      <c r="BP2169" s="8">
        <v>0</v>
      </c>
      <c r="BQ2169" s="8">
        <v>0</v>
      </c>
      <c r="BR2169" s="8">
        <v>0</v>
      </c>
    </row>
    <row r="2170" spans="1:70" x14ac:dyDescent="0.25">
      <c r="A2170" s="6">
        <v>74022384</v>
      </c>
      <c r="B2170" t="s">
        <v>4007</v>
      </c>
      <c r="C2170" s="7" t="s">
        <v>101</v>
      </c>
      <c r="D2170" s="7" t="s">
        <v>94</v>
      </c>
      <c r="E2170" s="7" t="s">
        <v>95</v>
      </c>
      <c r="F2170" t="s">
        <v>2507</v>
      </c>
      <c r="G2170" t="s">
        <v>2508</v>
      </c>
      <c r="H2170" t="s">
        <v>499</v>
      </c>
      <c r="I2170" t="s">
        <v>168</v>
      </c>
      <c r="J2170" t="s">
        <v>153</v>
      </c>
      <c r="K2170" t="s">
        <v>169</v>
      </c>
      <c r="L2170">
        <v>38.591152361100001</v>
      </c>
      <c r="M2170">
        <v>-122.92014013169999</v>
      </c>
      <c r="N2170" s="7" t="s">
        <v>4008</v>
      </c>
      <c r="O2170" s="7" t="s">
        <v>4009</v>
      </c>
      <c r="P2170" s="7" t="s">
        <v>4010</v>
      </c>
      <c r="Q2170" s="7" t="s">
        <v>170</v>
      </c>
      <c r="R2170" s="7">
        <v>481</v>
      </c>
      <c r="S2170" s="7">
        <v>1309</v>
      </c>
      <c r="T2170" s="7" t="s">
        <v>220</v>
      </c>
      <c r="U2170" s="7"/>
      <c r="V2170" s="7" t="s">
        <v>101</v>
      </c>
      <c r="W2170" s="8">
        <v>5.1314393939393943</v>
      </c>
      <c r="X2170" s="8">
        <v>0</v>
      </c>
      <c r="Y2170" s="8">
        <v>0</v>
      </c>
      <c r="Z2170" s="8">
        <v>5.1314393939393943</v>
      </c>
      <c r="AA2170" s="8">
        <v>0</v>
      </c>
      <c r="AB2170" s="8">
        <v>0</v>
      </c>
      <c r="AC2170" s="8">
        <v>0</v>
      </c>
      <c r="AD2170" s="8">
        <v>0</v>
      </c>
      <c r="AE2170" s="8">
        <v>0</v>
      </c>
      <c r="AF2170" s="8">
        <v>0</v>
      </c>
      <c r="AG2170" s="8">
        <v>0</v>
      </c>
      <c r="AH2170" s="8">
        <v>0</v>
      </c>
      <c r="AI2170" s="8">
        <v>0.41420454545454544</v>
      </c>
      <c r="AJ2170" s="8">
        <v>0</v>
      </c>
      <c r="AK2170" s="8">
        <v>0</v>
      </c>
      <c r="AL2170" s="8">
        <v>0.41420454545454544</v>
      </c>
      <c r="AM2170" s="8">
        <v>4.717234848484849</v>
      </c>
      <c r="AN2170" s="8">
        <v>0</v>
      </c>
      <c r="AO2170" s="8">
        <v>0</v>
      </c>
      <c r="AP2170" s="8">
        <v>4.717234848484849</v>
      </c>
      <c r="AQ2170" s="8">
        <v>0</v>
      </c>
      <c r="AR2170" s="8">
        <v>0</v>
      </c>
      <c r="AS2170" s="8">
        <v>0</v>
      </c>
      <c r="AT2170" s="8">
        <v>0</v>
      </c>
      <c r="AU2170" s="7">
        <v>0</v>
      </c>
      <c r="AV2170" s="7">
        <v>0</v>
      </c>
      <c r="AW2170" s="7">
        <v>0</v>
      </c>
      <c r="AX2170" s="7">
        <v>0</v>
      </c>
      <c r="AY2170" s="7">
        <v>0</v>
      </c>
      <c r="AZ2170" s="7">
        <v>0</v>
      </c>
      <c r="BA2170" s="7">
        <v>0</v>
      </c>
      <c r="BB2170" s="7">
        <v>0</v>
      </c>
      <c r="BC2170" s="8">
        <v>0</v>
      </c>
      <c r="BD2170" s="8">
        <v>0</v>
      </c>
      <c r="BE2170" s="8">
        <v>0</v>
      </c>
      <c r="BF2170" s="8">
        <v>0</v>
      </c>
      <c r="BG2170" s="8">
        <v>0</v>
      </c>
      <c r="BH2170" s="8">
        <v>0</v>
      </c>
      <c r="BI2170" s="8">
        <v>0</v>
      </c>
      <c r="BJ2170" s="8">
        <v>0</v>
      </c>
      <c r="BK2170" s="8">
        <v>0</v>
      </c>
      <c r="BL2170" s="8">
        <v>0</v>
      </c>
      <c r="BM2170" s="8">
        <v>0</v>
      </c>
      <c r="BN2170" s="8">
        <v>0</v>
      </c>
      <c r="BO2170" s="8">
        <v>0</v>
      </c>
      <c r="BP2170" s="8">
        <v>0</v>
      </c>
      <c r="BQ2170" s="8">
        <v>0</v>
      </c>
      <c r="BR2170" s="8">
        <v>0</v>
      </c>
    </row>
    <row r="2171" spans="1:70" x14ac:dyDescent="0.25">
      <c r="A2171" s="6">
        <v>35226626</v>
      </c>
      <c r="B2171" t="s">
        <v>4011</v>
      </c>
      <c r="C2171" s="7" t="s">
        <v>93</v>
      </c>
      <c r="D2171" s="7" t="s">
        <v>94</v>
      </c>
      <c r="E2171" s="7" t="s">
        <v>95</v>
      </c>
      <c r="F2171" t="s">
        <v>2507</v>
      </c>
      <c r="G2171" t="s">
        <v>3857</v>
      </c>
      <c r="H2171" t="s">
        <v>499</v>
      </c>
      <c r="I2171" t="s">
        <v>168</v>
      </c>
      <c r="J2171" t="s">
        <v>153</v>
      </c>
      <c r="K2171" t="s">
        <v>169</v>
      </c>
      <c r="L2171">
        <v>38.5919063945</v>
      </c>
      <c r="M2171">
        <v>-122.9621640397</v>
      </c>
      <c r="N2171" s="7" t="s">
        <v>4008</v>
      </c>
      <c r="O2171" s="7" t="s">
        <v>4012</v>
      </c>
      <c r="P2171" s="7" t="s">
        <v>4010</v>
      </c>
      <c r="Q2171" s="7" t="s">
        <v>141</v>
      </c>
      <c r="R2171" s="7">
        <v>945</v>
      </c>
      <c r="S2171" s="7">
        <v>0</v>
      </c>
      <c r="T2171" s="7" t="s">
        <v>220</v>
      </c>
      <c r="U2171" s="7"/>
      <c r="V2171" s="7" t="s">
        <v>101</v>
      </c>
      <c r="W2171" s="8">
        <v>0</v>
      </c>
      <c r="X2171" s="8">
        <v>0</v>
      </c>
      <c r="Y2171" s="8">
        <v>4.1500000000000004</v>
      </c>
      <c r="Z2171" s="8">
        <v>4.1500000000000004</v>
      </c>
      <c r="AA2171" s="8">
        <v>0</v>
      </c>
      <c r="AB2171" s="8">
        <v>0</v>
      </c>
      <c r="AC2171" s="8">
        <v>0</v>
      </c>
      <c r="AD2171" s="8">
        <v>0</v>
      </c>
      <c r="AE2171" s="8">
        <v>0</v>
      </c>
      <c r="AF2171" s="8">
        <v>0</v>
      </c>
      <c r="AG2171" s="8">
        <v>0</v>
      </c>
      <c r="AH2171" s="8">
        <v>0</v>
      </c>
      <c r="AI2171" s="8">
        <v>0</v>
      </c>
      <c r="AJ2171" s="8">
        <v>0</v>
      </c>
      <c r="AK2171" s="8">
        <v>0</v>
      </c>
      <c r="AL2171" s="8">
        <v>0</v>
      </c>
      <c r="AM2171" s="8">
        <v>0</v>
      </c>
      <c r="AN2171" s="8">
        <v>0</v>
      </c>
      <c r="AO2171" s="8">
        <v>4.1500000000000004</v>
      </c>
      <c r="AP2171" s="8">
        <v>4.1500000000000004</v>
      </c>
      <c r="AQ2171" s="8">
        <v>0</v>
      </c>
      <c r="AR2171" s="8">
        <v>0</v>
      </c>
      <c r="AS2171" s="8">
        <v>0</v>
      </c>
      <c r="AT2171" s="8">
        <v>0</v>
      </c>
      <c r="AU2171" s="7">
        <v>0</v>
      </c>
      <c r="AV2171" s="7">
        <v>0</v>
      </c>
      <c r="AW2171" s="7">
        <v>0</v>
      </c>
      <c r="AX2171" s="7">
        <v>0</v>
      </c>
      <c r="AY2171" s="7">
        <v>0</v>
      </c>
      <c r="AZ2171" s="7">
        <v>0</v>
      </c>
      <c r="BA2171" s="7">
        <v>0</v>
      </c>
      <c r="BB2171" s="7">
        <v>0</v>
      </c>
      <c r="BC2171" s="8">
        <v>0</v>
      </c>
      <c r="BD2171" s="8">
        <v>0</v>
      </c>
      <c r="BE2171" s="8">
        <v>0</v>
      </c>
      <c r="BF2171" s="8">
        <v>0</v>
      </c>
      <c r="BG2171" s="8">
        <v>0</v>
      </c>
      <c r="BH2171" s="8">
        <v>0</v>
      </c>
      <c r="BI2171" s="8">
        <v>0</v>
      </c>
      <c r="BJ2171" s="8">
        <v>0</v>
      </c>
      <c r="BK2171" s="8">
        <v>0</v>
      </c>
      <c r="BL2171" s="8">
        <v>0</v>
      </c>
      <c r="BM2171" s="8">
        <v>0</v>
      </c>
      <c r="BN2171" s="8">
        <v>0</v>
      </c>
      <c r="BO2171" s="8">
        <v>0</v>
      </c>
      <c r="BP2171" s="8">
        <v>0</v>
      </c>
      <c r="BQ2171" s="8">
        <v>0</v>
      </c>
      <c r="BR2171" s="8">
        <v>0</v>
      </c>
    </row>
    <row r="2172" spans="1:70" x14ac:dyDescent="0.25">
      <c r="A2172" s="6">
        <v>35325589</v>
      </c>
      <c r="B2172" t="s">
        <v>4013</v>
      </c>
      <c r="C2172" s="7" t="s">
        <v>86</v>
      </c>
      <c r="D2172" s="7" t="s">
        <v>94</v>
      </c>
      <c r="E2172" s="7" t="s">
        <v>87</v>
      </c>
      <c r="F2172" t="s">
        <v>2507</v>
      </c>
      <c r="G2172" t="s">
        <v>2508</v>
      </c>
      <c r="H2172" t="s">
        <v>1798</v>
      </c>
      <c r="I2172" t="s">
        <v>108</v>
      </c>
      <c r="J2172" t="s">
        <v>78</v>
      </c>
      <c r="K2172" t="s">
        <v>109</v>
      </c>
      <c r="L2172">
        <v>38.853682365099999</v>
      </c>
      <c r="M2172">
        <v>-121.08030610989999</v>
      </c>
      <c r="N2172" s="7" t="s">
        <v>4014</v>
      </c>
      <c r="O2172" s="7" t="s">
        <v>4015</v>
      </c>
      <c r="P2172" s="7" t="s">
        <v>4016</v>
      </c>
      <c r="Q2172" s="7" t="s">
        <v>141</v>
      </c>
      <c r="R2172" s="7">
        <v>152</v>
      </c>
      <c r="S2172" s="7">
        <v>1508</v>
      </c>
      <c r="T2172" s="7" t="s">
        <v>220</v>
      </c>
      <c r="U2172" s="7" t="s">
        <v>211</v>
      </c>
      <c r="V2172" s="7" t="s">
        <v>80</v>
      </c>
      <c r="W2172" s="8">
        <v>0</v>
      </c>
      <c r="X2172" s="8">
        <v>1.2100378787878787</v>
      </c>
      <c r="Y2172" s="8">
        <v>0</v>
      </c>
      <c r="Z2172" s="8">
        <v>1.2100378787878787</v>
      </c>
      <c r="AA2172" s="8">
        <v>0</v>
      </c>
      <c r="AB2172" s="8">
        <v>0</v>
      </c>
      <c r="AC2172" s="8">
        <v>0</v>
      </c>
      <c r="AD2172" s="8">
        <v>0</v>
      </c>
      <c r="AE2172" s="8">
        <v>0</v>
      </c>
      <c r="AF2172" s="8">
        <v>0</v>
      </c>
      <c r="AG2172" s="8">
        <v>0</v>
      </c>
      <c r="AH2172" s="8">
        <v>0</v>
      </c>
      <c r="AI2172" s="8">
        <v>0</v>
      </c>
      <c r="AJ2172" s="8">
        <v>0</v>
      </c>
      <c r="AK2172" s="8">
        <v>0</v>
      </c>
      <c r="AL2172" s="8">
        <v>0</v>
      </c>
      <c r="AM2172" s="8">
        <v>0</v>
      </c>
      <c r="AN2172" s="8">
        <v>0</v>
      </c>
      <c r="AO2172" s="8">
        <v>0</v>
      </c>
      <c r="AP2172" s="8">
        <v>0</v>
      </c>
      <c r="AQ2172" s="8">
        <v>0</v>
      </c>
      <c r="AR2172" s="8">
        <v>0</v>
      </c>
      <c r="AS2172" s="8">
        <v>0</v>
      </c>
      <c r="AT2172" s="8">
        <v>0</v>
      </c>
      <c r="AU2172" s="7">
        <v>0</v>
      </c>
      <c r="AV2172" s="7">
        <v>0</v>
      </c>
      <c r="AW2172" s="7">
        <v>0</v>
      </c>
      <c r="AX2172" s="7">
        <v>0</v>
      </c>
      <c r="AY2172" s="7">
        <v>0</v>
      </c>
      <c r="AZ2172" s="7">
        <v>1.2100378787878787</v>
      </c>
      <c r="BA2172" s="7">
        <v>0</v>
      </c>
      <c r="BB2172" s="7">
        <v>1.2100378787878787</v>
      </c>
      <c r="BC2172" s="8">
        <v>0</v>
      </c>
      <c r="BD2172" s="8">
        <v>0</v>
      </c>
      <c r="BE2172" s="8">
        <v>0</v>
      </c>
      <c r="BF2172" s="8">
        <v>0</v>
      </c>
      <c r="BG2172" s="8">
        <v>0</v>
      </c>
      <c r="BH2172" s="8">
        <v>0</v>
      </c>
      <c r="BI2172" s="8">
        <v>0</v>
      </c>
      <c r="BJ2172" s="8">
        <v>0</v>
      </c>
      <c r="BK2172" s="8">
        <v>0</v>
      </c>
      <c r="BL2172" s="8">
        <v>0</v>
      </c>
      <c r="BM2172" s="8">
        <v>0</v>
      </c>
      <c r="BN2172" s="8">
        <v>0</v>
      </c>
      <c r="BO2172" s="8">
        <v>0</v>
      </c>
      <c r="BP2172" s="8">
        <v>0</v>
      </c>
      <c r="BQ2172" s="8">
        <v>0</v>
      </c>
      <c r="BR2172" s="8">
        <v>0</v>
      </c>
    </row>
    <row r="2173" spans="1:70" x14ac:dyDescent="0.25">
      <c r="A2173" s="6">
        <v>35325590</v>
      </c>
      <c r="B2173" t="s">
        <v>4017</v>
      </c>
      <c r="C2173" s="7" t="s">
        <v>86</v>
      </c>
      <c r="D2173" s="7" t="s">
        <v>94</v>
      </c>
      <c r="E2173" s="7" t="s">
        <v>87</v>
      </c>
      <c r="F2173" t="s">
        <v>2507</v>
      </c>
      <c r="G2173" t="s">
        <v>2508</v>
      </c>
      <c r="H2173" t="s">
        <v>1798</v>
      </c>
      <c r="I2173" t="s">
        <v>108</v>
      </c>
      <c r="J2173" t="s">
        <v>78</v>
      </c>
      <c r="K2173" t="s">
        <v>109</v>
      </c>
      <c r="L2173">
        <v>38.857542070999997</v>
      </c>
      <c r="M2173">
        <v>-121.0757814254</v>
      </c>
      <c r="N2173" s="7" t="s">
        <v>4014</v>
      </c>
      <c r="O2173" s="7" t="s">
        <v>4015</v>
      </c>
      <c r="P2173" s="7" t="s">
        <v>4016</v>
      </c>
      <c r="Q2173" s="7" t="s">
        <v>141</v>
      </c>
      <c r="R2173" s="7">
        <v>152</v>
      </c>
      <c r="S2173" s="7">
        <v>1508</v>
      </c>
      <c r="T2173" s="7" t="s">
        <v>220</v>
      </c>
      <c r="U2173" s="7" t="s">
        <v>216</v>
      </c>
      <c r="V2173" s="7" t="s">
        <v>217</v>
      </c>
      <c r="W2173" s="8">
        <v>0</v>
      </c>
      <c r="X2173" s="8">
        <v>2.0600378787878788</v>
      </c>
      <c r="Y2173" s="8">
        <v>0</v>
      </c>
      <c r="Z2173" s="8">
        <v>2.0600378787878788</v>
      </c>
      <c r="AA2173" s="8">
        <v>0</v>
      </c>
      <c r="AB2173" s="8">
        <v>0</v>
      </c>
      <c r="AC2173" s="8">
        <v>0</v>
      </c>
      <c r="AD2173" s="8">
        <v>0</v>
      </c>
      <c r="AE2173" s="8">
        <v>0</v>
      </c>
      <c r="AF2173" s="8">
        <v>0</v>
      </c>
      <c r="AG2173" s="8">
        <v>0</v>
      </c>
      <c r="AH2173" s="8">
        <v>0</v>
      </c>
      <c r="AI2173" s="8">
        <v>0</v>
      </c>
      <c r="AJ2173" s="8">
        <v>0</v>
      </c>
      <c r="AK2173" s="8">
        <v>0</v>
      </c>
      <c r="AL2173" s="8">
        <v>0</v>
      </c>
      <c r="AM2173" s="8">
        <v>0</v>
      </c>
      <c r="AN2173" s="8">
        <v>0</v>
      </c>
      <c r="AO2173" s="8">
        <v>0</v>
      </c>
      <c r="AP2173" s="8">
        <v>0</v>
      </c>
      <c r="AQ2173" s="8">
        <v>0</v>
      </c>
      <c r="AR2173" s="8">
        <v>0</v>
      </c>
      <c r="AS2173" s="8">
        <v>0</v>
      </c>
      <c r="AT2173" s="8">
        <v>0</v>
      </c>
      <c r="AU2173" s="7">
        <v>0</v>
      </c>
      <c r="AV2173" s="7">
        <v>0</v>
      </c>
      <c r="AW2173" s="7">
        <v>0</v>
      </c>
      <c r="AX2173" s="7">
        <v>0</v>
      </c>
      <c r="AY2173" s="7">
        <v>0</v>
      </c>
      <c r="AZ2173" s="7">
        <v>2.0600378787878788</v>
      </c>
      <c r="BA2173" s="7">
        <v>0</v>
      </c>
      <c r="BB2173" s="7">
        <v>2.0600378787878788</v>
      </c>
      <c r="BC2173" s="8">
        <v>0</v>
      </c>
      <c r="BD2173" s="8">
        <v>0</v>
      </c>
      <c r="BE2173" s="8">
        <v>0</v>
      </c>
      <c r="BF2173" s="8">
        <v>0</v>
      </c>
      <c r="BG2173" s="8">
        <v>0</v>
      </c>
      <c r="BH2173" s="8">
        <v>0</v>
      </c>
      <c r="BI2173" s="8">
        <v>0</v>
      </c>
      <c r="BJ2173" s="8">
        <v>0</v>
      </c>
      <c r="BK2173" s="8">
        <v>0</v>
      </c>
      <c r="BL2173" s="8">
        <v>0</v>
      </c>
      <c r="BM2173" s="8">
        <v>0</v>
      </c>
      <c r="BN2173" s="8">
        <v>0</v>
      </c>
      <c r="BO2173" s="8">
        <v>0</v>
      </c>
      <c r="BP2173" s="8">
        <v>0</v>
      </c>
      <c r="BQ2173" s="8">
        <v>0</v>
      </c>
      <c r="BR2173" s="8">
        <v>0</v>
      </c>
    </row>
    <row r="2174" spans="1:70" x14ac:dyDescent="0.25">
      <c r="A2174" s="6">
        <v>35331564</v>
      </c>
      <c r="B2174" t="s">
        <v>4018</v>
      </c>
      <c r="C2174" s="7" t="s">
        <v>71</v>
      </c>
      <c r="D2174" s="7" t="s">
        <v>94</v>
      </c>
      <c r="E2174" s="7" t="s">
        <v>73</v>
      </c>
      <c r="F2174" t="s">
        <v>2507</v>
      </c>
      <c r="G2174" t="s">
        <v>2508</v>
      </c>
      <c r="H2174" t="s">
        <v>1798</v>
      </c>
      <c r="I2174" t="s">
        <v>108</v>
      </c>
      <c r="J2174" t="s">
        <v>78</v>
      </c>
      <c r="K2174" t="s">
        <v>109</v>
      </c>
      <c r="L2174">
        <v>38.857859080099999</v>
      </c>
      <c r="M2174">
        <v>-121.0804670184</v>
      </c>
      <c r="N2174" s="7" t="s">
        <v>4014</v>
      </c>
      <c r="O2174" s="7" t="s">
        <v>4015</v>
      </c>
      <c r="P2174" s="7" t="s">
        <v>4016</v>
      </c>
      <c r="Q2174" s="7" t="s">
        <v>141</v>
      </c>
      <c r="R2174" s="7">
        <v>152</v>
      </c>
      <c r="S2174" s="7">
        <v>1508</v>
      </c>
      <c r="T2174" s="7" t="s">
        <v>220</v>
      </c>
      <c r="U2174" s="7"/>
      <c r="V2174" s="7" t="s">
        <v>4019</v>
      </c>
      <c r="W2174" s="8">
        <v>0</v>
      </c>
      <c r="X2174" s="8">
        <v>0</v>
      </c>
      <c r="Y2174" s="8">
        <v>0</v>
      </c>
      <c r="Z2174" s="8">
        <v>0</v>
      </c>
      <c r="AA2174" s="8">
        <v>0</v>
      </c>
      <c r="AB2174" s="8">
        <v>0</v>
      </c>
      <c r="AC2174" s="8">
        <v>0</v>
      </c>
      <c r="AD2174" s="8">
        <v>0</v>
      </c>
      <c r="AE2174" s="8">
        <v>0</v>
      </c>
      <c r="AF2174" s="8">
        <v>0</v>
      </c>
      <c r="AG2174" s="8">
        <v>0</v>
      </c>
      <c r="AH2174" s="8">
        <v>0</v>
      </c>
      <c r="AI2174" s="8">
        <v>0</v>
      </c>
      <c r="AJ2174" s="8">
        <v>0</v>
      </c>
      <c r="AK2174" s="8">
        <v>0</v>
      </c>
      <c r="AL2174" s="8">
        <v>0</v>
      </c>
      <c r="AM2174" s="8">
        <v>0</v>
      </c>
      <c r="AN2174" s="8">
        <v>0</v>
      </c>
      <c r="AO2174" s="8">
        <v>0</v>
      </c>
      <c r="AP2174" s="8">
        <v>0</v>
      </c>
      <c r="AQ2174" s="8">
        <v>0</v>
      </c>
      <c r="AR2174" s="8">
        <v>0</v>
      </c>
      <c r="AS2174" s="8">
        <v>0</v>
      </c>
      <c r="AT2174" s="8">
        <v>0</v>
      </c>
      <c r="AU2174" s="7">
        <v>0</v>
      </c>
      <c r="AV2174" s="7">
        <v>0</v>
      </c>
      <c r="AW2174" s="7">
        <v>0</v>
      </c>
      <c r="AX2174" s="7">
        <v>0</v>
      </c>
      <c r="AY2174" s="7">
        <v>0</v>
      </c>
      <c r="AZ2174" s="7">
        <v>0</v>
      </c>
      <c r="BA2174" s="7">
        <v>0</v>
      </c>
      <c r="BB2174" s="7">
        <v>0</v>
      </c>
      <c r="BC2174" s="8">
        <v>0</v>
      </c>
      <c r="BD2174" s="8">
        <v>0</v>
      </c>
      <c r="BE2174" s="8">
        <v>0</v>
      </c>
      <c r="BF2174" s="8">
        <v>0</v>
      </c>
      <c r="BG2174" s="8">
        <v>0</v>
      </c>
      <c r="BH2174" s="8">
        <v>0</v>
      </c>
      <c r="BI2174" s="8">
        <v>0</v>
      </c>
      <c r="BJ2174" s="8">
        <v>0</v>
      </c>
      <c r="BK2174" s="8">
        <v>0</v>
      </c>
      <c r="BL2174" s="8">
        <v>0</v>
      </c>
      <c r="BM2174" s="8">
        <v>0</v>
      </c>
      <c r="BN2174" s="8">
        <v>0</v>
      </c>
      <c r="BO2174" s="8">
        <v>0</v>
      </c>
      <c r="BP2174" s="8">
        <v>0</v>
      </c>
      <c r="BQ2174" s="8">
        <v>0</v>
      </c>
      <c r="BR2174" s="8">
        <v>0</v>
      </c>
    </row>
    <row r="2175" spans="1:70" x14ac:dyDescent="0.25">
      <c r="A2175" s="6">
        <v>35312545</v>
      </c>
      <c r="B2175" t="s">
        <v>4020</v>
      </c>
      <c r="C2175" s="7" t="s">
        <v>86</v>
      </c>
      <c r="D2175" s="7" t="s">
        <v>94</v>
      </c>
      <c r="E2175" s="7" t="s">
        <v>87</v>
      </c>
      <c r="F2175" t="s">
        <v>2507</v>
      </c>
      <c r="G2175" t="s">
        <v>2508</v>
      </c>
      <c r="H2175" t="s">
        <v>1798</v>
      </c>
      <c r="I2175" t="s">
        <v>108</v>
      </c>
      <c r="J2175" t="s">
        <v>78</v>
      </c>
      <c r="K2175" t="s">
        <v>109</v>
      </c>
      <c r="L2175">
        <v>38.858641936799998</v>
      </c>
      <c r="M2175">
        <v>-121.080488859</v>
      </c>
      <c r="N2175" s="7" t="s">
        <v>4014</v>
      </c>
      <c r="O2175" s="7" t="s">
        <v>4015</v>
      </c>
      <c r="P2175" s="7" t="s">
        <v>4016</v>
      </c>
      <c r="Q2175" s="7" t="s">
        <v>141</v>
      </c>
      <c r="R2175" s="7">
        <v>152</v>
      </c>
      <c r="S2175" s="7">
        <v>1508</v>
      </c>
      <c r="T2175" s="7" t="s">
        <v>220</v>
      </c>
      <c r="U2175" s="7" t="s">
        <v>211</v>
      </c>
      <c r="V2175" s="7" t="s">
        <v>222</v>
      </c>
      <c r="W2175" s="8">
        <v>0</v>
      </c>
      <c r="X2175" s="8">
        <v>1.3299242424242423</v>
      </c>
      <c r="Y2175" s="8">
        <v>0</v>
      </c>
      <c r="Z2175" s="8">
        <v>1.3299242424242423</v>
      </c>
      <c r="AA2175" s="8">
        <v>0</v>
      </c>
      <c r="AB2175" s="8">
        <v>0</v>
      </c>
      <c r="AC2175" s="8">
        <v>0</v>
      </c>
      <c r="AD2175" s="8">
        <v>0</v>
      </c>
      <c r="AE2175" s="8">
        <v>0</v>
      </c>
      <c r="AF2175" s="8">
        <v>0</v>
      </c>
      <c r="AG2175" s="8">
        <v>0</v>
      </c>
      <c r="AH2175" s="8">
        <v>0</v>
      </c>
      <c r="AI2175" s="8">
        <v>0</v>
      </c>
      <c r="AJ2175" s="8">
        <v>0</v>
      </c>
      <c r="AK2175" s="8">
        <v>0</v>
      </c>
      <c r="AL2175" s="8">
        <v>0</v>
      </c>
      <c r="AM2175" s="8">
        <v>0</v>
      </c>
      <c r="AN2175" s="8">
        <v>0</v>
      </c>
      <c r="AO2175" s="8">
        <v>0</v>
      </c>
      <c r="AP2175" s="8">
        <v>0</v>
      </c>
      <c r="AQ2175" s="8">
        <v>0</v>
      </c>
      <c r="AR2175" s="8">
        <v>0</v>
      </c>
      <c r="AS2175" s="8">
        <v>0</v>
      </c>
      <c r="AT2175" s="8">
        <v>0</v>
      </c>
      <c r="AU2175" s="7">
        <v>0</v>
      </c>
      <c r="AV2175" s="7">
        <v>0</v>
      </c>
      <c r="AW2175" s="7">
        <v>0</v>
      </c>
      <c r="AX2175" s="7">
        <v>0</v>
      </c>
      <c r="AY2175" s="7">
        <v>0</v>
      </c>
      <c r="AZ2175" s="7">
        <v>1.3299242424242423</v>
      </c>
      <c r="BA2175" s="7">
        <v>0</v>
      </c>
      <c r="BB2175" s="7">
        <v>1.3299242424242423</v>
      </c>
      <c r="BC2175" s="8">
        <v>0</v>
      </c>
      <c r="BD2175" s="8">
        <v>0</v>
      </c>
      <c r="BE2175" s="8">
        <v>0</v>
      </c>
      <c r="BF2175" s="8">
        <v>0</v>
      </c>
      <c r="BG2175" s="8">
        <v>0</v>
      </c>
      <c r="BH2175" s="8">
        <v>0</v>
      </c>
      <c r="BI2175" s="8">
        <v>0</v>
      </c>
      <c r="BJ2175" s="8">
        <v>0</v>
      </c>
      <c r="BK2175" s="8">
        <v>0</v>
      </c>
      <c r="BL2175" s="8">
        <v>0</v>
      </c>
      <c r="BM2175" s="8">
        <v>0</v>
      </c>
      <c r="BN2175" s="8">
        <v>0</v>
      </c>
      <c r="BO2175" s="8">
        <v>0</v>
      </c>
      <c r="BP2175" s="8">
        <v>0</v>
      </c>
      <c r="BQ2175" s="8">
        <v>0</v>
      </c>
      <c r="BR2175" s="8">
        <v>0</v>
      </c>
    </row>
    <row r="2176" spans="1:70" x14ac:dyDescent="0.25">
      <c r="A2176" s="6">
        <v>35312546</v>
      </c>
      <c r="B2176" t="s">
        <v>4021</v>
      </c>
      <c r="C2176" s="7" t="s">
        <v>82</v>
      </c>
      <c r="D2176" s="7" t="s">
        <v>94</v>
      </c>
      <c r="E2176" s="7" t="s">
        <v>83</v>
      </c>
      <c r="F2176" t="s">
        <v>2507</v>
      </c>
      <c r="G2176" t="s">
        <v>2508</v>
      </c>
      <c r="H2176" t="s">
        <v>1798</v>
      </c>
      <c r="I2176" t="s">
        <v>108</v>
      </c>
      <c r="J2176" t="s">
        <v>78</v>
      </c>
      <c r="K2176" t="s">
        <v>109</v>
      </c>
      <c r="L2176">
        <v>38.893311744899997</v>
      </c>
      <c r="M2176">
        <v>-121.0676500016</v>
      </c>
      <c r="N2176" s="7" t="s">
        <v>4014</v>
      </c>
      <c r="O2176" s="7" t="s">
        <v>4022</v>
      </c>
      <c r="P2176" s="7" t="s">
        <v>4016</v>
      </c>
      <c r="Q2176" s="7" t="s">
        <v>141</v>
      </c>
      <c r="R2176" s="7">
        <v>2980</v>
      </c>
      <c r="S2176" s="7">
        <v>2071</v>
      </c>
      <c r="T2176" s="7" t="s">
        <v>220</v>
      </c>
      <c r="U2176" s="7" t="s">
        <v>221</v>
      </c>
      <c r="V2176" s="7" t="s">
        <v>222</v>
      </c>
      <c r="W2176" s="8">
        <v>0</v>
      </c>
      <c r="X2176" s="8">
        <v>1.0130681818181819</v>
      </c>
      <c r="Y2176" s="8">
        <v>0</v>
      </c>
      <c r="Z2176" s="8">
        <v>1.0130681818181819</v>
      </c>
      <c r="AA2176" s="8">
        <v>0</v>
      </c>
      <c r="AB2176" s="8">
        <v>0</v>
      </c>
      <c r="AC2176" s="8">
        <v>0</v>
      </c>
      <c r="AD2176" s="8">
        <v>0</v>
      </c>
      <c r="AE2176" s="8">
        <v>0</v>
      </c>
      <c r="AF2176" s="8">
        <v>0</v>
      </c>
      <c r="AG2176" s="8">
        <v>0</v>
      </c>
      <c r="AH2176" s="8">
        <v>0</v>
      </c>
      <c r="AI2176" s="8">
        <v>0</v>
      </c>
      <c r="AJ2176" s="8">
        <v>0</v>
      </c>
      <c r="AK2176" s="8">
        <v>0</v>
      </c>
      <c r="AL2176" s="8">
        <v>0</v>
      </c>
      <c r="AM2176" s="8">
        <v>0</v>
      </c>
      <c r="AN2176" s="8">
        <v>0</v>
      </c>
      <c r="AO2176" s="8">
        <v>0</v>
      </c>
      <c r="AP2176" s="8">
        <v>0</v>
      </c>
      <c r="AQ2176" s="8">
        <v>0</v>
      </c>
      <c r="AR2176" s="8">
        <v>0</v>
      </c>
      <c r="AS2176" s="8">
        <v>0</v>
      </c>
      <c r="AT2176" s="8">
        <v>0</v>
      </c>
      <c r="AU2176" s="7">
        <v>0</v>
      </c>
      <c r="AV2176" s="7">
        <v>0</v>
      </c>
      <c r="AW2176" s="7">
        <v>0</v>
      </c>
      <c r="AX2176" s="7">
        <v>0</v>
      </c>
      <c r="AY2176" s="7">
        <v>0</v>
      </c>
      <c r="AZ2176" s="7">
        <v>1.0130681818181819</v>
      </c>
      <c r="BA2176" s="7">
        <v>0</v>
      </c>
      <c r="BB2176" s="7">
        <v>1.0130681818181819</v>
      </c>
      <c r="BC2176" s="8">
        <v>0</v>
      </c>
      <c r="BD2176" s="8">
        <v>0</v>
      </c>
      <c r="BE2176" s="8">
        <v>0</v>
      </c>
      <c r="BF2176" s="8">
        <v>0</v>
      </c>
      <c r="BG2176" s="8">
        <v>0</v>
      </c>
      <c r="BH2176" s="8">
        <v>0</v>
      </c>
      <c r="BI2176" s="8">
        <v>0</v>
      </c>
      <c r="BJ2176" s="8">
        <v>0</v>
      </c>
      <c r="BK2176" s="8">
        <v>0</v>
      </c>
      <c r="BL2176" s="8">
        <v>0</v>
      </c>
      <c r="BM2176" s="8">
        <v>0</v>
      </c>
      <c r="BN2176" s="8">
        <v>0</v>
      </c>
      <c r="BO2176" s="8">
        <v>0</v>
      </c>
      <c r="BP2176" s="8">
        <v>0</v>
      </c>
      <c r="BQ2176" s="8">
        <v>0</v>
      </c>
      <c r="BR2176" s="8">
        <v>0</v>
      </c>
    </row>
    <row r="2177" spans="1:70" x14ac:dyDescent="0.25">
      <c r="A2177" s="6">
        <v>35326790</v>
      </c>
      <c r="B2177" t="s">
        <v>4023</v>
      </c>
      <c r="C2177" s="7" t="s">
        <v>86</v>
      </c>
      <c r="D2177" s="7" t="s">
        <v>94</v>
      </c>
      <c r="E2177" s="7" t="s">
        <v>87</v>
      </c>
      <c r="F2177" t="s">
        <v>2507</v>
      </c>
      <c r="G2177" t="s">
        <v>2508</v>
      </c>
      <c r="H2177" t="s">
        <v>1798</v>
      </c>
      <c r="I2177" t="s">
        <v>108</v>
      </c>
      <c r="J2177" t="s">
        <v>78</v>
      </c>
      <c r="K2177" t="s">
        <v>109</v>
      </c>
      <c r="L2177">
        <v>38.8933771369</v>
      </c>
      <c r="M2177">
        <v>-121.0677156328</v>
      </c>
      <c r="N2177" s="7" t="s">
        <v>4014</v>
      </c>
      <c r="O2177" s="7" t="s">
        <v>4022</v>
      </c>
      <c r="P2177" s="7" t="s">
        <v>4016</v>
      </c>
      <c r="Q2177" s="7" t="s">
        <v>141</v>
      </c>
      <c r="R2177" s="7">
        <v>2980</v>
      </c>
      <c r="S2177" s="7">
        <v>2071</v>
      </c>
      <c r="T2177" s="7" t="s">
        <v>220</v>
      </c>
      <c r="U2177" s="7" t="s">
        <v>211</v>
      </c>
      <c r="V2177" s="7" t="s">
        <v>217</v>
      </c>
      <c r="W2177" s="8">
        <v>0</v>
      </c>
      <c r="X2177" s="8">
        <v>0.14791666666666667</v>
      </c>
      <c r="Y2177" s="8">
        <v>0</v>
      </c>
      <c r="Z2177" s="8">
        <v>0.14791666666666667</v>
      </c>
      <c r="AA2177" s="8">
        <v>0</v>
      </c>
      <c r="AB2177" s="8">
        <v>0</v>
      </c>
      <c r="AC2177" s="8">
        <v>0</v>
      </c>
      <c r="AD2177" s="8">
        <v>0</v>
      </c>
      <c r="AE2177" s="8">
        <v>0</v>
      </c>
      <c r="AF2177" s="8">
        <v>0</v>
      </c>
      <c r="AG2177" s="8">
        <v>0</v>
      </c>
      <c r="AH2177" s="8">
        <v>0</v>
      </c>
      <c r="AI2177" s="8">
        <v>0</v>
      </c>
      <c r="AJ2177" s="8">
        <v>0</v>
      </c>
      <c r="AK2177" s="8">
        <v>0</v>
      </c>
      <c r="AL2177" s="8">
        <v>0</v>
      </c>
      <c r="AM2177" s="8">
        <v>0</v>
      </c>
      <c r="AN2177" s="8">
        <v>0</v>
      </c>
      <c r="AO2177" s="8">
        <v>0</v>
      </c>
      <c r="AP2177" s="8">
        <v>0</v>
      </c>
      <c r="AQ2177" s="8">
        <v>0</v>
      </c>
      <c r="AR2177" s="8">
        <v>0</v>
      </c>
      <c r="AS2177" s="8">
        <v>0</v>
      </c>
      <c r="AT2177" s="8">
        <v>0</v>
      </c>
      <c r="AU2177" s="7">
        <v>0</v>
      </c>
      <c r="AV2177" s="7">
        <v>0</v>
      </c>
      <c r="AW2177" s="7">
        <v>0</v>
      </c>
      <c r="AX2177" s="7">
        <v>0</v>
      </c>
      <c r="AY2177" s="7">
        <v>0</v>
      </c>
      <c r="AZ2177" s="7">
        <v>0.14791666666666667</v>
      </c>
      <c r="BA2177" s="7">
        <v>0</v>
      </c>
      <c r="BB2177" s="7">
        <v>0.14791666666666667</v>
      </c>
      <c r="BC2177" s="8">
        <v>0</v>
      </c>
      <c r="BD2177" s="8">
        <v>0</v>
      </c>
      <c r="BE2177" s="8">
        <v>0</v>
      </c>
      <c r="BF2177" s="8">
        <v>0</v>
      </c>
      <c r="BG2177" s="8">
        <v>0</v>
      </c>
      <c r="BH2177" s="8">
        <v>0</v>
      </c>
      <c r="BI2177" s="8">
        <v>0</v>
      </c>
      <c r="BJ2177" s="8">
        <v>0</v>
      </c>
      <c r="BK2177" s="8">
        <v>0</v>
      </c>
      <c r="BL2177" s="8">
        <v>0</v>
      </c>
      <c r="BM2177" s="8">
        <v>0</v>
      </c>
      <c r="BN2177" s="8">
        <v>0</v>
      </c>
      <c r="BO2177" s="8">
        <v>0</v>
      </c>
      <c r="BP2177" s="8">
        <v>0</v>
      </c>
      <c r="BQ2177" s="8">
        <v>0</v>
      </c>
      <c r="BR2177" s="8">
        <v>0</v>
      </c>
    </row>
    <row r="2178" spans="1:70" x14ac:dyDescent="0.25">
      <c r="A2178" s="6">
        <v>35332360</v>
      </c>
      <c r="B2178" t="s">
        <v>4024</v>
      </c>
      <c r="C2178" s="7" t="s">
        <v>86</v>
      </c>
      <c r="D2178" s="7" t="s">
        <v>94</v>
      </c>
      <c r="E2178" s="7" t="s">
        <v>87</v>
      </c>
      <c r="F2178" t="s">
        <v>2507</v>
      </c>
      <c r="G2178" t="s">
        <v>2508</v>
      </c>
      <c r="H2178" t="s">
        <v>4025</v>
      </c>
      <c r="I2178" t="s">
        <v>1943</v>
      </c>
      <c r="J2178" t="s">
        <v>78</v>
      </c>
      <c r="K2178" t="s">
        <v>79</v>
      </c>
      <c r="L2178">
        <v>39.4560407572</v>
      </c>
      <c r="M2178">
        <v>-122.5138389108</v>
      </c>
      <c r="N2178" s="7" t="s">
        <v>1944</v>
      </c>
      <c r="O2178" s="7" t="s">
        <v>4026</v>
      </c>
      <c r="P2178" s="7" t="s">
        <v>1946</v>
      </c>
      <c r="Q2178" s="7" t="s">
        <v>141</v>
      </c>
      <c r="R2178" s="7">
        <v>315</v>
      </c>
      <c r="S2178" s="7">
        <v>1044</v>
      </c>
      <c r="T2178" s="7" t="s">
        <v>220</v>
      </c>
      <c r="U2178" s="7" t="s">
        <v>211</v>
      </c>
      <c r="V2178" s="7" t="s">
        <v>222</v>
      </c>
      <c r="W2178" s="8">
        <v>1.6041666666666667</v>
      </c>
      <c r="X2178" s="8">
        <v>2.7359848484848484</v>
      </c>
      <c r="Y2178" s="8">
        <v>0</v>
      </c>
      <c r="Z2178" s="8">
        <v>4.3401515151515149</v>
      </c>
      <c r="AA2178" s="8">
        <v>0</v>
      </c>
      <c r="AB2178" s="8">
        <v>0</v>
      </c>
      <c r="AC2178" s="8">
        <v>0</v>
      </c>
      <c r="AD2178" s="8">
        <v>0</v>
      </c>
      <c r="AE2178" s="8">
        <v>0</v>
      </c>
      <c r="AF2178" s="8">
        <v>0</v>
      </c>
      <c r="AG2178" s="8">
        <v>0</v>
      </c>
      <c r="AH2178" s="8">
        <v>0</v>
      </c>
      <c r="AI2178" s="8">
        <v>0</v>
      </c>
      <c r="AJ2178" s="8">
        <v>0</v>
      </c>
      <c r="AK2178" s="8">
        <v>0</v>
      </c>
      <c r="AL2178" s="8">
        <v>0</v>
      </c>
      <c r="AM2178" s="8">
        <v>0</v>
      </c>
      <c r="AN2178" s="8">
        <v>0</v>
      </c>
      <c r="AO2178" s="8">
        <v>0</v>
      </c>
      <c r="AP2178" s="8">
        <v>0</v>
      </c>
      <c r="AQ2178" s="8">
        <v>0</v>
      </c>
      <c r="AR2178" s="8">
        <v>0</v>
      </c>
      <c r="AS2178" s="8">
        <v>0</v>
      </c>
      <c r="AT2178" s="8">
        <v>0</v>
      </c>
      <c r="AU2178" s="7">
        <v>0</v>
      </c>
      <c r="AV2178" s="7">
        <v>0</v>
      </c>
      <c r="AW2178" s="7">
        <v>0</v>
      </c>
      <c r="AX2178" s="7">
        <v>0</v>
      </c>
      <c r="AY2178" s="7">
        <v>1.6041666666666667</v>
      </c>
      <c r="AZ2178" s="7">
        <v>2.7359848484848484</v>
      </c>
      <c r="BA2178" s="7">
        <v>0</v>
      </c>
      <c r="BB2178" s="7">
        <v>4.3401515151515149</v>
      </c>
      <c r="BC2178" s="8">
        <v>0</v>
      </c>
      <c r="BD2178" s="8">
        <v>0</v>
      </c>
      <c r="BE2178" s="8">
        <v>0</v>
      </c>
      <c r="BF2178" s="8">
        <v>0</v>
      </c>
      <c r="BG2178" s="8">
        <v>0</v>
      </c>
      <c r="BH2178" s="8">
        <v>0</v>
      </c>
      <c r="BI2178" s="8">
        <v>0</v>
      </c>
      <c r="BJ2178" s="8">
        <v>0</v>
      </c>
      <c r="BK2178" s="8">
        <v>0</v>
      </c>
      <c r="BL2178" s="8">
        <v>0</v>
      </c>
      <c r="BM2178" s="8">
        <v>0</v>
      </c>
      <c r="BN2178" s="8">
        <v>0</v>
      </c>
      <c r="BO2178" s="8">
        <v>0</v>
      </c>
      <c r="BP2178" s="8">
        <v>0</v>
      </c>
      <c r="BQ2178" s="8">
        <v>0</v>
      </c>
      <c r="BR2178" s="8">
        <v>0</v>
      </c>
    </row>
    <row r="2179" spans="1:70" x14ac:dyDescent="0.25">
      <c r="A2179" s="6">
        <v>35332361</v>
      </c>
      <c r="B2179" t="s">
        <v>4027</v>
      </c>
      <c r="C2179" s="7" t="s">
        <v>421</v>
      </c>
      <c r="D2179" s="7" t="s">
        <v>94</v>
      </c>
      <c r="E2179" s="7" t="s">
        <v>421</v>
      </c>
      <c r="F2179" t="s">
        <v>2507</v>
      </c>
      <c r="G2179" t="s">
        <v>2609</v>
      </c>
      <c r="H2179" t="s">
        <v>1942</v>
      </c>
      <c r="I2179" t="s">
        <v>1943</v>
      </c>
      <c r="J2179" t="s">
        <v>78</v>
      </c>
      <c r="K2179" t="s">
        <v>79</v>
      </c>
      <c r="L2179">
        <v>39.427692848500001</v>
      </c>
      <c r="M2179">
        <v>-122.5067325297</v>
      </c>
      <c r="N2179" s="7" t="s">
        <v>1944</v>
      </c>
      <c r="O2179" s="7" t="s">
        <v>4026</v>
      </c>
      <c r="P2179" s="7" t="s">
        <v>1946</v>
      </c>
      <c r="Q2179" s="7" t="s">
        <v>141</v>
      </c>
      <c r="R2179" s="7">
        <v>315</v>
      </c>
      <c r="S2179" s="7">
        <v>1044</v>
      </c>
      <c r="T2179" s="7" t="s">
        <v>220</v>
      </c>
      <c r="U2179" s="7"/>
      <c r="V2179" s="7" t="s">
        <v>2625</v>
      </c>
      <c r="W2179" s="8">
        <v>0</v>
      </c>
      <c r="X2179" s="8">
        <v>0</v>
      </c>
      <c r="Y2179" s="8">
        <v>2.2000000000000002</v>
      </c>
      <c r="Z2179" s="8">
        <v>2.2000000000000002</v>
      </c>
      <c r="AA2179" s="8">
        <v>0</v>
      </c>
      <c r="AB2179" s="8">
        <v>0</v>
      </c>
      <c r="AC2179" s="8">
        <v>0</v>
      </c>
      <c r="AD2179" s="8">
        <v>0</v>
      </c>
      <c r="AE2179" s="8">
        <v>0</v>
      </c>
      <c r="AF2179" s="8">
        <v>0</v>
      </c>
      <c r="AG2179" s="8">
        <v>0</v>
      </c>
      <c r="AH2179" s="8">
        <v>0</v>
      </c>
      <c r="AI2179" s="8">
        <v>0</v>
      </c>
      <c r="AJ2179" s="8">
        <v>0</v>
      </c>
      <c r="AK2179" s="8">
        <v>0</v>
      </c>
      <c r="AL2179" s="8">
        <v>0</v>
      </c>
      <c r="AM2179" s="8">
        <v>0</v>
      </c>
      <c r="AN2179" s="8">
        <v>0</v>
      </c>
      <c r="AO2179" s="8">
        <v>0</v>
      </c>
      <c r="AP2179" s="8">
        <v>0</v>
      </c>
      <c r="AQ2179" s="8">
        <v>0</v>
      </c>
      <c r="AR2179" s="8">
        <v>0</v>
      </c>
      <c r="AS2179" s="8">
        <v>0</v>
      </c>
      <c r="AT2179" s="8">
        <v>0</v>
      </c>
      <c r="AU2179" s="7">
        <v>0</v>
      </c>
      <c r="AV2179" s="7">
        <v>0</v>
      </c>
      <c r="AW2179" s="7">
        <v>0</v>
      </c>
      <c r="AX2179" s="7">
        <v>0</v>
      </c>
      <c r="AY2179" s="7">
        <v>0</v>
      </c>
      <c r="AZ2179" s="7">
        <v>0</v>
      </c>
      <c r="BA2179" s="7">
        <v>0</v>
      </c>
      <c r="BB2179" s="7">
        <v>0</v>
      </c>
      <c r="BC2179" s="8">
        <v>0</v>
      </c>
      <c r="BD2179" s="8">
        <v>0</v>
      </c>
      <c r="BE2179" s="8">
        <v>2.2000000000000002</v>
      </c>
      <c r="BF2179" s="8">
        <v>2.2000000000000002</v>
      </c>
      <c r="BG2179" s="8">
        <v>0</v>
      </c>
      <c r="BH2179" s="8">
        <v>0</v>
      </c>
      <c r="BI2179" s="8">
        <v>0</v>
      </c>
      <c r="BJ2179" s="8">
        <v>0</v>
      </c>
      <c r="BK2179" s="8">
        <v>0</v>
      </c>
      <c r="BL2179" s="8">
        <v>0</v>
      </c>
      <c r="BM2179" s="8">
        <v>0</v>
      </c>
      <c r="BN2179" s="8">
        <v>0</v>
      </c>
      <c r="BO2179" s="8">
        <v>0</v>
      </c>
      <c r="BP2179" s="8">
        <v>0</v>
      </c>
      <c r="BQ2179" s="8">
        <v>0</v>
      </c>
      <c r="BR2179" s="8">
        <v>0</v>
      </c>
    </row>
    <row r="2180" spans="1:70" x14ac:dyDescent="0.25">
      <c r="A2180" s="6">
        <v>35332362</v>
      </c>
      <c r="B2180" t="s">
        <v>4028</v>
      </c>
      <c r="C2180" s="7" t="s">
        <v>86</v>
      </c>
      <c r="D2180" s="7" t="s">
        <v>94</v>
      </c>
      <c r="E2180" s="7" t="s">
        <v>87</v>
      </c>
      <c r="F2180" t="s">
        <v>2507</v>
      </c>
      <c r="G2180" t="s">
        <v>2508</v>
      </c>
      <c r="H2180" t="s">
        <v>1942</v>
      </c>
      <c r="I2180" t="s">
        <v>1943</v>
      </c>
      <c r="J2180" t="s">
        <v>78</v>
      </c>
      <c r="K2180" t="s">
        <v>79</v>
      </c>
      <c r="L2180">
        <v>39.428644350799999</v>
      </c>
      <c r="M2180">
        <v>-122.5052280452</v>
      </c>
      <c r="N2180" s="7" t="s">
        <v>1944</v>
      </c>
      <c r="O2180" s="7" t="s">
        <v>4026</v>
      </c>
      <c r="P2180" s="7" t="s">
        <v>1946</v>
      </c>
      <c r="Q2180" s="7" t="s">
        <v>141</v>
      </c>
      <c r="R2180" s="7">
        <v>315</v>
      </c>
      <c r="S2180" s="7">
        <v>1044</v>
      </c>
      <c r="T2180" s="7" t="s">
        <v>220</v>
      </c>
      <c r="U2180" s="7" t="s">
        <v>211</v>
      </c>
      <c r="V2180" s="7" t="s">
        <v>222</v>
      </c>
      <c r="W2180" s="8">
        <v>0</v>
      </c>
      <c r="X2180" s="8">
        <v>3.9803030303030305</v>
      </c>
      <c r="Y2180" s="8">
        <v>0</v>
      </c>
      <c r="Z2180" s="8">
        <v>3.9803030303030305</v>
      </c>
      <c r="AA2180" s="8">
        <v>0</v>
      </c>
      <c r="AB2180" s="8">
        <v>0</v>
      </c>
      <c r="AC2180" s="8">
        <v>0</v>
      </c>
      <c r="AD2180" s="8">
        <v>0</v>
      </c>
      <c r="AE2180" s="8">
        <v>0</v>
      </c>
      <c r="AF2180" s="8">
        <v>0</v>
      </c>
      <c r="AG2180" s="8">
        <v>0</v>
      </c>
      <c r="AH2180" s="8">
        <v>0</v>
      </c>
      <c r="AI2180" s="8">
        <v>0</v>
      </c>
      <c r="AJ2180" s="8">
        <v>0</v>
      </c>
      <c r="AK2180" s="8">
        <v>0</v>
      </c>
      <c r="AL2180" s="8">
        <v>0</v>
      </c>
      <c r="AM2180" s="8">
        <v>0</v>
      </c>
      <c r="AN2180" s="8">
        <v>0</v>
      </c>
      <c r="AO2180" s="8">
        <v>0</v>
      </c>
      <c r="AP2180" s="8">
        <v>0</v>
      </c>
      <c r="AQ2180" s="8">
        <v>0</v>
      </c>
      <c r="AR2180" s="8">
        <v>0</v>
      </c>
      <c r="AS2180" s="8">
        <v>0</v>
      </c>
      <c r="AT2180" s="8">
        <v>0</v>
      </c>
      <c r="AU2180" s="7">
        <v>0</v>
      </c>
      <c r="AV2180" s="7">
        <v>0</v>
      </c>
      <c r="AW2180" s="7">
        <v>0</v>
      </c>
      <c r="AX2180" s="7">
        <v>0</v>
      </c>
      <c r="AY2180" s="7">
        <v>0</v>
      </c>
      <c r="AZ2180" s="7">
        <v>3.9803030303030305</v>
      </c>
      <c r="BA2180" s="7">
        <v>0</v>
      </c>
      <c r="BB2180" s="7">
        <v>3.9803030303030305</v>
      </c>
      <c r="BC2180" s="8">
        <v>0</v>
      </c>
      <c r="BD2180" s="8">
        <v>0</v>
      </c>
      <c r="BE2180" s="8">
        <v>0</v>
      </c>
      <c r="BF2180" s="8">
        <v>0</v>
      </c>
      <c r="BG2180" s="8">
        <v>0</v>
      </c>
      <c r="BH2180" s="8">
        <v>0</v>
      </c>
      <c r="BI2180" s="8">
        <v>0</v>
      </c>
      <c r="BJ2180" s="8">
        <v>0</v>
      </c>
      <c r="BK2180" s="8">
        <v>0</v>
      </c>
      <c r="BL2180" s="8">
        <v>0</v>
      </c>
      <c r="BM2180" s="8">
        <v>0</v>
      </c>
      <c r="BN2180" s="8">
        <v>0</v>
      </c>
      <c r="BO2180" s="8">
        <v>0</v>
      </c>
      <c r="BP2180" s="8">
        <v>0</v>
      </c>
      <c r="BQ2180" s="8">
        <v>0</v>
      </c>
      <c r="BR2180" s="8">
        <v>0</v>
      </c>
    </row>
    <row r="2181" spans="1:70" x14ac:dyDescent="0.25">
      <c r="A2181" s="6">
        <v>35332363</v>
      </c>
      <c r="B2181" t="s">
        <v>4029</v>
      </c>
      <c r="C2181" s="7" t="s">
        <v>86</v>
      </c>
      <c r="D2181" s="7" t="s">
        <v>94</v>
      </c>
      <c r="E2181" s="7" t="s">
        <v>87</v>
      </c>
      <c r="F2181" t="s">
        <v>2507</v>
      </c>
      <c r="G2181" t="s">
        <v>2508</v>
      </c>
      <c r="H2181" t="s">
        <v>1942</v>
      </c>
      <c r="I2181" t="s">
        <v>1943</v>
      </c>
      <c r="J2181" t="s">
        <v>78</v>
      </c>
      <c r="K2181" t="s">
        <v>79</v>
      </c>
      <c r="L2181">
        <v>39.4073108236</v>
      </c>
      <c r="M2181">
        <v>-122.5470625943</v>
      </c>
      <c r="N2181" s="7" t="s">
        <v>1944</v>
      </c>
      <c r="O2181" s="7" t="s">
        <v>4026</v>
      </c>
      <c r="P2181" s="7" t="s">
        <v>1946</v>
      </c>
      <c r="Q2181" s="7" t="s">
        <v>141</v>
      </c>
      <c r="R2181" s="7">
        <v>315</v>
      </c>
      <c r="S2181" s="7">
        <v>1044</v>
      </c>
      <c r="T2181" s="7" t="s">
        <v>220</v>
      </c>
      <c r="U2181" s="7" t="s">
        <v>211</v>
      </c>
      <c r="V2181" s="7" t="s">
        <v>80</v>
      </c>
      <c r="W2181" s="8">
        <v>0</v>
      </c>
      <c r="X2181" s="8">
        <v>1.2528409090909092</v>
      </c>
      <c r="Y2181" s="8">
        <v>0</v>
      </c>
      <c r="Z2181" s="8">
        <v>1.2528409090909092</v>
      </c>
      <c r="AA2181" s="8">
        <v>0</v>
      </c>
      <c r="AB2181" s="8">
        <v>0</v>
      </c>
      <c r="AC2181" s="8">
        <v>0</v>
      </c>
      <c r="AD2181" s="8">
        <v>0</v>
      </c>
      <c r="AE2181" s="8">
        <v>0</v>
      </c>
      <c r="AF2181" s="8">
        <v>0</v>
      </c>
      <c r="AG2181" s="8">
        <v>0</v>
      </c>
      <c r="AH2181" s="8">
        <v>0</v>
      </c>
      <c r="AI2181" s="8">
        <v>0</v>
      </c>
      <c r="AJ2181" s="8">
        <v>0</v>
      </c>
      <c r="AK2181" s="8">
        <v>0</v>
      </c>
      <c r="AL2181" s="8">
        <v>0</v>
      </c>
      <c r="AM2181" s="8">
        <v>0</v>
      </c>
      <c r="AN2181" s="8">
        <v>0</v>
      </c>
      <c r="AO2181" s="8">
        <v>0</v>
      </c>
      <c r="AP2181" s="8">
        <v>0</v>
      </c>
      <c r="AQ2181" s="8">
        <v>0</v>
      </c>
      <c r="AR2181" s="8">
        <v>0</v>
      </c>
      <c r="AS2181" s="8">
        <v>0</v>
      </c>
      <c r="AT2181" s="8">
        <v>0</v>
      </c>
      <c r="AU2181" s="7">
        <v>0</v>
      </c>
      <c r="AV2181" s="7">
        <v>0</v>
      </c>
      <c r="AW2181" s="7">
        <v>0</v>
      </c>
      <c r="AX2181" s="7">
        <v>0</v>
      </c>
      <c r="AY2181" s="7">
        <v>0</v>
      </c>
      <c r="AZ2181" s="7">
        <v>1.2528409090909092</v>
      </c>
      <c r="BA2181" s="7">
        <v>0</v>
      </c>
      <c r="BB2181" s="7">
        <v>1.2528409090909092</v>
      </c>
      <c r="BC2181" s="8">
        <v>0</v>
      </c>
      <c r="BD2181" s="8">
        <v>0</v>
      </c>
      <c r="BE2181" s="8">
        <v>0</v>
      </c>
      <c r="BF2181" s="8">
        <v>0</v>
      </c>
      <c r="BG2181" s="8">
        <v>0</v>
      </c>
      <c r="BH2181" s="8">
        <v>0</v>
      </c>
      <c r="BI2181" s="8">
        <v>0</v>
      </c>
      <c r="BJ2181" s="8">
        <v>0</v>
      </c>
      <c r="BK2181" s="8">
        <v>0</v>
      </c>
      <c r="BL2181" s="8">
        <v>0</v>
      </c>
      <c r="BM2181" s="8">
        <v>0</v>
      </c>
      <c r="BN2181" s="8">
        <v>0</v>
      </c>
      <c r="BO2181" s="8">
        <v>0</v>
      </c>
      <c r="BP2181" s="8">
        <v>0</v>
      </c>
      <c r="BQ2181" s="8">
        <v>0</v>
      </c>
      <c r="BR2181" s="8">
        <v>0</v>
      </c>
    </row>
    <row r="2182" spans="1:70" x14ac:dyDescent="0.25">
      <c r="A2182" s="6">
        <v>35332364</v>
      </c>
      <c r="B2182" t="s">
        <v>4030</v>
      </c>
      <c r="C2182" s="7" t="s">
        <v>86</v>
      </c>
      <c r="D2182" s="7" t="s">
        <v>94</v>
      </c>
      <c r="E2182" s="7" t="s">
        <v>87</v>
      </c>
      <c r="F2182" t="s">
        <v>2507</v>
      </c>
      <c r="G2182" t="s">
        <v>2508</v>
      </c>
      <c r="H2182" t="s">
        <v>1942</v>
      </c>
      <c r="I2182" t="s">
        <v>1943</v>
      </c>
      <c r="J2182" t="s">
        <v>78</v>
      </c>
      <c r="K2182" t="s">
        <v>79</v>
      </c>
      <c r="L2182">
        <v>39.394442959300001</v>
      </c>
      <c r="M2182">
        <v>-122.5517602159</v>
      </c>
      <c r="N2182" s="7" t="s">
        <v>1944</v>
      </c>
      <c r="O2182" s="7" t="s">
        <v>4026</v>
      </c>
      <c r="P2182" s="7" t="s">
        <v>1946</v>
      </c>
      <c r="Q2182" s="7" t="s">
        <v>141</v>
      </c>
      <c r="R2182" s="7">
        <v>315</v>
      </c>
      <c r="S2182" s="7">
        <v>1044</v>
      </c>
      <c r="T2182" s="7" t="s">
        <v>220</v>
      </c>
      <c r="U2182" s="7" t="s">
        <v>211</v>
      </c>
      <c r="V2182" s="7" t="s">
        <v>80</v>
      </c>
      <c r="W2182" s="8">
        <v>0</v>
      </c>
      <c r="X2182" s="8">
        <v>1.0562499999999999</v>
      </c>
      <c r="Y2182" s="8">
        <v>0</v>
      </c>
      <c r="Z2182" s="8">
        <v>1.0562499999999999</v>
      </c>
      <c r="AA2182" s="8">
        <v>0</v>
      </c>
      <c r="AB2182" s="8">
        <v>0</v>
      </c>
      <c r="AC2182" s="8">
        <v>0</v>
      </c>
      <c r="AD2182" s="8">
        <v>0</v>
      </c>
      <c r="AE2182" s="8">
        <v>0</v>
      </c>
      <c r="AF2182" s="8">
        <v>0</v>
      </c>
      <c r="AG2182" s="8">
        <v>0</v>
      </c>
      <c r="AH2182" s="8">
        <v>0</v>
      </c>
      <c r="AI2182" s="8">
        <v>0</v>
      </c>
      <c r="AJ2182" s="8">
        <v>0</v>
      </c>
      <c r="AK2182" s="8">
        <v>0</v>
      </c>
      <c r="AL2182" s="8">
        <v>0</v>
      </c>
      <c r="AM2182" s="8">
        <v>0</v>
      </c>
      <c r="AN2182" s="8">
        <v>0</v>
      </c>
      <c r="AO2182" s="8">
        <v>0</v>
      </c>
      <c r="AP2182" s="8">
        <v>0</v>
      </c>
      <c r="AQ2182" s="8">
        <v>0</v>
      </c>
      <c r="AR2182" s="8">
        <v>0</v>
      </c>
      <c r="AS2182" s="8">
        <v>0</v>
      </c>
      <c r="AT2182" s="8">
        <v>0</v>
      </c>
      <c r="AU2182" s="7">
        <v>0</v>
      </c>
      <c r="AV2182" s="7">
        <v>0</v>
      </c>
      <c r="AW2182" s="7">
        <v>0</v>
      </c>
      <c r="AX2182" s="7">
        <v>0</v>
      </c>
      <c r="AY2182" s="7">
        <v>0</v>
      </c>
      <c r="AZ2182" s="7">
        <v>1.0562499999999999</v>
      </c>
      <c r="BA2182" s="7">
        <v>0</v>
      </c>
      <c r="BB2182" s="7">
        <v>1.0562499999999999</v>
      </c>
      <c r="BC2182" s="8">
        <v>0</v>
      </c>
      <c r="BD2182" s="8">
        <v>0</v>
      </c>
      <c r="BE2182" s="8">
        <v>0</v>
      </c>
      <c r="BF2182" s="8">
        <v>0</v>
      </c>
      <c r="BG2182" s="8">
        <v>0</v>
      </c>
      <c r="BH2182" s="8">
        <v>0</v>
      </c>
      <c r="BI2182" s="8">
        <v>0</v>
      </c>
      <c r="BJ2182" s="8">
        <v>0</v>
      </c>
      <c r="BK2182" s="8">
        <v>0</v>
      </c>
      <c r="BL2182" s="8">
        <v>0</v>
      </c>
      <c r="BM2182" s="8">
        <v>0</v>
      </c>
      <c r="BN2182" s="8">
        <v>0</v>
      </c>
      <c r="BO2182" s="8">
        <v>0</v>
      </c>
      <c r="BP2182" s="8">
        <v>0</v>
      </c>
      <c r="BQ2182" s="8">
        <v>0</v>
      </c>
      <c r="BR2182" s="8">
        <v>0</v>
      </c>
    </row>
    <row r="2183" spans="1:70" x14ac:dyDescent="0.25">
      <c r="A2183" s="6">
        <v>35330812</v>
      </c>
      <c r="B2183" t="s">
        <v>4031</v>
      </c>
      <c r="C2183" s="7" t="s">
        <v>86</v>
      </c>
      <c r="D2183" s="7" t="s">
        <v>94</v>
      </c>
      <c r="E2183" s="7" t="s">
        <v>87</v>
      </c>
      <c r="F2183" t="s">
        <v>2507</v>
      </c>
      <c r="G2183" t="s">
        <v>2508</v>
      </c>
      <c r="H2183" t="s">
        <v>1942</v>
      </c>
      <c r="I2183" t="s">
        <v>1943</v>
      </c>
      <c r="J2183" t="s">
        <v>78</v>
      </c>
      <c r="K2183" t="s">
        <v>79</v>
      </c>
      <c r="L2183">
        <v>39.556094747400003</v>
      </c>
      <c r="M2183">
        <v>-122.5413968819</v>
      </c>
      <c r="N2183" s="7" t="s">
        <v>1944</v>
      </c>
      <c r="O2183" s="7" t="s">
        <v>4026</v>
      </c>
      <c r="P2183" s="7" t="s">
        <v>1946</v>
      </c>
      <c r="Q2183" s="7" t="s">
        <v>141</v>
      </c>
      <c r="R2183" s="7">
        <v>315</v>
      </c>
      <c r="S2183" s="7">
        <v>1044</v>
      </c>
      <c r="T2183" s="7" t="s">
        <v>220</v>
      </c>
      <c r="U2183" s="7" t="s">
        <v>211</v>
      </c>
      <c r="V2183" s="7" t="s">
        <v>80</v>
      </c>
      <c r="W2183" s="8">
        <v>0</v>
      </c>
      <c r="X2183" s="8">
        <v>2.9045454545454548</v>
      </c>
      <c r="Y2183" s="8">
        <v>0</v>
      </c>
      <c r="Z2183" s="8">
        <v>2.9045454545454548</v>
      </c>
      <c r="AA2183" s="8">
        <v>0</v>
      </c>
      <c r="AB2183" s="8">
        <v>0</v>
      </c>
      <c r="AC2183" s="8">
        <v>0</v>
      </c>
      <c r="AD2183" s="8">
        <v>0</v>
      </c>
      <c r="AE2183" s="8">
        <v>0</v>
      </c>
      <c r="AF2183" s="8">
        <v>0</v>
      </c>
      <c r="AG2183" s="8">
        <v>0</v>
      </c>
      <c r="AH2183" s="8">
        <v>0</v>
      </c>
      <c r="AI2183" s="8">
        <v>0</v>
      </c>
      <c r="AJ2183" s="8">
        <v>0</v>
      </c>
      <c r="AK2183" s="8">
        <v>0</v>
      </c>
      <c r="AL2183" s="8">
        <v>0</v>
      </c>
      <c r="AM2183" s="8">
        <v>0</v>
      </c>
      <c r="AN2183" s="8">
        <v>0</v>
      </c>
      <c r="AO2183" s="8">
        <v>0</v>
      </c>
      <c r="AP2183" s="8">
        <v>0</v>
      </c>
      <c r="AQ2183" s="8">
        <v>0</v>
      </c>
      <c r="AR2183" s="8">
        <v>0</v>
      </c>
      <c r="AS2183" s="8">
        <v>0</v>
      </c>
      <c r="AT2183" s="8">
        <v>0</v>
      </c>
      <c r="AU2183" s="7">
        <v>0</v>
      </c>
      <c r="AV2183" s="7">
        <v>0</v>
      </c>
      <c r="AW2183" s="7">
        <v>0</v>
      </c>
      <c r="AX2183" s="7">
        <v>0</v>
      </c>
      <c r="AY2183" s="7">
        <v>0</v>
      </c>
      <c r="AZ2183" s="7">
        <v>2.9045454545454548</v>
      </c>
      <c r="BA2183" s="7">
        <v>0</v>
      </c>
      <c r="BB2183" s="7">
        <v>2.9045454545454548</v>
      </c>
      <c r="BC2183" s="8">
        <v>0</v>
      </c>
      <c r="BD2183" s="8">
        <v>0</v>
      </c>
      <c r="BE2183" s="8">
        <v>0</v>
      </c>
      <c r="BF2183" s="8">
        <v>0</v>
      </c>
      <c r="BG2183" s="8">
        <v>0</v>
      </c>
      <c r="BH2183" s="8">
        <v>0</v>
      </c>
      <c r="BI2183" s="8">
        <v>0</v>
      </c>
      <c r="BJ2183" s="8">
        <v>0</v>
      </c>
      <c r="BK2183" s="8">
        <v>0</v>
      </c>
      <c r="BL2183" s="8">
        <v>0</v>
      </c>
      <c r="BM2183" s="8">
        <v>0</v>
      </c>
      <c r="BN2183" s="8">
        <v>0</v>
      </c>
      <c r="BO2183" s="8">
        <v>0</v>
      </c>
      <c r="BP2183" s="8">
        <v>0</v>
      </c>
      <c r="BQ2183" s="8">
        <v>0</v>
      </c>
      <c r="BR2183" s="8">
        <v>0</v>
      </c>
    </row>
    <row r="2184" spans="1:70" x14ac:dyDescent="0.25">
      <c r="A2184" s="6">
        <v>35330813</v>
      </c>
      <c r="B2184" t="s">
        <v>4032</v>
      </c>
      <c r="C2184" s="7" t="s">
        <v>421</v>
      </c>
      <c r="D2184" s="7" t="s">
        <v>94</v>
      </c>
      <c r="E2184" s="7" t="s">
        <v>421</v>
      </c>
      <c r="F2184" t="s">
        <v>2507</v>
      </c>
      <c r="G2184" t="s">
        <v>2609</v>
      </c>
      <c r="H2184" t="s">
        <v>1942</v>
      </c>
      <c r="I2184" t="s">
        <v>1943</v>
      </c>
      <c r="J2184" t="s">
        <v>78</v>
      </c>
      <c r="K2184" t="s">
        <v>79</v>
      </c>
      <c r="L2184">
        <v>39.533126734699998</v>
      </c>
      <c r="M2184">
        <v>-122.5376565845</v>
      </c>
      <c r="N2184" s="7" t="s">
        <v>1944</v>
      </c>
      <c r="O2184" s="7" t="s">
        <v>4026</v>
      </c>
      <c r="P2184" s="7" t="s">
        <v>1946</v>
      </c>
      <c r="Q2184" s="7" t="s">
        <v>141</v>
      </c>
      <c r="R2184" s="7">
        <v>315</v>
      </c>
      <c r="S2184" s="7">
        <v>1044</v>
      </c>
      <c r="T2184" s="7" t="s">
        <v>220</v>
      </c>
      <c r="U2184" s="7"/>
      <c r="V2184" s="7" t="s">
        <v>2625</v>
      </c>
      <c r="W2184" s="8">
        <v>0</v>
      </c>
      <c r="X2184" s="8">
        <v>0</v>
      </c>
      <c r="Y2184" s="8">
        <v>1.7399621212121212</v>
      </c>
      <c r="Z2184" s="8">
        <v>1.7399621212121212</v>
      </c>
      <c r="AA2184" s="8">
        <v>0</v>
      </c>
      <c r="AB2184" s="8">
        <v>0</v>
      </c>
      <c r="AC2184" s="8">
        <v>0</v>
      </c>
      <c r="AD2184" s="8">
        <v>0</v>
      </c>
      <c r="AE2184" s="8">
        <v>0</v>
      </c>
      <c r="AF2184" s="8">
        <v>0</v>
      </c>
      <c r="AG2184" s="8">
        <v>0</v>
      </c>
      <c r="AH2184" s="8">
        <v>0</v>
      </c>
      <c r="AI2184" s="8">
        <v>0</v>
      </c>
      <c r="AJ2184" s="8">
        <v>0</v>
      </c>
      <c r="AK2184" s="8">
        <v>0</v>
      </c>
      <c r="AL2184" s="8">
        <v>0</v>
      </c>
      <c r="AM2184" s="8">
        <v>0</v>
      </c>
      <c r="AN2184" s="8">
        <v>0</v>
      </c>
      <c r="AO2184" s="8">
        <v>0</v>
      </c>
      <c r="AP2184" s="8">
        <v>0</v>
      </c>
      <c r="AQ2184" s="8">
        <v>0</v>
      </c>
      <c r="AR2184" s="8">
        <v>0</v>
      </c>
      <c r="AS2184" s="8">
        <v>0</v>
      </c>
      <c r="AT2184" s="8">
        <v>0</v>
      </c>
      <c r="AU2184" s="7">
        <v>0</v>
      </c>
      <c r="AV2184" s="7">
        <v>0</v>
      </c>
      <c r="AW2184" s="7">
        <v>0</v>
      </c>
      <c r="AX2184" s="7">
        <v>0</v>
      </c>
      <c r="AY2184" s="7">
        <v>0</v>
      </c>
      <c r="AZ2184" s="7">
        <v>0</v>
      </c>
      <c r="BA2184" s="7">
        <v>0</v>
      </c>
      <c r="BB2184" s="7">
        <v>0</v>
      </c>
      <c r="BC2184" s="8">
        <v>0</v>
      </c>
      <c r="BD2184" s="8">
        <v>0</v>
      </c>
      <c r="BE2184" s="8">
        <v>1.7399621212121212</v>
      </c>
      <c r="BF2184" s="8">
        <v>1.7399621212121212</v>
      </c>
      <c r="BG2184" s="8">
        <v>0</v>
      </c>
      <c r="BH2184" s="8">
        <v>0</v>
      </c>
      <c r="BI2184" s="8">
        <v>0</v>
      </c>
      <c r="BJ2184" s="8">
        <v>0</v>
      </c>
      <c r="BK2184" s="8">
        <v>0</v>
      </c>
      <c r="BL2184" s="8">
        <v>0</v>
      </c>
      <c r="BM2184" s="8">
        <v>0</v>
      </c>
      <c r="BN2184" s="8">
        <v>0</v>
      </c>
      <c r="BO2184" s="8">
        <v>0</v>
      </c>
      <c r="BP2184" s="8">
        <v>0</v>
      </c>
      <c r="BQ2184" s="8">
        <v>0</v>
      </c>
      <c r="BR2184" s="8">
        <v>0</v>
      </c>
    </row>
    <row r="2185" spans="1:70" x14ac:dyDescent="0.25">
      <c r="A2185" s="6">
        <v>35312543</v>
      </c>
      <c r="B2185" t="s">
        <v>4033</v>
      </c>
      <c r="C2185" s="7" t="s">
        <v>86</v>
      </c>
      <c r="D2185" s="7" t="s">
        <v>94</v>
      </c>
      <c r="E2185" s="7" t="s">
        <v>87</v>
      </c>
      <c r="F2185" t="s">
        <v>2507</v>
      </c>
      <c r="G2185" t="s">
        <v>2508</v>
      </c>
      <c r="H2185" t="s">
        <v>1942</v>
      </c>
      <c r="I2185" t="s">
        <v>1943</v>
      </c>
      <c r="J2185" t="s">
        <v>78</v>
      </c>
      <c r="K2185" t="s">
        <v>79</v>
      </c>
      <c r="L2185">
        <v>39.589595939500001</v>
      </c>
      <c r="M2185">
        <v>-122.5394671602</v>
      </c>
      <c r="N2185" s="7" t="s">
        <v>1944</v>
      </c>
      <c r="O2185" s="7" t="s">
        <v>4026</v>
      </c>
      <c r="P2185" s="7" t="s">
        <v>1946</v>
      </c>
      <c r="Q2185" s="7" t="s">
        <v>141</v>
      </c>
      <c r="R2185" s="7">
        <v>315</v>
      </c>
      <c r="S2185" s="7">
        <v>1044</v>
      </c>
      <c r="T2185" s="7" t="s">
        <v>220</v>
      </c>
      <c r="U2185" s="7" t="s">
        <v>216</v>
      </c>
      <c r="V2185" s="7" t="s">
        <v>222</v>
      </c>
      <c r="W2185" s="8">
        <v>0</v>
      </c>
      <c r="X2185" s="8">
        <v>3.5214015151515152</v>
      </c>
      <c r="Y2185" s="8">
        <v>0</v>
      </c>
      <c r="Z2185" s="8">
        <v>3.5214015151515152</v>
      </c>
      <c r="AA2185" s="8">
        <v>0</v>
      </c>
      <c r="AB2185" s="8">
        <v>0</v>
      </c>
      <c r="AC2185" s="8">
        <v>0</v>
      </c>
      <c r="AD2185" s="8">
        <v>0</v>
      </c>
      <c r="AE2185" s="8">
        <v>0</v>
      </c>
      <c r="AF2185" s="8">
        <v>0</v>
      </c>
      <c r="AG2185" s="8">
        <v>0</v>
      </c>
      <c r="AH2185" s="8">
        <v>0</v>
      </c>
      <c r="AI2185" s="8">
        <v>0</v>
      </c>
      <c r="AJ2185" s="8">
        <v>0</v>
      </c>
      <c r="AK2185" s="8">
        <v>0</v>
      </c>
      <c r="AL2185" s="8">
        <v>0</v>
      </c>
      <c r="AM2185" s="8">
        <v>0</v>
      </c>
      <c r="AN2185" s="8">
        <v>0</v>
      </c>
      <c r="AO2185" s="8">
        <v>0</v>
      </c>
      <c r="AP2185" s="8">
        <v>0</v>
      </c>
      <c r="AQ2185" s="8">
        <v>0</v>
      </c>
      <c r="AR2185" s="8">
        <v>0</v>
      </c>
      <c r="AS2185" s="8">
        <v>0</v>
      </c>
      <c r="AT2185" s="8">
        <v>0</v>
      </c>
      <c r="AU2185" s="7">
        <v>0</v>
      </c>
      <c r="AV2185" s="7">
        <v>0</v>
      </c>
      <c r="AW2185" s="7">
        <v>0</v>
      </c>
      <c r="AX2185" s="7">
        <v>0</v>
      </c>
      <c r="AY2185" s="7">
        <v>0</v>
      </c>
      <c r="AZ2185" s="7">
        <v>3.5214015151515152</v>
      </c>
      <c r="BA2185" s="7">
        <v>0</v>
      </c>
      <c r="BB2185" s="7">
        <v>3.5214015151515152</v>
      </c>
      <c r="BC2185" s="8">
        <v>0</v>
      </c>
      <c r="BD2185" s="8">
        <v>0</v>
      </c>
      <c r="BE2185" s="8">
        <v>0</v>
      </c>
      <c r="BF2185" s="8">
        <v>0</v>
      </c>
      <c r="BG2185" s="8">
        <v>0</v>
      </c>
      <c r="BH2185" s="8">
        <v>0</v>
      </c>
      <c r="BI2185" s="8">
        <v>0</v>
      </c>
      <c r="BJ2185" s="8">
        <v>0</v>
      </c>
      <c r="BK2185" s="8">
        <v>0</v>
      </c>
      <c r="BL2185" s="8">
        <v>0</v>
      </c>
      <c r="BM2185" s="8">
        <v>0</v>
      </c>
      <c r="BN2185" s="8">
        <v>0</v>
      </c>
      <c r="BO2185" s="8">
        <v>0</v>
      </c>
      <c r="BP2185" s="8">
        <v>0</v>
      </c>
      <c r="BQ2185" s="8">
        <v>0</v>
      </c>
      <c r="BR2185" s="8">
        <v>0</v>
      </c>
    </row>
    <row r="2186" spans="1:70" x14ac:dyDescent="0.25">
      <c r="A2186" s="6">
        <v>35316278</v>
      </c>
      <c r="B2186" t="s">
        <v>4034</v>
      </c>
      <c r="C2186" s="7" t="s">
        <v>86</v>
      </c>
      <c r="D2186" s="7" t="s">
        <v>94</v>
      </c>
      <c r="E2186" s="7" t="s">
        <v>87</v>
      </c>
      <c r="F2186" t="s">
        <v>2507</v>
      </c>
      <c r="G2186" t="s">
        <v>2508</v>
      </c>
      <c r="H2186" t="s">
        <v>1942</v>
      </c>
      <c r="I2186" t="s">
        <v>1943</v>
      </c>
      <c r="J2186" t="s">
        <v>78</v>
      </c>
      <c r="K2186" t="s">
        <v>79</v>
      </c>
      <c r="L2186">
        <v>39.486791948700002</v>
      </c>
      <c r="M2186">
        <v>-122.51882120400001</v>
      </c>
      <c r="N2186" s="7" t="s">
        <v>1944</v>
      </c>
      <c r="O2186" s="7" t="s">
        <v>4026</v>
      </c>
      <c r="P2186" s="7" t="s">
        <v>1946</v>
      </c>
      <c r="Q2186" s="7" t="s">
        <v>141</v>
      </c>
      <c r="R2186" s="7">
        <v>315</v>
      </c>
      <c r="S2186" s="7">
        <v>1044</v>
      </c>
      <c r="T2186" s="7" t="s">
        <v>220</v>
      </c>
      <c r="U2186" s="7" t="s">
        <v>216</v>
      </c>
      <c r="V2186" s="7" t="s">
        <v>80</v>
      </c>
      <c r="W2186" s="8">
        <v>0</v>
      </c>
      <c r="X2186" s="8">
        <v>2.5200757575757575</v>
      </c>
      <c r="Y2186" s="8">
        <v>0</v>
      </c>
      <c r="Z2186" s="8">
        <v>2.5200757575757575</v>
      </c>
      <c r="AA2186" s="8">
        <v>0</v>
      </c>
      <c r="AB2186" s="8">
        <v>0</v>
      </c>
      <c r="AC2186" s="8">
        <v>0</v>
      </c>
      <c r="AD2186" s="8">
        <v>0</v>
      </c>
      <c r="AE2186" s="8">
        <v>0</v>
      </c>
      <c r="AF2186" s="8">
        <v>0</v>
      </c>
      <c r="AG2186" s="8">
        <v>0</v>
      </c>
      <c r="AH2186" s="8">
        <v>0</v>
      </c>
      <c r="AI2186" s="8">
        <v>0</v>
      </c>
      <c r="AJ2186" s="8">
        <v>0</v>
      </c>
      <c r="AK2186" s="8">
        <v>0</v>
      </c>
      <c r="AL2186" s="8">
        <v>0</v>
      </c>
      <c r="AM2186" s="8">
        <v>0</v>
      </c>
      <c r="AN2186" s="8">
        <v>0</v>
      </c>
      <c r="AO2186" s="8">
        <v>0</v>
      </c>
      <c r="AP2186" s="8">
        <v>0</v>
      </c>
      <c r="AQ2186" s="8">
        <v>0</v>
      </c>
      <c r="AR2186" s="8">
        <v>0</v>
      </c>
      <c r="AS2186" s="8">
        <v>0</v>
      </c>
      <c r="AT2186" s="8">
        <v>0</v>
      </c>
      <c r="AU2186" s="7">
        <v>0</v>
      </c>
      <c r="AV2186" s="7">
        <v>0</v>
      </c>
      <c r="AW2186" s="7">
        <v>0</v>
      </c>
      <c r="AX2186" s="7">
        <v>0</v>
      </c>
      <c r="AY2186" s="7">
        <v>0</v>
      </c>
      <c r="AZ2186" s="7">
        <v>2.5200757575757575</v>
      </c>
      <c r="BA2186" s="7">
        <v>0</v>
      </c>
      <c r="BB2186" s="7">
        <v>2.5200757575757575</v>
      </c>
      <c r="BC2186" s="8">
        <v>0</v>
      </c>
      <c r="BD2186" s="8">
        <v>0</v>
      </c>
      <c r="BE2186" s="8">
        <v>0</v>
      </c>
      <c r="BF2186" s="8">
        <v>0</v>
      </c>
      <c r="BG2186" s="8">
        <v>0</v>
      </c>
      <c r="BH2186" s="8">
        <v>0</v>
      </c>
      <c r="BI2186" s="8">
        <v>0</v>
      </c>
      <c r="BJ2186" s="8">
        <v>0</v>
      </c>
      <c r="BK2186" s="8">
        <v>0</v>
      </c>
      <c r="BL2186" s="8">
        <v>0</v>
      </c>
      <c r="BM2186" s="8">
        <v>0</v>
      </c>
      <c r="BN2186" s="8">
        <v>0</v>
      </c>
      <c r="BO2186" s="8">
        <v>0</v>
      </c>
      <c r="BP2186" s="8">
        <v>0</v>
      </c>
      <c r="BQ2186" s="8">
        <v>0</v>
      </c>
      <c r="BR2186" s="8">
        <v>0</v>
      </c>
    </row>
    <row r="2187" spans="1:70" x14ac:dyDescent="0.25">
      <c r="A2187" s="6">
        <v>35226625</v>
      </c>
      <c r="B2187" t="s">
        <v>4035</v>
      </c>
      <c r="C2187" s="7" t="s">
        <v>421</v>
      </c>
      <c r="D2187" s="7" t="s">
        <v>94</v>
      </c>
      <c r="E2187" s="7" t="s">
        <v>421</v>
      </c>
      <c r="F2187" t="s">
        <v>2507</v>
      </c>
      <c r="G2187" t="s">
        <v>2609</v>
      </c>
      <c r="H2187" t="s">
        <v>1942</v>
      </c>
      <c r="I2187" t="s">
        <v>1943</v>
      </c>
      <c r="J2187" t="s">
        <v>78</v>
      </c>
      <c r="K2187" t="s">
        <v>79</v>
      </c>
      <c r="L2187">
        <v>39.606487973999997</v>
      </c>
      <c r="M2187">
        <v>-122.54194889759999</v>
      </c>
      <c r="N2187" s="7" t="s">
        <v>1944</v>
      </c>
      <c r="O2187" s="7" t="s">
        <v>4036</v>
      </c>
      <c r="P2187" s="7" t="s">
        <v>1946</v>
      </c>
      <c r="Q2187" s="7" t="s">
        <v>141</v>
      </c>
      <c r="R2187" s="7">
        <v>340</v>
      </c>
      <c r="S2187" s="7">
        <v>308</v>
      </c>
      <c r="T2187" s="7" t="s">
        <v>134</v>
      </c>
      <c r="U2187" s="7"/>
      <c r="V2187" s="7" t="s">
        <v>2625</v>
      </c>
      <c r="W2187" s="8">
        <v>0</v>
      </c>
      <c r="X2187" s="8">
        <v>0</v>
      </c>
      <c r="Y2187" s="8">
        <v>8.9</v>
      </c>
      <c r="Z2187" s="8">
        <v>8.9</v>
      </c>
      <c r="AA2187" s="8">
        <v>0</v>
      </c>
      <c r="AB2187" s="8">
        <v>0</v>
      </c>
      <c r="AC2187" s="8">
        <v>0</v>
      </c>
      <c r="AD2187" s="8">
        <v>0</v>
      </c>
      <c r="AE2187" s="8">
        <v>0</v>
      </c>
      <c r="AF2187" s="8">
        <v>0</v>
      </c>
      <c r="AG2187" s="8">
        <v>0</v>
      </c>
      <c r="AH2187" s="8">
        <v>0</v>
      </c>
      <c r="AI2187" s="8">
        <v>0</v>
      </c>
      <c r="AJ2187" s="8">
        <v>0</v>
      </c>
      <c r="AK2187" s="8">
        <v>0</v>
      </c>
      <c r="AL2187" s="8">
        <v>0</v>
      </c>
      <c r="AM2187" s="8">
        <v>0</v>
      </c>
      <c r="AN2187" s="8">
        <v>0</v>
      </c>
      <c r="AO2187" s="8">
        <v>0</v>
      </c>
      <c r="AP2187" s="8">
        <v>0</v>
      </c>
      <c r="AQ2187" s="8">
        <v>0</v>
      </c>
      <c r="AR2187" s="8">
        <v>0</v>
      </c>
      <c r="AS2187" s="8">
        <v>0</v>
      </c>
      <c r="AT2187" s="8">
        <v>0</v>
      </c>
      <c r="AU2187" s="7">
        <v>0</v>
      </c>
      <c r="AV2187" s="7">
        <v>0</v>
      </c>
      <c r="AW2187" s="7">
        <v>0</v>
      </c>
      <c r="AX2187" s="7">
        <v>0</v>
      </c>
      <c r="AY2187" s="7">
        <v>0</v>
      </c>
      <c r="AZ2187" s="7">
        <v>0</v>
      </c>
      <c r="BA2187" s="7">
        <v>0</v>
      </c>
      <c r="BB2187" s="7">
        <v>0</v>
      </c>
      <c r="BC2187" s="8">
        <v>0</v>
      </c>
      <c r="BD2187" s="8">
        <v>0</v>
      </c>
      <c r="BE2187" s="8">
        <v>0</v>
      </c>
      <c r="BF2187" s="8">
        <v>0</v>
      </c>
      <c r="BG2187" s="8">
        <v>0</v>
      </c>
      <c r="BH2187" s="8">
        <v>0</v>
      </c>
      <c r="BI2187" s="8">
        <v>8.9</v>
      </c>
      <c r="BJ2187" s="8">
        <v>8.9</v>
      </c>
      <c r="BK2187" s="8">
        <v>0</v>
      </c>
      <c r="BL2187" s="8">
        <v>0</v>
      </c>
      <c r="BM2187" s="8">
        <v>0</v>
      </c>
      <c r="BN2187" s="8">
        <v>0</v>
      </c>
      <c r="BO2187" s="8">
        <v>0</v>
      </c>
      <c r="BP2187" s="8">
        <v>0</v>
      </c>
      <c r="BQ2187" s="8">
        <v>0</v>
      </c>
      <c r="BR2187" s="8">
        <v>0</v>
      </c>
    </row>
    <row r="2188" spans="1:70" x14ac:dyDescent="0.25">
      <c r="A2188" s="6">
        <v>35367476</v>
      </c>
      <c r="B2188" t="s">
        <v>4037</v>
      </c>
      <c r="C2188" s="7" t="s">
        <v>82</v>
      </c>
      <c r="D2188" s="7" t="s">
        <v>2647</v>
      </c>
      <c r="E2188" s="7" t="s">
        <v>83</v>
      </c>
      <c r="F2188" t="s">
        <v>2507</v>
      </c>
      <c r="G2188" t="s">
        <v>2648</v>
      </c>
      <c r="H2188" t="s">
        <v>483</v>
      </c>
      <c r="I2188" t="s">
        <v>108</v>
      </c>
      <c r="J2188" t="s">
        <v>78</v>
      </c>
      <c r="K2188" t="s">
        <v>109</v>
      </c>
      <c r="L2188">
        <v>39.0163172958</v>
      </c>
      <c r="M2188">
        <v>-120.8350175435</v>
      </c>
      <c r="N2188" s="7" t="s">
        <v>484</v>
      </c>
      <c r="O2188" s="7" t="s">
        <v>4038</v>
      </c>
      <c r="P2188" s="7" t="s">
        <v>486</v>
      </c>
      <c r="Q2188" s="7" t="s">
        <v>170</v>
      </c>
      <c r="R2188" s="7">
        <v>1865</v>
      </c>
      <c r="S2188" s="7">
        <v>179</v>
      </c>
      <c r="T2188" s="7" t="s">
        <v>123</v>
      </c>
      <c r="U2188" s="7"/>
      <c r="V2188" s="7" t="s">
        <v>2625</v>
      </c>
      <c r="W2188" s="8">
        <v>0</v>
      </c>
      <c r="X2188" s="8">
        <v>4.5199999999999996</v>
      </c>
      <c r="Y2188" s="8">
        <v>0</v>
      </c>
      <c r="Z2188" s="8">
        <v>4.5199999999999996</v>
      </c>
      <c r="AA2188" s="8">
        <v>0</v>
      </c>
      <c r="AB2188" s="8">
        <v>0</v>
      </c>
      <c r="AC2188" s="8">
        <v>0</v>
      </c>
      <c r="AD2188" s="8">
        <v>0</v>
      </c>
      <c r="AE2188" s="8">
        <v>0</v>
      </c>
      <c r="AF2188" s="8">
        <v>0</v>
      </c>
      <c r="AG2188" s="8">
        <v>0</v>
      </c>
      <c r="AH2188" s="8">
        <v>0</v>
      </c>
      <c r="AI2188" s="8">
        <v>0</v>
      </c>
      <c r="AJ2188" s="8">
        <v>0</v>
      </c>
      <c r="AK2188" s="8">
        <v>0</v>
      </c>
      <c r="AL2188" s="8">
        <v>0</v>
      </c>
      <c r="AM2188" s="8">
        <v>0</v>
      </c>
      <c r="AN2188" s="8">
        <v>0</v>
      </c>
      <c r="AO2188" s="8">
        <v>0</v>
      </c>
      <c r="AP2188" s="8">
        <v>0</v>
      </c>
      <c r="AQ2188" s="8">
        <v>0</v>
      </c>
      <c r="AR2188" s="8">
        <v>0</v>
      </c>
      <c r="AS2188" s="8">
        <v>0</v>
      </c>
      <c r="AT2188" s="8">
        <v>0</v>
      </c>
      <c r="AU2188" s="7">
        <v>0</v>
      </c>
      <c r="AV2188" s="7">
        <v>0</v>
      </c>
      <c r="AW2188" s="7">
        <v>0</v>
      </c>
      <c r="AX2188" s="7">
        <v>0</v>
      </c>
      <c r="AY2188" s="7">
        <v>0</v>
      </c>
      <c r="AZ2188" s="7">
        <v>0</v>
      </c>
      <c r="BA2188" s="7">
        <v>0</v>
      </c>
      <c r="BB2188" s="7">
        <v>0</v>
      </c>
      <c r="BC2188" s="8">
        <v>0</v>
      </c>
      <c r="BD2188" s="8">
        <v>4.5199999999999996</v>
      </c>
      <c r="BE2188" s="8">
        <v>0</v>
      </c>
      <c r="BF2188" s="8">
        <v>4.5199999999999996</v>
      </c>
      <c r="BG2188" s="8">
        <v>0</v>
      </c>
      <c r="BH2188" s="8">
        <v>0</v>
      </c>
      <c r="BI2188" s="8">
        <v>0</v>
      </c>
      <c r="BJ2188" s="8">
        <v>0</v>
      </c>
      <c r="BK2188" s="8">
        <v>0</v>
      </c>
      <c r="BL2188" s="8">
        <v>0</v>
      </c>
      <c r="BM2188" s="8">
        <v>0</v>
      </c>
      <c r="BN2188" s="8">
        <v>0</v>
      </c>
      <c r="BO2188" s="8">
        <v>0</v>
      </c>
      <c r="BP2188" s="8">
        <v>0</v>
      </c>
      <c r="BQ2188" s="8">
        <v>0</v>
      </c>
      <c r="BR2188" s="8">
        <v>0</v>
      </c>
    </row>
    <row r="2189" spans="1:70" x14ac:dyDescent="0.25">
      <c r="A2189" s="6">
        <v>35403555</v>
      </c>
      <c r="B2189" t="s">
        <v>4039</v>
      </c>
      <c r="C2189" s="7" t="s">
        <v>421</v>
      </c>
      <c r="D2189" s="7" t="s">
        <v>2647</v>
      </c>
      <c r="E2189" s="7" t="s">
        <v>421</v>
      </c>
      <c r="F2189" t="s">
        <v>2507</v>
      </c>
      <c r="G2189" t="s">
        <v>2648</v>
      </c>
      <c r="H2189" t="s">
        <v>483</v>
      </c>
      <c r="I2189" t="s">
        <v>108</v>
      </c>
      <c r="J2189" t="s">
        <v>78</v>
      </c>
      <c r="K2189" t="s">
        <v>109</v>
      </c>
      <c r="L2189">
        <v>38.9898163079</v>
      </c>
      <c r="M2189">
        <v>-120.8727904412</v>
      </c>
      <c r="N2189" s="7" t="s">
        <v>484</v>
      </c>
      <c r="O2189" s="7" t="s">
        <v>4038</v>
      </c>
      <c r="P2189" s="7" t="s">
        <v>486</v>
      </c>
      <c r="Q2189" s="7" t="s">
        <v>170</v>
      </c>
      <c r="R2189" s="7">
        <v>1865</v>
      </c>
      <c r="S2189" s="7">
        <v>179</v>
      </c>
      <c r="T2189" s="7" t="s">
        <v>123</v>
      </c>
      <c r="U2189" s="7"/>
      <c r="V2189" s="7" t="s">
        <v>2625</v>
      </c>
      <c r="W2189" s="8">
        <v>0</v>
      </c>
      <c r="X2189" s="8">
        <v>3.1720000000000002</v>
      </c>
      <c r="Y2189" s="8">
        <v>0</v>
      </c>
      <c r="Z2189" s="8">
        <v>3.1720000000000002</v>
      </c>
      <c r="AA2189" s="8">
        <v>0</v>
      </c>
      <c r="AB2189" s="8">
        <v>0</v>
      </c>
      <c r="AC2189" s="8">
        <v>0</v>
      </c>
      <c r="AD2189" s="8">
        <v>0</v>
      </c>
      <c r="AE2189" s="8">
        <v>0</v>
      </c>
      <c r="AF2189" s="8">
        <v>0</v>
      </c>
      <c r="AG2189" s="8">
        <v>0</v>
      </c>
      <c r="AH2189" s="8">
        <v>0</v>
      </c>
      <c r="AI2189" s="8">
        <v>0</v>
      </c>
      <c r="AJ2189" s="8">
        <v>0</v>
      </c>
      <c r="AK2189" s="8">
        <v>0</v>
      </c>
      <c r="AL2189" s="8">
        <v>0</v>
      </c>
      <c r="AM2189" s="8">
        <v>0</v>
      </c>
      <c r="AN2189" s="8">
        <v>0</v>
      </c>
      <c r="AO2189" s="8">
        <v>0</v>
      </c>
      <c r="AP2189" s="8">
        <v>0</v>
      </c>
      <c r="AQ2189" s="8">
        <v>0</v>
      </c>
      <c r="AR2189" s="8">
        <v>0</v>
      </c>
      <c r="AS2189" s="8">
        <v>0</v>
      </c>
      <c r="AT2189" s="8">
        <v>0</v>
      </c>
      <c r="AU2189" s="7">
        <v>0</v>
      </c>
      <c r="AV2189" s="7">
        <v>0</v>
      </c>
      <c r="AW2189" s="7">
        <v>0</v>
      </c>
      <c r="AX2189" s="7">
        <v>0</v>
      </c>
      <c r="AY2189" s="7">
        <v>0</v>
      </c>
      <c r="AZ2189" s="7">
        <v>0</v>
      </c>
      <c r="BA2189" s="7">
        <v>0</v>
      </c>
      <c r="BB2189" s="7">
        <v>0</v>
      </c>
      <c r="BC2189" s="8">
        <v>0</v>
      </c>
      <c r="BD2189" s="8">
        <v>3.1720000000000002</v>
      </c>
      <c r="BE2189" s="8">
        <v>0</v>
      </c>
      <c r="BF2189" s="8">
        <v>3.1720000000000002</v>
      </c>
      <c r="BG2189" s="8">
        <v>0</v>
      </c>
      <c r="BH2189" s="8">
        <v>0</v>
      </c>
      <c r="BI2189" s="8">
        <v>0</v>
      </c>
      <c r="BJ2189" s="8">
        <v>0</v>
      </c>
      <c r="BK2189" s="8">
        <v>0</v>
      </c>
      <c r="BL2189" s="8">
        <v>0</v>
      </c>
      <c r="BM2189" s="8">
        <v>0</v>
      </c>
      <c r="BN2189" s="8">
        <v>0</v>
      </c>
      <c r="BO2189" s="8">
        <v>0</v>
      </c>
      <c r="BP2189" s="8">
        <v>0</v>
      </c>
      <c r="BQ2189" s="8">
        <v>0</v>
      </c>
      <c r="BR2189" s="8">
        <v>0</v>
      </c>
    </row>
    <row r="2190" spans="1:70" x14ac:dyDescent="0.25">
      <c r="A2190" s="6">
        <v>35403556</v>
      </c>
      <c r="B2190" t="s">
        <v>4040</v>
      </c>
      <c r="C2190" s="7" t="s">
        <v>421</v>
      </c>
      <c r="D2190" s="7" t="s">
        <v>2647</v>
      </c>
      <c r="E2190" s="7" t="s">
        <v>421</v>
      </c>
      <c r="F2190" t="s">
        <v>2507</v>
      </c>
      <c r="G2190" t="s">
        <v>2648</v>
      </c>
      <c r="H2190" t="s">
        <v>483</v>
      </c>
      <c r="I2190" t="s">
        <v>108</v>
      </c>
      <c r="J2190" t="s">
        <v>78</v>
      </c>
      <c r="K2190" t="s">
        <v>109</v>
      </c>
      <c r="L2190">
        <v>38.982622609400003</v>
      </c>
      <c r="M2190">
        <v>-120.8754819421</v>
      </c>
      <c r="N2190" s="7" t="s">
        <v>484</v>
      </c>
      <c r="O2190" s="7" t="s">
        <v>4038</v>
      </c>
      <c r="P2190" s="7" t="s">
        <v>486</v>
      </c>
      <c r="Q2190" s="7" t="s">
        <v>170</v>
      </c>
      <c r="R2190" s="7">
        <v>1865</v>
      </c>
      <c r="S2190" s="7">
        <v>179</v>
      </c>
      <c r="T2190" s="7" t="s">
        <v>123</v>
      </c>
      <c r="U2190" s="7"/>
      <c r="V2190" s="7" t="s">
        <v>2625</v>
      </c>
      <c r="W2190" s="8">
        <v>0</v>
      </c>
      <c r="X2190" s="8">
        <v>2.5499999999999998</v>
      </c>
      <c r="Y2190" s="8">
        <v>0</v>
      </c>
      <c r="Z2190" s="8">
        <v>2.5499999999999998</v>
      </c>
      <c r="AA2190" s="8">
        <v>0</v>
      </c>
      <c r="AB2190" s="8">
        <v>0</v>
      </c>
      <c r="AC2190" s="8">
        <v>0</v>
      </c>
      <c r="AD2190" s="8">
        <v>0</v>
      </c>
      <c r="AE2190" s="8">
        <v>0</v>
      </c>
      <c r="AF2190" s="8">
        <v>0</v>
      </c>
      <c r="AG2190" s="8">
        <v>0</v>
      </c>
      <c r="AH2190" s="8">
        <v>0</v>
      </c>
      <c r="AI2190" s="8">
        <v>0</v>
      </c>
      <c r="AJ2190" s="8">
        <v>0</v>
      </c>
      <c r="AK2190" s="8">
        <v>0</v>
      </c>
      <c r="AL2190" s="8">
        <v>0</v>
      </c>
      <c r="AM2190" s="8">
        <v>0</v>
      </c>
      <c r="AN2190" s="8">
        <v>0</v>
      </c>
      <c r="AO2190" s="8">
        <v>0</v>
      </c>
      <c r="AP2190" s="8">
        <v>0</v>
      </c>
      <c r="AQ2190" s="8">
        <v>0</v>
      </c>
      <c r="AR2190" s="8">
        <v>0</v>
      </c>
      <c r="AS2190" s="8">
        <v>0</v>
      </c>
      <c r="AT2190" s="8">
        <v>0</v>
      </c>
      <c r="AU2190" s="7">
        <v>0</v>
      </c>
      <c r="AV2190" s="7">
        <v>0</v>
      </c>
      <c r="AW2190" s="7">
        <v>0</v>
      </c>
      <c r="AX2190" s="7">
        <v>0</v>
      </c>
      <c r="AY2190" s="7">
        <v>0</v>
      </c>
      <c r="AZ2190" s="7">
        <v>0</v>
      </c>
      <c r="BA2190" s="7">
        <v>0</v>
      </c>
      <c r="BB2190" s="7">
        <v>0</v>
      </c>
      <c r="BC2190" s="8">
        <v>0</v>
      </c>
      <c r="BD2190" s="8">
        <v>2.5499999999999998</v>
      </c>
      <c r="BE2190" s="8">
        <v>0</v>
      </c>
      <c r="BF2190" s="8">
        <v>2.5499999999999998</v>
      </c>
      <c r="BG2190" s="8">
        <v>0</v>
      </c>
      <c r="BH2190" s="8">
        <v>0</v>
      </c>
      <c r="BI2190" s="8">
        <v>0</v>
      </c>
      <c r="BJ2190" s="8">
        <v>0</v>
      </c>
      <c r="BK2190" s="8">
        <v>0</v>
      </c>
      <c r="BL2190" s="8">
        <v>0</v>
      </c>
      <c r="BM2190" s="8">
        <v>0</v>
      </c>
      <c r="BN2190" s="8">
        <v>0</v>
      </c>
      <c r="BO2190" s="8">
        <v>0</v>
      </c>
      <c r="BP2190" s="8">
        <v>0</v>
      </c>
      <c r="BQ2190" s="8">
        <v>0</v>
      </c>
      <c r="BR2190" s="8">
        <v>0</v>
      </c>
    </row>
    <row r="2191" spans="1:70" x14ac:dyDescent="0.25">
      <c r="A2191" s="6">
        <v>35399834</v>
      </c>
      <c r="B2191" t="s">
        <v>4041</v>
      </c>
      <c r="C2191" s="7" t="s">
        <v>82</v>
      </c>
      <c r="D2191" s="7" t="s">
        <v>2647</v>
      </c>
      <c r="E2191" s="7" t="s">
        <v>83</v>
      </c>
      <c r="F2191" t="s">
        <v>2507</v>
      </c>
      <c r="G2191" t="s">
        <v>2648</v>
      </c>
      <c r="H2191" t="s">
        <v>483</v>
      </c>
      <c r="I2191" t="s">
        <v>108</v>
      </c>
      <c r="J2191" t="s">
        <v>78</v>
      </c>
      <c r="K2191" t="s">
        <v>109</v>
      </c>
      <c r="L2191">
        <v>39.009979899299999</v>
      </c>
      <c r="M2191">
        <v>-120.8464857431</v>
      </c>
      <c r="N2191" s="7" t="s">
        <v>484</v>
      </c>
      <c r="O2191" s="7" t="s">
        <v>4038</v>
      </c>
      <c r="P2191" s="7" t="s">
        <v>486</v>
      </c>
      <c r="Q2191" s="7" t="s">
        <v>170</v>
      </c>
      <c r="R2191" s="7">
        <v>1865</v>
      </c>
      <c r="S2191" s="7">
        <v>179</v>
      </c>
      <c r="T2191" s="7" t="s">
        <v>123</v>
      </c>
      <c r="U2191" s="7"/>
      <c r="V2191" s="7" t="s">
        <v>2625</v>
      </c>
      <c r="W2191" s="8">
        <v>0</v>
      </c>
      <c r="X2191" s="8">
        <v>3.9520000000000004</v>
      </c>
      <c r="Y2191" s="8">
        <v>0</v>
      </c>
      <c r="Z2191" s="8">
        <v>3.9520000000000004</v>
      </c>
      <c r="AA2191" s="8">
        <v>0</v>
      </c>
      <c r="AB2191" s="8">
        <v>0</v>
      </c>
      <c r="AC2191" s="8">
        <v>0</v>
      </c>
      <c r="AD2191" s="8">
        <v>0</v>
      </c>
      <c r="AE2191" s="8">
        <v>0</v>
      </c>
      <c r="AF2191" s="8">
        <v>0</v>
      </c>
      <c r="AG2191" s="8">
        <v>0</v>
      </c>
      <c r="AH2191" s="8">
        <v>0</v>
      </c>
      <c r="AI2191" s="8">
        <v>0</v>
      </c>
      <c r="AJ2191" s="8">
        <v>0</v>
      </c>
      <c r="AK2191" s="8">
        <v>0</v>
      </c>
      <c r="AL2191" s="8">
        <v>0</v>
      </c>
      <c r="AM2191" s="8">
        <v>0</v>
      </c>
      <c r="AN2191" s="8">
        <v>0</v>
      </c>
      <c r="AO2191" s="8">
        <v>0</v>
      </c>
      <c r="AP2191" s="8">
        <v>0</v>
      </c>
      <c r="AQ2191" s="8">
        <v>0</v>
      </c>
      <c r="AR2191" s="8">
        <v>0</v>
      </c>
      <c r="AS2191" s="8">
        <v>0</v>
      </c>
      <c r="AT2191" s="8">
        <v>0</v>
      </c>
      <c r="AU2191" s="7">
        <v>0</v>
      </c>
      <c r="AV2191" s="7">
        <v>0</v>
      </c>
      <c r="AW2191" s="7">
        <v>0</v>
      </c>
      <c r="AX2191" s="7">
        <v>0</v>
      </c>
      <c r="AY2191" s="7">
        <v>0</v>
      </c>
      <c r="AZ2191" s="7">
        <v>0</v>
      </c>
      <c r="BA2191" s="7">
        <v>0</v>
      </c>
      <c r="BB2191" s="7">
        <v>0</v>
      </c>
      <c r="BC2191" s="8">
        <v>0</v>
      </c>
      <c r="BD2191" s="8">
        <v>3.9520000000000004</v>
      </c>
      <c r="BE2191" s="8">
        <v>0</v>
      </c>
      <c r="BF2191" s="8">
        <v>3.9520000000000004</v>
      </c>
      <c r="BG2191" s="8">
        <v>0</v>
      </c>
      <c r="BH2191" s="8">
        <v>0</v>
      </c>
      <c r="BI2191" s="8">
        <v>0</v>
      </c>
      <c r="BJ2191" s="8">
        <v>0</v>
      </c>
      <c r="BK2191" s="8">
        <v>0</v>
      </c>
      <c r="BL2191" s="8">
        <v>0</v>
      </c>
      <c r="BM2191" s="8">
        <v>0</v>
      </c>
      <c r="BN2191" s="8">
        <v>0</v>
      </c>
      <c r="BO2191" s="8">
        <v>0</v>
      </c>
      <c r="BP2191" s="8">
        <v>0</v>
      </c>
      <c r="BQ2191" s="8">
        <v>0</v>
      </c>
      <c r="BR2191" s="8">
        <v>0</v>
      </c>
    </row>
    <row r="2192" spans="1:70" x14ac:dyDescent="0.25">
      <c r="A2192" s="6">
        <v>35399835</v>
      </c>
      <c r="B2192" t="s">
        <v>4042</v>
      </c>
      <c r="C2192" s="7" t="s">
        <v>421</v>
      </c>
      <c r="D2192" s="7" t="s">
        <v>2647</v>
      </c>
      <c r="E2192" s="7" t="s">
        <v>421</v>
      </c>
      <c r="F2192" t="s">
        <v>2507</v>
      </c>
      <c r="G2192" t="s">
        <v>2648</v>
      </c>
      <c r="H2192" t="s">
        <v>483</v>
      </c>
      <c r="I2192" t="s">
        <v>108</v>
      </c>
      <c r="J2192" t="s">
        <v>78</v>
      </c>
      <c r="K2192" t="s">
        <v>109</v>
      </c>
      <c r="L2192">
        <v>38.999746801199997</v>
      </c>
      <c r="M2192">
        <v>-120.8544774428</v>
      </c>
      <c r="N2192" s="7" t="s">
        <v>484</v>
      </c>
      <c r="O2192" s="7" t="s">
        <v>4038</v>
      </c>
      <c r="P2192" s="7" t="s">
        <v>486</v>
      </c>
      <c r="Q2192" s="7" t="s">
        <v>170</v>
      </c>
      <c r="R2192" s="7">
        <v>1865</v>
      </c>
      <c r="S2192" s="7">
        <v>179</v>
      </c>
      <c r="T2192" s="7" t="s">
        <v>123</v>
      </c>
      <c r="U2192" s="7"/>
      <c r="V2192" s="7" t="s">
        <v>2625</v>
      </c>
      <c r="W2192" s="8">
        <v>0</v>
      </c>
      <c r="X2192" s="8">
        <v>2.3420000000000001</v>
      </c>
      <c r="Y2192" s="8">
        <v>0</v>
      </c>
      <c r="Z2192" s="8">
        <v>2.3420000000000001</v>
      </c>
      <c r="AA2192" s="8">
        <v>0</v>
      </c>
      <c r="AB2192" s="8">
        <v>0</v>
      </c>
      <c r="AC2192" s="8">
        <v>0</v>
      </c>
      <c r="AD2192" s="8">
        <v>0</v>
      </c>
      <c r="AE2192" s="8">
        <v>0</v>
      </c>
      <c r="AF2192" s="8">
        <v>0</v>
      </c>
      <c r="AG2192" s="8">
        <v>0</v>
      </c>
      <c r="AH2192" s="8">
        <v>0</v>
      </c>
      <c r="AI2192" s="8">
        <v>0</v>
      </c>
      <c r="AJ2192" s="8">
        <v>0</v>
      </c>
      <c r="AK2192" s="8">
        <v>0</v>
      </c>
      <c r="AL2192" s="8">
        <v>0</v>
      </c>
      <c r="AM2192" s="8">
        <v>0</v>
      </c>
      <c r="AN2192" s="8">
        <v>0</v>
      </c>
      <c r="AO2192" s="8">
        <v>0</v>
      </c>
      <c r="AP2192" s="8">
        <v>0</v>
      </c>
      <c r="AQ2192" s="8">
        <v>0</v>
      </c>
      <c r="AR2192" s="8">
        <v>0</v>
      </c>
      <c r="AS2192" s="8">
        <v>0</v>
      </c>
      <c r="AT2192" s="8">
        <v>0</v>
      </c>
      <c r="AU2192" s="7">
        <v>0</v>
      </c>
      <c r="AV2192" s="7">
        <v>0</v>
      </c>
      <c r="AW2192" s="7">
        <v>0</v>
      </c>
      <c r="AX2192" s="7">
        <v>0</v>
      </c>
      <c r="AY2192" s="7">
        <v>0</v>
      </c>
      <c r="AZ2192" s="7">
        <v>0</v>
      </c>
      <c r="BA2192" s="7">
        <v>0</v>
      </c>
      <c r="BB2192" s="7">
        <v>0</v>
      </c>
      <c r="BC2192" s="8">
        <v>0</v>
      </c>
      <c r="BD2192" s="8">
        <v>2.3420000000000001</v>
      </c>
      <c r="BE2192" s="8">
        <v>0</v>
      </c>
      <c r="BF2192" s="8">
        <v>2.3420000000000001</v>
      </c>
      <c r="BG2192" s="8">
        <v>0</v>
      </c>
      <c r="BH2192" s="8">
        <v>0</v>
      </c>
      <c r="BI2192" s="8">
        <v>0</v>
      </c>
      <c r="BJ2192" s="8">
        <v>0</v>
      </c>
      <c r="BK2192" s="8">
        <v>0</v>
      </c>
      <c r="BL2192" s="8">
        <v>0</v>
      </c>
      <c r="BM2192" s="8">
        <v>0</v>
      </c>
      <c r="BN2192" s="8">
        <v>0</v>
      </c>
      <c r="BO2192" s="8">
        <v>0</v>
      </c>
      <c r="BP2192" s="8">
        <v>0</v>
      </c>
      <c r="BQ2192" s="8">
        <v>0</v>
      </c>
      <c r="BR2192" s="8">
        <v>0</v>
      </c>
    </row>
    <row r="2193" spans="1:70" x14ac:dyDescent="0.25">
      <c r="A2193" s="6">
        <v>35399836</v>
      </c>
      <c r="B2193" t="s">
        <v>4043</v>
      </c>
      <c r="C2193" s="7" t="s">
        <v>421</v>
      </c>
      <c r="D2193" s="7" t="s">
        <v>2647</v>
      </c>
      <c r="E2193" s="7" t="s">
        <v>421</v>
      </c>
      <c r="F2193" t="s">
        <v>2507</v>
      </c>
      <c r="G2193" t="s">
        <v>2648</v>
      </c>
      <c r="H2193" t="s">
        <v>1798</v>
      </c>
      <c r="I2193" t="s">
        <v>108</v>
      </c>
      <c r="J2193" t="s">
        <v>78</v>
      </c>
      <c r="K2193" t="s">
        <v>109</v>
      </c>
      <c r="L2193">
        <v>38.976772467799996</v>
      </c>
      <c r="M2193">
        <v>-121.1313227661</v>
      </c>
      <c r="N2193" s="7" t="s">
        <v>484</v>
      </c>
      <c r="O2193" s="7" t="s">
        <v>4038</v>
      </c>
      <c r="P2193" s="7" t="s">
        <v>486</v>
      </c>
      <c r="Q2193" s="7" t="s">
        <v>170</v>
      </c>
      <c r="R2193" s="7">
        <v>1865</v>
      </c>
      <c r="S2193" s="7">
        <v>179</v>
      </c>
      <c r="T2193" s="7" t="s">
        <v>123</v>
      </c>
      <c r="U2193" s="7"/>
      <c r="V2193" s="7" t="s">
        <v>2625</v>
      </c>
      <c r="W2193" s="8">
        <v>0</v>
      </c>
      <c r="X2193" s="8">
        <v>5.3869999999999996</v>
      </c>
      <c r="Y2193" s="8">
        <v>0</v>
      </c>
      <c r="Z2193" s="8">
        <v>5.3869999999999996</v>
      </c>
      <c r="AA2193" s="8">
        <v>0</v>
      </c>
      <c r="AB2193" s="8">
        <v>0</v>
      </c>
      <c r="AC2193" s="8">
        <v>0</v>
      </c>
      <c r="AD2193" s="8">
        <v>0</v>
      </c>
      <c r="AE2193" s="8">
        <v>0</v>
      </c>
      <c r="AF2193" s="8">
        <v>0</v>
      </c>
      <c r="AG2193" s="8">
        <v>0</v>
      </c>
      <c r="AH2193" s="8">
        <v>0</v>
      </c>
      <c r="AI2193" s="8">
        <v>0</v>
      </c>
      <c r="AJ2193" s="8">
        <v>0</v>
      </c>
      <c r="AK2193" s="8">
        <v>0</v>
      </c>
      <c r="AL2193" s="8">
        <v>0</v>
      </c>
      <c r="AM2193" s="8">
        <v>0</v>
      </c>
      <c r="AN2193" s="8">
        <v>0</v>
      </c>
      <c r="AO2193" s="8">
        <v>0</v>
      </c>
      <c r="AP2193" s="8">
        <v>0</v>
      </c>
      <c r="AQ2193" s="8">
        <v>0</v>
      </c>
      <c r="AR2193" s="8">
        <v>0</v>
      </c>
      <c r="AS2193" s="8">
        <v>0</v>
      </c>
      <c r="AT2193" s="8">
        <v>0</v>
      </c>
      <c r="AU2193" s="7">
        <v>0</v>
      </c>
      <c r="AV2193" s="7">
        <v>0</v>
      </c>
      <c r="AW2193" s="7">
        <v>0</v>
      </c>
      <c r="AX2193" s="7">
        <v>0</v>
      </c>
      <c r="AY2193" s="7">
        <v>0</v>
      </c>
      <c r="AZ2193" s="7">
        <v>0</v>
      </c>
      <c r="BA2193" s="7">
        <v>0</v>
      </c>
      <c r="BB2193" s="7">
        <v>0</v>
      </c>
      <c r="BC2193" s="8">
        <v>0</v>
      </c>
      <c r="BD2193" s="8">
        <v>5.3869999999999996</v>
      </c>
      <c r="BE2193" s="8">
        <v>0</v>
      </c>
      <c r="BF2193" s="8">
        <v>5.3869999999999996</v>
      </c>
      <c r="BG2193" s="8">
        <v>0</v>
      </c>
      <c r="BH2193" s="8">
        <v>0</v>
      </c>
      <c r="BI2193" s="8">
        <v>0</v>
      </c>
      <c r="BJ2193" s="8">
        <v>0</v>
      </c>
      <c r="BK2193" s="8">
        <v>0</v>
      </c>
      <c r="BL2193" s="8">
        <v>0</v>
      </c>
      <c r="BM2193" s="8">
        <v>0</v>
      </c>
      <c r="BN2193" s="8">
        <v>0</v>
      </c>
      <c r="BO2193" s="8">
        <v>0</v>
      </c>
      <c r="BP2193" s="8">
        <v>0</v>
      </c>
      <c r="BQ2193" s="8">
        <v>0</v>
      </c>
      <c r="BR2193" s="8">
        <v>0</v>
      </c>
    </row>
    <row r="2194" spans="1:70" x14ac:dyDescent="0.25">
      <c r="A2194" s="6">
        <v>35373525</v>
      </c>
      <c r="B2194" t="s">
        <v>4044</v>
      </c>
      <c r="C2194" s="7" t="s">
        <v>421</v>
      </c>
      <c r="D2194" s="7" t="s">
        <v>2647</v>
      </c>
      <c r="E2194" s="7" t="s">
        <v>421</v>
      </c>
      <c r="F2194" t="s">
        <v>2507</v>
      </c>
      <c r="G2194" t="s">
        <v>2648</v>
      </c>
      <c r="H2194" t="s">
        <v>483</v>
      </c>
      <c r="I2194" t="s">
        <v>108</v>
      </c>
      <c r="J2194" t="s">
        <v>78</v>
      </c>
      <c r="K2194" t="s">
        <v>109</v>
      </c>
      <c r="L2194">
        <v>39.006520300600002</v>
      </c>
      <c r="M2194">
        <v>-120.8530442423</v>
      </c>
      <c r="N2194" s="7" t="s">
        <v>484</v>
      </c>
      <c r="O2194" s="7" t="s">
        <v>4038</v>
      </c>
      <c r="P2194" s="7" t="s">
        <v>486</v>
      </c>
      <c r="Q2194" s="7" t="s">
        <v>170</v>
      </c>
      <c r="R2194" s="7">
        <v>1865</v>
      </c>
      <c r="S2194" s="7">
        <v>179</v>
      </c>
      <c r="T2194" s="7" t="s">
        <v>123</v>
      </c>
      <c r="U2194" s="7"/>
      <c r="V2194" s="7" t="s">
        <v>2625</v>
      </c>
      <c r="W2194" s="8">
        <v>0</v>
      </c>
      <c r="X2194" s="8">
        <v>2.84</v>
      </c>
      <c r="Y2194" s="8">
        <v>0</v>
      </c>
      <c r="Z2194" s="8">
        <v>2.84</v>
      </c>
      <c r="AA2194" s="8">
        <v>0</v>
      </c>
      <c r="AB2194" s="8">
        <v>0</v>
      </c>
      <c r="AC2194" s="8">
        <v>0</v>
      </c>
      <c r="AD2194" s="8">
        <v>0</v>
      </c>
      <c r="AE2194" s="8">
        <v>0</v>
      </c>
      <c r="AF2194" s="8">
        <v>0</v>
      </c>
      <c r="AG2194" s="8">
        <v>0</v>
      </c>
      <c r="AH2194" s="8">
        <v>0</v>
      </c>
      <c r="AI2194" s="8">
        <v>0</v>
      </c>
      <c r="AJ2194" s="8">
        <v>0</v>
      </c>
      <c r="AK2194" s="8">
        <v>0</v>
      </c>
      <c r="AL2194" s="8">
        <v>0</v>
      </c>
      <c r="AM2194" s="8">
        <v>0</v>
      </c>
      <c r="AN2194" s="8">
        <v>0</v>
      </c>
      <c r="AO2194" s="8">
        <v>0</v>
      </c>
      <c r="AP2194" s="8">
        <v>0</v>
      </c>
      <c r="AQ2194" s="8">
        <v>0</v>
      </c>
      <c r="AR2194" s="8">
        <v>0</v>
      </c>
      <c r="AS2194" s="8">
        <v>0</v>
      </c>
      <c r="AT2194" s="8">
        <v>0</v>
      </c>
      <c r="AU2194" s="7">
        <v>0</v>
      </c>
      <c r="AV2194" s="7">
        <v>0</v>
      </c>
      <c r="AW2194" s="7">
        <v>0</v>
      </c>
      <c r="AX2194" s="7">
        <v>0</v>
      </c>
      <c r="AY2194" s="7">
        <v>0</v>
      </c>
      <c r="AZ2194" s="7">
        <v>0</v>
      </c>
      <c r="BA2194" s="7">
        <v>0</v>
      </c>
      <c r="BB2194" s="7">
        <v>0</v>
      </c>
      <c r="BC2194" s="8">
        <v>0</v>
      </c>
      <c r="BD2194" s="8">
        <v>2.84</v>
      </c>
      <c r="BE2194" s="8">
        <v>0</v>
      </c>
      <c r="BF2194" s="8">
        <v>2.84</v>
      </c>
      <c r="BG2194" s="8">
        <v>0</v>
      </c>
      <c r="BH2194" s="8">
        <v>0</v>
      </c>
      <c r="BI2194" s="8">
        <v>0</v>
      </c>
      <c r="BJ2194" s="8">
        <v>0</v>
      </c>
      <c r="BK2194" s="8">
        <v>0</v>
      </c>
      <c r="BL2194" s="8">
        <v>0</v>
      </c>
      <c r="BM2194" s="8">
        <v>0</v>
      </c>
      <c r="BN2194" s="8">
        <v>0</v>
      </c>
      <c r="BO2194" s="8">
        <v>0</v>
      </c>
      <c r="BP2194" s="8">
        <v>0</v>
      </c>
      <c r="BQ2194" s="8">
        <v>0</v>
      </c>
      <c r="BR2194" s="8">
        <v>0</v>
      </c>
    </row>
    <row r="2195" spans="1:70" x14ac:dyDescent="0.25">
      <c r="A2195" s="6">
        <v>35373526</v>
      </c>
      <c r="B2195" t="s">
        <v>4045</v>
      </c>
      <c r="C2195" s="7" t="s">
        <v>421</v>
      </c>
      <c r="D2195" s="7" t="s">
        <v>2647</v>
      </c>
      <c r="E2195" s="7" t="s">
        <v>421</v>
      </c>
      <c r="F2195" t="s">
        <v>2507</v>
      </c>
      <c r="G2195" t="s">
        <v>2648</v>
      </c>
      <c r="H2195" t="s">
        <v>483</v>
      </c>
      <c r="I2195" t="s">
        <v>108</v>
      </c>
      <c r="J2195" t="s">
        <v>78</v>
      </c>
      <c r="K2195" t="s">
        <v>109</v>
      </c>
      <c r="L2195">
        <v>38.982842609999999</v>
      </c>
      <c r="M2195">
        <v>-120.882389139</v>
      </c>
      <c r="N2195" s="7" t="s">
        <v>484</v>
      </c>
      <c r="O2195" s="7" t="s">
        <v>4038</v>
      </c>
      <c r="P2195" s="7" t="s">
        <v>486</v>
      </c>
      <c r="Q2195" s="7" t="s">
        <v>170</v>
      </c>
      <c r="R2195" s="7">
        <v>1865</v>
      </c>
      <c r="S2195" s="7">
        <v>179</v>
      </c>
      <c r="T2195" s="7" t="s">
        <v>123</v>
      </c>
      <c r="U2195" s="7" t="s">
        <v>221</v>
      </c>
      <c r="V2195" s="7" t="s">
        <v>222</v>
      </c>
      <c r="W2195" s="8">
        <v>0</v>
      </c>
      <c r="X2195" s="8">
        <v>2.7850000000000001</v>
      </c>
      <c r="Y2195" s="8">
        <v>0</v>
      </c>
      <c r="Z2195" s="8">
        <v>2.7850000000000001</v>
      </c>
      <c r="AA2195" s="8">
        <v>0</v>
      </c>
      <c r="AB2195" s="8">
        <v>0</v>
      </c>
      <c r="AC2195" s="8">
        <v>0</v>
      </c>
      <c r="AD2195" s="8">
        <v>0</v>
      </c>
      <c r="AE2195" s="8">
        <v>0</v>
      </c>
      <c r="AF2195" s="8">
        <v>0</v>
      </c>
      <c r="AG2195" s="8">
        <v>0</v>
      </c>
      <c r="AH2195" s="8">
        <v>0</v>
      </c>
      <c r="AI2195" s="8">
        <v>0</v>
      </c>
      <c r="AJ2195" s="8">
        <v>0</v>
      </c>
      <c r="AK2195" s="8">
        <v>0</v>
      </c>
      <c r="AL2195" s="8">
        <v>0</v>
      </c>
      <c r="AM2195" s="8">
        <v>0</v>
      </c>
      <c r="AN2195" s="8">
        <v>0</v>
      </c>
      <c r="AO2195" s="8">
        <v>0</v>
      </c>
      <c r="AP2195" s="8">
        <v>0</v>
      </c>
      <c r="AQ2195" s="8">
        <v>0</v>
      </c>
      <c r="AR2195" s="8">
        <v>0</v>
      </c>
      <c r="AS2195" s="8">
        <v>0</v>
      </c>
      <c r="AT2195" s="8">
        <v>0</v>
      </c>
      <c r="AU2195" s="7">
        <v>0</v>
      </c>
      <c r="AV2195" s="7">
        <v>0</v>
      </c>
      <c r="AW2195" s="7">
        <v>0</v>
      </c>
      <c r="AX2195" s="7">
        <v>0</v>
      </c>
      <c r="AY2195" s="7">
        <v>0</v>
      </c>
      <c r="AZ2195" s="7">
        <v>0</v>
      </c>
      <c r="BA2195" s="7">
        <v>0</v>
      </c>
      <c r="BB2195" s="7">
        <v>0</v>
      </c>
      <c r="BC2195" s="8">
        <v>0</v>
      </c>
      <c r="BD2195" s="8">
        <v>2.7850000000000001</v>
      </c>
      <c r="BE2195" s="8">
        <v>0</v>
      </c>
      <c r="BF2195" s="8">
        <v>2.7850000000000001</v>
      </c>
      <c r="BG2195" s="8">
        <v>0</v>
      </c>
      <c r="BH2195" s="8">
        <v>0</v>
      </c>
      <c r="BI2195" s="8">
        <v>0</v>
      </c>
      <c r="BJ2195" s="8">
        <v>0</v>
      </c>
      <c r="BK2195" s="8">
        <v>0</v>
      </c>
      <c r="BL2195" s="8">
        <v>0</v>
      </c>
      <c r="BM2195" s="8">
        <v>0</v>
      </c>
      <c r="BN2195" s="8">
        <v>0</v>
      </c>
      <c r="BO2195" s="8">
        <v>0</v>
      </c>
      <c r="BP2195" s="8">
        <v>0</v>
      </c>
      <c r="BQ2195" s="8">
        <v>0</v>
      </c>
      <c r="BR2195" s="8">
        <v>0</v>
      </c>
    </row>
    <row r="2196" spans="1:70" x14ac:dyDescent="0.25">
      <c r="A2196" s="6">
        <v>35387916</v>
      </c>
      <c r="B2196" t="s">
        <v>4046</v>
      </c>
      <c r="C2196" s="7" t="s">
        <v>421</v>
      </c>
      <c r="D2196" s="7" t="s">
        <v>2647</v>
      </c>
      <c r="E2196" s="7" t="s">
        <v>421</v>
      </c>
      <c r="F2196" t="s">
        <v>2507</v>
      </c>
      <c r="G2196" t="s">
        <v>2648</v>
      </c>
      <c r="H2196" t="s">
        <v>483</v>
      </c>
      <c r="I2196" t="s">
        <v>108</v>
      </c>
      <c r="J2196" t="s">
        <v>78</v>
      </c>
      <c r="K2196" t="s">
        <v>109</v>
      </c>
      <c r="L2196">
        <v>39.047274381199998</v>
      </c>
      <c r="M2196">
        <v>-120.7852760498</v>
      </c>
      <c r="N2196" s="7" t="s">
        <v>484</v>
      </c>
      <c r="O2196" s="7" t="s">
        <v>485</v>
      </c>
      <c r="P2196" s="7" t="s">
        <v>486</v>
      </c>
      <c r="Q2196" s="7" t="s">
        <v>122</v>
      </c>
      <c r="R2196" s="7">
        <v>1434</v>
      </c>
      <c r="S2196" s="7">
        <v>322</v>
      </c>
      <c r="T2196" s="7" t="s">
        <v>123</v>
      </c>
      <c r="U2196" s="7"/>
      <c r="V2196" s="7" t="s">
        <v>422</v>
      </c>
      <c r="W2196" s="8">
        <v>0</v>
      </c>
      <c r="X2196" s="8">
        <v>7.2100378787878787</v>
      </c>
      <c r="Y2196" s="8">
        <v>0</v>
      </c>
      <c r="Z2196" s="8">
        <v>7.2100378787878787</v>
      </c>
      <c r="AA2196" s="8">
        <v>0</v>
      </c>
      <c r="AB2196" s="8">
        <v>0</v>
      </c>
      <c r="AC2196" s="8">
        <v>0</v>
      </c>
      <c r="AD2196" s="8">
        <v>0</v>
      </c>
      <c r="AE2196" s="8">
        <v>0</v>
      </c>
      <c r="AF2196" s="8">
        <v>0</v>
      </c>
      <c r="AG2196" s="8">
        <v>0</v>
      </c>
      <c r="AH2196" s="8">
        <v>0</v>
      </c>
      <c r="AI2196" s="8">
        <v>0</v>
      </c>
      <c r="AJ2196" s="8">
        <v>0</v>
      </c>
      <c r="AK2196" s="8">
        <v>0</v>
      </c>
      <c r="AL2196" s="8">
        <v>0</v>
      </c>
      <c r="AM2196" s="8">
        <v>0</v>
      </c>
      <c r="AN2196" s="8">
        <v>0</v>
      </c>
      <c r="AO2196" s="8">
        <v>0</v>
      </c>
      <c r="AP2196" s="8">
        <v>0</v>
      </c>
      <c r="AQ2196" s="8">
        <v>0</v>
      </c>
      <c r="AR2196" s="8">
        <v>0</v>
      </c>
      <c r="AS2196" s="8">
        <v>0</v>
      </c>
      <c r="AT2196" s="8">
        <v>0</v>
      </c>
      <c r="AU2196" s="7">
        <v>0</v>
      </c>
      <c r="AV2196" s="7">
        <v>0</v>
      </c>
      <c r="AW2196" s="7">
        <v>0</v>
      </c>
      <c r="AX2196" s="7">
        <v>0</v>
      </c>
      <c r="AY2196" s="7">
        <v>0</v>
      </c>
      <c r="AZ2196" s="7">
        <v>0</v>
      </c>
      <c r="BA2196" s="7">
        <v>0</v>
      </c>
      <c r="BB2196" s="7">
        <v>0</v>
      </c>
      <c r="BC2196" s="8">
        <v>0</v>
      </c>
      <c r="BD2196" s="8">
        <v>0</v>
      </c>
      <c r="BE2196" s="8">
        <v>0</v>
      </c>
      <c r="BF2196" s="8">
        <v>0</v>
      </c>
      <c r="BG2196" s="8">
        <v>0</v>
      </c>
      <c r="BH2196" s="8">
        <v>7.2100378787878787</v>
      </c>
      <c r="BI2196" s="8">
        <v>0</v>
      </c>
      <c r="BJ2196" s="8">
        <v>7.2100378787878787</v>
      </c>
      <c r="BK2196" s="8">
        <v>0</v>
      </c>
      <c r="BL2196" s="8">
        <v>0</v>
      </c>
      <c r="BM2196" s="8">
        <v>0</v>
      </c>
      <c r="BN2196" s="8">
        <v>0</v>
      </c>
      <c r="BO2196" s="8">
        <v>0</v>
      </c>
      <c r="BP2196" s="8">
        <v>0</v>
      </c>
      <c r="BQ2196" s="8">
        <v>0</v>
      </c>
      <c r="BR2196" s="8">
        <v>0</v>
      </c>
    </row>
    <row r="2197" spans="1:70" x14ac:dyDescent="0.25">
      <c r="A2197" s="6">
        <v>35387917</v>
      </c>
      <c r="B2197" t="s">
        <v>4047</v>
      </c>
      <c r="C2197" s="7" t="s">
        <v>421</v>
      </c>
      <c r="D2197" s="7" t="s">
        <v>2647</v>
      </c>
      <c r="E2197" s="7" t="s">
        <v>421</v>
      </c>
      <c r="F2197" t="s">
        <v>2507</v>
      </c>
      <c r="G2197" t="s">
        <v>2609</v>
      </c>
      <c r="H2197" t="s">
        <v>483</v>
      </c>
      <c r="I2197" t="s">
        <v>108</v>
      </c>
      <c r="J2197" t="s">
        <v>78</v>
      </c>
      <c r="K2197" t="s">
        <v>109</v>
      </c>
      <c r="L2197">
        <v>39.054661675699997</v>
      </c>
      <c r="M2197">
        <v>-120.7650799524</v>
      </c>
      <c r="N2197" s="7" t="s">
        <v>484</v>
      </c>
      <c r="O2197" s="7" t="s">
        <v>485</v>
      </c>
      <c r="P2197" s="7" t="s">
        <v>486</v>
      </c>
      <c r="Q2197" s="7" t="s">
        <v>170</v>
      </c>
      <c r="R2197" s="7">
        <v>1434</v>
      </c>
      <c r="S2197" s="7">
        <v>322</v>
      </c>
      <c r="T2197" s="7" t="s">
        <v>123</v>
      </c>
      <c r="U2197" s="7"/>
      <c r="V2197" s="7" t="s">
        <v>422</v>
      </c>
      <c r="W2197" s="8">
        <v>0</v>
      </c>
      <c r="X2197" s="8">
        <v>0</v>
      </c>
      <c r="Y2197" s="8">
        <v>0</v>
      </c>
      <c r="Z2197" s="8">
        <v>0</v>
      </c>
      <c r="AA2197" s="8">
        <v>0</v>
      </c>
      <c r="AB2197" s="8">
        <v>0</v>
      </c>
      <c r="AC2197" s="8">
        <v>0</v>
      </c>
      <c r="AD2197" s="8">
        <v>0</v>
      </c>
      <c r="AE2197" s="8">
        <v>0</v>
      </c>
      <c r="AF2197" s="8">
        <v>0</v>
      </c>
      <c r="AG2197" s="8">
        <v>0</v>
      </c>
      <c r="AH2197" s="8">
        <v>0</v>
      </c>
      <c r="AI2197" s="8">
        <v>0</v>
      </c>
      <c r="AJ2197" s="8">
        <v>0</v>
      </c>
      <c r="AK2197" s="8">
        <v>0</v>
      </c>
      <c r="AL2197" s="8">
        <v>0</v>
      </c>
      <c r="AM2197" s="8">
        <v>0</v>
      </c>
      <c r="AN2197" s="8">
        <v>0</v>
      </c>
      <c r="AO2197" s="8">
        <v>0</v>
      </c>
      <c r="AP2197" s="8">
        <v>0</v>
      </c>
      <c r="AQ2197" s="8">
        <v>0</v>
      </c>
      <c r="AR2197" s="8">
        <v>0</v>
      </c>
      <c r="AS2197" s="8">
        <v>0</v>
      </c>
      <c r="AT2197" s="8">
        <v>0</v>
      </c>
      <c r="AU2197" s="7">
        <v>0</v>
      </c>
      <c r="AV2197" s="7">
        <v>0</v>
      </c>
      <c r="AW2197" s="7">
        <v>0</v>
      </c>
      <c r="AX2197" s="7">
        <v>0</v>
      </c>
      <c r="AY2197" s="7">
        <v>0</v>
      </c>
      <c r="AZ2197" s="7">
        <v>0</v>
      </c>
      <c r="BA2197" s="7">
        <v>0</v>
      </c>
      <c r="BB2197" s="7">
        <v>0</v>
      </c>
      <c r="BC2197" s="8">
        <v>0</v>
      </c>
      <c r="BD2197" s="8">
        <v>0</v>
      </c>
      <c r="BE2197" s="8">
        <v>0</v>
      </c>
      <c r="BF2197" s="8">
        <v>0</v>
      </c>
      <c r="BG2197" s="8">
        <v>0</v>
      </c>
      <c r="BH2197" s="8">
        <v>0</v>
      </c>
      <c r="BI2197" s="8">
        <v>0</v>
      </c>
      <c r="BJ2197" s="8">
        <v>0</v>
      </c>
      <c r="BK2197" s="8">
        <v>0</v>
      </c>
      <c r="BL2197" s="8">
        <v>0</v>
      </c>
      <c r="BM2197" s="8">
        <v>0</v>
      </c>
      <c r="BN2197" s="8">
        <v>0</v>
      </c>
      <c r="BO2197" s="8">
        <v>0</v>
      </c>
      <c r="BP2197" s="8">
        <v>0</v>
      </c>
      <c r="BQ2197" s="8">
        <v>0</v>
      </c>
      <c r="BR2197" s="8">
        <v>0</v>
      </c>
    </row>
    <row r="2198" spans="1:70" x14ac:dyDescent="0.25">
      <c r="A2198" s="6">
        <v>35373533</v>
      </c>
      <c r="B2198" t="s">
        <v>4048</v>
      </c>
      <c r="C2198" s="7" t="s">
        <v>82</v>
      </c>
      <c r="D2198" s="7" t="s">
        <v>2647</v>
      </c>
      <c r="E2198" s="7" t="s">
        <v>83</v>
      </c>
      <c r="F2198" t="s">
        <v>2507</v>
      </c>
      <c r="G2198" t="s">
        <v>2648</v>
      </c>
      <c r="H2198" t="s">
        <v>483</v>
      </c>
      <c r="I2198" t="s">
        <v>108</v>
      </c>
      <c r="J2198" t="s">
        <v>78</v>
      </c>
      <c r="K2198" t="s">
        <v>109</v>
      </c>
      <c r="L2198">
        <v>38.991816008199997</v>
      </c>
      <c r="M2198">
        <v>-120.8830334374</v>
      </c>
      <c r="N2198" s="7" t="s">
        <v>484</v>
      </c>
      <c r="O2198" s="7" t="s">
        <v>4049</v>
      </c>
      <c r="P2198" s="7" t="s">
        <v>486</v>
      </c>
      <c r="Q2198" s="7" t="s">
        <v>170</v>
      </c>
      <c r="R2198" s="7">
        <v>2270</v>
      </c>
      <c r="S2198" s="7">
        <v>114</v>
      </c>
      <c r="T2198" s="7" t="s">
        <v>123</v>
      </c>
      <c r="U2198" s="7" t="s">
        <v>216</v>
      </c>
      <c r="V2198" s="7" t="s">
        <v>222</v>
      </c>
      <c r="W2198" s="8">
        <v>0</v>
      </c>
      <c r="X2198" s="8">
        <v>2.2400000000000002</v>
      </c>
      <c r="Y2198" s="8">
        <v>0</v>
      </c>
      <c r="Z2198" s="8">
        <v>2.2400000000000002</v>
      </c>
      <c r="AA2198" s="8">
        <v>0</v>
      </c>
      <c r="AB2198" s="8">
        <v>0</v>
      </c>
      <c r="AC2198" s="8">
        <v>0</v>
      </c>
      <c r="AD2198" s="8">
        <v>0</v>
      </c>
      <c r="AE2198" s="8">
        <v>0</v>
      </c>
      <c r="AF2198" s="8">
        <v>0</v>
      </c>
      <c r="AG2198" s="8">
        <v>0</v>
      </c>
      <c r="AH2198" s="8">
        <v>0</v>
      </c>
      <c r="AI2198" s="8">
        <v>0</v>
      </c>
      <c r="AJ2198" s="8">
        <v>0</v>
      </c>
      <c r="AK2198" s="8">
        <v>0</v>
      </c>
      <c r="AL2198" s="8">
        <v>0</v>
      </c>
      <c r="AM2198" s="8">
        <v>0</v>
      </c>
      <c r="AN2198" s="8">
        <v>0</v>
      </c>
      <c r="AO2198" s="8">
        <v>0</v>
      </c>
      <c r="AP2198" s="8">
        <v>0</v>
      </c>
      <c r="AQ2198" s="8">
        <v>0</v>
      </c>
      <c r="AR2198" s="8">
        <v>0</v>
      </c>
      <c r="AS2198" s="8">
        <v>0</v>
      </c>
      <c r="AT2198" s="8">
        <v>0</v>
      </c>
      <c r="AU2198" s="7">
        <v>0</v>
      </c>
      <c r="AV2198" s="7">
        <v>0</v>
      </c>
      <c r="AW2198" s="7">
        <v>0</v>
      </c>
      <c r="AX2198" s="7">
        <v>0</v>
      </c>
      <c r="AY2198" s="7">
        <v>0</v>
      </c>
      <c r="AZ2198" s="7">
        <v>2.2400000000000002</v>
      </c>
      <c r="BA2198" s="7">
        <v>0</v>
      </c>
      <c r="BB2198" s="7">
        <v>2.2400000000000002</v>
      </c>
      <c r="BC2198" s="8">
        <v>0</v>
      </c>
      <c r="BD2198" s="8">
        <v>0</v>
      </c>
      <c r="BE2198" s="8">
        <v>0</v>
      </c>
      <c r="BF2198" s="8">
        <v>0</v>
      </c>
      <c r="BG2198" s="8">
        <v>0</v>
      </c>
      <c r="BH2198" s="8">
        <v>0</v>
      </c>
      <c r="BI2198" s="8">
        <v>0</v>
      </c>
      <c r="BJ2198" s="8">
        <v>0</v>
      </c>
      <c r="BK2198" s="8">
        <v>0</v>
      </c>
      <c r="BL2198" s="8">
        <v>0</v>
      </c>
      <c r="BM2198" s="8">
        <v>0</v>
      </c>
      <c r="BN2198" s="8">
        <v>0</v>
      </c>
      <c r="BO2198" s="8">
        <v>0</v>
      </c>
      <c r="BP2198" s="8">
        <v>0</v>
      </c>
      <c r="BQ2198" s="8">
        <v>0</v>
      </c>
      <c r="BR2198" s="8">
        <v>0</v>
      </c>
    </row>
    <row r="2199" spans="1:70" x14ac:dyDescent="0.25">
      <c r="A2199" s="6">
        <v>35396908</v>
      </c>
      <c r="B2199" t="s">
        <v>4050</v>
      </c>
      <c r="C2199" s="7" t="s">
        <v>82</v>
      </c>
      <c r="D2199" s="7" t="s">
        <v>2647</v>
      </c>
      <c r="E2199" s="7" t="s">
        <v>83</v>
      </c>
      <c r="F2199" t="s">
        <v>2507</v>
      </c>
      <c r="G2199" t="s">
        <v>2648</v>
      </c>
      <c r="H2199" t="s">
        <v>483</v>
      </c>
      <c r="I2199" t="s">
        <v>108</v>
      </c>
      <c r="J2199" t="s">
        <v>78</v>
      </c>
      <c r="K2199" t="s">
        <v>109</v>
      </c>
      <c r="L2199">
        <v>38.999390808800001</v>
      </c>
      <c r="M2199">
        <v>-120.8896121331</v>
      </c>
      <c r="N2199" s="7" t="s">
        <v>484</v>
      </c>
      <c r="O2199" s="7" t="s">
        <v>4049</v>
      </c>
      <c r="P2199" s="7" t="s">
        <v>486</v>
      </c>
      <c r="Q2199" s="7" t="s">
        <v>170</v>
      </c>
      <c r="R2199" s="7">
        <v>2270</v>
      </c>
      <c r="S2199" s="7">
        <v>114</v>
      </c>
      <c r="T2199" s="7" t="s">
        <v>123</v>
      </c>
      <c r="U2199" s="7" t="s">
        <v>221</v>
      </c>
      <c r="V2199" s="7" t="s">
        <v>222</v>
      </c>
      <c r="W2199" s="8">
        <v>0</v>
      </c>
      <c r="X2199" s="8">
        <v>2.3199999999999998</v>
      </c>
      <c r="Y2199" s="8">
        <v>0</v>
      </c>
      <c r="Z2199" s="8">
        <v>2.3199999999999998</v>
      </c>
      <c r="AA2199" s="8">
        <v>0</v>
      </c>
      <c r="AB2199" s="8">
        <v>0</v>
      </c>
      <c r="AC2199" s="8">
        <v>0</v>
      </c>
      <c r="AD2199" s="8">
        <v>0</v>
      </c>
      <c r="AE2199" s="8">
        <v>0</v>
      </c>
      <c r="AF2199" s="8">
        <v>0</v>
      </c>
      <c r="AG2199" s="8">
        <v>0</v>
      </c>
      <c r="AH2199" s="8">
        <v>0</v>
      </c>
      <c r="AI2199" s="8">
        <v>0</v>
      </c>
      <c r="AJ2199" s="8">
        <v>0</v>
      </c>
      <c r="AK2199" s="8">
        <v>0</v>
      </c>
      <c r="AL2199" s="8">
        <v>0</v>
      </c>
      <c r="AM2199" s="8">
        <v>0</v>
      </c>
      <c r="AN2199" s="8">
        <v>0</v>
      </c>
      <c r="AO2199" s="8">
        <v>0</v>
      </c>
      <c r="AP2199" s="8">
        <v>0</v>
      </c>
      <c r="AQ2199" s="8">
        <v>0</v>
      </c>
      <c r="AR2199" s="8">
        <v>0</v>
      </c>
      <c r="AS2199" s="8">
        <v>0</v>
      </c>
      <c r="AT2199" s="8">
        <v>0</v>
      </c>
      <c r="AU2199" s="7">
        <v>0</v>
      </c>
      <c r="AV2199" s="7">
        <v>0</v>
      </c>
      <c r="AW2199" s="7">
        <v>0</v>
      </c>
      <c r="AX2199" s="7">
        <v>0</v>
      </c>
      <c r="AY2199" s="7">
        <v>0</v>
      </c>
      <c r="AZ2199" s="7">
        <v>0</v>
      </c>
      <c r="BA2199" s="7">
        <v>0</v>
      </c>
      <c r="BB2199" s="7">
        <v>0</v>
      </c>
      <c r="BC2199" s="8">
        <v>0</v>
      </c>
      <c r="BD2199" s="8">
        <v>2.3200000000000003</v>
      </c>
      <c r="BE2199" s="8">
        <v>0</v>
      </c>
      <c r="BF2199" s="8">
        <v>2.3200000000000003</v>
      </c>
      <c r="BG2199" s="8">
        <v>0</v>
      </c>
      <c r="BH2199" s="8">
        <v>0</v>
      </c>
      <c r="BI2199" s="8">
        <v>0</v>
      </c>
      <c r="BJ2199" s="8">
        <v>0</v>
      </c>
      <c r="BK2199" s="8">
        <v>0</v>
      </c>
      <c r="BL2199" s="8">
        <v>0</v>
      </c>
      <c r="BM2199" s="8">
        <v>0</v>
      </c>
      <c r="BN2199" s="8">
        <v>0</v>
      </c>
      <c r="BO2199" s="8">
        <v>0</v>
      </c>
      <c r="BP2199" s="8">
        <v>0</v>
      </c>
      <c r="BQ2199" s="8">
        <v>0</v>
      </c>
      <c r="BR2199" s="8">
        <v>0</v>
      </c>
    </row>
    <row r="2200" spans="1:70" x14ac:dyDescent="0.25">
      <c r="A2200" s="6">
        <v>35396909</v>
      </c>
      <c r="B2200" t="s">
        <v>4051</v>
      </c>
      <c r="C2200" s="7" t="s">
        <v>82</v>
      </c>
      <c r="D2200" s="7" t="s">
        <v>2647</v>
      </c>
      <c r="E2200" s="7" t="s">
        <v>83</v>
      </c>
      <c r="F2200" t="s">
        <v>2507</v>
      </c>
      <c r="G2200" t="s">
        <v>2648</v>
      </c>
      <c r="H2200" t="s">
        <v>483</v>
      </c>
      <c r="I2200" t="s">
        <v>108</v>
      </c>
      <c r="J2200" t="s">
        <v>78</v>
      </c>
      <c r="K2200" t="s">
        <v>109</v>
      </c>
      <c r="L2200">
        <v>38.991676510200001</v>
      </c>
      <c r="M2200">
        <v>-120.89123523480001</v>
      </c>
      <c r="N2200" s="7" t="s">
        <v>484</v>
      </c>
      <c r="O2200" s="7" t="s">
        <v>4049</v>
      </c>
      <c r="P2200" s="7" t="s">
        <v>486</v>
      </c>
      <c r="Q2200" s="7" t="s">
        <v>170</v>
      </c>
      <c r="R2200" s="7">
        <v>2270</v>
      </c>
      <c r="S2200" s="7">
        <v>114</v>
      </c>
      <c r="T2200" s="7" t="s">
        <v>123</v>
      </c>
      <c r="U2200" s="7" t="s">
        <v>221</v>
      </c>
      <c r="V2200" s="7" t="s">
        <v>222</v>
      </c>
      <c r="W2200" s="8">
        <v>0</v>
      </c>
      <c r="X2200" s="8">
        <v>3.01</v>
      </c>
      <c r="Y2200" s="8">
        <v>0</v>
      </c>
      <c r="Z2200" s="8">
        <v>3.01</v>
      </c>
      <c r="AA2200" s="8">
        <v>0</v>
      </c>
      <c r="AB2200" s="8">
        <v>0</v>
      </c>
      <c r="AC2200" s="8">
        <v>0</v>
      </c>
      <c r="AD2200" s="8">
        <v>0</v>
      </c>
      <c r="AE2200" s="8">
        <v>0</v>
      </c>
      <c r="AF2200" s="8">
        <v>0</v>
      </c>
      <c r="AG2200" s="8">
        <v>0</v>
      </c>
      <c r="AH2200" s="8">
        <v>0</v>
      </c>
      <c r="AI2200" s="8">
        <v>0</v>
      </c>
      <c r="AJ2200" s="8">
        <v>0</v>
      </c>
      <c r="AK2200" s="8">
        <v>0</v>
      </c>
      <c r="AL2200" s="8">
        <v>0</v>
      </c>
      <c r="AM2200" s="8">
        <v>0</v>
      </c>
      <c r="AN2200" s="8">
        <v>0</v>
      </c>
      <c r="AO2200" s="8">
        <v>0</v>
      </c>
      <c r="AP2200" s="8">
        <v>0</v>
      </c>
      <c r="AQ2200" s="8">
        <v>0</v>
      </c>
      <c r="AR2200" s="8">
        <v>0</v>
      </c>
      <c r="AS2200" s="8">
        <v>0</v>
      </c>
      <c r="AT2200" s="8">
        <v>0</v>
      </c>
      <c r="AU2200" s="7">
        <v>0</v>
      </c>
      <c r="AV2200" s="7">
        <v>0</v>
      </c>
      <c r="AW2200" s="7">
        <v>0</v>
      </c>
      <c r="AX2200" s="7">
        <v>0</v>
      </c>
      <c r="AY2200" s="7">
        <v>0</v>
      </c>
      <c r="AZ2200" s="7">
        <v>0</v>
      </c>
      <c r="BA2200" s="7">
        <v>0</v>
      </c>
      <c r="BB2200" s="7">
        <v>0</v>
      </c>
      <c r="BC2200" s="8">
        <v>0</v>
      </c>
      <c r="BD2200" s="8">
        <v>3.01</v>
      </c>
      <c r="BE2200" s="8">
        <v>0</v>
      </c>
      <c r="BF2200" s="8">
        <v>3.01</v>
      </c>
      <c r="BG2200" s="8">
        <v>0</v>
      </c>
      <c r="BH2200" s="8">
        <v>0</v>
      </c>
      <c r="BI2200" s="8">
        <v>0</v>
      </c>
      <c r="BJ2200" s="8">
        <v>0</v>
      </c>
      <c r="BK2200" s="8">
        <v>0</v>
      </c>
      <c r="BL2200" s="8">
        <v>0</v>
      </c>
      <c r="BM2200" s="8">
        <v>0</v>
      </c>
      <c r="BN2200" s="8">
        <v>0</v>
      </c>
      <c r="BO2200" s="8">
        <v>0</v>
      </c>
      <c r="BP2200" s="8">
        <v>0</v>
      </c>
      <c r="BQ2200" s="8">
        <v>0</v>
      </c>
      <c r="BR2200" s="8">
        <v>0</v>
      </c>
    </row>
    <row r="2201" spans="1:70" x14ac:dyDescent="0.25">
      <c r="A2201" s="6">
        <v>35396910</v>
      </c>
      <c r="B2201" t="s">
        <v>4052</v>
      </c>
      <c r="C2201" s="7" t="s">
        <v>82</v>
      </c>
      <c r="D2201" s="7" t="s">
        <v>2647</v>
      </c>
      <c r="E2201" s="7" t="s">
        <v>83</v>
      </c>
      <c r="F2201" t="s">
        <v>2507</v>
      </c>
      <c r="G2201" t="s">
        <v>2648</v>
      </c>
      <c r="H2201" t="s">
        <v>483</v>
      </c>
      <c r="I2201" t="s">
        <v>108</v>
      </c>
      <c r="J2201" t="s">
        <v>78</v>
      </c>
      <c r="K2201" t="s">
        <v>109</v>
      </c>
      <c r="L2201">
        <v>38.992803808300003</v>
      </c>
      <c r="M2201">
        <v>-120.8828014371</v>
      </c>
      <c r="N2201" s="7" t="s">
        <v>484</v>
      </c>
      <c r="O2201" s="7" t="s">
        <v>4049</v>
      </c>
      <c r="P2201" s="7" t="s">
        <v>486</v>
      </c>
      <c r="Q2201" s="7" t="s">
        <v>170</v>
      </c>
      <c r="R2201" s="7">
        <v>2270</v>
      </c>
      <c r="S2201" s="7">
        <v>114</v>
      </c>
      <c r="T2201" s="7" t="s">
        <v>123</v>
      </c>
      <c r="U2201" s="7" t="s">
        <v>221</v>
      </c>
      <c r="V2201" s="7" t="s">
        <v>2625</v>
      </c>
      <c r="W2201" s="8">
        <v>0</v>
      </c>
      <c r="X2201" s="8">
        <v>2.9698863636363635</v>
      </c>
      <c r="Y2201" s="8">
        <v>0</v>
      </c>
      <c r="Z2201" s="8">
        <v>2.9698863636363635</v>
      </c>
      <c r="AA2201" s="8">
        <v>0</v>
      </c>
      <c r="AB2201" s="8">
        <v>0</v>
      </c>
      <c r="AC2201" s="8">
        <v>0</v>
      </c>
      <c r="AD2201" s="8">
        <v>0</v>
      </c>
      <c r="AE2201" s="8">
        <v>0</v>
      </c>
      <c r="AF2201" s="8">
        <v>0</v>
      </c>
      <c r="AG2201" s="8">
        <v>0</v>
      </c>
      <c r="AH2201" s="8">
        <v>0</v>
      </c>
      <c r="AI2201" s="8">
        <v>0</v>
      </c>
      <c r="AJ2201" s="8">
        <v>0</v>
      </c>
      <c r="AK2201" s="8">
        <v>0</v>
      </c>
      <c r="AL2201" s="8">
        <v>0</v>
      </c>
      <c r="AM2201" s="8">
        <v>0</v>
      </c>
      <c r="AN2201" s="8">
        <v>0</v>
      </c>
      <c r="AO2201" s="8">
        <v>0</v>
      </c>
      <c r="AP2201" s="8">
        <v>0</v>
      </c>
      <c r="AQ2201" s="8">
        <v>0</v>
      </c>
      <c r="AR2201" s="8">
        <v>0</v>
      </c>
      <c r="AS2201" s="8">
        <v>0</v>
      </c>
      <c r="AT2201" s="8">
        <v>0</v>
      </c>
      <c r="AU2201" s="7">
        <v>0</v>
      </c>
      <c r="AV2201" s="7">
        <v>0</v>
      </c>
      <c r="AW2201" s="7">
        <v>0</v>
      </c>
      <c r="AX2201" s="7">
        <v>0</v>
      </c>
      <c r="AY2201" s="7">
        <v>0</v>
      </c>
      <c r="AZ2201" s="7">
        <v>0</v>
      </c>
      <c r="BA2201" s="7">
        <v>0</v>
      </c>
      <c r="BB2201" s="7">
        <v>0</v>
      </c>
      <c r="BC2201" s="8">
        <v>0</v>
      </c>
      <c r="BD2201" s="8">
        <v>2.9698863636363635</v>
      </c>
      <c r="BE2201" s="8">
        <v>0</v>
      </c>
      <c r="BF2201" s="8">
        <v>2.9698863636363635</v>
      </c>
      <c r="BG2201" s="8">
        <v>0</v>
      </c>
      <c r="BH2201" s="8">
        <v>0</v>
      </c>
      <c r="BI2201" s="8">
        <v>0</v>
      </c>
      <c r="BJ2201" s="8">
        <v>0</v>
      </c>
      <c r="BK2201" s="8">
        <v>0</v>
      </c>
      <c r="BL2201" s="8">
        <v>0</v>
      </c>
      <c r="BM2201" s="8">
        <v>0</v>
      </c>
      <c r="BN2201" s="8">
        <v>0</v>
      </c>
      <c r="BO2201" s="8">
        <v>0</v>
      </c>
      <c r="BP2201" s="8">
        <v>0</v>
      </c>
      <c r="BQ2201" s="8">
        <v>0</v>
      </c>
      <c r="BR2201" s="8">
        <v>0</v>
      </c>
    </row>
    <row r="2202" spans="1:70" x14ac:dyDescent="0.25">
      <c r="A2202" s="6">
        <v>35396911</v>
      </c>
      <c r="B2202" t="s">
        <v>4053</v>
      </c>
      <c r="C2202" s="7" t="s">
        <v>82</v>
      </c>
      <c r="D2202" s="7" t="s">
        <v>2647</v>
      </c>
      <c r="E2202" s="7" t="s">
        <v>83</v>
      </c>
      <c r="F2202" t="s">
        <v>2507</v>
      </c>
      <c r="G2202" t="s">
        <v>2648</v>
      </c>
      <c r="H2202" t="s">
        <v>483</v>
      </c>
      <c r="I2202" t="s">
        <v>108</v>
      </c>
      <c r="J2202" t="s">
        <v>78</v>
      </c>
      <c r="K2202" t="s">
        <v>109</v>
      </c>
      <c r="L2202">
        <v>38.991304808400002</v>
      </c>
      <c r="M2202">
        <v>-120.8827417369</v>
      </c>
      <c r="N2202" s="7" t="s">
        <v>484</v>
      </c>
      <c r="O2202" s="7" t="s">
        <v>4049</v>
      </c>
      <c r="P2202" s="7" t="s">
        <v>486</v>
      </c>
      <c r="Q2202" s="7" t="s">
        <v>170</v>
      </c>
      <c r="R2202" s="7">
        <v>2270</v>
      </c>
      <c r="S2202" s="7">
        <v>114</v>
      </c>
      <c r="T2202" s="7" t="s">
        <v>123</v>
      </c>
      <c r="U2202" s="7" t="s">
        <v>221</v>
      </c>
      <c r="V2202" s="7" t="s">
        <v>2625</v>
      </c>
      <c r="W2202" s="8">
        <v>0</v>
      </c>
      <c r="X2202" s="8">
        <v>3.1299999999999994</v>
      </c>
      <c r="Y2202" s="8">
        <v>0</v>
      </c>
      <c r="Z2202" s="8">
        <v>3.1299999999999994</v>
      </c>
      <c r="AA2202" s="8">
        <v>0</v>
      </c>
      <c r="AB2202" s="8">
        <v>0</v>
      </c>
      <c r="AC2202" s="8">
        <v>0</v>
      </c>
      <c r="AD2202" s="8">
        <v>0</v>
      </c>
      <c r="AE2202" s="8">
        <v>0</v>
      </c>
      <c r="AF2202" s="8">
        <v>0</v>
      </c>
      <c r="AG2202" s="8">
        <v>0</v>
      </c>
      <c r="AH2202" s="8">
        <v>0</v>
      </c>
      <c r="AI2202" s="8">
        <v>0</v>
      </c>
      <c r="AJ2202" s="8">
        <v>0</v>
      </c>
      <c r="AK2202" s="8">
        <v>0</v>
      </c>
      <c r="AL2202" s="8">
        <v>0</v>
      </c>
      <c r="AM2202" s="8">
        <v>0</v>
      </c>
      <c r="AN2202" s="8">
        <v>0</v>
      </c>
      <c r="AO2202" s="8">
        <v>0</v>
      </c>
      <c r="AP2202" s="8">
        <v>0</v>
      </c>
      <c r="AQ2202" s="8">
        <v>0</v>
      </c>
      <c r="AR2202" s="8">
        <v>0</v>
      </c>
      <c r="AS2202" s="8">
        <v>0</v>
      </c>
      <c r="AT2202" s="8">
        <v>0</v>
      </c>
      <c r="AU2202" s="7">
        <v>0</v>
      </c>
      <c r="AV2202" s="7">
        <v>0</v>
      </c>
      <c r="AW2202" s="7">
        <v>0</v>
      </c>
      <c r="AX2202" s="7">
        <v>0</v>
      </c>
      <c r="AY2202" s="7">
        <v>0</v>
      </c>
      <c r="AZ2202" s="7">
        <v>0</v>
      </c>
      <c r="BA2202" s="7">
        <v>0</v>
      </c>
      <c r="BB2202" s="7">
        <v>0</v>
      </c>
      <c r="BC2202" s="8">
        <v>0</v>
      </c>
      <c r="BD2202" s="8">
        <v>3.1300000000000003</v>
      </c>
      <c r="BE2202" s="8">
        <v>0</v>
      </c>
      <c r="BF2202" s="8">
        <v>3.1300000000000003</v>
      </c>
      <c r="BG2202" s="8">
        <v>0</v>
      </c>
      <c r="BH2202" s="8">
        <v>0</v>
      </c>
      <c r="BI2202" s="8">
        <v>0</v>
      </c>
      <c r="BJ2202" s="8">
        <v>0</v>
      </c>
      <c r="BK2202" s="8">
        <v>0</v>
      </c>
      <c r="BL2202" s="8">
        <v>0</v>
      </c>
      <c r="BM2202" s="8">
        <v>0</v>
      </c>
      <c r="BN2202" s="8">
        <v>0</v>
      </c>
      <c r="BO2202" s="8">
        <v>0</v>
      </c>
      <c r="BP2202" s="8">
        <v>0</v>
      </c>
      <c r="BQ2202" s="8">
        <v>0</v>
      </c>
      <c r="BR2202" s="8">
        <v>0</v>
      </c>
    </row>
    <row r="2203" spans="1:70" x14ac:dyDescent="0.25">
      <c r="A2203" s="6">
        <v>35367478</v>
      </c>
      <c r="B2203" t="s">
        <v>4054</v>
      </c>
      <c r="C2203" s="7" t="s">
        <v>82</v>
      </c>
      <c r="D2203" s="7" t="s">
        <v>2647</v>
      </c>
      <c r="E2203" s="7" t="s">
        <v>83</v>
      </c>
      <c r="F2203" t="s">
        <v>2507</v>
      </c>
      <c r="G2203" t="s">
        <v>2648</v>
      </c>
      <c r="H2203" t="s">
        <v>483</v>
      </c>
      <c r="I2203" t="s">
        <v>108</v>
      </c>
      <c r="J2203" t="s">
        <v>78</v>
      </c>
      <c r="K2203" t="s">
        <v>109</v>
      </c>
      <c r="L2203">
        <v>39.001599208599998</v>
      </c>
      <c r="M2203">
        <v>-120.89046603200001</v>
      </c>
      <c r="N2203" s="7" t="s">
        <v>484</v>
      </c>
      <c r="O2203" s="7" t="s">
        <v>4049</v>
      </c>
      <c r="P2203" s="7" t="s">
        <v>486</v>
      </c>
      <c r="Q2203" s="7" t="s">
        <v>170</v>
      </c>
      <c r="R2203" s="7">
        <v>2270</v>
      </c>
      <c r="S2203" s="7">
        <v>114</v>
      </c>
      <c r="T2203" s="7" t="s">
        <v>123</v>
      </c>
      <c r="U2203" s="7" t="s">
        <v>221</v>
      </c>
      <c r="V2203" s="7" t="s">
        <v>222</v>
      </c>
      <c r="W2203" s="8">
        <v>0</v>
      </c>
      <c r="X2203" s="8">
        <v>2.04</v>
      </c>
      <c r="Y2203" s="8">
        <v>0</v>
      </c>
      <c r="Z2203" s="8">
        <v>2.04</v>
      </c>
      <c r="AA2203" s="8">
        <v>0</v>
      </c>
      <c r="AB2203" s="8">
        <v>0</v>
      </c>
      <c r="AC2203" s="8">
        <v>0</v>
      </c>
      <c r="AD2203" s="8">
        <v>0</v>
      </c>
      <c r="AE2203" s="8">
        <v>0</v>
      </c>
      <c r="AF2203" s="8">
        <v>0</v>
      </c>
      <c r="AG2203" s="8">
        <v>0</v>
      </c>
      <c r="AH2203" s="8">
        <v>0</v>
      </c>
      <c r="AI2203" s="8">
        <v>0</v>
      </c>
      <c r="AJ2203" s="8">
        <v>0</v>
      </c>
      <c r="AK2203" s="8">
        <v>0</v>
      </c>
      <c r="AL2203" s="8">
        <v>0</v>
      </c>
      <c r="AM2203" s="8">
        <v>0</v>
      </c>
      <c r="AN2203" s="8">
        <v>0</v>
      </c>
      <c r="AO2203" s="8">
        <v>0</v>
      </c>
      <c r="AP2203" s="8">
        <v>0</v>
      </c>
      <c r="AQ2203" s="8">
        <v>0</v>
      </c>
      <c r="AR2203" s="8">
        <v>0</v>
      </c>
      <c r="AS2203" s="8">
        <v>0</v>
      </c>
      <c r="AT2203" s="8">
        <v>0</v>
      </c>
      <c r="AU2203" s="7">
        <v>0</v>
      </c>
      <c r="AV2203" s="7">
        <v>0</v>
      </c>
      <c r="AW2203" s="7">
        <v>0</v>
      </c>
      <c r="AX2203" s="7">
        <v>0</v>
      </c>
      <c r="AY2203" s="7">
        <v>0</v>
      </c>
      <c r="AZ2203" s="7">
        <v>0</v>
      </c>
      <c r="BA2203" s="7">
        <v>0</v>
      </c>
      <c r="BB2203" s="7">
        <v>0</v>
      </c>
      <c r="BC2203" s="8">
        <v>0</v>
      </c>
      <c r="BD2203" s="8">
        <v>2.04</v>
      </c>
      <c r="BE2203" s="8">
        <v>0</v>
      </c>
      <c r="BF2203" s="8">
        <v>2.04</v>
      </c>
      <c r="BG2203" s="8">
        <v>0</v>
      </c>
      <c r="BH2203" s="8">
        <v>0</v>
      </c>
      <c r="BI2203" s="8">
        <v>0</v>
      </c>
      <c r="BJ2203" s="8">
        <v>0</v>
      </c>
      <c r="BK2203" s="8">
        <v>0</v>
      </c>
      <c r="BL2203" s="8">
        <v>0</v>
      </c>
      <c r="BM2203" s="8">
        <v>0</v>
      </c>
      <c r="BN2203" s="8">
        <v>0</v>
      </c>
      <c r="BO2203" s="8">
        <v>0</v>
      </c>
      <c r="BP2203" s="8">
        <v>0</v>
      </c>
      <c r="BQ2203" s="8">
        <v>0</v>
      </c>
      <c r="BR2203" s="8">
        <v>0</v>
      </c>
    </row>
    <row r="2204" spans="1:70" x14ac:dyDescent="0.25">
      <c r="A2204" s="6">
        <v>35401220</v>
      </c>
      <c r="B2204" t="s">
        <v>4055</v>
      </c>
      <c r="C2204" s="7" t="s">
        <v>421</v>
      </c>
      <c r="D2204" s="7" t="s">
        <v>2647</v>
      </c>
      <c r="E2204" s="7" t="s">
        <v>421</v>
      </c>
      <c r="F2204" t="s">
        <v>2507</v>
      </c>
      <c r="G2204" t="s">
        <v>2648</v>
      </c>
      <c r="H2204" t="s">
        <v>1956</v>
      </c>
      <c r="I2204" t="s">
        <v>130</v>
      </c>
      <c r="J2204" t="s">
        <v>78</v>
      </c>
      <c r="K2204" t="s">
        <v>109</v>
      </c>
      <c r="L2204">
        <v>38.7642508793</v>
      </c>
      <c r="M2204">
        <v>-120.55771560300001</v>
      </c>
      <c r="N2204" s="7" t="s">
        <v>429</v>
      </c>
      <c r="O2204" s="7" t="s">
        <v>4056</v>
      </c>
      <c r="P2204" s="7" t="s">
        <v>431</v>
      </c>
      <c r="Q2204" s="7" t="s">
        <v>170</v>
      </c>
      <c r="R2204" s="7">
        <v>2037</v>
      </c>
      <c r="S2204" s="7">
        <v>287</v>
      </c>
      <c r="T2204" s="7" t="s">
        <v>123</v>
      </c>
      <c r="U2204" s="7"/>
      <c r="V2204" s="7" t="s">
        <v>422</v>
      </c>
      <c r="W2204" s="8">
        <v>0</v>
      </c>
      <c r="X2204" s="8">
        <v>2.6399621212121214</v>
      </c>
      <c r="Y2204" s="8">
        <v>0</v>
      </c>
      <c r="Z2204" s="8">
        <v>2.6399621212121214</v>
      </c>
      <c r="AA2204" s="8">
        <v>0</v>
      </c>
      <c r="AB2204" s="8">
        <v>0</v>
      </c>
      <c r="AC2204" s="8">
        <v>0</v>
      </c>
      <c r="AD2204" s="8">
        <v>0</v>
      </c>
      <c r="AE2204" s="8">
        <v>0</v>
      </c>
      <c r="AF2204" s="8">
        <v>0</v>
      </c>
      <c r="AG2204" s="8">
        <v>0</v>
      </c>
      <c r="AH2204" s="8">
        <v>0</v>
      </c>
      <c r="AI2204" s="8">
        <v>0</v>
      </c>
      <c r="AJ2204" s="8">
        <v>0</v>
      </c>
      <c r="AK2204" s="8">
        <v>0</v>
      </c>
      <c r="AL2204" s="8">
        <v>0</v>
      </c>
      <c r="AM2204" s="8">
        <v>0</v>
      </c>
      <c r="AN2204" s="8">
        <v>0</v>
      </c>
      <c r="AO2204" s="8">
        <v>0</v>
      </c>
      <c r="AP2204" s="8">
        <v>0</v>
      </c>
      <c r="AQ2204" s="8">
        <v>0</v>
      </c>
      <c r="AR2204" s="8">
        <v>0</v>
      </c>
      <c r="AS2204" s="8">
        <v>0</v>
      </c>
      <c r="AT2204" s="8">
        <v>0</v>
      </c>
      <c r="AU2204" s="7">
        <v>0</v>
      </c>
      <c r="AV2204" s="7">
        <v>0</v>
      </c>
      <c r="AW2204" s="7">
        <v>0</v>
      </c>
      <c r="AX2204" s="7">
        <v>0</v>
      </c>
      <c r="AY2204" s="7">
        <v>0</v>
      </c>
      <c r="AZ2204" s="7">
        <v>0</v>
      </c>
      <c r="BA2204" s="7">
        <v>0</v>
      </c>
      <c r="BB2204" s="7">
        <v>0</v>
      </c>
      <c r="BC2204" s="8">
        <v>0</v>
      </c>
      <c r="BD2204" s="8">
        <v>0</v>
      </c>
      <c r="BE2204" s="8">
        <v>0</v>
      </c>
      <c r="BF2204" s="8">
        <v>0</v>
      </c>
      <c r="BG2204" s="8">
        <v>0</v>
      </c>
      <c r="BH2204" s="8">
        <v>2.6399621212121214</v>
      </c>
      <c r="BI2204" s="8">
        <v>0</v>
      </c>
      <c r="BJ2204" s="8">
        <v>2.6399621212121214</v>
      </c>
      <c r="BK2204" s="8">
        <v>0</v>
      </c>
      <c r="BL2204" s="8">
        <v>0</v>
      </c>
      <c r="BM2204" s="8">
        <v>0</v>
      </c>
      <c r="BN2204" s="8">
        <v>0</v>
      </c>
      <c r="BO2204" s="8">
        <v>0</v>
      </c>
      <c r="BP2204" s="8">
        <v>0</v>
      </c>
      <c r="BQ2204" s="8">
        <v>0</v>
      </c>
      <c r="BR2204" s="8">
        <v>0</v>
      </c>
    </row>
    <row r="2205" spans="1:70" x14ac:dyDescent="0.25">
      <c r="A2205" s="6">
        <v>35401221</v>
      </c>
      <c r="B2205" t="s">
        <v>4057</v>
      </c>
      <c r="C2205" s="7" t="s">
        <v>421</v>
      </c>
      <c r="D2205" s="7" t="s">
        <v>2647</v>
      </c>
      <c r="E2205" s="7" t="s">
        <v>421</v>
      </c>
      <c r="F2205" t="s">
        <v>2507</v>
      </c>
      <c r="G2205" t="s">
        <v>2648</v>
      </c>
      <c r="H2205" t="s">
        <v>1956</v>
      </c>
      <c r="I2205" t="s">
        <v>130</v>
      </c>
      <c r="J2205" t="s">
        <v>78</v>
      </c>
      <c r="K2205" t="s">
        <v>109</v>
      </c>
      <c r="L2205">
        <v>38.761601368000001</v>
      </c>
      <c r="M2205">
        <v>-120.53449071270001</v>
      </c>
      <c r="N2205" s="7" t="s">
        <v>429</v>
      </c>
      <c r="O2205" s="7" t="s">
        <v>4056</v>
      </c>
      <c r="P2205" s="7" t="s">
        <v>431</v>
      </c>
      <c r="Q2205" s="7" t="s">
        <v>170</v>
      </c>
      <c r="R2205" s="7">
        <v>2037</v>
      </c>
      <c r="S2205" s="7">
        <v>287</v>
      </c>
      <c r="T2205" s="7" t="s">
        <v>123</v>
      </c>
      <c r="U2205" s="7"/>
      <c r="V2205" s="7" t="s">
        <v>422</v>
      </c>
      <c r="W2205" s="8">
        <v>0</v>
      </c>
      <c r="X2205" s="8">
        <v>3.08</v>
      </c>
      <c r="Y2205" s="8">
        <v>0</v>
      </c>
      <c r="Z2205" s="8">
        <v>3.08</v>
      </c>
      <c r="AA2205" s="8">
        <v>0</v>
      </c>
      <c r="AB2205" s="8">
        <v>0</v>
      </c>
      <c r="AC2205" s="8">
        <v>0</v>
      </c>
      <c r="AD2205" s="8">
        <v>0</v>
      </c>
      <c r="AE2205" s="8">
        <v>0</v>
      </c>
      <c r="AF2205" s="8">
        <v>0</v>
      </c>
      <c r="AG2205" s="8">
        <v>0</v>
      </c>
      <c r="AH2205" s="8">
        <v>0</v>
      </c>
      <c r="AI2205" s="8">
        <v>0</v>
      </c>
      <c r="AJ2205" s="8">
        <v>0</v>
      </c>
      <c r="AK2205" s="8">
        <v>0</v>
      </c>
      <c r="AL2205" s="8">
        <v>0</v>
      </c>
      <c r="AM2205" s="8">
        <v>0</v>
      </c>
      <c r="AN2205" s="8">
        <v>0</v>
      </c>
      <c r="AO2205" s="8">
        <v>0</v>
      </c>
      <c r="AP2205" s="8">
        <v>0</v>
      </c>
      <c r="AQ2205" s="8">
        <v>0</v>
      </c>
      <c r="AR2205" s="8">
        <v>0</v>
      </c>
      <c r="AS2205" s="8">
        <v>0</v>
      </c>
      <c r="AT2205" s="8">
        <v>0</v>
      </c>
      <c r="AU2205" s="7">
        <v>0</v>
      </c>
      <c r="AV2205" s="7">
        <v>0</v>
      </c>
      <c r="AW2205" s="7">
        <v>0</v>
      </c>
      <c r="AX2205" s="7">
        <v>0</v>
      </c>
      <c r="AY2205" s="7">
        <v>0</v>
      </c>
      <c r="AZ2205" s="7">
        <v>0</v>
      </c>
      <c r="BA2205" s="7">
        <v>0</v>
      </c>
      <c r="BB2205" s="7">
        <v>0</v>
      </c>
      <c r="BC2205" s="8">
        <v>0</v>
      </c>
      <c r="BD2205" s="8">
        <v>0</v>
      </c>
      <c r="BE2205" s="8">
        <v>0</v>
      </c>
      <c r="BF2205" s="8">
        <v>0</v>
      </c>
      <c r="BG2205" s="8">
        <v>0</v>
      </c>
      <c r="BH2205" s="8">
        <v>3.08</v>
      </c>
      <c r="BI2205" s="8">
        <v>0</v>
      </c>
      <c r="BJ2205" s="8">
        <v>3.08</v>
      </c>
      <c r="BK2205" s="8">
        <v>0</v>
      </c>
      <c r="BL2205" s="8">
        <v>0</v>
      </c>
      <c r="BM2205" s="8">
        <v>0</v>
      </c>
      <c r="BN2205" s="8">
        <v>0</v>
      </c>
      <c r="BO2205" s="8">
        <v>0</v>
      </c>
      <c r="BP2205" s="8">
        <v>0</v>
      </c>
      <c r="BQ2205" s="8">
        <v>0</v>
      </c>
      <c r="BR2205" s="8">
        <v>0</v>
      </c>
    </row>
    <row r="2206" spans="1:70" x14ac:dyDescent="0.25">
      <c r="A2206" s="6">
        <v>35401222</v>
      </c>
      <c r="B2206" t="s">
        <v>4058</v>
      </c>
      <c r="C2206" s="7" t="s">
        <v>421</v>
      </c>
      <c r="D2206" s="7" t="s">
        <v>2647</v>
      </c>
      <c r="E2206" s="7" t="s">
        <v>421</v>
      </c>
      <c r="F2206" t="s">
        <v>2507</v>
      </c>
      <c r="G2206" t="s">
        <v>2648</v>
      </c>
      <c r="H2206" t="s">
        <v>1956</v>
      </c>
      <c r="I2206" t="s">
        <v>130</v>
      </c>
      <c r="J2206" t="s">
        <v>78</v>
      </c>
      <c r="K2206" t="s">
        <v>109</v>
      </c>
      <c r="L2206">
        <v>38.758286454999997</v>
      </c>
      <c r="M2206">
        <v>-120.5159360609</v>
      </c>
      <c r="N2206" s="7" t="s">
        <v>429</v>
      </c>
      <c r="O2206" s="7" t="s">
        <v>4056</v>
      </c>
      <c r="P2206" s="7" t="s">
        <v>431</v>
      </c>
      <c r="Q2206" s="7" t="s">
        <v>170</v>
      </c>
      <c r="R2206" s="7">
        <v>2037</v>
      </c>
      <c r="S2206" s="7">
        <v>287</v>
      </c>
      <c r="T2206" s="7" t="s">
        <v>123</v>
      </c>
      <c r="U2206" s="7"/>
      <c r="V2206" s="7" t="s">
        <v>422</v>
      </c>
      <c r="W2206" s="8">
        <v>0</v>
      </c>
      <c r="X2206" s="8">
        <v>4.3200757575757578</v>
      </c>
      <c r="Y2206" s="8">
        <v>0</v>
      </c>
      <c r="Z2206" s="8">
        <v>4.3200757575757578</v>
      </c>
      <c r="AA2206" s="8">
        <v>0</v>
      </c>
      <c r="AB2206" s="8">
        <v>0</v>
      </c>
      <c r="AC2206" s="8">
        <v>0</v>
      </c>
      <c r="AD2206" s="8">
        <v>0</v>
      </c>
      <c r="AE2206" s="8">
        <v>0</v>
      </c>
      <c r="AF2206" s="8">
        <v>0</v>
      </c>
      <c r="AG2206" s="8">
        <v>0</v>
      </c>
      <c r="AH2206" s="8">
        <v>0</v>
      </c>
      <c r="AI2206" s="8">
        <v>0</v>
      </c>
      <c r="AJ2206" s="8">
        <v>0</v>
      </c>
      <c r="AK2206" s="8">
        <v>0</v>
      </c>
      <c r="AL2206" s="8">
        <v>0</v>
      </c>
      <c r="AM2206" s="8">
        <v>0</v>
      </c>
      <c r="AN2206" s="8">
        <v>0</v>
      </c>
      <c r="AO2206" s="8">
        <v>0</v>
      </c>
      <c r="AP2206" s="8">
        <v>0</v>
      </c>
      <c r="AQ2206" s="8">
        <v>0</v>
      </c>
      <c r="AR2206" s="8">
        <v>0</v>
      </c>
      <c r="AS2206" s="8">
        <v>0</v>
      </c>
      <c r="AT2206" s="8">
        <v>0</v>
      </c>
      <c r="AU2206" s="7">
        <v>0</v>
      </c>
      <c r="AV2206" s="7">
        <v>0</v>
      </c>
      <c r="AW2206" s="7">
        <v>0</v>
      </c>
      <c r="AX2206" s="7">
        <v>0</v>
      </c>
      <c r="AY2206" s="7">
        <v>0</v>
      </c>
      <c r="AZ2206" s="7">
        <v>0</v>
      </c>
      <c r="BA2206" s="7">
        <v>0</v>
      </c>
      <c r="BB2206" s="7">
        <v>0</v>
      </c>
      <c r="BC2206" s="8">
        <v>0</v>
      </c>
      <c r="BD2206" s="8">
        <v>4.3200757575757578</v>
      </c>
      <c r="BE2206" s="8">
        <v>0</v>
      </c>
      <c r="BF2206" s="8">
        <v>4.3200757575757578</v>
      </c>
      <c r="BG2206" s="8">
        <v>0</v>
      </c>
      <c r="BH2206" s="8">
        <v>0</v>
      </c>
      <c r="BI2206" s="8">
        <v>0</v>
      </c>
      <c r="BJ2206" s="8">
        <v>0</v>
      </c>
      <c r="BK2206" s="8">
        <v>0</v>
      </c>
      <c r="BL2206" s="8">
        <v>0</v>
      </c>
      <c r="BM2206" s="8">
        <v>0</v>
      </c>
      <c r="BN2206" s="8">
        <v>0</v>
      </c>
      <c r="BO2206" s="8">
        <v>0</v>
      </c>
      <c r="BP2206" s="8">
        <v>0</v>
      </c>
      <c r="BQ2206" s="8">
        <v>0</v>
      </c>
      <c r="BR2206" s="8">
        <v>0</v>
      </c>
    </row>
    <row r="2207" spans="1:70" x14ac:dyDescent="0.25">
      <c r="A2207" s="6">
        <v>35367466</v>
      </c>
      <c r="B2207" t="s">
        <v>4059</v>
      </c>
      <c r="C2207" s="7" t="s">
        <v>421</v>
      </c>
      <c r="D2207" s="7" t="s">
        <v>2647</v>
      </c>
      <c r="E2207" s="7" t="s">
        <v>421</v>
      </c>
      <c r="F2207" t="s">
        <v>2507</v>
      </c>
      <c r="G2207" t="s">
        <v>2648</v>
      </c>
      <c r="H2207" t="s">
        <v>1956</v>
      </c>
      <c r="I2207" t="s">
        <v>130</v>
      </c>
      <c r="J2207" t="s">
        <v>78</v>
      </c>
      <c r="K2207" t="s">
        <v>109</v>
      </c>
      <c r="L2207">
        <v>38.761860179899998</v>
      </c>
      <c r="M2207">
        <v>-120.55921599360001</v>
      </c>
      <c r="N2207" s="7" t="s">
        <v>429</v>
      </c>
      <c r="O2207" s="7" t="s">
        <v>4056</v>
      </c>
      <c r="P2207" s="7" t="s">
        <v>431</v>
      </c>
      <c r="Q2207" s="7" t="s">
        <v>170</v>
      </c>
      <c r="R2207" s="7">
        <v>2037</v>
      </c>
      <c r="S2207" s="7">
        <v>287</v>
      </c>
      <c r="T2207" s="7" t="s">
        <v>123</v>
      </c>
      <c r="U2207" s="7"/>
      <c r="V2207" s="7" t="s">
        <v>2625</v>
      </c>
      <c r="W2207" s="8">
        <v>0</v>
      </c>
      <c r="X2207" s="8">
        <v>1.41</v>
      </c>
      <c r="Y2207" s="8">
        <v>0</v>
      </c>
      <c r="Z2207" s="8">
        <v>1.41</v>
      </c>
      <c r="AA2207" s="8">
        <v>0</v>
      </c>
      <c r="AB2207" s="8">
        <v>0</v>
      </c>
      <c r="AC2207" s="8">
        <v>0</v>
      </c>
      <c r="AD2207" s="8">
        <v>0</v>
      </c>
      <c r="AE2207" s="8">
        <v>0</v>
      </c>
      <c r="AF2207" s="8">
        <v>0</v>
      </c>
      <c r="AG2207" s="8">
        <v>0</v>
      </c>
      <c r="AH2207" s="8">
        <v>0</v>
      </c>
      <c r="AI2207" s="8">
        <v>0</v>
      </c>
      <c r="AJ2207" s="8">
        <v>0</v>
      </c>
      <c r="AK2207" s="8">
        <v>0</v>
      </c>
      <c r="AL2207" s="8">
        <v>0</v>
      </c>
      <c r="AM2207" s="8">
        <v>0</v>
      </c>
      <c r="AN2207" s="8">
        <v>0</v>
      </c>
      <c r="AO2207" s="8">
        <v>0</v>
      </c>
      <c r="AP2207" s="8">
        <v>0</v>
      </c>
      <c r="AQ2207" s="8">
        <v>0</v>
      </c>
      <c r="AR2207" s="8">
        <v>0</v>
      </c>
      <c r="AS2207" s="8">
        <v>0</v>
      </c>
      <c r="AT2207" s="8">
        <v>0</v>
      </c>
      <c r="AU2207" s="7">
        <v>0</v>
      </c>
      <c r="AV2207" s="7">
        <v>0</v>
      </c>
      <c r="AW2207" s="7">
        <v>0</v>
      </c>
      <c r="AX2207" s="7">
        <v>0</v>
      </c>
      <c r="AY2207" s="7">
        <v>0</v>
      </c>
      <c r="AZ2207" s="7">
        <v>0</v>
      </c>
      <c r="BA2207" s="7">
        <v>0</v>
      </c>
      <c r="BB2207" s="7">
        <v>0</v>
      </c>
      <c r="BC2207" s="8">
        <v>0</v>
      </c>
      <c r="BD2207" s="8">
        <v>1.41</v>
      </c>
      <c r="BE2207" s="8">
        <v>0</v>
      </c>
      <c r="BF2207" s="8">
        <v>1.41</v>
      </c>
      <c r="BG2207" s="8">
        <v>0</v>
      </c>
      <c r="BH2207" s="8">
        <v>0</v>
      </c>
      <c r="BI2207" s="8">
        <v>0</v>
      </c>
      <c r="BJ2207" s="8">
        <v>0</v>
      </c>
      <c r="BK2207" s="8">
        <v>0</v>
      </c>
      <c r="BL2207" s="8">
        <v>0</v>
      </c>
      <c r="BM2207" s="8">
        <v>0</v>
      </c>
      <c r="BN2207" s="8">
        <v>0</v>
      </c>
      <c r="BO2207" s="8">
        <v>0</v>
      </c>
      <c r="BP2207" s="8">
        <v>0</v>
      </c>
      <c r="BQ2207" s="8">
        <v>0</v>
      </c>
      <c r="BR2207" s="8">
        <v>0</v>
      </c>
    </row>
    <row r="2208" spans="1:70" x14ac:dyDescent="0.25">
      <c r="A2208" s="6">
        <v>35373598</v>
      </c>
      <c r="B2208" t="s">
        <v>4060</v>
      </c>
      <c r="C2208" s="7" t="s">
        <v>421</v>
      </c>
      <c r="D2208" s="7" t="s">
        <v>2647</v>
      </c>
      <c r="E2208" s="7" t="s">
        <v>421</v>
      </c>
      <c r="F2208" t="s">
        <v>2507</v>
      </c>
      <c r="G2208" t="s">
        <v>2648</v>
      </c>
      <c r="H2208" t="s">
        <v>1956</v>
      </c>
      <c r="I2208" t="s">
        <v>130</v>
      </c>
      <c r="J2208" t="s">
        <v>78</v>
      </c>
      <c r="K2208" t="s">
        <v>109</v>
      </c>
      <c r="L2208">
        <v>38.763210286300001</v>
      </c>
      <c r="M2208">
        <v>-120.5441575035</v>
      </c>
      <c r="N2208" s="7" t="s">
        <v>429</v>
      </c>
      <c r="O2208" s="7" t="s">
        <v>4056</v>
      </c>
      <c r="P2208" s="7" t="s">
        <v>431</v>
      </c>
      <c r="Q2208" s="7" t="s">
        <v>170</v>
      </c>
      <c r="R2208" s="7">
        <v>2037</v>
      </c>
      <c r="S2208" s="7">
        <v>287</v>
      </c>
      <c r="T2208" s="7" t="s">
        <v>123</v>
      </c>
      <c r="U2208" s="7"/>
      <c r="V2208" s="7" t="s">
        <v>790</v>
      </c>
      <c r="W2208" s="8">
        <v>0</v>
      </c>
      <c r="X2208" s="8">
        <v>2.4300000000000002</v>
      </c>
      <c r="Y2208" s="8">
        <v>0</v>
      </c>
      <c r="Z2208" s="8">
        <v>2.4300000000000002</v>
      </c>
      <c r="AA2208" s="8">
        <v>0</v>
      </c>
      <c r="AB2208" s="8">
        <v>0</v>
      </c>
      <c r="AC2208" s="8">
        <v>0</v>
      </c>
      <c r="AD2208" s="8">
        <v>0</v>
      </c>
      <c r="AE2208" s="8">
        <v>0</v>
      </c>
      <c r="AF2208" s="8">
        <v>0</v>
      </c>
      <c r="AG2208" s="8">
        <v>0</v>
      </c>
      <c r="AH2208" s="8">
        <v>0</v>
      </c>
      <c r="AI2208" s="8">
        <v>0</v>
      </c>
      <c r="AJ2208" s="8">
        <v>0</v>
      </c>
      <c r="AK2208" s="8">
        <v>0</v>
      </c>
      <c r="AL2208" s="8">
        <v>0</v>
      </c>
      <c r="AM2208" s="8">
        <v>0</v>
      </c>
      <c r="AN2208" s="8">
        <v>0</v>
      </c>
      <c r="AO2208" s="8">
        <v>0</v>
      </c>
      <c r="AP2208" s="8">
        <v>0</v>
      </c>
      <c r="AQ2208" s="8">
        <v>0</v>
      </c>
      <c r="AR2208" s="8">
        <v>0</v>
      </c>
      <c r="AS2208" s="8">
        <v>0</v>
      </c>
      <c r="AT2208" s="8">
        <v>0</v>
      </c>
      <c r="AU2208" s="7">
        <v>0</v>
      </c>
      <c r="AV2208" s="7">
        <v>0</v>
      </c>
      <c r="AW2208" s="7">
        <v>0</v>
      </c>
      <c r="AX2208" s="7">
        <v>0</v>
      </c>
      <c r="AY2208" s="7">
        <v>0</v>
      </c>
      <c r="AZ2208" s="7">
        <v>0</v>
      </c>
      <c r="BA2208" s="7">
        <v>0</v>
      </c>
      <c r="BB2208" s="7">
        <v>0</v>
      </c>
      <c r="BC2208" s="8">
        <v>0</v>
      </c>
      <c r="BD2208" s="8">
        <v>2.4300000000000002</v>
      </c>
      <c r="BE2208" s="8">
        <v>0</v>
      </c>
      <c r="BF2208" s="8">
        <v>2.4300000000000002</v>
      </c>
      <c r="BG2208" s="8">
        <v>0</v>
      </c>
      <c r="BH2208" s="8">
        <v>0</v>
      </c>
      <c r="BI2208" s="8">
        <v>0</v>
      </c>
      <c r="BJ2208" s="8">
        <v>0</v>
      </c>
      <c r="BK2208" s="8">
        <v>0</v>
      </c>
      <c r="BL2208" s="8">
        <v>0</v>
      </c>
      <c r="BM2208" s="8">
        <v>0</v>
      </c>
      <c r="BN2208" s="8">
        <v>0</v>
      </c>
      <c r="BO2208" s="8">
        <v>0</v>
      </c>
      <c r="BP2208" s="8">
        <v>0</v>
      </c>
      <c r="BQ2208" s="8">
        <v>0</v>
      </c>
      <c r="BR2208" s="8">
        <v>0</v>
      </c>
    </row>
    <row r="2209" spans="1:70" x14ac:dyDescent="0.25">
      <c r="A2209" s="6">
        <v>35056733</v>
      </c>
      <c r="B2209" t="s">
        <v>4061</v>
      </c>
      <c r="C2209" s="7" t="s">
        <v>137</v>
      </c>
      <c r="D2209" s="7" t="s">
        <v>94</v>
      </c>
      <c r="E2209" s="7" t="s">
        <v>95</v>
      </c>
      <c r="F2209" t="s">
        <v>2507</v>
      </c>
      <c r="G2209" t="s">
        <v>2508</v>
      </c>
      <c r="H2209" t="s">
        <v>1956</v>
      </c>
      <c r="I2209" t="s">
        <v>130</v>
      </c>
      <c r="J2209" t="s">
        <v>78</v>
      </c>
      <c r="K2209" t="s">
        <v>109</v>
      </c>
      <c r="L2209">
        <v>38.782119999999999</v>
      </c>
      <c r="M2209">
        <v>-120.60941</v>
      </c>
      <c r="N2209" s="7" t="s">
        <v>429</v>
      </c>
      <c r="O2209" s="7" t="s">
        <v>4062</v>
      </c>
      <c r="P2209" s="7" t="s">
        <v>431</v>
      </c>
      <c r="Q2209" s="7" t="s">
        <v>170</v>
      </c>
      <c r="R2209" s="7">
        <v>1946</v>
      </c>
      <c r="S2209" s="7">
        <v>49</v>
      </c>
      <c r="T2209" s="7" t="s">
        <v>123</v>
      </c>
      <c r="U2209" s="7" t="s">
        <v>211</v>
      </c>
      <c r="V2209" s="7" t="s">
        <v>80</v>
      </c>
      <c r="W2209" s="8">
        <v>1.7454545454545454</v>
      </c>
      <c r="X2209" s="8">
        <v>0.5757575757575758</v>
      </c>
      <c r="Y2209" s="8">
        <v>0</v>
      </c>
      <c r="Z2209" s="8">
        <v>2.3212121212121213</v>
      </c>
      <c r="AA2209" s="8">
        <v>0</v>
      </c>
      <c r="AB2209" s="8">
        <v>0</v>
      </c>
      <c r="AC2209" s="8">
        <v>0</v>
      </c>
      <c r="AD2209" s="8">
        <v>0</v>
      </c>
      <c r="AE2209" s="8">
        <v>0</v>
      </c>
      <c r="AF2209" s="8">
        <v>0</v>
      </c>
      <c r="AG2209" s="8">
        <v>0</v>
      </c>
      <c r="AH2209" s="8">
        <v>0</v>
      </c>
      <c r="AI2209" s="8">
        <v>0</v>
      </c>
      <c r="AJ2209" s="8">
        <v>0</v>
      </c>
      <c r="AK2209" s="8">
        <v>0</v>
      </c>
      <c r="AL2209" s="8">
        <v>0</v>
      </c>
      <c r="AM2209" s="8">
        <v>0</v>
      </c>
      <c r="AN2209" s="8">
        <v>0</v>
      </c>
      <c r="AO2209" s="8">
        <v>0</v>
      </c>
      <c r="AP2209" s="8">
        <v>0</v>
      </c>
      <c r="AQ2209" s="8">
        <v>1.6231060606060606</v>
      </c>
      <c r="AR2209" s="8">
        <v>0</v>
      </c>
      <c r="AS2209" s="8">
        <v>0</v>
      </c>
      <c r="AT2209" s="8">
        <v>1.6231060606060606</v>
      </c>
      <c r="AU2209" s="7">
        <v>0</v>
      </c>
      <c r="AV2209" s="7">
        <v>1.5151515151515152E-3</v>
      </c>
      <c r="AW2209" s="7">
        <v>0</v>
      </c>
      <c r="AX2209" s="7">
        <v>1.5151515151515152E-3</v>
      </c>
      <c r="AY2209" s="7">
        <v>0.12234848484848485</v>
      </c>
      <c r="AZ2209" s="7">
        <v>0.57424242424242433</v>
      </c>
      <c r="BA2209" s="7">
        <v>0</v>
      </c>
      <c r="BB2209" s="7">
        <v>0.69659090909090915</v>
      </c>
      <c r="BC2209" s="8">
        <v>0</v>
      </c>
      <c r="BD2209" s="8">
        <v>0</v>
      </c>
      <c r="BE2209" s="8">
        <v>0</v>
      </c>
      <c r="BF2209" s="8">
        <v>0</v>
      </c>
      <c r="BG2209" s="8">
        <v>0</v>
      </c>
      <c r="BH2209" s="8">
        <v>0</v>
      </c>
      <c r="BI2209" s="8">
        <v>0</v>
      </c>
      <c r="BJ2209" s="8">
        <v>0</v>
      </c>
      <c r="BK2209" s="8">
        <v>0</v>
      </c>
      <c r="BL2209" s="8">
        <v>0</v>
      </c>
      <c r="BM2209" s="8">
        <v>0</v>
      </c>
      <c r="BN2209" s="8">
        <v>0</v>
      </c>
      <c r="BO2209" s="8">
        <v>0</v>
      </c>
      <c r="BP2209" s="8">
        <v>0</v>
      </c>
      <c r="BQ2209" s="8">
        <v>0</v>
      </c>
      <c r="BR2209" s="8">
        <v>0</v>
      </c>
    </row>
    <row r="2210" spans="1:70" x14ac:dyDescent="0.25">
      <c r="A2210" s="6">
        <v>35057010</v>
      </c>
      <c r="B2210" t="s">
        <v>4063</v>
      </c>
      <c r="C2210" s="7" t="s">
        <v>137</v>
      </c>
      <c r="D2210" s="7" t="s">
        <v>94</v>
      </c>
      <c r="E2210" s="7" t="s">
        <v>95</v>
      </c>
      <c r="F2210" t="s">
        <v>2507</v>
      </c>
      <c r="G2210" t="s">
        <v>2508</v>
      </c>
      <c r="H2210" t="s">
        <v>1956</v>
      </c>
      <c r="I2210" t="s">
        <v>130</v>
      </c>
      <c r="J2210" t="s">
        <v>78</v>
      </c>
      <c r="K2210" t="s">
        <v>109</v>
      </c>
      <c r="L2210">
        <v>38.782119999999999</v>
      </c>
      <c r="M2210">
        <v>-120.60941</v>
      </c>
      <c r="N2210" s="7" t="s">
        <v>429</v>
      </c>
      <c r="O2210" s="7" t="s">
        <v>4062</v>
      </c>
      <c r="P2210" s="7" t="s">
        <v>431</v>
      </c>
      <c r="Q2210" s="7" t="s">
        <v>170</v>
      </c>
      <c r="R2210" s="7">
        <v>1946</v>
      </c>
      <c r="S2210" s="7">
        <v>49</v>
      </c>
      <c r="T2210" s="7" t="s">
        <v>123</v>
      </c>
      <c r="U2210" s="7" t="s">
        <v>211</v>
      </c>
      <c r="V2210" s="7" t="s">
        <v>80</v>
      </c>
      <c r="W2210" s="8">
        <v>0.62518939393939399</v>
      </c>
      <c r="X2210" s="8">
        <v>2.2513257575757577</v>
      </c>
      <c r="Y2210" s="8">
        <v>0</v>
      </c>
      <c r="Z2210" s="8">
        <v>2.8765151515151515</v>
      </c>
      <c r="AA2210" s="8">
        <v>0</v>
      </c>
      <c r="AB2210" s="8">
        <v>0</v>
      </c>
      <c r="AC2210" s="8">
        <v>0</v>
      </c>
      <c r="AD2210" s="8">
        <v>0</v>
      </c>
      <c r="AE2210" s="8">
        <v>0</v>
      </c>
      <c r="AF2210" s="8">
        <v>0</v>
      </c>
      <c r="AG2210" s="8">
        <v>0</v>
      </c>
      <c r="AH2210" s="8">
        <v>0</v>
      </c>
      <c r="AI2210" s="8">
        <v>0</v>
      </c>
      <c r="AJ2210" s="8">
        <v>0</v>
      </c>
      <c r="AK2210" s="8">
        <v>0</v>
      </c>
      <c r="AL2210" s="8">
        <v>0</v>
      </c>
      <c r="AM2210" s="8">
        <v>0</v>
      </c>
      <c r="AN2210" s="8">
        <v>0</v>
      </c>
      <c r="AO2210" s="8">
        <v>0</v>
      </c>
      <c r="AP2210" s="8">
        <v>0</v>
      </c>
      <c r="AQ2210" s="8">
        <v>0</v>
      </c>
      <c r="AR2210" s="8">
        <v>0</v>
      </c>
      <c r="AS2210" s="8">
        <v>0</v>
      </c>
      <c r="AT2210" s="8">
        <v>0</v>
      </c>
      <c r="AU2210" s="7">
        <v>0</v>
      </c>
      <c r="AV2210" s="7">
        <v>0</v>
      </c>
      <c r="AW2210" s="7">
        <v>0</v>
      </c>
      <c r="AX2210" s="7">
        <v>0</v>
      </c>
      <c r="AY2210" s="7">
        <v>0.62518939393939399</v>
      </c>
      <c r="AZ2210" s="7">
        <v>2.2513257575757577</v>
      </c>
      <c r="BA2210" s="7">
        <v>0</v>
      </c>
      <c r="BB2210" s="7">
        <v>2.8765151515151519</v>
      </c>
      <c r="BC2210" s="8">
        <v>0</v>
      </c>
      <c r="BD2210" s="8">
        <v>0</v>
      </c>
      <c r="BE2210" s="8">
        <v>0</v>
      </c>
      <c r="BF2210" s="8">
        <v>0</v>
      </c>
      <c r="BG2210" s="8">
        <v>0</v>
      </c>
      <c r="BH2210" s="8">
        <v>0</v>
      </c>
      <c r="BI2210" s="8">
        <v>0</v>
      </c>
      <c r="BJ2210" s="8">
        <v>0</v>
      </c>
      <c r="BK2210" s="8">
        <v>0</v>
      </c>
      <c r="BL2210" s="8">
        <v>0</v>
      </c>
      <c r="BM2210" s="8">
        <v>0</v>
      </c>
      <c r="BN2210" s="8">
        <v>0</v>
      </c>
      <c r="BO2210" s="8">
        <v>0</v>
      </c>
      <c r="BP2210" s="8">
        <v>0</v>
      </c>
      <c r="BQ2210" s="8">
        <v>0</v>
      </c>
      <c r="BR2210" s="8">
        <v>0</v>
      </c>
    </row>
    <row r="2211" spans="1:70" x14ac:dyDescent="0.25">
      <c r="A2211" s="6">
        <v>35057017</v>
      </c>
      <c r="B2211" t="s">
        <v>4064</v>
      </c>
      <c r="C2211" s="7" t="s">
        <v>93</v>
      </c>
      <c r="D2211" s="7" t="s">
        <v>94</v>
      </c>
      <c r="E2211" s="7" t="s">
        <v>95</v>
      </c>
      <c r="F2211" t="s">
        <v>2507</v>
      </c>
      <c r="G2211" t="s">
        <v>2508</v>
      </c>
      <c r="H2211" t="s">
        <v>1956</v>
      </c>
      <c r="I2211" t="s">
        <v>130</v>
      </c>
      <c r="J2211" t="s">
        <v>78</v>
      </c>
      <c r="K2211" t="s">
        <v>109</v>
      </c>
      <c r="L2211">
        <v>38.782119999999999</v>
      </c>
      <c r="M2211">
        <v>-120.60941</v>
      </c>
      <c r="N2211" s="7" t="s">
        <v>429</v>
      </c>
      <c r="O2211" s="7" t="s">
        <v>4062</v>
      </c>
      <c r="P2211" s="7" t="s">
        <v>431</v>
      </c>
      <c r="Q2211" s="7" t="s">
        <v>170</v>
      </c>
      <c r="R2211" s="7">
        <v>1946</v>
      </c>
      <c r="S2211" s="7"/>
      <c r="T2211" s="7"/>
      <c r="U2211" s="7"/>
      <c r="V2211" s="7" t="s">
        <v>101</v>
      </c>
      <c r="W2211" s="8">
        <v>1.7056818181818181</v>
      </c>
      <c r="X2211" s="8">
        <v>0</v>
      </c>
      <c r="Y2211" s="8">
        <v>0</v>
      </c>
      <c r="Z2211" s="8">
        <v>1.7056818181818181</v>
      </c>
      <c r="AA2211" s="8">
        <v>0</v>
      </c>
      <c r="AB2211" s="8">
        <v>0</v>
      </c>
      <c r="AC2211" s="8">
        <v>0</v>
      </c>
      <c r="AD2211" s="8">
        <v>0</v>
      </c>
      <c r="AE2211" s="8">
        <v>1.7056818181818179</v>
      </c>
      <c r="AF2211" s="8">
        <v>0</v>
      </c>
      <c r="AG2211" s="8">
        <v>0</v>
      </c>
      <c r="AH2211" s="8">
        <v>1.7056818181818179</v>
      </c>
      <c r="AI2211" s="8">
        <v>0</v>
      </c>
      <c r="AJ2211" s="8">
        <v>0</v>
      </c>
      <c r="AK2211" s="8">
        <v>0</v>
      </c>
      <c r="AL2211" s="8">
        <v>0</v>
      </c>
      <c r="AM2211" s="8">
        <v>0</v>
      </c>
      <c r="AN2211" s="8">
        <v>0</v>
      </c>
      <c r="AO2211" s="8">
        <v>0</v>
      </c>
      <c r="AP2211" s="8">
        <v>0</v>
      </c>
      <c r="AQ2211" s="8">
        <v>0</v>
      </c>
      <c r="AR2211" s="8">
        <v>0</v>
      </c>
      <c r="AS2211" s="8">
        <v>0</v>
      </c>
      <c r="AT2211" s="8">
        <v>0</v>
      </c>
      <c r="AU2211" s="7">
        <v>0</v>
      </c>
      <c r="AV2211" s="7">
        <v>0</v>
      </c>
      <c r="AW2211" s="7">
        <v>0</v>
      </c>
      <c r="AX2211" s="7">
        <v>0</v>
      </c>
      <c r="AY2211" s="7">
        <v>0</v>
      </c>
      <c r="AZ2211" s="7">
        <v>0</v>
      </c>
      <c r="BA2211" s="7">
        <v>0</v>
      </c>
      <c r="BB2211" s="7">
        <v>0</v>
      </c>
      <c r="BC2211" s="8">
        <v>0</v>
      </c>
      <c r="BD2211" s="8">
        <v>0</v>
      </c>
      <c r="BE2211" s="8">
        <v>0</v>
      </c>
      <c r="BF2211" s="8">
        <v>0</v>
      </c>
      <c r="BG2211" s="8">
        <v>0</v>
      </c>
      <c r="BH2211" s="8">
        <v>0</v>
      </c>
      <c r="BI2211" s="8">
        <v>0</v>
      </c>
      <c r="BJ2211" s="8">
        <v>0</v>
      </c>
      <c r="BK2211" s="8">
        <v>0</v>
      </c>
      <c r="BL2211" s="8">
        <v>0</v>
      </c>
      <c r="BM2211" s="8">
        <v>0</v>
      </c>
      <c r="BN2211" s="8">
        <v>0</v>
      </c>
      <c r="BO2211" s="8">
        <v>0</v>
      </c>
      <c r="BP2211" s="8">
        <v>0</v>
      </c>
      <c r="BQ2211" s="8">
        <v>0</v>
      </c>
      <c r="BR2211" s="8">
        <v>0</v>
      </c>
    </row>
    <row r="2212" spans="1:70" x14ac:dyDescent="0.25">
      <c r="A2212" s="6">
        <v>35057018</v>
      </c>
      <c r="B2212" t="s">
        <v>4065</v>
      </c>
      <c r="C2212" s="7" t="s">
        <v>115</v>
      </c>
      <c r="D2212" s="7" t="s">
        <v>94</v>
      </c>
      <c r="E2212" s="7" t="s">
        <v>95</v>
      </c>
      <c r="F2212" t="s">
        <v>2507</v>
      </c>
      <c r="G2212" t="s">
        <v>2508</v>
      </c>
      <c r="H2212" t="s">
        <v>1956</v>
      </c>
      <c r="I2212" t="s">
        <v>130</v>
      </c>
      <c r="J2212" t="s">
        <v>78</v>
      </c>
      <c r="K2212" t="s">
        <v>109</v>
      </c>
      <c r="L2212">
        <v>38.782119999999999</v>
      </c>
      <c r="M2212">
        <v>-120.60941</v>
      </c>
      <c r="N2212" s="7" t="s">
        <v>429</v>
      </c>
      <c r="O2212" s="7" t="s">
        <v>4062</v>
      </c>
      <c r="P2212" s="7" t="s">
        <v>431</v>
      </c>
      <c r="Q2212" s="7" t="s">
        <v>170</v>
      </c>
      <c r="R2212" s="7">
        <v>1946</v>
      </c>
      <c r="S2212" s="7">
        <v>49</v>
      </c>
      <c r="T2212" s="7" t="s">
        <v>123</v>
      </c>
      <c r="U2212" s="7"/>
      <c r="V2212" s="7" t="s">
        <v>200</v>
      </c>
      <c r="W2212" s="8">
        <v>0.22367424242424241</v>
      </c>
      <c r="X2212" s="8">
        <v>4.1255681818181822</v>
      </c>
      <c r="Y2212" s="8">
        <v>0</v>
      </c>
      <c r="Z2212" s="8">
        <v>4.3492424242424246</v>
      </c>
      <c r="AA2212" s="8">
        <v>0</v>
      </c>
      <c r="AB2212" s="8">
        <v>0</v>
      </c>
      <c r="AC2212" s="8">
        <v>0</v>
      </c>
      <c r="AD2212" s="8">
        <v>0</v>
      </c>
      <c r="AE2212" s="8">
        <v>0</v>
      </c>
      <c r="AF2212" s="8">
        <v>0</v>
      </c>
      <c r="AG2212" s="8">
        <v>0</v>
      </c>
      <c r="AH2212" s="8">
        <v>0</v>
      </c>
      <c r="AI2212" s="8">
        <v>0</v>
      </c>
      <c r="AJ2212" s="8">
        <v>0</v>
      </c>
      <c r="AK2212" s="8">
        <v>0</v>
      </c>
      <c r="AL2212" s="8">
        <v>0</v>
      </c>
      <c r="AM2212" s="8">
        <v>0</v>
      </c>
      <c r="AN2212" s="8">
        <v>0</v>
      </c>
      <c r="AO2212" s="8">
        <v>0</v>
      </c>
      <c r="AP2212" s="8">
        <v>0</v>
      </c>
      <c r="AQ2212" s="8">
        <v>0.22367424242424241</v>
      </c>
      <c r="AR2212" s="8">
        <v>4.1255681818181822</v>
      </c>
      <c r="AS2212" s="8">
        <v>0</v>
      </c>
      <c r="AT2212" s="8">
        <v>4.3492424242424246</v>
      </c>
      <c r="AU2212" s="7">
        <v>0</v>
      </c>
      <c r="AV2212" s="7">
        <v>0</v>
      </c>
      <c r="AW2212" s="7">
        <v>0</v>
      </c>
      <c r="AX2212" s="7">
        <v>0</v>
      </c>
      <c r="AY2212" s="7">
        <v>0</v>
      </c>
      <c r="AZ2212" s="7">
        <v>0</v>
      </c>
      <c r="BA2212" s="7">
        <v>0</v>
      </c>
      <c r="BB2212" s="7">
        <v>0</v>
      </c>
      <c r="BC2212" s="8">
        <v>0</v>
      </c>
      <c r="BD2212" s="8">
        <v>0</v>
      </c>
      <c r="BE2212" s="8">
        <v>0</v>
      </c>
      <c r="BF2212" s="8">
        <v>0</v>
      </c>
      <c r="BG2212" s="8">
        <v>0</v>
      </c>
      <c r="BH2212" s="8">
        <v>0</v>
      </c>
      <c r="BI2212" s="8">
        <v>0</v>
      </c>
      <c r="BJ2212" s="8">
        <v>0</v>
      </c>
      <c r="BK2212" s="8">
        <v>0</v>
      </c>
      <c r="BL2212" s="8">
        <v>0</v>
      </c>
      <c r="BM2212" s="8">
        <v>0</v>
      </c>
      <c r="BN2212" s="8">
        <v>0</v>
      </c>
      <c r="BO2212" s="8">
        <v>0</v>
      </c>
      <c r="BP2212" s="8">
        <v>0</v>
      </c>
      <c r="BQ2212" s="8">
        <v>0</v>
      </c>
      <c r="BR2212" s="8">
        <v>0</v>
      </c>
    </row>
    <row r="2213" spans="1:70" x14ac:dyDescent="0.25">
      <c r="A2213" s="6">
        <v>35109540</v>
      </c>
      <c r="B2213" t="s">
        <v>4066</v>
      </c>
      <c r="C2213" s="7" t="s">
        <v>93</v>
      </c>
      <c r="D2213" s="7" t="s">
        <v>94</v>
      </c>
      <c r="E2213" s="7" t="s">
        <v>95</v>
      </c>
      <c r="F2213" t="s">
        <v>2507</v>
      </c>
      <c r="G2213" t="s">
        <v>2508</v>
      </c>
      <c r="H2213" t="s">
        <v>1218</v>
      </c>
      <c r="I2213" t="s">
        <v>130</v>
      </c>
      <c r="J2213" t="s">
        <v>78</v>
      </c>
      <c r="K2213" t="s">
        <v>109</v>
      </c>
      <c r="L2213">
        <v>38.679945407699996</v>
      </c>
      <c r="M2213">
        <v>-120.6297955273</v>
      </c>
      <c r="N2213" s="7" t="s">
        <v>429</v>
      </c>
      <c r="O2213" s="7" t="s">
        <v>4062</v>
      </c>
      <c r="P2213" s="7" t="s">
        <v>431</v>
      </c>
      <c r="Q2213" s="7" t="s">
        <v>170</v>
      </c>
      <c r="R2213" s="7">
        <v>1946</v>
      </c>
      <c r="S2213" s="7"/>
      <c r="T2213" s="7"/>
      <c r="U2213" s="7"/>
      <c r="V2213" s="7" t="s">
        <v>101</v>
      </c>
      <c r="W2213" s="8">
        <v>1.3380681818181819</v>
      </c>
      <c r="X2213" s="8">
        <v>0</v>
      </c>
      <c r="Y2213" s="8">
        <v>0</v>
      </c>
      <c r="Z2213" s="8">
        <v>1.3380681818181819</v>
      </c>
      <c r="AA2213" s="8">
        <v>0</v>
      </c>
      <c r="AB2213" s="8">
        <v>0</v>
      </c>
      <c r="AC2213" s="8">
        <v>0</v>
      </c>
      <c r="AD2213" s="8">
        <v>0</v>
      </c>
      <c r="AE2213" s="8">
        <v>0</v>
      </c>
      <c r="AF2213" s="8">
        <v>0</v>
      </c>
      <c r="AG2213" s="8">
        <v>0</v>
      </c>
      <c r="AH2213" s="8">
        <v>0</v>
      </c>
      <c r="AI2213" s="8">
        <v>1.3380681818181817</v>
      </c>
      <c r="AJ2213" s="8">
        <v>0</v>
      </c>
      <c r="AK2213" s="8">
        <v>0</v>
      </c>
      <c r="AL2213" s="8">
        <v>1.3380681818181817</v>
      </c>
      <c r="AM2213" s="8">
        <v>0</v>
      </c>
      <c r="AN2213" s="8">
        <v>0</v>
      </c>
      <c r="AO2213" s="8">
        <v>0</v>
      </c>
      <c r="AP2213" s="8">
        <v>0</v>
      </c>
      <c r="AQ2213" s="8">
        <v>0</v>
      </c>
      <c r="AR2213" s="8">
        <v>0</v>
      </c>
      <c r="AS2213" s="8">
        <v>0</v>
      </c>
      <c r="AT2213" s="8">
        <v>0</v>
      </c>
      <c r="AU2213" s="7">
        <v>0</v>
      </c>
      <c r="AV2213" s="7">
        <v>0</v>
      </c>
      <c r="AW2213" s="7">
        <v>0</v>
      </c>
      <c r="AX2213" s="7">
        <v>0</v>
      </c>
      <c r="AY2213" s="7">
        <v>0</v>
      </c>
      <c r="AZ2213" s="7">
        <v>0</v>
      </c>
      <c r="BA2213" s="7">
        <v>0</v>
      </c>
      <c r="BB2213" s="7">
        <v>0</v>
      </c>
      <c r="BC2213" s="8">
        <v>0</v>
      </c>
      <c r="BD2213" s="8">
        <v>0</v>
      </c>
      <c r="BE2213" s="8">
        <v>0</v>
      </c>
      <c r="BF2213" s="8">
        <v>0</v>
      </c>
      <c r="BG2213" s="8">
        <v>0</v>
      </c>
      <c r="BH2213" s="8">
        <v>0</v>
      </c>
      <c r="BI2213" s="8">
        <v>0</v>
      </c>
      <c r="BJ2213" s="8">
        <v>0</v>
      </c>
      <c r="BK2213" s="8">
        <v>0</v>
      </c>
      <c r="BL2213" s="8">
        <v>0</v>
      </c>
      <c r="BM2213" s="8">
        <v>0</v>
      </c>
      <c r="BN2213" s="8">
        <v>0</v>
      </c>
      <c r="BO2213" s="8">
        <v>0</v>
      </c>
      <c r="BP2213" s="8">
        <v>0</v>
      </c>
      <c r="BQ2213" s="8">
        <v>0</v>
      </c>
      <c r="BR2213" s="8">
        <v>0</v>
      </c>
    </row>
    <row r="2214" spans="1:70" x14ac:dyDescent="0.25">
      <c r="A2214" s="6">
        <v>35109541</v>
      </c>
      <c r="B2214" t="s">
        <v>4067</v>
      </c>
      <c r="C2214" s="7" t="s">
        <v>137</v>
      </c>
      <c r="D2214" s="7" t="s">
        <v>94</v>
      </c>
      <c r="E2214" s="7" t="s">
        <v>95</v>
      </c>
      <c r="F2214" t="s">
        <v>2507</v>
      </c>
      <c r="G2214" t="s">
        <v>2508</v>
      </c>
      <c r="H2214" t="s">
        <v>1218</v>
      </c>
      <c r="I2214" t="s">
        <v>130</v>
      </c>
      <c r="J2214" t="s">
        <v>78</v>
      </c>
      <c r="K2214" t="s">
        <v>109</v>
      </c>
      <c r="L2214">
        <v>38.683937516900002</v>
      </c>
      <c r="M2214">
        <v>-120.6354133049</v>
      </c>
      <c r="N2214" s="7" t="s">
        <v>429</v>
      </c>
      <c r="O2214" s="7" t="s">
        <v>4062</v>
      </c>
      <c r="P2214" s="7" t="s">
        <v>431</v>
      </c>
      <c r="Q2214" s="7" t="s">
        <v>170</v>
      </c>
      <c r="R2214" s="7">
        <v>1946</v>
      </c>
      <c r="S2214" s="7">
        <v>49</v>
      </c>
      <c r="T2214" s="7" t="s">
        <v>123</v>
      </c>
      <c r="U2214" s="7" t="s">
        <v>211</v>
      </c>
      <c r="V2214" s="7" t="s">
        <v>80</v>
      </c>
      <c r="W2214" s="8">
        <v>2.8136363636363635</v>
      </c>
      <c r="X2214" s="8">
        <v>0.37954545454545452</v>
      </c>
      <c r="Y2214" s="8">
        <v>0</v>
      </c>
      <c r="Z2214" s="8">
        <v>3.1931818181818183</v>
      </c>
      <c r="AA2214" s="8">
        <v>0</v>
      </c>
      <c r="AB2214" s="8">
        <v>0</v>
      </c>
      <c r="AC2214" s="8">
        <v>0</v>
      </c>
      <c r="AD2214" s="8">
        <v>0</v>
      </c>
      <c r="AE2214" s="8">
        <v>0</v>
      </c>
      <c r="AF2214" s="8">
        <v>0</v>
      </c>
      <c r="AG2214" s="8">
        <v>0</v>
      </c>
      <c r="AH2214" s="8">
        <v>0</v>
      </c>
      <c r="AI2214" s="8">
        <v>0</v>
      </c>
      <c r="AJ2214" s="8">
        <v>0</v>
      </c>
      <c r="AK2214" s="8">
        <v>0</v>
      </c>
      <c r="AL2214" s="8">
        <v>0</v>
      </c>
      <c r="AM2214" s="8">
        <v>0</v>
      </c>
      <c r="AN2214" s="8">
        <v>0</v>
      </c>
      <c r="AO2214" s="8">
        <v>0</v>
      </c>
      <c r="AP2214" s="8">
        <v>0</v>
      </c>
      <c r="AQ2214" s="8">
        <v>2.2007575757575757</v>
      </c>
      <c r="AR2214" s="8">
        <v>4.0719696969696968E-2</v>
      </c>
      <c r="AS2214" s="8">
        <v>0</v>
      </c>
      <c r="AT2214" s="8">
        <v>2.2414772727272725</v>
      </c>
      <c r="AU2214" s="7">
        <v>0.13655303030303045</v>
      </c>
      <c r="AV2214" s="7">
        <v>0</v>
      </c>
      <c r="AW2214" s="7">
        <v>0</v>
      </c>
      <c r="AX2214" s="7">
        <v>0.13655303030303045</v>
      </c>
      <c r="AY2214" s="7">
        <v>0.43560606060605989</v>
      </c>
      <c r="AZ2214" s="7">
        <v>0.37954545454545452</v>
      </c>
      <c r="BA2214" s="7">
        <v>0</v>
      </c>
      <c r="BB2214" s="7">
        <v>0.81515151515151441</v>
      </c>
      <c r="BC2214" s="8">
        <v>0</v>
      </c>
      <c r="BD2214" s="8">
        <v>0</v>
      </c>
      <c r="BE2214" s="8">
        <v>0</v>
      </c>
      <c r="BF2214" s="8">
        <v>0</v>
      </c>
      <c r="BG2214" s="8">
        <v>0</v>
      </c>
      <c r="BH2214" s="8">
        <v>0</v>
      </c>
      <c r="BI2214" s="8">
        <v>0</v>
      </c>
      <c r="BJ2214" s="8">
        <v>0</v>
      </c>
      <c r="BK2214" s="8">
        <v>0</v>
      </c>
      <c r="BL2214" s="8">
        <v>0</v>
      </c>
      <c r="BM2214" s="8">
        <v>0</v>
      </c>
      <c r="BN2214" s="8">
        <v>0</v>
      </c>
      <c r="BO2214" s="8">
        <v>0</v>
      </c>
      <c r="BP2214" s="8">
        <v>0</v>
      </c>
      <c r="BQ2214" s="8">
        <v>0</v>
      </c>
      <c r="BR2214" s="8">
        <v>0</v>
      </c>
    </row>
    <row r="2215" spans="1:70" x14ac:dyDescent="0.25">
      <c r="A2215" s="6">
        <v>35109542</v>
      </c>
      <c r="B2215" t="s">
        <v>4068</v>
      </c>
      <c r="C2215" s="7" t="s">
        <v>93</v>
      </c>
      <c r="D2215" s="7" t="s">
        <v>94</v>
      </c>
      <c r="E2215" s="7" t="s">
        <v>95</v>
      </c>
      <c r="F2215" t="s">
        <v>2507</v>
      </c>
      <c r="G2215" t="s">
        <v>2508</v>
      </c>
      <c r="H2215" t="s">
        <v>1218</v>
      </c>
      <c r="I2215" t="s">
        <v>130</v>
      </c>
      <c r="J2215" t="s">
        <v>78</v>
      </c>
      <c r="K2215" t="s">
        <v>109</v>
      </c>
      <c r="L2215">
        <v>38.680486307700001</v>
      </c>
      <c r="M2215">
        <v>-120.6373087007</v>
      </c>
      <c r="N2215" s="7" t="s">
        <v>429</v>
      </c>
      <c r="O2215" s="7" t="s">
        <v>4062</v>
      </c>
      <c r="P2215" s="7" t="s">
        <v>431</v>
      </c>
      <c r="Q2215" s="7" t="s">
        <v>170</v>
      </c>
      <c r="R2215" s="7">
        <v>1946</v>
      </c>
      <c r="S2215" s="7"/>
      <c r="T2215" s="7"/>
      <c r="U2215" s="7"/>
      <c r="V2215" s="7" t="s">
        <v>101</v>
      </c>
      <c r="W2215" s="8">
        <v>1.8320075757575758</v>
      </c>
      <c r="X2215" s="8">
        <v>0</v>
      </c>
      <c r="Y2215" s="8">
        <v>0</v>
      </c>
      <c r="Z2215" s="8">
        <v>1.8320075757575758</v>
      </c>
      <c r="AA2215" s="8">
        <v>0</v>
      </c>
      <c r="AB2215" s="8">
        <v>0</v>
      </c>
      <c r="AC2215" s="8">
        <v>0</v>
      </c>
      <c r="AD2215" s="8">
        <v>0</v>
      </c>
      <c r="AE2215" s="8">
        <v>1.8320075757575756</v>
      </c>
      <c r="AF2215" s="8">
        <v>0</v>
      </c>
      <c r="AG2215" s="8">
        <v>0</v>
      </c>
      <c r="AH2215" s="8">
        <v>1.8320075757575756</v>
      </c>
      <c r="AI2215" s="8">
        <v>0</v>
      </c>
      <c r="AJ2215" s="8">
        <v>0</v>
      </c>
      <c r="AK2215" s="8">
        <v>0</v>
      </c>
      <c r="AL2215" s="8">
        <v>0</v>
      </c>
      <c r="AM2215" s="8">
        <v>0</v>
      </c>
      <c r="AN2215" s="8">
        <v>0</v>
      </c>
      <c r="AO2215" s="8">
        <v>0</v>
      </c>
      <c r="AP2215" s="8">
        <v>0</v>
      </c>
      <c r="AQ2215" s="8">
        <v>0</v>
      </c>
      <c r="AR2215" s="8">
        <v>0</v>
      </c>
      <c r="AS2215" s="8">
        <v>0</v>
      </c>
      <c r="AT2215" s="8">
        <v>0</v>
      </c>
      <c r="AU2215" s="7">
        <v>0</v>
      </c>
      <c r="AV2215" s="7">
        <v>0</v>
      </c>
      <c r="AW2215" s="7">
        <v>0</v>
      </c>
      <c r="AX2215" s="7">
        <v>0</v>
      </c>
      <c r="AY2215" s="7">
        <v>0</v>
      </c>
      <c r="AZ2215" s="7">
        <v>0</v>
      </c>
      <c r="BA2215" s="7">
        <v>0</v>
      </c>
      <c r="BB2215" s="7">
        <v>0</v>
      </c>
      <c r="BC2215" s="8">
        <v>0</v>
      </c>
      <c r="BD2215" s="8">
        <v>0</v>
      </c>
      <c r="BE2215" s="8">
        <v>0</v>
      </c>
      <c r="BF2215" s="8">
        <v>0</v>
      </c>
      <c r="BG2215" s="8">
        <v>0</v>
      </c>
      <c r="BH2215" s="8">
        <v>0</v>
      </c>
      <c r="BI2215" s="8">
        <v>0</v>
      </c>
      <c r="BJ2215" s="8">
        <v>0</v>
      </c>
      <c r="BK2215" s="8">
        <v>0</v>
      </c>
      <c r="BL2215" s="8">
        <v>0</v>
      </c>
      <c r="BM2215" s="8">
        <v>0</v>
      </c>
      <c r="BN2215" s="8">
        <v>0</v>
      </c>
      <c r="BO2215" s="8">
        <v>0</v>
      </c>
      <c r="BP2215" s="8">
        <v>0</v>
      </c>
      <c r="BQ2215" s="8">
        <v>0</v>
      </c>
      <c r="BR2215" s="8">
        <v>0</v>
      </c>
    </row>
    <row r="2216" spans="1:70" x14ac:dyDescent="0.25">
      <c r="A2216" s="6">
        <v>35109543</v>
      </c>
      <c r="B2216" t="s">
        <v>4069</v>
      </c>
      <c r="C2216" s="7" t="s">
        <v>93</v>
      </c>
      <c r="D2216" s="7" t="s">
        <v>94</v>
      </c>
      <c r="E2216" s="7" t="s">
        <v>95</v>
      </c>
      <c r="F2216" t="s">
        <v>2507</v>
      </c>
      <c r="G2216" t="s">
        <v>2508</v>
      </c>
      <c r="H2216" t="s">
        <v>1218</v>
      </c>
      <c r="I2216" t="s">
        <v>130</v>
      </c>
      <c r="J2216" t="s">
        <v>78</v>
      </c>
      <c r="K2216" t="s">
        <v>109</v>
      </c>
      <c r="L2216">
        <v>38.6744548243</v>
      </c>
      <c r="M2216">
        <v>-120.6452524102</v>
      </c>
      <c r="N2216" s="7" t="s">
        <v>429</v>
      </c>
      <c r="O2216" s="7" t="s">
        <v>4062</v>
      </c>
      <c r="P2216" s="7" t="s">
        <v>431</v>
      </c>
      <c r="Q2216" s="7" t="s">
        <v>170</v>
      </c>
      <c r="R2216" s="7">
        <v>1946</v>
      </c>
      <c r="S2216" s="7"/>
      <c r="T2216" s="7"/>
      <c r="U2216" s="7"/>
      <c r="V2216" s="7" t="s">
        <v>101</v>
      </c>
      <c r="W2216" s="8">
        <v>1.6897727272727272</v>
      </c>
      <c r="X2216" s="8">
        <v>0</v>
      </c>
      <c r="Y2216" s="8">
        <v>0</v>
      </c>
      <c r="Z2216" s="8">
        <v>1.6897727272727272</v>
      </c>
      <c r="AA2216" s="8">
        <v>0</v>
      </c>
      <c r="AB2216" s="8">
        <v>0</v>
      </c>
      <c r="AC2216" s="8">
        <v>0</v>
      </c>
      <c r="AD2216" s="8">
        <v>0</v>
      </c>
      <c r="AE2216" s="8">
        <v>1.6897727272727276</v>
      </c>
      <c r="AF2216" s="8">
        <v>0</v>
      </c>
      <c r="AG2216" s="8">
        <v>0</v>
      </c>
      <c r="AH2216" s="8">
        <v>1.6897727272727276</v>
      </c>
      <c r="AI2216" s="8">
        <v>0</v>
      </c>
      <c r="AJ2216" s="8">
        <v>0</v>
      </c>
      <c r="AK2216" s="8">
        <v>0</v>
      </c>
      <c r="AL2216" s="8">
        <v>0</v>
      </c>
      <c r="AM2216" s="8">
        <v>0</v>
      </c>
      <c r="AN2216" s="8">
        <v>0</v>
      </c>
      <c r="AO2216" s="8">
        <v>0</v>
      </c>
      <c r="AP2216" s="8">
        <v>0</v>
      </c>
      <c r="AQ2216" s="8">
        <v>0</v>
      </c>
      <c r="AR2216" s="8">
        <v>0</v>
      </c>
      <c r="AS2216" s="8">
        <v>0</v>
      </c>
      <c r="AT2216" s="8">
        <v>0</v>
      </c>
      <c r="AU2216" s="7">
        <v>0</v>
      </c>
      <c r="AV2216" s="7">
        <v>0</v>
      </c>
      <c r="AW2216" s="7">
        <v>0</v>
      </c>
      <c r="AX2216" s="7">
        <v>0</v>
      </c>
      <c r="AY2216" s="7">
        <v>0</v>
      </c>
      <c r="AZ2216" s="7">
        <v>0</v>
      </c>
      <c r="BA2216" s="7">
        <v>0</v>
      </c>
      <c r="BB2216" s="7">
        <v>0</v>
      </c>
      <c r="BC2216" s="8">
        <v>0</v>
      </c>
      <c r="BD2216" s="8">
        <v>0</v>
      </c>
      <c r="BE2216" s="8">
        <v>0</v>
      </c>
      <c r="BF2216" s="8">
        <v>0</v>
      </c>
      <c r="BG2216" s="8">
        <v>0</v>
      </c>
      <c r="BH2216" s="8">
        <v>0</v>
      </c>
      <c r="BI2216" s="8">
        <v>0</v>
      </c>
      <c r="BJ2216" s="8">
        <v>0</v>
      </c>
      <c r="BK2216" s="8">
        <v>0</v>
      </c>
      <c r="BL2216" s="8">
        <v>0</v>
      </c>
      <c r="BM2216" s="8">
        <v>0</v>
      </c>
      <c r="BN2216" s="8">
        <v>0</v>
      </c>
      <c r="BO2216" s="8">
        <v>0</v>
      </c>
      <c r="BP2216" s="8">
        <v>0</v>
      </c>
      <c r="BQ2216" s="8">
        <v>0</v>
      </c>
      <c r="BR2216" s="8">
        <v>0</v>
      </c>
    </row>
    <row r="2217" spans="1:70" x14ac:dyDescent="0.25">
      <c r="A2217" s="6">
        <v>35109545</v>
      </c>
      <c r="B2217" t="s">
        <v>4070</v>
      </c>
      <c r="C2217" s="7" t="s">
        <v>93</v>
      </c>
      <c r="D2217" s="7" t="s">
        <v>94</v>
      </c>
      <c r="E2217" s="7" t="s">
        <v>95</v>
      </c>
      <c r="F2217" t="s">
        <v>2507</v>
      </c>
      <c r="G2217" t="s">
        <v>2508</v>
      </c>
      <c r="H2217" t="s">
        <v>1218</v>
      </c>
      <c r="I2217" t="s">
        <v>130</v>
      </c>
      <c r="J2217" t="s">
        <v>78</v>
      </c>
      <c r="K2217" t="s">
        <v>109</v>
      </c>
      <c r="L2217">
        <v>38.689437011499997</v>
      </c>
      <c r="M2217">
        <v>-120.622098712</v>
      </c>
      <c r="N2217" s="7" t="s">
        <v>429</v>
      </c>
      <c r="O2217" s="7" t="s">
        <v>4071</v>
      </c>
      <c r="P2217" s="7" t="s">
        <v>431</v>
      </c>
      <c r="Q2217" s="7" t="s">
        <v>170</v>
      </c>
      <c r="R2217" s="7">
        <v>1946</v>
      </c>
      <c r="S2217" s="7"/>
      <c r="T2217" s="7"/>
      <c r="U2217" s="7"/>
      <c r="V2217" s="7" t="s">
        <v>101</v>
      </c>
      <c r="W2217" s="8">
        <v>2.428219696969697</v>
      </c>
      <c r="X2217" s="8">
        <v>0</v>
      </c>
      <c r="Y2217" s="8">
        <v>0</v>
      </c>
      <c r="Z2217" s="8">
        <v>2.428219696969697</v>
      </c>
      <c r="AA2217" s="8">
        <v>0</v>
      </c>
      <c r="AB2217" s="8">
        <v>0</v>
      </c>
      <c r="AC2217" s="8">
        <v>0</v>
      </c>
      <c r="AD2217" s="8">
        <v>0</v>
      </c>
      <c r="AE2217" s="8">
        <v>0</v>
      </c>
      <c r="AF2217" s="8">
        <v>0</v>
      </c>
      <c r="AG2217" s="8">
        <v>0</v>
      </c>
      <c r="AH2217" s="8">
        <v>0</v>
      </c>
      <c r="AI2217" s="8">
        <v>2.4282196969696965</v>
      </c>
      <c r="AJ2217" s="8">
        <v>0</v>
      </c>
      <c r="AK2217" s="8">
        <v>0</v>
      </c>
      <c r="AL2217" s="8">
        <v>2.4282196969696965</v>
      </c>
      <c r="AM2217" s="8">
        <v>0</v>
      </c>
      <c r="AN2217" s="8">
        <v>0</v>
      </c>
      <c r="AO2217" s="8">
        <v>0</v>
      </c>
      <c r="AP2217" s="8">
        <v>0</v>
      </c>
      <c r="AQ2217" s="8">
        <v>0</v>
      </c>
      <c r="AR2217" s="8">
        <v>0</v>
      </c>
      <c r="AS2217" s="8">
        <v>0</v>
      </c>
      <c r="AT2217" s="8">
        <v>0</v>
      </c>
      <c r="AU2217" s="7">
        <v>0</v>
      </c>
      <c r="AV2217" s="7">
        <v>0</v>
      </c>
      <c r="AW2217" s="7">
        <v>0</v>
      </c>
      <c r="AX2217" s="7">
        <v>0</v>
      </c>
      <c r="AY2217" s="7">
        <v>0</v>
      </c>
      <c r="AZ2217" s="7">
        <v>0</v>
      </c>
      <c r="BA2217" s="7">
        <v>0</v>
      </c>
      <c r="BB2217" s="7">
        <v>0</v>
      </c>
      <c r="BC2217" s="8">
        <v>0</v>
      </c>
      <c r="BD2217" s="8">
        <v>0</v>
      </c>
      <c r="BE2217" s="8">
        <v>0</v>
      </c>
      <c r="BF2217" s="8">
        <v>0</v>
      </c>
      <c r="BG2217" s="8">
        <v>0</v>
      </c>
      <c r="BH2217" s="8">
        <v>0</v>
      </c>
      <c r="BI2217" s="8">
        <v>0</v>
      </c>
      <c r="BJ2217" s="8">
        <v>0</v>
      </c>
      <c r="BK2217" s="8">
        <v>0</v>
      </c>
      <c r="BL2217" s="8">
        <v>0</v>
      </c>
      <c r="BM2217" s="8">
        <v>0</v>
      </c>
      <c r="BN2217" s="8">
        <v>0</v>
      </c>
      <c r="BO2217" s="8">
        <v>0</v>
      </c>
      <c r="BP2217" s="8">
        <v>0</v>
      </c>
      <c r="BQ2217" s="8">
        <v>0</v>
      </c>
      <c r="BR2217" s="8">
        <v>0</v>
      </c>
    </row>
    <row r="2218" spans="1:70" x14ac:dyDescent="0.25">
      <c r="A2218" s="6">
        <v>35109546</v>
      </c>
      <c r="B2218" t="s">
        <v>4072</v>
      </c>
      <c r="C2218" s="7" t="s">
        <v>115</v>
      </c>
      <c r="D2218" s="7" t="s">
        <v>94</v>
      </c>
      <c r="E2218" s="7" t="s">
        <v>95</v>
      </c>
      <c r="F2218" t="s">
        <v>2507</v>
      </c>
      <c r="G2218" t="s">
        <v>2508</v>
      </c>
      <c r="H2218" t="s">
        <v>1218</v>
      </c>
      <c r="I2218" t="s">
        <v>130</v>
      </c>
      <c r="J2218" t="s">
        <v>78</v>
      </c>
      <c r="K2218" t="s">
        <v>109</v>
      </c>
      <c r="L2218">
        <v>38.692013204699997</v>
      </c>
      <c r="M2218">
        <v>-120.6132131257</v>
      </c>
      <c r="N2218" s="7" t="s">
        <v>429</v>
      </c>
      <c r="O2218" s="7" t="s">
        <v>4062</v>
      </c>
      <c r="P2218" s="7" t="s">
        <v>431</v>
      </c>
      <c r="Q2218" s="7" t="s">
        <v>170</v>
      </c>
      <c r="R2218" s="7">
        <v>1946</v>
      </c>
      <c r="S2218" s="7">
        <v>49</v>
      </c>
      <c r="T2218" s="7" t="s">
        <v>123</v>
      </c>
      <c r="U2218" s="7" t="s">
        <v>211</v>
      </c>
      <c r="V2218" s="7" t="s">
        <v>80</v>
      </c>
      <c r="W2218" s="8">
        <v>2.3513257575757578</v>
      </c>
      <c r="X2218" s="8">
        <v>0.44621212121212123</v>
      </c>
      <c r="Y2218" s="8">
        <v>0</v>
      </c>
      <c r="Z2218" s="8">
        <v>2.7975378787878786</v>
      </c>
      <c r="AA2218" s="8">
        <v>0</v>
      </c>
      <c r="AB2218" s="8">
        <v>0</v>
      </c>
      <c r="AC2218" s="8">
        <v>0</v>
      </c>
      <c r="AD2218" s="8">
        <v>0</v>
      </c>
      <c r="AE2218" s="8">
        <v>0</v>
      </c>
      <c r="AF2218" s="8">
        <v>0</v>
      </c>
      <c r="AG2218" s="8">
        <v>0</v>
      </c>
      <c r="AH2218" s="8">
        <v>0</v>
      </c>
      <c r="AI2218" s="8">
        <v>0</v>
      </c>
      <c r="AJ2218" s="8">
        <v>0</v>
      </c>
      <c r="AK2218" s="8">
        <v>0</v>
      </c>
      <c r="AL2218" s="8">
        <v>0</v>
      </c>
      <c r="AM2218" s="8">
        <v>0</v>
      </c>
      <c r="AN2218" s="8">
        <v>0</v>
      </c>
      <c r="AO2218" s="8">
        <v>0</v>
      </c>
      <c r="AP2218" s="8">
        <v>0</v>
      </c>
      <c r="AQ2218" s="8">
        <v>2.2215909090909092</v>
      </c>
      <c r="AR2218" s="8">
        <v>0.44621212121212117</v>
      </c>
      <c r="AS2218" s="8">
        <v>0</v>
      </c>
      <c r="AT2218" s="8">
        <v>2.6678030303030305</v>
      </c>
      <c r="AU2218" s="7">
        <v>0.10303030303030303</v>
      </c>
      <c r="AV2218" s="7">
        <v>0</v>
      </c>
      <c r="AW2218" s="7">
        <v>0</v>
      </c>
      <c r="AX2218" s="7">
        <v>0.10303030303030303</v>
      </c>
      <c r="AY2218" s="7">
        <v>2.6704545454545453E-2</v>
      </c>
      <c r="AZ2218" s="7">
        <v>0</v>
      </c>
      <c r="BA2218" s="7">
        <v>0</v>
      </c>
      <c r="BB2218" s="7">
        <v>2.6704545454545453E-2</v>
      </c>
      <c r="BC2218" s="8">
        <v>0</v>
      </c>
      <c r="BD2218" s="8">
        <v>0</v>
      </c>
      <c r="BE2218" s="8">
        <v>0</v>
      </c>
      <c r="BF2218" s="8">
        <v>0</v>
      </c>
      <c r="BG2218" s="8">
        <v>0</v>
      </c>
      <c r="BH2218" s="8">
        <v>0</v>
      </c>
      <c r="BI2218" s="8">
        <v>0</v>
      </c>
      <c r="BJ2218" s="8">
        <v>0</v>
      </c>
      <c r="BK2218" s="8">
        <v>0</v>
      </c>
      <c r="BL2218" s="8">
        <v>0</v>
      </c>
      <c r="BM2218" s="8">
        <v>0</v>
      </c>
      <c r="BN2218" s="8">
        <v>0</v>
      </c>
      <c r="BO2218" s="8">
        <v>0</v>
      </c>
      <c r="BP2218" s="8">
        <v>0</v>
      </c>
      <c r="BQ2218" s="8">
        <v>0</v>
      </c>
      <c r="BR2218" s="8">
        <v>0</v>
      </c>
    </row>
    <row r="2219" spans="1:70" x14ac:dyDescent="0.25">
      <c r="A2219" s="6">
        <v>35109547</v>
      </c>
      <c r="B2219" t="s">
        <v>4073</v>
      </c>
      <c r="C2219" s="7" t="s">
        <v>93</v>
      </c>
      <c r="D2219" s="7" t="s">
        <v>94</v>
      </c>
      <c r="E2219" s="7" t="s">
        <v>95</v>
      </c>
      <c r="F2219" t="s">
        <v>2507</v>
      </c>
      <c r="G2219" t="s">
        <v>2508</v>
      </c>
      <c r="H2219" t="s">
        <v>1218</v>
      </c>
      <c r="I2219" t="s">
        <v>130</v>
      </c>
      <c r="J2219" t="s">
        <v>78</v>
      </c>
      <c r="K2219" t="s">
        <v>109</v>
      </c>
      <c r="L2219">
        <v>38.6966685099</v>
      </c>
      <c r="M2219">
        <v>-120.60616484160001</v>
      </c>
      <c r="N2219" s="7" t="s">
        <v>429</v>
      </c>
      <c r="O2219" s="7" t="s">
        <v>4071</v>
      </c>
      <c r="P2219" s="7" t="s">
        <v>431</v>
      </c>
      <c r="Q2219" s="7" t="s">
        <v>170</v>
      </c>
      <c r="R2219" s="7">
        <v>1946</v>
      </c>
      <c r="S2219" s="7"/>
      <c r="T2219" s="7"/>
      <c r="U2219" s="7"/>
      <c r="V2219" s="7" t="s">
        <v>101</v>
      </c>
      <c r="W2219" s="8">
        <v>1.5261363636363636</v>
      </c>
      <c r="X2219" s="8">
        <v>0</v>
      </c>
      <c r="Y2219" s="8">
        <v>0</v>
      </c>
      <c r="Z2219" s="8">
        <v>1.5261363636363636</v>
      </c>
      <c r="AA2219" s="8">
        <v>0</v>
      </c>
      <c r="AB2219" s="8">
        <v>0</v>
      </c>
      <c r="AC2219" s="8">
        <v>0</v>
      </c>
      <c r="AD2219" s="8">
        <v>0</v>
      </c>
      <c r="AE2219" s="8">
        <v>0</v>
      </c>
      <c r="AF2219" s="8">
        <v>0</v>
      </c>
      <c r="AG2219" s="8">
        <v>0</v>
      </c>
      <c r="AH2219" s="8">
        <v>0</v>
      </c>
      <c r="AI2219" s="8">
        <v>1.5261363636363643</v>
      </c>
      <c r="AJ2219" s="8">
        <v>0</v>
      </c>
      <c r="AK2219" s="8">
        <v>0</v>
      </c>
      <c r="AL2219" s="8">
        <v>1.5261363636363643</v>
      </c>
      <c r="AM2219" s="8">
        <v>0</v>
      </c>
      <c r="AN2219" s="8">
        <v>0</v>
      </c>
      <c r="AO2219" s="8">
        <v>0</v>
      </c>
      <c r="AP2219" s="8">
        <v>0</v>
      </c>
      <c r="AQ2219" s="8">
        <v>0</v>
      </c>
      <c r="AR2219" s="8">
        <v>0</v>
      </c>
      <c r="AS2219" s="8">
        <v>0</v>
      </c>
      <c r="AT2219" s="8">
        <v>0</v>
      </c>
      <c r="AU2219" s="7">
        <v>0</v>
      </c>
      <c r="AV2219" s="7">
        <v>0</v>
      </c>
      <c r="AW2219" s="7">
        <v>0</v>
      </c>
      <c r="AX2219" s="7">
        <v>0</v>
      </c>
      <c r="AY2219" s="7">
        <v>0</v>
      </c>
      <c r="AZ2219" s="7">
        <v>0</v>
      </c>
      <c r="BA2219" s="7">
        <v>0</v>
      </c>
      <c r="BB2219" s="7">
        <v>0</v>
      </c>
      <c r="BC2219" s="8">
        <v>0</v>
      </c>
      <c r="BD2219" s="8">
        <v>0</v>
      </c>
      <c r="BE2219" s="8">
        <v>0</v>
      </c>
      <c r="BF2219" s="8">
        <v>0</v>
      </c>
      <c r="BG2219" s="8">
        <v>0</v>
      </c>
      <c r="BH2219" s="8">
        <v>0</v>
      </c>
      <c r="BI2219" s="8">
        <v>0</v>
      </c>
      <c r="BJ2219" s="8">
        <v>0</v>
      </c>
      <c r="BK2219" s="8">
        <v>0</v>
      </c>
      <c r="BL2219" s="8">
        <v>0</v>
      </c>
      <c r="BM2219" s="8">
        <v>0</v>
      </c>
      <c r="BN2219" s="8">
        <v>0</v>
      </c>
      <c r="BO2219" s="8">
        <v>0</v>
      </c>
      <c r="BP2219" s="8">
        <v>0</v>
      </c>
      <c r="BQ2219" s="8">
        <v>0</v>
      </c>
      <c r="BR2219" s="8">
        <v>0</v>
      </c>
    </row>
    <row r="2220" spans="1:70" x14ac:dyDescent="0.25">
      <c r="A2220" s="6">
        <v>35109548</v>
      </c>
      <c r="B2220" t="s">
        <v>4074</v>
      </c>
      <c r="C2220" s="7" t="s">
        <v>93</v>
      </c>
      <c r="D2220" s="7" t="s">
        <v>94</v>
      </c>
      <c r="E2220" s="7" t="s">
        <v>95</v>
      </c>
      <c r="F2220" t="s">
        <v>2507</v>
      </c>
      <c r="G2220" t="s">
        <v>2508</v>
      </c>
      <c r="H2220" t="s">
        <v>1218</v>
      </c>
      <c r="I2220" t="s">
        <v>130</v>
      </c>
      <c r="J2220" t="s">
        <v>78</v>
      </c>
      <c r="K2220" t="s">
        <v>109</v>
      </c>
      <c r="L2220">
        <v>38.686988100599997</v>
      </c>
      <c r="M2220">
        <v>-120.6071967327</v>
      </c>
      <c r="N2220" s="7" t="s">
        <v>429</v>
      </c>
      <c r="O2220" s="7" t="s">
        <v>4071</v>
      </c>
      <c r="P2220" s="7" t="s">
        <v>431</v>
      </c>
      <c r="Q2220" s="7" t="s">
        <v>170</v>
      </c>
      <c r="R2220" s="7">
        <v>1946</v>
      </c>
      <c r="S2220" s="7"/>
      <c r="T2220" s="7"/>
      <c r="U2220" s="7"/>
      <c r="V2220" s="7" t="s">
        <v>101</v>
      </c>
      <c r="W2220" s="8">
        <v>2.8518939393939395</v>
      </c>
      <c r="X2220" s="8">
        <v>0</v>
      </c>
      <c r="Y2220" s="8">
        <v>0</v>
      </c>
      <c r="Z2220" s="8">
        <v>2.8518939393939395</v>
      </c>
      <c r="AA2220" s="8">
        <v>0</v>
      </c>
      <c r="AB2220" s="8">
        <v>0</v>
      </c>
      <c r="AC2220" s="8">
        <v>0</v>
      </c>
      <c r="AD2220" s="8">
        <v>0</v>
      </c>
      <c r="AE2220" s="8">
        <v>0</v>
      </c>
      <c r="AF2220" s="8">
        <v>0</v>
      </c>
      <c r="AG2220" s="8">
        <v>0</v>
      </c>
      <c r="AH2220" s="8">
        <v>0</v>
      </c>
      <c r="AI2220" s="8">
        <v>2.8518939393939382</v>
      </c>
      <c r="AJ2220" s="8">
        <v>0</v>
      </c>
      <c r="AK2220" s="8">
        <v>0</v>
      </c>
      <c r="AL2220" s="8">
        <v>2.8518939393939382</v>
      </c>
      <c r="AM2220" s="8">
        <v>0</v>
      </c>
      <c r="AN2220" s="8">
        <v>0</v>
      </c>
      <c r="AO2220" s="8">
        <v>0</v>
      </c>
      <c r="AP2220" s="8">
        <v>0</v>
      </c>
      <c r="AQ2220" s="8">
        <v>0</v>
      </c>
      <c r="AR2220" s="8">
        <v>0</v>
      </c>
      <c r="AS2220" s="8">
        <v>0</v>
      </c>
      <c r="AT2220" s="8">
        <v>0</v>
      </c>
      <c r="AU2220" s="7">
        <v>0</v>
      </c>
      <c r="AV2220" s="7">
        <v>0</v>
      </c>
      <c r="AW2220" s="7">
        <v>0</v>
      </c>
      <c r="AX2220" s="7">
        <v>0</v>
      </c>
      <c r="AY2220" s="7">
        <v>0</v>
      </c>
      <c r="AZ2220" s="7">
        <v>0</v>
      </c>
      <c r="BA2220" s="7">
        <v>0</v>
      </c>
      <c r="BB2220" s="7">
        <v>0</v>
      </c>
      <c r="BC2220" s="8">
        <v>0</v>
      </c>
      <c r="BD2220" s="8">
        <v>0</v>
      </c>
      <c r="BE2220" s="8">
        <v>0</v>
      </c>
      <c r="BF2220" s="8">
        <v>0</v>
      </c>
      <c r="BG2220" s="8">
        <v>0</v>
      </c>
      <c r="BH2220" s="8">
        <v>0</v>
      </c>
      <c r="BI2220" s="8">
        <v>0</v>
      </c>
      <c r="BJ2220" s="8">
        <v>0</v>
      </c>
      <c r="BK2220" s="8">
        <v>0</v>
      </c>
      <c r="BL2220" s="8">
        <v>0</v>
      </c>
      <c r="BM2220" s="8">
        <v>0</v>
      </c>
      <c r="BN2220" s="8">
        <v>0</v>
      </c>
      <c r="BO2220" s="8">
        <v>0</v>
      </c>
      <c r="BP2220" s="8">
        <v>0</v>
      </c>
      <c r="BQ2220" s="8">
        <v>0</v>
      </c>
      <c r="BR2220" s="8">
        <v>0</v>
      </c>
    </row>
    <row r="2221" spans="1:70" x14ac:dyDescent="0.25">
      <c r="A2221" s="6">
        <v>35109549</v>
      </c>
      <c r="B2221" t="s">
        <v>4075</v>
      </c>
      <c r="C2221" s="7" t="s">
        <v>93</v>
      </c>
      <c r="D2221" s="7" t="s">
        <v>94</v>
      </c>
      <c r="E2221" s="7" t="s">
        <v>95</v>
      </c>
      <c r="F2221" t="s">
        <v>2507</v>
      </c>
      <c r="G2221" t="s">
        <v>2508</v>
      </c>
      <c r="H2221" t="s">
        <v>1956</v>
      </c>
      <c r="I2221" t="s">
        <v>130</v>
      </c>
      <c r="J2221" t="s">
        <v>78</v>
      </c>
      <c r="K2221" t="s">
        <v>109</v>
      </c>
      <c r="L2221">
        <v>38.705854496599997</v>
      </c>
      <c r="M2221">
        <v>-120.5998885147</v>
      </c>
      <c r="N2221" s="7" t="s">
        <v>429</v>
      </c>
      <c r="O2221" s="7" t="s">
        <v>4071</v>
      </c>
      <c r="P2221" s="7" t="s">
        <v>431</v>
      </c>
      <c r="Q2221" s="7" t="s">
        <v>170</v>
      </c>
      <c r="R2221" s="7">
        <v>1946</v>
      </c>
      <c r="S2221" s="7"/>
      <c r="T2221" s="7"/>
      <c r="U2221" s="7"/>
      <c r="V2221" s="7" t="s">
        <v>101</v>
      </c>
      <c r="W2221" s="8">
        <v>1.3374999999999999</v>
      </c>
      <c r="X2221" s="8">
        <v>0</v>
      </c>
      <c r="Y2221" s="8">
        <v>0</v>
      </c>
      <c r="Z2221" s="8">
        <v>1.3374999999999999</v>
      </c>
      <c r="AA2221" s="8">
        <v>0</v>
      </c>
      <c r="AB2221" s="8">
        <v>0</v>
      </c>
      <c r="AC2221" s="8">
        <v>0</v>
      </c>
      <c r="AD2221" s="8">
        <v>0</v>
      </c>
      <c r="AE2221" s="8">
        <v>0.62613636363636371</v>
      </c>
      <c r="AF2221" s="8">
        <v>0</v>
      </c>
      <c r="AG2221" s="8">
        <v>0</v>
      </c>
      <c r="AH2221" s="8">
        <v>0.62613636363636371</v>
      </c>
      <c r="AI2221" s="8">
        <v>0.71136363636363631</v>
      </c>
      <c r="AJ2221" s="8">
        <v>0</v>
      </c>
      <c r="AK2221" s="8">
        <v>0</v>
      </c>
      <c r="AL2221" s="8">
        <v>0.71136363636363631</v>
      </c>
      <c r="AM2221" s="8">
        <v>0</v>
      </c>
      <c r="AN2221" s="8">
        <v>0</v>
      </c>
      <c r="AO2221" s="8">
        <v>0</v>
      </c>
      <c r="AP2221" s="8">
        <v>0</v>
      </c>
      <c r="AQ2221" s="8">
        <v>0</v>
      </c>
      <c r="AR2221" s="8">
        <v>0</v>
      </c>
      <c r="AS2221" s="8">
        <v>0</v>
      </c>
      <c r="AT2221" s="8">
        <v>0</v>
      </c>
      <c r="AU2221" s="7">
        <v>0</v>
      </c>
      <c r="AV2221" s="7">
        <v>0</v>
      </c>
      <c r="AW2221" s="7">
        <v>0</v>
      </c>
      <c r="AX2221" s="7">
        <v>0</v>
      </c>
      <c r="AY2221" s="7">
        <v>0</v>
      </c>
      <c r="AZ2221" s="7">
        <v>0</v>
      </c>
      <c r="BA2221" s="7">
        <v>0</v>
      </c>
      <c r="BB2221" s="7">
        <v>0</v>
      </c>
      <c r="BC2221" s="8">
        <v>0</v>
      </c>
      <c r="BD2221" s="8">
        <v>0</v>
      </c>
      <c r="BE2221" s="8">
        <v>0</v>
      </c>
      <c r="BF2221" s="8">
        <v>0</v>
      </c>
      <c r="BG2221" s="8">
        <v>0</v>
      </c>
      <c r="BH2221" s="8">
        <v>0</v>
      </c>
      <c r="BI2221" s="8">
        <v>0</v>
      </c>
      <c r="BJ2221" s="8">
        <v>0</v>
      </c>
      <c r="BK2221" s="8">
        <v>0</v>
      </c>
      <c r="BL2221" s="8">
        <v>0</v>
      </c>
      <c r="BM2221" s="8">
        <v>0</v>
      </c>
      <c r="BN2221" s="8">
        <v>0</v>
      </c>
      <c r="BO2221" s="8">
        <v>0</v>
      </c>
      <c r="BP2221" s="8">
        <v>0</v>
      </c>
      <c r="BQ2221" s="8">
        <v>0</v>
      </c>
      <c r="BR2221" s="8">
        <v>0</v>
      </c>
    </row>
    <row r="2222" spans="1:70" x14ac:dyDescent="0.25">
      <c r="A2222" s="6">
        <v>35109550</v>
      </c>
      <c r="B2222" t="s">
        <v>4076</v>
      </c>
      <c r="C2222" s="7" t="s">
        <v>93</v>
      </c>
      <c r="D2222" s="7" t="s">
        <v>94</v>
      </c>
      <c r="E2222" s="7" t="s">
        <v>95</v>
      </c>
      <c r="F2222" t="s">
        <v>2507</v>
      </c>
      <c r="G2222" t="s">
        <v>2508</v>
      </c>
      <c r="H2222" t="s">
        <v>1956</v>
      </c>
      <c r="I2222" t="s">
        <v>130</v>
      </c>
      <c r="J2222" t="s">
        <v>78</v>
      </c>
      <c r="K2222" t="s">
        <v>109</v>
      </c>
      <c r="L2222">
        <v>38.714425514699997</v>
      </c>
      <c r="M2222">
        <v>-120.6091927943</v>
      </c>
      <c r="N2222" s="7" t="s">
        <v>429</v>
      </c>
      <c r="O2222" s="7" t="s">
        <v>4071</v>
      </c>
      <c r="P2222" s="7" t="s">
        <v>431</v>
      </c>
      <c r="Q2222" s="7" t="s">
        <v>170</v>
      </c>
      <c r="R2222" s="7">
        <v>1946</v>
      </c>
      <c r="S2222" s="7"/>
      <c r="T2222" s="7"/>
      <c r="U2222" s="7"/>
      <c r="V2222" s="7" t="s">
        <v>101</v>
      </c>
      <c r="W2222" s="8">
        <v>1.9149621212121213</v>
      </c>
      <c r="X2222" s="8">
        <v>0</v>
      </c>
      <c r="Y2222" s="8">
        <v>0</v>
      </c>
      <c r="Z2222" s="8">
        <v>1.9149621212121213</v>
      </c>
      <c r="AA2222" s="8">
        <v>0</v>
      </c>
      <c r="AB2222" s="8">
        <v>0</v>
      </c>
      <c r="AC2222" s="8">
        <v>0</v>
      </c>
      <c r="AD2222" s="8">
        <v>0</v>
      </c>
      <c r="AE2222" s="8">
        <v>1.6238636363636363</v>
      </c>
      <c r="AF2222" s="8">
        <v>0</v>
      </c>
      <c r="AG2222" s="8">
        <v>0</v>
      </c>
      <c r="AH2222" s="8">
        <v>1.6238636363636363</v>
      </c>
      <c r="AI2222" s="8">
        <v>0.29109848484848483</v>
      </c>
      <c r="AJ2222" s="8">
        <v>0</v>
      </c>
      <c r="AK2222" s="8">
        <v>0</v>
      </c>
      <c r="AL2222" s="8">
        <v>0.29109848484848483</v>
      </c>
      <c r="AM2222" s="8">
        <v>0</v>
      </c>
      <c r="AN2222" s="8">
        <v>0</v>
      </c>
      <c r="AO2222" s="8">
        <v>0</v>
      </c>
      <c r="AP2222" s="8">
        <v>0</v>
      </c>
      <c r="AQ2222" s="8">
        <v>0</v>
      </c>
      <c r="AR2222" s="8">
        <v>0</v>
      </c>
      <c r="AS2222" s="8">
        <v>0</v>
      </c>
      <c r="AT2222" s="8">
        <v>0</v>
      </c>
      <c r="AU2222" s="7">
        <v>0</v>
      </c>
      <c r="AV2222" s="7">
        <v>0</v>
      </c>
      <c r="AW2222" s="7">
        <v>0</v>
      </c>
      <c r="AX2222" s="7">
        <v>0</v>
      </c>
      <c r="AY2222" s="7">
        <v>0</v>
      </c>
      <c r="AZ2222" s="7">
        <v>0</v>
      </c>
      <c r="BA2222" s="7">
        <v>0</v>
      </c>
      <c r="BB2222" s="7">
        <v>0</v>
      </c>
      <c r="BC2222" s="8">
        <v>0</v>
      </c>
      <c r="BD2222" s="8">
        <v>0</v>
      </c>
      <c r="BE2222" s="8">
        <v>0</v>
      </c>
      <c r="BF2222" s="8">
        <v>0</v>
      </c>
      <c r="BG2222" s="8">
        <v>0</v>
      </c>
      <c r="BH2222" s="8">
        <v>0</v>
      </c>
      <c r="BI2222" s="8">
        <v>0</v>
      </c>
      <c r="BJ2222" s="8">
        <v>0</v>
      </c>
      <c r="BK2222" s="8">
        <v>0</v>
      </c>
      <c r="BL2222" s="8">
        <v>0</v>
      </c>
      <c r="BM2222" s="8">
        <v>0</v>
      </c>
      <c r="BN2222" s="8">
        <v>0</v>
      </c>
      <c r="BO2222" s="8">
        <v>0</v>
      </c>
      <c r="BP2222" s="8">
        <v>0</v>
      </c>
      <c r="BQ2222" s="8">
        <v>0</v>
      </c>
      <c r="BR2222" s="8">
        <v>0</v>
      </c>
    </row>
    <row r="2223" spans="1:70" x14ac:dyDescent="0.25">
      <c r="A2223" s="6">
        <v>35109551</v>
      </c>
      <c r="B2223" t="s">
        <v>4077</v>
      </c>
      <c r="C2223" s="7" t="s">
        <v>93</v>
      </c>
      <c r="D2223" s="7" t="s">
        <v>94</v>
      </c>
      <c r="E2223" s="7" t="s">
        <v>95</v>
      </c>
      <c r="F2223" t="s">
        <v>2507</v>
      </c>
      <c r="G2223" t="s">
        <v>2508</v>
      </c>
      <c r="H2223" t="s">
        <v>1956</v>
      </c>
      <c r="I2223" t="s">
        <v>130</v>
      </c>
      <c r="J2223" t="s">
        <v>78</v>
      </c>
      <c r="K2223" t="s">
        <v>109</v>
      </c>
      <c r="L2223">
        <v>38.708157009499999</v>
      </c>
      <c r="M2223">
        <v>-120.60243841170001</v>
      </c>
      <c r="N2223" s="7" t="s">
        <v>429</v>
      </c>
      <c r="O2223" s="7" t="s">
        <v>4071</v>
      </c>
      <c r="P2223" s="7" t="s">
        <v>431</v>
      </c>
      <c r="Q2223" s="7" t="s">
        <v>170</v>
      </c>
      <c r="R2223" s="7">
        <v>1946</v>
      </c>
      <c r="S2223" s="7"/>
      <c r="T2223" s="7"/>
      <c r="U2223" s="7"/>
      <c r="V2223" s="7" t="s">
        <v>101</v>
      </c>
      <c r="W2223" s="8">
        <v>1.4354166666666666</v>
      </c>
      <c r="X2223" s="8">
        <v>0</v>
      </c>
      <c r="Y2223" s="8">
        <v>0</v>
      </c>
      <c r="Z2223" s="8">
        <v>1.4354166666666666</v>
      </c>
      <c r="AA2223" s="8">
        <v>0</v>
      </c>
      <c r="AB2223" s="8">
        <v>0</v>
      </c>
      <c r="AC2223" s="8">
        <v>0</v>
      </c>
      <c r="AD2223" s="8">
        <v>0</v>
      </c>
      <c r="AE2223" s="8">
        <v>1.0761363636363634</v>
      </c>
      <c r="AF2223" s="8">
        <v>0</v>
      </c>
      <c r="AG2223" s="8">
        <v>0</v>
      </c>
      <c r="AH2223" s="8">
        <v>1.0761363636363634</v>
      </c>
      <c r="AI2223" s="8">
        <v>0.35928030303030301</v>
      </c>
      <c r="AJ2223" s="8">
        <v>0</v>
      </c>
      <c r="AK2223" s="8">
        <v>0</v>
      </c>
      <c r="AL2223" s="8">
        <v>0.35928030303030301</v>
      </c>
      <c r="AM2223" s="8">
        <v>0</v>
      </c>
      <c r="AN2223" s="8">
        <v>0</v>
      </c>
      <c r="AO2223" s="8">
        <v>0</v>
      </c>
      <c r="AP2223" s="8">
        <v>0</v>
      </c>
      <c r="AQ2223" s="8">
        <v>0</v>
      </c>
      <c r="AR2223" s="8">
        <v>0</v>
      </c>
      <c r="AS2223" s="8">
        <v>0</v>
      </c>
      <c r="AT2223" s="8">
        <v>0</v>
      </c>
      <c r="AU2223" s="7">
        <v>0</v>
      </c>
      <c r="AV2223" s="7">
        <v>0</v>
      </c>
      <c r="AW2223" s="7">
        <v>0</v>
      </c>
      <c r="AX2223" s="7">
        <v>0</v>
      </c>
      <c r="AY2223" s="7">
        <v>0</v>
      </c>
      <c r="AZ2223" s="7">
        <v>0</v>
      </c>
      <c r="BA2223" s="7">
        <v>0</v>
      </c>
      <c r="BB2223" s="7">
        <v>0</v>
      </c>
      <c r="BC2223" s="8">
        <v>0</v>
      </c>
      <c r="BD2223" s="8">
        <v>0</v>
      </c>
      <c r="BE2223" s="8">
        <v>0</v>
      </c>
      <c r="BF2223" s="8">
        <v>0</v>
      </c>
      <c r="BG2223" s="8">
        <v>0</v>
      </c>
      <c r="BH2223" s="8">
        <v>0</v>
      </c>
      <c r="BI2223" s="8">
        <v>0</v>
      </c>
      <c r="BJ2223" s="8">
        <v>0</v>
      </c>
      <c r="BK2223" s="8">
        <v>0</v>
      </c>
      <c r="BL2223" s="8">
        <v>0</v>
      </c>
      <c r="BM2223" s="8">
        <v>0</v>
      </c>
      <c r="BN2223" s="8">
        <v>0</v>
      </c>
      <c r="BO2223" s="8">
        <v>0</v>
      </c>
      <c r="BP2223" s="8">
        <v>0</v>
      </c>
      <c r="BQ2223" s="8">
        <v>0</v>
      </c>
      <c r="BR2223" s="8">
        <v>0</v>
      </c>
    </row>
    <row r="2224" spans="1:70" x14ac:dyDescent="0.25">
      <c r="A2224" s="6">
        <v>35109552</v>
      </c>
      <c r="B2224" t="s">
        <v>4078</v>
      </c>
      <c r="C2224" s="7" t="s">
        <v>93</v>
      </c>
      <c r="D2224" s="7" t="s">
        <v>94</v>
      </c>
      <c r="E2224" s="7" t="s">
        <v>95</v>
      </c>
      <c r="F2224" t="s">
        <v>2507</v>
      </c>
      <c r="G2224" t="s">
        <v>2508</v>
      </c>
      <c r="H2224" t="s">
        <v>1956</v>
      </c>
      <c r="I2224" t="s">
        <v>130</v>
      </c>
      <c r="J2224" t="s">
        <v>78</v>
      </c>
      <c r="K2224" t="s">
        <v>109</v>
      </c>
      <c r="L2224">
        <v>38.706645113800001</v>
      </c>
      <c r="M2224">
        <v>-120.61406179719999</v>
      </c>
      <c r="N2224" s="7" t="s">
        <v>429</v>
      </c>
      <c r="O2224" s="7" t="s">
        <v>4071</v>
      </c>
      <c r="P2224" s="7" t="s">
        <v>431</v>
      </c>
      <c r="Q2224" s="7" t="s">
        <v>170</v>
      </c>
      <c r="R2224" s="7">
        <v>1946</v>
      </c>
      <c r="S2224" s="7"/>
      <c r="T2224" s="7"/>
      <c r="U2224" s="7"/>
      <c r="V2224" s="7" t="s">
        <v>101</v>
      </c>
      <c r="W2224" s="8">
        <v>2.1164772727272729</v>
      </c>
      <c r="X2224" s="8">
        <v>0</v>
      </c>
      <c r="Y2224" s="8">
        <v>0</v>
      </c>
      <c r="Z2224" s="8">
        <v>2.1164772727272729</v>
      </c>
      <c r="AA2224" s="8">
        <v>0</v>
      </c>
      <c r="AB2224" s="8">
        <v>0</v>
      </c>
      <c r="AC2224" s="8">
        <v>0</v>
      </c>
      <c r="AD2224" s="8">
        <v>0</v>
      </c>
      <c r="AE2224" s="8">
        <v>1.7606060606060601</v>
      </c>
      <c r="AF2224" s="8">
        <v>0</v>
      </c>
      <c r="AG2224" s="8">
        <v>0</v>
      </c>
      <c r="AH2224" s="8">
        <v>1.7606060606060601</v>
      </c>
      <c r="AI2224" s="8">
        <v>0.35587121212121209</v>
      </c>
      <c r="AJ2224" s="8">
        <v>0</v>
      </c>
      <c r="AK2224" s="8">
        <v>0</v>
      </c>
      <c r="AL2224" s="8">
        <v>0.35587121212121209</v>
      </c>
      <c r="AM2224" s="8">
        <v>0</v>
      </c>
      <c r="AN2224" s="8">
        <v>0</v>
      </c>
      <c r="AO2224" s="8">
        <v>0</v>
      </c>
      <c r="AP2224" s="8">
        <v>0</v>
      </c>
      <c r="AQ2224" s="8">
        <v>0</v>
      </c>
      <c r="AR2224" s="8">
        <v>0</v>
      </c>
      <c r="AS2224" s="8">
        <v>0</v>
      </c>
      <c r="AT2224" s="8">
        <v>0</v>
      </c>
      <c r="AU2224" s="7">
        <v>0</v>
      </c>
      <c r="AV2224" s="7">
        <v>0</v>
      </c>
      <c r="AW2224" s="7">
        <v>0</v>
      </c>
      <c r="AX2224" s="7">
        <v>0</v>
      </c>
      <c r="AY2224" s="7">
        <v>0</v>
      </c>
      <c r="AZ2224" s="7">
        <v>0</v>
      </c>
      <c r="BA2224" s="7">
        <v>0</v>
      </c>
      <c r="BB2224" s="7">
        <v>0</v>
      </c>
      <c r="BC2224" s="8">
        <v>0</v>
      </c>
      <c r="BD2224" s="8">
        <v>0</v>
      </c>
      <c r="BE2224" s="8">
        <v>0</v>
      </c>
      <c r="BF2224" s="8">
        <v>0</v>
      </c>
      <c r="BG2224" s="8">
        <v>0</v>
      </c>
      <c r="BH2224" s="8">
        <v>0</v>
      </c>
      <c r="BI2224" s="8">
        <v>0</v>
      </c>
      <c r="BJ2224" s="8">
        <v>0</v>
      </c>
      <c r="BK2224" s="8">
        <v>0</v>
      </c>
      <c r="BL2224" s="8">
        <v>0</v>
      </c>
      <c r="BM2224" s="8">
        <v>0</v>
      </c>
      <c r="BN2224" s="8">
        <v>0</v>
      </c>
      <c r="BO2224" s="8">
        <v>0</v>
      </c>
      <c r="BP2224" s="8">
        <v>0</v>
      </c>
      <c r="BQ2224" s="8">
        <v>0</v>
      </c>
      <c r="BR2224" s="8">
        <v>0</v>
      </c>
    </row>
    <row r="2225" spans="1:70" x14ac:dyDescent="0.25">
      <c r="A2225" s="6">
        <v>35109553</v>
      </c>
      <c r="B2225" t="s">
        <v>4079</v>
      </c>
      <c r="C2225" s="7" t="s">
        <v>93</v>
      </c>
      <c r="D2225" s="7" t="s">
        <v>94</v>
      </c>
      <c r="E2225" s="7" t="s">
        <v>95</v>
      </c>
      <c r="F2225" t="s">
        <v>2507</v>
      </c>
      <c r="G2225" t="s">
        <v>2508</v>
      </c>
      <c r="H2225" t="s">
        <v>1956</v>
      </c>
      <c r="I2225" t="s">
        <v>130</v>
      </c>
      <c r="J2225" t="s">
        <v>78</v>
      </c>
      <c r="K2225" t="s">
        <v>109</v>
      </c>
      <c r="L2225">
        <v>38.6982666018</v>
      </c>
      <c r="M2225">
        <v>-120.61761620910001</v>
      </c>
      <c r="N2225" s="7" t="s">
        <v>429</v>
      </c>
      <c r="O2225" s="7" t="s">
        <v>4071</v>
      </c>
      <c r="P2225" s="7" t="s">
        <v>431</v>
      </c>
      <c r="Q2225" s="7" t="s">
        <v>170</v>
      </c>
      <c r="R2225" s="7">
        <v>1946</v>
      </c>
      <c r="S2225" s="7"/>
      <c r="T2225" s="7"/>
      <c r="U2225" s="7"/>
      <c r="V2225" s="7" t="s">
        <v>101</v>
      </c>
      <c r="W2225" s="8">
        <v>2.6666666666666665</v>
      </c>
      <c r="X2225" s="8">
        <v>0</v>
      </c>
      <c r="Y2225" s="8">
        <v>0</v>
      </c>
      <c r="Z2225" s="8">
        <v>2.6666666666666665</v>
      </c>
      <c r="AA2225" s="8">
        <v>0</v>
      </c>
      <c r="AB2225" s="8">
        <v>0</v>
      </c>
      <c r="AC2225" s="8">
        <v>0</v>
      </c>
      <c r="AD2225" s="8">
        <v>0</v>
      </c>
      <c r="AE2225" s="8">
        <v>1.4145833333333331</v>
      </c>
      <c r="AF2225" s="8">
        <v>0</v>
      </c>
      <c r="AG2225" s="8">
        <v>0</v>
      </c>
      <c r="AH2225" s="8">
        <v>1.4145833333333331</v>
      </c>
      <c r="AI2225" s="8">
        <v>1.2520833333333332</v>
      </c>
      <c r="AJ2225" s="8">
        <v>0</v>
      </c>
      <c r="AK2225" s="8">
        <v>0</v>
      </c>
      <c r="AL2225" s="8">
        <v>1.2520833333333332</v>
      </c>
      <c r="AM2225" s="8">
        <v>0</v>
      </c>
      <c r="AN2225" s="8">
        <v>0</v>
      </c>
      <c r="AO2225" s="8">
        <v>0</v>
      </c>
      <c r="AP2225" s="8">
        <v>0</v>
      </c>
      <c r="AQ2225" s="8">
        <v>0</v>
      </c>
      <c r="AR2225" s="8">
        <v>0</v>
      </c>
      <c r="AS2225" s="8">
        <v>0</v>
      </c>
      <c r="AT2225" s="8">
        <v>0</v>
      </c>
      <c r="AU2225" s="7">
        <v>0</v>
      </c>
      <c r="AV2225" s="7">
        <v>0</v>
      </c>
      <c r="AW2225" s="7">
        <v>0</v>
      </c>
      <c r="AX2225" s="7">
        <v>0</v>
      </c>
      <c r="AY2225" s="7">
        <v>0</v>
      </c>
      <c r="AZ2225" s="7">
        <v>0</v>
      </c>
      <c r="BA2225" s="7">
        <v>0</v>
      </c>
      <c r="BB2225" s="7">
        <v>0</v>
      </c>
      <c r="BC2225" s="8">
        <v>0</v>
      </c>
      <c r="BD2225" s="8">
        <v>0</v>
      </c>
      <c r="BE2225" s="8">
        <v>0</v>
      </c>
      <c r="BF2225" s="8">
        <v>0</v>
      </c>
      <c r="BG2225" s="8">
        <v>0</v>
      </c>
      <c r="BH2225" s="8">
        <v>0</v>
      </c>
      <c r="BI2225" s="8">
        <v>0</v>
      </c>
      <c r="BJ2225" s="8">
        <v>0</v>
      </c>
      <c r="BK2225" s="8">
        <v>0</v>
      </c>
      <c r="BL2225" s="8">
        <v>0</v>
      </c>
      <c r="BM2225" s="8">
        <v>0</v>
      </c>
      <c r="BN2225" s="8">
        <v>0</v>
      </c>
      <c r="BO2225" s="8">
        <v>0</v>
      </c>
      <c r="BP2225" s="8">
        <v>0</v>
      </c>
      <c r="BQ2225" s="8">
        <v>0</v>
      </c>
      <c r="BR2225" s="8">
        <v>0</v>
      </c>
    </row>
    <row r="2226" spans="1:70" x14ac:dyDescent="0.25">
      <c r="A2226" s="6">
        <v>35109554</v>
      </c>
      <c r="B2226" t="s">
        <v>4080</v>
      </c>
      <c r="C2226" s="7" t="s">
        <v>93</v>
      </c>
      <c r="D2226" s="7" t="s">
        <v>94</v>
      </c>
      <c r="E2226" s="7" t="s">
        <v>95</v>
      </c>
      <c r="F2226" t="s">
        <v>2507</v>
      </c>
      <c r="G2226" t="s">
        <v>2508</v>
      </c>
      <c r="H2226" t="s">
        <v>1218</v>
      </c>
      <c r="I2226" t="s">
        <v>130</v>
      </c>
      <c r="J2226" t="s">
        <v>78</v>
      </c>
      <c r="K2226" t="s">
        <v>109</v>
      </c>
      <c r="L2226">
        <v>38.698817303699997</v>
      </c>
      <c r="M2226">
        <v>-120.60384492510001</v>
      </c>
      <c r="N2226" s="7" t="s">
        <v>429</v>
      </c>
      <c r="O2226" s="7" t="s">
        <v>4071</v>
      </c>
      <c r="P2226" s="7" t="s">
        <v>431</v>
      </c>
      <c r="Q2226" s="7" t="s">
        <v>170</v>
      </c>
      <c r="R2226" s="7">
        <v>1946</v>
      </c>
      <c r="S2226" s="7"/>
      <c r="T2226" s="7"/>
      <c r="U2226" s="7"/>
      <c r="V2226" s="7" t="s">
        <v>101</v>
      </c>
      <c r="W2226" s="8">
        <v>1.2577651515151516</v>
      </c>
      <c r="X2226" s="8">
        <v>0</v>
      </c>
      <c r="Y2226" s="8">
        <v>0</v>
      </c>
      <c r="Z2226" s="8">
        <v>1.2577651515151516</v>
      </c>
      <c r="AA2226" s="8">
        <v>0</v>
      </c>
      <c r="AB2226" s="8">
        <v>0</v>
      </c>
      <c r="AC2226" s="8">
        <v>0</v>
      </c>
      <c r="AD2226" s="8">
        <v>0</v>
      </c>
      <c r="AE2226" s="8">
        <v>0</v>
      </c>
      <c r="AF2226" s="8">
        <v>0</v>
      </c>
      <c r="AG2226" s="8">
        <v>0</v>
      </c>
      <c r="AH2226" s="8">
        <v>0</v>
      </c>
      <c r="AI2226" s="8">
        <v>1.2577651515151513</v>
      </c>
      <c r="AJ2226" s="8">
        <v>0</v>
      </c>
      <c r="AK2226" s="8">
        <v>0</v>
      </c>
      <c r="AL2226" s="8">
        <v>1.2577651515151513</v>
      </c>
      <c r="AM2226" s="8">
        <v>0</v>
      </c>
      <c r="AN2226" s="8">
        <v>0</v>
      </c>
      <c r="AO2226" s="8">
        <v>0</v>
      </c>
      <c r="AP2226" s="8">
        <v>0</v>
      </c>
      <c r="AQ2226" s="8">
        <v>0</v>
      </c>
      <c r="AR2226" s="8">
        <v>0</v>
      </c>
      <c r="AS2226" s="8">
        <v>0</v>
      </c>
      <c r="AT2226" s="8">
        <v>0</v>
      </c>
      <c r="AU2226" s="7">
        <v>0</v>
      </c>
      <c r="AV2226" s="7">
        <v>0</v>
      </c>
      <c r="AW2226" s="7">
        <v>0</v>
      </c>
      <c r="AX2226" s="7">
        <v>0</v>
      </c>
      <c r="AY2226" s="7">
        <v>0</v>
      </c>
      <c r="AZ2226" s="7">
        <v>0</v>
      </c>
      <c r="BA2226" s="7">
        <v>0</v>
      </c>
      <c r="BB2226" s="7">
        <v>0</v>
      </c>
      <c r="BC2226" s="8">
        <v>0</v>
      </c>
      <c r="BD2226" s="8">
        <v>0</v>
      </c>
      <c r="BE2226" s="8">
        <v>0</v>
      </c>
      <c r="BF2226" s="8">
        <v>0</v>
      </c>
      <c r="BG2226" s="8">
        <v>0</v>
      </c>
      <c r="BH2226" s="8">
        <v>0</v>
      </c>
      <c r="BI2226" s="8">
        <v>0</v>
      </c>
      <c r="BJ2226" s="8">
        <v>0</v>
      </c>
      <c r="BK2226" s="8">
        <v>0</v>
      </c>
      <c r="BL2226" s="8">
        <v>0</v>
      </c>
      <c r="BM2226" s="8">
        <v>0</v>
      </c>
      <c r="BN2226" s="8">
        <v>0</v>
      </c>
      <c r="BO2226" s="8">
        <v>0</v>
      </c>
      <c r="BP2226" s="8">
        <v>0</v>
      </c>
      <c r="BQ2226" s="8">
        <v>0</v>
      </c>
      <c r="BR2226" s="8">
        <v>0</v>
      </c>
    </row>
    <row r="2227" spans="1:70" x14ac:dyDescent="0.25">
      <c r="A2227" s="6">
        <v>35109555</v>
      </c>
      <c r="B2227" t="s">
        <v>4081</v>
      </c>
      <c r="C2227" s="7" t="s">
        <v>93</v>
      </c>
      <c r="D2227" s="7" t="s">
        <v>94</v>
      </c>
      <c r="E2227" s="7" t="s">
        <v>95</v>
      </c>
      <c r="F2227" t="s">
        <v>2507</v>
      </c>
      <c r="G2227" t="s">
        <v>2508</v>
      </c>
      <c r="H2227" t="s">
        <v>1956</v>
      </c>
      <c r="I2227" t="s">
        <v>130</v>
      </c>
      <c r="J2227" t="s">
        <v>78</v>
      </c>
      <c r="K2227" t="s">
        <v>109</v>
      </c>
      <c r="L2227">
        <v>38.705069704099998</v>
      </c>
      <c r="M2227">
        <v>-120.609276901</v>
      </c>
      <c r="N2227" s="7" t="s">
        <v>429</v>
      </c>
      <c r="O2227" s="7" t="s">
        <v>4071</v>
      </c>
      <c r="P2227" s="7" t="s">
        <v>431</v>
      </c>
      <c r="Q2227" s="7" t="s">
        <v>170</v>
      </c>
      <c r="R2227" s="7">
        <v>1946</v>
      </c>
      <c r="S2227" s="7"/>
      <c r="T2227" s="7"/>
      <c r="U2227" s="7"/>
      <c r="V2227" s="7" t="s">
        <v>101</v>
      </c>
      <c r="W2227" s="8">
        <v>2.2117424242424244</v>
      </c>
      <c r="X2227" s="8">
        <v>0</v>
      </c>
      <c r="Y2227" s="8">
        <v>0</v>
      </c>
      <c r="Z2227" s="8">
        <v>2.2117424242424244</v>
      </c>
      <c r="AA2227" s="8">
        <v>0</v>
      </c>
      <c r="AB2227" s="8">
        <v>0</v>
      </c>
      <c r="AC2227" s="8">
        <v>0</v>
      </c>
      <c r="AD2227" s="8">
        <v>0</v>
      </c>
      <c r="AE2227" s="8">
        <v>0.75303030303030305</v>
      </c>
      <c r="AF2227" s="8">
        <v>0</v>
      </c>
      <c r="AG2227" s="8">
        <v>0</v>
      </c>
      <c r="AH2227" s="8">
        <v>0.75303030303030305</v>
      </c>
      <c r="AI2227" s="8">
        <v>1.458712121212121</v>
      </c>
      <c r="AJ2227" s="8">
        <v>0</v>
      </c>
      <c r="AK2227" s="8">
        <v>0</v>
      </c>
      <c r="AL2227" s="8">
        <v>1.458712121212121</v>
      </c>
      <c r="AM2227" s="8">
        <v>0</v>
      </c>
      <c r="AN2227" s="8">
        <v>0</v>
      </c>
      <c r="AO2227" s="8">
        <v>0</v>
      </c>
      <c r="AP2227" s="8">
        <v>0</v>
      </c>
      <c r="AQ2227" s="8">
        <v>0</v>
      </c>
      <c r="AR2227" s="8">
        <v>0</v>
      </c>
      <c r="AS2227" s="8">
        <v>0</v>
      </c>
      <c r="AT2227" s="8">
        <v>0</v>
      </c>
      <c r="AU2227" s="7">
        <v>0</v>
      </c>
      <c r="AV2227" s="7">
        <v>0</v>
      </c>
      <c r="AW2227" s="7">
        <v>0</v>
      </c>
      <c r="AX2227" s="7">
        <v>0</v>
      </c>
      <c r="AY2227" s="7">
        <v>0</v>
      </c>
      <c r="AZ2227" s="7">
        <v>0</v>
      </c>
      <c r="BA2227" s="7">
        <v>0</v>
      </c>
      <c r="BB2227" s="7">
        <v>0</v>
      </c>
      <c r="BC2227" s="8">
        <v>0</v>
      </c>
      <c r="BD2227" s="8">
        <v>0</v>
      </c>
      <c r="BE2227" s="8">
        <v>0</v>
      </c>
      <c r="BF2227" s="8">
        <v>0</v>
      </c>
      <c r="BG2227" s="8">
        <v>0</v>
      </c>
      <c r="BH2227" s="8">
        <v>0</v>
      </c>
      <c r="BI2227" s="8">
        <v>0</v>
      </c>
      <c r="BJ2227" s="8">
        <v>0</v>
      </c>
      <c r="BK2227" s="8">
        <v>0</v>
      </c>
      <c r="BL2227" s="8">
        <v>0</v>
      </c>
      <c r="BM2227" s="8">
        <v>0</v>
      </c>
      <c r="BN2227" s="8">
        <v>0</v>
      </c>
      <c r="BO2227" s="8">
        <v>0</v>
      </c>
      <c r="BP2227" s="8">
        <v>0</v>
      </c>
      <c r="BQ2227" s="8">
        <v>0</v>
      </c>
      <c r="BR2227" s="8">
        <v>0</v>
      </c>
    </row>
    <row r="2228" spans="1:70" x14ac:dyDescent="0.25">
      <c r="A2228" s="6">
        <v>35109556</v>
      </c>
      <c r="B2228" t="s">
        <v>4082</v>
      </c>
      <c r="C2228" s="7" t="s">
        <v>93</v>
      </c>
      <c r="D2228" s="7" t="s">
        <v>94</v>
      </c>
      <c r="E2228" s="7" t="s">
        <v>95</v>
      </c>
      <c r="F2228" t="s">
        <v>2507</v>
      </c>
      <c r="G2228" t="s">
        <v>2508</v>
      </c>
      <c r="H2228" t="s">
        <v>1956</v>
      </c>
      <c r="I2228" t="s">
        <v>130</v>
      </c>
      <c r="J2228" t="s">
        <v>78</v>
      </c>
      <c r="K2228" t="s">
        <v>109</v>
      </c>
      <c r="L2228">
        <v>38.715859110899999</v>
      </c>
      <c r="M2228">
        <v>-120.5878568042</v>
      </c>
      <c r="N2228" s="7" t="s">
        <v>429</v>
      </c>
      <c r="O2228" s="7" t="s">
        <v>4071</v>
      </c>
      <c r="P2228" s="7" t="s">
        <v>431</v>
      </c>
      <c r="Q2228" s="7" t="s">
        <v>170</v>
      </c>
      <c r="R2228" s="7">
        <v>1946</v>
      </c>
      <c r="S2228" s="7"/>
      <c r="T2228" s="7"/>
      <c r="U2228" s="7"/>
      <c r="V2228" s="7" t="s">
        <v>101</v>
      </c>
      <c r="W2228" s="8">
        <v>0.30643939393939396</v>
      </c>
      <c r="X2228" s="8">
        <v>0</v>
      </c>
      <c r="Y2228" s="8">
        <v>0</v>
      </c>
      <c r="Z2228" s="8">
        <v>0.30643939393939396</v>
      </c>
      <c r="AA2228" s="8">
        <v>0</v>
      </c>
      <c r="AB2228" s="8">
        <v>0</v>
      </c>
      <c r="AC2228" s="8">
        <v>0</v>
      </c>
      <c r="AD2228" s="8">
        <v>0</v>
      </c>
      <c r="AE2228" s="8">
        <v>0</v>
      </c>
      <c r="AF2228" s="8">
        <v>0</v>
      </c>
      <c r="AG2228" s="8">
        <v>0</v>
      </c>
      <c r="AH2228" s="8">
        <v>0</v>
      </c>
      <c r="AI2228" s="8">
        <v>0.30643939393939396</v>
      </c>
      <c r="AJ2228" s="8">
        <v>0</v>
      </c>
      <c r="AK2228" s="8">
        <v>0</v>
      </c>
      <c r="AL2228" s="8">
        <v>0.30643939393939396</v>
      </c>
      <c r="AM2228" s="8">
        <v>0</v>
      </c>
      <c r="AN2228" s="8">
        <v>0</v>
      </c>
      <c r="AO2228" s="8">
        <v>0</v>
      </c>
      <c r="AP2228" s="8">
        <v>0</v>
      </c>
      <c r="AQ2228" s="8">
        <v>0</v>
      </c>
      <c r="AR2228" s="8">
        <v>0</v>
      </c>
      <c r="AS2228" s="8">
        <v>0</v>
      </c>
      <c r="AT2228" s="8">
        <v>0</v>
      </c>
      <c r="AU2228" s="7">
        <v>0</v>
      </c>
      <c r="AV2228" s="7">
        <v>0</v>
      </c>
      <c r="AW2228" s="7">
        <v>0</v>
      </c>
      <c r="AX2228" s="7">
        <v>0</v>
      </c>
      <c r="AY2228" s="7">
        <v>0</v>
      </c>
      <c r="AZ2228" s="7">
        <v>0</v>
      </c>
      <c r="BA2228" s="7">
        <v>0</v>
      </c>
      <c r="BB2228" s="7">
        <v>0</v>
      </c>
      <c r="BC2228" s="8">
        <v>0</v>
      </c>
      <c r="BD2228" s="8">
        <v>0</v>
      </c>
      <c r="BE2228" s="8">
        <v>0</v>
      </c>
      <c r="BF2228" s="8">
        <v>0</v>
      </c>
      <c r="BG2228" s="8">
        <v>0</v>
      </c>
      <c r="BH2228" s="8">
        <v>0</v>
      </c>
      <c r="BI2228" s="8">
        <v>0</v>
      </c>
      <c r="BJ2228" s="8">
        <v>0</v>
      </c>
      <c r="BK2228" s="8">
        <v>0</v>
      </c>
      <c r="BL2228" s="8">
        <v>0</v>
      </c>
      <c r="BM2228" s="8">
        <v>0</v>
      </c>
      <c r="BN2228" s="8">
        <v>0</v>
      </c>
      <c r="BO2228" s="8">
        <v>0</v>
      </c>
      <c r="BP2228" s="8">
        <v>0</v>
      </c>
      <c r="BQ2228" s="8">
        <v>0</v>
      </c>
      <c r="BR2228" s="8">
        <v>0</v>
      </c>
    </row>
    <row r="2229" spans="1:70" x14ac:dyDescent="0.25">
      <c r="A2229" s="6">
        <v>35228774</v>
      </c>
      <c r="B2229" t="s">
        <v>4083</v>
      </c>
      <c r="C2229" s="7" t="s">
        <v>86</v>
      </c>
      <c r="D2229" s="7" t="s">
        <v>94</v>
      </c>
      <c r="E2229" s="7" t="s">
        <v>87</v>
      </c>
      <c r="F2229" t="s">
        <v>2507</v>
      </c>
      <c r="G2229" t="s">
        <v>2508</v>
      </c>
      <c r="H2229" t="s">
        <v>400</v>
      </c>
      <c r="I2229" t="s">
        <v>168</v>
      </c>
      <c r="J2229" t="s">
        <v>153</v>
      </c>
      <c r="K2229" t="s">
        <v>169</v>
      </c>
      <c r="L2229">
        <v>38.443770628999999</v>
      </c>
      <c r="M2229">
        <v>-122.601997918</v>
      </c>
      <c r="N2229" s="7" t="s">
        <v>401</v>
      </c>
      <c r="O2229" s="7" t="s">
        <v>1973</v>
      </c>
      <c r="P2229" s="7" t="s">
        <v>403</v>
      </c>
      <c r="Q2229" s="7" t="s">
        <v>141</v>
      </c>
      <c r="R2229" s="7">
        <v>2048</v>
      </c>
      <c r="S2229" s="7">
        <v>3020</v>
      </c>
      <c r="T2229" s="7" t="s">
        <v>220</v>
      </c>
      <c r="U2229" s="7" t="s">
        <v>221</v>
      </c>
      <c r="V2229" s="7" t="s">
        <v>222</v>
      </c>
      <c r="W2229" s="8">
        <v>0</v>
      </c>
      <c r="X2229" s="8">
        <v>1.3513257575757576</v>
      </c>
      <c r="Y2229" s="8">
        <v>0</v>
      </c>
      <c r="Z2229" s="8">
        <v>1.3513257575757576</v>
      </c>
      <c r="AA2229" s="8">
        <v>0</v>
      </c>
      <c r="AB2229" s="8">
        <v>0</v>
      </c>
      <c r="AC2229" s="8">
        <v>0</v>
      </c>
      <c r="AD2229" s="8">
        <v>0</v>
      </c>
      <c r="AE2229" s="8">
        <v>0</v>
      </c>
      <c r="AF2229" s="8">
        <v>0</v>
      </c>
      <c r="AG2229" s="8">
        <v>0</v>
      </c>
      <c r="AH2229" s="8">
        <v>0</v>
      </c>
      <c r="AI2229" s="8">
        <v>0</v>
      </c>
      <c r="AJ2229" s="8">
        <v>0</v>
      </c>
      <c r="AK2229" s="8">
        <v>0</v>
      </c>
      <c r="AL2229" s="8">
        <v>0</v>
      </c>
      <c r="AM2229" s="8">
        <v>0</v>
      </c>
      <c r="AN2229" s="8">
        <v>0</v>
      </c>
      <c r="AO2229" s="8">
        <v>0</v>
      </c>
      <c r="AP2229" s="8">
        <v>0</v>
      </c>
      <c r="AQ2229" s="8">
        <v>0</v>
      </c>
      <c r="AR2229" s="8">
        <v>0</v>
      </c>
      <c r="AS2229" s="8">
        <v>0</v>
      </c>
      <c r="AT2229" s="8">
        <v>0</v>
      </c>
      <c r="AU2229" s="7">
        <v>0</v>
      </c>
      <c r="AV2229" s="7">
        <v>0</v>
      </c>
      <c r="AW2229" s="7">
        <v>0</v>
      </c>
      <c r="AX2229" s="7">
        <v>0</v>
      </c>
      <c r="AY2229" s="7">
        <v>0</v>
      </c>
      <c r="AZ2229" s="7">
        <v>1.3513257575757576</v>
      </c>
      <c r="BA2229" s="7">
        <v>0</v>
      </c>
      <c r="BB2229" s="7">
        <v>1.3513257575757576</v>
      </c>
      <c r="BC2229" s="8">
        <v>0</v>
      </c>
      <c r="BD2229" s="8">
        <v>0</v>
      </c>
      <c r="BE2229" s="8">
        <v>0</v>
      </c>
      <c r="BF2229" s="8">
        <v>0</v>
      </c>
      <c r="BG2229" s="8">
        <v>0</v>
      </c>
      <c r="BH2229" s="8">
        <v>0</v>
      </c>
      <c r="BI2229" s="8">
        <v>0</v>
      </c>
      <c r="BJ2229" s="8">
        <v>0</v>
      </c>
      <c r="BK2229" s="8">
        <v>0</v>
      </c>
      <c r="BL2229" s="8">
        <v>0</v>
      </c>
      <c r="BM2229" s="8">
        <v>0</v>
      </c>
      <c r="BN2229" s="8">
        <v>0</v>
      </c>
      <c r="BO2229" s="8">
        <v>0</v>
      </c>
      <c r="BP2229" s="8">
        <v>0</v>
      </c>
      <c r="BQ2229" s="8">
        <v>0</v>
      </c>
      <c r="BR2229" s="8">
        <v>0</v>
      </c>
    </row>
    <row r="2230" spans="1:70" x14ac:dyDescent="0.25">
      <c r="A2230" s="6">
        <v>35228775</v>
      </c>
      <c r="B2230" t="s">
        <v>4084</v>
      </c>
      <c r="C2230" s="7" t="s">
        <v>86</v>
      </c>
      <c r="D2230" s="7" t="s">
        <v>94</v>
      </c>
      <c r="E2230" s="7" t="s">
        <v>87</v>
      </c>
      <c r="F2230" t="s">
        <v>2507</v>
      </c>
      <c r="G2230" t="s">
        <v>2508</v>
      </c>
      <c r="H2230" t="s">
        <v>400</v>
      </c>
      <c r="I2230" t="s">
        <v>168</v>
      </c>
      <c r="J2230" t="s">
        <v>153</v>
      </c>
      <c r="K2230" t="s">
        <v>169</v>
      </c>
      <c r="L2230">
        <v>38.443770628999999</v>
      </c>
      <c r="M2230">
        <v>-122.601997918</v>
      </c>
      <c r="N2230" s="7" t="s">
        <v>401</v>
      </c>
      <c r="O2230" s="7" t="s">
        <v>1973</v>
      </c>
      <c r="P2230" s="7" t="s">
        <v>403</v>
      </c>
      <c r="Q2230" s="7" t="s">
        <v>141</v>
      </c>
      <c r="R2230" s="7">
        <v>2048</v>
      </c>
      <c r="S2230" s="7">
        <v>3020</v>
      </c>
      <c r="T2230" s="7" t="s">
        <v>220</v>
      </c>
      <c r="U2230" s="7" t="s">
        <v>221</v>
      </c>
      <c r="V2230" s="7" t="s">
        <v>222</v>
      </c>
      <c r="W2230" s="8">
        <v>0</v>
      </c>
      <c r="X2230" s="8">
        <v>1.0708333333333333</v>
      </c>
      <c r="Y2230" s="8">
        <v>0</v>
      </c>
      <c r="Z2230" s="8">
        <v>1.0708333333333333</v>
      </c>
      <c r="AA2230" s="8">
        <v>0</v>
      </c>
      <c r="AB2230" s="8">
        <v>0</v>
      </c>
      <c r="AC2230" s="8">
        <v>0</v>
      </c>
      <c r="AD2230" s="8">
        <v>0</v>
      </c>
      <c r="AE2230" s="8">
        <v>0</v>
      </c>
      <c r="AF2230" s="8">
        <v>0</v>
      </c>
      <c r="AG2230" s="8">
        <v>0</v>
      </c>
      <c r="AH2230" s="8">
        <v>0</v>
      </c>
      <c r="AI2230" s="8">
        <v>0</v>
      </c>
      <c r="AJ2230" s="8">
        <v>0</v>
      </c>
      <c r="AK2230" s="8">
        <v>0</v>
      </c>
      <c r="AL2230" s="8">
        <v>0</v>
      </c>
      <c r="AM2230" s="8">
        <v>0</v>
      </c>
      <c r="AN2230" s="8">
        <v>0</v>
      </c>
      <c r="AO2230" s="8">
        <v>0</v>
      </c>
      <c r="AP2230" s="8">
        <v>0</v>
      </c>
      <c r="AQ2230" s="8">
        <v>0</v>
      </c>
      <c r="AR2230" s="8">
        <v>0</v>
      </c>
      <c r="AS2230" s="8">
        <v>0</v>
      </c>
      <c r="AT2230" s="8">
        <v>0</v>
      </c>
      <c r="AU2230" s="7">
        <v>0</v>
      </c>
      <c r="AV2230" s="7">
        <v>0</v>
      </c>
      <c r="AW2230" s="7">
        <v>0</v>
      </c>
      <c r="AX2230" s="7">
        <v>0</v>
      </c>
      <c r="AY2230" s="7">
        <v>0</v>
      </c>
      <c r="AZ2230" s="7">
        <v>1.0708333333333333</v>
      </c>
      <c r="BA2230" s="7">
        <v>0</v>
      </c>
      <c r="BB2230" s="7">
        <v>1.0708333333333333</v>
      </c>
      <c r="BC2230" s="8">
        <v>0</v>
      </c>
      <c r="BD2230" s="8">
        <v>0</v>
      </c>
      <c r="BE2230" s="8">
        <v>0</v>
      </c>
      <c r="BF2230" s="8">
        <v>0</v>
      </c>
      <c r="BG2230" s="8">
        <v>0</v>
      </c>
      <c r="BH2230" s="8">
        <v>0</v>
      </c>
      <c r="BI2230" s="8">
        <v>0</v>
      </c>
      <c r="BJ2230" s="8">
        <v>0</v>
      </c>
      <c r="BK2230" s="8">
        <v>0</v>
      </c>
      <c r="BL2230" s="8">
        <v>0</v>
      </c>
      <c r="BM2230" s="8">
        <v>0</v>
      </c>
      <c r="BN2230" s="8">
        <v>0</v>
      </c>
      <c r="BO2230" s="8">
        <v>0</v>
      </c>
      <c r="BP2230" s="8">
        <v>0</v>
      </c>
      <c r="BQ2230" s="8">
        <v>0</v>
      </c>
      <c r="BR2230" s="8">
        <v>0</v>
      </c>
    </row>
    <row r="2231" spans="1:70" x14ac:dyDescent="0.25">
      <c r="A2231" s="6">
        <v>35223063</v>
      </c>
      <c r="B2231" t="s">
        <v>4085</v>
      </c>
      <c r="C2231" s="7" t="s">
        <v>71</v>
      </c>
      <c r="D2231" s="7" t="s">
        <v>94</v>
      </c>
      <c r="E2231" s="7" t="s">
        <v>73</v>
      </c>
      <c r="F2231" t="s">
        <v>2507</v>
      </c>
      <c r="G2231" t="s">
        <v>2508</v>
      </c>
      <c r="H2231" t="s">
        <v>400</v>
      </c>
      <c r="I2231" t="s">
        <v>168</v>
      </c>
      <c r="J2231" t="s">
        <v>153</v>
      </c>
      <c r="K2231" t="s">
        <v>169</v>
      </c>
      <c r="L2231">
        <v>38.443770628999999</v>
      </c>
      <c r="M2231">
        <v>-122.601997918</v>
      </c>
      <c r="N2231" s="7" t="s">
        <v>401</v>
      </c>
      <c r="O2231" s="7" t="s">
        <v>1973</v>
      </c>
      <c r="P2231" s="7" t="s">
        <v>403</v>
      </c>
      <c r="Q2231" s="7" t="s">
        <v>141</v>
      </c>
      <c r="R2231" s="7">
        <v>2048</v>
      </c>
      <c r="S2231" s="7">
        <v>3020</v>
      </c>
      <c r="T2231" s="7" t="s">
        <v>220</v>
      </c>
      <c r="U2231" s="7" t="s">
        <v>211</v>
      </c>
      <c r="V2231" s="7" t="s">
        <v>80</v>
      </c>
      <c r="W2231" s="8">
        <v>0</v>
      </c>
      <c r="X2231" s="8">
        <v>0.43333333333333335</v>
      </c>
      <c r="Y2231" s="8">
        <v>0</v>
      </c>
      <c r="Z2231" s="8">
        <v>0.43333333333333335</v>
      </c>
      <c r="AA2231" s="8">
        <v>0</v>
      </c>
      <c r="AB2231" s="8">
        <v>0</v>
      </c>
      <c r="AC2231" s="8">
        <v>0</v>
      </c>
      <c r="AD2231" s="8">
        <v>0</v>
      </c>
      <c r="AE2231" s="8">
        <v>0</v>
      </c>
      <c r="AF2231" s="8">
        <v>0</v>
      </c>
      <c r="AG2231" s="8">
        <v>0</v>
      </c>
      <c r="AH2231" s="8">
        <v>0</v>
      </c>
      <c r="AI2231" s="8">
        <v>0</v>
      </c>
      <c r="AJ2231" s="8">
        <v>0</v>
      </c>
      <c r="AK2231" s="8">
        <v>0</v>
      </c>
      <c r="AL2231" s="8">
        <v>0</v>
      </c>
      <c r="AM2231" s="8">
        <v>0</v>
      </c>
      <c r="AN2231" s="8">
        <v>0</v>
      </c>
      <c r="AO2231" s="8">
        <v>0</v>
      </c>
      <c r="AP2231" s="8">
        <v>0</v>
      </c>
      <c r="AQ2231" s="8">
        <v>0</v>
      </c>
      <c r="AR2231" s="8">
        <v>0</v>
      </c>
      <c r="AS2231" s="8">
        <v>0</v>
      </c>
      <c r="AT2231" s="8">
        <v>0</v>
      </c>
      <c r="AU2231" s="7">
        <v>0</v>
      </c>
      <c r="AV2231" s="7">
        <v>0</v>
      </c>
      <c r="AW2231" s="7">
        <v>0</v>
      </c>
      <c r="AX2231" s="7">
        <v>0</v>
      </c>
      <c r="AY2231" s="7">
        <v>0</v>
      </c>
      <c r="AZ2231" s="7">
        <v>0.43333333333333335</v>
      </c>
      <c r="BA2231" s="7">
        <v>0</v>
      </c>
      <c r="BB2231" s="7">
        <v>0.43333333333333335</v>
      </c>
      <c r="BC2231" s="8">
        <v>0</v>
      </c>
      <c r="BD2231" s="8">
        <v>0</v>
      </c>
      <c r="BE2231" s="8">
        <v>0</v>
      </c>
      <c r="BF2231" s="8">
        <v>0</v>
      </c>
      <c r="BG2231" s="8">
        <v>0</v>
      </c>
      <c r="BH2231" s="8">
        <v>0</v>
      </c>
      <c r="BI2231" s="8">
        <v>0</v>
      </c>
      <c r="BJ2231" s="8">
        <v>0</v>
      </c>
      <c r="BK2231" s="8">
        <v>0</v>
      </c>
      <c r="BL2231" s="8">
        <v>0</v>
      </c>
      <c r="BM2231" s="8">
        <v>0</v>
      </c>
      <c r="BN2231" s="8">
        <v>0</v>
      </c>
      <c r="BO2231" s="8">
        <v>0</v>
      </c>
      <c r="BP2231" s="8">
        <v>0</v>
      </c>
      <c r="BQ2231" s="8">
        <v>0</v>
      </c>
      <c r="BR2231" s="8">
        <v>0</v>
      </c>
    </row>
    <row r="2232" spans="1:70" x14ac:dyDescent="0.25">
      <c r="A2232" s="6">
        <v>31275658</v>
      </c>
      <c r="B2232" t="s">
        <v>4086</v>
      </c>
      <c r="C2232" s="7" t="s">
        <v>93</v>
      </c>
      <c r="D2232" s="7" t="s">
        <v>94</v>
      </c>
      <c r="E2232" s="7" t="s">
        <v>95</v>
      </c>
      <c r="F2232" t="s">
        <v>2507</v>
      </c>
      <c r="G2232" t="s">
        <v>2508</v>
      </c>
      <c r="H2232" t="s">
        <v>168</v>
      </c>
      <c r="I2232" t="s">
        <v>168</v>
      </c>
      <c r="J2232" t="s">
        <v>153</v>
      </c>
      <c r="K2232" t="s">
        <v>169</v>
      </c>
      <c r="L2232">
        <v>38.332709120499999</v>
      </c>
      <c r="M2232">
        <v>-122.5265761885</v>
      </c>
      <c r="N2232" s="7" t="s">
        <v>4087</v>
      </c>
      <c r="O2232" s="7" t="s">
        <v>4088</v>
      </c>
      <c r="P2232" s="7" t="s">
        <v>4089</v>
      </c>
      <c r="Q2232" s="7" t="s">
        <v>170</v>
      </c>
      <c r="R2232" s="7">
        <v>1660</v>
      </c>
      <c r="S2232" s="7"/>
      <c r="T2232" s="7"/>
      <c r="U2232" s="7"/>
      <c r="V2232" s="7" t="s">
        <v>101</v>
      </c>
      <c r="W2232" s="8">
        <v>0.48863636363636365</v>
      </c>
      <c r="X2232" s="8">
        <v>0</v>
      </c>
      <c r="Y2232" s="8">
        <v>0</v>
      </c>
      <c r="Z2232" s="8">
        <v>0.48863636363636365</v>
      </c>
      <c r="AA2232" s="8">
        <v>0</v>
      </c>
      <c r="AB2232" s="8">
        <v>0</v>
      </c>
      <c r="AC2232" s="8">
        <v>0</v>
      </c>
      <c r="AD2232" s="8">
        <v>0</v>
      </c>
      <c r="AE2232" s="8">
        <v>0.48863636363636365</v>
      </c>
      <c r="AF2232" s="8">
        <v>0</v>
      </c>
      <c r="AG2232" s="8">
        <v>0</v>
      </c>
      <c r="AH2232" s="8">
        <v>0.48863636363636365</v>
      </c>
      <c r="AI2232" s="8">
        <v>0</v>
      </c>
      <c r="AJ2232" s="8">
        <v>0</v>
      </c>
      <c r="AK2232" s="8">
        <v>0</v>
      </c>
      <c r="AL2232" s="8">
        <v>0</v>
      </c>
      <c r="AM2232" s="8">
        <v>0</v>
      </c>
      <c r="AN2232" s="8">
        <v>0</v>
      </c>
      <c r="AO2232" s="8">
        <v>0</v>
      </c>
      <c r="AP2232" s="8">
        <v>0</v>
      </c>
      <c r="AQ2232" s="8">
        <v>0</v>
      </c>
      <c r="AR2232" s="8">
        <v>0</v>
      </c>
      <c r="AS2232" s="8">
        <v>0</v>
      </c>
      <c r="AT2232" s="8">
        <v>0</v>
      </c>
      <c r="AU2232" s="7">
        <v>0</v>
      </c>
      <c r="AV2232" s="7">
        <v>0</v>
      </c>
      <c r="AW2232" s="7">
        <v>0</v>
      </c>
      <c r="AX2232" s="7">
        <v>0</v>
      </c>
      <c r="AY2232" s="7">
        <v>0</v>
      </c>
      <c r="AZ2232" s="7">
        <v>0</v>
      </c>
      <c r="BA2232" s="7">
        <v>0</v>
      </c>
      <c r="BB2232" s="7">
        <v>0</v>
      </c>
      <c r="BC2232" s="8">
        <v>0</v>
      </c>
      <c r="BD2232" s="8">
        <v>0</v>
      </c>
      <c r="BE2232" s="8">
        <v>0</v>
      </c>
      <c r="BF2232" s="8">
        <v>0</v>
      </c>
      <c r="BG2232" s="8">
        <v>0</v>
      </c>
      <c r="BH2232" s="8">
        <v>0</v>
      </c>
      <c r="BI2232" s="8">
        <v>0</v>
      </c>
      <c r="BJ2232" s="8">
        <v>0</v>
      </c>
      <c r="BK2232" s="8">
        <v>0</v>
      </c>
      <c r="BL2232" s="8">
        <v>0</v>
      </c>
      <c r="BM2232" s="8">
        <v>0</v>
      </c>
      <c r="BN2232" s="8">
        <v>0</v>
      </c>
      <c r="BO2232" s="8">
        <v>0</v>
      </c>
      <c r="BP2232" s="8">
        <v>0</v>
      </c>
      <c r="BQ2232" s="8">
        <v>0</v>
      </c>
      <c r="BR2232" s="8">
        <v>0</v>
      </c>
    </row>
    <row r="2233" spans="1:70" x14ac:dyDescent="0.25">
      <c r="A2233" s="6">
        <v>35312542</v>
      </c>
      <c r="B2233" t="s">
        <v>4090</v>
      </c>
      <c r="C2233" s="7" t="s">
        <v>86</v>
      </c>
      <c r="D2233" s="7" t="s">
        <v>94</v>
      </c>
      <c r="E2233" s="7" t="s">
        <v>87</v>
      </c>
      <c r="F2233" t="s">
        <v>2507</v>
      </c>
      <c r="G2233" t="s">
        <v>2508</v>
      </c>
      <c r="H2233" t="s">
        <v>4091</v>
      </c>
      <c r="I2233" t="s">
        <v>168</v>
      </c>
      <c r="J2233" t="s">
        <v>153</v>
      </c>
      <c r="K2233" t="s">
        <v>169</v>
      </c>
      <c r="L2233">
        <v>38.3790774605</v>
      </c>
      <c r="M2233">
        <v>-122.5192201137</v>
      </c>
      <c r="N2233" s="7" t="s">
        <v>401</v>
      </c>
      <c r="O2233" s="7" t="s">
        <v>4092</v>
      </c>
      <c r="P2233" s="7" t="s">
        <v>403</v>
      </c>
      <c r="Q2233" s="7" t="s">
        <v>122</v>
      </c>
      <c r="R2233" s="7">
        <v>1827</v>
      </c>
      <c r="S2233" s="7">
        <v>0</v>
      </c>
      <c r="T2233" s="7" t="s">
        <v>220</v>
      </c>
      <c r="U2233" s="7" t="s">
        <v>221</v>
      </c>
      <c r="V2233" s="7" t="s">
        <v>217</v>
      </c>
      <c r="W2233" s="8">
        <v>0</v>
      </c>
      <c r="X2233" s="8">
        <v>0.67386363636363633</v>
      </c>
      <c r="Y2233" s="8">
        <v>0</v>
      </c>
      <c r="Z2233" s="8">
        <v>0.67386363636363633</v>
      </c>
      <c r="AA2233" s="8">
        <v>0</v>
      </c>
      <c r="AB2233" s="8">
        <v>0</v>
      </c>
      <c r="AC2233" s="8">
        <v>0</v>
      </c>
      <c r="AD2233" s="8">
        <v>0</v>
      </c>
      <c r="AE2233" s="8">
        <v>0</v>
      </c>
      <c r="AF2233" s="8">
        <v>0</v>
      </c>
      <c r="AG2233" s="8">
        <v>0</v>
      </c>
      <c r="AH2233" s="8">
        <v>0</v>
      </c>
      <c r="AI2233" s="8">
        <v>0</v>
      </c>
      <c r="AJ2233" s="8">
        <v>0</v>
      </c>
      <c r="AK2233" s="8">
        <v>0</v>
      </c>
      <c r="AL2233" s="8">
        <v>0</v>
      </c>
      <c r="AM2233" s="8">
        <v>0</v>
      </c>
      <c r="AN2233" s="8">
        <v>0</v>
      </c>
      <c r="AO2233" s="8">
        <v>0</v>
      </c>
      <c r="AP2233" s="8">
        <v>0</v>
      </c>
      <c r="AQ2233" s="8">
        <v>0</v>
      </c>
      <c r="AR2233" s="8">
        <v>0</v>
      </c>
      <c r="AS2233" s="8">
        <v>0</v>
      </c>
      <c r="AT2233" s="8">
        <v>0</v>
      </c>
      <c r="AU2233" s="7">
        <v>0</v>
      </c>
      <c r="AV2233" s="7">
        <v>0</v>
      </c>
      <c r="AW2233" s="7">
        <v>0</v>
      </c>
      <c r="AX2233" s="7">
        <v>0</v>
      </c>
      <c r="AY2233" s="7">
        <v>0</v>
      </c>
      <c r="AZ2233" s="7">
        <v>0.67386363636363633</v>
      </c>
      <c r="BA2233" s="7">
        <v>0</v>
      </c>
      <c r="BB2233" s="7">
        <v>0.67386363636363633</v>
      </c>
      <c r="BC2233" s="8">
        <v>0</v>
      </c>
      <c r="BD2233" s="8">
        <v>0</v>
      </c>
      <c r="BE2233" s="8">
        <v>0</v>
      </c>
      <c r="BF2233" s="8">
        <v>0</v>
      </c>
      <c r="BG2233" s="8">
        <v>0</v>
      </c>
      <c r="BH2233" s="8">
        <v>0</v>
      </c>
      <c r="BI2233" s="8">
        <v>0</v>
      </c>
      <c r="BJ2233" s="8">
        <v>0</v>
      </c>
      <c r="BK2233" s="8">
        <v>0</v>
      </c>
      <c r="BL2233" s="8">
        <v>0</v>
      </c>
      <c r="BM2233" s="8">
        <v>0</v>
      </c>
      <c r="BN2233" s="8">
        <v>0</v>
      </c>
      <c r="BO2233" s="8">
        <v>0</v>
      </c>
      <c r="BP2233" s="8">
        <v>0</v>
      </c>
      <c r="BQ2233" s="8">
        <v>0</v>
      </c>
      <c r="BR2233" s="8">
        <v>0</v>
      </c>
    </row>
    <row r="2234" spans="1:70" x14ac:dyDescent="0.25">
      <c r="A2234" s="6">
        <v>35343740</v>
      </c>
      <c r="B2234" t="s">
        <v>4093</v>
      </c>
      <c r="C2234" s="7" t="s">
        <v>421</v>
      </c>
      <c r="D2234" s="7" t="s">
        <v>94</v>
      </c>
      <c r="E2234" s="7" t="s">
        <v>421</v>
      </c>
      <c r="F2234" t="s">
        <v>2507</v>
      </c>
      <c r="G2234" t="s">
        <v>2508</v>
      </c>
      <c r="H2234" t="s">
        <v>4091</v>
      </c>
      <c r="I2234" t="s">
        <v>168</v>
      </c>
      <c r="J2234" t="s">
        <v>153</v>
      </c>
      <c r="K2234" t="s">
        <v>169</v>
      </c>
      <c r="L2234">
        <v>38.370632715100001</v>
      </c>
      <c r="M2234">
        <v>-122.5155494027</v>
      </c>
      <c r="N2234" s="7" t="s">
        <v>401</v>
      </c>
      <c r="O2234" s="7" t="s">
        <v>4092</v>
      </c>
      <c r="P2234" s="7" t="s">
        <v>403</v>
      </c>
      <c r="Q2234" s="7" t="s">
        <v>122</v>
      </c>
      <c r="R2234" s="7">
        <v>1827</v>
      </c>
      <c r="S2234" s="7">
        <v>0</v>
      </c>
      <c r="T2234" s="7" t="s">
        <v>220</v>
      </c>
      <c r="U2234" s="7"/>
      <c r="V2234" s="7" t="s">
        <v>422</v>
      </c>
      <c r="W2234" s="8">
        <v>0</v>
      </c>
      <c r="X2234" s="8">
        <v>0</v>
      </c>
      <c r="Y2234" s="8">
        <v>0</v>
      </c>
      <c r="Z2234" s="8">
        <v>0</v>
      </c>
      <c r="AA2234" s="8">
        <v>0</v>
      </c>
      <c r="AB2234" s="8">
        <v>0</v>
      </c>
      <c r="AC2234" s="8">
        <v>0</v>
      </c>
      <c r="AD2234" s="8">
        <v>0</v>
      </c>
      <c r="AE2234" s="8">
        <v>0</v>
      </c>
      <c r="AF2234" s="8">
        <v>0</v>
      </c>
      <c r="AG2234" s="8">
        <v>0</v>
      </c>
      <c r="AH2234" s="8">
        <v>0</v>
      </c>
      <c r="AI2234" s="8">
        <v>0</v>
      </c>
      <c r="AJ2234" s="8">
        <v>0</v>
      </c>
      <c r="AK2234" s="8">
        <v>0</v>
      </c>
      <c r="AL2234" s="8">
        <v>0</v>
      </c>
      <c r="AM2234" s="8">
        <v>0</v>
      </c>
      <c r="AN2234" s="8">
        <v>0</v>
      </c>
      <c r="AO2234" s="8">
        <v>0</v>
      </c>
      <c r="AP2234" s="8">
        <v>0</v>
      </c>
      <c r="AQ2234" s="8">
        <v>0</v>
      </c>
      <c r="AR2234" s="8">
        <v>0</v>
      </c>
      <c r="AS2234" s="8">
        <v>0</v>
      </c>
      <c r="AT2234" s="8">
        <v>0</v>
      </c>
      <c r="AU2234" s="7">
        <v>0</v>
      </c>
      <c r="AV2234" s="7">
        <v>0</v>
      </c>
      <c r="AW2234" s="7">
        <v>0</v>
      </c>
      <c r="AX2234" s="7">
        <v>0</v>
      </c>
      <c r="AY2234" s="7">
        <v>0</v>
      </c>
      <c r="AZ2234" s="7">
        <v>0</v>
      </c>
      <c r="BA2234" s="7">
        <v>0</v>
      </c>
      <c r="BB2234" s="7">
        <v>0</v>
      </c>
      <c r="BC2234" s="8">
        <v>0</v>
      </c>
      <c r="BD2234" s="8">
        <v>0</v>
      </c>
      <c r="BE2234" s="8">
        <v>0</v>
      </c>
      <c r="BF2234" s="8">
        <v>0</v>
      </c>
      <c r="BG2234" s="8">
        <v>0</v>
      </c>
      <c r="BH2234" s="8">
        <v>0</v>
      </c>
      <c r="BI2234" s="8">
        <v>0</v>
      </c>
      <c r="BJ2234" s="8">
        <v>0</v>
      </c>
      <c r="BK2234" s="8">
        <v>0</v>
      </c>
      <c r="BL2234" s="8">
        <v>0</v>
      </c>
      <c r="BM2234" s="8">
        <v>0</v>
      </c>
      <c r="BN2234" s="8">
        <v>0</v>
      </c>
      <c r="BO2234" s="8">
        <v>0</v>
      </c>
      <c r="BP2234" s="8">
        <v>0</v>
      </c>
      <c r="BQ2234" s="8">
        <v>0</v>
      </c>
      <c r="BR2234" s="8">
        <v>0</v>
      </c>
    </row>
    <row r="2235" spans="1:70" x14ac:dyDescent="0.25">
      <c r="A2235" s="6">
        <v>35343741</v>
      </c>
      <c r="B2235" t="s">
        <v>4094</v>
      </c>
      <c r="C2235" s="7" t="s">
        <v>86</v>
      </c>
      <c r="D2235" s="7" t="s">
        <v>94</v>
      </c>
      <c r="E2235" s="7" t="s">
        <v>87</v>
      </c>
      <c r="F2235" t="s">
        <v>2507</v>
      </c>
      <c r="G2235" t="s">
        <v>2508</v>
      </c>
      <c r="H2235" t="s">
        <v>168</v>
      </c>
      <c r="I2235" t="s">
        <v>168</v>
      </c>
      <c r="J2235" t="s">
        <v>153</v>
      </c>
      <c r="K2235" t="s">
        <v>169</v>
      </c>
      <c r="L2235">
        <v>38.337127824299998</v>
      </c>
      <c r="M2235">
        <v>-122.4929220798</v>
      </c>
      <c r="N2235" s="7" t="s">
        <v>401</v>
      </c>
      <c r="O2235" s="7" t="s">
        <v>4092</v>
      </c>
      <c r="P2235" s="7" t="s">
        <v>403</v>
      </c>
      <c r="Q2235" s="7" t="s">
        <v>122</v>
      </c>
      <c r="R2235" s="7">
        <v>1827</v>
      </c>
      <c r="S2235" s="7">
        <v>0</v>
      </c>
      <c r="T2235" s="7" t="s">
        <v>220</v>
      </c>
      <c r="U2235" s="7" t="s">
        <v>221</v>
      </c>
      <c r="V2235" s="7" t="s">
        <v>217</v>
      </c>
      <c r="W2235" s="8">
        <v>0</v>
      </c>
      <c r="X2235" s="8">
        <v>0.7079545454545455</v>
      </c>
      <c r="Y2235" s="8">
        <v>0</v>
      </c>
      <c r="Z2235" s="8">
        <v>0.7079545454545455</v>
      </c>
      <c r="AA2235" s="8">
        <v>0</v>
      </c>
      <c r="AB2235" s="8">
        <v>0</v>
      </c>
      <c r="AC2235" s="8">
        <v>0</v>
      </c>
      <c r="AD2235" s="8">
        <v>0</v>
      </c>
      <c r="AE2235" s="8">
        <v>0</v>
      </c>
      <c r="AF2235" s="8">
        <v>0</v>
      </c>
      <c r="AG2235" s="8">
        <v>0</v>
      </c>
      <c r="AH2235" s="8">
        <v>0</v>
      </c>
      <c r="AI2235" s="8">
        <v>0</v>
      </c>
      <c r="AJ2235" s="8">
        <v>0</v>
      </c>
      <c r="AK2235" s="8">
        <v>0</v>
      </c>
      <c r="AL2235" s="8">
        <v>0</v>
      </c>
      <c r="AM2235" s="8">
        <v>0</v>
      </c>
      <c r="AN2235" s="8">
        <v>0</v>
      </c>
      <c r="AO2235" s="8">
        <v>0</v>
      </c>
      <c r="AP2235" s="8">
        <v>0</v>
      </c>
      <c r="AQ2235" s="8">
        <v>0</v>
      </c>
      <c r="AR2235" s="8">
        <v>0</v>
      </c>
      <c r="AS2235" s="8">
        <v>0</v>
      </c>
      <c r="AT2235" s="8">
        <v>0</v>
      </c>
      <c r="AU2235" s="7">
        <v>0</v>
      </c>
      <c r="AV2235" s="7">
        <v>0</v>
      </c>
      <c r="AW2235" s="7">
        <v>0</v>
      </c>
      <c r="AX2235" s="7">
        <v>0</v>
      </c>
      <c r="AY2235" s="7">
        <v>0</v>
      </c>
      <c r="AZ2235" s="7">
        <v>0.7079545454545455</v>
      </c>
      <c r="BA2235" s="7">
        <v>0</v>
      </c>
      <c r="BB2235" s="7">
        <v>0.7079545454545455</v>
      </c>
      <c r="BC2235" s="8">
        <v>0</v>
      </c>
      <c r="BD2235" s="8">
        <v>0</v>
      </c>
      <c r="BE2235" s="8">
        <v>0</v>
      </c>
      <c r="BF2235" s="8">
        <v>0</v>
      </c>
      <c r="BG2235" s="8">
        <v>0</v>
      </c>
      <c r="BH2235" s="8">
        <v>0</v>
      </c>
      <c r="BI2235" s="8">
        <v>0</v>
      </c>
      <c r="BJ2235" s="8">
        <v>0</v>
      </c>
      <c r="BK2235" s="8">
        <v>0</v>
      </c>
      <c r="BL2235" s="8">
        <v>0</v>
      </c>
      <c r="BM2235" s="8">
        <v>0</v>
      </c>
      <c r="BN2235" s="8">
        <v>0</v>
      </c>
      <c r="BO2235" s="8">
        <v>0</v>
      </c>
      <c r="BP2235" s="8">
        <v>0</v>
      </c>
      <c r="BQ2235" s="8">
        <v>0</v>
      </c>
      <c r="BR2235" s="8">
        <v>0</v>
      </c>
    </row>
    <row r="2236" spans="1:70" x14ac:dyDescent="0.25">
      <c r="A2236" s="6">
        <v>35343742</v>
      </c>
      <c r="B2236" t="s">
        <v>4095</v>
      </c>
      <c r="C2236" s="7" t="s">
        <v>421</v>
      </c>
      <c r="D2236" s="7" t="s">
        <v>94</v>
      </c>
      <c r="E2236" s="7" t="s">
        <v>421</v>
      </c>
      <c r="F2236" t="s">
        <v>2507</v>
      </c>
      <c r="G2236" t="s">
        <v>2508</v>
      </c>
      <c r="H2236" t="s">
        <v>168</v>
      </c>
      <c r="I2236" t="s">
        <v>168</v>
      </c>
      <c r="J2236" t="s">
        <v>153</v>
      </c>
      <c r="K2236" t="s">
        <v>169</v>
      </c>
      <c r="L2236">
        <v>38.335196824299999</v>
      </c>
      <c r="M2236">
        <v>-122.49186618</v>
      </c>
      <c r="N2236" s="7" t="s">
        <v>401</v>
      </c>
      <c r="O2236" s="7" t="s">
        <v>4092</v>
      </c>
      <c r="P2236" s="7" t="s">
        <v>403</v>
      </c>
      <c r="Q2236" s="7" t="s">
        <v>122</v>
      </c>
      <c r="R2236" s="7">
        <v>1827</v>
      </c>
      <c r="S2236" s="7">
        <v>0</v>
      </c>
      <c r="T2236" s="7" t="s">
        <v>220</v>
      </c>
      <c r="U2236" s="7"/>
      <c r="V2236" s="7" t="s">
        <v>422</v>
      </c>
      <c r="W2236" s="8">
        <v>0</v>
      </c>
      <c r="X2236" s="8">
        <v>0</v>
      </c>
      <c r="Y2236" s="8">
        <v>0</v>
      </c>
      <c r="Z2236" s="8">
        <v>0</v>
      </c>
      <c r="AA2236" s="8">
        <v>0</v>
      </c>
      <c r="AB2236" s="8">
        <v>0</v>
      </c>
      <c r="AC2236" s="8">
        <v>0</v>
      </c>
      <c r="AD2236" s="8">
        <v>0</v>
      </c>
      <c r="AE2236" s="8">
        <v>0</v>
      </c>
      <c r="AF2236" s="8">
        <v>0</v>
      </c>
      <c r="AG2236" s="8">
        <v>0</v>
      </c>
      <c r="AH2236" s="8">
        <v>0</v>
      </c>
      <c r="AI2236" s="8">
        <v>0</v>
      </c>
      <c r="AJ2236" s="8">
        <v>0</v>
      </c>
      <c r="AK2236" s="8">
        <v>0</v>
      </c>
      <c r="AL2236" s="8">
        <v>0</v>
      </c>
      <c r="AM2236" s="8">
        <v>0</v>
      </c>
      <c r="AN2236" s="8">
        <v>0</v>
      </c>
      <c r="AO2236" s="8">
        <v>0</v>
      </c>
      <c r="AP2236" s="8">
        <v>0</v>
      </c>
      <c r="AQ2236" s="8">
        <v>0</v>
      </c>
      <c r="AR2236" s="8">
        <v>0</v>
      </c>
      <c r="AS2236" s="8">
        <v>0</v>
      </c>
      <c r="AT2236" s="8">
        <v>0</v>
      </c>
      <c r="AU2236" s="7">
        <v>0</v>
      </c>
      <c r="AV2236" s="7">
        <v>0</v>
      </c>
      <c r="AW2236" s="7">
        <v>0</v>
      </c>
      <c r="AX2236" s="7">
        <v>0</v>
      </c>
      <c r="AY2236" s="7">
        <v>0</v>
      </c>
      <c r="AZ2236" s="7">
        <v>0</v>
      </c>
      <c r="BA2236" s="7">
        <v>0</v>
      </c>
      <c r="BB2236" s="7">
        <v>0</v>
      </c>
      <c r="BC2236" s="8">
        <v>0</v>
      </c>
      <c r="BD2236" s="8">
        <v>0</v>
      </c>
      <c r="BE2236" s="8">
        <v>0</v>
      </c>
      <c r="BF2236" s="8">
        <v>0</v>
      </c>
      <c r="BG2236" s="8">
        <v>0</v>
      </c>
      <c r="BH2236" s="8">
        <v>0</v>
      </c>
      <c r="BI2236" s="8">
        <v>0</v>
      </c>
      <c r="BJ2236" s="8">
        <v>0</v>
      </c>
      <c r="BK2236" s="8">
        <v>0</v>
      </c>
      <c r="BL2236" s="8">
        <v>0</v>
      </c>
      <c r="BM2236" s="8">
        <v>0</v>
      </c>
      <c r="BN2236" s="8">
        <v>0</v>
      </c>
      <c r="BO2236" s="8">
        <v>0</v>
      </c>
      <c r="BP2236" s="8">
        <v>0</v>
      </c>
      <c r="BQ2236" s="8">
        <v>0</v>
      </c>
      <c r="BR2236" s="8">
        <v>0</v>
      </c>
    </row>
    <row r="2237" spans="1:70" x14ac:dyDescent="0.25">
      <c r="A2237" s="6">
        <v>35343743</v>
      </c>
      <c r="B2237" t="s">
        <v>4096</v>
      </c>
      <c r="C2237" s="7" t="s">
        <v>421</v>
      </c>
      <c r="D2237" s="7" t="s">
        <v>94</v>
      </c>
      <c r="E2237" s="7" t="s">
        <v>421</v>
      </c>
      <c r="F2237" t="s">
        <v>2507</v>
      </c>
      <c r="G2237" t="s">
        <v>2508</v>
      </c>
      <c r="H2237" t="s">
        <v>4091</v>
      </c>
      <c r="I2237" t="s">
        <v>168</v>
      </c>
      <c r="J2237" t="s">
        <v>153</v>
      </c>
      <c r="K2237" t="s">
        <v>169</v>
      </c>
      <c r="L2237">
        <v>38.374554397099999</v>
      </c>
      <c r="M2237">
        <v>-122.46344039020001</v>
      </c>
      <c r="N2237" s="7" t="s">
        <v>401</v>
      </c>
      <c r="O2237" s="7" t="s">
        <v>4092</v>
      </c>
      <c r="P2237" s="7" t="s">
        <v>403</v>
      </c>
      <c r="Q2237" s="7" t="s">
        <v>122</v>
      </c>
      <c r="R2237" s="7">
        <v>1827</v>
      </c>
      <c r="S2237" s="7">
        <v>0</v>
      </c>
      <c r="T2237" s="7" t="s">
        <v>220</v>
      </c>
      <c r="U2237" s="7"/>
      <c r="V2237" s="7" t="s">
        <v>422</v>
      </c>
      <c r="W2237" s="8">
        <v>0</v>
      </c>
      <c r="X2237" s="8">
        <v>0</v>
      </c>
      <c r="Y2237" s="8">
        <v>0</v>
      </c>
      <c r="Z2237" s="8">
        <v>0</v>
      </c>
      <c r="AA2237" s="8">
        <v>0</v>
      </c>
      <c r="AB2237" s="8">
        <v>0</v>
      </c>
      <c r="AC2237" s="8">
        <v>0</v>
      </c>
      <c r="AD2237" s="8">
        <v>0</v>
      </c>
      <c r="AE2237" s="8">
        <v>0</v>
      </c>
      <c r="AF2237" s="8">
        <v>0</v>
      </c>
      <c r="AG2237" s="8">
        <v>0</v>
      </c>
      <c r="AH2237" s="8">
        <v>0</v>
      </c>
      <c r="AI2237" s="8">
        <v>0</v>
      </c>
      <c r="AJ2237" s="8">
        <v>0</v>
      </c>
      <c r="AK2237" s="8">
        <v>0</v>
      </c>
      <c r="AL2237" s="8">
        <v>0</v>
      </c>
      <c r="AM2237" s="8">
        <v>0</v>
      </c>
      <c r="AN2237" s="8">
        <v>0</v>
      </c>
      <c r="AO2237" s="8">
        <v>0</v>
      </c>
      <c r="AP2237" s="8">
        <v>0</v>
      </c>
      <c r="AQ2237" s="8">
        <v>0</v>
      </c>
      <c r="AR2237" s="8">
        <v>0</v>
      </c>
      <c r="AS2237" s="8">
        <v>0</v>
      </c>
      <c r="AT2237" s="8">
        <v>0</v>
      </c>
      <c r="AU2237" s="7">
        <v>0</v>
      </c>
      <c r="AV2237" s="7">
        <v>0</v>
      </c>
      <c r="AW2237" s="7">
        <v>0</v>
      </c>
      <c r="AX2237" s="7">
        <v>0</v>
      </c>
      <c r="AY2237" s="7">
        <v>0</v>
      </c>
      <c r="AZ2237" s="7">
        <v>0</v>
      </c>
      <c r="BA2237" s="7">
        <v>0</v>
      </c>
      <c r="BB2237" s="7">
        <v>0</v>
      </c>
      <c r="BC2237" s="8">
        <v>0</v>
      </c>
      <c r="BD2237" s="8">
        <v>0</v>
      </c>
      <c r="BE2237" s="8">
        <v>0</v>
      </c>
      <c r="BF2237" s="8">
        <v>0</v>
      </c>
      <c r="BG2237" s="8">
        <v>0</v>
      </c>
      <c r="BH2237" s="8">
        <v>0</v>
      </c>
      <c r="BI2237" s="8">
        <v>0</v>
      </c>
      <c r="BJ2237" s="8">
        <v>0</v>
      </c>
      <c r="BK2237" s="8">
        <v>0</v>
      </c>
      <c r="BL2237" s="8">
        <v>0</v>
      </c>
      <c r="BM2237" s="8">
        <v>0</v>
      </c>
      <c r="BN2237" s="8">
        <v>0</v>
      </c>
      <c r="BO2237" s="8">
        <v>0</v>
      </c>
      <c r="BP2237" s="8">
        <v>0</v>
      </c>
      <c r="BQ2237" s="8">
        <v>0</v>
      </c>
      <c r="BR2237" s="8">
        <v>0</v>
      </c>
    </row>
    <row r="2238" spans="1:70" x14ac:dyDescent="0.25">
      <c r="A2238" s="6">
        <v>35222235</v>
      </c>
      <c r="B2238" t="s">
        <v>4097</v>
      </c>
      <c r="C2238" s="7" t="s">
        <v>86</v>
      </c>
      <c r="D2238" s="7" t="s">
        <v>94</v>
      </c>
      <c r="E2238" s="7" t="s">
        <v>87</v>
      </c>
      <c r="F2238" t="s">
        <v>2507</v>
      </c>
      <c r="G2238" t="s">
        <v>2609</v>
      </c>
      <c r="H2238" t="s">
        <v>1948</v>
      </c>
      <c r="I2238" t="s">
        <v>1246</v>
      </c>
      <c r="J2238" t="s">
        <v>99</v>
      </c>
      <c r="K2238" t="s">
        <v>187</v>
      </c>
      <c r="L2238">
        <v>36.653680000000001</v>
      </c>
      <c r="M2238">
        <v>-118.98598</v>
      </c>
      <c r="N2238" s="7" t="s">
        <v>4098</v>
      </c>
      <c r="O2238" s="7" t="s">
        <v>4099</v>
      </c>
      <c r="P2238" s="7" t="s">
        <v>4100</v>
      </c>
      <c r="Q2238" s="7" t="s">
        <v>170</v>
      </c>
      <c r="R2238" s="7">
        <v>2738</v>
      </c>
      <c r="S2238" s="7">
        <v>0</v>
      </c>
      <c r="T2238" s="7" t="s">
        <v>220</v>
      </c>
      <c r="U2238" s="7"/>
      <c r="V2238" s="7" t="s">
        <v>80</v>
      </c>
      <c r="W2238" s="8">
        <v>0</v>
      </c>
      <c r="X2238" s="8">
        <v>0</v>
      </c>
      <c r="Y2238" s="8">
        <v>2.6</v>
      </c>
      <c r="Z2238" s="8">
        <v>2.6</v>
      </c>
      <c r="AA2238" s="8">
        <v>0</v>
      </c>
      <c r="AB2238" s="8">
        <v>0</v>
      </c>
      <c r="AC2238" s="8">
        <v>0</v>
      </c>
      <c r="AD2238" s="8">
        <v>0</v>
      </c>
      <c r="AE2238" s="8">
        <v>0</v>
      </c>
      <c r="AF2238" s="8">
        <v>0</v>
      </c>
      <c r="AG2238" s="8">
        <v>0</v>
      </c>
      <c r="AH2238" s="8">
        <v>0</v>
      </c>
      <c r="AI2238" s="8">
        <v>0</v>
      </c>
      <c r="AJ2238" s="8">
        <v>0</v>
      </c>
      <c r="AK2238" s="8">
        <v>0</v>
      </c>
      <c r="AL2238" s="8">
        <v>0</v>
      </c>
      <c r="AM2238" s="8">
        <v>0</v>
      </c>
      <c r="AN2238" s="8">
        <v>0</v>
      </c>
      <c r="AO2238" s="8">
        <v>0</v>
      </c>
      <c r="AP2238" s="8">
        <v>0</v>
      </c>
      <c r="AQ2238" s="8">
        <v>0</v>
      </c>
      <c r="AR2238" s="8">
        <v>0</v>
      </c>
      <c r="AS2238" s="8">
        <v>0</v>
      </c>
      <c r="AT2238" s="8">
        <v>0</v>
      </c>
      <c r="AU2238" s="7">
        <v>0</v>
      </c>
      <c r="AV2238" s="7">
        <v>0</v>
      </c>
      <c r="AW2238" s="7">
        <v>0</v>
      </c>
      <c r="AX2238" s="7">
        <v>0</v>
      </c>
      <c r="AY2238" s="7">
        <v>0</v>
      </c>
      <c r="AZ2238" s="7">
        <v>0</v>
      </c>
      <c r="BA2238" s="7">
        <v>0</v>
      </c>
      <c r="BB2238" s="7">
        <v>0</v>
      </c>
      <c r="BC2238" s="8">
        <v>0</v>
      </c>
      <c r="BD2238" s="8">
        <v>0</v>
      </c>
      <c r="BE2238" s="8">
        <v>2.6</v>
      </c>
      <c r="BF2238" s="8">
        <v>2.6</v>
      </c>
      <c r="BG2238" s="8">
        <v>0</v>
      </c>
      <c r="BH2238" s="8">
        <v>0</v>
      </c>
      <c r="BI2238" s="8">
        <v>0</v>
      </c>
      <c r="BJ2238" s="8">
        <v>0</v>
      </c>
      <c r="BK2238" s="8">
        <v>0</v>
      </c>
      <c r="BL2238" s="8">
        <v>0</v>
      </c>
      <c r="BM2238" s="8">
        <v>0</v>
      </c>
      <c r="BN2238" s="8">
        <v>0</v>
      </c>
      <c r="BO2238" s="8">
        <v>0</v>
      </c>
      <c r="BP2238" s="8">
        <v>0</v>
      </c>
      <c r="BQ2238" s="8">
        <v>0</v>
      </c>
      <c r="BR2238" s="8">
        <v>0</v>
      </c>
    </row>
    <row r="2239" spans="1:70" x14ac:dyDescent="0.25">
      <c r="A2239" s="6">
        <v>35072362</v>
      </c>
      <c r="B2239" t="s">
        <v>4101</v>
      </c>
      <c r="C2239" s="7" t="s">
        <v>101</v>
      </c>
      <c r="D2239" s="7" t="s">
        <v>94</v>
      </c>
      <c r="E2239" s="7" t="s">
        <v>95</v>
      </c>
      <c r="F2239" t="s">
        <v>2507</v>
      </c>
      <c r="G2239" t="s">
        <v>2508</v>
      </c>
      <c r="H2239" t="s">
        <v>1887</v>
      </c>
      <c r="I2239" t="s">
        <v>939</v>
      </c>
      <c r="J2239" t="s">
        <v>153</v>
      </c>
      <c r="K2239" t="s">
        <v>196</v>
      </c>
      <c r="L2239">
        <v>40.4519130682</v>
      </c>
      <c r="M2239">
        <v>-124.2700551062</v>
      </c>
      <c r="N2239" s="7" t="s">
        <v>1888</v>
      </c>
      <c r="O2239" s="7" t="s">
        <v>1889</v>
      </c>
      <c r="P2239" s="7" t="s">
        <v>1890</v>
      </c>
      <c r="Q2239" s="7" t="s">
        <v>170</v>
      </c>
      <c r="R2239" s="7">
        <v>1252</v>
      </c>
      <c r="S2239" s="7"/>
      <c r="T2239" s="7"/>
      <c r="U2239" s="7"/>
      <c r="V2239" s="7" t="s">
        <v>101</v>
      </c>
      <c r="W2239" s="8">
        <v>2.706818181818182</v>
      </c>
      <c r="X2239" s="8">
        <v>0</v>
      </c>
      <c r="Y2239" s="8">
        <v>0</v>
      </c>
      <c r="Z2239" s="8">
        <v>2.706818181818182</v>
      </c>
      <c r="AA2239" s="8">
        <v>0</v>
      </c>
      <c r="AB2239" s="8">
        <v>0</v>
      </c>
      <c r="AC2239" s="8">
        <v>0</v>
      </c>
      <c r="AD2239" s="8">
        <v>0</v>
      </c>
      <c r="AE2239" s="8">
        <v>2.7068181818181816</v>
      </c>
      <c r="AF2239" s="8">
        <v>0</v>
      </c>
      <c r="AG2239" s="8">
        <v>0</v>
      </c>
      <c r="AH2239" s="8">
        <v>2.7068181818181816</v>
      </c>
      <c r="AI2239" s="8">
        <v>0</v>
      </c>
      <c r="AJ2239" s="8">
        <v>0</v>
      </c>
      <c r="AK2239" s="8">
        <v>0</v>
      </c>
      <c r="AL2239" s="8">
        <v>0</v>
      </c>
      <c r="AM2239" s="8">
        <v>0</v>
      </c>
      <c r="AN2239" s="8">
        <v>0</v>
      </c>
      <c r="AO2239" s="8">
        <v>0</v>
      </c>
      <c r="AP2239" s="8">
        <v>0</v>
      </c>
      <c r="AQ2239" s="8">
        <v>0</v>
      </c>
      <c r="AR2239" s="8">
        <v>0</v>
      </c>
      <c r="AS2239" s="8">
        <v>0</v>
      </c>
      <c r="AT2239" s="8">
        <v>0</v>
      </c>
      <c r="AU2239" s="7">
        <v>0</v>
      </c>
      <c r="AV2239" s="7">
        <v>0</v>
      </c>
      <c r="AW2239" s="7">
        <v>0</v>
      </c>
      <c r="AX2239" s="7">
        <v>0</v>
      </c>
      <c r="AY2239" s="7">
        <v>0</v>
      </c>
      <c r="AZ2239" s="7">
        <v>0</v>
      </c>
      <c r="BA2239" s="7">
        <v>0</v>
      </c>
      <c r="BB2239" s="7">
        <v>0</v>
      </c>
      <c r="BC2239" s="8">
        <v>0</v>
      </c>
      <c r="BD2239" s="8">
        <v>0</v>
      </c>
      <c r="BE2239" s="8">
        <v>0</v>
      </c>
      <c r="BF2239" s="8">
        <v>0</v>
      </c>
      <c r="BG2239" s="8">
        <v>0</v>
      </c>
      <c r="BH2239" s="8">
        <v>0</v>
      </c>
      <c r="BI2239" s="8">
        <v>0</v>
      </c>
      <c r="BJ2239" s="8">
        <v>0</v>
      </c>
      <c r="BK2239" s="8">
        <v>0</v>
      </c>
      <c r="BL2239" s="8">
        <v>0</v>
      </c>
      <c r="BM2239" s="8">
        <v>0</v>
      </c>
      <c r="BN2239" s="8">
        <v>0</v>
      </c>
      <c r="BO2239" s="8">
        <v>0</v>
      </c>
      <c r="BP2239" s="8">
        <v>0</v>
      </c>
      <c r="BQ2239" s="8">
        <v>0</v>
      </c>
      <c r="BR2239" s="8">
        <v>0</v>
      </c>
    </row>
    <row r="2240" spans="1:70" x14ac:dyDescent="0.25">
      <c r="A2240" s="6">
        <v>31361965</v>
      </c>
      <c r="B2240" t="s">
        <v>4102</v>
      </c>
      <c r="C2240" s="7" t="s">
        <v>93</v>
      </c>
      <c r="D2240" s="7" t="s">
        <v>94</v>
      </c>
      <c r="E2240" s="7" t="s">
        <v>95</v>
      </c>
      <c r="F2240" t="s">
        <v>2507</v>
      </c>
      <c r="G2240" t="s">
        <v>2508</v>
      </c>
      <c r="H2240" t="s">
        <v>4091</v>
      </c>
      <c r="I2240" t="s">
        <v>168</v>
      </c>
      <c r="J2240" t="s">
        <v>153</v>
      </c>
      <c r="K2240" t="s">
        <v>169</v>
      </c>
      <c r="L2240">
        <v>38.391887024799999</v>
      </c>
      <c r="M2240">
        <v>-122.5300323325</v>
      </c>
      <c r="N2240" s="7" t="s">
        <v>401</v>
      </c>
      <c r="O2240" s="7" t="s">
        <v>1971</v>
      </c>
      <c r="P2240" s="7" t="s">
        <v>403</v>
      </c>
      <c r="Q2240" s="7" t="s">
        <v>170</v>
      </c>
      <c r="R2240" s="7">
        <v>1794</v>
      </c>
      <c r="S2240" s="7">
        <v>0</v>
      </c>
      <c r="T2240" s="7" t="s">
        <v>220</v>
      </c>
      <c r="U2240" s="7"/>
      <c r="V2240" s="7" t="s">
        <v>101</v>
      </c>
      <c r="W2240" s="8">
        <v>0.44829545454545455</v>
      </c>
      <c r="X2240" s="8">
        <v>0</v>
      </c>
      <c r="Y2240" s="8">
        <v>0</v>
      </c>
      <c r="Z2240" s="8">
        <v>0.44829545454545455</v>
      </c>
      <c r="AA2240" s="8">
        <v>0</v>
      </c>
      <c r="AB2240" s="8">
        <v>0</v>
      </c>
      <c r="AC2240" s="8">
        <v>0</v>
      </c>
      <c r="AD2240" s="8">
        <v>0</v>
      </c>
      <c r="AE2240" s="8">
        <v>0</v>
      </c>
      <c r="AF2240" s="8">
        <v>0</v>
      </c>
      <c r="AG2240" s="8">
        <v>0</v>
      </c>
      <c r="AH2240" s="8">
        <v>0</v>
      </c>
      <c r="AI2240" s="8">
        <v>0</v>
      </c>
      <c r="AJ2240" s="8">
        <v>0</v>
      </c>
      <c r="AK2240" s="8">
        <v>0</v>
      </c>
      <c r="AL2240" s="8">
        <v>0</v>
      </c>
      <c r="AM2240" s="8">
        <v>0.44829545454545455</v>
      </c>
      <c r="AN2240" s="8">
        <v>0</v>
      </c>
      <c r="AO2240" s="8">
        <v>0</v>
      </c>
      <c r="AP2240" s="8">
        <v>0.44829545454545455</v>
      </c>
      <c r="AQ2240" s="8">
        <v>0</v>
      </c>
      <c r="AR2240" s="8">
        <v>0</v>
      </c>
      <c r="AS2240" s="8">
        <v>0</v>
      </c>
      <c r="AT2240" s="8">
        <v>0</v>
      </c>
      <c r="AU2240" s="7">
        <v>0</v>
      </c>
      <c r="AV2240" s="7">
        <v>0</v>
      </c>
      <c r="AW2240" s="7">
        <v>0</v>
      </c>
      <c r="AX2240" s="7">
        <v>0</v>
      </c>
      <c r="AY2240" s="7">
        <v>0</v>
      </c>
      <c r="AZ2240" s="7">
        <v>0</v>
      </c>
      <c r="BA2240" s="7">
        <v>0</v>
      </c>
      <c r="BB2240" s="7">
        <v>0</v>
      </c>
      <c r="BC2240" s="8">
        <v>0</v>
      </c>
      <c r="BD2240" s="8">
        <v>0</v>
      </c>
      <c r="BE2240" s="8">
        <v>0</v>
      </c>
      <c r="BF2240" s="8">
        <v>0</v>
      </c>
      <c r="BG2240" s="8">
        <v>0</v>
      </c>
      <c r="BH2240" s="8">
        <v>0</v>
      </c>
      <c r="BI2240" s="8">
        <v>0</v>
      </c>
      <c r="BJ2240" s="8">
        <v>0</v>
      </c>
      <c r="BK2240" s="8">
        <v>0</v>
      </c>
      <c r="BL2240" s="8">
        <v>0</v>
      </c>
      <c r="BM2240" s="8">
        <v>0</v>
      </c>
      <c r="BN2240" s="8">
        <v>0</v>
      </c>
      <c r="BO2240" s="8">
        <v>0</v>
      </c>
      <c r="BP2240" s="8">
        <v>0</v>
      </c>
      <c r="BQ2240" s="8">
        <v>0</v>
      </c>
      <c r="BR2240" s="8">
        <v>0</v>
      </c>
    </row>
    <row r="2241" spans="1:70" x14ac:dyDescent="0.25">
      <c r="A2241" s="6">
        <v>35226845</v>
      </c>
      <c r="B2241" t="s">
        <v>4103</v>
      </c>
      <c r="C2241" s="7" t="s">
        <v>93</v>
      </c>
      <c r="D2241" s="7" t="s">
        <v>94</v>
      </c>
      <c r="E2241" s="7" t="s">
        <v>95</v>
      </c>
      <c r="F2241" t="s">
        <v>2507</v>
      </c>
      <c r="G2241" t="s">
        <v>2508</v>
      </c>
      <c r="H2241" t="s">
        <v>1218</v>
      </c>
      <c r="I2241" t="s">
        <v>130</v>
      </c>
      <c r="J2241" t="s">
        <v>78</v>
      </c>
      <c r="K2241" t="s">
        <v>109</v>
      </c>
      <c r="L2241">
        <v>38.720148130399998</v>
      </c>
      <c r="M2241">
        <v>-120.8610078679</v>
      </c>
      <c r="N2241" s="7" t="s">
        <v>1990</v>
      </c>
      <c r="O2241" s="7" t="s">
        <v>1991</v>
      </c>
      <c r="P2241" s="7" t="s">
        <v>1992</v>
      </c>
      <c r="Q2241" s="7" t="s">
        <v>170</v>
      </c>
      <c r="R2241" s="7">
        <v>811</v>
      </c>
      <c r="S2241" s="7">
        <v>1184</v>
      </c>
      <c r="T2241" s="7" t="s">
        <v>220</v>
      </c>
      <c r="U2241" s="7"/>
      <c r="V2241" s="7" t="s">
        <v>101</v>
      </c>
      <c r="W2241" s="8">
        <v>2.3183712121212121</v>
      </c>
      <c r="X2241" s="8">
        <v>0</v>
      </c>
      <c r="Y2241" s="8">
        <v>0</v>
      </c>
      <c r="Z2241" s="8">
        <v>2.3183712121212121</v>
      </c>
      <c r="AA2241" s="8">
        <v>0</v>
      </c>
      <c r="AB2241" s="8">
        <v>0</v>
      </c>
      <c r="AC2241" s="8">
        <v>0</v>
      </c>
      <c r="AD2241" s="8">
        <v>0</v>
      </c>
      <c r="AE2241" s="8">
        <v>0</v>
      </c>
      <c r="AF2241" s="8">
        <v>0</v>
      </c>
      <c r="AG2241" s="8">
        <v>0</v>
      </c>
      <c r="AH2241" s="8">
        <v>0</v>
      </c>
      <c r="AI2241" s="8">
        <v>0</v>
      </c>
      <c r="AJ2241" s="8">
        <v>0</v>
      </c>
      <c r="AK2241" s="8">
        <v>0</v>
      </c>
      <c r="AL2241" s="8">
        <v>0</v>
      </c>
      <c r="AM2241" s="8">
        <v>2.3183712121212126</v>
      </c>
      <c r="AN2241" s="8">
        <v>0</v>
      </c>
      <c r="AO2241" s="8">
        <v>0</v>
      </c>
      <c r="AP2241" s="8">
        <v>2.3183712121212126</v>
      </c>
      <c r="AQ2241" s="8">
        <v>0</v>
      </c>
      <c r="AR2241" s="8">
        <v>0</v>
      </c>
      <c r="AS2241" s="8">
        <v>0</v>
      </c>
      <c r="AT2241" s="8">
        <v>0</v>
      </c>
      <c r="AU2241" s="7">
        <v>0</v>
      </c>
      <c r="AV2241" s="7">
        <v>0</v>
      </c>
      <c r="AW2241" s="7">
        <v>0</v>
      </c>
      <c r="AX2241" s="7">
        <v>0</v>
      </c>
      <c r="AY2241" s="7">
        <v>0</v>
      </c>
      <c r="AZ2241" s="7">
        <v>0</v>
      </c>
      <c r="BA2241" s="7">
        <v>0</v>
      </c>
      <c r="BB2241" s="7">
        <v>0</v>
      </c>
      <c r="BC2241" s="8">
        <v>0</v>
      </c>
      <c r="BD2241" s="8">
        <v>0</v>
      </c>
      <c r="BE2241" s="8">
        <v>0</v>
      </c>
      <c r="BF2241" s="8">
        <v>0</v>
      </c>
      <c r="BG2241" s="8">
        <v>0</v>
      </c>
      <c r="BH2241" s="8">
        <v>0</v>
      </c>
      <c r="BI2241" s="8">
        <v>0</v>
      </c>
      <c r="BJ2241" s="8">
        <v>0</v>
      </c>
      <c r="BK2241" s="8">
        <v>0</v>
      </c>
      <c r="BL2241" s="8">
        <v>0</v>
      </c>
      <c r="BM2241" s="8">
        <v>0</v>
      </c>
      <c r="BN2241" s="8">
        <v>0</v>
      </c>
      <c r="BO2241" s="8">
        <v>0</v>
      </c>
      <c r="BP2241" s="8">
        <v>0</v>
      </c>
      <c r="BQ2241" s="8">
        <v>0</v>
      </c>
      <c r="BR2241" s="8">
        <v>0</v>
      </c>
    </row>
    <row r="2242" spans="1:70" x14ac:dyDescent="0.25">
      <c r="A2242" s="6">
        <v>35145001</v>
      </c>
      <c r="B2242" t="s">
        <v>4104</v>
      </c>
      <c r="C2242" s="7" t="s">
        <v>137</v>
      </c>
      <c r="D2242" s="7" t="s">
        <v>94</v>
      </c>
      <c r="E2242" s="7" t="s">
        <v>95</v>
      </c>
      <c r="F2242" t="s">
        <v>2507</v>
      </c>
      <c r="G2242" t="s">
        <v>2508</v>
      </c>
      <c r="H2242" t="s">
        <v>2837</v>
      </c>
      <c r="I2242" t="s">
        <v>1987</v>
      </c>
      <c r="J2242" t="s">
        <v>508</v>
      </c>
      <c r="K2242" t="s">
        <v>1981</v>
      </c>
      <c r="L2242">
        <v>37.931030100000001</v>
      </c>
      <c r="M2242">
        <v>-121.973630551951</v>
      </c>
      <c r="N2242" s="7" t="s">
        <v>4105</v>
      </c>
      <c r="O2242" s="7" t="s">
        <v>4106</v>
      </c>
      <c r="P2242" s="7" t="s">
        <v>4107</v>
      </c>
      <c r="Q2242" s="7" t="s">
        <v>122</v>
      </c>
      <c r="R2242" s="7">
        <v>1739</v>
      </c>
      <c r="S2242" s="7">
        <v>1812</v>
      </c>
      <c r="T2242" s="7" t="s">
        <v>220</v>
      </c>
      <c r="U2242" s="7" t="s">
        <v>211</v>
      </c>
      <c r="V2242" s="7" t="s">
        <v>80</v>
      </c>
      <c r="W2242" s="8">
        <v>9.1098484848484845E-2</v>
      </c>
      <c r="X2242" s="8">
        <v>1.884469696969697</v>
      </c>
      <c r="Y2242" s="8">
        <v>0</v>
      </c>
      <c r="Z2242" s="8">
        <v>1.9755681818181818</v>
      </c>
      <c r="AA2242" s="8">
        <v>0</v>
      </c>
      <c r="AB2242" s="8">
        <v>0</v>
      </c>
      <c r="AC2242" s="8">
        <v>0</v>
      </c>
      <c r="AD2242" s="8">
        <v>0</v>
      </c>
      <c r="AE2242" s="8">
        <v>0</v>
      </c>
      <c r="AF2242" s="8">
        <v>0</v>
      </c>
      <c r="AG2242" s="8">
        <v>0</v>
      </c>
      <c r="AH2242" s="8">
        <v>0</v>
      </c>
      <c r="AI2242" s="8">
        <v>0</v>
      </c>
      <c r="AJ2242" s="8">
        <v>0</v>
      </c>
      <c r="AK2242" s="8">
        <v>0</v>
      </c>
      <c r="AL2242" s="8">
        <v>0</v>
      </c>
      <c r="AM2242" s="8">
        <v>0</v>
      </c>
      <c r="AN2242" s="8">
        <v>0</v>
      </c>
      <c r="AO2242" s="8">
        <v>0</v>
      </c>
      <c r="AP2242" s="8">
        <v>0</v>
      </c>
      <c r="AQ2242" s="8">
        <v>0</v>
      </c>
      <c r="AR2242" s="8">
        <v>0</v>
      </c>
      <c r="AS2242" s="8">
        <v>0</v>
      </c>
      <c r="AT2242" s="8">
        <v>0</v>
      </c>
      <c r="AU2242" s="7">
        <v>0</v>
      </c>
      <c r="AV2242" s="7">
        <v>0</v>
      </c>
      <c r="AW2242" s="7">
        <v>0</v>
      </c>
      <c r="AX2242" s="7">
        <v>0</v>
      </c>
      <c r="AY2242" s="7">
        <v>9.1098484848484845E-2</v>
      </c>
      <c r="AZ2242" s="7">
        <v>1.884469696969697</v>
      </c>
      <c r="BA2242" s="7">
        <v>0</v>
      </c>
      <c r="BB2242" s="7">
        <v>1.9755681818181818</v>
      </c>
      <c r="BC2242" s="8">
        <v>0</v>
      </c>
      <c r="BD2242" s="8">
        <v>0</v>
      </c>
      <c r="BE2242" s="8">
        <v>0</v>
      </c>
      <c r="BF2242" s="8">
        <v>0</v>
      </c>
      <c r="BG2242" s="8">
        <v>0</v>
      </c>
      <c r="BH2242" s="8">
        <v>0</v>
      </c>
      <c r="BI2242" s="8">
        <v>0</v>
      </c>
      <c r="BJ2242" s="8">
        <v>0</v>
      </c>
      <c r="BK2242" s="8">
        <v>0</v>
      </c>
      <c r="BL2242" s="8">
        <v>0</v>
      </c>
      <c r="BM2242" s="8">
        <v>0</v>
      </c>
      <c r="BN2242" s="8">
        <v>0</v>
      </c>
      <c r="BO2242" s="8">
        <v>0</v>
      </c>
      <c r="BP2242" s="8">
        <v>0</v>
      </c>
      <c r="BQ2242" s="8">
        <v>0</v>
      </c>
      <c r="BR2242" s="8">
        <v>0</v>
      </c>
    </row>
    <row r="2243" spans="1:70" x14ac:dyDescent="0.25">
      <c r="A2243" s="6">
        <v>35192290</v>
      </c>
      <c r="B2243" t="s">
        <v>4108</v>
      </c>
      <c r="C2243" s="7" t="s">
        <v>93</v>
      </c>
      <c r="D2243" s="7" t="s">
        <v>94</v>
      </c>
      <c r="E2243" s="7" t="s">
        <v>95</v>
      </c>
      <c r="F2243" t="s">
        <v>2507</v>
      </c>
      <c r="G2243" t="s">
        <v>2508</v>
      </c>
      <c r="H2243" t="s">
        <v>1218</v>
      </c>
      <c r="I2243" t="s">
        <v>130</v>
      </c>
      <c r="J2243" t="s">
        <v>78</v>
      </c>
      <c r="K2243" t="s">
        <v>109</v>
      </c>
      <c r="L2243">
        <v>38.738981049000003</v>
      </c>
      <c r="M2243">
        <v>-120.9055325179</v>
      </c>
      <c r="N2243" s="7" t="s">
        <v>1990</v>
      </c>
      <c r="O2243" s="7" t="s">
        <v>1991</v>
      </c>
      <c r="P2243" s="7" t="s">
        <v>1992</v>
      </c>
      <c r="Q2243" s="7" t="s">
        <v>170</v>
      </c>
      <c r="R2243" s="7">
        <v>811</v>
      </c>
      <c r="S2243" s="7">
        <v>1184</v>
      </c>
      <c r="T2243" s="7" t="s">
        <v>220</v>
      </c>
      <c r="U2243" s="7"/>
      <c r="V2243" s="7" t="s">
        <v>200</v>
      </c>
      <c r="W2243" s="8">
        <v>5.0518939393939393</v>
      </c>
      <c r="X2243" s="8">
        <v>0</v>
      </c>
      <c r="Y2243" s="8">
        <v>0</v>
      </c>
      <c r="Z2243" s="8">
        <v>5.0518939393939393</v>
      </c>
      <c r="AA2243" s="8">
        <v>0</v>
      </c>
      <c r="AB2243" s="8">
        <v>0</v>
      </c>
      <c r="AC2243" s="8">
        <v>0</v>
      </c>
      <c r="AD2243" s="8">
        <v>0</v>
      </c>
      <c r="AE2243" s="8">
        <v>0</v>
      </c>
      <c r="AF2243" s="8">
        <v>0</v>
      </c>
      <c r="AG2243" s="8">
        <v>0</v>
      </c>
      <c r="AH2243" s="8">
        <v>0</v>
      </c>
      <c r="AI2243" s="8">
        <v>0</v>
      </c>
      <c r="AJ2243" s="8">
        <v>0</v>
      </c>
      <c r="AK2243" s="8">
        <v>0</v>
      </c>
      <c r="AL2243" s="8">
        <v>0</v>
      </c>
      <c r="AM2243" s="8">
        <v>2.8996212121212115</v>
      </c>
      <c r="AN2243" s="8">
        <v>0</v>
      </c>
      <c r="AO2243" s="8">
        <v>0</v>
      </c>
      <c r="AP2243" s="8">
        <v>2.8996212121212115</v>
      </c>
      <c r="AQ2243" s="8">
        <v>2.1522727272727273</v>
      </c>
      <c r="AR2243" s="8">
        <v>0</v>
      </c>
      <c r="AS2243" s="8">
        <v>0</v>
      </c>
      <c r="AT2243" s="8">
        <v>2.1522727272727273</v>
      </c>
      <c r="AU2243" s="7">
        <v>0</v>
      </c>
      <c r="AV2243" s="7">
        <v>0</v>
      </c>
      <c r="AW2243" s="7">
        <v>0</v>
      </c>
      <c r="AX2243" s="7">
        <v>0</v>
      </c>
      <c r="AY2243" s="7">
        <v>0</v>
      </c>
      <c r="AZ2243" s="7">
        <v>0</v>
      </c>
      <c r="BA2243" s="7">
        <v>0</v>
      </c>
      <c r="BB2243" s="7">
        <v>0</v>
      </c>
      <c r="BC2243" s="8">
        <v>0</v>
      </c>
      <c r="BD2243" s="8">
        <v>0</v>
      </c>
      <c r="BE2243" s="8">
        <v>0</v>
      </c>
      <c r="BF2243" s="8">
        <v>0</v>
      </c>
      <c r="BG2243" s="8">
        <v>0</v>
      </c>
      <c r="BH2243" s="8">
        <v>0</v>
      </c>
      <c r="BI2243" s="8">
        <v>0</v>
      </c>
      <c r="BJ2243" s="8">
        <v>0</v>
      </c>
      <c r="BK2243" s="8">
        <v>0</v>
      </c>
      <c r="BL2243" s="8">
        <v>0</v>
      </c>
      <c r="BM2243" s="8">
        <v>0</v>
      </c>
      <c r="BN2243" s="8">
        <v>0</v>
      </c>
      <c r="BO2243" s="8">
        <v>0</v>
      </c>
      <c r="BP2243" s="8">
        <v>0</v>
      </c>
      <c r="BQ2243" s="8">
        <v>0</v>
      </c>
      <c r="BR2243" s="8">
        <v>0</v>
      </c>
    </row>
    <row r="2244" spans="1:70" x14ac:dyDescent="0.25">
      <c r="A2244" s="6">
        <v>35192291</v>
      </c>
      <c r="B2244" t="s">
        <v>4109</v>
      </c>
      <c r="C2244" s="7" t="s">
        <v>137</v>
      </c>
      <c r="D2244" s="7" t="s">
        <v>94</v>
      </c>
      <c r="E2244" s="7" t="s">
        <v>95</v>
      </c>
      <c r="F2244" t="s">
        <v>2507</v>
      </c>
      <c r="G2244" t="s">
        <v>2508</v>
      </c>
      <c r="H2244" t="s">
        <v>1218</v>
      </c>
      <c r="I2244" t="s">
        <v>130</v>
      </c>
      <c r="J2244" t="s">
        <v>78</v>
      </c>
      <c r="K2244" t="s">
        <v>109</v>
      </c>
      <c r="L2244">
        <v>38.721496450499998</v>
      </c>
      <c r="M2244">
        <v>-120.87137811780001</v>
      </c>
      <c r="N2244" s="7" t="s">
        <v>1990</v>
      </c>
      <c r="O2244" s="7" t="s">
        <v>1991</v>
      </c>
      <c r="P2244" s="7" t="s">
        <v>1992</v>
      </c>
      <c r="Q2244" s="7" t="s">
        <v>170</v>
      </c>
      <c r="R2244" s="7">
        <v>811</v>
      </c>
      <c r="S2244" s="7">
        <v>1184</v>
      </c>
      <c r="T2244" s="7" t="s">
        <v>220</v>
      </c>
      <c r="U2244" s="7"/>
      <c r="V2244" s="7" t="s">
        <v>200</v>
      </c>
      <c r="W2244" s="8">
        <v>2.9166666666666667E-2</v>
      </c>
      <c r="X2244" s="8">
        <v>1.0147727272727274</v>
      </c>
      <c r="Y2244" s="8">
        <v>0</v>
      </c>
      <c r="Z2244" s="8">
        <v>1.0439393939393939</v>
      </c>
      <c r="AA2244" s="8">
        <v>0</v>
      </c>
      <c r="AB2244" s="8">
        <v>0</v>
      </c>
      <c r="AC2244" s="8">
        <v>0</v>
      </c>
      <c r="AD2244" s="8">
        <v>0</v>
      </c>
      <c r="AE2244" s="8">
        <v>0</v>
      </c>
      <c r="AF2244" s="8">
        <v>0</v>
      </c>
      <c r="AG2244" s="8">
        <v>0</v>
      </c>
      <c r="AH2244" s="8">
        <v>0</v>
      </c>
      <c r="AI2244" s="8">
        <v>0</v>
      </c>
      <c r="AJ2244" s="8">
        <v>0</v>
      </c>
      <c r="AK2244" s="8">
        <v>0</v>
      </c>
      <c r="AL2244" s="8">
        <v>0</v>
      </c>
      <c r="AM2244" s="8">
        <v>0</v>
      </c>
      <c r="AN2244" s="8">
        <v>0</v>
      </c>
      <c r="AO2244" s="8">
        <v>0</v>
      </c>
      <c r="AP2244" s="8">
        <v>0</v>
      </c>
      <c r="AQ2244" s="8">
        <v>2.9166666666666667E-2</v>
      </c>
      <c r="AR2244" s="8">
        <v>1.0147727272727272</v>
      </c>
      <c r="AS2244" s="8">
        <v>0</v>
      </c>
      <c r="AT2244" s="8">
        <v>1.0439393939393937</v>
      </c>
      <c r="AU2244" s="7">
        <v>0</v>
      </c>
      <c r="AV2244" s="7">
        <v>0</v>
      </c>
      <c r="AW2244" s="7">
        <v>0</v>
      </c>
      <c r="AX2244" s="7">
        <v>0</v>
      </c>
      <c r="AY2244" s="7">
        <v>0</v>
      </c>
      <c r="AZ2244" s="7">
        <v>0</v>
      </c>
      <c r="BA2244" s="7">
        <v>0</v>
      </c>
      <c r="BB2244" s="7">
        <v>0</v>
      </c>
      <c r="BC2244" s="8">
        <v>0</v>
      </c>
      <c r="BD2244" s="8">
        <v>0</v>
      </c>
      <c r="BE2244" s="8">
        <v>0</v>
      </c>
      <c r="BF2244" s="8">
        <v>0</v>
      </c>
      <c r="BG2244" s="8">
        <v>0</v>
      </c>
      <c r="BH2244" s="8">
        <v>0</v>
      </c>
      <c r="BI2244" s="8">
        <v>0</v>
      </c>
      <c r="BJ2244" s="8">
        <v>0</v>
      </c>
      <c r="BK2244" s="8">
        <v>0</v>
      </c>
      <c r="BL2244" s="8">
        <v>0</v>
      </c>
      <c r="BM2244" s="8">
        <v>0</v>
      </c>
      <c r="BN2244" s="8">
        <v>0</v>
      </c>
      <c r="BO2244" s="8">
        <v>0</v>
      </c>
      <c r="BP2244" s="8">
        <v>0</v>
      </c>
      <c r="BQ2244" s="8">
        <v>0</v>
      </c>
      <c r="BR2244" s="8">
        <v>0</v>
      </c>
    </row>
    <row r="2245" spans="1:70" x14ac:dyDescent="0.25">
      <c r="A2245" s="6">
        <v>35219286</v>
      </c>
      <c r="B2245" t="s">
        <v>4110</v>
      </c>
      <c r="C2245" s="7" t="s">
        <v>93</v>
      </c>
      <c r="D2245" s="7" t="s">
        <v>94</v>
      </c>
      <c r="E2245" s="7" t="s">
        <v>95</v>
      </c>
      <c r="F2245" t="s">
        <v>2507</v>
      </c>
      <c r="G2245" t="s">
        <v>2508</v>
      </c>
      <c r="H2245" t="s">
        <v>2021</v>
      </c>
      <c r="I2245" t="s">
        <v>118</v>
      </c>
      <c r="J2245" t="s">
        <v>78</v>
      </c>
      <c r="K2245" t="s">
        <v>79</v>
      </c>
      <c r="L2245">
        <v>40.535000310500003</v>
      </c>
      <c r="M2245">
        <v>-122.23921635649999</v>
      </c>
      <c r="N2245" s="7" t="s">
        <v>2022</v>
      </c>
      <c r="O2245" s="7" t="s">
        <v>2023</v>
      </c>
      <c r="P2245" s="7" t="s">
        <v>2024</v>
      </c>
      <c r="Q2245" s="7" t="s">
        <v>141</v>
      </c>
      <c r="R2245" s="7">
        <v>48</v>
      </c>
      <c r="S2245" s="7">
        <v>3065</v>
      </c>
      <c r="T2245" s="7" t="s">
        <v>220</v>
      </c>
      <c r="U2245" s="7"/>
      <c r="V2245" s="7" t="s">
        <v>200</v>
      </c>
      <c r="W2245" s="8">
        <v>3.4386363636363635</v>
      </c>
      <c r="X2245" s="8">
        <v>0</v>
      </c>
      <c r="Y2245" s="8">
        <v>0</v>
      </c>
      <c r="Z2245" s="8">
        <v>3.4386363636363635</v>
      </c>
      <c r="AA2245" s="8">
        <v>0</v>
      </c>
      <c r="AB2245" s="8">
        <v>0</v>
      </c>
      <c r="AC2245" s="8">
        <v>0</v>
      </c>
      <c r="AD2245" s="8">
        <v>0</v>
      </c>
      <c r="AE2245" s="8">
        <v>0</v>
      </c>
      <c r="AF2245" s="8">
        <v>0</v>
      </c>
      <c r="AG2245" s="8">
        <v>0</v>
      </c>
      <c r="AH2245" s="8">
        <v>0</v>
      </c>
      <c r="AI2245" s="8">
        <v>0</v>
      </c>
      <c r="AJ2245" s="8">
        <v>0</v>
      </c>
      <c r="AK2245" s="8">
        <v>0</v>
      </c>
      <c r="AL2245" s="8">
        <v>0</v>
      </c>
      <c r="AM2245" s="8">
        <v>0</v>
      </c>
      <c r="AN2245" s="8">
        <v>0</v>
      </c>
      <c r="AO2245" s="8">
        <v>0</v>
      </c>
      <c r="AP2245" s="8">
        <v>0</v>
      </c>
      <c r="AQ2245" s="8">
        <v>3.4386363636363644</v>
      </c>
      <c r="AR2245" s="8">
        <v>0</v>
      </c>
      <c r="AS2245" s="8">
        <v>0</v>
      </c>
      <c r="AT2245" s="8">
        <v>3.4386363636363644</v>
      </c>
      <c r="AU2245" s="7">
        <v>0</v>
      </c>
      <c r="AV2245" s="7">
        <v>0</v>
      </c>
      <c r="AW2245" s="7">
        <v>0</v>
      </c>
      <c r="AX2245" s="7">
        <v>0</v>
      </c>
      <c r="AY2245" s="7">
        <v>0</v>
      </c>
      <c r="AZ2245" s="7">
        <v>0</v>
      </c>
      <c r="BA2245" s="7">
        <v>0</v>
      </c>
      <c r="BB2245" s="7">
        <v>0</v>
      </c>
      <c r="BC2245" s="8">
        <v>0</v>
      </c>
      <c r="BD2245" s="8">
        <v>0</v>
      </c>
      <c r="BE2245" s="8">
        <v>0</v>
      </c>
      <c r="BF2245" s="8">
        <v>0</v>
      </c>
      <c r="BG2245" s="8">
        <v>0</v>
      </c>
      <c r="BH2245" s="8">
        <v>0</v>
      </c>
      <c r="BI2245" s="8">
        <v>0</v>
      </c>
      <c r="BJ2245" s="8">
        <v>0</v>
      </c>
      <c r="BK2245" s="8">
        <v>0</v>
      </c>
      <c r="BL2245" s="8">
        <v>0</v>
      </c>
      <c r="BM2245" s="8">
        <v>0</v>
      </c>
      <c r="BN2245" s="8">
        <v>0</v>
      </c>
      <c r="BO2245" s="8">
        <v>0</v>
      </c>
      <c r="BP2245" s="8">
        <v>0</v>
      </c>
      <c r="BQ2245" s="8">
        <v>0</v>
      </c>
      <c r="BR2245" s="8">
        <v>0</v>
      </c>
    </row>
    <row r="2246" spans="1:70" x14ac:dyDescent="0.25">
      <c r="A2246" s="6">
        <v>35225825</v>
      </c>
      <c r="B2246" t="s">
        <v>4111</v>
      </c>
      <c r="C2246" s="7" t="s">
        <v>93</v>
      </c>
      <c r="D2246" s="7" t="s">
        <v>94</v>
      </c>
      <c r="E2246" s="7" t="s">
        <v>95</v>
      </c>
      <c r="F2246" t="s">
        <v>2507</v>
      </c>
      <c r="H2246" t="s">
        <v>2021</v>
      </c>
      <c r="I2246" t="s">
        <v>118</v>
      </c>
      <c r="J2246" t="s">
        <v>78</v>
      </c>
      <c r="K2246" t="s">
        <v>79</v>
      </c>
      <c r="L2246">
        <v>40.535000310500003</v>
      </c>
      <c r="M2246">
        <v>-122.23921635649999</v>
      </c>
      <c r="N2246" s="7" t="s">
        <v>2022</v>
      </c>
      <c r="O2246" s="7" t="s">
        <v>2023</v>
      </c>
      <c r="P2246" s="7" t="s">
        <v>2024</v>
      </c>
      <c r="Q2246" s="7" t="s">
        <v>141</v>
      </c>
      <c r="R2246" s="7">
        <v>48</v>
      </c>
      <c r="S2246" s="7">
        <v>3065</v>
      </c>
      <c r="T2246" s="7" t="s">
        <v>220</v>
      </c>
      <c r="U2246" s="7"/>
      <c r="V2246" s="7" t="s">
        <v>101</v>
      </c>
      <c r="W2246" s="8">
        <v>1.5214015151515152</v>
      </c>
      <c r="X2246" s="8">
        <v>0</v>
      </c>
      <c r="Y2246" s="8">
        <v>0</v>
      </c>
      <c r="Z2246" s="8">
        <v>1.5214015151515152</v>
      </c>
      <c r="AA2246" s="8">
        <v>0</v>
      </c>
      <c r="AB2246" s="8">
        <v>0</v>
      </c>
      <c r="AC2246" s="8">
        <v>0</v>
      </c>
      <c r="AD2246" s="8">
        <v>0</v>
      </c>
      <c r="AE2246" s="8">
        <v>0</v>
      </c>
      <c r="AF2246" s="8">
        <v>0</v>
      </c>
      <c r="AG2246" s="8">
        <v>0</v>
      </c>
      <c r="AH2246" s="8">
        <v>0</v>
      </c>
      <c r="AI2246" s="8">
        <v>0</v>
      </c>
      <c r="AJ2246" s="8">
        <v>0</v>
      </c>
      <c r="AK2246" s="8">
        <v>0</v>
      </c>
      <c r="AL2246" s="8">
        <v>0</v>
      </c>
      <c r="AM2246" s="8">
        <v>1.5214015151515154</v>
      </c>
      <c r="AN2246" s="8">
        <v>0</v>
      </c>
      <c r="AO2246" s="8">
        <v>0</v>
      </c>
      <c r="AP2246" s="8">
        <v>1.5214015151515154</v>
      </c>
      <c r="AQ2246" s="8">
        <v>0</v>
      </c>
      <c r="AR2246" s="8">
        <v>0</v>
      </c>
      <c r="AS2246" s="8">
        <v>0</v>
      </c>
      <c r="AT2246" s="8">
        <v>0</v>
      </c>
      <c r="AU2246" s="7">
        <v>0</v>
      </c>
      <c r="AV2246" s="7">
        <v>0</v>
      </c>
      <c r="AW2246" s="7">
        <v>0</v>
      </c>
      <c r="AX2246" s="7">
        <v>0</v>
      </c>
      <c r="AY2246" s="7">
        <v>0</v>
      </c>
      <c r="AZ2246" s="7">
        <v>0</v>
      </c>
      <c r="BA2246" s="7">
        <v>0</v>
      </c>
      <c r="BB2246" s="7">
        <v>0</v>
      </c>
      <c r="BC2246" s="8">
        <v>0</v>
      </c>
      <c r="BD2246" s="8">
        <v>0</v>
      </c>
      <c r="BE2246" s="8">
        <v>0</v>
      </c>
      <c r="BF2246" s="8">
        <v>0</v>
      </c>
      <c r="BG2246" s="8">
        <v>0</v>
      </c>
      <c r="BH2246" s="8">
        <v>0</v>
      </c>
      <c r="BI2246" s="8">
        <v>0</v>
      </c>
      <c r="BJ2246" s="8">
        <v>0</v>
      </c>
      <c r="BK2246" s="8">
        <v>0</v>
      </c>
      <c r="BL2246" s="8">
        <v>0</v>
      </c>
      <c r="BM2246" s="8">
        <v>0</v>
      </c>
      <c r="BN2246" s="8">
        <v>0</v>
      </c>
      <c r="BO2246" s="8">
        <v>0</v>
      </c>
      <c r="BP2246" s="8">
        <v>0</v>
      </c>
      <c r="BQ2246" s="8">
        <v>0</v>
      </c>
      <c r="BR2246" s="8">
        <v>0</v>
      </c>
    </row>
    <row r="2247" spans="1:70" x14ac:dyDescent="0.25">
      <c r="A2247" s="6">
        <v>35408730</v>
      </c>
      <c r="B2247" t="s">
        <v>4112</v>
      </c>
      <c r="C2247" s="7" t="s">
        <v>421</v>
      </c>
      <c r="D2247" s="7" t="s">
        <v>2647</v>
      </c>
      <c r="E2247" s="7" t="s">
        <v>421</v>
      </c>
      <c r="F2247" t="s">
        <v>2507</v>
      </c>
      <c r="G2247" t="s">
        <v>2648</v>
      </c>
      <c r="H2247" t="s">
        <v>1956</v>
      </c>
      <c r="I2247" t="s">
        <v>130</v>
      </c>
      <c r="J2247" t="s">
        <v>78</v>
      </c>
      <c r="K2247" t="s">
        <v>109</v>
      </c>
      <c r="L2247">
        <v>38.7722397796</v>
      </c>
      <c r="M2247">
        <v>-120.4873028337</v>
      </c>
      <c r="N2247" s="7" t="s">
        <v>429</v>
      </c>
      <c r="O2247" s="7" t="s">
        <v>4113</v>
      </c>
      <c r="P2247" s="7" t="s">
        <v>431</v>
      </c>
      <c r="Q2247" s="7" t="s">
        <v>141</v>
      </c>
      <c r="R2247" s="7">
        <v>1138</v>
      </c>
      <c r="S2247" s="7">
        <v>370</v>
      </c>
      <c r="T2247" s="7" t="s">
        <v>123</v>
      </c>
      <c r="U2247" s="7"/>
      <c r="V2247" s="7" t="s">
        <v>422</v>
      </c>
      <c r="W2247" s="8">
        <v>0</v>
      </c>
      <c r="X2247" s="8">
        <v>4.57</v>
      </c>
      <c r="Y2247" s="8">
        <v>0</v>
      </c>
      <c r="Z2247" s="8">
        <v>4.57</v>
      </c>
      <c r="AA2247" s="8">
        <v>0</v>
      </c>
      <c r="AB2247" s="8">
        <v>0</v>
      </c>
      <c r="AC2247" s="8">
        <v>0</v>
      </c>
      <c r="AD2247" s="8">
        <v>0</v>
      </c>
      <c r="AE2247" s="8">
        <v>0</v>
      </c>
      <c r="AF2247" s="8">
        <v>0</v>
      </c>
      <c r="AG2247" s="8">
        <v>0</v>
      </c>
      <c r="AH2247" s="8">
        <v>0</v>
      </c>
      <c r="AI2247" s="8">
        <v>0</v>
      </c>
      <c r="AJ2247" s="8">
        <v>0</v>
      </c>
      <c r="AK2247" s="8">
        <v>0</v>
      </c>
      <c r="AL2247" s="8">
        <v>0</v>
      </c>
      <c r="AM2247" s="8">
        <v>0</v>
      </c>
      <c r="AN2247" s="8">
        <v>0</v>
      </c>
      <c r="AO2247" s="8">
        <v>0</v>
      </c>
      <c r="AP2247" s="8">
        <v>0</v>
      </c>
      <c r="AQ2247" s="8">
        <v>0</v>
      </c>
      <c r="AR2247" s="8">
        <v>0</v>
      </c>
      <c r="AS2247" s="8">
        <v>0</v>
      </c>
      <c r="AT2247" s="8">
        <v>0</v>
      </c>
      <c r="AU2247" s="7">
        <v>0</v>
      </c>
      <c r="AV2247" s="7">
        <v>0</v>
      </c>
      <c r="AW2247" s="7">
        <v>0</v>
      </c>
      <c r="AX2247" s="7">
        <v>0</v>
      </c>
      <c r="AY2247" s="7">
        <v>0</v>
      </c>
      <c r="AZ2247" s="7">
        <v>0</v>
      </c>
      <c r="BA2247" s="7">
        <v>0</v>
      </c>
      <c r="BB2247" s="7">
        <v>0</v>
      </c>
      <c r="BC2247" s="8">
        <v>0</v>
      </c>
      <c r="BD2247" s="8">
        <v>4.57</v>
      </c>
      <c r="BE2247" s="8">
        <v>0</v>
      </c>
      <c r="BF2247" s="8">
        <v>4.57</v>
      </c>
      <c r="BG2247" s="8">
        <v>0</v>
      </c>
      <c r="BH2247" s="8">
        <v>0</v>
      </c>
      <c r="BI2247" s="8">
        <v>0</v>
      </c>
      <c r="BJ2247" s="8">
        <v>0</v>
      </c>
      <c r="BK2247" s="8">
        <v>0</v>
      </c>
      <c r="BL2247" s="8">
        <v>0</v>
      </c>
      <c r="BM2247" s="8">
        <v>0</v>
      </c>
      <c r="BN2247" s="8">
        <v>0</v>
      </c>
      <c r="BO2247" s="8">
        <v>0</v>
      </c>
      <c r="BP2247" s="8">
        <v>0</v>
      </c>
      <c r="BQ2247" s="8">
        <v>0</v>
      </c>
      <c r="BR2247" s="8">
        <v>0</v>
      </c>
    </row>
    <row r="2248" spans="1:70" x14ac:dyDescent="0.25">
      <c r="A2248" s="6">
        <v>35408732</v>
      </c>
      <c r="B2248" t="s">
        <v>4114</v>
      </c>
      <c r="C2248" s="7" t="s">
        <v>421</v>
      </c>
      <c r="D2248" s="7" t="s">
        <v>2647</v>
      </c>
      <c r="E2248" s="7" t="s">
        <v>421</v>
      </c>
      <c r="F2248" t="s">
        <v>2507</v>
      </c>
      <c r="G2248" t="s">
        <v>2648</v>
      </c>
      <c r="H2248" t="s">
        <v>1956</v>
      </c>
      <c r="I2248" t="s">
        <v>130</v>
      </c>
      <c r="J2248" t="s">
        <v>78</v>
      </c>
      <c r="K2248" t="s">
        <v>109</v>
      </c>
      <c r="L2248">
        <v>38.780165076899998</v>
      </c>
      <c r="M2248">
        <v>-120.4995653225</v>
      </c>
      <c r="N2248" s="7" t="s">
        <v>429</v>
      </c>
      <c r="O2248" s="7" t="s">
        <v>4113</v>
      </c>
      <c r="P2248" s="7" t="s">
        <v>431</v>
      </c>
      <c r="Q2248" s="7" t="s">
        <v>141</v>
      </c>
      <c r="R2248" s="7">
        <v>1138</v>
      </c>
      <c r="S2248" s="7">
        <v>370</v>
      </c>
      <c r="T2248" s="7" t="s">
        <v>123</v>
      </c>
      <c r="U2248" s="7"/>
      <c r="V2248" s="7" t="s">
        <v>422</v>
      </c>
      <c r="W2248" s="8">
        <v>0</v>
      </c>
      <c r="X2248" s="8">
        <v>4.34</v>
      </c>
      <c r="Y2248" s="8">
        <v>0</v>
      </c>
      <c r="Z2248" s="8">
        <v>4.34</v>
      </c>
      <c r="AA2248" s="8">
        <v>0</v>
      </c>
      <c r="AB2248" s="8">
        <v>0</v>
      </c>
      <c r="AC2248" s="8">
        <v>0</v>
      </c>
      <c r="AD2248" s="8">
        <v>0</v>
      </c>
      <c r="AE2248" s="8">
        <v>0</v>
      </c>
      <c r="AF2248" s="8">
        <v>0</v>
      </c>
      <c r="AG2248" s="8">
        <v>0</v>
      </c>
      <c r="AH2248" s="8">
        <v>0</v>
      </c>
      <c r="AI2248" s="8">
        <v>0</v>
      </c>
      <c r="AJ2248" s="8">
        <v>0</v>
      </c>
      <c r="AK2248" s="8">
        <v>0</v>
      </c>
      <c r="AL2248" s="8">
        <v>0</v>
      </c>
      <c r="AM2248" s="8">
        <v>0</v>
      </c>
      <c r="AN2248" s="8">
        <v>0</v>
      </c>
      <c r="AO2248" s="8">
        <v>0</v>
      </c>
      <c r="AP2248" s="8">
        <v>0</v>
      </c>
      <c r="AQ2248" s="8">
        <v>0</v>
      </c>
      <c r="AR2248" s="8">
        <v>0</v>
      </c>
      <c r="AS2248" s="8">
        <v>0</v>
      </c>
      <c r="AT2248" s="8">
        <v>0</v>
      </c>
      <c r="AU2248" s="7">
        <v>0</v>
      </c>
      <c r="AV2248" s="7">
        <v>0</v>
      </c>
      <c r="AW2248" s="7">
        <v>0</v>
      </c>
      <c r="AX2248" s="7">
        <v>0</v>
      </c>
      <c r="AY2248" s="7">
        <v>0</v>
      </c>
      <c r="AZ2248" s="7">
        <v>0</v>
      </c>
      <c r="BA2248" s="7">
        <v>0</v>
      </c>
      <c r="BB2248" s="7">
        <v>0</v>
      </c>
      <c r="BC2248" s="8">
        <v>0</v>
      </c>
      <c r="BD2248" s="8">
        <v>4.34</v>
      </c>
      <c r="BE2248" s="8">
        <v>0</v>
      </c>
      <c r="BF2248" s="8">
        <v>4.34</v>
      </c>
      <c r="BG2248" s="8">
        <v>0</v>
      </c>
      <c r="BH2248" s="8">
        <v>0</v>
      </c>
      <c r="BI2248" s="8">
        <v>0</v>
      </c>
      <c r="BJ2248" s="8">
        <v>0</v>
      </c>
      <c r="BK2248" s="8">
        <v>0</v>
      </c>
      <c r="BL2248" s="8">
        <v>0</v>
      </c>
      <c r="BM2248" s="8">
        <v>0</v>
      </c>
      <c r="BN2248" s="8">
        <v>0</v>
      </c>
      <c r="BO2248" s="8">
        <v>0</v>
      </c>
      <c r="BP2248" s="8">
        <v>0</v>
      </c>
      <c r="BQ2248" s="8">
        <v>0</v>
      </c>
      <c r="BR2248" s="8">
        <v>0</v>
      </c>
    </row>
    <row r="2249" spans="1:70" x14ac:dyDescent="0.25">
      <c r="A2249" s="6">
        <v>35408733</v>
      </c>
      <c r="B2249" t="s">
        <v>4115</v>
      </c>
      <c r="C2249" s="7" t="s">
        <v>421</v>
      </c>
      <c r="D2249" s="7" t="s">
        <v>2647</v>
      </c>
      <c r="E2249" s="7" t="s">
        <v>421</v>
      </c>
      <c r="F2249" t="s">
        <v>2507</v>
      </c>
      <c r="G2249" t="s">
        <v>2648</v>
      </c>
      <c r="H2249" t="s">
        <v>1956</v>
      </c>
      <c r="I2249" t="s">
        <v>130</v>
      </c>
      <c r="J2249" t="s">
        <v>78</v>
      </c>
      <c r="K2249" t="s">
        <v>109</v>
      </c>
      <c r="L2249">
        <v>38.779441660300002</v>
      </c>
      <c r="M2249">
        <v>-120.4241650602</v>
      </c>
      <c r="N2249" s="7" t="s">
        <v>429</v>
      </c>
      <c r="O2249" s="7" t="s">
        <v>4113</v>
      </c>
      <c r="P2249" s="7" t="s">
        <v>431</v>
      </c>
      <c r="Q2249" s="7" t="s">
        <v>122</v>
      </c>
      <c r="R2249" s="7">
        <v>1138</v>
      </c>
      <c r="S2249" s="7">
        <v>370</v>
      </c>
      <c r="T2249" s="7" t="s">
        <v>123</v>
      </c>
      <c r="U2249" s="7"/>
      <c r="V2249" s="7" t="s">
        <v>422</v>
      </c>
      <c r="W2249" s="8">
        <v>0</v>
      </c>
      <c r="X2249" s="8">
        <v>2.82</v>
      </c>
      <c r="Y2249" s="8">
        <v>0</v>
      </c>
      <c r="Z2249" s="8">
        <v>2.82</v>
      </c>
      <c r="AA2249" s="8">
        <v>0</v>
      </c>
      <c r="AB2249" s="8">
        <v>0</v>
      </c>
      <c r="AC2249" s="8">
        <v>0</v>
      </c>
      <c r="AD2249" s="8">
        <v>0</v>
      </c>
      <c r="AE2249" s="8">
        <v>0</v>
      </c>
      <c r="AF2249" s="8">
        <v>0</v>
      </c>
      <c r="AG2249" s="8">
        <v>0</v>
      </c>
      <c r="AH2249" s="8">
        <v>0</v>
      </c>
      <c r="AI2249" s="8">
        <v>0</v>
      </c>
      <c r="AJ2249" s="8">
        <v>0</v>
      </c>
      <c r="AK2249" s="8">
        <v>0</v>
      </c>
      <c r="AL2249" s="8">
        <v>0</v>
      </c>
      <c r="AM2249" s="8">
        <v>0</v>
      </c>
      <c r="AN2249" s="8">
        <v>0</v>
      </c>
      <c r="AO2249" s="8">
        <v>0</v>
      </c>
      <c r="AP2249" s="8">
        <v>0</v>
      </c>
      <c r="AQ2249" s="8">
        <v>0</v>
      </c>
      <c r="AR2249" s="8">
        <v>0</v>
      </c>
      <c r="AS2249" s="8">
        <v>0</v>
      </c>
      <c r="AT2249" s="8">
        <v>0</v>
      </c>
      <c r="AU2249" s="7">
        <v>0</v>
      </c>
      <c r="AV2249" s="7">
        <v>0</v>
      </c>
      <c r="AW2249" s="7">
        <v>0</v>
      </c>
      <c r="AX2249" s="7">
        <v>0</v>
      </c>
      <c r="AY2249" s="7">
        <v>0</v>
      </c>
      <c r="AZ2249" s="7">
        <v>0</v>
      </c>
      <c r="BA2249" s="7">
        <v>0</v>
      </c>
      <c r="BB2249" s="7">
        <v>0</v>
      </c>
      <c r="BC2249" s="8">
        <v>0</v>
      </c>
      <c r="BD2249" s="8">
        <v>0</v>
      </c>
      <c r="BE2249" s="8">
        <v>0</v>
      </c>
      <c r="BF2249" s="8">
        <v>0</v>
      </c>
      <c r="BG2249" s="8">
        <v>0</v>
      </c>
      <c r="BH2249" s="8">
        <v>0</v>
      </c>
      <c r="BI2249" s="8">
        <v>0</v>
      </c>
      <c r="BJ2249" s="8">
        <v>0</v>
      </c>
      <c r="BK2249" s="8">
        <v>0</v>
      </c>
      <c r="BL2249" s="8">
        <v>2.82</v>
      </c>
      <c r="BM2249" s="8">
        <v>0</v>
      </c>
      <c r="BN2249" s="8">
        <v>2.82</v>
      </c>
      <c r="BO2249" s="8">
        <v>0</v>
      </c>
      <c r="BP2249" s="8">
        <v>0</v>
      </c>
      <c r="BQ2249" s="8">
        <v>0</v>
      </c>
      <c r="BR2249" s="8">
        <v>0</v>
      </c>
    </row>
    <row r="2250" spans="1:70" x14ac:dyDescent="0.25">
      <c r="A2250" s="6">
        <v>35373599</v>
      </c>
      <c r="B2250" t="s">
        <v>4116</v>
      </c>
      <c r="C2250" s="7" t="s">
        <v>421</v>
      </c>
      <c r="D2250" s="7" t="s">
        <v>2647</v>
      </c>
      <c r="E2250" s="7" t="s">
        <v>421</v>
      </c>
      <c r="F2250" t="s">
        <v>2507</v>
      </c>
      <c r="G2250" t="s">
        <v>2648</v>
      </c>
      <c r="H2250" t="s">
        <v>1956</v>
      </c>
      <c r="I2250" t="s">
        <v>130</v>
      </c>
      <c r="J2250" t="s">
        <v>78</v>
      </c>
      <c r="K2250" t="s">
        <v>109</v>
      </c>
      <c r="L2250">
        <v>38.768812370100001</v>
      </c>
      <c r="M2250">
        <v>-120.4471310517</v>
      </c>
      <c r="N2250" s="7" t="s">
        <v>429</v>
      </c>
      <c r="O2250" s="7" t="s">
        <v>4113</v>
      </c>
      <c r="P2250" s="7" t="s">
        <v>431</v>
      </c>
      <c r="Q2250" s="7" t="s">
        <v>122</v>
      </c>
      <c r="R2250" s="7">
        <v>1138</v>
      </c>
      <c r="S2250" s="7">
        <v>370</v>
      </c>
      <c r="T2250" s="7" t="s">
        <v>123</v>
      </c>
      <c r="U2250" s="7"/>
      <c r="V2250" s="7" t="s">
        <v>790</v>
      </c>
      <c r="W2250" s="8">
        <v>3.0000000000000001E-3</v>
      </c>
      <c r="X2250" s="8">
        <v>3.1599999999999997</v>
      </c>
      <c r="Y2250" s="8">
        <v>0</v>
      </c>
      <c r="Z2250" s="8">
        <v>3.1629999999999998</v>
      </c>
      <c r="AA2250" s="8">
        <v>0</v>
      </c>
      <c r="AB2250" s="8">
        <v>0</v>
      </c>
      <c r="AC2250" s="8">
        <v>0</v>
      </c>
      <c r="AD2250" s="8">
        <v>0</v>
      </c>
      <c r="AE2250" s="8">
        <v>0</v>
      </c>
      <c r="AF2250" s="8">
        <v>0</v>
      </c>
      <c r="AG2250" s="8">
        <v>0</v>
      </c>
      <c r="AH2250" s="8">
        <v>0</v>
      </c>
      <c r="AI2250" s="8">
        <v>0</v>
      </c>
      <c r="AJ2250" s="8">
        <v>0</v>
      </c>
      <c r="AK2250" s="8">
        <v>0</v>
      </c>
      <c r="AL2250" s="8">
        <v>0</v>
      </c>
      <c r="AM2250" s="8">
        <v>0</v>
      </c>
      <c r="AN2250" s="8">
        <v>0</v>
      </c>
      <c r="AO2250" s="8">
        <v>0</v>
      </c>
      <c r="AP2250" s="8">
        <v>0</v>
      </c>
      <c r="AQ2250" s="8">
        <v>0</v>
      </c>
      <c r="AR2250" s="8">
        <v>0</v>
      </c>
      <c r="AS2250" s="8">
        <v>0</v>
      </c>
      <c r="AT2250" s="8">
        <v>0</v>
      </c>
      <c r="AU2250" s="7">
        <v>0</v>
      </c>
      <c r="AV2250" s="7">
        <v>0</v>
      </c>
      <c r="AW2250" s="7">
        <v>0</v>
      </c>
      <c r="AX2250" s="7">
        <v>0</v>
      </c>
      <c r="AY2250" s="7">
        <v>0</v>
      </c>
      <c r="AZ2250" s="7">
        <v>0</v>
      </c>
      <c r="BA2250" s="7">
        <v>0</v>
      </c>
      <c r="BB2250" s="7">
        <v>0</v>
      </c>
      <c r="BC2250" s="8">
        <v>0</v>
      </c>
      <c r="BD2250" s="8">
        <v>0</v>
      </c>
      <c r="BE2250" s="8">
        <v>0</v>
      </c>
      <c r="BF2250" s="8">
        <v>0</v>
      </c>
      <c r="BG2250" s="8">
        <v>0</v>
      </c>
      <c r="BH2250" s="8">
        <v>0</v>
      </c>
      <c r="BI2250" s="8">
        <v>0</v>
      </c>
      <c r="BJ2250" s="8">
        <v>0</v>
      </c>
      <c r="BK2250" s="8">
        <v>3.0000000000000001E-3</v>
      </c>
      <c r="BL2250" s="8">
        <v>3.1599999999999997</v>
      </c>
      <c r="BM2250" s="8">
        <v>0</v>
      </c>
      <c r="BN2250" s="8">
        <v>3.1629999999999998</v>
      </c>
      <c r="BO2250" s="8">
        <v>0</v>
      </c>
      <c r="BP2250" s="8">
        <v>0</v>
      </c>
      <c r="BQ2250" s="8">
        <v>0</v>
      </c>
      <c r="BR2250" s="8">
        <v>0</v>
      </c>
    </row>
    <row r="2251" spans="1:70" x14ac:dyDescent="0.25">
      <c r="A2251" s="6">
        <v>35367467</v>
      </c>
      <c r="B2251" t="s">
        <v>4117</v>
      </c>
      <c r="C2251" s="7" t="s">
        <v>421</v>
      </c>
      <c r="D2251" s="7" t="s">
        <v>2647</v>
      </c>
      <c r="E2251" s="7" t="s">
        <v>421</v>
      </c>
      <c r="F2251" t="s">
        <v>2507</v>
      </c>
      <c r="G2251" t="s">
        <v>2648</v>
      </c>
      <c r="H2251" t="s">
        <v>1956</v>
      </c>
      <c r="I2251" t="s">
        <v>130</v>
      </c>
      <c r="J2251" t="s">
        <v>78</v>
      </c>
      <c r="K2251" t="s">
        <v>109</v>
      </c>
      <c r="L2251">
        <v>38.760571674600001</v>
      </c>
      <c r="M2251">
        <v>-120.504969311</v>
      </c>
      <c r="N2251" s="7" t="s">
        <v>429</v>
      </c>
      <c r="O2251" s="7" t="s">
        <v>4113</v>
      </c>
      <c r="P2251" s="7" t="s">
        <v>431</v>
      </c>
      <c r="Q2251" s="7" t="s">
        <v>141</v>
      </c>
      <c r="R2251" s="7">
        <v>1138</v>
      </c>
      <c r="S2251" s="7">
        <v>370</v>
      </c>
      <c r="T2251" s="7" t="s">
        <v>123</v>
      </c>
      <c r="U2251" s="7"/>
      <c r="V2251" s="7" t="s">
        <v>790</v>
      </c>
      <c r="W2251" s="8">
        <v>0</v>
      </c>
      <c r="X2251" s="8">
        <v>4.07</v>
      </c>
      <c r="Y2251" s="8">
        <v>0</v>
      </c>
      <c r="Z2251" s="8">
        <v>4.07</v>
      </c>
      <c r="AA2251" s="8">
        <v>0</v>
      </c>
      <c r="AB2251" s="8">
        <v>0</v>
      </c>
      <c r="AC2251" s="8">
        <v>0</v>
      </c>
      <c r="AD2251" s="8">
        <v>0</v>
      </c>
      <c r="AE2251" s="8">
        <v>0</v>
      </c>
      <c r="AF2251" s="8">
        <v>0</v>
      </c>
      <c r="AG2251" s="8">
        <v>0</v>
      </c>
      <c r="AH2251" s="8">
        <v>0</v>
      </c>
      <c r="AI2251" s="8">
        <v>0</v>
      </c>
      <c r="AJ2251" s="8">
        <v>0</v>
      </c>
      <c r="AK2251" s="8">
        <v>0</v>
      </c>
      <c r="AL2251" s="8">
        <v>0</v>
      </c>
      <c r="AM2251" s="8">
        <v>0</v>
      </c>
      <c r="AN2251" s="8">
        <v>0</v>
      </c>
      <c r="AO2251" s="8">
        <v>0</v>
      </c>
      <c r="AP2251" s="8">
        <v>0</v>
      </c>
      <c r="AQ2251" s="8">
        <v>0</v>
      </c>
      <c r="AR2251" s="8">
        <v>0</v>
      </c>
      <c r="AS2251" s="8">
        <v>0</v>
      </c>
      <c r="AT2251" s="8">
        <v>0</v>
      </c>
      <c r="AU2251" s="7">
        <v>0</v>
      </c>
      <c r="AV2251" s="7">
        <v>0</v>
      </c>
      <c r="AW2251" s="7">
        <v>0</v>
      </c>
      <c r="AX2251" s="7">
        <v>0</v>
      </c>
      <c r="AY2251" s="7">
        <v>0</v>
      </c>
      <c r="AZ2251" s="7">
        <v>0</v>
      </c>
      <c r="BA2251" s="7">
        <v>0</v>
      </c>
      <c r="BB2251" s="7">
        <v>0</v>
      </c>
      <c r="BC2251" s="8">
        <v>0</v>
      </c>
      <c r="BD2251" s="8">
        <v>4.07</v>
      </c>
      <c r="BE2251" s="8">
        <v>0</v>
      </c>
      <c r="BF2251" s="8">
        <v>4.07</v>
      </c>
      <c r="BG2251" s="8">
        <v>0</v>
      </c>
      <c r="BH2251" s="8">
        <v>0</v>
      </c>
      <c r="BI2251" s="8">
        <v>0</v>
      </c>
      <c r="BJ2251" s="8">
        <v>0</v>
      </c>
      <c r="BK2251" s="8">
        <v>0</v>
      </c>
      <c r="BL2251" s="8">
        <v>0</v>
      </c>
      <c r="BM2251" s="8">
        <v>0</v>
      </c>
      <c r="BN2251" s="8">
        <v>0</v>
      </c>
      <c r="BO2251" s="8">
        <v>0</v>
      </c>
      <c r="BP2251" s="8">
        <v>0</v>
      </c>
      <c r="BQ2251" s="8">
        <v>0</v>
      </c>
      <c r="BR2251" s="8">
        <v>0</v>
      </c>
    </row>
    <row r="2252" spans="1:70" x14ac:dyDescent="0.25">
      <c r="A2252" s="6">
        <v>35373624</v>
      </c>
      <c r="B2252" t="s">
        <v>4118</v>
      </c>
      <c r="C2252" s="7" t="s">
        <v>421</v>
      </c>
      <c r="D2252" s="7" t="s">
        <v>2647</v>
      </c>
      <c r="E2252" s="7" t="s">
        <v>421</v>
      </c>
      <c r="F2252" t="s">
        <v>2507</v>
      </c>
      <c r="G2252" t="s">
        <v>2648</v>
      </c>
      <c r="H2252" t="s">
        <v>1956</v>
      </c>
      <c r="I2252" t="s">
        <v>130</v>
      </c>
      <c r="J2252" t="s">
        <v>78</v>
      </c>
      <c r="K2252" t="s">
        <v>109</v>
      </c>
      <c r="L2252">
        <v>38.716834088500001</v>
      </c>
      <c r="M2252">
        <v>-120.58001280089999</v>
      </c>
      <c r="N2252" s="7" t="s">
        <v>429</v>
      </c>
      <c r="O2252" s="7" t="s">
        <v>4119</v>
      </c>
      <c r="P2252" s="7" t="s">
        <v>431</v>
      </c>
      <c r="Q2252" s="7" t="s">
        <v>170</v>
      </c>
      <c r="R2252" s="7">
        <v>2028</v>
      </c>
      <c r="S2252" s="7">
        <v>625</v>
      </c>
      <c r="T2252" s="7" t="s">
        <v>123</v>
      </c>
      <c r="U2252" s="7"/>
      <c r="V2252" s="7" t="s">
        <v>2625</v>
      </c>
      <c r="W2252" s="8">
        <v>0</v>
      </c>
      <c r="X2252" s="8">
        <v>3.76</v>
      </c>
      <c r="Y2252" s="8">
        <v>0</v>
      </c>
      <c r="Z2252" s="8">
        <v>3.76</v>
      </c>
      <c r="AA2252" s="8">
        <v>0</v>
      </c>
      <c r="AB2252" s="8">
        <v>0</v>
      </c>
      <c r="AC2252" s="8">
        <v>0</v>
      </c>
      <c r="AD2252" s="8">
        <v>0</v>
      </c>
      <c r="AE2252" s="8">
        <v>0</v>
      </c>
      <c r="AF2252" s="8">
        <v>0</v>
      </c>
      <c r="AG2252" s="8">
        <v>0</v>
      </c>
      <c r="AH2252" s="8">
        <v>0</v>
      </c>
      <c r="AI2252" s="8">
        <v>0</v>
      </c>
      <c r="AJ2252" s="8">
        <v>0</v>
      </c>
      <c r="AK2252" s="8">
        <v>0</v>
      </c>
      <c r="AL2252" s="8">
        <v>0</v>
      </c>
      <c r="AM2252" s="8">
        <v>0</v>
      </c>
      <c r="AN2252" s="8">
        <v>0</v>
      </c>
      <c r="AO2252" s="8">
        <v>0</v>
      </c>
      <c r="AP2252" s="8">
        <v>0</v>
      </c>
      <c r="AQ2252" s="8">
        <v>0</v>
      </c>
      <c r="AR2252" s="8">
        <v>0</v>
      </c>
      <c r="AS2252" s="8">
        <v>0</v>
      </c>
      <c r="AT2252" s="8">
        <v>0</v>
      </c>
      <c r="AU2252" s="7">
        <v>0</v>
      </c>
      <c r="AV2252" s="7">
        <v>0</v>
      </c>
      <c r="AW2252" s="7">
        <v>0</v>
      </c>
      <c r="AX2252" s="7">
        <v>0</v>
      </c>
      <c r="AY2252" s="7">
        <v>0</v>
      </c>
      <c r="AZ2252" s="7">
        <v>0</v>
      </c>
      <c r="BA2252" s="7">
        <v>0</v>
      </c>
      <c r="BB2252" s="7">
        <v>0</v>
      </c>
      <c r="BC2252" s="8">
        <v>0</v>
      </c>
      <c r="BD2252" s="8">
        <v>3.76</v>
      </c>
      <c r="BE2252" s="8">
        <v>0</v>
      </c>
      <c r="BF2252" s="8">
        <v>3.76</v>
      </c>
      <c r="BG2252" s="8">
        <v>0</v>
      </c>
      <c r="BH2252" s="8">
        <v>0</v>
      </c>
      <c r="BI2252" s="8">
        <v>0</v>
      </c>
      <c r="BJ2252" s="8">
        <v>0</v>
      </c>
      <c r="BK2252" s="8">
        <v>0</v>
      </c>
      <c r="BL2252" s="8">
        <v>0</v>
      </c>
      <c r="BM2252" s="8">
        <v>0</v>
      </c>
      <c r="BN2252" s="8">
        <v>0</v>
      </c>
      <c r="BO2252" s="8">
        <v>0</v>
      </c>
      <c r="BP2252" s="8">
        <v>0</v>
      </c>
      <c r="BQ2252" s="8">
        <v>0</v>
      </c>
      <c r="BR2252" s="8">
        <v>0</v>
      </c>
    </row>
    <row r="2253" spans="1:70" x14ac:dyDescent="0.25">
      <c r="A2253" s="6">
        <v>35373625</v>
      </c>
      <c r="B2253" t="s">
        <v>4120</v>
      </c>
      <c r="C2253" s="7" t="s">
        <v>421</v>
      </c>
      <c r="D2253" s="7" t="s">
        <v>2647</v>
      </c>
      <c r="E2253" s="7" t="s">
        <v>421</v>
      </c>
      <c r="F2253" t="s">
        <v>2507</v>
      </c>
      <c r="G2253" t="s">
        <v>2648</v>
      </c>
      <c r="H2253" t="s">
        <v>1956</v>
      </c>
      <c r="I2253" t="s">
        <v>130</v>
      </c>
      <c r="J2253" t="s">
        <v>78</v>
      </c>
      <c r="K2253" t="s">
        <v>109</v>
      </c>
      <c r="L2253">
        <v>38.745816001199998</v>
      </c>
      <c r="M2253">
        <v>-120.5644542247</v>
      </c>
      <c r="N2253" s="7" t="s">
        <v>429</v>
      </c>
      <c r="O2253" s="7" t="s">
        <v>4119</v>
      </c>
      <c r="P2253" s="7" t="s">
        <v>431</v>
      </c>
      <c r="Q2253" s="7" t="s">
        <v>170</v>
      </c>
      <c r="R2253" s="7">
        <v>2028</v>
      </c>
      <c r="S2253" s="7">
        <v>625</v>
      </c>
      <c r="T2253" s="7" t="s">
        <v>123</v>
      </c>
      <c r="U2253" s="7"/>
      <c r="V2253" s="7" t="s">
        <v>422</v>
      </c>
      <c r="W2253" s="8">
        <v>0</v>
      </c>
      <c r="X2253" s="8">
        <v>2.09</v>
      </c>
      <c r="Y2253" s="8">
        <v>0</v>
      </c>
      <c r="Z2253" s="8">
        <v>2.09</v>
      </c>
      <c r="AA2253" s="8">
        <v>0</v>
      </c>
      <c r="AB2253" s="8">
        <v>0</v>
      </c>
      <c r="AC2253" s="8">
        <v>0</v>
      </c>
      <c r="AD2253" s="8">
        <v>0</v>
      </c>
      <c r="AE2253" s="8">
        <v>0</v>
      </c>
      <c r="AF2253" s="8">
        <v>0</v>
      </c>
      <c r="AG2253" s="8">
        <v>0</v>
      </c>
      <c r="AH2253" s="8">
        <v>0</v>
      </c>
      <c r="AI2253" s="8">
        <v>0</v>
      </c>
      <c r="AJ2253" s="8">
        <v>0</v>
      </c>
      <c r="AK2253" s="8">
        <v>0</v>
      </c>
      <c r="AL2253" s="8">
        <v>0</v>
      </c>
      <c r="AM2253" s="8">
        <v>0</v>
      </c>
      <c r="AN2253" s="8">
        <v>0</v>
      </c>
      <c r="AO2253" s="8">
        <v>0</v>
      </c>
      <c r="AP2253" s="8">
        <v>0</v>
      </c>
      <c r="AQ2253" s="8">
        <v>0</v>
      </c>
      <c r="AR2253" s="8">
        <v>0</v>
      </c>
      <c r="AS2253" s="8">
        <v>0</v>
      </c>
      <c r="AT2253" s="8">
        <v>0</v>
      </c>
      <c r="AU2253" s="7">
        <v>0</v>
      </c>
      <c r="AV2253" s="7">
        <v>0</v>
      </c>
      <c r="AW2253" s="7">
        <v>0</v>
      </c>
      <c r="AX2253" s="7">
        <v>0</v>
      </c>
      <c r="AY2253" s="7">
        <v>0</v>
      </c>
      <c r="AZ2253" s="7">
        <v>0</v>
      </c>
      <c r="BA2253" s="7">
        <v>0</v>
      </c>
      <c r="BB2253" s="7">
        <v>0</v>
      </c>
      <c r="BC2253" s="8">
        <v>0</v>
      </c>
      <c r="BD2253" s="8">
        <v>0</v>
      </c>
      <c r="BE2253" s="8">
        <v>0</v>
      </c>
      <c r="BF2253" s="8">
        <v>0</v>
      </c>
      <c r="BG2253" s="8">
        <v>0</v>
      </c>
      <c r="BH2253" s="8">
        <v>0</v>
      </c>
      <c r="BI2253" s="8">
        <v>0</v>
      </c>
      <c r="BJ2253" s="8">
        <v>0</v>
      </c>
      <c r="BK2253" s="8">
        <v>0</v>
      </c>
      <c r="BL2253" s="8">
        <v>2.09</v>
      </c>
      <c r="BM2253" s="8">
        <v>0</v>
      </c>
      <c r="BN2253" s="8">
        <v>2.09</v>
      </c>
      <c r="BO2253" s="8">
        <v>0</v>
      </c>
      <c r="BP2253" s="8">
        <v>0</v>
      </c>
      <c r="BQ2253" s="8">
        <v>0</v>
      </c>
      <c r="BR2253" s="8">
        <v>0</v>
      </c>
    </row>
    <row r="2254" spans="1:70" x14ac:dyDescent="0.25">
      <c r="A2254" s="6">
        <v>35373626</v>
      </c>
      <c r="B2254" t="s">
        <v>4121</v>
      </c>
      <c r="C2254" s="7" t="s">
        <v>421</v>
      </c>
      <c r="D2254" s="7" t="s">
        <v>2647</v>
      </c>
      <c r="E2254" s="7" t="s">
        <v>421</v>
      </c>
      <c r="F2254" t="s">
        <v>2507</v>
      </c>
      <c r="G2254" t="s">
        <v>2648</v>
      </c>
      <c r="H2254" t="s">
        <v>1956</v>
      </c>
      <c r="I2254" t="s">
        <v>130</v>
      </c>
      <c r="J2254" t="s">
        <v>78</v>
      </c>
      <c r="K2254" t="s">
        <v>109</v>
      </c>
      <c r="L2254">
        <v>38.738182302600002</v>
      </c>
      <c r="M2254">
        <v>-120.5729372288</v>
      </c>
      <c r="N2254" s="7" t="s">
        <v>429</v>
      </c>
      <c r="O2254" s="7" t="s">
        <v>4119</v>
      </c>
      <c r="P2254" s="7" t="s">
        <v>431</v>
      </c>
      <c r="Q2254" s="7" t="s">
        <v>170</v>
      </c>
      <c r="R2254" s="7">
        <v>2028</v>
      </c>
      <c r="S2254" s="7">
        <v>625</v>
      </c>
      <c r="T2254" s="7" t="s">
        <v>123</v>
      </c>
      <c r="U2254" s="7"/>
      <c r="V2254" s="7" t="s">
        <v>422</v>
      </c>
      <c r="W2254" s="8">
        <v>0</v>
      </c>
      <c r="X2254" s="8">
        <v>3.49</v>
      </c>
      <c r="Y2254" s="8">
        <v>0</v>
      </c>
      <c r="Z2254" s="8">
        <v>3.49</v>
      </c>
      <c r="AA2254" s="8">
        <v>0</v>
      </c>
      <c r="AB2254" s="8">
        <v>0</v>
      </c>
      <c r="AC2254" s="8">
        <v>0</v>
      </c>
      <c r="AD2254" s="8">
        <v>0</v>
      </c>
      <c r="AE2254" s="8">
        <v>0</v>
      </c>
      <c r="AF2254" s="8">
        <v>0</v>
      </c>
      <c r="AG2254" s="8">
        <v>0</v>
      </c>
      <c r="AH2254" s="8">
        <v>0</v>
      </c>
      <c r="AI2254" s="8">
        <v>0</v>
      </c>
      <c r="AJ2254" s="8">
        <v>0</v>
      </c>
      <c r="AK2254" s="8">
        <v>0</v>
      </c>
      <c r="AL2254" s="8">
        <v>0</v>
      </c>
      <c r="AM2254" s="8">
        <v>0</v>
      </c>
      <c r="AN2254" s="8">
        <v>0</v>
      </c>
      <c r="AO2254" s="8">
        <v>0</v>
      </c>
      <c r="AP2254" s="8">
        <v>0</v>
      </c>
      <c r="AQ2254" s="8">
        <v>0</v>
      </c>
      <c r="AR2254" s="8">
        <v>0</v>
      </c>
      <c r="AS2254" s="8">
        <v>0</v>
      </c>
      <c r="AT2254" s="8">
        <v>0</v>
      </c>
      <c r="AU2254" s="7">
        <v>0</v>
      </c>
      <c r="AV2254" s="7">
        <v>0</v>
      </c>
      <c r="AW2254" s="7">
        <v>0</v>
      </c>
      <c r="AX2254" s="7">
        <v>0</v>
      </c>
      <c r="AY2254" s="7">
        <v>0</v>
      </c>
      <c r="AZ2254" s="7">
        <v>0</v>
      </c>
      <c r="BA2254" s="7">
        <v>0</v>
      </c>
      <c r="BB2254" s="7">
        <v>0</v>
      </c>
      <c r="BC2254" s="8">
        <v>0</v>
      </c>
      <c r="BD2254" s="8">
        <v>0</v>
      </c>
      <c r="BE2254" s="8">
        <v>0</v>
      </c>
      <c r="BF2254" s="8">
        <v>0</v>
      </c>
      <c r="BG2254" s="8">
        <v>0</v>
      </c>
      <c r="BH2254" s="8">
        <v>0</v>
      </c>
      <c r="BI2254" s="8">
        <v>0</v>
      </c>
      <c r="BJ2254" s="8">
        <v>0</v>
      </c>
      <c r="BK2254" s="8">
        <v>0</v>
      </c>
      <c r="BL2254" s="8">
        <v>3.49</v>
      </c>
      <c r="BM2254" s="8">
        <v>0</v>
      </c>
      <c r="BN2254" s="8">
        <v>3.49</v>
      </c>
      <c r="BO2254" s="8">
        <v>0</v>
      </c>
      <c r="BP2254" s="8">
        <v>0</v>
      </c>
      <c r="BQ2254" s="8">
        <v>0</v>
      </c>
      <c r="BR2254" s="8">
        <v>0</v>
      </c>
    </row>
    <row r="2255" spans="1:70" x14ac:dyDescent="0.25">
      <c r="A2255" s="6">
        <v>35408800</v>
      </c>
      <c r="B2255" t="s">
        <v>4122</v>
      </c>
      <c r="C2255" s="7" t="s">
        <v>421</v>
      </c>
      <c r="D2255" s="7" t="s">
        <v>2647</v>
      </c>
      <c r="E2255" s="7" t="s">
        <v>421</v>
      </c>
      <c r="F2255" t="s">
        <v>2507</v>
      </c>
      <c r="G2255" t="s">
        <v>2648</v>
      </c>
      <c r="H2255" t="s">
        <v>1956</v>
      </c>
      <c r="I2255" t="s">
        <v>130</v>
      </c>
      <c r="J2255" t="s">
        <v>78</v>
      </c>
      <c r="K2255" t="s">
        <v>109</v>
      </c>
      <c r="L2255">
        <v>38.760700390799997</v>
      </c>
      <c r="M2255">
        <v>-120.5589420052</v>
      </c>
      <c r="N2255" s="7" t="s">
        <v>429</v>
      </c>
      <c r="O2255" s="7" t="s">
        <v>4119</v>
      </c>
      <c r="P2255" s="7" t="s">
        <v>431</v>
      </c>
      <c r="Q2255" s="7" t="s">
        <v>170</v>
      </c>
      <c r="R2255" s="7">
        <v>2028</v>
      </c>
      <c r="S2255" s="7">
        <v>625</v>
      </c>
      <c r="T2255" s="7" t="s">
        <v>123</v>
      </c>
      <c r="U2255" s="7"/>
      <c r="V2255" s="7" t="s">
        <v>422</v>
      </c>
      <c r="W2255" s="8">
        <v>0</v>
      </c>
      <c r="X2255" s="8">
        <v>2.57</v>
      </c>
      <c r="Y2255" s="8">
        <v>0</v>
      </c>
      <c r="Z2255" s="8">
        <v>2.57</v>
      </c>
      <c r="AA2255" s="8">
        <v>0</v>
      </c>
      <c r="AB2255" s="8">
        <v>0</v>
      </c>
      <c r="AC2255" s="8">
        <v>0</v>
      </c>
      <c r="AD2255" s="8">
        <v>0</v>
      </c>
      <c r="AE2255" s="8">
        <v>0</v>
      </c>
      <c r="AF2255" s="8">
        <v>0</v>
      </c>
      <c r="AG2255" s="8">
        <v>0</v>
      </c>
      <c r="AH2255" s="8">
        <v>0</v>
      </c>
      <c r="AI2255" s="8">
        <v>0</v>
      </c>
      <c r="AJ2255" s="8">
        <v>0</v>
      </c>
      <c r="AK2255" s="8">
        <v>0</v>
      </c>
      <c r="AL2255" s="8">
        <v>0</v>
      </c>
      <c r="AM2255" s="8">
        <v>0</v>
      </c>
      <c r="AN2255" s="8">
        <v>0</v>
      </c>
      <c r="AO2255" s="8">
        <v>0</v>
      </c>
      <c r="AP2255" s="8">
        <v>0</v>
      </c>
      <c r="AQ2255" s="8">
        <v>0</v>
      </c>
      <c r="AR2255" s="8">
        <v>0</v>
      </c>
      <c r="AS2255" s="8">
        <v>0</v>
      </c>
      <c r="AT2255" s="8">
        <v>0</v>
      </c>
      <c r="AU2255" s="7">
        <v>0</v>
      </c>
      <c r="AV2255" s="7">
        <v>0</v>
      </c>
      <c r="AW2255" s="7">
        <v>0</v>
      </c>
      <c r="AX2255" s="7">
        <v>0</v>
      </c>
      <c r="AY2255" s="7">
        <v>0</v>
      </c>
      <c r="AZ2255" s="7">
        <v>0</v>
      </c>
      <c r="BA2255" s="7">
        <v>0</v>
      </c>
      <c r="BB2255" s="7">
        <v>0</v>
      </c>
      <c r="BC2255" s="8">
        <v>0</v>
      </c>
      <c r="BD2255" s="8">
        <v>2.57</v>
      </c>
      <c r="BE2255" s="8">
        <v>0</v>
      </c>
      <c r="BF2255" s="8">
        <v>2.57</v>
      </c>
      <c r="BG2255" s="8">
        <v>0</v>
      </c>
      <c r="BH2255" s="8">
        <v>0</v>
      </c>
      <c r="BI2255" s="8">
        <v>0</v>
      </c>
      <c r="BJ2255" s="8">
        <v>0</v>
      </c>
      <c r="BK2255" s="8">
        <v>0</v>
      </c>
      <c r="BL2255" s="8">
        <v>0</v>
      </c>
      <c r="BM2255" s="8">
        <v>0</v>
      </c>
      <c r="BN2255" s="8">
        <v>0</v>
      </c>
      <c r="BO2255" s="8">
        <v>0</v>
      </c>
      <c r="BP2255" s="8">
        <v>0</v>
      </c>
      <c r="BQ2255" s="8">
        <v>0</v>
      </c>
      <c r="BR2255" s="8">
        <v>0</v>
      </c>
    </row>
    <row r="2256" spans="1:70" x14ac:dyDescent="0.25">
      <c r="A2256" s="6">
        <v>35419930</v>
      </c>
      <c r="B2256" t="s">
        <v>4123</v>
      </c>
      <c r="C2256" s="7" t="s">
        <v>421</v>
      </c>
      <c r="D2256" s="7" t="s">
        <v>2647</v>
      </c>
      <c r="E2256" s="7" t="s">
        <v>421</v>
      </c>
      <c r="F2256" t="s">
        <v>2507</v>
      </c>
      <c r="G2256" t="s">
        <v>2648</v>
      </c>
      <c r="H2256" t="s">
        <v>1956</v>
      </c>
      <c r="I2256" t="s">
        <v>130</v>
      </c>
      <c r="J2256" t="s">
        <v>78</v>
      </c>
      <c r="K2256" t="s">
        <v>109</v>
      </c>
      <c r="L2256">
        <v>38.7207347907</v>
      </c>
      <c r="M2256">
        <v>-120.58393563</v>
      </c>
      <c r="N2256" s="7" t="s">
        <v>429</v>
      </c>
      <c r="O2256" s="7" t="s">
        <v>4119</v>
      </c>
      <c r="P2256" s="7" t="s">
        <v>431</v>
      </c>
      <c r="Q2256" s="7" t="s">
        <v>170</v>
      </c>
      <c r="R2256" s="7">
        <v>2028</v>
      </c>
      <c r="S2256" s="7">
        <v>625</v>
      </c>
      <c r="T2256" s="7" t="s">
        <v>123</v>
      </c>
      <c r="U2256" s="7"/>
      <c r="V2256" s="7" t="s">
        <v>2625</v>
      </c>
      <c r="W2256" s="8">
        <v>0</v>
      </c>
      <c r="X2256" s="8">
        <v>2.17</v>
      </c>
      <c r="Y2256" s="8">
        <v>0</v>
      </c>
      <c r="Z2256" s="8">
        <v>2.17</v>
      </c>
      <c r="AA2256" s="8">
        <v>0</v>
      </c>
      <c r="AB2256" s="8">
        <v>0</v>
      </c>
      <c r="AC2256" s="8">
        <v>0</v>
      </c>
      <c r="AD2256" s="8">
        <v>0</v>
      </c>
      <c r="AE2256" s="8">
        <v>0</v>
      </c>
      <c r="AF2256" s="8">
        <v>0</v>
      </c>
      <c r="AG2256" s="8">
        <v>0</v>
      </c>
      <c r="AH2256" s="8">
        <v>0</v>
      </c>
      <c r="AI2256" s="8">
        <v>0</v>
      </c>
      <c r="AJ2256" s="8">
        <v>0</v>
      </c>
      <c r="AK2256" s="8">
        <v>0</v>
      </c>
      <c r="AL2256" s="8">
        <v>0</v>
      </c>
      <c r="AM2256" s="8">
        <v>0</v>
      </c>
      <c r="AN2256" s="8">
        <v>0</v>
      </c>
      <c r="AO2256" s="8">
        <v>0</v>
      </c>
      <c r="AP2256" s="8">
        <v>0</v>
      </c>
      <c r="AQ2256" s="8">
        <v>0</v>
      </c>
      <c r="AR2256" s="8">
        <v>0</v>
      </c>
      <c r="AS2256" s="8">
        <v>0</v>
      </c>
      <c r="AT2256" s="8">
        <v>0</v>
      </c>
      <c r="AU2256" s="7">
        <v>0</v>
      </c>
      <c r="AV2256" s="7">
        <v>0</v>
      </c>
      <c r="AW2256" s="7">
        <v>0</v>
      </c>
      <c r="AX2256" s="7">
        <v>0</v>
      </c>
      <c r="AY2256" s="7">
        <v>0</v>
      </c>
      <c r="AZ2256" s="7">
        <v>0</v>
      </c>
      <c r="BA2256" s="7">
        <v>0</v>
      </c>
      <c r="BB2256" s="7">
        <v>0</v>
      </c>
      <c r="BC2256" s="8">
        <v>0</v>
      </c>
      <c r="BD2256" s="8">
        <v>2.17</v>
      </c>
      <c r="BE2256" s="8">
        <v>0</v>
      </c>
      <c r="BF2256" s="8">
        <v>2.17</v>
      </c>
      <c r="BG2256" s="8">
        <v>0</v>
      </c>
      <c r="BH2256" s="8">
        <v>0</v>
      </c>
      <c r="BI2256" s="8">
        <v>0</v>
      </c>
      <c r="BJ2256" s="8">
        <v>0</v>
      </c>
      <c r="BK2256" s="8">
        <v>0</v>
      </c>
      <c r="BL2256" s="8">
        <v>0</v>
      </c>
      <c r="BM2256" s="8">
        <v>0</v>
      </c>
      <c r="BN2256" s="8">
        <v>0</v>
      </c>
      <c r="BO2256" s="8">
        <v>0</v>
      </c>
      <c r="BP2256" s="8">
        <v>0</v>
      </c>
      <c r="BQ2256" s="8">
        <v>0</v>
      </c>
      <c r="BR2256" s="8">
        <v>0</v>
      </c>
    </row>
    <row r="2257" spans="1:70" x14ac:dyDescent="0.25">
      <c r="A2257" s="6">
        <v>35419931</v>
      </c>
      <c r="B2257" t="s">
        <v>4124</v>
      </c>
      <c r="C2257" s="7" t="s">
        <v>421</v>
      </c>
      <c r="D2257" s="7" t="s">
        <v>2647</v>
      </c>
      <c r="E2257" s="7" t="s">
        <v>421</v>
      </c>
      <c r="F2257" t="s">
        <v>2507</v>
      </c>
      <c r="G2257" t="s">
        <v>2648</v>
      </c>
      <c r="H2257" t="s">
        <v>1956</v>
      </c>
      <c r="I2257" t="s">
        <v>130</v>
      </c>
      <c r="J2257" t="s">
        <v>78</v>
      </c>
      <c r="K2257" t="s">
        <v>109</v>
      </c>
      <c r="L2257">
        <v>38.722291702299998</v>
      </c>
      <c r="M2257">
        <v>-120.5893580214</v>
      </c>
      <c r="N2257" s="7" t="s">
        <v>429</v>
      </c>
      <c r="O2257" s="7" t="s">
        <v>4119</v>
      </c>
      <c r="P2257" s="7" t="s">
        <v>431</v>
      </c>
      <c r="Q2257" s="7" t="s">
        <v>170</v>
      </c>
      <c r="R2257" s="7">
        <v>2028</v>
      </c>
      <c r="S2257" s="7">
        <v>625</v>
      </c>
      <c r="T2257" s="7" t="s">
        <v>123</v>
      </c>
      <c r="U2257" s="7"/>
      <c r="V2257" s="7" t="s">
        <v>2625</v>
      </c>
      <c r="W2257" s="8">
        <v>0</v>
      </c>
      <c r="X2257" s="8">
        <v>3.29</v>
      </c>
      <c r="Y2257" s="8">
        <v>0</v>
      </c>
      <c r="Z2257" s="8">
        <v>3.29</v>
      </c>
      <c r="AA2257" s="8">
        <v>0</v>
      </c>
      <c r="AB2257" s="8">
        <v>0</v>
      </c>
      <c r="AC2257" s="8">
        <v>0</v>
      </c>
      <c r="AD2257" s="8">
        <v>0</v>
      </c>
      <c r="AE2257" s="8">
        <v>0</v>
      </c>
      <c r="AF2257" s="8">
        <v>0</v>
      </c>
      <c r="AG2257" s="8">
        <v>0</v>
      </c>
      <c r="AH2257" s="8">
        <v>0</v>
      </c>
      <c r="AI2257" s="8">
        <v>0</v>
      </c>
      <c r="AJ2257" s="8">
        <v>0</v>
      </c>
      <c r="AK2257" s="8">
        <v>0</v>
      </c>
      <c r="AL2257" s="8">
        <v>0</v>
      </c>
      <c r="AM2257" s="8">
        <v>0</v>
      </c>
      <c r="AN2257" s="8">
        <v>0</v>
      </c>
      <c r="AO2257" s="8">
        <v>0</v>
      </c>
      <c r="AP2257" s="8">
        <v>0</v>
      </c>
      <c r="AQ2257" s="8">
        <v>0</v>
      </c>
      <c r="AR2257" s="8">
        <v>0</v>
      </c>
      <c r="AS2257" s="8">
        <v>0</v>
      </c>
      <c r="AT2257" s="8">
        <v>0</v>
      </c>
      <c r="AU2257" s="7">
        <v>0</v>
      </c>
      <c r="AV2257" s="7">
        <v>0</v>
      </c>
      <c r="AW2257" s="7">
        <v>0</v>
      </c>
      <c r="AX2257" s="7">
        <v>0</v>
      </c>
      <c r="AY2257" s="7">
        <v>0</v>
      </c>
      <c r="AZ2257" s="7">
        <v>0</v>
      </c>
      <c r="BA2257" s="7">
        <v>0</v>
      </c>
      <c r="BB2257" s="7">
        <v>0</v>
      </c>
      <c r="BC2257" s="8">
        <v>0</v>
      </c>
      <c r="BD2257" s="8">
        <v>3.29</v>
      </c>
      <c r="BE2257" s="8">
        <v>0</v>
      </c>
      <c r="BF2257" s="8">
        <v>3.29</v>
      </c>
      <c r="BG2257" s="8">
        <v>0</v>
      </c>
      <c r="BH2257" s="8">
        <v>0</v>
      </c>
      <c r="BI2257" s="8">
        <v>0</v>
      </c>
      <c r="BJ2257" s="8">
        <v>0</v>
      </c>
      <c r="BK2257" s="8">
        <v>0</v>
      </c>
      <c r="BL2257" s="8">
        <v>0</v>
      </c>
      <c r="BM2257" s="8">
        <v>0</v>
      </c>
      <c r="BN2257" s="8">
        <v>0</v>
      </c>
      <c r="BO2257" s="8">
        <v>0</v>
      </c>
      <c r="BP2257" s="8">
        <v>0</v>
      </c>
      <c r="BQ2257" s="8">
        <v>0</v>
      </c>
      <c r="BR2257" s="8">
        <v>0</v>
      </c>
    </row>
    <row r="2258" spans="1:70" x14ac:dyDescent="0.25">
      <c r="A2258" s="6">
        <v>35419932</v>
      </c>
      <c r="B2258" t="s">
        <v>4125</v>
      </c>
      <c r="C2258" s="7" t="s">
        <v>421</v>
      </c>
      <c r="D2258" s="7" t="s">
        <v>2647</v>
      </c>
      <c r="E2258" s="7" t="s">
        <v>421</v>
      </c>
      <c r="F2258" t="s">
        <v>2507</v>
      </c>
      <c r="G2258" t="s">
        <v>2648</v>
      </c>
      <c r="H2258" t="s">
        <v>1956</v>
      </c>
      <c r="I2258" t="s">
        <v>130</v>
      </c>
      <c r="J2258" t="s">
        <v>78</v>
      </c>
      <c r="K2258" t="s">
        <v>109</v>
      </c>
      <c r="L2258">
        <v>38.723134400200003</v>
      </c>
      <c r="M2258">
        <v>-120.59911071250001</v>
      </c>
      <c r="N2258" s="7" t="s">
        <v>429</v>
      </c>
      <c r="O2258" s="7" t="s">
        <v>4119</v>
      </c>
      <c r="P2258" s="7" t="s">
        <v>431</v>
      </c>
      <c r="Q2258" s="7" t="s">
        <v>170</v>
      </c>
      <c r="R2258" s="7">
        <v>2028</v>
      </c>
      <c r="S2258" s="7">
        <v>625</v>
      </c>
      <c r="T2258" s="7" t="s">
        <v>123</v>
      </c>
      <c r="U2258" s="7"/>
      <c r="V2258" s="7" t="s">
        <v>422</v>
      </c>
      <c r="W2258" s="8">
        <v>0</v>
      </c>
      <c r="X2258" s="8">
        <v>1.87</v>
      </c>
      <c r="Y2258" s="8">
        <v>0</v>
      </c>
      <c r="Z2258" s="8">
        <v>1.87</v>
      </c>
      <c r="AA2258" s="8">
        <v>0</v>
      </c>
      <c r="AB2258" s="8">
        <v>0</v>
      </c>
      <c r="AC2258" s="8">
        <v>0</v>
      </c>
      <c r="AD2258" s="8">
        <v>0</v>
      </c>
      <c r="AE2258" s="8">
        <v>0</v>
      </c>
      <c r="AF2258" s="8">
        <v>0</v>
      </c>
      <c r="AG2258" s="8">
        <v>0</v>
      </c>
      <c r="AH2258" s="8">
        <v>0</v>
      </c>
      <c r="AI2258" s="8">
        <v>0</v>
      </c>
      <c r="AJ2258" s="8">
        <v>0</v>
      </c>
      <c r="AK2258" s="8">
        <v>0</v>
      </c>
      <c r="AL2258" s="8">
        <v>0</v>
      </c>
      <c r="AM2258" s="8">
        <v>0</v>
      </c>
      <c r="AN2258" s="8">
        <v>0</v>
      </c>
      <c r="AO2258" s="8">
        <v>0</v>
      </c>
      <c r="AP2258" s="8">
        <v>0</v>
      </c>
      <c r="AQ2258" s="8">
        <v>0</v>
      </c>
      <c r="AR2258" s="8">
        <v>0</v>
      </c>
      <c r="AS2258" s="8">
        <v>0</v>
      </c>
      <c r="AT2258" s="8">
        <v>0</v>
      </c>
      <c r="AU2258" s="7">
        <v>0</v>
      </c>
      <c r="AV2258" s="7">
        <v>0</v>
      </c>
      <c r="AW2258" s="7">
        <v>0</v>
      </c>
      <c r="AX2258" s="7">
        <v>0</v>
      </c>
      <c r="AY2258" s="7">
        <v>0</v>
      </c>
      <c r="AZ2258" s="7">
        <v>0</v>
      </c>
      <c r="BA2258" s="7">
        <v>0</v>
      </c>
      <c r="BB2258" s="7">
        <v>0</v>
      </c>
      <c r="BC2258" s="8">
        <v>0</v>
      </c>
      <c r="BD2258" s="8">
        <v>1.87</v>
      </c>
      <c r="BE2258" s="8">
        <v>0</v>
      </c>
      <c r="BF2258" s="8">
        <v>1.87</v>
      </c>
      <c r="BG2258" s="8">
        <v>0</v>
      </c>
      <c r="BH2258" s="8">
        <v>0</v>
      </c>
      <c r="BI2258" s="8">
        <v>0</v>
      </c>
      <c r="BJ2258" s="8">
        <v>0</v>
      </c>
      <c r="BK2258" s="8">
        <v>0</v>
      </c>
      <c r="BL2258" s="8">
        <v>0</v>
      </c>
      <c r="BM2258" s="8">
        <v>0</v>
      </c>
      <c r="BN2258" s="8">
        <v>0</v>
      </c>
      <c r="BO2258" s="8">
        <v>0</v>
      </c>
      <c r="BP2258" s="8">
        <v>0</v>
      </c>
      <c r="BQ2258" s="8">
        <v>0</v>
      </c>
      <c r="BR2258" s="8">
        <v>0</v>
      </c>
    </row>
    <row r="2259" spans="1:70" x14ac:dyDescent="0.25">
      <c r="A2259" s="6">
        <v>35419933</v>
      </c>
      <c r="B2259" t="s">
        <v>4126</v>
      </c>
      <c r="C2259" s="7" t="s">
        <v>421</v>
      </c>
      <c r="D2259" s="7" t="s">
        <v>2647</v>
      </c>
      <c r="E2259" s="7" t="s">
        <v>421</v>
      </c>
      <c r="F2259" t="s">
        <v>2507</v>
      </c>
      <c r="G2259" t="s">
        <v>2648</v>
      </c>
      <c r="H2259" t="s">
        <v>1956</v>
      </c>
      <c r="I2259" t="s">
        <v>130</v>
      </c>
      <c r="J2259" t="s">
        <v>78</v>
      </c>
      <c r="K2259" t="s">
        <v>109</v>
      </c>
      <c r="L2259">
        <v>38.723078210099999</v>
      </c>
      <c r="M2259">
        <v>-120.60257779040001</v>
      </c>
      <c r="N2259" s="7" t="s">
        <v>429</v>
      </c>
      <c r="O2259" s="7" t="s">
        <v>4119</v>
      </c>
      <c r="P2259" s="7" t="s">
        <v>431</v>
      </c>
      <c r="Q2259" s="7" t="s">
        <v>170</v>
      </c>
      <c r="R2259" s="7">
        <v>2028</v>
      </c>
      <c r="S2259" s="7">
        <v>625</v>
      </c>
      <c r="T2259" s="7" t="s">
        <v>123</v>
      </c>
      <c r="U2259" s="7"/>
      <c r="V2259" s="7" t="s">
        <v>422</v>
      </c>
      <c r="W2259" s="8">
        <v>0</v>
      </c>
      <c r="X2259" s="8">
        <v>1.29</v>
      </c>
      <c r="Y2259" s="8">
        <v>0</v>
      </c>
      <c r="Z2259" s="8">
        <v>1.29</v>
      </c>
      <c r="AA2259" s="8">
        <v>0</v>
      </c>
      <c r="AB2259" s="8">
        <v>0</v>
      </c>
      <c r="AC2259" s="8">
        <v>0</v>
      </c>
      <c r="AD2259" s="8">
        <v>0</v>
      </c>
      <c r="AE2259" s="8">
        <v>0</v>
      </c>
      <c r="AF2259" s="8">
        <v>0</v>
      </c>
      <c r="AG2259" s="8">
        <v>0</v>
      </c>
      <c r="AH2259" s="8">
        <v>0</v>
      </c>
      <c r="AI2259" s="8">
        <v>0</v>
      </c>
      <c r="AJ2259" s="8">
        <v>0</v>
      </c>
      <c r="AK2259" s="8">
        <v>0</v>
      </c>
      <c r="AL2259" s="8">
        <v>0</v>
      </c>
      <c r="AM2259" s="8">
        <v>0</v>
      </c>
      <c r="AN2259" s="8">
        <v>0</v>
      </c>
      <c r="AO2259" s="8">
        <v>0</v>
      </c>
      <c r="AP2259" s="8">
        <v>0</v>
      </c>
      <c r="AQ2259" s="8">
        <v>0</v>
      </c>
      <c r="AR2259" s="8">
        <v>0</v>
      </c>
      <c r="AS2259" s="8">
        <v>0</v>
      </c>
      <c r="AT2259" s="8">
        <v>0</v>
      </c>
      <c r="AU2259" s="7">
        <v>0</v>
      </c>
      <c r="AV2259" s="7">
        <v>0</v>
      </c>
      <c r="AW2259" s="7">
        <v>0</v>
      </c>
      <c r="AX2259" s="7">
        <v>0</v>
      </c>
      <c r="AY2259" s="7">
        <v>0</v>
      </c>
      <c r="AZ2259" s="7">
        <v>0</v>
      </c>
      <c r="BA2259" s="7">
        <v>0</v>
      </c>
      <c r="BB2259" s="7">
        <v>0</v>
      </c>
      <c r="BC2259" s="8">
        <v>0</v>
      </c>
      <c r="BD2259" s="8">
        <v>1.29</v>
      </c>
      <c r="BE2259" s="8">
        <v>0</v>
      </c>
      <c r="BF2259" s="8">
        <v>1.29</v>
      </c>
      <c r="BG2259" s="8">
        <v>0</v>
      </c>
      <c r="BH2259" s="8">
        <v>0</v>
      </c>
      <c r="BI2259" s="8">
        <v>0</v>
      </c>
      <c r="BJ2259" s="8">
        <v>0</v>
      </c>
      <c r="BK2259" s="8">
        <v>0</v>
      </c>
      <c r="BL2259" s="8">
        <v>0</v>
      </c>
      <c r="BM2259" s="8">
        <v>0</v>
      </c>
      <c r="BN2259" s="8">
        <v>0</v>
      </c>
      <c r="BO2259" s="8">
        <v>0</v>
      </c>
      <c r="BP2259" s="8">
        <v>0</v>
      </c>
      <c r="BQ2259" s="8">
        <v>0</v>
      </c>
      <c r="BR2259" s="8">
        <v>0</v>
      </c>
    </row>
    <row r="2260" spans="1:70" x14ac:dyDescent="0.25">
      <c r="A2260" s="6">
        <v>35419934</v>
      </c>
      <c r="B2260" t="s">
        <v>4127</v>
      </c>
      <c r="C2260" s="7" t="s">
        <v>421</v>
      </c>
      <c r="D2260" s="7" t="s">
        <v>2647</v>
      </c>
      <c r="E2260" s="7" t="s">
        <v>421</v>
      </c>
      <c r="F2260" t="s">
        <v>2507</v>
      </c>
      <c r="G2260" t="s">
        <v>2648</v>
      </c>
      <c r="H2260" t="s">
        <v>1956</v>
      </c>
      <c r="I2260" t="s">
        <v>130</v>
      </c>
      <c r="J2260" t="s">
        <v>78</v>
      </c>
      <c r="K2260" t="s">
        <v>109</v>
      </c>
      <c r="L2260">
        <v>38.743986993999997</v>
      </c>
      <c r="M2260">
        <v>-120.56596791360001</v>
      </c>
      <c r="N2260" s="7" t="s">
        <v>429</v>
      </c>
      <c r="O2260" s="7" t="s">
        <v>4119</v>
      </c>
      <c r="P2260" s="7" t="s">
        <v>431</v>
      </c>
      <c r="Q2260" s="7" t="s">
        <v>170</v>
      </c>
      <c r="R2260" s="7">
        <v>2028</v>
      </c>
      <c r="S2260" s="7">
        <v>625</v>
      </c>
      <c r="T2260" s="7" t="s">
        <v>123</v>
      </c>
      <c r="U2260" s="7"/>
      <c r="V2260" s="7" t="s">
        <v>422</v>
      </c>
      <c r="W2260" s="8">
        <v>0</v>
      </c>
      <c r="X2260" s="8">
        <v>2.14</v>
      </c>
      <c r="Y2260" s="8">
        <v>0</v>
      </c>
      <c r="Z2260" s="8">
        <v>2.14</v>
      </c>
      <c r="AA2260" s="8">
        <v>0</v>
      </c>
      <c r="AB2260" s="8">
        <v>0</v>
      </c>
      <c r="AC2260" s="8">
        <v>0</v>
      </c>
      <c r="AD2260" s="8">
        <v>0</v>
      </c>
      <c r="AE2260" s="8">
        <v>0</v>
      </c>
      <c r="AF2260" s="8">
        <v>0</v>
      </c>
      <c r="AG2260" s="8">
        <v>0</v>
      </c>
      <c r="AH2260" s="8">
        <v>0</v>
      </c>
      <c r="AI2260" s="8">
        <v>0</v>
      </c>
      <c r="AJ2260" s="8">
        <v>0</v>
      </c>
      <c r="AK2260" s="8">
        <v>0</v>
      </c>
      <c r="AL2260" s="8">
        <v>0</v>
      </c>
      <c r="AM2260" s="8">
        <v>0</v>
      </c>
      <c r="AN2260" s="8">
        <v>0</v>
      </c>
      <c r="AO2260" s="8">
        <v>0</v>
      </c>
      <c r="AP2260" s="8">
        <v>0</v>
      </c>
      <c r="AQ2260" s="8">
        <v>0</v>
      </c>
      <c r="AR2260" s="8">
        <v>0</v>
      </c>
      <c r="AS2260" s="8">
        <v>0</v>
      </c>
      <c r="AT2260" s="8">
        <v>0</v>
      </c>
      <c r="AU2260" s="7">
        <v>0</v>
      </c>
      <c r="AV2260" s="7">
        <v>0</v>
      </c>
      <c r="AW2260" s="7">
        <v>0</v>
      </c>
      <c r="AX2260" s="7">
        <v>0</v>
      </c>
      <c r="AY2260" s="7">
        <v>0</v>
      </c>
      <c r="AZ2260" s="7">
        <v>0</v>
      </c>
      <c r="BA2260" s="7">
        <v>0</v>
      </c>
      <c r="BB2260" s="7">
        <v>0</v>
      </c>
      <c r="BC2260" s="8">
        <v>0</v>
      </c>
      <c r="BD2260" s="8">
        <v>0</v>
      </c>
      <c r="BE2260" s="8">
        <v>0</v>
      </c>
      <c r="BF2260" s="8">
        <v>0</v>
      </c>
      <c r="BG2260" s="8">
        <v>0</v>
      </c>
      <c r="BH2260" s="8">
        <v>0</v>
      </c>
      <c r="BI2260" s="8">
        <v>0</v>
      </c>
      <c r="BJ2260" s="8">
        <v>0</v>
      </c>
      <c r="BK2260" s="8">
        <v>0</v>
      </c>
      <c r="BL2260" s="8">
        <v>2.14</v>
      </c>
      <c r="BM2260" s="8">
        <v>0</v>
      </c>
      <c r="BN2260" s="8">
        <v>2.14</v>
      </c>
      <c r="BO2260" s="8">
        <v>0</v>
      </c>
      <c r="BP2260" s="8">
        <v>0</v>
      </c>
      <c r="BQ2260" s="8">
        <v>0</v>
      </c>
      <c r="BR2260" s="8">
        <v>0</v>
      </c>
    </row>
    <row r="2261" spans="1:70" x14ac:dyDescent="0.25">
      <c r="A2261" s="6">
        <v>35419935</v>
      </c>
      <c r="B2261" t="s">
        <v>4128</v>
      </c>
      <c r="C2261" s="7" t="s">
        <v>421</v>
      </c>
      <c r="D2261" s="7" t="s">
        <v>2647</v>
      </c>
      <c r="E2261" s="7" t="s">
        <v>421</v>
      </c>
      <c r="F2261" t="s">
        <v>2507</v>
      </c>
      <c r="G2261" t="s">
        <v>2648</v>
      </c>
      <c r="H2261" t="s">
        <v>1956</v>
      </c>
      <c r="I2261" t="s">
        <v>130</v>
      </c>
      <c r="J2261" t="s">
        <v>78</v>
      </c>
      <c r="K2261" t="s">
        <v>109</v>
      </c>
      <c r="L2261">
        <v>38.735764388900002</v>
      </c>
      <c r="M2261">
        <v>-120.5718878273</v>
      </c>
      <c r="N2261" s="7" t="s">
        <v>429</v>
      </c>
      <c r="O2261" s="7" t="s">
        <v>4119</v>
      </c>
      <c r="P2261" s="7" t="s">
        <v>431</v>
      </c>
      <c r="Q2261" s="7" t="s">
        <v>170</v>
      </c>
      <c r="R2261" s="7">
        <v>2028</v>
      </c>
      <c r="S2261" s="7">
        <v>625</v>
      </c>
      <c r="T2261" s="7" t="s">
        <v>123</v>
      </c>
      <c r="U2261" s="7"/>
      <c r="V2261" s="7" t="s">
        <v>422</v>
      </c>
      <c r="W2261" s="8">
        <v>0</v>
      </c>
      <c r="X2261" s="8">
        <v>2.02</v>
      </c>
      <c r="Y2261" s="8">
        <v>0</v>
      </c>
      <c r="Z2261" s="8">
        <v>2.02</v>
      </c>
      <c r="AA2261" s="8">
        <v>0</v>
      </c>
      <c r="AB2261" s="8">
        <v>0</v>
      </c>
      <c r="AC2261" s="8">
        <v>0</v>
      </c>
      <c r="AD2261" s="8">
        <v>0</v>
      </c>
      <c r="AE2261" s="8">
        <v>0</v>
      </c>
      <c r="AF2261" s="8">
        <v>0</v>
      </c>
      <c r="AG2261" s="8">
        <v>0</v>
      </c>
      <c r="AH2261" s="8">
        <v>0</v>
      </c>
      <c r="AI2261" s="8">
        <v>0</v>
      </c>
      <c r="AJ2261" s="8">
        <v>0</v>
      </c>
      <c r="AK2261" s="8">
        <v>0</v>
      </c>
      <c r="AL2261" s="8">
        <v>0</v>
      </c>
      <c r="AM2261" s="8">
        <v>0</v>
      </c>
      <c r="AN2261" s="8">
        <v>0</v>
      </c>
      <c r="AO2261" s="8">
        <v>0</v>
      </c>
      <c r="AP2261" s="8">
        <v>0</v>
      </c>
      <c r="AQ2261" s="8">
        <v>0</v>
      </c>
      <c r="AR2261" s="8">
        <v>0</v>
      </c>
      <c r="AS2261" s="8">
        <v>0</v>
      </c>
      <c r="AT2261" s="8">
        <v>0</v>
      </c>
      <c r="AU2261" s="7">
        <v>0</v>
      </c>
      <c r="AV2261" s="7">
        <v>0</v>
      </c>
      <c r="AW2261" s="7">
        <v>0</v>
      </c>
      <c r="AX2261" s="7">
        <v>0</v>
      </c>
      <c r="AY2261" s="7">
        <v>0</v>
      </c>
      <c r="AZ2261" s="7">
        <v>0</v>
      </c>
      <c r="BA2261" s="7">
        <v>0</v>
      </c>
      <c r="BB2261" s="7">
        <v>0</v>
      </c>
      <c r="BC2261" s="8">
        <v>0</v>
      </c>
      <c r="BD2261" s="8">
        <v>0</v>
      </c>
      <c r="BE2261" s="8">
        <v>0</v>
      </c>
      <c r="BF2261" s="8">
        <v>0</v>
      </c>
      <c r="BG2261" s="8">
        <v>0</v>
      </c>
      <c r="BH2261" s="8">
        <v>0</v>
      </c>
      <c r="BI2261" s="8">
        <v>0</v>
      </c>
      <c r="BJ2261" s="8">
        <v>0</v>
      </c>
      <c r="BK2261" s="8">
        <v>0</v>
      </c>
      <c r="BL2261" s="8">
        <v>2.02</v>
      </c>
      <c r="BM2261" s="8">
        <v>0</v>
      </c>
      <c r="BN2261" s="8">
        <v>2.02</v>
      </c>
      <c r="BO2261" s="8">
        <v>0</v>
      </c>
      <c r="BP2261" s="8">
        <v>0</v>
      </c>
      <c r="BQ2261" s="8">
        <v>0</v>
      </c>
      <c r="BR2261" s="8">
        <v>0</v>
      </c>
    </row>
    <row r="2262" spans="1:70" x14ac:dyDescent="0.25">
      <c r="A2262" s="6">
        <v>35419936</v>
      </c>
      <c r="B2262" t="s">
        <v>4129</v>
      </c>
      <c r="C2262" s="7" t="s">
        <v>421</v>
      </c>
      <c r="D2262" s="7" t="s">
        <v>2647</v>
      </c>
      <c r="E2262" s="7" t="s">
        <v>421</v>
      </c>
      <c r="F2262" t="s">
        <v>2507</v>
      </c>
      <c r="G2262" t="s">
        <v>2648</v>
      </c>
      <c r="H2262" t="s">
        <v>1956</v>
      </c>
      <c r="I2262" t="s">
        <v>130</v>
      </c>
      <c r="J2262" t="s">
        <v>78</v>
      </c>
      <c r="K2262" t="s">
        <v>109</v>
      </c>
      <c r="L2262">
        <v>38.720033085300003</v>
      </c>
      <c r="M2262">
        <v>-120.57481902009999</v>
      </c>
      <c r="N2262" s="7" t="s">
        <v>429</v>
      </c>
      <c r="O2262" s="7" t="s">
        <v>4119</v>
      </c>
      <c r="P2262" s="7" t="s">
        <v>431</v>
      </c>
      <c r="Q2262" s="7" t="s">
        <v>170</v>
      </c>
      <c r="R2262" s="7">
        <v>2028</v>
      </c>
      <c r="S2262" s="7">
        <v>625</v>
      </c>
      <c r="T2262" s="7" t="s">
        <v>123</v>
      </c>
      <c r="U2262" s="7"/>
      <c r="V2262" s="7" t="s">
        <v>422</v>
      </c>
      <c r="W2262" s="8">
        <v>0</v>
      </c>
      <c r="X2262" s="8">
        <v>1.77</v>
      </c>
      <c r="Y2262" s="8">
        <v>0</v>
      </c>
      <c r="Z2262" s="8">
        <v>1.77</v>
      </c>
      <c r="AA2262" s="8">
        <v>0</v>
      </c>
      <c r="AB2262" s="8">
        <v>0</v>
      </c>
      <c r="AC2262" s="8">
        <v>0</v>
      </c>
      <c r="AD2262" s="8">
        <v>0</v>
      </c>
      <c r="AE2262" s="8">
        <v>0</v>
      </c>
      <c r="AF2262" s="8">
        <v>0</v>
      </c>
      <c r="AG2262" s="8">
        <v>0</v>
      </c>
      <c r="AH2262" s="8">
        <v>0</v>
      </c>
      <c r="AI2262" s="8">
        <v>0</v>
      </c>
      <c r="AJ2262" s="8">
        <v>0</v>
      </c>
      <c r="AK2262" s="8">
        <v>0</v>
      </c>
      <c r="AL2262" s="8">
        <v>0</v>
      </c>
      <c r="AM2262" s="8">
        <v>0</v>
      </c>
      <c r="AN2262" s="8">
        <v>0</v>
      </c>
      <c r="AO2262" s="8">
        <v>0</v>
      </c>
      <c r="AP2262" s="8">
        <v>0</v>
      </c>
      <c r="AQ2262" s="8">
        <v>0</v>
      </c>
      <c r="AR2262" s="8">
        <v>0</v>
      </c>
      <c r="AS2262" s="8">
        <v>0</v>
      </c>
      <c r="AT2262" s="8">
        <v>0</v>
      </c>
      <c r="AU2262" s="7">
        <v>0</v>
      </c>
      <c r="AV2262" s="7">
        <v>0</v>
      </c>
      <c r="AW2262" s="7">
        <v>0</v>
      </c>
      <c r="AX2262" s="7">
        <v>0</v>
      </c>
      <c r="AY2262" s="7">
        <v>0</v>
      </c>
      <c r="AZ2262" s="7">
        <v>0</v>
      </c>
      <c r="BA2262" s="7">
        <v>0</v>
      </c>
      <c r="BB2262" s="7">
        <v>0</v>
      </c>
      <c r="BC2262" s="8">
        <v>0</v>
      </c>
      <c r="BD2262" s="8">
        <v>0</v>
      </c>
      <c r="BE2262" s="8">
        <v>0</v>
      </c>
      <c r="BF2262" s="8">
        <v>0</v>
      </c>
      <c r="BG2262" s="8">
        <v>0</v>
      </c>
      <c r="BH2262" s="8">
        <v>0</v>
      </c>
      <c r="BI2262" s="8">
        <v>0</v>
      </c>
      <c r="BJ2262" s="8">
        <v>0</v>
      </c>
      <c r="BK2262" s="8">
        <v>0</v>
      </c>
      <c r="BL2262" s="8">
        <v>1.77</v>
      </c>
      <c r="BM2262" s="8">
        <v>0</v>
      </c>
      <c r="BN2262" s="8">
        <v>1.77</v>
      </c>
      <c r="BO2262" s="8">
        <v>0</v>
      </c>
      <c r="BP2262" s="8">
        <v>0</v>
      </c>
      <c r="BQ2262" s="8">
        <v>0</v>
      </c>
      <c r="BR2262" s="8">
        <v>0</v>
      </c>
    </row>
    <row r="2263" spans="1:70" x14ac:dyDescent="0.25">
      <c r="A2263" s="6">
        <v>35419937</v>
      </c>
      <c r="B2263" t="s">
        <v>4130</v>
      </c>
      <c r="C2263" s="7" t="s">
        <v>421</v>
      </c>
      <c r="D2263" s="7" t="s">
        <v>2647</v>
      </c>
      <c r="E2263" s="7" t="s">
        <v>421</v>
      </c>
      <c r="F2263" t="s">
        <v>2507</v>
      </c>
      <c r="G2263" t="s">
        <v>2648</v>
      </c>
      <c r="H2263" t="s">
        <v>1956</v>
      </c>
      <c r="I2263" t="s">
        <v>130</v>
      </c>
      <c r="J2263" t="s">
        <v>78</v>
      </c>
      <c r="K2263" t="s">
        <v>109</v>
      </c>
      <c r="L2263">
        <v>38.719727883300003</v>
      </c>
      <c r="M2263">
        <v>-120.57444151670001</v>
      </c>
      <c r="N2263" s="7" t="s">
        <v>429</v>
      </c>
      <c r="O2263" s="7" t="s">
        <v>4119</v>
      </c>
      <c r="P2263" s="7" t="s">
        <v>431</v>
      </c>
      <c r="Q2263" s="7" t="s">
        <v>170</v>
      </c>
      <c r="R2263" s="7">
        <v>2028</v>
      </c>
      <c r="S2263" s="7">
        <v>625</v>
      </c>
      <c r="T2263" s="7" t="s">
        <v>123</v>
      </c>
      <c r="U2263" s="7"/>
      <c r="V2263" s="7" t="s">
        <v>422</v>
      </c>
      <c r="W2263" s="8">
        <v>2.8400000000000001E-3</v>
      </c>
      <c r="X2263" s="8">
        <v>1.98</v>
      </c>
      <c r="Y2263" s="8">
        <v>0</v>
      </c>
      <c r="Z2263" s="8">
        <v>1.9828399999999997</v>
      </c>
      <c r="AA2263" s="8">
        <v>0</v>
      </c>
      <c r="AB2263" s="8">
        <v>0</v>
      </c>
      <c r="AC2263" s="8">
        <v>0</v>
      </c>
      <c r="AD2263" s="8">
        <v>0</v>
      </c>
      <c r="AE2263" s="8">
        <v>0</v>
      </c>
      <c r="AF2263" s="8">
        <v>0</v>
      </c>
      <c r="AG2263" s="8">
        <v>0</v>
      </c>
      <c r="AH2263" s="8">
        <v>0</v>
      </c>
      <c r="AI2263" s="8">
        <v>0</v>
      </c>
      <c r="AJ2263" s="8">
        <v>0</v>
      </c>
      <c r="AK2263" s="8">
        <v>0</v>
      </c>
      <c r="AL2263" s="8">
        <v>0</v>
      </c>
      <c r="AM2263" s="8">
        <v>0</v>
      </c>
      <c r="AN2263" s="8">
        <v>0</v>
      </c>
      <c r="AO2263" s="8">
        <v>0</v>
      </c>
      <c r="AP2263" s="8">
        <v>0</v>
      </c>
      <c r="AQ2263" s="8">
        <v>0</v>
      </c>
      <c r="AR2263" s="8">
        <v>0</v>
      </c>
      <c r="AS2263" s="8">
        <v>0</v>
      </c>
      <c r="AT2263" s="8">
        <v>0</v>
      </c>
      <c r="AU2263" s="7">
        <v>0</v>
      </c>
      <c r="AV2263" s="7">
        <v>0</v>
      </c>
      <c r="AW2263" s="7">
        <v>0</v>
      </c>
      <c r="AX2263" s="7">
        <v>0</v>
      </c>
      <c r="AY2263" s="7">
        <v>0</v>
      </c>
      <c r="AZ2263" s="7">
        <v>0</v>
      </c>
      <c r="BA2263" s="7">
        <v>0</v>
      </c>
      <c r="BB2263" s="7">
        <v>0</v>
      </c>
      <c r="BC2263" s="8">
        <v>0</v>
      </c>
      <c r="BD2263" s="8">
        <v>0</v>
      </c>
      <c r="BE2263" s="8">
        <v>0</v>
      </c>
      <c r="BF2263" s="8">
        <v>0</v>
      </c>
      <c r="BG2263" s="8">
        <v>0</v>
      </c>
      <c r="BH2263" s="8">
        <v>0</v>
      </c>
      <c r="BI2263" s="8">
        <v>0</v>
      </c>
      <c r="BJ2263" s="8">
        <v>0</v>
      </c>
      <c r="BK2263" s="8">
        <v>2.8400000000000001E-3</v>
      </c>
      <c r="BL2263" s="8">
        <v>1.98</v>
      </c>
      <c r="BM2263" s="8">
        <v>0</v>
      </c>
      <c r="BN2263" s="8">
        <v>1.9828399999999997</v>
      </c>
      <c r="BO2263" s="8">
        <v>0</v>
      </c>
      <c r="BP2263" s="8">
        <v>0</v>
      </c>
      <c r="BQ2263" s="8">
        <v>0</v>
      </c>
      <c r="BR2263" s="8">
        <v>0</v>
      </c>
    </row>
    <row r="2264" spans="1:70" x14ac:dyDescent="0.25">
      <c r="A2264" s="6">
        <v>35367473</v>
      </c>
      <c r="B2264" t="s">
        <v>4131</v>
      </c>
      <c r="C2264" s="7" t="s">
        <v>421</v>
      </c>
      <c r="D2264" s="7" t="s">
        <v>2647</v>
      </c>
      <c r="E2264" s="7" t="s">
        <v>421</v>
      </c>
      <c r="F2264" t="s">
        <v>2507</v>
      </c>
      <c r="G2264" t="s">
        <v>2648</v>
      </c>
      <c r="H2264" t="s">
        <v>1956</v>
      </c>
      <c r="I2264" t="s">
        <v>130</v>
      </c>
      <c r="J2264" t="s">
        <v>78</v>
      </c>
      <c r="K2264" t="s">
        <v>109</v>
      </c>
      <c r="L2264">
        <v>38.746818252799997</v>
      </c>
      <c r="M2264">
        <v>-120.56342225109999</v>
      </c>
      <c r="N2264" s="7" t="s">
        <v>429</v>
      </c>
      <c r="O2264" s="7" t="s">
        <v>4119</v>
      </c>
      <c r="P2264" s="7" t="s">
        <v>431</v>
      </c>
      <c r="Q2264" s="7" t="s">
        <v>170</v>
      </c>
      <c r="R2264" s="7">
        <v>2028</v>
      </c>
      <c r="S2264" s="7">
        <v>625</v>
      </c>
      <c r="T2264" s="7" t="s">
        <v>123</v>
      </c>
      <c r="U2264" s="7"/>
      <c r="V2264" s="7" t="s">
        <v>790</v>
      </c>
      <c r="W2264" s="8">
        <v>3.787878787878788E-3</v>
      </c>
      <c r="X2264" s="8">
        <v>4.2899621212121213</v>
      </c>
      <c r="Y2264" s="8">
        <v>0</v>
      </c>
      <c r="Z2264" s="8">
        <v>4.2937500000000002</v>
      </c>
      <c r="AA2264" s="8">
        <v>0</v>
      </c>
      <c r="AB2264" s="8">
        <v>0</v>
      </c>
      <c r="AC2264" s="8">
        <v>0</v>
      </c>
      <c r="AD2264" s="8">
        <v>0</v>
      </c>
      <c r="AE2264" s="8">
        <v>0</v>
      </c>
      <c r="AF2264" s="8">
        <v>0</v>
      </c>
      <c r="AG2264" s="8">
        <v>0</v>
      </c>
      <c r="AH2264" s="8">
        <v>0</v>
      </c>
      <c r="AI2264" s="8">
        <v>0</v>
      </c>
      <c r="AJ2264" s="8">
        <v>0</v>
      </c>
      <c r="AK2264" s="8">
        <v>0</v>
      </c>
      <c r="AL2264" s="8">
        <v>0</v>
      </c>
      <c r="AM2264" s="8">
        <v>0</v>
      </c>
      <c r="AN2264" s="8">
        <v>0</v>
      </c>
      <c r="AO2264" s="8">
        <v>0</v>
      </c>
      <c r="AP2264" s="8">
        <v>0</v>
      </c>
      <c r="AQ2264" s="8">
        <v>0</v>
      </c>
      <c r="AR2264" s="8">
        <v>0</v>
      </c>
      <c r="AS2264" s="8">
        <v>0</v>
      </c>
      <c r="AT2264" s="8">
        <v>0</v>
      </c>
      <c r="AU2264" s="7">
        <v>0</v>
      </c>
      <c r="AV2264" s="7">
        <v>0</v>
      </c>
      <c r="AW2264" s="7">
        <v>0</v>
      </c>
      <c r="AX2264" s="7">
        <v>0</v>
      </c>
      <c r="AY2264" s="7">
        <v>0</v>
      </c>
      <c r="AZ2264" s="7">
        <v>0</v>
      </c>
      <c r="BA2264" s="7">
        <v>0</v>
      </c>
      <c r="BB2264" s="7">
        <v>0</v>
      </c>
      <c r="BC2264" s="8">
        <v>3.787878787878788E-3</v>
      </c>
      <c r="BD2264" s="8">
        <v>4.2899621212121213</v>
      </c>
      <c r="BE2264" s="8">
        <v>0</v>
      </c>
      <c r="BF2264" s="8">
        <v>4.2937500000000002</v>
      </c>
      <c r="BG2264" s="8">
        <v>0</v>
      </c>
      <c r="BH2264" s="8">
        <v>0</v>
      </c>
      <c r="BI2264" s="8">
        <v>0</v>
      </c>
      <c r="BJ2264" s="8">
        <v>0</v>
      </c>
      <c r="BK2264" s="8">
        <v>0</v>
      </c>
      <c r="BL2264" s="8">
        <v>0</v>
      </c>
      <c r="BM2264" s="8">
        <v>0</v>
      </c>
      <c r="BN2264" s="8">
        <v>0</v>
      </c>
      <c r="BO2264" s="8">
        <v>0</v>
      </c>
      <c r="BP2264" s="8">
        <v>0</v>
      </c>
      <c r="BQ2264" s="8">
        <v>0</v>
      </c>
      <c r="BR2264" s="8">
        <v>0</v>
      </c>
    </row>
    <row r="2265" spans="1:70" x14ac:dyDescent="0.25">
      <c r="A2265" s="6">
        <v>35112425</v>
      </c>
      <c r="B2265" t="s">
        <v>4132</v>
      </c>
      <c r="C2265" s="7" t="s">
        <v>93</v>
      </c>
      <c r="D2265" s="7" t="s">
        <v>94</v>
      </c>
      <c r="E2265" s="7" t="s">
        <v>95</v>
      </c>
      <c r="F2265" t="s">
        <v>2507</v>
      </c>
      <c r="G2265" t="s">
        <v>2508</v>
      </c>
      <c r="H2265" t="s">
        <v>1956</v>
      </c>
      <c r="I2265" t="s">
        <v>130</v>
      </c>
      <c r="J2265" t="s">
        <v>78</v>
      </c>
      <c r="K2265" t="s">
        <v>109</v>
      </c>
      <c r="L2265">
        <v>38.788320791499999</v>
      </c>
      <c r="M2265">
        <v>-120.6156311915</v>
      </c>
      <c r="N2265" s="7" t="s">
        <v>429</v>
      </c>
      <c r="O2265" s="7" t="s">
        <v>4133</v>
      </c>
      <c r="P2265" s="7" t="s">
        <v>431</v>
      </c>
      <c r="Q2265" s="7" t="s">
        <v>141</v>
      </c>
      <c r="R2265" s="7">
        <v>2250</v>
      </c>
      <c r="S2265" s="7"/>
      <c r="T2265" s="7"/>
      <c r="U2265" s="7"/>
      <c r="V2265" s="7" t="s">
        <v>101</v>
      </c>
      <c r="W2265" s="8">
        <v>1.3013257575757575</v>
      </c>
      <c r="X2265" s="8">
        <v>0</v>
      </c>
      <c r="Y2265" s="8">
        <v>0</v>
      </c>
      <c r="Z2265" s="8">
        <v>1.3013257575757575</v>
      </c>
      <c r="AA2265" s="8">
        <v>0</v>
      </c>
      <c r="AB2265" s="8">
        <v>0</v>
      </c>
      <c r="AC2265" s="8">
        <v>0</v>
      </c>
      <c r="AD2265" s="8">
        <v>0</v>
      </c>
      <c r="AE2265" s="8">
        <v>0</v>
      </c>
      <c r="AF2265" s="8">
        <v>0</v>
      </c>
      <c r="AG2265" s="8">
        <v>0</v>
      </c>
      <c r="AH2265" s="8">
        <v>0</v>
      </c>
      <c r="AI2265" s="8">
        <v>1.301325757575758</v>
      </c>
      <c r="AJ2265" s="8">
        <v>0</v>
      </c>
      <c r="AK2265" s="8">
        <v>0</v>
      </c>
      <c r="AL2265" s="8">
        <v>1.301325757575758</v>
      </c>
      <c r="AM2265" s="8">
        <v>0</v>
      </c>
      <c r="AN2265" s="8">
        <v>0</v>
      </c>
      <c r="AO2265" s="8">
        <v>0</v>
      </c>
      <c r="AP2265" s="8">
        <v>0</v>
      </c>
      <c r="AQ2265" s="8">
        <v>0</v>
      </c>
      <c r="AR2265" s="8">
        <v>0</v>
      </c>
      <c r="AS2265" s="8">
        <v>0</v>
      </c>
      <c r="AT2265" s="8">
        <v>0</v>
      </c>
      <c r="AU2265" s="7">
        <v>0</v>
      </c>
      <c r="AV2265" s="7">
        <v>0</v>
      </c>
      <c r="AW2265" s="7">
        <v>0</v>
      </c>
      <c r="AX2265" s="7">
        <v>0</v>
      </c>
      <c r="AY2265" s="7">
        <v>0</v>
      </c>
      <c r="AZ2265" s="7">
        <v>0</v>
      </c>
      <c r="BA2265" s="7">
        <v>0</v>
      </c>
      <c r="BB2265" s="7">
        <v>0</v>
      </c>
      <c r="BC2265" s="8">
        <v>0</v>
      </c>
      <c r="BD2265" s="8">
        <v>0</v>
      </c>
      <c r="BE2265" s="8">
        <v>0</v>
      </c>
      <c r="BF2265" s="8">
        <v>0</v>
      </c>
      <c r="BG2265" s="8">
        <v>0</v>
      </c>
      <c r="BH2265" s="8">
        <v>0</v>
      </c>
      <c r="BI2265" s="8">
        <v>0</v>
      </c>
      <c r="BJ2265" s="8">
        <v>0</v>
      </c>
      <c r="BK2265" s="8">
        <v>0</v>
      </c>
      <c r="BL2265" s="8">
        <v>0</v>
      </c>
      <c r="BM2265" s="8">
        <v>0</v>
      </c>
      <c r="BN2265" s="8">
        <v>0</v>
      </c>
      <c r="BO2265" s="8">
        <v>0</v>
      </c>
      <c r="BP2265" s="8">
        <v>0</v>
      </c>
      <c r="BQ2265" s="8">
        <v>0</v>
      </c>
      <c r="BR2265" s="8">
        <v>0</v>
      </c>
    </row>
    <row r="2266" spans="1:70" x14ac:dyDescent="0.25">
      <c r="A2266" s="6">
        <v>35112426</v>
      </c>
      <c r="B2266" t="s">
        <v>4134</v>
      </c>
      <c r="C2266" s="7" t="s">
        <v>101</v>
      </c>
      <c r="D2266" s="7" t="s">
        <v>94</v>
      </c>
      <c r="E2266" s="7" t="s">
        <v>95</v>
      </c>
      <c r="F2266" t="s">
        <v>2507</v>
      </c>
      <c r="G2266" t="s">
        <v>2508</v>
      </c>
      <c r="H2266" t="s">
        <v>1956</v>
      </c>
      <c r="I2266" t="s">
        <v>130</v>
      </c>
      <c r="J2266" t="s">
        <v>78</v>
      </c>
      <c r="K2266" t="s">
        <v>109</v>
      </c>
      <c r="L2266">
        <v>38.788320791499999</v>
      </c>
      <c r="M2266">
        <v>-120.6156311915</v>
      </c>
      <c r="N2266" s="7" t="s">
        <v>429</v>
      </c>
      <c r="O2266" s="7" t="s">
        <v>4133</v>
      </c>
      <c r="P2266" s="7" t="s">
        <v>431</v>
      </c>
      <c r="Q2266" s="7" t="s">
        <v>170</v>
      </c>
      <c r="R2266" s="7">
        <v>2250</v>
      </c>
      <c r="S2266" s="7"/>
      <c r="T2266" s="7"/>
      <c r="U2266" s="7"/>
      <c r="V2266" s="7" t="s">
        <v>101</v>
      </c>
      <c r="W2266" s="8">
        <v>1.719128787878788</v>
      </c>
      <c r="X2266" s="8">
        <v>0</v>
      </c>
      <c r="Y2266" s="8">
        <v>0</v>
      </c>
      <c r="Z2266" s="8">
        <v>1.719128787878788</v>
      </c>
      <c r="AA2266" s="8">
        <v>0</v>
      </c>
      <c r="AB2266" s="8">
        <v>0</v>
      </c>
      <c r="AC2266" s="8">
        <v>0</v>
      </c>
      <c r="AD2266" s="8">
        <v>0</v>
      </c>
      <c r="AE2266" s="8">
        <v>1.719128787878788</v>
      </c>
      <c r="AF2266" s="8">
        <v>0</v>
      </c>
      <c r="AG2266" s="8">
        <v>0</v>
      </c>
      <c r="AH2266" s="8">
        <v>1.719128787878788</v>
      </c>
      <c r="AI2266" s="8">
        <v>0</v>
      </c>
      <c r="AJ2266" s="8">
        <v>0</v>
      </c>
      <c r="AK2266" s="8">
        <v>0</v>
      </c>
      <c r="AL2266" s="8">
        <v>0</v>
      </c>
      <c r="AM2266" s="8">
        <v>0</v>
      </c>
      <c r="AN2266" s="8">
        <v>0</v>
      </c>
      <c r="AO2266" s="8">
        <v>0</v>
      </c>
      <c r="AP2266" s="8">
        <v>0</v>
      </c>
      <c r="AQ2266" s="8">
        <v>0</v>
      </c>
      <c r="AR2266" s="8">
        <v>0</v>
      </c>
      <c r="AS2266" s="8">
        <v>0</v>
      </c>
      <c r="AT2266" s="8">
        <v>0</v>
      </c>
      <c r="AU2266" s="7">
        <v>0</v>
      </c>
      <c r="AV2266" s="7">
        <v>0</v>
      </c>
      <c r="AW2266" s="7">
        <v>0</v>
      </c>
      <c r="AX2266" s="7">
        <v>0</v>
      </c>
      <c r="AY2266" s="7">
        <v>0</v>
      </c>
      <c r="AZ2266" s="7">
        <v>0</v>
      </c>
      <c r="BA2266" s="7">
        <v>0</v>
      </c>
      <c r="BB2266" s="7">
        <v>0</v>
      </c>
      <c r="BC2266" s="8">
        <v>0</v>
      </c>
      <c r="BD2266" s="8">
        <v>0</v>
      </c>
      <c r="BE2266" s="8">
        <v>0</v>
      </c>
      <c r="BF2266" s="8">
        <v>0</v>
      </c>
      <c r="BG2266" s="8">
        <v>0</v>
      </c>
      <c r="BH2266" s="8">
        <v>0</v>
      </c>
      <c r="BI2266" s="8">
        <v>0</v>
      </c>
      <c r="BJ2266" s="8">
        <v>0</v>
      </c>
      <c r="BK2266" s="8">
        <v>0</v>
      </c>
      <c r="BL2266" s="8">
        <v>0</v>
      </c>
      <c r="BM2266" s="8">
        <v>0</v>
      </c>
      <c r="BN2266" s="8">
        <v>0</v>
      </c>
      <c r="BO2266" s="8">
        <v>0</v>
      </c>
      <c r="BP2266" s="8">
        <v>0</v>
      </c>
      <c r="BQ2266" s="8">
        <v>0</v>
      </c>
      <c r="BR2266" s="8">
        <v>0</v>
      </c>
    </row>
    <row r="2267" spans="1:70" x14ac:dyDescent="0.25">
      <c r="A2267" s="6">
        <v>35112427</v>
      </c>
      <c r="B2267" t="s">
        <v>4135</v>
      </c>
      <c r="C2267" s="7" t="s">
        <v>101</v>
      </c>
      <c r="D2267" s="7" t="s">
        <v>94</v>
      </c>
      <c r="E2267" s="7" t="s">
        <v>95</v>
      </c>
      <c r="F2267" t="s">
        <v>2507</v>
      </c>
      <c r="G2267" t="s">
        <v>2508</v>
      </c>
      <c r="H2267" t="s">
        <v>1956</v>
      </c>
      <c r="I2267" t="s">
        <v>130</v>
      </c>
      <c r="J2267" t="s">
        <v>78</v>
      </c>
      <c r="K2267" t="s">
        <v>109</v>
      </c>
      <c r="L2267">
        <v>38.788320791499999</v>
      </c>
      <c r="M2267">
        <v>-120.6156311915</v>
      </c>
      <c r="N2267" s="7" t="s">
        <v>429</v>
      </c>
      <c r="O2267" s="7" t="s">
        <v>4133</v>
      </c>
      <c r="P2267" s="7" t="s">
        <v>431</v>
      </c>
      <c r="Q2267" s="7" t="s">
        <v>141</v>
      </c>
      <c r="R2267" s="7">
        <v>2250</v>
      </c>
      <c r="S2267" s="7"/>
      <c r="T2267" s="7"/>
      <c r="U2267" s="7"/>
      <c r="V2267" s="7" t="s">
        <v>101</v>
      </c>
      <c r="W2267" s="8">
        <v>0.96003787878787883</v>
      </c>
      <c r="X2267" s="8">
        <v>0</v>
      </c>
      <c r="Y2267" s="8">
        <v>0</v>
      </c>
      <c r="Z2267" s="8">
        <v>0.96003787878787883</v>
      </c>
      <c r="AA2267" s="8">
        <v>0</v>
      </c>
      <c r="AB2267" s="8">
        <v>0</v>
      </c>
      <c r="AC2267" s="8">
        <v>0</v>
      </c>
      <c r="AD2267" s="8">
        <v>0</v>
      </c>
      <c r="AE2267" s="8">
        <v>7.140151515151516E-2</v>
      </c>
      <c r="AF2267" s="8">
        <v>0</v>
      </c>
      <c r="AG2267" s="8">
        <v>0</v>
      </c>
      <c r="AH2267" s="8">
        <v>7.140151515151516E-2</v>
      </c>
      <c r="AI2267" s="8">
        <v>0.88863636363636367</v>
      </c>
      <c r="AJ2267" s="8">
        <v>0</v>
      </c>
      <c r="AK2267" s="8">
        <v>0</v>
      </c>
      <c r="AL2267" s="8">
        <v>0.88863636363636367</v>
      </c>
      <c r="AM2267" s="8">
        <v>0</v>
      </c>
      <c r="AN2267" s="8">
        <v>0</v>
      </c>
      <c r="AO2267" s="8">
        <v>0</v>
      </c>
      <c r="AP2267" s="8">
        <v>0</v>
      </c>
      <c r="AQ2267" s="8">
        <v>0</v>
      </c>
      <c r="AR2267" s="8">
        <v>0</v>
      </c>
      <c r="AS2267" s="8">
        <v>0</v>
      </c>
      <c r="AT2267" s="8">
        <v>0</v>
      </c>
      <c r="AU2267" s="7">
        <v>0</v>
      </c>
      <c r="AV2267" s="7">
        <v>0</v>
      </c>
      <c r="AW2267" s="7">
        <v>0</v>
      </c>
      <c r="AX2267" s="7">
        <v>0</v>
      </c>
      <c r="AY2267" s="7">
        <v>0</v>
      </c>
      <c r="AZ2267" s="7">
        <v>0</v>
      </c>
      <c r="BA2267" s="7">
        <v>0</v>
      </c>
      <c r="BB2267" s="7">
        <v>0</v>
      </c>
      <c r="BC2267" s="8">
        <v>0</v>
      </c>
      <c r="BD2267" s="8">
        <v>0</v>
      </c>
      <c r="BE2267" s="8">
        <v>0</v>
      </c>
      <c r="BF2267" s="8">
        <v>0</v>
      </c>
      <c r="BG2267" s="8">
        <v>0</v>
      </c>
      <c r="BH2267" s="8">
        <v>0</v>
      </c>
      <c r="BI2267" s="8">
        <v>0</v>
      </c>
      <c r="BJ2267" s="8">
        <v>0</v>
      </c>
      <c r="BK2267" s="8">
        <v>0</v>
      </c>
      <c r="BL2267" s="8">
        <v>0</v>
      </c>
      <c r="BM2267" s="8">
        <v>0</v>
      </c>
      <c r="BN2267" s="8">
        <v>0</v>
      </c>
      <c r="BO2267" s="8">
        <v>0</v>
      </c>
      <c r="BP2267" s="8">
        <v>0</v>
      </c>
      <c r="BQ2267" s="8">
        <v>0</v>
      </c>
      <c r="BR2267" s="8">
        <v>0</v>
      </c>
    </row>
    <row r="2268" spans="1:70" x14ac:dyDescent="0.25">
      <c r="A2268" s="6">
        <v>35112428</v>
      </c>
      <c r="B2268" t="s">
        <v>4136</v>
      </c>
      <c r="C2268" s="7" t="s">
        <v>101</v>
      </c>
      <c r="D2268" s="7" t="s">
        <v>94</v>
      </c>
      <c r="E2268" s="7" t="s">
        <v>95</v>
      </c>
      <c r="F2268" t="s">
        <v>2507</v>
      </c>
      <c r="G2268" t="s">
        <v>2508</v>
      </c>
      <c r="H2268" t="s">
        <v>1956</v>
      </c>
      <c r="I2268" t="s">
        <v>130</v>
      </c>
      <c r="J2268" t="s">
        <v>78</v>
      </c>
      <c r="K2268" t="s">
        <v>109</v>
      </c>
      <c r="L2268">
        <v>38.788320791499999</v>
      </c>
      <c r="M2268">
        <v>-120.6156311915</v>
      </c>
      <c r="N2268" s="7" t="s">
        <v>429</v>
      </c>
      <c r="O2268" s="7" t="s">
        <v>4133</v>
      </c>
      <c r="P2268" s="7" t="s">
        <v>431</v>
      </c>
      <c r="Q2268" s="7" t="s">
        <v>170</v>
      </c>
      <c r="R2268" s="7">
        <v>2250</v>
      </c>
      <c r="S2268" s="7"/>
      <c r="T2268" s="7"/>
      <c r="U2268" s="7"/>
      <c r="V2268" s="7" t="s">
        <v>101</v>
      </c>
      <c r="W2268" s="8">
        <v>1.6232954545454545</v>
      </c>
      <c r="X2268" s="8">
        <v>0</v>
      </c>
      <c r="Y2268" s="8">
        <v>0</v>
      </c>
      <c r="Z2268" s="8">
        <v>1.6232954545454545</v>
      </c>
      <c r="AA2268" s="8">
        <v>0</v>
      </c>
      <c r="AB2268" s="8">
        <v>0</v>
      </c>
      <c r="AC2268" s="8">
        <v>0</v>
      </c>
      <c r="AD2268" s="8">
        <v>0</v>
      </c>
      <c r="AE2268" s="8">
        <v>0</v>
      </c>
      <c r="AF2268" s="8">
        <v>0</v>
      </c>
      <c r="AG2268" s="8">
        <v>0</v>
      </c>
      <c r="AH2268" s="8">
        <v>0</v>
      </c>
      <c r="AI2268" s="8">
        <v>1.6232954545454548</v>
      </c>
      <c r="AJ2268" s="8">
        <v>0</v>
      </c>
      <c r="AK2268" s="8">
        <v>0</v>
      </c>
      <c r="AL2268" s="8">
        <v>1.6232954545454548</v>
      </c>
      <c r="AM2268" s="8">
        <v>0</v>
      </c>
      <c r="AN2268" s="8">
        <v>0</v>
      </c>
      <c r="AO2268" s="8">
        <v>0</v>
      </c>
      <c r="AP2268" s="8">
        <v>0</v>
      </c>
      <c r="AQ2268" s="8">
        <v>0</v>
      </c>
      <c r="AR2268" s="8">
        <v>0</v>
      </c>
      <c r="AS2268" s="8">
        <v>0</v>
      </c>
      <c r="AT2268" s="8">
        <v>0</v>
      </c>
      <c r="AU2268" s="7">
        <v>0</v>
      </c>
      <c r="AV2268" s="7">
        <v>0</v>
      </c>
      <c r="AW2268" s="7">
        <v>0</v>
      </c>
      <c r="AX2268" s="7">
        <v>0</v>
      </c>
      <c r="AY2268" s="7">
        <v>0</v>
      </c>
      <c r="AZ2268" s="7">
        <v>0</v>
      </c>
      <c r="BA2268" s="7">
        <v>0</v>
      </c>
      <c r="BB2268" s="7">
        <v>0</v>
      </c>
      <c r="BC2268" s="8">
        <v>0</v>
      </c>
      <c r="BD2268" s="8">
        <v>0</v>
      </c>
      <c r="BE2268" s="8">
        <v>0</v>
      </c>
      <c r="BF2268" s="8">
        <v>0</v>
      </c>
      <c r="BG2268" s="8">
        <v>0</v>
      </c>
      <c r="BH2268" s="8">
        <v>0</v>
      </c>
      <c r="BI2268" s="8">
        <v>0</v>
      </c>
      <c r="BJ2268" s="8">
        <v>0</v>
      </c>
      <c r="BK2268" s="8">
        <v>0</v>
      </c>
      <c r="BL2268" s="8">
        <v>0</v>
      </c>
      <c r="BM2268" s="8">
        <v>0</v>
      </c>
      <c r="BN2268" s="8">
        <v>0</v>
      </c>
      <c r="BO2268" s="8">
        <v>0</v>
      </c>
      <c r="BP2268" s="8">
        <v>0</v>
      </c>
      <c r="BQ2268" s="8">
        <v>0</v>
      </c>
      <c r="BR2268" s="8">
        <v>0</v>
      </c>
    </row>
    <row r="2269" spans="1:70" x14ac:dyDescent="0.25">
      <c r="A2269" s="6">
        <v>35112429</v>
      </c>
      <c r="B2269" t="s">
        <v>4137</v>
      </c>
      <c r="C2269" s="7" t="s">
        <v>93</v>
      </c>
      <c r="D2269" s="7" t="s">
        <v>94</v>
      </c>
      <c r="E2269" s="7" t="s">
        <v>95</v>
      </c>
      <c r="F2269" t="s">
        <v>2507</v>
      </c>
      <c r="G2269" t="s">
        <v>2508</v>
      </c>
      <c r="H2269" t="s">
        <v>1956</v>
      </c>
      <c r="I2269" t="s">
        <v>130</v>
      </c>
      <c r="J2269" t="s">
        <v>78</v>
      </c>
      <c r="K2269" t="s">
        <v>109</v>
      </c>
      <c r="L2269">
        <v>38.788320791499999</v>
      </c>
      <c r="M2269">
        <v>-120.6156311915</v>
      </c>
      <c r="N2269" s="7" t="s">
        <v>429</v>
      </c>
      <c r="O2269" s="7" t="s">
        <v>4133</v>
      </c>
      <c r="P2269" s="7" t="s">
        <v>431</v>
      </c>
      <c r="Q2269" s="7" t="s">
        <v>170</v>
      </c>
      <c r="R2269" s="7">
        <v>2250</v>
      </c>
      <c r="S2269" s="7"/>
      <c r="T2269" s="7"/>
      <c r="U2269" s="7"/>
      <c r="V2269" s="7" t="s">
        <v>101</v>
      </c>
      <c r="W2269" s="8">
        <v>1.3903409090909091</v>
      </c>
      <c r="X2269" s="8">
        <v>0</v>
      </c>
      <c r="Y2269" s="8">
        <v>0</v>
      </c>
      <c r="Z2269" s="8">
        <v>1.3903409090909091</v>
      </c>
      <c r="AA2269" s="8">
        <v>0</v>
      </c>
      <c r="AB2269" s="8">
        <v>0</v>
      </c>
      <c r="AC2269" s="8">
        <v>0</v>
      </c>
      <c r="AD2269" s="8">
        <v>0</v>
      </c>
      <c r="AE2269" s="8">
        <v>0</v>
      </c>
      <c r="AF2269" s="8">
        <v>0</v>
      </c>
      <c r="AG2269" s="8">
        <v>0</v>
      </c>
      <c r="AH2269" s="8">
        <v>0</v>
      </c>
      <c r="AI2269" s="8">
        <v>1.3903409090909087</v>
      </c>
      <c r="AJ2269" s="8">
        <v>0</v>
      </c>
      <c r="AK2269" s="8">
        <v>0</v>
      </c>
      <c r="AL2269" s="8">
        <v>1.3903409090909087</v>
      </c>
      <c r="AM2269" s="8">
        <v>0</v>
      </c>
      <c r="AN2269" s="8">
        <v>0</v>
      </c>
      <c r="AO2269" s="8">
        <v>0</v>
      </c>
      <c r="AP2269" s="8">
        <v>0</v>
      </c>
      <c r="AQ2269" s="8">
        <v>0</v>
      </c>
      <c r="AR2269" s="8">
        <v>0</v>
      </c>
      <c r="AS2269" s="8">
        <v>0</v>
      </c>
      <c r="AT2269" s="8">
        <v>0</v>
      </c>
      <c r="AU2269" s="7">
        <v>0</v>
      </c>
      <c r="AV2269" s="7">
        <v>0</v>
      </c>
      <c r="AW2269" s="7">
        <v>0</v>
      </c>
      <c r="AX2269" s="7">
        <v>0</v>
      </c>
      <c r="AY2269" s="7">
        <v>0</v>
      </c>
      <c r="AZ2269" s="7">
        <v>0</v>
      </c>
      <c r="BA2269" s="7">
        <v>0</v>
      </c>
      <c r="BB2269" s="7">
        <v>0</v>
      </c>
      <c r="BC2269" s="8">
        <v>0</v>
      </c>
      <c r="BD2269" s="8">
        <v>0</v>
      </c>
      <c r="BE2269" s="8">
        <v>0</v>
      </c>
      <c r="BF2269" s="8">
        <v>0</v>
      </c>
      <c r="BG2269" s="8">
        <v>0</v>
      </c>
      <c r="BH2269" s="8">
        <v>0</v>
      </c>
      <c r="BI2269" s="8">
        <v>0</v>
      </c>
      <c r="BJ2269" s="8">
        <v>0</v>
      </c>
      <c r="BK2269" s="8">
        <v>0</v>
      </c>
      <c r="BL2269" s="8">
        <v>0</v>
      </c>
      <c r="BM2269" s="8">
        <v>0</v>
      </c>
      <c r="BN2269" s="8">
        <v>0</v>
      </c>
      <c r="BO2269" s="8">
        <v>0</v>
      </c>
      <c r="BP2269" s="8">
        <v>0</v>
      </c>
      <c r="BQ2269" s="8">
        <v>0</v>
      </c>
      <c r="BR2269" s="8">
        <v>0</v>
      </c>
    </row>
    <row r="2270" spans="1:70" x14ac:dyDescent="0.25">
      <c r="A2270" s="6">
        <v>35058273</v>
      </c>
      <c r="B2270" t="s">
        <v>4138</v>
      </c>
      <c r="C2270" s="7" t="s">
        <v>93</v>
      </c>
      <c r="D2270" s="7" t="s">
        <v>94</v>
      </c>
      <c r="E2270" s="7" t="s">
        <v>95</v>
      </c>
      <c r="F2270" t="s">
        <v>2507</v>
      </c>
      <c r="G2270" t="s">
        <v>2508</v>
      </c>
      <c r="H2270" t="s">
        <v>1956</v>
      </c>
      <c r="I2270" t="s">
        <v>130</v>
      </c>
      <c r="J2270" t="s">
        <v>78</v>
      </c>
      <c r="K2270" t="s">
        <v>109</v>
      </c>
      <c r="L2270">
        <v>38.788320791499999</v>
      </c>
      <c r="M2270">
        <v>-120.6156311915</v>
      </c>
      <c r="N2270" s="7" t="s">
        <v>429</v>
      </c>
      <c r="O2270" s="7" t="s">
        <v>4133</v>
      </c>
      <c r="P2270" s="7" t="s">
        <v>431</v>
      </c>
      <c r="Q2270" s="7" t="s">
        <v>141</v>
      </c>
      <c r="R2270" s="7">
        <v>2250</v>
      </c>
      <c r="S2270" s="7"/>
      <c r="T2270" s="7"/>
      <c r="U2270" s="7"/>
      <c r="V2270" s="7" t="s">
        <v>101</v>
      </c>
      <c r="W2270" s="8">
        <v>1.1770833333333333</v>
      </c>
      <c r="X2270" s="8">
        <v>0</v>
      </c>
      <c r="Y2270" s="8">
        <v>0</v>
      </c>
      <c r="Z2270" s="8">
        <v>1.1770833333333333</v>
      </c>
      <c r="AA2270" s="8">
        <v>0</v>
      </c>
      <c r="AB2270" s="8">
        <v>0</v>
      </c>
      <c r="AC2270" s="8">
        <v>0</v>
      </c>
      <c r="AD2270" s="8">
        <v>0</v>
      </c>
      <c r="AE2270" s="8">
        <v>0</v>
      </c>
      <c r="AF2270" s="8">
        <v>0</v>
      </c>
      <c r="AG2270" s="8">
        <v>0</v>
      </c>
      <c r="AH2270" s="8">
        <v>0</v>
      </c>
      <c r="AI2270" s="8">
        <v>1.177083333333333</v>
      </c>
      <c r="AJ2270" s="8">
        <v>0</v>
      </c>
      <c r="AK2270" s="8">
        <v>0</v>
      </c>
      <c r="AL2270" s="8">
        <v>1.177083333333333</v>
      </c>
      <c r="AM2270" s="8">
        <v>0</v>
      </c>
      <c r="AN2270" s="8">
        <v>0</v>
      </c>
      <c r="AO2270" s="8">
        <v>0</v>
      </c>
      <c r="AP2270" s="8">
        <v>0</v>
      </c>
      <c r="AQ2270" s="8">
        <v>0</v>
      </c>
      <c r="AR2270" s="8">
        <v>0</v>
      </c>
      <c r="AS2270" s="8">
        <v>0</v>
      </c>
      <c r="AT2270" s="8">
        <v>0</v>
      </c>
      <c r="AU2270" s="7">
        <v>0</v>
      </c>
      <c r="AV2270" s="7">
        <v>0</v>
      </c>
      <c r="AW2270" s="7">
        <v>0</v>
      </c>
      <c r="AX2270" s="7">
        <v>0</v>
      </c>
      <c r="AY2270" s="7">
        <v>0</v>
      </c>
      <c r="AZ2270" s="7">
        <v>0</v>
      </c>
      <c r="BA2270" s="7">
        <v>0</v>
      </c>
      <c r="BB2270" s="7">
        <v>0</v>
      </c>
      <c r="BC2270" s="8">
        <v>0</v>
      </c>
      <c r="BD2270" s="8">
        <v>0</v>
      </c>
      <c r="BE2270" s="8">
        <v>0</v>
      </c>
      <c r="BF2270" s="8">
        <v>0</v>
      </c>
      <c r="BG2270" s="8">
        <v>0</v>
      </c>
      <c r="BH2270" s="8">
        <v>0</v>
      </c>
      <c r="BI2270" s="8">
        <v>0</v>
      </c>
      <c r="BJ2270" s="8">
        <v>0</v>
      </c>
      <c r="BK2270" s="8">
        <v>0</v>
      </c>
      <c r="BL2270" s="8">
        <v>0</v>
      </c>
      <c r="BM2270" s="8">
        <v>0</v>
      </c>
      <c r="BN2270" s="8">
        <v>0</v>
      </c>
      <c r="BO2270" s="8">
        <v>0</v>
      </c>
      <c r="BP2270" s="8">
        <v>0</v>
      </c>
      <c r="BQ2270" s="8">
        <v>0</v>
      </c>
      <c r="BR2270" s="8">
        <v>0</v>
      </c>
    </row>
    <row r="2271" spans="1:70" x14ac:dyDescent="0.25">
      <c r="A2271" s="6">
        <v>35401224</v>
      </c>
      <c r="B2271" t="s">
        <v>4139</v>
      </c>
      <c r="C2271" s="7" t="s">
        <v>421</v>
      </c>
      <c r="D2271" s="7" t="s">
        <v>2647</v>
      </c>
      <c r="E2271" s="7" t="s">
        <v>421</v>
      </c>
      <c r="F2271" t="s">
        <v>2507</v>
      </c>
      <c r="G2271" t="s">
        <v>2648</v>
      </c>
      <c r="H2271" t="s">
        <v>1956</v>
      </c>
      <c r="I2271" t="s">
        <v>130</v>
      </c>
      <c r="J2271" t="s">
        <v>78</v>
      </c>
      <c r="K2271" t="s">
        <v>109</v>
      </c>
      <c r="L2271">
        <v>38.760472297100002</v>
      </c>
      <c r="M2271">
        <v>-120.5746626884</v>
      </c>
      <c r="N2271" s="7" t="s">
        <v>429</v>
      </c>
      <c r="O2271" s="7" t="s">
        <v>4133</v>
      </c>
      <c r="P2271" s="7" t="s">
        <v>431</v>
      </c>
      <c r="Q2271" s="7" t="s">
        <v>170</v>
      </c>
      <c r="R2271" s="7">
        <v>2250</v>
      </c>
      <c r="S2271" s="7">
        <v>81</v>
      </c>
      <c r="T2271" s="7" t="s">
        <v>123</v>
      </c>
      <c r="U2271" s="7"/>
      <c r="V2271" s="7" t="s">
        <v>790</v>
      </c>
      <c r="W2271" s="8">
        <v>0</v>
      </c>
      <c r="X2271" s="8">
        <v>0.61</v>
      </c>
      <c r="Y2271" s="8">
        <v>0</v>
      </c>
      <c r="Z2271" s="8">
        <v>0.61</v>
      </c>
      <c r="AA2271" s="8">
        <v>0</v>
      </c>
      <c r="AB2271" s="8">
        <v>0</v>
      </c>
      <c r="AC2271" s="8">
        <v>0</v>
      </c>
      <c r="AD2271" s="8">
        <v>0</v>
      </c>
      <c r="AE2271" s="8">
        <v>0</v>
      </c>
      <c r="AF2271" s="8">
        <v>0</v>
      </c>
      <c r="AG2271" s="8">
        <v>0</v>
      </c>
      <c r="AH2271" s="8">
        <v>0</v>
      </c>
      <c r="AI2271" s="8">
        <v>0</v>
      </c>
      <c r="AJ2271" s="8">
        <v>0</v>
      </c>
      <c r="AK2271" s="8">
        <v>0</v>
      </c>
      <c r="AL2271" s="8">
        <v>0</v>
      </c>
      <c r="AM2271" s="8">
        <v>0</v>
      </c>
      <c r="AN2271" s="8">
        <v>0</v>
      </c>
      <c r="AO2271" s="8">
        <v>0</v>
      </c>
      <c r="AP2271" s="8">
        <v>0</v>
      </c>
      <c r="AQ2271" s="8">
        <v>0</v>
      </c>
      <c r="AR2271" s="8">
        <v>0</v>
      </c>
      <c r="AS2271" s="8">
        <v>0</v>
      </c>
      <c r="AT2271" s="8">
        <v>0</v>
      </c>
      <c r="AU2271" s="7">
        <v>0</v>
      </c>
      <c r="AV2271" s="7">
        <v>0</v>
      </c>
      <c r="AW2271" s="7">
        <v>0</v>
      </c>
      <c r="AX2271" s="7">
        <v>0</v>
      </c>
      <c r="AY2271" s="7">
        <v>0</v>
      </c>
      <c r="AZ2271" s="7">
        <v>0</v>
      </c>
      <c r="BA2271" s="7">
        <v>0</v>
      </c>
      <c r="BB2271" s="7">
        <v>0</v>
      </c>
      <c r="BC2271" s="8">
        <v>0</v>
      </c>
      <c r="BD2271" s="8">
        <v>0</v>
      </c>
      <c r="BE2271" s="8">
        <v>0</v>
      </c>
      <c r="BF2271" s="8">
        <v>0</v>
      </c>
      <c r="BG2271" s="8">
        <v>0</v>
      </c>
      <c r="BH2271" s="8">
        <v>0</v>
      </c>
      <c r="BI2271" s="8">
        <v>0</v>
      </c>
      <c r="BJ2271" s="8">
        <v>0</v>
      </c>
      <c r="BK2271" s="8">
        <v>0</v>
      </c>
      <c r="BL2271" s="8">
        <v>0.61</v>
      </c>
      <c r="BM2271" s="8">
        <v>0</v>
      </c>
      <c r="BN2271" s="8">
        <v>0.61</v>
      </c>
      <c r="BO2271" s="8">
        <v>0</v>
      </c>
      <c r="BP2271" s="8">
        <v>0</v>
      </c>
      <c r="BQ2271" s="8">
        <v>0</v>
      </c>
      <c r="BR2271" s="8">
        <v>0</v>
      </c>
    </row>
    <row r="2272" spans="1:70" x14ac:dyDescent="0.25">
      <c r="A2272" s="6">
        <v>35401226</v>
      </c>
      <c r="B2272" t="s">
        <v>4140</v>
      </c>
      <c r="C2272" s="7" t="s">
        <v>421</v>
      </c>
      <c r="D2272" s="7" t="s">
        <v>2647</v>
      </c>
      <c r="E2272" s="7" t="s">
        <v>421</v>
      </c>
      <c r="F2272" t="s">
        <v>2507</v>
      </c>
      <c r="G2272" t="s">
        <v>2648</v>
      </c>
      <c r="H2272" t="s">
        <v>1956</v>
      </c>
      <c r="I2272" t="s">
        <v>130</v>
      </c>
      <c r="J2272" t="s">
        <v>78</v>
      </c>
      <c r="K2272" t="s">
        <v>109</v>
      </c>
      <c r="L2272">
        <v>38.760887483200001</v>
      </c>
      <c r="M2272">
        <v>-120.5741034046</v>
      </c>
      <c r="N2272" s="7" t="s">
        <v>429</v>
      </c>
      <c r="O2272" s="7" t="s">
        <v>4133</v>
      </c>
      <c r="P2272" s="7" t="s">
        <v>431</v>
      </c>
      <c r="Q2272" s="7" t="s">
        <v>170</v>
      </c>
      <c r="R2272" s="7">
        <v>2250</v>
      </c>
      <c r="S2272" s="7">
        <v>81</v>
      </c>
      <c r="T2272" s="7" t="s">
        <v>123</v>
      </c>
      <c r="U2272" s="7"/>
      <c r="V2272" s="7" t="s">
        <v>790</v>
      </c>
      <c r="W2272" s="8">
        <v>0</v>
      </c>
      <c r="X2272" s="8">
        <v>2.04</v>
      </c>
      <c r="Y2272" s="8">
        <v>0</v>
      </c>
      <c r="Z2272" s="8">
        <v>2.04</v>
      </c>
      <c r="AA2272" s="8">
        <v>0</v>
      </c>
      <c r="AB2272" s="8">
        <v>0</v>
      </c>
      <c r="AC2272" s="8">
        <v>0</v>
      </c>
      <c r="AD2272" s="8">
        <v>0</v>
      </c>
      <c r="AE2272" s="8">
        <v>0</v>
      </c>
      <c r="AF2272" s="8">
        <v>0</v>
      </c>
      <c r="AG2272" s="8">
        <v>0</v>
      </c>
      <c r="AH2272" s="8">
        <v>0</v>
      </c>
      <c r="AI2272" s="8">
        <v>0</v>
      </c>
      <c r="AJ2272" s="8">
        <v>0</v>
      </c>
      <c r="AK2272" s="8">
        <v>0</v>
      </c>
      <c r="AL2272" s="8">
        <v>0</v>
      </c>
      <c r="AM2272" s="8">
        <v>0</v>
      </c>
      <c r="AN2272" s="8">
        <v>0</v>
      </c>
      <c r="AO2272" s="8">
        <v>0</v>
      </c>
      <c r="AP2272" s="8">
        <v>0</v>
      </c>
      <c r="AQ2272" s="8">
        <v>0</v>
      </c>
      <c r="AR2272" s="8">
        <v>0</v>
      </c>
      <c r="AS2272" s="8">
        <v>0</v>
      </c>
      <c r="AT2272" s="8">
        <v>0</v>
      </c>
      <c r="AU2272" s="7">
        <v>0</v>
      </c>
      <c r="AV2272" s="7">
        <v>0</v>
      </c>
      <c r="AW2272" s="7">
        <v>0</v>
      </c>
      <c r="AX2272" s="7">
        <v>0</v>
      </c>
      <c r="AY2272" s="7">
        <v>0</v>
      </c>
      <c r="AZ2272" s="7">
        <v>0</v>
      </c>
      <c r="BA2272" s="7">
        <v>0</v>
      </c>
      <c r="BB2272" s="7">
        <v>0</v>
      </c>
      <c r="BC2272" s="8">
        <v>0</v>
      </c>
      <c r="BD2272" s="8">
        <v>0</v>
      </c>
      <c r="BE2272" s="8">
        <v>0</v>
      </c>
      <c r="BF2272" s="8">
        <v>0</v>
      </c>
      <c r="BG2272" s="8">
        <v>0</v>
      </c>
      <c r="BH2272" s="8">
        <v>0</v>
      </c>
      <c r="BI2272" s="8">
        <v>0</v>
      </c>
      <c r="BJ2272" s="8">
        <v>0</v>
      </c>
      <c r="BK2272" s="8">
        <v>0</v>
      </c>
      <c r="BL2272" s="8">
        <v>2.04</v>
      </c>
      <c r="BM2272" s="8">
        <v>0</v>
      </c>
      <c r="BN2272" s="8">
        <v>2.04</v>
      </c>
      <c r="BO2272" s="8">
        <v>0</v>
      </c>
      <c r="BP2272" s="8">
        <v>0</v>
      </c>
      <c r="BQ2272" s="8">
        <v>0</v>
      </c>
      <c r="BR2272" s="8">
        <v>0</v>
      </c>
    </row>
    <row r="2273" spans="1:70" x14ac:dyDescent="0.25">
      <c r="A2273" s="6">
        <v>35367468</v>
      </c>
      <c r="B2273" t="s">
        <v>4141</v>
      </c>
      <c r="C2273" s="7" t="s">
        <v>421</v>
      </c>
      <c r="D2273" s="7" t="s">
        <v>2647</v>
      </c>
      <c r="E2273" s="7" t="s">
        <v>421</v>
      </c>
      <c r="F2273" t="s">
        <v>2507</v>
      </c>
      <c r="G2273" t="s">
        <v>2648</v>
      </c>
      <c r="H2273" t="s">
        <v>1956</v>
      </c>
      <c r="I2273" t="s">
        <v>130</v>
      </c>
      <c r="J2273" t="s">
        <v>78</v>
      </c>
      <c r="K2273" t="s">
        <v>109</v>
      </c>
      <c r="L2273">
        <v>38.792805094899997</v>
      </c>
      <c r="M2273">
        <v>-120.61937179340001</v>
      </c>
      <c r="N2273" s="7" t="s">
        <v>429</v>
      </c>
      <c r="O2273" s="7" t="s">
        <v>4133</v>
      </c>
      <c r="P2273" s="7" t="s">
        <v>431</v>
      </c>
      <c r="Q2273" s="7" t="s">
        <v>170</v>
      </c>
      <c r="R2273" s="7">
        <v>2250</v>
      </c>
      <c r="S2273" s="7">
        <v>81</v>
      </c>
      <c r="T2273" s="7" t="s">
        <v>123</v>
      </c>
      <c r="U2273" s="7"/>
      <c r="V2273" s="7" t="s">
        <v>790</v>
      </c>
      <c r="W2273" s="8">
        <v>0</v>
      </c>
      <c r="X2273" s="8">
        <v>2.9</v>
      </c>
      <c r="Y2273" s="8">
        <v>0</v>
      </c>
      <c r="Z2273" s="8">
        <v>2.9</v>
      </c>
      <c r="AA2273" s="8">
        <v>0</v>
      </c>
      <c r="AB2273" s="8">
        <v>0</v>
      </c>
      <c r="AC2273" s="8">
        <v>0</v>
      </c>
      <c r="AD2273" s="8">
        <v>0</v>
      </c>
      <c r="AE2273" s="8">
        <v>0</v>
      </c>
      <c r="AF2273" s="8">
        <v>0</v>
      </c>
      <c r="AG2273" s="8">
        <v>0</v>
      </c>
      <c r="AH2273" s="8">
        <v>0</v>
      </c>
      <c r="AI2273" s="8">
        <v>0</v>
      </c>
      <c r="AJ2273" s="8">
        <v>0</v>
      </c>
      <c r="AK2273" s="8">
        <v>0</v>
      </c>
      <c r="AL2273" s="8">
        <v>0</v>
      </c>
      <c r="AM2273" s="8">
        <v>0</v>
      </c>
      <c r="AN2273" s="8">
        <v>0</v>
      </c>
      <c r="AO2273" s="8">
        <v>0</v>
      </c>
      <c r="AP2273" s="8">
        <v>0</v>
      </c>
      <c r="AQ2273" s="8">
        <v>0</v>
      </c>
      <c r="AR2273" s="8">
        <v>0</v>
      </c>
      <c r="AS2273" s="8">
        <v>0</v>
      </c>
      <c r="AT2273" s="8">
        <v>0</v>
      </c>
      <c r="AU2273" s="7">
        <v>0</v>
      </c>
      <c r="AV2273" s="7">
        <v>0</v>
      </c>
      <c r="AW2273" s="7">
        <v>0</v>
      </c>
      <c r="AX2273" s="7">
        <v>0</v>
      </c>
      <c r="AY2273" s="7">
        <v>0</v>
      </c>
      <c r="AZ2273" s="7">
        <v>0</v>
      </c>
      <c r="BA2273" s="7">
        <v>0</v>
      </c>
      <c r="BB2273" s="7">
        <v>0</v>
      </c>
      <c r="BC2273" s="8">
        <v>0</v>
      </c>
      <c r="BD2273" s="8">
        <v>0</v>
      </c>
      <c r="BE2273" s="8">
        <v>0</v>
      </c>
      <c r="BF2273" s="8">
        <v>0</v>
      </c>
      <c r="BG2273" s="8">
        <v>0</v>
      </c>
      <c r="BH2273" s="8">
        <v>0</v>
      </c>
      <c r="BI2273" s="8">
        <v>0</v>
      </c>
      <c r="BJ2273" s="8">
        <v>0</v>
      </c>
      <c r="BK2273" s="8">
        <v>0</v>
      </c>
      <c r="BL2273" s="8">
        <v>2.9</v>
      </c>
      <c r="BM2273" s="8">
        <v>0</v>
      </c>
      <c r="BN2273" s="8">
        <v>2.9</v>
      </c>
      <c r="BO2273" s="8">
        <v>0</v>
      </c>
      <c r="BP2273" s="8">
        <v>0</v>
      </c>
      <c r="BQ2273" s="8">
        <v>0</v>
      </c>
      <c r="BR2273" s="8">
        <v>0</v>
      </c>
    </row>
    <row r="2274" spans="1:70" x14ac:dyDescent="0.25">
      <c r="A2274" s="6">
        <v>35373620</v>
      </c>
      <c r="B2274" t="s">
        <v>4142</v>
      </c>
      <c r="C2274" s="7" t="s">
        <v>421</v>
      </c>
      <c r="D2274" s="7" t="s">
        <v>2647</v>
      </c>
      <c r="E2274" s="7" t="s">
        <v>421</v>
      </c>
      <c r="F2274" t="s">
        <v>2507</v>
      </c>
      <c r="G2274" t="s">
        <v>2648</v>
      </c>
      <c r="H2274" t="s">
        <v>1956</v>
      </c>
      <c r="I2274" t="s">
        <v>130</v>
      </c>
      <c r="J2274" t="s">
        <v>78</v>
      </c>
      <c r="K2274" t="s">
        <v>109</v>
      </c>
      <c r="L2274">
        <v>38.764581692199997</v>
      </c>
      <c r="M2274">
        <v>-120.5783373111</v>
      </c>
      <c r="N2274" s="7" t="s">
        <v>429</v>
      </c>
      <c r="O2274" s="7" t="s">
        <v>4133</v>
      </c>
      <c r="P2274" s="7" t="s">
        <v>431</v>
      </c>
      <c r="Q2274" s="7" t="s">
        <v>170</v>
      </c>
      <c r="R2274" s="7">
        <v>2250</v>
      </c>
      <c r="S2274" s="7">
        <v>81</v>
      </c>
      <c r="T2274" s="7" t="s">
        <v>123</v>
      </c>
      <c r="U2274" s="7"/>
      <c r="V2274" s="7" t="s">
        <v>790</v>
      </c>
      <c r="W2274" s="8">
        <v>0</v>
      </c>
      <c r="X2274" s="8">
        <v>0.65</v>
      </c>
      <c r="Y2274" s="8">
        <v>0</v>
      </c>
      <c r="Z2274" s="8">
        <v>0.65</v>
      </c>
      <c r="AA2274" s="8">
        <v>0</v>
      </c>
      <c r="AB2274" s="8">
        <v>0</v>
      </c>
      <c r="AC2274" s="8">
        <v>0</v>
      </c>
      <c r="AD2274" s="8">
        <v>0</v>
      </c>
      <c r="AE2274" s="8">
        <v>0</v>
      </c>
      <c r="AF2274" s="8">
        <v>0</v>
      </c>
      <c r="AG2274" s="8">
        <v>0</v>
      </c>
      <c r="AH2274" s="8">
        <v>0</v>
      </c>
      <c r="AI2274" s="8">
        <v>0</v>
      </c>
      <c r="AJ2274" s="8">
        <v>0</v>
      </c>
      <c r="AK2274" s="8">
        <v>0</v>
      </c>
      <c r="AL2274" s="8">
        <v>0</v>
      </c>
      <c r="AM2274" s="8">
        <v>0</v>
      </c>
      <c r="AN2274" s="8">
        <v>0</v>
      </c>
      <c r="AO2274" s="8">
        <v>0</v>
      </c>
      <c r="AP2274" s="8">
        <v>0</v>
      </c>
      <c r="AQ2274" s="8">
        <v>0</v>
      </c>
      <c r="AR2274" s="8">
        <v>0</v>
      </c>
      <c r="AS2274" s="8">
        <v>0</v>
      </c>
      <c r="AT2274" s="8">
        <v>0</v>
      </c>
      <c r="AU2274" s="7">
        <v>0</v>
      </c>
      <c r="AV2274" s="7">
        <v>0</v>
      </c>
      <c r="AW2274" s="7">
        <v>0</v>
      </c>
      <c r="AX2274" s="7">
        <v>0</v>
      </c>
      <c r="AY2274" s="7">
        <v>0</v>
      </c>
      <c r="AZ2274" s="7">
        <v>0</v>
      </c>
      <c r="BA2274" s="7">
        <v>0</v>
      </c>
      <c r="BB2274" s="7">
        <v>0</v>
      </c>
      <c r="BC2274" s="8">
        <v>0</v>
      </c>
      <c r="BD2274" s="8">
        <v>0</v>
      </c>
      <c r="BE2274" s="8">
        <v>0</v>
      </c>
      <c r="BF2274" s="8">
        <v>0</v>
      </c>
      <c r="BG2274" s="8">
        <v>0</v>
      </c>
      <c r="BH2274" s="8">
        <v>0</v>
      </c>
      <c r="BI2274" s="8">
        <v>0</v>
      </c>
      <c r="BJ2274" s="8">
        <v>0</v>
      </c>
      <c r="BK2274" s="8">
        <v>0</v>
      </c>
      <c r="BL2274" s="8">
        <v>0.65</v>
      </c>
      <c r="BM2274" s="8">
        <v>0</v>
      </c>
      <c r="BN2274" s="8">
        <v>0.65</v>
      </c>
      <c r="BO2274" s="8">
        <v>0</v>
      </c>
      <c r="BP2274" s="8">
        <v>0</v>
      </c>
      <c r="BQ2274" s="8">
        <v>0</v>
      </c>
      <c r="BR2274" s="8">
        <v>0</v>
      </c>
    </row>
    <row r="2275" spans="1:70" x14ac:dyDescent="0.25">
      <c r="A2275" s="6">
        <v>35373621</v>
      </c>
      <c r="B2275" t="s">
        <v>4143</v>
      </c>
      <c r="C2275" s="7" t="s">
        <v>421</v>
      </c>
      <c r="D2275" s="7" t="s">
        <v>2647</v>
      </c>
      <c r="E2275" s="7" t="s">
        <v>421</v>
      </c>
      <c r="F2275" t="s">
        <v>2507</v>
      </c>
      <c r="G2275" t="s">
        <v>2648</v>
      </c>
      <c r="H2275" t="s">
        <v>1956</v>
      </c>
      <c r="I2275" t="s">
        <v>130</v>
      </c>
      <c r="J2275" t="s">
        <v>78</v>
      </c>
      <c r="K2275" t="s">
        <v>109</v>
      </c>
      <c r="L2275">
        <v>38.756272806299997</v>
      </c>
      <c r="M2275">
        <v>-120.598146482</v>
      </c>
      <c r="N2275" s="7" t="s">
        <v>1957</v>
      </c>
      <c r="O2275" s="7" t="s">
        <v>4144</v>
      </c>
      <c r="P2275" s="7" t="s">
        <v>1959</v>
      </c>
      <c r="Q2275" s="7" t="s">
        <v>170</v>
      </c>
      <c r="R2275" s="7">
        <v>2512</v>
      </c>
      <c r="S2275" s="7">
        <v>176</v>
      </c>
      <c r="T2275" s="7" t="s">
        <v>123</v>
      </c>
      <c r="U2275" s="7"/>
      <c r="V2275" s="7" t="s">
        <v>790</v>
      </c>
      <c r="W2275" s="8">
        <v>0</v>
      </c>
      <c r="X2275" s="8">
        <v>3.8519999999999994</v>
      </c>
      <c r="Y2275" s="8">
        <v>0</v>
      </c>
      <c r="Z2275" s="8">
        <v>3.8519999999999994</v>
      </c>
      <c r="AA2275" s="8">
        <v>0</v>
      </c>
      <c r="AB2275" s="8">
        <v>0</v>
      </c>
      <c r="AC2275" s="8">
        <v>0</v>
      </c>
      <c r="AD2275" s="8">
        <v>0</v>
      </c>
      <c r="AE2275" s="8">
        <v>0</v>
      </c>
      <c r="AF2275" s="8">
        <v>0</v>
      </c>
      <c r="AG2275" s="8">
        <v>0</v>
      </c>
      <c r="AH2275" s="8">
        <v>0</v>
      </c>
      <c r="AI2275" s="8">
        <v>0</v>
      </c>
      <c r="AJ2275" s="8">
        <v>0</v>
      </c>
      <c r="AK2275" s="8">
        <v>0</v>
      </c>
      <c r="AL2275" s="8">
        <v>0</v>
      </c>
      <c r="AM2275" s="8">
        <v>0</v>
      </c>
      <c r="AN2275" s="8">
        <v>0</v>
      </c>
      <c r="AO2275" s="8">
        <v>0</v>
      </c>
      <c r="AP2275" s="8">
        <v>0</v>
      </c>
      <c r="AQ2275" s="8">
        <v>0</v>
      </c>
      <c r="AR2275" s="8">
        <v>0</v>
      </c>
      <c r="AS2275" s="8">
        <v>0</v>
      </c>
      <c r="AT2275" s="8">
        <v>0</v>
      </c>
      <c r="AU2275" s="7">
        <v>0</v>
      </c>
      <c r="AV2275" s="7">
        <v>0</v>
      </c>
      <c r="AW2275" s="7">
        <v>0</v>
      </c>
      <c r="AX2275" s="7">
        <v>0</v>
      </c>
      <c r="AY2275" s="7">
        <v>0</v>
      </c>
      <c r="AZ2275" s="7">
        <v>0</v>
      </c>
      <c r="BA2275" s="7">
        <v>0</v>
      </c>
      <c r="BB2275" s="7">
        <v>0</v>
      </c>
      <c r="BC2275" s="8">
        <v>0</v>
      </c>
      <c r="BD2275" s="8">
        <v>3.8519999999999994</v>
      </c>
      <c r="BE2275" s="8">
        <v>0</v>
      </c>
      <c r="BF2275" s="8">
        <v>3.8519999999999994</v>
      </c>
      <c r="BG2275" s="8">
        <v>0</v>
      </c>
      <c r="BH2275" s="8">
        <v>0</v>
      </c>
      <c r="BI2275" s="8">
        <v>0</v>
      </c>
      <c r="BJ2275" s="8">
        <v>0</v>
      </c>
      <c r="BK2275" s="8">
        <v>0</v>
      </c>
      <c r="BL2275" s="8">
        <v>0</v>
      </c>
      <c r="BM2275" s="8">
        <v>0</v>
      </c>
      <c r="BN2275" s="8">
        <v>0</v>
      </c>
      <c r="BO2275" s="8">
        <v>0</v>
      </c>
      <c r="BP2275" s="8">
        <v>0</v>
      </c>
      <c r="BQ2275" s="8">
        <v>0</v>
      </c>
      <c r="BR2275" s="8">
        <v>0</v>
      </c>
    </row>
    <row r="2276" spans="1:70" x14ac:dyDescent="0.25">
      <c r="A2276" s="6">
        <v>35367470</v>
      </c>
      <c r="B2276" t="s">
        <v>4145</v>
      </c>
      <c r="C2276" s="7" t="s">
        <v>421</v>
      </c>
      <c r="D2276" s="7" t="s">
        <v>2647</v>
      </c>
      <c r="E2276" s="7" t="s">
        <v>421</v>
      </c>
      <c r="F2276" t="s">
        <v>2507</v>
      </c>
      <c r="G2276" t="s">
        <v>2648</v>
      </c>
      <c r="H2276" t="s">
        <v>1956</v>
      </c>
      <c r="I2276" t="s">
        <v>130</v>
      </c>
      <c r="J2276" t="s">
        <v>78</v>
      </c>
      <c r="K2276" t="s">
        <v>109</v>
      </c>
      <c r="L2276">
        <v>38.758338998500001</v>
      </c>
      <c r="M2276">
        <v>-120.5864485975</v>
      </c>
      <c r="N2276" s="7" t="s">
        <v>1957</v>
      </c>
      <c r="O2276" s="7" t="s">
        <v>4144</v>
      </c>
      <c r="P2276" s="7" t="s">
        <v>1959</v>
      </c>
      <c r="Q2276" s="7" t="s">
        <v>170</v>
      </c>
      <c r="R2276" s="7">
        <v>2512</v>
      </c>
      <c r="S2276" s="7">
        <v>176</v>
      </c>
      <c r="T2276" s="7" t="s">
        <v>123</v>
      </c>
      <c r="U2276" s="7"/>
      <c r="V2276" s="7" t="s">
        <v>222</v>
      </c>
      <c r="W2276" s="8">
        <v>0</v>
      </c>
      <c r="X2276" s="8">
        <v>0</v>
      </c>
      <c r="Y2276" s="8">
        <v>0</v>
      </c>
      <c r="Z2276" s="8">
        <v>0</v>
      </c>
      <c r="AA2276" s="8">
        <v>0</v>
      </c>
      <c r="AB2276" s="8">
        <v>0</v>
      </c>
      <c r="AC2276" s="8">
        <v>0</v>
      </c>
      <c r="AD2276" s="8">
        <v>0</v>
      </c>
      <c r="AE2276" s="8">
        <v>0</v>
      </c>
      <c r="AF2276" s="8">
        <v>0</v>
      </c>
      <c r="AG2276" s="8">
        <v>0</v>
      </c>
      <c r="AH2276" s="8">
        <v>0</v>
      </c>
      <c r="AI2276" s="8">
        <v>0</v>
      </c>
      <c r="AJ2276" s="8">
        <v>0</v>
      </c>
      <c r="AK2276" s="8">
        <v>0</v>
      </c>
      <c r="AL2276" s="8">
        <v>0</v>
      </c>
      <c r="AM2276" s="8">
        <v>0</v>
      </c>
      <c r="AN2276" s="8">
        <v>0</v>
      </c>
      <c r="AO2276" s="8">
        <v>0</v>
      </c>
      <c r="AP2276" s="8">
        <v>0</v>
      </c>
      <c r="AQ2276" s="8">
        <v>0</v>
      </c>
      <c r="AR2276" s="8">
        <v>0</v>
      </c>
      <c r="AS2276" s="8">
        <v>0</v>
      </c>
      <c r="AT2276" s="8">
        <v>0</v>
      </c>
      <c r="AU2276" s="7">
        <v>0</v>
      </c>
      <c r="AV2276" s="7">
        <v>0</v>
      </c>
      <c r="AW2276" s="7">
        <v>0</v>
      </c>
      <c r="AX2276" s="7">
        <v>0</v>
      </c>
      <c r="AY2276" s="7">
        <v>0</v>
      </c>
      <c r="AZ2276" s="7">
        <v>0</v>
      </c>
      <c r="BA2276" s="7">
        <v>0</v>
      </c>
      <c r="BB2276" s="7">
        <v>0</v>
      </c>
      <c r="BC2276" s="8">
        <v>0</v>
      </c>
      <c r="BD2276" s="8">
        <v>0</v>
      </c>
      <c r="BE2276" s="8">
        <v>0</v>
      </c>
      <c r="BF2276" s="8">
        <v>0</v>
      </c>
      <c r="BG2276" s="8">
        <v>0</v>
      </c>
      <c r="BH2276" s="8">
        <v>0</v>
      </c>
      <c r="BI2276" s="8">
        <v>0</v>
      </c>
      <c r="BJ2276" s="8">
        <v>0</v>
      </c>
      <c r="BK2276" s="8">
        <v>0</v>
      </c>
      <c r="BL2276" s="8">
        <v>0</v>
      </c>
      <c r="BM2276" s="8">
        <v>0</v>
      </c>
      <c r="BN2276" s="8">
        <v>0</v>
      </c>
      <c r="BO2276" s="8">
        <v>0</v>
      </c>
      <c r="BP2276" s="8">
        <v>0</v>
      </c>
      <c r="BQ2276" s="8">
        <v>0</v>
      </c>
      <c r="BR2276" s="8">
        <v>0</v>
      </c>
    </row>
    <row r="2277" spans="1:70" x14ac:dyDescent="0.25">
      <c r="A2277" s="6">
        <v>35408734</v>
      </c>
      <c r="B2277" t="s">
        <v>4146</v>
      </c>
      <c r="C2277" s="7" t="s">
        <v>421</v>
      </c>
      <c r="D2277" s="7" t="s">
        <v>2647</v>
      </c>
      <c r="E2277" s="7" t="s">
        <v>421</v>
      </c>
      <c r="F2277" t="s">
        <v>2507</v>
      </c>
      <c r="G2277" t="s">
        <v>2648</v>
      </c>
      <c r="H2277" t="s">
        <v>1956</v>
      </c>
      <c r="I2277" t="s">
        <v>130</v>
      </c>
      <c r="J2277" t="s">
        <v>78</v>
      </c>
      <c r="K2277" t="s">
        <v>109</v>
      </c>
      <c r="L2277">
        <v>38.763003317500001</v>
      </c>
      <c r="M2277">
        <v>-120.576144066</v>
      </c>
      <c r="N2277" s="7" t="s">
        <v>1957</v>
      </c>
      <c r="O2277" s="7" t="s">
        <v>4144</v>
      </c>
      <c r="P2277" s="7" t="s">
        <v>1959</v>
      </c>
      <c r="Q2277" s="7" t="s">
        <v>170</v>
      </c>
      <c r="R2277" s="7">
        <v>2512</v>
      </c>
      <c r="S2277" s="7">
        <v>176</v>
      </c>
      <c r="T2277" s="7" t="s">
        <v>123</v>
      </c>
      <c r="U2277" s="7"/>
      <c r="V2277" s="7" t="s">
        <v>790</v>
      </c>
      <c r="W2277" s="8">
        <v>0</v>
      </c>
      <c r="X2277" s="8">
        <v>0.26700000000000002</v>
      </c>
      <c r="Y2277" s="8">
        <v>0</v>
      </c>
      <c r="Z2277" s="8">
        <v>0.26700000000000002</v>
      </c>
      <c r="AA2277" s="8">
        <v>0</v>
      </c>
      <c r="AB2277" s="8">
        <v>0</v>
      </c>
      <c r="AC2277" s="8">
        <v>0</v>
      </c>
      <c r="AD2277" s="8">
        <v>0</v>
      </c>
      <c r="AE2277" s="8">
        <v>0</v>
      </c>
      <c r="AF2277" s="8">
        <v>0</v>
      </c>
      <c r="AG2277" s="8">
        <v>0</v>
      </c>
      <c r="AH2277" s="8">
        <v>0</v>
      </c>
      <c r="AI2277" s="8">
        <v>0</v>
      </c>
      <c r="AJ2277" s="8">
        <v>0</v>
      </c>
      <c r="AK2277" s="8">
        <v>0</v>
      </c>
      <c r="AL2277" s="8">
        <v>0</v>
      </c>
      <c r="AM2277" s="8">
        <v>0</v>
      </c>
      <c r="AN2277" s="8">
        <v>0</v>
      </c>
      <c r="AO2277" s="8">
        <v>0</v>
      </c>
      <c r="AP2277" s="8">
        <v>0</v>
      </c>
      <c r="AQ2277" s="8">
        <v>0</v>
      </c>
      <c r="AR2277" s="8">
        <v>0</v>
      </c>
      <c r="AS2277" s="8">
        <v>0</v>
      </c>
      <c r="AT2277" s="8">
        <v>0</v>
      </c>
      <c r="AU2277" s="7">
        <v>0</v>
      </c>
      <c r="AV2277" s="7">
        <v>0</v>
      </c>
      <c r="AW2277" s="7">
        <v>0</v>
      </c>
      <c r="AX2277" s="7">
        <v>0</v>
      </c>
      <c r="AY2277" s="7">
        <v>0</v>
      </c>
      <c r="AZ2277" s="7">
        <v>0</v>
      </c>
      <c r="BA2277" s="7">
        <v>0</v>
      </c>
      <c r="BB2277" s="7">
        <v>0</v>
      </c>
      <c r="BC2277" s="8">
        <v>0</v>
      </c>
      <c r="BD2277" s="8">
        <v>0</v>
      </c>
      <c r="BE2277" s="8">
        <v>0</v>
      </c>
      <c r="BF2277" s="8">
        <v>0</v>
      </c>
      <c r="BG2277" s="8">
        <v>0</v>
      </c>
      <c r="BH2277" s="8">
        <v>0.26700000000000002</v>
      </c>
      <c r="BI2277" s="8">
        <v>0</v>
      </c>
      <c r="BJ2277" s="8">
        <v>0.26700000000000002</v>
      </c>
      <c r="BK2277" s="8">
        <v>0</v>
      </c>
      <c r="BL2277" s="8">
        <v>0</v>
      </c>
      <c r="BM2277" s="8">
        <v>0</v>
      </c>
      <c r="BN2277" s="8">
        <v>0</v>
      </c>
      <c r="BO2277" s="8">
        <v>0</v>
      </c>
      <c r="BP2277" s="8">
        <v>0</v>
      </c>
      <c r="BQ2277" s="8">
        <v>0</v>
      </c>
      <c r="BR2277" s="8">
        <v>0</v>
      </c>
    </row>
    <row r="2278" spans="1:70" x14ac:dyDescent="0.25">
      <c r="A2278" s="6">
        <v>35408736</v>
      </c>
      <c r="B2278" t="s">
        <v>4147</v>
      </c>
      <c r="C2278" s="7" t="s">
        <v>421</v>
      </c>
      <c r="D2278" s="7" t="s">
        <v>2647</v>
      </c>
      <c r="E2278" s="7" t="s">
        <v>421</v>
      </c>
      <c r="F2278" t="s">
        <v>2507</v>
      </c>
      <c r="G2278" t="s">
        <v>2648</v>
      </c>
      <c r="H2278" t="s">
        <v>1956</v>
      </c>
      <c r="I2278" t="s">
        <v>130</v>
      </c>
      <c r="J2278" t="s">
        <v>78</v>
      </c>
      <c r="K2278" t="s">
        <v>109</v>
      </c>
      <c r="L2278">
        <v>38.7593425787</v>
      </c>
      <c r="M2278">
        <v>-120.5829226071</v>
      </c>
      <c r="N2278" s="7" t="s">
        <v>1957</v>
      </c>
      <c r="O2278" s="7" t="s">
        <v>4144</v>
      </c>
      <c r="P2278" s="7" t="s">
        <v>1959</v>
      </c>
      <c r="Q2278" s="7" t="s">
        <v>170</v>
      </c>
      <c r="R2278" s="7">
        <v>2512</v>
      </c>
      <c r="S2278" s="7">
        <v>176</v>
      </c>
      <c r="T2278" s="7" t="s">
        <v>123</v>
      </c>
      <c r="U2278" s="7"/>
      <c r="V2278" s="7" t="s">
        <v>790</v>
      </c>
      <c r="W2278" s="8">
        <v>0</v>
      </c>
      <c r="X2278" s="8">
        <v>3.5340000000000003</v>
      </c>
      <c r="Y2278" s="8">
        <v>0</v>
      </c>
      <c r="Z2278" s="8">
        <v>3.5340000000000003</v>
      </c>
      <c r="AA2278" s="8">
        <v>0</v>
      </c>
      <c r="AB2278" s="8">
        <v>0</v>
      </c>
      <c r="AC2278" s="8">
        <v>0</v>
      </c>
      <c r="AD2278" s="8">
        <v>0</v>
      </c>
      <c r="AE2278" s="8">
        <v>0</v>
      </c>
      <c r="AF2278" s="8">
        <v>0</v>
      </c>
      <c r="AG2278" s="8">
        <v>0</v>
      </c>
      <c r="AH2278" s="8">
        <v>0</v>
      </c>
      <c r="AI2278" s="8">
        <v>0</v>
      </c>
      <c r="AJ2278" s="8">
        <v>0</v>
      </c>
      <c r="AK2278" s="8">
        <v>0</v>
      </c>
      <c r="AL2278" s="8">
        <v>0</v>
      </c>
      <c r="AM2278" s="8">
        <v>0</v>
      </c>
      <c r="AN2278" s="8">
        <v>0</v>
      </c>
      <c r="AO2278" s="8">
        <v>0</v>
      </c>
      <c r="AP2278" s="8">
        <v>0</v>
      </c>
      <c r="AQ2278" s="8">
        <v>0</v>
      </c>
      <c r="AR2278" s="8">
        <v>0</v>
      </c>
      <c r="AS2278" s="8">
        <v>0</v>
      </c>
      <c r="AT2278" s="8">
        <v>0</v>
      </c>
      <c r="AU2278" s="7">
        <v>0</v>
      </c>
      <c r="AV2278" s="7">
        <v>0</v>
      </c>
      <c r="AW2278" s="7">
        <v>0</v>
      </c>
      <c r="AX2278" s="7">
        <v>0</v>
      </c>
      <c r="AY2278" s="7">
        <v>0</v>
      </c>
      <c r="AZ2278" s="7">
        <v>0</v>
      </c>
      <c r="BA2278" s="7">
        <v>0</v>
      </c>
      <c r="BB2278" s="7">
        <v>0</v>
      </c>
      <c r="BC2278" s="8">
        <v>0</v>
      </c>
      <c r="BD2278" s="8">
        <v>0</v>
      </c>
      <c r="BE2278" s="8">
        <v>0</v>
      </c>
      <c r="BF2278" s="8">
        <v>0</v>
      </c>
      <c r="BG2278" s="8">
        <v>0</v>
      </c>
      <c r="BH2278" s="8">
        <v>3.5340000000000003</v>
      </c>
      <c r="BI2278" s="8">
        <v>0</v>
      </c>
      <c r="BJ2278" s="8">
        <v>3.5340000000000003</v>
      </c>
      <c r="BK2278" s="8">
        <v>0</v>
      </c>
      <c r="BL2278" s="8">
        <v>0</v>
      </c>
      <c r="BM2278" s="8">
        <v>0</v>
      </c>
      <c r="BN2278" s="8">
        <v>0</v>
      </c>
      <c r="BO2278" s="8">
        <v>0</v>
      </c>
      <c r="BP2278" s="8">
        <v>0</v>
      </c>
      <c r="BQ2278" s="8">
        <v>0</v>
      </c>
      <c r="BR2278" s="8">
        <v>0</v>
      </c>
    </row>
    <row r="2279" spans="1:70" x14ac:dyDescent="0.25">
      <c r="A2279" s="6">
        <v>35408737</v>
      </c>
      <c r="B2279" t="s">
        <v>4148</v>
      </c>
      <c r="C2279" s="7" t="s">
        <v>421</v>
      </c>
      <c r="D2279" s="7" t="s">
        <v>2647</v>
      </c>
      <c r="E2279" s="7" t="s">
        <v>421</v>
      </c>
      <c r="F2279" t="s">
        <v>2507</v>
      </c>
      <c r="G2279" t="s">
        <v>2648</v>
      </c>
      <c r="H2279" t="s">
        <v>1956</v>
      </c>
      <c r="I2279" t="s">
        <v>130</v>
      </c>
      <c r="J2279" t="s">
        <v>78</v>
      </c>
      <c r="K2279" t="s">
        <v>109</v>
      </c>
      <c r="L2279">
        <v>38.761655382000001</v>
      </c>
      <c r="M2279">
        <v>-120.5782837153</v>
      </c>
      <c r="N2279" s="7" t="s">
        <v>1957</v>
      </c>
      <c r="O2279" s="7" t="s">
        <v>4144</v>
      </c>
      <c r="P2279" s="7" t="s">
        <v>1959</v>
      </c>
      <c r="Q2279" s="7" t="s">
        <v>170</v>
      </c>
      <c r="R2279" s="7">
        <v>2512</v>
      </c>
      <c r="S2279" s="7">
        <v>176</v>
      </c>
      <c r="T2279" s="7" t="s">
        <v>123</v>
      </c>
      <c r="U2279" s="7"/>
      <c r="V2279" s="7" t="s">
        <v>422</v>
      </c>
      <c r="W2279" s="8">
        <v>0</v>
      </c>
      <c r="X2279" s="8">
        <v>1.91</v>
      </c>
      <c r="Y2279" s="8">
        <v>0</v>
      </c>
      <c r="Z2279" s="8">
        <v>1.91</v>
      </c>
      <c r="AA2279" s="8">
        <v>0</v>
      </c>
      <c r="AB2279" s="8">
        <v>0</v>
      </c>
      <c r="AC2279" s="8">
        <v>0</v>
      </c>
      <c r="AD2279" s="8">
        <v>0</v>
      </c>
      <c r="AE2279" s="8">
        <v>0</v>
      </c>
      <c r="AF2279" s="8">
        <v>0</v>
      </c>
      <c r="AG2279" s="8">
        <v>0</v>
      </c>
      <c r="AH2279" s="8">
        <v>0</v>
      </c>
      <c r="AI2279" s="8">
        <v>0</v>
      </c>
      <c r="AJ2279" s="8">
        <v>0</v>
      </c>
      <c r="AK2279" s="8">
        <v>0</v>
      </c>
      <c r="AL2279" s="8">
        <v>0</v>
      </c>
      <c r="AM2279" s="8">
        <v>0</v>
      </c>
      <c r="AN2279" s="8">
        <v>0</v>
      </c>
      <c r="AO2279" s="8">
        <v>0</v>
      </c>
      <c r="AP2279" s="8">
        <v>0</v>
      </c>
      <c r="AQ2279" s="8">
        <v>0</v>
      </c>
      <c r="AR2279" s="8">
        <v>0</v>
      </c>
      <c r="AS2279" s="8">
        <v>0</v>
      </c>
      <c r="AT2279" s="8">
        <v>0</v>
      </c>
      <c r="AU2279" s="7">
        <v>0</v>
      </c>
      <c r="AV2279" s="7">
        <v>0</v>
      </c>
      <c r="AW2279" s="7">
        <v>0</v>
      </c>
      <c r="AX2279" s="7">
        <v>0</v>
      </c>
      <c r="AY2279" s="7">
        <v>0</v>
      </c>
      <c r="AZ2279" s="7">
        <v>0</v>
      </c>
      <c r="BA2279" s="7">
        <v>0</v>
      </c>
      <c r="BB2279" s="7">
        <v>0</v>
      </c>
      <c r="BC2279" s="8">
        <v>0</v>
      </c>
      <c r="BD2279" s="8">
        <v>0</v>
      </c>
      <c r="BE2279" s="8">
        <v>0</v>
      </c>
      <c r="BF2279" s="8">
        <v>0</v>
      </c>
      <c r="BG2279" s="8">
        <v>0</v>
      </c>
      <c r="BH2279" s="8">
        <v>1.91</v>
      </c>
      <c r="BI2279" s="8">
        <v>0</v>
      </c>
      <c r="BJ2279" s="8">
        <v>1.91</v>
      </c>
      <c r="BK2279" s="8">
        <v>0</v>
      </c>
      <c r="BL2279" s="8">
        <v>0</v>
      </c>
      <c r="BM2279" s="8">
        <v>0</v>
      </c>
      <c r="BN2279" s="8">
        <v>0</v>
      </c>
      <c r="BO2279" s="8">
        <v>0</v>
      </c>
      <c r="BP2279" s="8">
        <v>0</v>
      </c>
      <c r="BQ2279" s="8">
        <v>0</v>
      </c>
      <c r="BR2279" s="8">
        <v>0</v>
      </c>
    </row>
    <row r="2280" spans="1:70" x14ac:dyDescent="0.25">
      <c r="A2280" s="6">
        <v>35408738</v>
      </c>
      <c r="B2280" t="s">
        <v>4149</v>
      </c>
      <c r="C2280" s="7" t="s">
        <v>421</v>
      </c>
      <c r="D2280" s="7" t="s">
        <v>2647</v>
      </c>
      <c r="E2280" s="7" t="s">
        <v>421</v>
      </c>
      <c r="F2280" t="s">
        <v>2507</v>
      </c>
      <c r="G2280" t="s">
        <v>2648</v>
      </c>
      <c r="H2280" t="s">
        <v>1956</v>
      </c>
      <c r="I2280" t="s">
        <v>130</v>
      </c>
      <c r="J2280" t="s">
        <v>78</v>
      </c>
      <c r="K2280" t="s">
        <v>109</v>
      </c>
      <c r="L2280">
        <v>38.759145602799997</v>
      </c>
      <c r="M2280">
        <v>-120.5871603885</v>
      </c>
      <c r="N2280" s="7" t="s">
        <v>1957</v>
      </c>
      <c r="O2280" s="7" t="s">
        <v>4144</v>
      </c>
      <c r="P2280" s="7" t="s">
        <v>1959</v>
      </c>
      <c r="Q2280" s="7" t="s">
        <v>170</v>
      </c>
      <c r="R2280" s="7">
        <v>2512</v>
      </c>
      <c r="S2280" s="7">
        <v>176</v>
      </c>
      <c r="T2280" s="7" t="s">
        <v>123</v>
      </c>
      <c r="U2280" s="7"/>
      <c r="V2280" s="7" t="s">
        <v>422</v>
      </c>
      <c r="W2280" s="8">
        <v>0</v>
      </c>
      <c r="X2280" s="8">
        <v>3.0739999999999998</v>
      </c>
      <c r="Y2280" s="8">
        <v>0</v>
      </c>
      <c r="Z2280" s="8">
        <v>3.0739999999999998</v>
      </c>
      <c r="AA2280" s="8">
        <v>0</v>
      </c>
      <c r="AB2280" s="8">
        <v>0</v>
      </c>
      <c r="AC2280" s="8">
        <v>0</v>
      </c>
      <c r="AD2280" s="8">
        <v>0</v>
      </c>
      <c r="AE2280" s="8">
        <v>0</v>
      </c>
      <c r="AF2280" s="8">
        <v>0</v>
      </c>
      <c r="AG2280" s="8">
        <v>0</v>
      </c>
      <c r="AH2280" s="8">
        <v>0</v>
      </c>
      <c r="AI2280" s="8">
        <v>0</v>
      </c>
      <c r="AJ2280" s="8">
        <v>0</v>
      </c>
      <c r="AK2280" s="8">
        <v>0</v>
      </c>
      <c r="AL2280" s="8">
        <v>0</v>
      </c>
      <c r="AM2280" s="8">
        <v>0</v>
      </c>
      <c r="AN2280" s="8">
        <v>0</v>
      </c>
      <c r="AO2280" s="8">
        <v>0</v>
      </c>
      <c r="AP2280" s="8">
        <v>0</v>
      </c>
      <c r="AQ2280" s="8">
        <v>0</v>
      </c>
      <c r="AR2280" s="8">
        <v>0</v>
      </c>
      <c r="AS2280" s="8">
        <v>0</v>
      </c>
      <c r="AT2280" s="8">
        <v>0</v>
      </c>
      <c r="AU2280" s="7">
        <v>0</v>
      </c>
      <c r="AV2280" s="7">
        <v>0</v>
      </c>
      <c r="AW2280" s="7">
        <v>0</v>
      </c>
      <c r="AX2280" s="7">
        <v>0</v>
      </c>
      <c r="AY2280" s="7">
        <v>0</v>
      </c>
      <c r="AZ2280" s="7">
        <v>0</v>
      </c>
      <c r="BA2280" s="7">
        <v>0</v>
      </c>
      <c r="BB2280" s="7">
        <v>0</v>
      </c>
      <c r="BC2280" s="8">
        <v>0</v>
      </c>
      <c r="BD2280" s="8">
        <v>0</v>
      </c>
      <c r="BE2280" s="8">
        <v>0</v>
      </c>
      <c r="BF2280" s="8">
        <v>0</v>
      </c>
      <c r="BG2280" s="8">
        <v>0</v>
      </c>
      <c r="BH2280" s="8">
        <v>3.0739999999999998</v>
      </c>
      <c r="BI2280" s="8">
        <v>0</v>
      </c>
      <c r="BJ2280" s="8">
        <v>3.0739999999999998</v>
      </c>
      <c r="BK2280" s="8">
        <v>0</v>
      </c>
      <c r="BL2280" s="8">
        <v>0</v>
      </c>
      <c r="BM2280" s="8">
        <v>0</v>
      </c>
      <c r="BN2280" s="8">
        <v>0</v>
      </c>
      <c r="BO2280" s="8">
        <v>0</v>
      </c>
      <c r="BP2280" s="8">
        <v>0</v>
      </c>
      <c r="BQ2280" s="8">
        <v>0</v>
      </c>
      <c r="BR2280" s="8">
        <v>0</v>
      </c>
    </row>
    <row r="2281" spans="1:70" x14ac:dyDescent="0.25">
      <c r="A2281" s="6">
        <v>35112431</v>
      </c>
      <c r="B2281" t="s">
        <v>4150</v>
      </c>
      <c r="C2281" s="7" t="s">
        <v>101</v>
      </c>
      <c r="D2281" s="7" t="s">
        <v>94</v>
      </c>
      <c r="E2281" s="7" t="s">
        <v>95</v>
      </c>
      <c r="F2281" t="s">
        <v>2507</v>
      </c>
      <c r="G2281" t="s">
        <v>2508</v>
      </c>
      <c r="H2281" t="s">
        <v>1956</v>
      </c>
      <c r="I2281" t="s">
        <v>130</v>
      </c>
      <c r="J2281" t="s">
        <v>78</v>
      </c>
      <c r="K2281" t="s">
        <v>109</v>
      </c>
      <c r="L2281">
        <v>38.746818252799997</v>
      </c>
      <c r="M2281">
        <v>-120.56342225109999</v>
      </c>
      <c r="N2281" s="7" t="s">
        <v>1957</v>
      </c>
      <c r="O2281" s="7" t="s">
        <v>4151</v>
      </c>
      <c r="P2281" s="7" t="s">
        <v>1959</v>
      </c>
      <c r="Q2281" s="7" t="s">
        <v>170</v>
      </c>
      <c r="R2281" s="7">
        <v>3014</v>
      </c>
      <c r="S2281" s="7"/>
      <c r="T2281" s="7"/>
      <c r="U2281" s="7"/>
      <c r="V2281" s="7" t="s">
        <v>101</v>
      </c>
      <c r="W2281" s="8">
        <v>1.5373106060606061</v>
      </c>
      <c r="X2281" s="8">
        <v>0</v>
      </c>
      <c r="Y2281" s="8">
        <v>0</v>
      </c>
      <c r="Z2281" s="8">
        <v>1.5373106060606061</v>
      </c>
      <c r="AA2281" s="8">
        <v>0</v>
      </c>
      <c r="AB2281" s="8">
        <v>0</v>
      </c>
      <c r="AC2281" s="8">
        <v>0</v>
      </c>
      <c r="AD2281" s="8">
        <v>0</v>
      </c>
      <c r="AE2281" s="8">
        <v>0</v>
      </c>
      <c r="AF2281" s="8">
        <v>0</v>
      </c>
      <c r="AG2281" s="8">
        <v>0</v>
      </c>
      <c r="AH2281" s="8">
        <v>0</v>
      </c>
      <c r="AI2281" s="8">
        <v>1.5373106060606059</v>
      </c>
      <c r="AJ2281" s="8">
        <v>0</v>
      </c>
      <c r="AK2281" s="8">
        <v>0</v>
      </c>
      <c r="AL2281" s="8">
        <v>1.5373106060606059</v>
      </c>
      <c r="AM2281" s="8">
        <v>0</v>
      </c>
      <c r="AN2281" s="8">
        <v>0</v>
      </c>
      <c r="AO2281" s="8">
        <v>0</v>
      </c>
      <c r="AP2281" s="8">
        <v>0</v>
      </c>
      <c r="AQ2281" s="8">
        <v>0</v>
      </c>
      <c r="AR2281" s="8">
        <v>0</v>
      </c>
      <c r="AS2281" s="8">
        <v>0</v>
      </c>
      <c r="AT2281" s="8">
        <v>0</v>
      </c>
      <c r="AU2281" s="7">
        <v>0</v>
      </c>
      <c r="AV2281" s="7">
        <v>0</v>
      </c>
      <c r="AW2281" s="7">
        <v>0</v>
      </c>
      <c r="AX2281" s="7">
        <v>0</v>
      </c>
      <c r="AY2281" s="7">
        <v>0</v>
      </c>
      <c r="AZ2281" s="7">
        <v>0</v>
      </c>
      <c r="BA2281" s="7">
        <v>0</v>
      </c>
      <c r="BB2281" s="7">
        <v>0</v>
      </c>
      <c r="BC2281" s="8">
        <v>0</v>
      </c>
      <c r="BD2281" s="8">
        <v>0</v>
      </c>
      <c r="BE2281" s="8">
        <v>0</v>
      </c>
      <c r="BF2281" s="8">
        <v>0</v>
      </c>
      <c r="BG2281" s="8">
        <v>0</v>
      </c>
      <c r="BH2281" s="8">
        <v>0</v>
      </c>
      <c r="BI2281" s="8">
        <v>0</v>
      </c>
      <c r="BJ2281" s="8">
        <v>0</v>
      </c>
      <c r="BK2281" s="8">
        <v>0</v>
      </c>
      <c r="BL2281" s="8">
        <v>0</v>
      </c>
      <c r="BM2281" s="8">
        <v>0</v>
      </c>
      <c r="BN2281" s="8">
        <v>0</v>
      </c>
      <c r="BO2281" s="8">
        <v>0</v>
      </c>
      <c r="BP2281" s="8">
        <v>0</v>
      </c>
      <c r="BQ2281" s="8">
        <v>0</v>
      </c>
      <c r="BR2281" s="8">
        <v>0</v>
      </c>
    </row>
    <row r="2282" spans="1:70" x14ac:dyDescent="0.25">
      <c r="A2282" s="6">
        <v>35112432</v>
      </c>
      <c r="B2282" t="s">
        <v>4152</v>
      </c>
      <c r="C2282" s="7" t="s">
        <v>101</v>
      </c>
      <c r="D2282" s="7" t="s">
        <v>94</v>
      </c>
      <c r="E2282" s="7" t="s">
        <v>95</v>
      </c>
      <c r="F2282" t="s">
        <v>2507</v>
      </c>
      <c r="G2282" t="s">
        <v>2508</v>
      </c>
      <c r="H2282" t="s">
        <v>1956</v>
      </c>
      <c r="I2282" t="s">
        <v>130</v>
      </c>
      <c r="J2282" t="s">
        <v>78</v>
      </c>
      <c r="K2282" t="s">
        <v>109</v>
      </c>
      <c r="L2282">
        <v>38.731862391699998</v>
      </c>
      <c r="M2282">
        <v>-120.60203199990001</v>
      </c>
      <c r="N2282" s="7" t="s">
        <v>1957</v>
      </c>
      <c r="O2282" s="7" t="s">
        <v>4151</v>
      </c>
      <c r="P2282" s="7" t="s">
        <v>1959</v>
      </c>
      <c r="Q2282" s="7" t="s">
        <v>170</v>
      </c>
      <c r="R2282" s="7">
        <v>3014</v>
      </c>
      <c r="S2282" s="7"/>
      <c r="T2282" s="7"/>
      <c r="U2282" s="7"/>
      <c r="V2282" s="7" t="s">
        <v>101</v>
      </c>
      <c r="W2282" s="8">
        <v>2.5053030303030304</v>
      </c>
      <c r="X2282" s="8">
        <v>0</v>
      </c>
      <c r="Y2282" s="8">
        <v>0</v>
      </c>
      <c r="Z2282" s="8">
        <v>2.5053030303030304</v>
      </c>
      <c r="AA2282" s="8">
        <v>0</v>
      </c>
      <c r="AB2282" s="8">
        <v>0</v>
      </c>
      <c r="AC2282" s="8">
        <v>0</v>
      </c>
      <c r="AD2282" s="8">
        <v>0</v>
      </c>
      <c r="AE2282" s="8">
        <v>0</v>
      </c>
      <c r="AF2282" s="8">
        <v>0</v>
      </c>
      <c r="AG2282" s="8">
        <v>0</v>
      </c>
      <c r="AH2282" s="8">
        <v>0</v>
      </c>
      <c r="AI2282" s="8">
        <v>2.5053030303030308</v>
      </c>
      <c r="AJ2282" s="8">
        <v>0</v>
      </c>
      <c r="AK2282" s="8">
        <v>0</v>
      </c>
      <c r="AL2282" s="8">
        <v>2.5053030303030308</v>
      </c>
      <c r="AM2282" s="8">
        <v>0</v>
      </c>
      <c r="AN2282" s="8">
        <v>0</v>
      </c>
      <c r="AO2282" s="8">
        <v>0</v>
      </c>
      <c r="AP2282" s="8">
        <v>0</v>
      </c>
      <c r="AQ2282" s="8">
        <v>0</v>
      </c>
      <c r="AR2282" s="8">
        <v>0</v>
      </c>
      <c r="AS2282" s="8">
        <v>0</v>
      </c>
      <c r="AT2282" s="8">
        <v>0</v>
      </c>
      <c r="AU2282" s="7">
        <v>0</v>
      </c>
      <c r="AV2282" s="7">
        <v>0</v>
      </c>
      <c r="AW2282" s="7">
        <v>0</v>
      </c>
      <c r="AX2282" s="7">
        <v>0</v>
      </c>
      <c r="AY2282" s="7">
        <v>0</v>
      </c>
      <c r="AZ2282" s="7">
        <v>0</v>
      </c>
      <c r="BA2282" s="7">
        <v>0</v>
      </c>
      <c r="BB2282" s="7">
        <v>0</v>
      </c>
      <c r="BC2282" s="8">
        <v>0</v>
      </c>
      <c r="BD2282" s="8">
        <v>0</v>
      </c>
      <c r="BE2282" s="8">
        <v>0</v>
      </c>
      <c r="BF2282" s="8">
        <v>0</v>
      </c>
      <c r="BG2282" s="8">
        <v>0</v>
      </c>
      <c r="BH2282" s="8">
        <v>0</v>
      </c>
      <c r="BI2282" s="8">
        <v>0</v>
      </c>
      <c r="BJ2282" s="8">
        <v>0</v>
      </c>
      <c r="BK2282" s="8">
        <v>0</v>
      </c>
      <c r="BL2282" s="8">
        <v>0</v>
      </c>
      <c r="BM2282" s="8">
        <v>0</v>
      </c>
      <c r="BN2282" s="8">
        <v>0</v>
      </c>
      <c r="BO2282" s="8">
        <v>0</v>
      </c>
      <c r="BP2282" s="8">
        <v>0</v>
      </c>
      <c r="BQ2282" s="8">
        <v>0</v>
      </c>
      <c r="BR2282" s="8">
        <v>0</v>
      </c>
    </row>
    <row r="2283" spans="1:70" x14ac:dyDescent="0.25">
      <c r="A2283" s="6">
        <v>35112433</v>
      </c>
      <c r="B2283" t="s">
        <v>4153</v>
      </c>
      <c r="C2283" s="7" t="s">
        <v>101</v>
      </c>
      <c r="D2283" s="7" t="s">
        <v>94</v>
      </c>
      <c r="E2283" s="7" t="s">
        <v>95</v>
      </c>
      <c r="F2283" t="s">
        <v>2507</v>
      </c>
      <c r="G2283" t="s">
        <v>2508</v>
      </c>
      <c r="H2283" t="s">
        <v>1956</v>
      </c>
      <c r="I2283" t="s">
        <v>130</v>
      </c>
      <c r="J2283" t="s">
        <v>78</v>
      </c>
      <c r="K2283" t="s">
        <v>109</v>
      </c>
      <c r="L2283">
        <v>38.753178190100002</v>
      </c>
      <c r="M2283">
        <v>-120.5757952116</v>
      </c>
      <c r="N2283" s="7" t="s">
        <v>1957</v>
      </c>
      <c r="O2283" s="7" t="s">
        <v>4151</v>
      </c>
      <c r="P2283" s="7" t="s">
        <v>1959</v>
      </c>
      <c r="Q2283" s="7" t="s">
        <v>170</v>
      </c>
      <c r="R2283" s="7">
        <v>3014</v>
      </c>
      <c r="S2283" s="7"/>
      <c r="T2283" s="7"/>
      <c r="U2283" s="7"/>
      <c r="V2283" s="7" t="s">
        <v>101</v>
      </c>
      <c r="W2283" s="8">
        <v>1.9967803030303031</v>
      </c>
      <c r="X2283" s="8">
        <v>0</v>
      </c>
      <c r="Y2283" s="8">
        <v>0</v>
      </c>
      <c r="Z2283" s="8">
        <v>1.9967803030303031</v>
      </c>
      <c r="AA2283" s="8">
        <v>0</v>
      </c>
      <c r="AB2283" s="8">
        <v>0</v>
      </c>
      <c r="AC2283" s="8">
        <v>0</v>
      </c>
      <c r="AD2283" s="8">
        <v>0</v>
      </c>
      <c r="AE2283" s="8">
        <v>0</v>
      </c>
      <c r="AF2283" s="8">
        <v>0</v>
      </c>
      <c r="AG2283" s="8">
        <v>0</v>
      </c>
      <c r="AH2283" s="8">
        <v>0</v>
      </c>
      <c r="AI2283" s="8">
        <v>1.9967803030303028</v>
      </c>
      <c r="AJ2283" s="8">
        <v>0</v>
      </c>
      <c r="AK2283" s="8">
        <v>0</v>
      </c>
      <c r="AL2283" s="8">
        <v>1.9967803030303028</v>
      </c>
      <c r="AM2283" s="8">
        <v>0</v>
      </c>
      <c r="AN2283" s="8">
        <v>0</v>
      </c>
      <c r="AO2283" s="8">
        <v>0</v>
      </c>
      <c r="AP2283" s="8">
        <v>0</v>
      </c>
      <c r="AQ2283" s="8">
        <v>0</v>
      </c>
      <c r="AR2283" s="8">
        <v>0</v>
      </c>
      <c r="AS2283" s="8">
        <v>0</v>
      </c>
      <c r="AT2283" s="8">
        <v>0</v>
      </c>
      <c r="AU2283" s="7">
        <v>0</v>
      </c>
      <c r="AV2283" s="7">
        <v>0</v>
      </c>
      <c r="AW2283" s="7">
        <v>0</v>
      </c>
      <c r="AX2283" s="7">
        <v>0</v>
      </c>
      <c r="AY2283" s="7">
        <v>0</v>
      </c>
      <c r="AZ2283" s="7">
        <v>0</v>
      </c>
      <c r="BA2283" s="7">
        <v>0</v>
      </c>
      <c r="BB2283" s="7">
        <v>0</v>
      </c>
      <c r="BC2283" s="8">
        <v>0</v>
      </c>
      <c r="BD2283" s="8">
        <v>0</v>
      </c>
      <c r="BE2283" s="8">
        <v>0</v>
      </c>
      <c r="BF2283" s="8">
        <v>0</v>
      </c>
      <c r="BG2283" s="8">
        <v>0</v>
      </c>
      <c r="BH2283" s="8">
        <v>0</v>
      </c>
      <c r="BI2283" s="8">
        <v>0</v>
      </c>
      <c r="BJ2283" s="8">
        <v>0</v>
      </c>
      <c r="BK2283" s="8">
        <v>0</v>
      </c>
      <c r="BL2283" s="8">
        <v>0</v>
      </c>
      <c r="BM2283" s="8">
        <v>0</v>
      </c>
      <c r="BN2283" s="8">
        <v>0</v>
      </c>
      <c r="BO2283" s="8">
        <v>0</v>
      </c>
      <c r="BP2283" s="8">
        <v>0</v>
      </c>
      <c r="BQ2283" s="8">
        <v>0</v>
      </c>
      <c r="BR2283" s="8">
        <v>0</v>
      </c>
    </row>
    <row r="2284" spans="1:70" x14ac:dyDescent="0.25">
      <c r="A2284" s="6">
        <v>35112434</v>
      </c>
      <c r="B2284" t="s">
        <v>4154</v>
      </c>
      <c r="C2284" s="7" t="s">
        <v>101</v>
      </c>
      <c r="D2284" s="7" t="s">
        <v>94</v>
      </c>
      <c r="E2284" s="7" t="s">
        <v>95</v>
      </c>
      <c r="F2284" t="s">
        <v>2507</v>
      </c>
      <c r="G2284" t="s">
        <v>2508</v>
      </c>
      <c r="H2284" t="s">
        <v>1956</v>
      </c>
      <c r="I2284" t="s">
        <v>130</v>
      </c>
      <c r="J2284" t="s">
        <v>78</v>
      </c>
      <c r="K2284" t="s">
        <v>109</v>
      </c>
      <c r="L2284">
        <v>38.746769888800003</v>
      </c>
      <c r="M2284">
        <v>-120.56419930200001</v>
      </c>
      <c r="N2284" s="7" t="s">
        <v>1957</v>
      </c>
      <c r="O2284" s="7" t="s">
        <v>4151</v>
      </c>
      <c r="P2284" s="7" t="s">
        <v>1959</v>
      </c>
      <c r="Q2284" s="7" t="s">
        <v>170</v>
      </c>
      <c r="R2284" s="7">
        <v>3014</v>
      </c>
      <c r="S2284" s="7"/>
      <c r="T2284" s="7"/>
      <c r="U2284" s="7"/>
      <c r="V2284" s="7" t="s">
        <v>101</v>
      </c>
      <c r="W2284" s="8">
        <v>1.5007575757575757</v>
      </c>
      <c r="X2284" s="8">
        <v>0</v>
      </c>
      <c r="Y2284" s="8">
        <v>0</v>
      </c>
      <c r="Z2284" s="8">
        <v>1.5007575757575757</v>
      </c>
      <c r="AA2284" s="8">
        <v>0</v>
      </c>
      <c r="AB2284" s="8">
        <v>0</v>
      </c>
      <c r="AC2284" s="8">
        <v>0</v>
      </c>
      <c r="AD2284" s="8">
        <v>0</v>
      </c>
      <c r="AE2284" s="8">
        <v>0</v>
      </c>
      <c r="AF2284" s="8">
        <v>0</v>
      </c>
      <c r="AG2284" s="8">
        <v>0</v>
      </c>
      <c r="AH2284" s="8">
        <v>0</v>
      </c>
      <c r="AI2284" s="8">
        <v>1.5007575757575757</v>
      </c>
      <c r="AJ2284" s="8">
        <v>0</v>
      </c>
      <c r="AK2284" s="8">
        <v>0</v>
      </c>
      <c r="AL2284" s="8">
        <v>1.5007575757575757</v>
      </c>
      <c r="AM2284" s="8">
        <v>0</v>
      </c>
      <c r="AN2284" s="8">
        <v>0</v>
      </c>
      <c r="AO2284" s="8">
        <v>0</v>
      </c>
      <c r="AP2284" s="8">
        <v>0</v>
      </c>
      <c r="AQ2284" s="8">
        <v>0</v>
      </c>
      <c r="AR2284" s="8">
        <v>0</v>
      </c>
      <c r="AS2284" s="8">
        <v>0</v>
      </c>
      <c r="AT2284" s="8">
        <v>0</v>
      </c>
      <c r="AU2284" s="7">
        <v>0</v>
      </c>
      <c r="AV2284" s="7">
        <v>0</v>
      </c>
      <c r="AW2284" s="7">
        <v>0</v>
      </c>
      <c r="AX2284" s="7">
        <v>0</v>
      </c>
      <c r="AY2284" s="7">
        <v>0</v>
      </c>
      <c r="AZ2284" s="7">
        <v>0</v>
      </c>
      <c r="BA2284" s="7">
        <v>0</v>
      </c>
      <c r="BB2284" s="7">
        <v>0</v>
      </c>
      <c r="BC2284" s="8">
        <v>0</v>
      </c>
      <c r="BD2284" s="8">
        <v>0</v>
      </c>
      <c r="BE2284" s="8">
        <v>0</v>
      </c>
      <c r="BF2284" s="8">
        <v>0</v>
      </c>
      <c r="BG2284" s="8">
        <v>0</v>
      </c>
      <c r="BH2284" s="8">
        <v>0</v>
      </c>
      <c r="BI2284" s="8">
        <v>0</v>
      </c>
      <c r="BJ2284" s="8">
        <v>0</v>
      </c>
      <c r="BK2284" s="8">
        <v>0</v>
      </c>
      <c r="BL2284" s="8">
        <v>0</v>
      </c>
      <c r="BM2284" s="8">
        <v>0</v>
      </c>
      <c r="BN2284" s="8">
        <v>0</v>
      </c>
      <c r="BO2284" s="8">
        <v>0</v>
      </c>
      <c r="BP2284" s="8">
        <v>0</v>
      </c>
      <c r="BQ2284" s="8">
        <v>0</v>
      </c>
      <c r="BR2284" s="8">
        <v>0</v>
      </c>
    </row>
    <row r="2285" spans="1:70" x14ac:dyDescent="0.25">
      <c r="A2285" s="6">
        <v>35112435</v>
      </c>
      <c r="B2285" t="s">
        <v>4155</v>
      </c>
      <c r="C2285" s="7" t="s">
        <v>101</v>
      </c>
      <c r="D2285" s="7" t="s">
        <v>94</v>
      </c>
      <c r="E2285" s="7" t="s">
        <v>95</v>
      </c>
      <c r="F2285" t="s">
        <v>2507</v>
      </c>
      <c r="G2285" t="s">
        <v>2508</v>
      </c>
      <c r="H2285" t="s">
        <v>1956</v>
      </c>
      <c r="I2285" t="s">
        <v>130</v>
      </c>
      <c r="J2285" t="s">
        <v>78</v>
      </c>
      <c r="K2285" t="s">
        <v>109</v>
      </c>
      <c r="L2285">
        <v>38.752529789500002</v>
      </c>
      <c r="M2285">
        <v>-120.5747355216</v>
      </c>
      <c r="N2285" s="7" t="s">
        <v>1957</v>
      </c>
      <c r="O2285" s="7" t="s">
        <v>4151</v>
      </c>
      <c r="P2285" s="7" t="s">
        <v>1959</v>
      </c>
      <c r="Q2285" s="7" t="s">
        <v>170</v>
      </c>
      <c r="R2285" s="7">
        <v>3014</v>
      </c>
      <c r="S2285" s="7">
        <v>195</v>
      </c>
      <c r="T2285" s="7" t="s">
        <v>123</v>
      </c>
      <c r="U2285" s="7"/>
      <c r="V2285" s="7" t="s">
        <v>101</v>
      </c>
      <c r="W2285" s="8">
        <v>1.3268939393939394</v>
      </c>
      <c r="X2285" s="8">
        <v>0</v>
      </c>
      <c r="Y2285" s="8">
        <v>0</v>
      </c>
      <c r="Z2285" s="8">
        <v>1.3268939393939394</v>
      </c>
      <c r="AA2285" s="8">
        <v>0</v>
      </c>
      <c r="AB2285" s="8">
        <v>0</v>
      </c>
      <c r="AC2285" s="8">
        <v>0</v>
      </c>
      <c r="AD2285" s="8">
        <v>0</v>
      </c>
      <c r="AE2285" s="8">
        <v>0</v>
      </c>
      <c r="AF2285" s="8">
        <v>0</v>
      </c>
      <c r="AG2285" s="8">
        <v>0</v>
      </c>
      <c r="AH2285" s="8">
        <v>0</v>
      </c>
      <c r="AI2285" s="8">
        <v>1.1178030303030304</v>
      </c>
      <c r="AJ2285" s="8">
        <v>0</v>
      </c>
      <c r="AK2285" s="8">
        <v>0</v>
      </c>
      <c r="AL2285" s="8">
        <v>1.1178030303030304</v>
      </c>
      <c r="AM2285" s="8">
        <v>0.20909090909090911</v>
      </c>
      <c r="AN2285" s="8">
        <v>0</v>
      </c>
      <c r="AO2285" s="8">
        <v>0</v>
      </c>
      <c r="AP2285" s="8">
        <v>0.20909090909090911</v>
      </c>
      <c r="AQ2285" s="8">
        <v>0</v>
      </c>
      <c r="AR2285" s="8">
        <v>0</v>
      </c>
      <c r="AS2285" s="8">
        <v>0</v>
      </c>
      <c r="AT2285" s="8">
        <v>0</v>
      </c>
      <c r="AU2285" s="7">
        <v>0</v>
      </c>
      <c r="AV2285" s="7">
        <v>0</v>
      </c>
      <c r="AW2285" s="7">
        <v>0</v>
      </c>
      <c r="AX2285" s="7">
        <v>0</v>
      </c>
      <c r="AY2285" s="7">
        <v>0</v>
      </c>
      <c r="AZ2285" s="7">
        <v>0</v>
      </c>
      <c r="BA2285" s="7">
        <v>0</v>
      </c>
      <c r="BB2285" s="7">
        <v>0</v>
      </c>
      <c r="BC2285" s="8">
        <v>0</v>
      </c>
      <c r="BD2285" s="8">
        <v>0</v>
      </c>
      <c r="BE2285" s="8">
        <v>0</v>
      </c>
      <c r="BF2285" s="8">
        <v>0</v>
      </c>
      <c r="BG2285" s="8">
        <v>0</v>
      </c>
      <c r="BH2285" s="8">
        <v>0</v>
      </c>
      <c r="BI2285" s="8">
        <v>0</v>
      </c>
      <c r="BJ2285" s="8">
        <v>0</v>
      </c>
      <c r="BK2285" s="8">
        <v>0</v>
      </c>
      <c r="BL2285" s="8">
        <v>0</v>
      </c>
      <c r="BM2285" s="8">
        <v>0</v>
      </c>
      <c r="BN2285" s="8">
        <v>0</v>
      </c>
      <c r="BO2285" s="8">
        <v>0</v>
      </c>
      <c r="BP2285" s="8">
        <v>0</v>
      </c>
      <c r="BQ2285" s="8">
        <v>0</v>
      </c>
      <c r="BR2285" s="8">
        <v>0</v>
      </c>
    </row>
    <row r="2286" spans="1:70" x14ac:dyDescent="0.25">
      <c r="A2286" s="6">
        <v>35112436</v>
      </c>
      <c r="B2286" t="s">
        <v>4156</v>
      </c>
      <c r="C2286" s="7" t="s">
        <v>101</v>
      </c>
      <c r="D2286" s="7" t="s">
        <v>94</v>
      </c>
      <c r="E2286" s="7" t="s">
        <v>95</v>
      </c>
      <c r="F2286" t="s">
        <v>2507</v>
      </c>
      <c r="G2286" t="s">
        <v>2508</v>
      </c>
      <c r="H2286" t="s">
        <v>1956</v>
      </c>
      <c r="I2286" t="s">
        <v>130</v>
      </c>
      <c r="J2286" t="s">
        <v>78</v>
      </c>
      <c r="K2286" t="s">
        <v>109</v>
      </c>
      <c r="L2286">
        <v>38.758998790100001</v>
      </c>
      <c r="M2286">
        <v>-120.5765077054</v>
      </c>
      <c r="N2286" s="7" t="s">
        <v>1957</v>
      </c>
      <c r="O2286" s="7" t="s">
        <v>4151</v>
      </c>
      <c r="P2286" s="7" t="s">
        <v>1959</v>
      </c>
      <c r="Q2286" s="7" t="s">
        <v>170</v>
      </c>
      <c r="R2286" s="7">
        <v>3014</v>
      </c>
      <c r="S2286" s="7"/>
      <c r="T2286" s="7"/>
      <c r="U2286" s="7"/>
      <c r="V2286" s="7" t="s">
        <v>101</v>
      </c>
      <c r="W2286" s="8">
        <v>1.8047348484848484</v>
      </c>
      <c r="X2286" s="8">
        <v>0</v>
      </c>
      <c r="Y2286" s="8">
        <v>0</v>
      </c>
      <c r="Z2286" s="8">
        <v>1.8047348484848484</v>
      </c>
      <c r="AA2286" s="8">
        <v>0</v>
      </c>
      <c r="AB2286" s="8">
        <v>0</v>
      </c>
      <c r="AC2286" s="8">
        <v>0</v>
      </c>
      <c r="AD2286" s="8">
        <v>0</v>
      </c>
      <c r="AE2286" s="8">
        <v>0</v>
      </c>
      <c r="AF2286" s="8">
        <v>0</v>
      </c>
      <c r="AG2286" s="8">
        <v>0</v>
      </c>
      <c r="AH2286" s="8">
        <v>0</v>
      </c>
      <c r="AI2286" s="8">
        <v>1.8047348484848487</v>
      </c>
      <c r="AJ2286" s="8">
        <v>0</v>
      </c>
      <c r="AK2286" s="8">
        <v>0</v>
      </c>
      <c r="AL2286" s="8">
        <v>1.8047348484848487</v>
      </c>
      <c r="AM2286" s="8">
        <v>0</v>
      </c>
      <c r="AN2286" s="8">
        <v>0</v>
      </c>
      <c r="AO2286" s="8">
        <v>0</v>
      </c>
      <c r="AP2286" s="8">
        <v>0</v>
      </c>
      <c r="AQ2286" s="8">
        <v>0</v>
      </c>
      <c r="AR2286" s="8">
        <v>0</v>
      </c>
      <c r="AS2286" s="8">
        <v>0</v>
      </c>
      <c r="AT2286" s="8">
        <v>0</v>
      </c>
      <c r="AU2286" s="7">
        <v>0</v>
      </c>
      <c r="AV2286" s="7">
        <v>0</v>
      </c>
      <c r="AW2286" s="7">
        <v>0</v>
      </c>
      <c r="AX2286" s="7">
        <v>0</v>
      </c>
      <c r="AY2286" s="7">
        <v>0</v>
      </c>
      <c r="AZ2286" s="7">
        <v>0</v>
      </c>
      <c r="BA2286" s="7">
        <v>0</v>
      </c>
      <c r="BB2286" s="7">
        <v>0</v>
      </c>
      <c r="BC2286" s="8">
        <v>0</v>
      </c>
      <c r="BD2286" s="8">
        <v>0</v>
      </c>
      <c r="BE2286" s="8">
        <v>0</v>
      </c>
      <c r="BF2286" s="8">
        <v>0</v>
      </c>
      <c r="BG2286" s="8">
        <v>0</v>
      </c>
      <c r="BH2286" s="8">
        <v>0</v>
      </c>
      <c r="BI2286" s="8">
        <v>0</v>
      </c>
      <c r="BJ2286" s="8">
        <v>0</v>
      </c>
      <c r="BK2286" s="8">
        <v>0</v>
      </c>
      <c r="BL2286" s="8">
        <v>0</v>
      </c>
      <c r="BM2286" s="8">
        <v>0</v>
      </c>
      <c r="BN2286" s="8">
        <v>0</v>
      </c>
      <c r="BO2286" s="8">
        <v>0</v>
      </c>
      <c r="BP2286" s="8">
        <v>0</v>
      </c>
      <c r="BQ2286" s="8">
        <v>0</v>
      </c>
      <c r="BR2286" s="8">
        <v>0</v>
      </c>
    </row>
    <row r="2287" spans="1:70" x14ac:dyDescent="0.25">
      <c r="A2287" s="6">
        <v>35112437</v>
      </c>
      <c r="B2287" t="s">
        <v>4157</v>
      </c>
      <c r="C2287" s="7" t="s">
        <v>101</v>
      </c>
      <c r="D2287" s="7" t="s">
        <v>94</v>
      </c>
      <c r="E2287" s="7" t="s">
        <v>95</v>
      </c>
      <c r="F2287" t="s">
        <v>2507</v>
      </c>
      <c r="G2287" t="s">
        <v>2508</v>
      </c>
      <c r="H2287" t="s">
        <v>1956</v>
      </c>
      <c r="I2287" t="s">
        <v>130</v>
      </c>
      <c r="J2287" t="s">
        <v>78</v>
      </c>
      <c r="K2287" t="s">
        <v>109</v>
      </c>
      <c r="L2287">
        <v>38.740673089200001</v>
      </c>
      <c r="M2287">
        <v>-120.58220099339999</v>
      </c>
      <c r="N2287" s="7" t="s">
        <v>1957</v>
      </c>
      <c r="O2287" s="7" t="s">
        <v>4151</v>
      </c>
      <c r="P2287" s="7" t="s">
        <v>1959</v>
      </c>
      <c r="Q2287" s="7" t="s">
        <v>170</v>
      </c>
      <c r="R2287" s="7">
        <v>3014</v>
      </c>
      <c r="S2287" s="7"/>
      <c r="T2287" s="7"/>
      <c r="U2287" s="7"/>
      <c r="V2287" s="7" t="s">
        <v>101</v>
      </c>
      <c r="W2287" s="8">
        <v>2.665530303030303</v>
      </c>
      <c r="X2287" s="8">
        <v>0</v>
      </c>
      <c r="Y2287" s="8">
        <v>0</v>
      </c>
      <c r="Z2287" s="8">
        <v>2.665530303030303</v>
      </c>
      <c r="AA2287" s="8">
        <v>0</v>
      </c>
      <c r="AB2287" s="8">
        <v>0</v>
      </c>
      <c r="AC2287" s="8">
        <v>0</v>
      </c>
      <c r="AD2287" s="8">
        <v>0</v>
      </c>
      <c r="AE2287" s="8">
        <v>0</v>
      </c>
      <c r="AF2287" s="8">
        <v>0</v>
      </c>
      <c r="AG2287" s="8">
        <v>0</v>
      </c>
      <c r="AH2287" s="8">
        <v>0</v>
      </c>
      <c r="AI2287" s="8">
        <v>2.6655303030303035</v>
      </c>
      <c r="AJ2287" s="8">
        <v>0</v>
      </c>
      <c r="AK2287" s="8">
        <v>0</v>
      </c>
      <c r="AL2287" s="8">
        <v>2.6655303030303035</v>
      </c>
      <c r="AM2287" s="8">
        <v>0</v>
      </c>
      <c r="AN2287" s="8">
        <v>0</v>
      </c>
      <c r="AO2287" s="8">
        <v>0</v>
      </c>
      <c r="AP2287" s="8">
        <v>0</v>
      </c>
      <c r="AQ2287" s="8">
        <v>0</v>
      </c>
      <c r="AR2287" s="8">
        <v>0</v>
      </c>
      <c r="AS2287" s="8">
        <v>0</v>
      </c>
      <c r="AT2287" s="8">
        <v>0</v>
      </c>
      <c r="AU2287" s="7">
        <v>0</v>
      </c>
      <c r="AV2287" s="7">
        <v>0</v>
      </c>
      <c r="AW2287" s="7">
        <v>0</v>
      </c>
      <c r="AX2287" s="7">
        <v>0</v>
      </c>
      <c r="AY2287" s="7">
        <v>0</v>
      </c>
      <c r="AZ2287" s="7">
        <v>0</v>
      </c>
      <c r="BA2287" s="7">
        <v>0</v>
      </c>
      <c r="BB2287" s="7">
        <v>0</v>
      </c>
      <c r="BC2287" s="8">
        <v>0</v>
      </c>
      <c r="BD2287" s="8">
        <v>0</v>
      </c>
      <c r="BE2287" s="8">
        <v>0</v>
      </c>
      <c r="BF2287" s="8">
        <v>0</v>
      </c>
      <c r="BG2287" s="8">
        <v>0</v>
      </c>
      <c r="BH2287" s="8">
        <v>0</v>
      </c>
      <c r="BI2287" s="8">
        <v>0</v>
      </c>
      <c r="BJ2287" s="8">
        <v>0</v>
      </c>
      <c r="BK2287" s="8">
        <v>0</v>
      </c>
      <c r="BL2287" s="8">
        <v>0</v>
      </c>
      <c r="BM2287" s="8">
        <v>0</v>
      </c>
      <c r="BN2287" s="8">
        <v>0</v>
      </c>
      <c r="BO2287" s="8">
        <v>0</v>
      </c>
      <c r="BP2287" s="8">
        <v>0</v>
      </c>
      <c r="BQ2287" s="8">
        <v>0</v>
      </c>
      <c r="BR2287" s="8">
        <v>0</v>
      </c>
    </row>
    <row r="2288" spans="1:70" x14ac:dyDescent="0.25">
      <c r="A2288" s="6">
        <v>35095166</v>
      </c>
      <c r="B2288" t="s">
        <v>4158</v>
      </c>
      <c r="C2288" s="7" t="s">
        <v>101</v>
      </c>
      <c r="D2288" s="7" t="s">
        <v>94</v>
      </c>
      <c r="E2288" s="7" t="s">
        <v>95</v>
      </c>
      <c r="F2288" t="s">
        <v>2507</v>
      </c>
      <c r="G2288" t="s">
        <v>2508</v>
      </c>
      <c r="H2288" t="s">
        <v>1956</v>
      </c>
      <c r="I2288" t="s">
        <v>130</v>
      </c>
      <c r="J2288" t="s">
        <v>78</v>
      </c>
      <c r="K2288" t="s">
        <v>109</v>
      </c>
      <c r="L2288">
        <v>38.771661573199999</v>
      </c>
      <c r="M2288">
        <v>-120.5878270833</v>
      </c>
      <c r="N2288" s="7" t="s">
        <v>1957</v>
      </c>
      <c r="O2288" s="7" t="s">
        <v>4151</v>
      </c>
      <c r="P2288" s="7" t="s">
        <v>1959</v>
      </c>
      <c r="Q2288" s="7" t="s">
        <v>170</v>
      </c>
      <c r="R2288" s="7">
        <v>3014</v>
      </c>
      <c r="S2288" s="7"/>
      <c r="T2288" s="7"/>
      <c r="U2288" s="7"/>
      <c r="V2288" s="7" t="s">
        <v>101</v>
      </c>
      <c r="W2288" s="8">
        <v>1.4037878787878788</v>
      </c>
      <c r="X2288" s="8">
        <v>0</v>
      </c>
      <c r="Y2288" s="8">
        <v>0</v>
      </c>
      <c r="Z2288" s="8">
        <v>1.4037878787878788</v>
      </c>
      <c r="AA2288" s="8">
        <v>0</v>
      </c>
      <c r="AB2288" s="8">
        <v>0</v>
      </c>
      <c r="AC2288" s="8">
        <v>0</v>
      </c>
      <c r="AD2288" s="8">
        <v>0</v>
      </c>
      <c r="AE2288" s="8">
        <v>0</v>
      </c>
      <c r="AF2288" s="8">
        <v>0</v>
      </c>
      <c r="AG2288" s="8">
        <v>0</v>
      </c>
      <c r="AH2288" s="8">
        <v>0</v>
      </c>
      <c r="AI2288" s="8">
        <v>1.4037878787878786</v>
      </c>
      <c r="AJ2288" s="8">
        <v>0</v>
      </c>
      <c r="AK2288" s="8">
        <v>0</v>
      </c>
      <c r="AL2288" s="8">
        <v>1.4037878787878786</v>
      </c>
      <c r="AM2288" s="8">
        <v>0</v>
      </c>
      <c r="AN2288" s="8">
        <v>0</v>
      </c>
      <c r="AO2288" s="8">
        <v>0</v>
      </c>
      <c r="AP2288" s="8">
        <v>0</v>
      </c>
      <c r="AQ2288" s="8">
        <v>0</v>
      </c>
      <c r="AR2288" s="8">
        <v>0</v>
      </c>
      <c r="AS2288" s="8">
        <v>0</v>
      </c>
      <c r="AT2288" s="8">
        <v>0</v>
      </c>
      <c r="AU2288" s="7">
        <v>0</v>
      </c>
      <c r="AV2288" s="7">
        <v>0</v>
      </c>
      <c r="AW2288" s="7">
        <v>0</v>
      </c>
      <c r="AX2288" s="7">
        <v>0</v>
      </c>
      <c r="AY2288" s="7">
        <v>0</v>
      </c>
      <c r="AZ2288" s="7">
        <v>0</v>
      </c>
      <c r="BA2288" s="7">
        <v>0</v>
      </c>
      <c r="BB2288" s="7">
        <v>0</v>
      </c>
      <c r="BC2288" s="8">
        <v>0</v>
      </c>
      <c r="BD2288" s="8">
        <v>0</v>
      </c>
      <c r="BE2288" s="8">
        <v>0</v>
      </c>
      <c r="BF2288" s="8">
        <v>0</v>
      </c>
      <c r="BG2288" s="8">
        <v>0</v>
      </c>
      <c r="BH2288" s="8">
        <v>0</v>
      </c>
      <c r="BI2288" s="8">
        <v>0</v>
      </c>
      <c r="BJ2288" s="8">
        <v>0</v>
      </c>
      <c r="BK2288" s="8">
        <v>0</v>
      </c>
      <c r="BL2288" s="8">
        <v>0</v>
      </c>
      <c r="BM2288" s="8">
        <v>0</v>
      </c>
      <c r="BN2288" s="8">
        <v>0</v>
      </c>
      <c r="BO2288" s="8">
        <v>0</v>
      </c>
      <c r="BP2288" s="8">
        <v>0</v>
      </c>
      <c r="BQ2288" s="8">
        <v>0</v>
      </c>
      <c r="BR2288" s="8">
        <v>0</v>
      </c>
    </row>
    <row r="2289" spans="1:70" x14ac:dyDescent="0.25">
      <c r="A2289" s="6">
        <v>35223062</v>
      </c>
      <c r="B2289" t="s">
        <v>4159</v>
      </c>
      <c r="C2289" s="7" t="s">
        <v>93</v>
      </c>
      <c r="D2289" s="7" t="s">
        <v>94</v>
      </c>
      <c r="E2289" s="7" t="s">
        <v>95</v>
      </c>
      <c r="F2289" t="s">
        <v>2507</v>
      </c>
      <c r="G2289" t="s">
        <v>2508</v>
      </c>
      <c r="H2289" t="s">
        <v>2144</v>
      </c>
      <c r="I2289" t="s">
        <v>152</v>
      </c>
      <c r="J2289" t="s">
        <v>153</v>
      </c>
      <c r="K2289" t="s">
        <v>154</v>
      </c>
      <c r="L2289">
        <v>38.576566594900001</v>
      </c>
      <c r="M2289">
        <v>-122.583856032</v>
      </c>
      <c r="N2289" s="7" t="s">
        <v>4160</v>
      </c>
      <c r="O2289" s="7" t="s">
        <v>4161</v>
      </c>
      <c r="P2289" s="7" t="s">
        <v>4162</v>
      </c>
      <c r="Q2289" s="7" t="s">
        <v>141</v>
      </c>
      <c r="R2289" s="7">
        <v>3098</v>
      </c>
      <c r="S2289" s="7">
        <v>843</v>
      </c>
      <c r="T2289" s="7" t="s">
        <v>123</v>
      </c>
      <c r="U2289" s="7"/>
      <c r="V2289" s="7" t="s">
        <v>200</v>
      </c>
      <c r="W2289" s="8">
        <v>0.11401515151515151</v>
      </c>
      <c r="X2289" s="8">
        <v>0</v>
      </c>
      <c r="Y2289" s="8">
        <v>0</v>
      </c>
      <c r="Z2289" s="8">
        <v>0.11401515151515151</v>
      </c>
      <c r="AA2289" s="8">
        <v>0</v>
      </c>
      <c r="AB2289" s="8">
        <v>0</v>
      </c>
      <c r="AC2289" s="8">
        <v>0</v>
      </c>
      <c r="AD2289" s="8">
        <v>0</v>
      </c>
      <c r="AE2289" s="8">
        <v>0</v>
      </c>
      <c r="AF2289" s="8">
        <v>0</v>
      </c>
      <c r="AG2289" s="8">
        <v>0</v>
      </c>
      <c r="AH2289" s="8">
        <v>0</v>
      </c>
      <c r="AI2289" s="8">
        <v>0</v>
      </c>
      <c r="AJ2289" s="8">
        <v>0</v>
      </c>
      <c r="AK2289" s="8">
        <v>0</v>
      </c>
      <c r="AL2289" s="8">
        <v>0</v>
      </c>
      <c r="AM2289" s="8">
        <v>0</v>
      </c>
      <c r="AN2289" s="8">
        <v>0</v>
      </c>
      <c r="AO2289" s="8">
        <v>0</v>
      </c>
      <c r="AP2289" s="8">
        <v>0</v>
      </c>
      <c r="AQ2289" s="8">
        <v>0.1140151515151515</v>
      </c>
      <c r="AR2289" s="8">
        <v>0</v>
      </c>
      <c r="AS2289" s="8">
        <v>0</v>
      </c>
      <c r="AT2289" s="8">
        <v>0.1140151515151515</v>
      </c>
      <c r="AU2289" s="7">
        <v>0</v>
      </c>
      <c r="AV2289" s="7">
        <v>0</v>
      </c>
      <c r="AW2289" s="7">
        <v>0</v>
      </c>
      <c r="AX2289" s="7">
        <v>0</v>
      </c>
      <c r="AY2289" s="7">
        <v>0</v>
      </c>
      <c r="AZ2289" s="7">
        <v>0</v>
      </c>
      <c r="BA2289" s="7">
        <v>0</v>
      </c>
      <c r="BB2289" s="7">
        <v>0</v>
      </c>
      <c r="BC2289" s="8">
        <v>0</v>
      </c>
      <c r="BD2289" s="8">
        <v>0</v>
      </c>
      <c r="BE2289" s="8">
        <v>0</v>
      </c>
      <c r="BF2289" s="8">
        <v>0</v>
      </c>
      <c r="BG2289" s="8">
        <v>0</v>
      </c>
      <c r="BH2289" s="8">
        <v>0</v>
      </c>
      <c r="BI2289" s="8">
        <v>0</v>
      </c>
      <c r="BJ2289" s="8">
        <v>0</v>
      </c>
      <c r="BK2289" s="8">
        <v>0</v>
      </c>
      <c r="BL2289" s="8">
        <v>0</v>
      </c>
      <c r="BM2289" s="8">
        <v>0</v>
      </c>
      <c r="BN2289" s="8">
        <v>0</v>
      </c>
      <c r="BO2289" s="8">
        <v>0</v>
      </c>
      <c r="BP2289" s="8">
        <v>0</v>
      </c>
      <c r="BQ2289" s="8">
        <v>0</v>
      </c>
      <c r="BR2289" s="8">
        <v>0</v>
      </c>
    </row>
    <row r="2290" spans="1:70" x14ac:dyDescent="0.25">
      <c r="A2290" s="6">
        <v>35329014</v>
      </c>
      <c r="B2290" t="s">
        <v>4163</v>
      </c>
      <c r="C2290" s="7" t="s">
        <v>421</v>
      </c>
      <c r="D2290" s="7" t="s">
        <v>94</v>
      </c>
      <c r="E2290" s="7" t="s">
        <v>421</v>
      </c>
      <c r="F2290" t="s">
        <v>2507</v>
      </c>
      <c r="G2290" t="s">
        <v>2508</v>
      </c>
      <c r="H2290" t="s">
        <v>180</v>
      </c>
      <c r="I2290" t="s">
        <v>144</v>
      </c>
      <c r="J2290" t="s">
        <v>78</v>
      </c>
      <c r="K2290" t="s">
        <v>79</v>
      </c>
      <c r="L2290">
        <v>39.6666459347</v>
      </c>
      <c r="M2290">
        <v>-121.5712358241</v>
      </c>
      <c r="N2290" s="7" t="s">
        <v>385</v>
      </c>
      <c r="O2290" s="7" t="s">
        <v>4164</v>
      </c>
      <c r="P2290" s="7" t="s">
        <v>387</v>
      </c>
      <c r="Q2290" s="7" t="s">
        <v>141</v>
      </c>
      <c r="R2290" s="7">
        <v>1033</v>
      </c>
      <c r="S2290" s="7">
        <v>711</v>
      </c>
      <c r="T2290" s="7" t="s">
        <v>220</v>
      </c>
      <c r="U2290" s="7" t="s">
        <v>211</v>
      </c>
      <c r="V2290" s="7" t="s">
        <v>80</v>
      </c>
      <c r="W2290" s="8">
        <v>0</v>
      </c>
      <c r="X2290" s="8">
        <v>3.1700757575757574</v>
      </c>
      <c r="Y2290" s="8">
        <v>0</v>
      </c>
      <c r="Z2290" s="8">
        <v>3.1700757575757574</v>
      </c>
      <c r="AA2290" s="8">
        <v>0</v>
      </c>
      <c r="AB2290" s="8">
        <v>0</v>
      </c>
      <c r="AC2290" s="8">
        <v>0</v>
      </c>
      <c r="AD2290" s="8">
        <v>0</v>
      </c>
      <c r="AE2290" s="8">
        <v>0</v>
      </c>
      <c r="AF2290" s="8">
        <v>0</v>
      </c>
      <c r="AG2290" s="8">
        <v>0</v>
      </c>
      <c r="AH2290" s="8">
        <v>0</v>
      </c>
      <c r="AI2290" s="8">
        <v>0</v>
      </c>
      <c r="AJ2290" s="8">
        <v>0</v>
      </c>
      <c r="AK2290" s="8">
        <v>0</v>
      </c>
      <c r="AL2290" s="8">
        <v>0</v>
      </c>
      <c r="AM2290" s="8">
        <v>0</v>
      </c>
      <c r="AN2290" s="8">
        <v>0</v>
      </c>
      <c r="AO2290" s="8">
        <v>0</v>
      </c>
      <c r="AP2290" s="8">
        <v>0</v>
      </c>
      <c r="AQ2290" s="8">
        <v>0</v>
      </c>
      <c r="AR2290" s="8">
        <v>0</v>
      </c>
      <c r="AS2290" s="8">
        <v>0</v>
      </c>
      <c r="AT2290" s="8">
        <v>0</v>
      </c>
      <c r="AU2290" s="7">
        <v>0</v>
      </c>
      <c r="AV2290" s="7">
        <v>0</v>
      </c>
      <c r="AW2290" s="7">
        <v>0</v>
      </c>
      <c r="AX2290" s="7">
        <v>0</v>
      </c>
      <c r="AY2290" s="7">
        <v>0</v>
      </c>
      <c r="AZ2290" s="7">
        <v>3.1700757575757574</v>
      </c>
      <c r="BA2290" s="7">
        <v>0</v>
      </c>
      <c r="BB2290" s="7">
        <v>3.1700757575757574</v>
      </c>
      <c r="BC2290" s="8">
        <v>0</v>
      </c>
      <c r="BD2290" s="8">
        <v>0</v>
      </c>
      <c r="BE2290" s="8">
        <v>0</v>
      </c>
      <c r="BF2290" s="8">
        <v>0</v>
      </c>
      <c r="BG2290" s="8">
        <v>0</v>
      </c>
      <c r="BH2290" s="8">
        <v>0</v>
      </c>
      <c r="BI2290" s="8">
        <v>0</v>
      </c>
      <c r="BJ2290" s="8">
        <v>0</v>
      </c>
      <c r="BK2290" s="8">
        <v>0</v>
      </c>
      <c r="BL2290" s="8">
        <v>0</v>
      </c>
      <c r="BM2290" s="8">
        <v>0</v>
      </c>
      <c r="BN2290" s="8">
        <v>0</v>
      </c>
      <c r="BO2290" s="8">
        <v>0</v>
      </c>
      <c r="BP2290" s="8">
        <v>0</v>
      </c>
      <c r="BQ2290" s="8">
        <v>0</v>
      </c>
      <c r="BR2290" s="8">
        <v>0</v>
      </c>
    </row>
    <row r="2291" spans="1:70" x14ac:dyDescent="0.25">
      <c r="A2291" s="6">
        <v>35329015</v>
      </c>
      <c r="B2291" t="s">
        <v>4165</v>
      </c>
      <c r="C2291" s="7" t="s">
        <v>421</v>
      </c>
      <c r="D2291" s="7" t="s">
        <v>94</v>
      </c>
      <c r="E2291" s="7" t="s">
        <v>421</v>
      </c>
      <c r="F2291" t="s">
        <v>2507</v>
      </c>
      <c r="G2291" t="s">
        <v>2609</v>
      </c>
      <c r="H2291" t="s">
        <v>180</v>
      </c>
      <c r="I2291" t="s">
        <v>144</v>
      </c>
      <c r="J2291" t="s">
        <v>78</v>
      </c>
      <c r="K2291" t="s">
        <v>79</v>
      </c>
      <c r="L2291">
        <v>39.657483429899997</v>
      </c>
      <c r="M2291">
        <v>-121.56459050479999</v>
      </c>
      <c r="N2291" s="7" t="s">
        <v>385</v>
      </c>
      <c r="O2291" s="7" t="s">
        <v>4164</v>
      </c>
      <c r="P2291" s="7" t="s">
        <v>387</v>
      </c>
      <c r="Q2291" s="7" t="s">
        <v>141</v>
      </c>
      <c r="R2291" s="7">
        <v>1033</v>
      </c>
      <c r="S2291" s="7">
        <v>711</v>
      </c>
      <c r="T2291" s="7" t="s">
        <v>220</v>
      </c>
      <c r="U2291" s="7"/>
      <c r="V2291" s="7" t="s">
        <v>2625</v>
      </c>
      <c r="W2291" s="8">
        <v>0</v>
      </c>
      <c r="X2291" s="8">
        <v>0</v>
      </c>
      <c r="Y2291" s="8">
        <v>1.9299242424242424</v>
      </c>
      <c r="Z2291" s="8">
        <v>1.9299242424242424</v>
      </c>
      <c r="AA2291" s="8">
        <v>0</v>
      </c>
      <c r="AB2291" s="8">
        <v>0</v>
      </c>
      <c r="AC2291" s="8">
        <v>0</v>
      </c>
      <c r="AD2291" s="8">
        <v>0</v>
      </c>
      <c r="AE2291" s="8">
        <v>0</v>
      </c>
      <c r="AF2291" s="8">
        <v>0</v>
      </c>
      <c r="AG2291" s="8">
        <v>0</v>
      </c>
      <c r="AH2291" s="8">
        <v>0</v>
      </c>
      <c r="AI2291" s="8">
        <v>0</v>
      </c>
      <c r="AJ2291" s="8">
        <v>0</v>
      </c>
      <c r="AK2291" s="8">
        <v>0</v>
      </c>
      <c r="AL2291" s="8">
        <v>0</v>
      </c>
      <c r="AM2291" s="8">
        <v>0</v>
      </c>
      <c r="AN2291" s="8">
        <v>0</v>
      </c>
      <c r="AO2291" s="8">
        <v>0</v>
      </c>
      <c r="AP2291" s="8">
        <v>0</v>
      </c>
      <c r="AQ2291" s="8">
        <v>0</v>
      </c>
      <c r="AR2291" s="8">
        <v>0</v>
      </c>
      <c r="AS2291" s="8">
        <v>0</v>
      </c>
      <c r="AT2291" s="8">
        <v>0</v>
      </c>
      <c r="AU2291" s="7">
        <v>0</v>
      </c>
      <c r="AV2291" s="7">
        <v>0</v>
      </c>
      <c r="AW2291" s="7">
        <v>0</v>
      </c>
      <c r="AX2291" s="7">
        <v>0</v>
      </c>
      <c r="AY2291" s="7">
        <v>0</v>
      </c>
      <c r="AZ2291" s="7">
        <v>0</v>
      </c>
      <c r="BA2291" s="7">
        <v>0</v>
      </c>
      <c r="BB2291" s="7">
        <v>0</v>
      </c>
      <c r="BC2291" s="8">
        <v>0</v>
      </c>
      <c r="BD2291" s="8">
        <v>0</v>
      </c>
      <c r="BE2291" s="8">
        <v>0</v>
      </c>
      <c r="BF2291" s="8">
        <v>0</v>
      </c>
      <c r="BG2291" s="8">
        <v>0</v>
      </c>
      <c r="BH2291" s="8">
        <v>0</v>
      </c>
      <c r="BI2291" s="8">
        <v>1.9299242424242424</v>
      </c>
      <c r="BJ2291" s="8">
        <v>1.9299242424242424</v>
      </c>
      <c r="BK2291" s="8">
        <v>0</v>
      </c>
      <c r="BL2291" s="8">
        <v>0</v>
      </c>
      <c r="BM2291" s="8">
        <v>0</v>
      </c>
      <c r="BN2291" s="8">
        <v>0</v>
      </c>
      <c r="BO2291" s="8">
        <v>0</v>
      </c>
      <c r="BP2291" s="8">
        <v>0</v>
      </c>
      <c r="BQ2291" s="8">
        <v>0</v>
      </c>
      <c r="BR2291" s="8">
        <v>0</v>
      </c>
    </row>
    <row r="2292" spans="1:70" x14ac:dyDescent="0.25">
      <c r="A2292" s="6">
        <v>35299634</v>
      </c>
      <c r="B2292" t="s">
        <v>4166</v>
      </c>
      <c r="C2292" s="7" t="s">
        <v>421</v>
      </c>
      <c r="D2292" s="7" t="s">
        <v>94</v>
      </c>
      <c r="E2292" s="7" t="s">
        <v>421</v>
      </c>
      <c r="F2292" t="s">
        <v>2507</v>
      </c>
      <c r="G2292" t="s">
        <v>2508</v>
      </c>
      <c r="H2292" t="s">
        <v>180</v>
      </c>
      <c r="I2292" t="s">
        <v>144</v>
      </c>
      <c r="J2292" t="s">
        <v>78</v>
      </c>
      <c r="K2292" t="s">
        <v>79</v>
      </c>
      <c r="L2292">
        <v>39.656787075099999</v>
      </c>
      <c r="M2292">
        <v>-121.5763269461</v>
      </c>
      <c r="N2292" s="7" t="s">
        <v>385</v>
      </c>
      <c r="O2292" s="7" t="s">
        <v>4164</v>
      </c>
      <c r="P2292" s="7" t="s">
        <v>387</v>
      </c>
      <c r="Q2292" s="7" t="s">
        <v>141</v>
      </c>
      <c r="R2292" s="7">
        <v>1033</v>
      </c>
      <c r="S2292" s="7">
        <v>711</v>
      </c>
      <c r="T2292" s="7" t="s">
        <v>220</v>
      </c>
      <c r="U2292" s="7" t="s">
        <v>211</v>
      </c>
      <c r="V2292" s="7" t="s">
        <v>80</v>
      </c>
      <c r="W2292" s="8">
        <v>0</v>
      </c>
      <c r="X2292" s="8">
        <v>2.2799242424242423</v>
      </c>
      <c r="Y2292" s="8">
        <v>0</v>
      </c>
      <c r="Z2292" s="8">
        <v>2.2799242424242423</v>
      </c>
      <c r="AA2292" s="8">
        <v>0</v>
      </c>
      <c r="AB2292" s="8">
        <v>0</v>
      </c>
      <c r="AC2292" s="8">
        <v>0</v>
      </c>
      <c r="AD2292" s="8">
        <v>0</v>
      </c>
      <c r="AE2292" s="8">
        <v>0</v>
      </c>
      <c r="AF2292" s="8">
        <v>0</v>
      </c>
      <c r="AG2292" s="8">
        <v>0</v>
      </c>
      <c r="AH2292" s="8">
        <v>0</v>
      </c>
      <c r="AI2292" s="8">
        <v>0</v>
      </c>
      <c r="AJ2292" s="8">
        <v>0</v>
      </c>
      <c r="AK2292" s="8">
        <v>0</v>
      </c>
      <c r="AL2292" s="8">
        <v>0</v>
      </c>
      <c r="AM2292" s="8">
        <v>0</v>
      </c>
      <c r="AN2292" s="8">
        <v>0</v>
      </c>
      <c r="AO2292" s="8">
        <v>0</v>
      </c>
      <c r="AP2292" s="8">
        <v>0</v>
      </c>
      <c r="AQ2292" s="8">
        <v>0</v>
      </c>
      <c r="AR2292" s="8">
        <v>0</v>
      </c>
      <c r="AS2292" s="8">
        <v>0</v>
      </c>
      <c r="AT2292" s="8">
        <v>0</v>
      </c>
      <c r="AU2292" s="7">
        <v>0</v>
      </c>
      <c r="AV2292" s="7">
        <v>0</v>
      </c>
      <c r="AW2292" s="7">
        <v>0</v>
      </c>
      <c r="AX2292" s="7">
        <v>0</v>
      </c>
      <c r="AY2292" s="7">
        <v>0</v>
      </c>
      <c r="AZ2292" s="7">
        <v>2.2799242424242423</v>
      </c>
      <c r="BA2292" s="7">
        <v>0</v>
      </c>
      <c r="BB2292" s="7">
        <v>2.2799242424242423</v>
      </c>
      <c r="BC2292" s="8">
        <v>0</v>
      </c>
      <c r="BD2292" s="8">
        <v>0</v>
      </c>
      <c r="BE2292" s="8">
        <v>0</v>
      </c>
      <c r="BF2292" s="8">
        <v>0</v>
      </c>
      <c r="BG2292" s="8">
        <v>0</v>
      </c>
      <c r="BH2292" s="8">
        <v>0</v>
      </c>
      <c r="BI2292" s="8">
        <v>0</v>
      </c>
      <c r="BJ2292" s="8">
        <v>0</v>
      </c>
      <c r="BK2292" s="8">
        <v>0</v>
      </c>
      <c r="BL2292" s="8">
        <v>0</v>
      </c>
      <c r="BM2292" s="8">
        <v>0</v>
      </c>
      <c r="BN2292" s="8">
        <v>0</v>
      </c>
      <c r="BO2292" s="8">
        <v>0</v>
      </c>
      <c r="BP2292" s="8">
        <v>0</v>
      </c>
      <c r="BQ2292" s="8">
        <v>0</v>
      </c>
      <c r="BR2292" s="8">
        <v>0</v>
      </c>
    </row>
    <row r="2293" spans="1:70" x14ac:dyDescent="0.25">
      <c r="A2293" s="6">
        <v>35384087</v>
      </c>
      <c r="B2293" t="s">
        <v>4167</v>
      </c>
      <c r="C2293" s="7" t="s">
        <v>421</v>
      </c>
      <c r="D2293" s="7" t="s">
        <v>94</v>
      </c>
      <c r="E2293" s="7" t="s">
        <v>421</v>
      </c>
      <c r="F2293" t="s">
        <v>2507</v>
      </c>
      <c r="G2293" t="s">
        <v>2508</v>
      </c>
      <c r="H2293" t="s">
        <v>180</v>
      </c>
      <c r="I2293" t="s">
        <v>144</v>
      </c>
      <c r="J2293" t="s">
        <v>78</v>
      </c>
      <c r="K2293" t="s">
        <v>79</v>
      </c>
      <c r="L2293">
        <v>39.657844839699997</v>
      </c>
      <c r="M2293">
        <v>-121.5656910087</v>
      </c>
      <c r="N2293" s="7" t="s">
        <v>385</v>
      </c>
      <c r="O2293" s="7" t="s">
        <v>4164</v>
      </c>
      <c r="P2293" s="7" t="s">
        <v>387</v>
      </c>
      <c r="Q2293" s="7" t="s">
        <v>141</v>
      </c>
      <c r="R2293" s="7">
        <v>1033</v>
      </c>
      <c r="S2293" s="7">
        <v>711</v>
      </c>
      <c r="T2293" s="7" t="s">
        <v>220</v>
      </c>
      <c r="U2293" s="7" t="s">
        <v>211</v>
      </c>
      <c r="V2293" s="7" t="s">
        <v>80</v>
      </c>
      <c r="W2293" s="8">
        <v>0</v>
      </c>
      <c r="X2293" s="8">
        <v>0.47992424242424242</v>
      </c>
      <c r="Y2293" s="8">
        <v>0</v>
      </c>
      <c r="Z2293" s="8">
        <v>0.47992424242424242</v>
      </c>
      <c r="AA2293" s="8">
        <v>0</v>
      </c>
      <c r="AB2293" s="8">
        <v>0</v>
      </c>
      <c r="AC2293" s="8">
        <v>0</v>
      </c>
      <c r="AD2293" s="8">
        <v>0</v>
      </c>
      <c r="AE2293" s="8">
        <v>0</v>
      </c>
      <c r="AF2293" s="8">
        <v>0</v>
      </c>
      <c r="AG2293" s="8">
        <v>0</v>
      </c>
      <c r="AH2293" s="8">
        <v>0</v>
      </c>
      <c r="AI2293" s="8">
        <v>0</v>
      </c>
      <c r="AJ2293" s="8">
        <v>0</v>
      </c>
      <c r="AK2293" s="8">
        <v>0</v>
      </c>
      <c r="AL2293" s="8">
        <v>0</v>
      </c>
      <c r="AM2293" s="8">
        <v>0</v>
      </c>
      <c r="AN2293" s="8">
        <v>0</v>
      </c>
      <c r="AO2293" s="8">
        <v>0</v>
      </c>
      <c r="AP2293" s="8">
        <v>0</v>
      </c>
      <c r="AQ2293" s="8">
        <v>0</v>
      </c>
      <c r="AR2293" s="8">
        <v>0</v>
      </c>
      <c r="AS2293" s="8">
        <v>0</v>
      </c>
      <c r="AT2293" s="8">
        <v>0</v>
      </c>
      <c r="AU2293" s="7">
        <v>0</v>
      </c>
      <c r="AV2293" s="7">
        <v>0</v>
      </c>
      <c r="AW2293" s="7">
        <v>0</v>
      </c>
      <c r="AX2293" s="7">
        <v>0</v>
      </c>
      <c r="AY2293" s="7">
        <v>0</v>
      </c>
      <c r="AZ2293" s="7">
        <v>0.47992424242424242</v>
      </c>
      <c r="BA2293" s="7">
        <v>0</v>
      </c>
      <c r="BB2293" s="7">
        <v>0.47992424242424242</v>
      </c>
      <c r="BC2293" s="8">
        <v>0</v>
      </c>
      <c r="BD2293" s="8">
        <v>0</v>
      </c>
      <c r="BE2293" s="8">
        <v>0</v>
      </c>
      <c r="BF2293" s="8">
        <v>0</v>
      </c>
      <c r="BG2293" s="8">
        <v>0</v>
      </c>
      <c r="BH2293" s="8">
        <v>0</v>
      </c>
      <c r="BI2293" s="8">
        <v>0</v>
      </c>
      <c r="BJ2293" s="8">
        <v>0</v>
      </c>
      <c r="BK2293" s="8">
        <v>0</v>
      </c>
      <c r="BL2293" s="8">
        <v>0</v>
      </c>
      <c r="BM2293" s="8">
        <v>0</v>
      </c>
      <c r="BN2293" s="8">
        <v>0</v>
      </c>
      <c r="BO2293" s="8">
        <v>0</v>
      </c>
      <c r="BP2293" s="8">
        <v>0</v>
      </c>
      <c r="BQ2293" s="8">
        <v>0</v>
      </c>
      <c r="BR2293" s="8">
        <v>0</v>
      </c>
    </row>
    <row r="2294" spans="1:70" x14ac:dyDescent="0.25">
      <c r="A2294" s="6">
        <v>35299633</v>
      </c>
      <c r="B2294" t="s">
        <v>4168</v>
      </c>
      <c r="C2294" s="7" t="s">
        <v>421</v>
      </c>
      <c r="D2294" s="7" t="s">
        <v>94</v>
      </c>
      <c r="E2294" s="7" t="s">
        <v>421</v>
      </c>
      <c r="F2294" t="s">
        <v>2507</v>
      </c>
      <c r="G2294" t="s">
        <v>2508</v>
      </c>
      <c r="H2294" t="s">
        <v>180</v>
      </c>
      <c r="I2294" t="s">
        <v>144</v>
      </c>
      <c r="J2294" t="s">
        <v>78</v>
      </c>
      <c r="K2294" t="s">
        <v>79</v>
      </c>
      <c r="L2294">
        <v>39.676608923499998</v>
      </c>
      <c r="M2294">
        <v>-121.5674520127</v>
      </c>
      <c r="N2294" s="7" t="s">
        <v>385</v>
      </c>
      <c r="O2294" s="7" t="s">
        <v>4169</v>
      </c>
      <c r="P2294" s="7" t="s">
        <v>387</v>
      </c>
      <c r="Q2294" s="7" t="s">
        <v>141</v>
      </c>
      <c r="R2294" s="7">
        <v>1703</v>
      </c>
      <c r="S2294" s="7">
        <v>0</v>
      </c>
      <c r="T2294" s="7" t="s">
        <v>220</v>
      </c>
      <c r="U2294" s="7" t="s">
        <v>211</v>
      </c>
      <c r="V2294" s="7" t="s">
        <v>80</v>
      </c>
      <c r="W2294" s="8">
        <v>0</v>
      </c>
      <c r="X2294" s="8">
        <v>2.1399621212121214</v>
      </c>
      <c r="Y2294" s="8">
        <v>0</v>
      </c>
      <c r="Z2294" s="8">
        <v>2.1399621212121214</v>
      </c>
      <c r="AA2294" s="8">
        <v>0</v>
      </c>
      <c r="AB2294" s="8">
        <v>0</v>
      </c>
      <c r="AC2294" s="8">
        <v>0</v>
      </c>
      <c r="AD2294" s="8">
        <v>0</v>
      </c>
      <c r="AE2294" s="8">
        <v>0</v>
      </c>
      <c r="AF2294" s="8">
        <v>0</v>
      </c>
      <c r="AG2294" s="8">
        <v>0</v>
      </c>
      <c r="AH2294" s="8">
        <v>0</v>
      </c>
      <c r="AI2294" s="8">
        <v>0</v>
      </c>
      <c r="AJ2294" s="8">
        <v>0</v>
      </c>
      <c r="AK2294" s="8">
        <v>0</v>
      </c>
      <c r="AL2294" s="8">
        <v>0</v>
      </c>
      <c r="AM2294" s="8">
        <v>0</v>
      </c>
      <c r="AN2294" s="8">
        <v>0</v>
      </c>
      <c r="AO2294" s="8">
        <v>0</v>
      </c>
      <c r="AP2294" s="8">
        <v>0</v>
      </c>
      <c r="AQ2294" s="8">
        <v>0</v>
      </c>
      <c r="AR2294" s="8">
        <v>0</v>
      </c>
      <c r="AS2294" s="8">
        <v>0</v>
      </c>
      <c r="AT2294" s="8">
        <v>0</v>
      </c>
      <c r="AU2294" s="7">
        <v>0</v>
      </c>
      <c r="AV2294" s="7">
        <v>0</v>
      </c>
      <c r="AW2294" s="7">
        <v>0</v>
      </c>
      <c r="AX2294" s="7">
        <v>0</v>
      </c>
      <c r="AY2294" s="7">
        <v>0</v>
      </c>
      <c r="AZ2294" s="7">
        <v>2.1399621212121214</v>
      </c>
      <c r="BA2294" s="7">
        <v>0</v>
      </c>
      <c r="BB2294" s="7">
        <v>2.1399621212121214</v>
      </c>
      <c r="BC2294" s="8">
        <v>0</v>
      </c>
      <c r="BD2294" s="8">
        <v>0</v>
      </c>
      <c r="BE2294" s="8">
        <v>0</v>
      </c>
      <c r="BF2294" s="8">
        <v>0</v>
      </c>
      <c r="BG2294" s="8">
        <v>0</v>
      </c>
      <c r="BH2294" s="8">
        <v>0</v>
      </c>
      <c r="BI2294" s="8">
        <v>0</v>
      </c>
      <c r="BJ2294" s="8">
        <v>0</v>
      </c>
      <c r="BK2294" s="8">
        <v>0</v>
      </c>
      <c r="BL2294" s="8">
        <v>0</v>
      </c>
      <c r="BM2294" s="8">
        <v>0</v>
      </c>
      <c r="BN2294" s="8">
        <v>0</v>
      </c>
      <c r="BO2294" s="8">
        <v>0</v>
      </c>
      <c r="BP2294" s="8">
        <v>0</v>
      </c>
      <c r="BQ2294" s="8">
        <v>0</v>
      </c>
      <c r="BR2294" s="8">
        <v>0</v>
      </c>
    </row>
    <row r="2295" spans="1:70" x14ac:dyDescent="0.25">
      <c r="A2295" s="6">
        <v>35329012</v>
      </c>
      <c r="B2295" t="s">
        <v>4170</v>
      </c>
      <c r="C2295" s="7" t="s">
        <v>421</v>
      </c>
      <c r="D2295" s="7" t="s">
        <v>94</v>
      </c>
      <c r="E2295" s="7" t="s">
        <v>421</v>
      </c>
      <c r="F2295" t="s">
        <v>2507</v>
      </c>
      <c r="G2295" t="s">
        <v>2508</v>
      </c>
      <c r="H2295" t="s">
        <v>348</v>
      </c>
      <c r="I2295" t="s">
        <v>144</v>
      </c>
      <c r="J2295" t="s">
        <v>78</v>
      </c>
      <c r="K2295" t="s">
        <v>79</v>
      </c>
      <c r="L2295">
        <v>39.690843737100003</v>
      </c>
      <c r="M2295">
        <v>-121.5732880007</v>
      </c>
      <c r="N2295" s="7" t="s">
        <v>385</v>
      </c>
      <c r="O2295" s="7" t="s">
        <v>4169</v>
      </c>
      <c r="P2295" s="7" t="s">
        <v>387</v>
      </c>
      <c r="Q2295" s="7" t="s">
        <v>141</v>
      </c>
      <c r="R2295" s="7">
        <v>1703</v>
      </c>
      <c r="S2295" s="7">
        <v>0</v>
      </c>
      <c r="T2295" s="7" t="s">
        <v>220</v>
      </c>
      <c r="U2295" s="7" t="s">
        <v>211</v>
      </c>
      <c r="V2295" s="7" t="s">
        <v>80</v>
      </c>
      <c r="W2295" s="8">
        <v>0</v>
      </c>
      <c r="X2295" s="8">
        <v>1.6200757575757576</v>
      </c>
      <c r="Y2295" s="8">
        <v>0</v>
      </c>
      <c r="Z2295" s="8">
        <v>1.6200757575757576</v>
      </c>
      <c r="AA2295" s="8">
        <v>0</v>
      </c>
      <c r="AB2295" s="8">
        <v>0</v>
      </c>
      <c r="AC2295" s="8">
        <v>0</v>
      </c>
      <c r="AD2295" s="8">
        <v>0</v>
      </c>
      <c r="AE2295" s="8">
        <v>0</v>
      </c>
      <c r="AF2295" s="8">
        <v>0</v>
      </c>
      <c r="AG2295" s="8">
        <v>0</v>
      </c>
      <c r="AH2295" s="8">
        <v>0</v>
      </c>
      <c r="AI2295" s="8">
        <v>0</v>
      </c>
      <c r="AJ2295" s="8">
        <v>0</v>
      </c>
      <c r="AK2295" s="8">
        <v>0</v>
      </c>
      <c r="AL2295" s="8">
        <v>0</v>
      </c>
      <c r="AM2295" s="8">
        <v>0</v>
      </c>
      <c r="AN2295" s="8">
        <v>0</v>
      </c>
      <c r="AO2295" s="8">
        <v>0</v>
      </c>
      <c r="AP2295" s="8">
        <v>0</v>
      </c>
      <c r="AQ2295" s="8">
        <v>0</v>
      </c>
      <c r="AR2295" s="8">
        <v>0</v>
      </c>
      <c r="AS2295" s="8">
        <v>0</v>
      </c>
      <c r="AT2295" s="8">
        <v>0</v>
      </c>
      <c r="AU2295" s="7">
        <v>0</v>
      </c>
      <c r="AV2295" s="7">
        <v>0</v>
      </c>
      <c r="AW2295" s="7">
        <v>0</v>
      </c>
      <c r="AX2295" s="7">
        <v>0</v>
      </c>
      <c r="AY2295" s="7">
        <v>0</v>
      </c>
      <c r="AZ2295" s="7">
        <v>1.6200757575757576</v>
      </c>
      <c r="BA2295" s="7">
        <v>0</v>
      </c>
      <c r="BB2295" s="7">
        <v>1.6200757575757576</v>
      </c>
      <c r="BC2295" s="8">
        <v>0</v>
      </c>
      <c r="BD2295" s="8">
        <v>0</v>
      </c>
      <c r="BE2295" s="8">
        <v>0</v>
      </c>
      <c r="BF2295" s="8">
        <v>0</v>
      </c>
      <c r="BG2295" s="8">
        <v>0</v>
      </c>
      <c r="BH2295" s="8">
        <v>0</v>
      </c>
      <c r="BI2295" s="8">
        <v>0</v>
      </c>
      <c r="BJ2295" s="8">
        <v>0</v>
      </c>
      <c r="BK2295" s="8">
        <v>0</v>
      </c>
      <c r="BL2295" s="8">
        <v>0</v>
      </c>
      <c r="BM2295" s="8">
        <v>0</v>
      </c>
      <c r="BN2295" s="8">
        <v>0</v>
      </c>
      <c r="BO2295" s="8">
        <v>0</v>
      </c>
      <c r="BP2295" s="8">
        <v>0</v>
      </c>
      <c r="BQ2295" s="8">
        <v>0</v>
      </c>
      <c r="BR2295" s="8">
        <v>0</v>
      </c>
    </row>
    <row r="2296" spans="1:70" x14ac:dyDescent="0.25">
      <c r="A2296" s="6">
        <v>35329013</v>
      </c>
      <c r="B2296" t="s">
        <v>4171</v>
      </c>
      <c r="C2296" s="7" t="s">
        <v>86</v>
      </c>
      <c r="D2296" s="7" t="s">
        <v>94</v>
      </c>
      <c r="E2296" s="7" t="s">
        <v>87</v>
      </c>
      <c r="F2296" t="s">
        <v>2507</v>
      </c>
      <c r="G2296" t="s">
        <v>2508</v>
      </c>
      <c r="H2296" t="s">
        <v>348</v>
      </c>
      <c r="I2296" t="s">
        <v>144</v>
      </c>
      <c r="J2296" t="s">
        <v>78</v>
      </c>
      <c r="K2296" t="s">
        <v>79</v>
      </c>
      <c r="L2296">
        <v>39.680479823699997</v>
      </c>
      <c r="M2296">
        <v>-121.5693271042</v>
      </c>
      <c r="N2296" s="7" t="s">
        <v>385</v>
      </c>
      <c r="O2296" s="7" t="s">
        <v>4169</v>
      </c>
      <c r="P2296" s="7" t="s">
        <v>387</v>
      </c>
      <c r="Q2296" s="7" t="s">
        <v>141</v>
      </c>
      <c r="R2296" s="7">
        <v>1703</v>
      </c>
      <c r="S2296" s="7">
        <v>0</v>
      </c>
      <c r="T2296" s="7" t="s">
        <v>220</v>
      </c>
      <c r="U2296" s="7" t="s">
        <v>211</v>
      </c>
      <c r="V2296" s="7" t="s">
        <v>80</v>
      </c>
      <c r="W2296" s="8">
        <v>0</v>
      </c>
      <c r="X2296" s="8">
        <v>1.85</v>
      </c>
      <c r="Y2296" s="8">
        <v>0</v>
      </c>
      <c r="Z2296" s="8">
        <v>1.85</v>
      </c>
      <c r="AA2296" s="8">
        <v>0</v>
      </c>
      <c r="AB2296" s="8">
        <v>0</v>
      </c>
      <c r="AC2296" s="8">
        <v>0</v>
      </c>
      <c r="AD2296" s="8">
        <v>0</v>
      </c>
      <c r="AE2296" s="8">
        <v>0</v>
      </c>
      <c r="AF2296" s="8">
        <v>0</v>
      </c>
      <c r="AG2296" s="8">
        <v>0</v>
      </c>
      <c r="AH2296" s="8">
        <v>0</v>
      </c>
      <c r="AI2296" s="8">
        <v>0</v>
      </c>
      <c r="AJ2296" s="8">
        <v>0</v>
      </c>
      <c r="AK2296" s="8">
        <v>0</v>
      </c>
      <c r="AL2296" s="8">
        <v>0</v>
      </c>
      <c r="AM2296" s="8">
        <v>0</v>
      </c>
      <c r="AN2296" s="8">
        <v>0</v>
      </c>
      <c r="AO2296" s="8">
        <v>0</v>
      </c>
      <c r="AP2296" s="8">
        <v>0</v>
      </c>
      <c r="AQ2296" s="8">
        <v>0</v>
      </c>
      <c r="AR2296" s="8">
        <v>0</v>
      </c>
      <c r="AS2296" s="8">
        <v>0</v>
      </c>
      <c r="AT2296" s="8">
        <v>0</v>
      </c>
      <c r="AU2296" s="7">
        <v>0</v>
      </c>
      <c r="AV2296" s="7">
        <v>0</v>
      </c>
      <c r="AW2296" s="7">
        <v>0</v>
      </c>
      <c r="AX2296" s="7">
        <v>0</v>
      </c>
      <c r="AY2296" s="7">
        <v>0</v>
      </c>
      <c r="AZ2296" s="7">
        <v>1.85</v>
      </c>
      <c r="BA2296" s="7">
        <v>0</v>
      </c>
      <c r="BB2296" s="7">
        <v>1.85</v>
      </c>
      <c r="BC2296" s="8">
        <v>0</v>
      </c>
      <c r="BD2296" s="8">
        <v>0</v>
      </c>
      <c r="BE2296" s="8">
        <v>0</v>
      </c>
      <c r="BF2296" s="8">
        <v>0</v>
      </c>
      <c r="BG2296" s="8">
        <v>0</v>
      </c>
      <c r="BH2296" s="8">
        <v>0</v>
      </c>
      <c r="BI2296" s="8">
        <v>0</v>
      </c>
      <c r="BJ2296" s="8">
        <v>0</v>
      </c>
      <c r="BK2296" s="8">
        <v>0</v>
      </c>
      <c r="BL2296" s="8">
        <v>0</v>
      </c>
      <c r="BM2296" s="8">
        <v>0</v>
      </c>
      <c r="BN2296" s="8">
        <v>0</v>
      </c>
      <c r="BO2296" s="8">
        <v>0</v>
      </c>
      <c r="BP2296" s="8">
        <v>0</v>
      </c>
      <c r="BQ2296" s="8">
        <v>0</v>
      </c>
      <c r="BR2296" s="8">
        <v>0</v>
      </c>
    </row>
    <row r="2297" spans="1:70" x14ac:dyDescent="0.25">
      <c r="A2297" s="6">
        <v>35329016</v>
      </c>
      <c r="B2297" t="s">
        <v>4172</v>
      </c>
      <c r="C2297" s="7" t="s">
        <v>421</v>
      </c>
      <c r="D2297" s="7" t="s">
        <v>94</v>
      </c>
      <c r="E2297" s="7" t="s">
        <v>421</v>
      </c>
      <c r="F2297" t="s">
        <v>2507</v>
      </c>
      <c r="G2297" t="s">
        <v>2508</v>
      </c>
      <c r="H2297" t="s">
        <v>348</v>
      </c>
      <c r="I2297" t="s">
        <v>144</v>
      </c>
      <c r="J2297" t="s">
        <v>78</v>
      </c>
      <c r="K2297" t="s">
        <v>79</v>
      </c>
      <c r="L2297">
        <v>39.709013921999997</v>
      </c>
      <c r="M2297">
        <v>-121.5756692026</v>
      </c>
      <c r="N2297" s="7" t="s">
        <v>385</v>
      </c>
      <c r="O2297" s="7" t="s">
        <v>386</v>
      </c>
      <c r="P2297" s="7" t="s">
        <v>387</v>
      </c>
      <c r="Q2297" s="7" t="s">
        <v>141</v>
      </c>
      <c r="R2297" s="7">
        <v>1535</v>
      </c>
      <c r="S2297" s="7">
        <v>47</v>
      </c>
      <c r="T2297" s="7" t="s">
        <v>134</v>
      </c>
      <c r="U2297" s="7" t="s">
        <v>211</v>
      </c>
      <c r="V2297" s="7" t="s">
        <v>80</v>
      </c>
      <c r="W2297" s="8">
        <v>0</v>
      </c>
      <c r="X2297" s="8">
        <v>3.7185606060606062</v>
      </c>
      <c r="Y2297" s="8">
        <v>0</v>
      </c>
      <c r="Z2297" s="8">
        <v>3.7185606060606062</v>
      </c>
      <c r="AA2297" s="8">
        <v>0</v>
      </c>
      <c r="AB2297" s="8">
        <v>0</v>
      </c>
      <c r="AC2297" s="8">
        <v>0</v>
      </c>
      <c r="AD2297" s="8">
        <v>0</v>
      </c>
      <c r="AE2297" s="8">
        <v>0</v>
      </c>
      <c r="AF2297" s="8">
        <v>0</v>
      </c>
      <c r="AG2297" s="8">
        <v>0</v>
      </c>
      <c r="AH2297" s="8">
        <v>0</v>
      </c>
      <c r="AI2297" s="8">
        <v>0</v>
      </c>
      <c r="AJ2297" s="8">
        <v>0</v>
      </c>
      <c r="AK2297" s="8">
        <v>0</v>
      </c>
      <c r="AL2297" s="8">
        <v>0</v>
      </c>
      <c r="AM2297" s="8">
        <v>0</v>
      </c>
      <c r="AN2297" s="8">
        <v>0</v>
      </c>
      <c r="AO2297" s="8">
        <v>0</v>
      </c>
      <c r="AP2297" s="8">
        <v>0</v>
      </c>
      <c r="AQ2297" s="8">
        <v>0</v>
      </c>
      <c r="AR2297" s="8">
        <v>0</v>
      </c>
      <c r="AS2297" s="8">
        <v>0</v>
      </c>
      <c r="AT2297" s="8">
        <v>0</v>
      </c>
      <c r="AU2297" s="7">
        <v>0</v>
      </c>
      <c r="AV2297" s="7">
        <v>0</v>
      </c>
      <c r="AW2297" s="7">
        <v>0</v>
      </c>
      <c r="AX2297" s="7">
        <v>0</v>
      </c>
      <c r="AY2297" s="7">
        <v>0</v>
      </c>
      <c r="AZ2297" s="7">
        <v>3.7185606060606062</v>
      </c>
      <c r="BA2297" s="7">
        <v>0</v>
      </c>
      <c r="BB2297" s="7">
        <v>3.7185606060606062</v>
      </c>
      <c r="BC2297" s="8">
        <v>0</v>
      </c>
      <c r="BD2297" s="8">
        <v>0</v>
      </c>
      <c r="BE2297" s="8">
        <v>0</v>
      </c>
      <c r="BF2297" s="8">
        <v>0</v>
      </c>
      <c r="BG2297" s="8">
        <v>0</v>
      </c>
      <c r="BH2297" s="8">
        <v>0</v>
      </c>
      <c r="BI2297" s="8">
        <v>0</v>
      </c>
      <c r="BJ2297" s="8">
        <v>0</v>
      </c>
      <c r="BK2297" s="8">
        <v>0</v>
      </c>
      <c r="BL2297" s="8">
        <v>0</v>
      </c>
      <c r="BM2297" s="8">
        <v>0</v>
      </c>
      <c r="BN2297" s="8">
        <v>0</v>
      </c>
      <c r="BO2297" s="8">
        <v>0</v>
      </c>
      <c r="BP2297" s="8">
        <v>0</v>
      </c>
      <c r="BQ2297" s="8">
        <v>0</v>
      </c>
      <c r="BR2297" s="8">
        <v>0</v>
      </c>
    </row>
    <row r="2298" spans="1:70" x14ac:dyDescent="0.25">
      <c r="A2298" s="6">
        <v>35299635</v>
      </c>
      <c r="B2298" t="s">
        <v>4173</v>
      </c>
      <c r="C2298" s="7" t="s">
        <v>86</v>
      </c>
      <c r="D2298" s="7" t="s">
        <v>94</v>
      </c>
      <c r="E2298" s="7" t="s">
        <v>87</v>
      </c>
      <c r="F2298" t="s">
        <v>2507</v>
      </c>
      <c r="G2298" t="s">
        <v>2508</v>
      </c>
      <c r="H2298" t="s">
        <v>348</v>
      </c>
      <c r="I2298" t="s">
        <v>144</v>
      </c>
      <c r="J2298" t="s">
        <v>78</v>
      </c>
      <c r="K2298" t="s">
        <v>79</v>
      </c>
      <c r="L2298">
        <v>39.698806020699998</v>
      </c>
      <c r="M2298">
        <v>-121.57428161369999</v>
      </c>
      <c r="N2298" s="7" t="s">
        <v>385</v>
      </c>
      <c r="O2298" s="7" t="s">
        <v>386</v>
      </c>
      <c r="P2298" s="7" t="s">
        <v>387</v>
      </c>
      <c r="Q2298" s="7" t="s">
        <v>141</v>
      </c>
      <c r="R2298" s="7">
        <v>1535</v>
      </c>
      <c r="S2298" s="7">
        <v>47</v>
      </c>
      <c r="T2298" s="7" t="s">
        <v>134</v>
      </c>
      <c r="U2298" s="7" t="s">
        <v>211</v>
      </c>
      <c r="V2298" s="7" t="s">
        <v>80</v>
      </c>
      <c r="W2298" s="8">
        <v>0</v>
      </c>
      <c r="X2298" s="8">
        <v>2.4571969696969695</v>
      </c>
      <c r="Y2298" s="8">
        <v>0</v>
      </c>
      <c r="Z2298" s="8">
        <v>2.4571969696969695</v>
      </c>
      <c r="AA2298" s="8">
        <v>0</v>
      </c>
      <c r="AB2298" s="8">
        <v>0</v>
      </c>
      <c r="AC2298" s="8">
        <v>0</v>
      </c>
      <c r="AD2298" s="8">
        <v>0</v>
      </c>
      <c r="AE2298" s="8">
        <v>0</v>
      </c>
      <c r="AF2298" s="8">
        <v>0</v>
      </c>
      <c r="AG2298" s="8">
        <v>0</v>
      </c>
      <c r="AH2298" s="8">
        <v>0</v>
      </c>
      <c r="AI2298" s="8">
        <v>0</v>
      </c>
      <c r="AJ2298" s="8">
        <v>0</v>
      </c>
      <c r="AK2298" s="8">
        <v>0</v>
      </c>
      <c r="AL2298" s="8">
        <v>0</v>
      </c>
      <c r="AM2298" s="8">
        <v>0</v>
      </c>
      <c r="AN2298" s="8">
        <v>0</v>
      </c>
      <c r="AO2298" s="8">
        <v>0</v>
      </c>
      <c r="AP2298" s="8">
        <v>0</v>
      </c>
      <c r="AQ2298" s="8">
        <v>0</v>
      </c>
      <c r="AR2298" s="8">
        <v>0</v>
      </c>
      <c r="AS2298" s="8">
        <v>0</v>
      </c>
      <c r="AT2298" s="8">
        <v>0</v>
      </c>
      <c r="AU2298" s="7">
        <v>0</v>
      </c>
      <c r="AV2298" s="7">
        <v>0</v>
      </c>
      <c r="AW2298" s="7">
        <v>0</v>
      </c>
      <c r="AX2298" s="7">
        <v>0</v>
      </c>
      <c r="AY2298" s="7">
        <v>0</v>
      </c>
      <c r="AZ2298" s="7">
        <v>2.4571969696969695</v>
      </c>
      <c r="BA2298" s="7">
        <v>0</v>
      </c>
      <c r="BB2298" s="7">
        <v>2.4571969696969695</v>
      </c>
      <c r="BC2298" s="8">
        <v>0</v>
      </c>
      <c r="BD2298" s="8">
        <v>0</v>
      </c>
      <c r="BE2298" s="8">
        <v>0</v>
      </c>
      <c r="BF2298" s="8">
        <v>0</v>
      </c>
      <c r="BG2298" s="8">
        <v>0</v>
      </c>
      <c r="BH2298" s="8">
        <v>0</v>
      </c>
      <c r="BI2298" s="8">
        <v>0</v>
      </c>
      <c r="BJ2298" s="8">
        <v>0</v>
      </c>
      <c r="BK2298" s="8">
        <v>0</v>
      </c>
      <c r="BL2298" s="8">
        <v>0</v>
      </c>
      <c r="BM2298" s="8">
        <v>0</v>
      </c>
      <c r="BN2298" s="8">
        <v>0</v>
      </c>
      <c r="BO2298" s="8">
        <v>0</v>
      </c>
      <c r="BP2298" s="8">
        <v>0</v>
      </c>
      <c r="BQ2298" s="8">
        <v>0</v>
      </c>
      <c r="BR2298" s="8">
        <v>0</v>
      </c>
    </row>
    <row r="2299" spans="1:70" x14ac:dyDescent="0.25">
      <c r="A2299" s="6">
        <v>35243441</v>
      </c>
      <c r="B2299" t="s">
        <v>4174</v>
      </c>
      <c r="C2299" s="7" t="s">
        <v>421</v>
      </c>
      <c r="D2299" s="7" t="s">
        <v>94</v>
      </c>
      <c r="E2299" s="7" t="s">
        <v>421</v>
      </c>
      <c r="F2299" t="s">
        <v>2507</v>
      </c>
      <c r="G2299" t="s">
        <v>2609</v>
      </c>
      <c r="H2299" t="s">
        <v>2186</v>
      </c>
      <c r="I2299" t="s">
        <v>1523</v>
      </c>
      <c r="J2299" t="s">
        <v>78</v>
      </c>
      <c r="K2299" t="s">
        <v>79</v>
      </c>
      <c r="L2299">
        <v>39.483003344899998</v>
      </c>
      <c r="M2299">
        <v>-121.24656662610001</v>
      </c>
      <c r="N2299" s="7" t="s">
        <v>2187</v>
      </c>
      <c r="O2299" s="7" t="s">
        <v>4175</v>
      </c>
      <c r="P2299" s="7" t="s">
        <v>2189</v>
      </c>
      <c r="Q2299" s="7" t="s">
        <v>122</v>
      </c>
      <c r="R2299" s="7">
        <v>1428</v>
      </c>
      <c r="S2299" s="7">
        <v>408</v>
      </c>
      <c r="T2299" s="7" t="s">
        <v>134</v>
      </c>
      <c r="U2299" s="7"/>
      <c r="V2299" s="7" t="s">
        <v>2625</v>
      </c>
      <c r="W2299" s="8">
        <v>0</v>
      </c>
      <c r="X2299" s="8">
        <v>0</v>
      </c>
      <c r="Y2299" s="8">
        <v>2.3232954545454545</v>
      </c>
      <c r="Z2299" s="8">
        <v>2.3232954545454545</v>
      </c>
      <c r="AA2299" s="8">
        <v>0</v>
      </c>
      <c r="AB2299" s="8">
        <v>0</v>
      </c>
      <c r="AC2299" s="8">
        <v>0</v>
      </c>
      <c r="AD2299" s="8">
        <v>0</v>
      </c>
      <c r="AE2299" s="8">
        <v>0</v>
      </c>
      <c r="AF2299" s="8">
        <v>0</v>
      </c>
      <c r="AG2299" s="8">
        <v>0</v>
      </c>
      <c r="AH2299" s="8">
        <v>0</v>
      </c>
      <c r="AI2299" s="8">
        <v>0</v>
      </c>
      <c r="AJ2299" s="8">
        <v>0</v>
      </c>
      <c r="AK2299" s="8">
        <v>0</v>
      </c>
      <c r="AL2299" s="8">
        <v>0</v>
      </c>
      <c r="AM2299" s="8">
        <v>0</v>
      </c>
      <c r="AN2299" s="8">
        <v>0</v>
      </c>
      <c r="AO2299" s="8">
        <v>0</v>
      </c>
      <c r="AP2299" s="8">
        <v>0</v>
      </c>
      <c r="AQ2299" s="8">
        <v>0</v>
      </c>
      <c r="AR2299" s="8">
        <v>0</v>
      </c>
      <c r="AS2299" s="8">
        <v>0</v>
      </c>
      <c r="AT2299" s="8">
        <v>0</v>
      </c>
      <c r="AU2299" s="7">
        <v>0</v>
      </c>
      <c r="AV2299" s="7">
        <v>0</v>
      </c>
      <c r="AW2299" s="7">
        <v>0</v>
      </c>
      <c r="AX2299" s="7">
        <v>0</v>
      </c>
      <c r="AY2299" s="7">
        <v>0</v>
      </c>
      <c r="AZ2299" s="7">
        <v>0</v>
      </c>
      <c r="BA2299" s="7">
        <v>0</v>
      </c>
      <c r="BB2299" s="7">
        <v>0</v>
      </c>
      <c r="BC2299" s="8">
        <v>0</v>
      </c>
      <c r="BD2299" s="8">
        <v>0</v>
      </c>
      <c r="BE2299" s="8">
        <v>2.3232954545454545</v>
      </c>
      <c r="BF2299" s="8">
        <v>2.3232954545454545</v>
      </c>
      <c r="BG2299" s="8">
        <v>0</v>
      </c>
      <c r="BH2299" s="8">
        <v>0</v>
      </c>
      <c r="BI2299" s="8">
        <v>0</v>
      </c>
      <c r="BJ2299" s="8">
        <v>0</v>
      </c>
      <c r="BK2299" s="8">
        <v>0</v>
      </c>
      <c r="BL2299" s="8">
        <v>0</v>
      </c>
      <c r="BM2299" s="8">
        <v>0</v>
      </c>
      <c r="BN2299" s="8">
        <v>0</v>
      </c>
      <c r="BO2299" s="8">
        <v>0</v>
      </c>
      <c r="BP2299" s="8">
        <v>0</v>
      </c>
      <c r="BQ2299" s="8">
        <v>0</v>
      </c>
      <c r="BR2299" s="8">
        <v>0</v>
      </c>
    </row>
    <row r="2300" spans="1:70" x14ac:dyDescent="0.25">
      <c r="A2300" s="6">
        <v>35064793</v>
      </c>
      <c r="B2300" t="s">
        <v>4176</v>
      </c>
      <c r="C2300" s="7" t="s">
        <v>93</v>
      </c>
      <c r="D2300" s="7" t="s">
        <v>94</v>
      </c>
      <c r="E2300" s="7" t="s">
        <v>95</v>
      </c>
      <c r="F2300" t="s">
        <v>2507</v>
      </c>
      <c r="G2300" t="s">
        <v>2508</v>
      </c>
      <c r="H2300" t="s">
        <v>2202</v>
      </c>
      <c r="I2300" t="s">
        <v>1168</v>
      </c>
      <c r="J2300" t="s">
        <v>158</v>
      </c>
      <c r="K2300" t="s">
        <v>1101</v>
      </c>
      <c r="L2300">
        <v>34.645113000000002</v>
      </c>
      <c r="M2300">
        <v>-120.519378</v>
      </c>
      <c r="N2300" s="7" t="s">
        <v>2232</v>
      </c>
      <c r="O2300" s="7" t="s">
        <v>4177</v>
      </c>
      <c r="P2300" s="7" t="s">
        <v>2234</v>
      </c>
      <c r="Q2300" s="7" t="s">
        <v>170</v>
      </c>
      <c r="R2300" s="7">
        <v>1500</v>
      </c>
      <c r="S2300" s="7"/>
      <c r="T2300" s="7"/>
      <c r="U2300" s="7"/>
      <c r="V2300" s="7" t="s">
        <v>101</v>
      </c>
      <c r="W2300" s="8">
        <v>2.2996212121212123</v>
      </c>
      <c r="X2300" s="8">
        <v>0</v>
      </c>
      <c r="Y2300" s="8">
        <v>0</v>
      </c>
      <c r="Z2300" s="8">
        <v>2.2996212121212123</v>
      </c>
      <c r="AA2300" s="8">
        <v>0</v>
      </c>
      <c r="AB2300" s="8">
        <v>0</v>
      </c>
      <c r="AC2300" s="8">
        <v>0</v>
      </c>
      <c r="AD2300" s="8">
        <v>0</v>
      </c>
      <c r="AE2300" s="8">
        <v>2.2996212121212132</v>
      </c>
      <c r="AF2300" s="8">
        <v>0</v>
      </c>
      <c r="AG2300" s="8">
        <v>0</v>
      </c>
      <c r="AH2300" s="8">
        <v>2.2996212121212132</v>
      </c>
      <c r="AI2300" s="8">
        <v>0</v>
      </c>
      <c r="AJ2300" s="8">
        <v>0</v>
      </c>
      <c r="AK2300" s="8">
        <v>0</v>
      </c>
      <c r="AL2300" s="8">
        <v>0</v>
      </c>
      <c r="AM2300" s="8">
        <v>0</v>
      </c>
      <c r="AN2300" s="8">
        <v>0</v>
      </c>
      <c r="AO2300" s="8">
        <v>0</v>
      </c>
      <c r="AP2300" s="8">
        <v>0</v>
      </c>
      <c r="AQ2300" s="8">
        <v>0</v>
      </c>
      <c r="AR2300" s="8">
        <v>0</v>
      </c>
      <c r="AS2300" s="8">
        <v>0</v>
      </c>
      <c r="AT2300" s="8">
        <v>0</v>
      </c>
      <c r="AU2300" s="7">
        <v>0</v>
      </c>
      <c r="AV2300" s="7">
        <v>0</v>
      </c>
      <c r="AW2300" s="7">
        <v>0</v>
      </c>
      <c r="AX2300" s="7">
        <v>0</v>
      </c>
      <c r="AY2300" s="7">
        <v>0</v>
      </c>
      <c r="AZ2300" s="7">
        <v>0</v>
      </c>
      <c r="BA2300" s="7">
        <v>0</v>
      </c>
      <c r="BB2300" s="7">
        <v>0</v>
      </c>
      <c r="BC2300" s="8">
        <v>0</v>
      </c>
      <c r="BD2300" s="8">
        <v>0</v>
      </c>
      <c r="BE2300" s="8">
        <v>0</v>
      </c>
      <c r="BF2300" s="8">
        <v>0</v>
      </c>
      <c r="BG2300" s="8">
        <v>0</v>
      </c>
      <c r="BH2300" s="8">
        <v>0</v>
      </c>
      <c r="BI2300" s="8">
        <v>0</v>
      </c>
      <c r="BJ2300" s="8">
        <v>0</v>
      </c>
      <c r="BK2300" s="8">
        <v>0</v>
      </c>
      <c r="BL2300" s="8">
        <v>0</v>
      </c>
      <c r="BM2300" s="8">
        <v>0</v>
      </c>
      <c r="BN2300" s="8">
        <v>0</v>
      </c>
      <c r="BO2300" s="8">
        <v>0</v>
      </c>
      <c r="BP2300" s="8">
        <v>0</v>
      </c>
      <c r="BQ2300" s="8">
        <v>0</v>
      </c>
      <c r="BR2300" s="8">
        <v>0</v>
      </c>
    </row>
    <row r="2301" spans="1:70" x14ac:dyDescent="0.25">
      <c r="A2301" s="6">
        <v>35119401</v>
      </c>
      <c r="B2301" t="s">
        <v>4178</v>
      </c>
      <c r="C2301" s="7" t="s">
        <v>101</v>
      </c>
      <c r="D2301" s="7" t="s">
        <v>94</v>
      </c>
      <c r="E2301" s="7" t="s">
        <v>95</v>
      </c>
      <c r="F2301" t="s">
        <v>2507</v>
      </c>
      <c r="G2301" t="s">
        <v>2508</v>
      </c>
      <c r="H2301" t="s">
        <v>2207</v>
      </c>
      <c r="I2301" t="s">
        <v>157</v>
      </c>
      <c r="J2301" t="s">
        <v>158</v>
      </c>
      <c r="K2301" t="s">
        <v>159</v>
      </c>
      <c r="L2301">
        <v>37.101280000000003</v>
      </c>
      <c r="M2301">
        <v>-121.97899</v>
      </c>
      <c r="N2301" s="7" t="s">
        <v>4179</v>
      </c>
      <c r="O2301" s="7" t="s">
        <v>4180</v>
      </c>
      <c r="P2301" s="7" t="s">
        <v>4181</v>
      </c>
      <c r="Q2301" s="7" t="s">
        <v>170</v>
      </c>
      <c r="R2301" s="7">
        <v>2464</v>
      </c>
      <c r="S2301" s="7"/>
      <c r="T2301" s="7"/>
      <c r="U2301" s="7"/>
      <c r="V2301" s="7" t="s">
        <v>101</v>
      </c>
      <c r="W2301" s="8">
        <v>1.0763257575757577</v>
      </c>
      <c r="X2301" s="8">
        <v>0</v>
      </c>
      <c r="Y2301" s="8">
        <v>0</v>
      </c>
      <c r="Z2301" s="8">
        <v>1.0763257575757577</v>
      </c>
      <c r="AA2301" s="8">
        <v>0</v>
      </c>
      <c r="AB2301" s="8">
        <v>0</v>
      </c>
      <c r="AC2301" s="8">
        <v>0</v>
      </c>
      <c r="AD2301" s="8">
        <v>0</v>
      </c>
      <c r="AE2301" s="8">
        <v>0</v>
      </c>
      <c r="AF2301" s="8">
        <v>0</v>
      </c>
      <c r="AG2301" s="8">
        <v>0</v>
      </c>
      <c r="AH2301" s="8">
        <v>0</v>
      </c>
      <c r="AI2301" s="8">
        <v>1.0763257575757572</v>
      </c>
      <c r="AJ2301" s="8">
        <v>0</v>
      </c>
      <c r="AK2301" s="8">
        <v>0</v>
      </c>
      <c r="AL2301" s="8">
        <v>1.0763257575757572</v>
      </c>
      <c r="AM2301" s="8">
        <v>0</v>
      </c>
      <c r="AN2301" s="8">
        <v>0</v>
      </c>
      <c r="AO2301" s="8">
        <v>0</v>
      </c>
      <c r="AP2301" s="8">
        <v>0</v>
      </c>
      <c r="AQ2301" s="8">
        <v>0</v>
      </c>
      <c r="AR2301" s="8">
        <v>0</v>
      </c>
      <c r="AS2301" s="8">
        <v>0</v>
      </c>
      <c r="AT2301" s="8">
        <v>0</v>
      </c>
      <c r="AU2301" s="7">
        <v>0</v>
      </c>
      <c r="AV2301" s="7">
        <v>0</v>
      </c>
      <c r="AW2301" s="7">
        <v>0</v>
      </c>
      <c r="AX2301" s="7">
        <v>0</v>
      </c>
      <c r="AY2301" s="7">
        <v>0</v>
      </c>
      <c r="AZ2301" s="7">
        <v>0</v>
      </c>
      <c r="BA2301" s="7">
        <v>0</v>
      </c>
      <c r="BB2301" s="7">
        <v>0</v>
      </c>
      <c r="BC2301" s="8">
        <v>0</v>
      </c>
      <c r="BD2301" s="8">
        <v>0</v>
      </c>
      <c r="BE2301" s="8">
        <v>0</v>
      </c>
      <c r="BF2301" s="8">
        <v>0</v>
      </c>
      <c r="BG2301" s="8">
        <v>0</v>
      </c>
      <c r="BH2301" s="8">
        <v>0</v>
      </c>
      <c r="BI2301" s="8">
        <v>0</v>
      </c>
      <c r="BJ2301" s="8">
        <v>0</v>
      </c>
      <c r="BK2301" s="8">
        <v>0</v>
      </c>
      <c r="BL2301" s="8">
        <v>0</v>
      </c>
      <c r="BM2301" s="8">
        <v>0</v>
      </c>
      <c r="BN2301" s="8">
        <v>0</v>
      </c>
      <c r="BO2301" s="8">
        <v>0</v>
      </c>
      <c r="BP2301" s="8">
        <v>0</v>
      </c>
      <c r="BQ2301" s="8">
        <v>0</v>
      </c>
      <c r="BR2301" s="8">
        <v>0</v>
      </c>
    </row>
    <row r="2302" spans="1:70" x14ac:dyDescent="0.25">
      <c r="A2302" s="6">
        <v>35114100</v>
      </c>
      <c r="B2302" t="s">
        <v>4182</v>
      </c>
      <c r="C2302" s="7" t="s">
        <v>101</v>
      </c>
      <c r="D2302" s="7" t="s">
        <v>94</v>
      </c>
      <c r="E2302" s="7" t="s">
        <v>95</v>
      </c>
      <c r="F2302" t="s">
        <v>2507</v>
      </c>
      <c r="G2302" t="s">
        <v>2508</v>
      </c>
      <c r="H2302" t="s">
        <v>2207</v>
      </c>
      <c r="I2302" t="s">
        <v>157</v>
      </c>
      <c r="J2302" t="s">
        <v>158</v>
      </c>
      <c r="K2302" t="s">
        <v>159</v>
      </c>
      <c r="L2302">
        <v>37.108763531299999</v>
      </c>
      <c r="M2302">
        <v>-121.9868076716</v>
      </c>
      <c r="N2302" s="7" t="s">
        <v>4179</v>
      </c>
      <c r="O2302" s="7" t="s">
        <v>4180</v>
      </c>
      <c r="P2302" s="7" t="s">
        <v>4181</v>
      </c>
      <c r="Q2302" s="7" t="s">
        <v>170</v>
      </c>
      <c r="R2302" s="7">
        <v>2464</v>
      </c>
      <c r="S2302" s="7">
        <v>797</v>
      </c>
      <c r="T2302" s="7" t="s">
        <v>206</v>
      </c>
      <c r="U2302" s="7"/>
      <c r="V2302" s="7" t="s">
        <v>101</v>
      </c>
      <c r="W2302" s="8">
        <v>0.9507575757575758</v>
      </c>
      <c r="X2302" s="8">
        <v>0</v>
      </c>
      <c r="Y2302" s="8">
        <v>0</v>
      </c>
      <c r="Z2302" s="8">
        <v>0.9507575757575758</v>
      </c>
      <c r="AA2302" s="8">
        <v>0</v>
      </c>
      <c r="AB2302" s="8">
        <v>0</v>
      </c>
      <c r="AC2302" s="8">
        <v>0</v>
      </c>
      <c r="AD2302" s="8">
        <v>0</v>
      </c>
      <c r="AE2302" s="8">
        <v>0</v>
      </c>
      <c r="AF2302" s="8">
        <v>0</v>
      </c>
      <c r="AG2302" s="8">
        <v>0</v>
      </c>
      <c r="AH2302" s="8">
        <v>0</v>
      </c>
      <c r="AI2302" s="8">
        <v>0</v>
      </c>
      <c r="AJ2302" s="8">
        <v>0</v>
      </c>
      <c r="AK2302" s="8">
        <v>0</v>
      </c>
      <c r="AL2302" s="8">
        <v>0</v>
      </c>
      <c r="AM2302" s="8">
        <v>0.9507575757575758</v>
      </c>
      <c r="AN2302" s="8">
        <v>0</v>
      </c>
      <c r="AO2302" s="8">
        <v>0</v>
      </c>
      <c r="AP2302" s="8">
        <v>0.9507575757575758</v>
      </c>
      <c r="AQ2302" s="8">
        <v>0</v>
      </c>
      <c r="AR2302" s="8">
        <v>0</v>
      </c>
      <c r="AS2302" s="8">
        <v>0</v>
      </c>
      <c r="AT2302" s="8">
        <v>0</v>
      </c>
      <c r="AU2302" s="7">
        <v>0</v>
      </c>
      <c r="AV2302" s="7">
        <v>0</v>
      </c>
      <c r="AW2302" s="7">
        <v>0</v>
      </c>
      <c r="AX2302" s="7">
        <v>0</v>
      </c>
      <c r="AY2302" s="7">
        <v>0</v>
      </c>
      <c r="AZ2302" s="7">
        <v>0</v>
      </c>
      <c r="BA2302" s="7">
        <v>0</v>
      </c>
      <c r="BB2302" s="7">
        <v>0</v>
      </c>
      <c r="BC2302" s="8">
        <v>0</v>
      </c>
      <c r="BD2302" s="8">
        <v>0</v>
      </c>
      <c r="BE2302" s="8">
        <v>0</v>
      </c>
      <c r="BF2302" s="8">
        <v>0</v>
      </c>
      <c r="BG2302" s="8">
        <v>0</v>
      </c>
      <c r="BH2302" s="8">
        <v>0</v>
      </c>
      <c r="BI2302" s="8">
        <v>0</v>
      </c>
      <c r="BJ2302" s="8">
        <v>0</v>
      </c>
      <c r="BK2302" s="8">
        <v>0</v>
      </c>
      <c r="BL2302" s="8">
        <v>0</v>
      </c>
      <c r="BM2302" s="8">
        <v>0</v>
      </c>
      <c r="BN2302" s="8">
        <v>0</v>
      </c>
      <c r="BO2302" s="8">
        <v>0</v>
      </c>
      <c r="BP2302" s="8">
        <v>0</v>
      </c>
      <c r="BQ2302" s="8">
        <v>0</v>
      </c>
      <c r="BR2302" s="8">
        <v>0</v>
      </c>
    </row>
    <row r="2303" spans="1:70" x14ac:dyDescent="0.25">
      <c r="A2303" s="6">
        <v>35114101</v>
      </c>
      <c r="B2303" t="s">
        <v>4183</v>
      </c>
      <c r="C2303" s="7" t="s">
        <v>101</v>
      </c>
      <c r="D2303" s="7" t="s">
        <v>94</v>
      </c>
      <c r="E2303" s="7" t="s">
        <v>95</v>
      </c>
      <c r="F2303" t="s">
        <v>2507</v>
      </c>
      <c r="G2303" t="s">
        <v>2508</v>
      </c>
      <c r="H2303" t="s">
        <v>2207</v>
      </c>
      <c r="I2303" t="s">
        <v>157</v>
      </c>
      <c r="J2303" t="s">
        <v>158</v>
      </c>
      <c r="K2303" t="s">
        <v>159</v>
      </c>
      <c r="L2303">
        <v>37.102415029600003</v>
      </c>
      <c r="M2303">
        <v>-121.9848034847</v>
      </c>
      <c r="N2303" s="7" t="s">
        <v>4179</v>
      </c>
      <c r="O2303" s="7" t="s">
        <v>4180</v>
      </c>
      <c r="P2303" s="7" t="s">
        <v>4181</v>
      </c>
      <c r="Q2303" s="7" t="s">
        <v>170</v>
      </c>
      <c r="R2303" s="7">
        <v>2464</v>
      </c>
      <c r="S2303" s="7"/>
      <c r="T2303" s="7"/>
      <c r="U2303" s="7"/>
      <c r="V2303" s="7" t="s">
        <v>101</v>
      </c>
      <c r="W2303" s="8">
        <v>1.3017045454545455</v>
      </c>
      <c r="X2303" s="8">
        <v>0</v>
      </c>
      <c r="Y2303" s="8">
        <v>0</v>
      </c>
      <c r="Z2303" s="8">
        <v>1.3017045454545455</v>
      </c>
      <c r="AA2303" s="8">
        <v>0</v>
      </c>
      <c r="AB2303" s="8">
        <v>0</v>
      </c>
      <c r="AC2303" s="8">
        <v>0</v>
      </c>
      <c r="AD2303" s="8">
        <v>0</v>
      </c>
      <c r="AE2303" s="8">
        <v>0</v>
      </c>
      <c r="AF2303" s="8">
        <v>0</v>
      </c>
      <c r="AG2303" s="8">
        <v>0</v>
      </c>
      <c r="AH2303" s="8">
        <v>0</v>
      </c>
      <c r="AI2303" s="8">
        <v>1.3017045454545453</v>
      </c>
      <c r="AJ2303" s="8">
        <v>0</v>
      </c>
      <c r="AK2303" s="8">
        <v>0</v>
      </c>
      <c r="AL2303" s="8">
        <v>1.3017045454545453</v>
      </c>
      <c r="AM2303" s="8">
        <v>0</v>
      </c>
      <c r="AN2303" s="8">
        <v>0</v>
      </c>
      <c r="AO2303" s="8">
        <v>0</v>
      </c>
      <c r="AP2303" s="8">
        <v>0</v>
      </c>
      <c r="AQ2303" s="8">
        <v>0</v>
      </c>
      <c r="AR2303" s="8">
        <v>0</v>
      </c>
      <c r="AS2303" s="8">
        <v>0</v>
      </c>
      <c r="AT2303" s="8">
        <v>0</v>
      </c>
      <c r="AU2303" s="7">
        <v>0</v>
      </c>
      <c r="AV2303" s="7">
        <v>0</v>
      </c>
      <c r="AW2303" s="7">
        <v>0</v>
      </c>
      <c r="AX2303" s="7">
        <v>0</v>
      </c>
      <c r="AY2303" s="7">
        <v>0</v>
      </c>
      <c r="AZ2303" s="7">
        <v>0</v>
      </c>
      <c r="BA2303" s="7">
        <v>0</v>
      </c>
      <c r="BB2303" s="7">
        <v>0</v>
      </c>
      <c r="BC2303" s="8">
        <v>0</v>
      </c>
      <c r="BD2303" s="8">
        <v>0</v>
      </c>
      <c r="BE2303" s="8">
        <v>0</v>
      </c>
      <c r="BF2303" s="8">
        <v>0</v>
      </c>
      <c r="BG2303" s="8">
        <v>0</v>
      </c>
      <c r="BH2303" s="8">
        <v>0</v>
      </c>
      <c r="BI2303" s="8">
        <v>0</v>
      </c>
      <c r="BJ2303" s="8">
        <v>0</v>
      </c>
      <c r="BK2303" s="8">
        <v>0</v>
      </c>
      <c r="BL2303" s="8">
        <v>0</v>
      </c>
      <c r="BM2303" s="8">
        <v>0</v>
      </c>
      <c r="BN2303" s="8">
        <v>0</v>
      </c>
      <c r="BO2303" s="8">
        <v>0</v>
      </c>
      <c r="BP2303" s="8">
        <v>0</v>
      </c>
      <c r="BQ2303" s="8">
        <v>0</v>
      </c>
      <c r="BR2303" s="8">
        <v>0</v>
      </c>
    </row>
    <row r="2304" spans="1:70" x14ac:dyDescent="0.25">
      <c r="A2304" s="6">
        <v>35114102</v>
      </c>
      <c r="B2304" t="s">
        <v>4184</v>
      </c>
      <c r="C2304" s="7" t="s">
        <v>101</v>
      </c>
      <c r="D2304" s="7" t="s">
        <v>94</v>
      </c>
      <c r="E2304" s="7" t="s">
        <v>95</v>
      </c>
      <c r="F2304" t="s">
        <v>2507</v>
      </c>
      <c r="G2304" t="s">
        <v>2508</v>
      </c>
      <c r="H2304" t="s">
        <v>2207</v>
      </c>
      <c r="I2304" t="s">
        <v>157</v>
      </c>
      <c r="J2304" t="s">
        <v>158</v>
      </c>
      <c r="K2304" t="s">
        <v>159</v>
      </c>
      <c r="L2304">
        <v>37.098736548200002</v>
      </c>
      <c r="M2304">
        <v>-121.989528471</v>
      </c>
      <c r="N2304" s="7" t="s">
        <v>4179</v>
      </c>
      <c r="O2304" s="7" t="s">
        <v>4180</v>
      </c>
      <c r="P2304" s="7" t="s">
        <v>4181</v>
      </c>
      <c r="Q2304" s="7" t="s">
        <v>170</v>
      </c>
      <c r="R2304" s="7">
        <v>2464</v>
      </c>
      <c r="S2304" s="7">
        <v>797</v>
      </c>
      <c r="T2304" s="7" t="s">
        <v>206</v>
      </c>
      <c r="U2304" s="7"/>
      <c r="V2304" s="7" t="s">
        <v>101</v>
      </c>
      <c r="W2304" s="8">
        <v>0.73428030303030301</v>
      </c>
      <c r="X2304" s="8">
        <v>0</v>
      </c>
      <c r="Y2304" s="8">
        <v>0</v>
      </c>
      <c r="Z2304" s="8">
        <v>0.73428030303030301</v>
      </c>
      <c r="AA2304" s="8">
        <v>0</v>
      </c>
      <c r="AB2304" s="8">
        <v>0</v>
      </c>
      <c r="AC2304" s="8">
        <v>0</v>
      </c>
      <c r="AD2304" s="8">
        <v>0</v>
      </c>
      <c r="AE2304" s="8">
        <v>0</v>
      </c>
      <c r="AF2304" s="8">
        <v>0</v>
      </c>
      <c r="AG2304" s="8">
        <v>0</v>
      </c>
      <c r="AH2304" s="8">
        <v>0</v>
      </c>
      <c r="AI2304" s="8">
        <v>0.15890151515151513</v>
      </c>
      <c r="AJ2304" s="8">
        <v>0</v>
      </c>
      <c r="AK2304" s="8">
        <v>0</v>
      </c>
      <c r="AL2304" s="8">
        <v>0.15890151515151513</v>
      </c>
      <c r="AM2304" s="8">
        <v>0.57537878787878793</v>
      </c>
      <c r="AN2304" s="8">
        <v>0</v>
      </c>
      <c r="AO2304" s="8">
        <v>0</v>
      </c>
      <c r="AP2304" s="8">
        <v>0.57537878787878793</v>
      </c>
      <c r="AQ2304" s="8">
        <v>0</v>
      </c>
      <c r="AR2304" s="8">
        <v>0</v>
      </c>
      <c r="AS2304" s="8">
        <v>0</v>
      </c>
      <c r="AT2304" s="8">
        <v>0</v>
      </c>
      <c r="AU2304" s="7">
        <v>0</v>
      </c>
      <c r="AV2304" s="7">
        <v>0</v>
      </c>
      <c r="AW2304" s="7">
        <v>0</v>
      </c>
      <c r="AX2304" s="7">
        <v>0</v>
      </c>
      <c r="AY2304" s="7">
        <v>0</v>
      </c>
      <c r="AZ2304" s="7">
        <v>0</v>
      </c>
      <c r="BA2304" s="7">
        <v>0</v>
      </c>
      <c r="BB2304" s="7">
        <v>0</v>
      </c>
      <c r="BC2304" s="8">
        <v>0</v>
      </c>
      <c r="BD2304" s="8">
        <v>0</v>
      </c>
      <c r="BE2304" s="8">
        <v>0</v>
      </c>
      <c r="BF2304" s="8">
        <v>0</v>
      </c>
      <c r="BG2304" s="8">
        <v>0</v>
      </c>
      <c r="BH2304" s="8">
        <v>0</v>
      </c>
      <c r="BI2304" s="8">
        <v>0</v>
      </c>
      <c r="BJ2304" s="8">
        <v>0</v>
      </c>
      <c r="BK2304" s="8">
        <v>0</v>
      </c>
      <c r="BL2304" s="8">
        <v>0</v>
      </c>
      <c r="BM2304" s="8">
        <v>0</v>
      </c>
      <c r="BN2304" s="8">
        <v>0</v>
      </c>
      <c r="BO2304" s="8">
        <v>0</v>
      </c>
      <c r="BP2304" s="8">
        <v>0</v>
      </c>
      <c r="BQ2304" s="8">
        <v>0</v>
      </c>
      <c r="BR2304" s="8">
        <v>0</v>
      </c>
    </row>
    <row r="2305" spans="1:70" x14ac:dyDescent="0.25">
      <c r="A2305" s="6">
        <v>35114103</v>
      </c>
      <c r="B2305" t="s">
        <v>4185</v>
      </c>
      <c r="C2305" s="7" t="s">
        <v>101</v>
      </c>
      <c r="D2305" s="7" t="s">
        <v>94</v>
      </c>
      <c r="E2305" s="7" t="s">
        <v>95</v>
      </c>
      <c r="F2305" t="s">
        <v>2507</v>
      </c>
      <c r="G2305" t="s">
        <v>2508</v>
      </c>
      <c r="H2305" t="s">
        <v>2207</v>
      </c>
      <c r="I2305" t="s">
        <v>157</v>
      </c>
      <c r="J2305" t="s">
        <v>158</v>
      </c>
      <c r="K2305" t="s">
        <v>159</v>
      </c>
      <c r="L2305">
        <v>37.099696843300002</v>
      </c>
      <c r="M2305">
        <v>-121.9916021856</v>
      </c>
      <c r="N2305" s="7" t="s">
        <v>4179</v>
      </c>
      <c r="O2305" s="7" t="s">
        <v>4180</v>
      </c>
      <c r="P2305" s="7" t="s">
        <v>4181</v>
      </c>
      <c r="Q2305" s="7" t="s">
        <v>170</v>
      </c>
      <c r="R2305" s="7">
        <v>2464</v>
      </c>
      <c r="S2305" s="7">
        <v>797</v>
      </c>
      <c r="T2305" s="7" t="s">
        <v>206</v>
      </c>
      <c r="U2305" s="7"/>
      <c r="V2305" s="7" t="s">
        <v>101</v>
      </c>
      <c r="W2305" s="8">
        <v>1.1293560606060606</v>
      </c>
      <c r="X2305" s="8">
        <v>0</v>
      </c>
      <c r="Y2305" s="8">
        <v>0</v>
      </c>
      <c r="Z2305" s="8">
        <v>1.1293560606060606</v>
      </c>
      <c r="AA2305" s="8">
        <v>0</v>
      </c>
      <c r="AB2305" s="8">
        <v>0</v>
      </c>
      <c r="AC2305" s="8">
        <v>0</v>
      </c>
      <c r="AD2305" s="8">
        <v>0</v>
      </c>
      <c r="AE2305" s="8">
        <v>0</v>
      </c>
      <c r="AF2305" s="8">
        <v>0</v>
      </c>
      <c r="AG2305" s="8">
        <v>0</v>
      </c>
      <c r="AH2305" s="8">
        <v>0</v>
      </c>
      <c r="AI2305" s="8">
        <v>0</v>
      </c>
      <c r="AJ2305" s="8">
        <v>0</v>
      </c>
      <c r="AK2305" s="8">
        <v>0</v>
      </c>
      <c r="AL2305" s="8">
        <v>0</v>
      </c>
      <c r="AM2305" s="8">
        <v>1.1293560606060606</v>
      </c>
      <c r="AN2305" s="8">
        <v>0</v>
      </c>
      <c r="AO2305" s="8">
        <v>0</v>
      </c>
      <c r="AP2305" s="8">
        <v>1.1293560606060606</v>
      </c>
      <c r="AQ2305" s="8">
        <v>0</v>
      </c>
      <c r="AR2305" s="8">
        <v>0</v>
      </c>
      <c r="AS2305" s="8">
        <v>0</v>
      </c>
      <c r="AT2305" s="8">
        <v>0</v>
      </c>
      <c r="AU2305" s="7">
        <v>0</v>
      </c>
      <c r="AV2305" s="7">
        <v>0</v>
      </c>
      <c r="AW2305" s="7">
        <v>0</v>
      </c>
      <c r="AX2305" s="7">
        <v>0</v>
      </c>
      <c r="AY2305" s="7">
        <v>0</v>
      </c>
      <c r="AZ2305" s="7">
        <v>0</v>
      </c>
      <c r="BA2305" s="7">
        <v>0</v>
      </c>
      <c r="BB2305" s="7">
        <v>0</v>
      </c>
      <c r="BC2305" s="8">
        <v>0</v>
      </c>
      <c r="BD2305" s="8">
        <v>0</v>
      </c>
      <c r="BE2305" s="8">
        <v>0</v>
      </c>
      <c r="BF2305" s="8">
        <v>0</v>
      </c>
      <c r="BG2305" s="8">
        <v>0</v>
      </c>
      <c r="BH2305" s="8">
        <v>0</v>
      </c>
      <c r="BI2305" s="8">
        <v>0</v>
      </c>
      <c r="BJ2305" s="8">
        <v>0</v>
      </c>
      <c r="BK2305" s="8">
        <v>0</v>
      </c>
      <c r="BL2305" s="8">
        <v>0</v>
      </c>
      <c r="BM2305" s="8">
        <v>0</v>
      </c>
      <c r="BN2305" s="8">
        <v>0</v>
      </c>
      <c r="BO2305" s="8">
        <v>0</v>
      </c>
      <c r="BP2305" s="8">
        <v>0</v>
      </c>
      <c r="BQ2305" s="8">
        <v>0</v>
      </c>
      <c r="BR2305" s="8">
        <v>0</v>
      </c>
    </row>
    <row r="2306" spans="1:70" x14ac:dyDescent="0.25">
      <c r="A2306" s="6">
        <v>35114104</v>
      </c>
      <c r="B2306" t="s">
        <v>4186</v>
      </c>
      <c r="C2306" s="7" t="s">
        <v>101</v>
      </c>
      <c r="D2306" s="7" t="s">
        <v>94</v>
      </c>
      <c r="E2306" s="7" t="s">
        <v>95</v>
      </c>
      <c r="F2306" t="s">
        <v>2507</v>
      </c>
      <c r="G2306" t="s">
        <v>2508</v>
      </c>
      <c r="H2306" t="s">
        <v>2207</v>
      </c>
      <c r="I2306" t="s">
        <v>157</v>
      </c>
      <c r="J2306" t="s">
        <v>158</v>
      </c>
      <c r="K2306" t="s">
        <v>159</v>
      </c>
      <c r="L2306">
        <v>37.093259125800003</v>
      </c>
      <c r="M2306">
        <v>-121.9914743696</v>
      </c>
      <c r="N2306" s="7" t="s">
        <v>4179</v>
      </c>
      <c r="O2306" s="7" t="s">
        <v>4180</v>
      </c>
      <c r="P2306" s="7" t="s">
        <v>4181</v>
      </c>
      <c r="Q2306" s="7" t="s">
        <v>170</v>
      </c>
      <c r="R2306" s="7">
        <v>2464</v>
      </c>
      <c r="S2306" s="7"/>
      <c r="T2306" s="7"/>
      <c r="U2306" s="7"/>
      <c r="V2306" s="7" t="s">
        <v>101</v>
      </c>
      <c r="W2306" s="8">
        <v>1.4725378787878789</v>
      </c>
      <c r="X2306" s="8">
        <v>0</v>
      </c>
      <c r="Y2306" s="8">
        <v>0</v>
      </c>
      <c r="Z2306" s="8">
        <v>1.4725378787878789</v>
      </c>
      <c r="AA2306" s="8">
        <v>0</v>
      </c>
      <c r="AB2306" s="8">
        <v>0</v>
      </c>
      <c r="AC2306" s="8">
        <v>0</v>
      </c>
      <c r="AD2306" s="8">
        <v>0</v>
      </c>
      <c r="AE2306" s="8">
        <v>0</v>
      </c>
      <c r="AF2306" s="8">
        <v>0</v>
      </c>
      <c r="AG2306" s="8">
        <v>0</v>
      </c>
      <c r="AH2306" s="8">
        <v>0</v>
      </c>
      <c r="AI2306" s="8">
        <v>1.4725378787878787</v>
      </c>
      <c r="AJ2306" s="8">
        <v>0</v>
      </c>
      <c r="AK2306" s="8">
        <v>0</v>
      </c>
      <c r="AL2306" s="8">
        <v>1.4725378787878787</v>
      </c>
      <c r="AM2306" s="8">
        <v>0</v>
      </c>
      <c r="AN2306" s="8">
        <v>0</v>
      </c>
      <c r="AO2306" s="8">
        <v>0</v>
      </c>
      <c r="AP2306" s="8">
        <v>0</v>
      </c>
      <c r="AQ2306" s="8">
        <v>0</v>
      </c>
      <c r="AR2306" s="8">
        <v>0</v>
      </c>
      <c r="AS2306" s="8">
        <v>0</v>
      </c>
      <c r="AT2306" s="8">
        <v>0</v>
      </c>
      <c r="AU2306" s="7">
        <v>0</v>
      </c>
      <c r="AV2306" s="7">
        <v>0</v>
      </c>
      <c r="AW2306" s="7">
        <v>0</v>
      </c>
      <c r="AX2306" s="7">
        <v>0</v>
      </c>
      <c r="AY2306" s="7">
        <v>0</v>
      </c>
      <c r="AZ2306" s="7">
        <v>0</v>
      </c>
      <c r="BA2306" s="7">
        <v>0</v>
      </c>
      <c r="BB2306" s="7">
        <v>0</v>
      </c>
      <c r="BC2306" s="8">
        <v>0</v>
      </c>
      <c r="BD2306" s="8">
        <v>0</v>
      </c>
      <c r="BE2306" s="8">
        <v>0</v>
      </c>
      <c r="BF2306" s="8">
        <v>0</v>
      </c>
      <c r="BG2306" s="8">
        <v>0</v>
      </c>
      <c r="BH2306" s="8">
        <v>0</v>
      </c>
      <c r="BI2306" s="8">
        <v>0</v>
      </c>
      <c r="BJ2306" s="8">
        <v>0</v>
      </c>
      <c r="BK2306" s="8">
        <v>0</v>
      </c>
      <c r="BL2306" s="8">
        <v>0</v>
      </c>
      <c r="BM2306" s="8">
        <v>0</v>
      </c>
      <c r="BN2306" s="8">
        <v>0</v>
      </c>
      <c r="BO2306" s="8">
        <v>0</v>
      </c>
      <c r="BP2306" s="8">
        <v>0</v>
      </c>
      <c r="BQ2306" s="8">
        <v>0</v>
      </c>
      <c r="BR2306" s="8">
        <v>0</v>
      </c>
    </row>
    <row r="2307" spans="1:70" x14ac:dyDescent="0.25">
      <c r="A2307" s="6">
        <v>35403558</v>
      </c>
      <c r="B2307" t="s">
        <v>4187</v>
      </c>
      <c r="C2307" s="7" t="s">
        <v>82</v>
      </c>
      <c r="D2307" s="7" t="s">
        <v>2647</v>
      </c>
      <c r="E2307" s="7" t="s">
        <v>83</v>
      </c>
      <c r="F2307" t="s">
        <v>2507</v>
      </c>
      <c r="G2307" t="s">
        <v>2648</v>
      </c>
      <c r="H2307" t="s">
        <v>2144</v>
      </c>
      <c r="I2307" t="s">
        <v>152</v>
      </c>
      <c r="J2307" t="s">
        <v>153</v>
      </c>
      <c r="K2307" t="s">
        <v>154</v>
      </c>
      <c r="L2307">
        <v>38.579726586100001</v>
      </c>
      <c r="M2307">
        <v>-122.593303621</v>
      </c>
      <c r="N2307" s="7" t="s">
        <v>2145</v>
      </c>
      <c r="O2307" s="7" t="s">
        <v>2261</v>
      </c>
      <c r="P2307" s="7" t="s">
        <v>2147</v>
      </c>
      <c r="Q2307" s="7" t="s">
        <v>170</v>
      </c>
      <c r="R2307" s="7">
        <v>1005</v>
      </c>
      <c r="S2307" s="7">
        <v>105</v>
      </c>
      <c r="T2307" s="7" t="s">
        <v>123</v>
      </c>
      <c r="U2307" s="7"/>
      <c r="V2307" s="7" t="s">
        <v>2625</v>
      </c>
      <c r="W2307" s="8">
        <v>0</v>
      </c>
      <c r="X2307" s="8">
        <v>1.73</v>
      </c>
      <c r="Y2307" s="8">
        <v>0</v>
      </c>
      <c r="Z2307" s="8">
        <v>1.73</v>
      </c>
      <c r="AA2307" s="8">
        <v>0</v>
      </c>
      <c r="AB2307" s="8">
        <v>0</v>
      </c>
      <c r="AC2307" s="8">
        <v>0</v>
      </c>
      <c r="AD2307" s="8">
        <v>0</v>
      </c>
      <c r="AE2307" s="8">
        <v>0</v>
      </c>
      <c r="AF2307" s="8">
        <v>0</v>
      </c>
      <c r="AG2307" s="8">
        <v>0</v>
      </c>
      <c r="AH2307" s="8">
        <v>0</v>
      </c>
      <c r="AI2307" s="8">
        <v>0</v>
      </c>
      <c r="AJ2307" s="8">
        <v>0</v>
      </c>
      <c r="AK2307" s="8">
        <v>0</v>
      </c>
      <c r="AL2307" s="8">
        <v>0</v>
      </c>
      <c r="AM2307" s="8">
        <v>0</v>
      </c>
      <c r="AN2307" s="8">
        <v>0</v>
      </c>
      <c r="AO2307" s="8">
        <v>0</v>
      </c>
      <c r="AP2307" s="8">
        <v>0</v>
      </c>
      <c r="AQ2307" s="8">
        <v>0</v>
      </c>
      <c r="AR2307" s="8">
        <v>0</v>
      </c>
      <c r="AS2307" s="8">
        <v>0</v>
      </c>
      <c r="AT2307" s="8">
        <v>0</v>
      </c>
      <c r="AU2307" s="7">
        <v>0</v>
      </c>
      <c r="AV2307" s="7">
        <v>0</v>
      </c>
      <c r="AW2307" s="7">
        <v>0</v>
      </c>
      <c r="AX2307" s="7">
        <v>0</v>
      </c>
      <c r="AY2307" s="7">
        <v>0</v>
      </c>
      <c r="AZ2307" s="7">
        <v>0</v>
      </c>
      <c r="BA2307" s="7">
        <v>0</v>
      </c>
      <c r="BB2307" s="7">
        <v>0</v>
      </c>
      <c r="BC2307" s="8">
        <v>0</v>
      </c>
      <c r="BD2307" s="8">
        <v>1.73</v>
      </c>
      <c r="BE2307" s="8">
        <v>0</v>
      </c>
      <c r="BF2307" s="8">
        <v>1.73</v>
      </c>
      <c r="BG2307" s="8">
        <v>0</v>
      </c>
      <c r="BH2307" s="8">
        <v>0</v>
      </c>
      <c r="BI2307" s="8">
        <v>0</v>
      </c>
      <c r="BJ2307" s="8">
        <v>0</v>
      </c>
      <c r="BK2307" s="8">
        <v>0</v>
      </c>
      <c r="BL2307" s="8">
        <v>0</v>
      </c>
      <c r="BM2307" s="8">
        <v>0</v>
      </c>
      <c r="BN2307" s="8">
        <v>0</v>
      </c>
      <c r="BO2307" s="8">
        <v>0</v>
      </c>
      <c r="BP2307" s="8">
        <v>0</v>
      </c>
      <c r="BQ2307" s="8">
        <v>0</v>
      </c>
      <c r="BR2307" s="8">
        <v>0</v>
      </c>
    </row>
    <row r="2308" spans="1:70" x14ac:dyDescent="0.25">
      <c r="A2308" s="6">
        <v>35367464</v>
      </c>
      <c r="B2308" t="s">
        <v>4188</v>
      </c>
      <c r="C2308" s="7" t="s">
        <v>82</v>
      </c>
      <c r="D2308" s="7" t="s">
        <v>2647</v>
      </c>
      <c r="E2308" s="7" t="s">
        <v>83</v>
      </c>
      <c r="F2308" t="s">
        <v>2507</v>
      </c>
      <c r="G2308" t="s">
        <v>2648</v>
      </c>
      <c r="H2308" t="s">
        <v>2144</v>
      </c>
      <c r="I2308" t="s">
        <v>152</v>
      </c>
      <c r="J2308" t="s">
        <v>153</v>
      </c>
      <c r="K2308" t="s">
        <v>154</v>
      </c>
      <c r="L2308">
        <v>38.589071052400001</v>
      </c>
      <c r="M2308">
        <v>-122.60683417929999</v>
      </c>
      <c r="N2308" s="7" t="s">
        <v>2145</v>
      </c>
      <c r="O2308" s="7" t="s">
        <v>2261</v>
      </c>
      <c r="P2308" s="7" t="s">
        <v>2147</v>
      </c>
      <c r="Q2308" s="7" t="s">
        <v>170</v>
      </c>
      <c r="R2308" s="7">
        <v>1005</v>
      </c>
      <c r="S2308" s="7">
        <v>105</v>
      </c>
      <c r="T2308" s="7" t="s">
        <v>123</v>
      </c>
      <c r="U2308" s="7"/>
      <c r="V2308" s="7" t="s">
        <v>2625</v>
      </c>
      <c r="W2308" s="8">
        <v>0</v>
      </c>
      <c r="X2308" s="8">
        <v>5.65</v>
      </c>
      <c r="Y2308" s="8">
        <v>0</v>
      </c>
      <c r="Z2308" s="8">
        <v>5.65</v>
      </c>
      <c r="AA2308" s="8">
        <v>0</v>
      </c>
      <c r="AB2308" s="8">
        <v>0</v>
      </c>
      <c r="AC2308" s="8">
        <v>0</v>
      </c>
      <c r="AD2308" s="8">
        <v>0</v>
      </c>
      <c r="AE2308" s="8">
        <v>0</v>
      </c>
      <c r="AF2308" s="8">
        <v>0</v>
      </c>
      <c r="AG2308" s="8">
        <v>0</v>
      </c>
      <c r="AH2308" s="8">
        <v>0</v>
      </c>
      <c r="AI2308" s="8">
        <v>0</v>
      </c>
      <c r="AJ2308" s="8">
        <v>0</v>
      </c>
      <c r="AK2308" s="8">
        <v>0</v>
      </c>
      <c r="AL2308" s="8">
        <v>0</v>
      </c>
      <c r="AM2308" s="8">
        <v>0</v>
      </c>
      <c r="AN2308" s="8">
        <v>0</v>
      </c>
      <c r="AO2308" s="8">
        <v>0</v>
      </c>
      <c r="AP2308" s="8">
        <v>0</v>
      </c>
      <c r="AQ2308" s="8">
        <v>0</v>
      </c>
      <c r="AR2308" s="8">
        <v>0</v>
      </c>
      <c r="AS2308" s="8">
        <v>0</v>
      </c>
      <c r="AT2308" s="8">
        <v>0</v>
      </c>
      <c r="AU2308" s="7">
        <v>0</v>
      </c>
      <c r="AV2308" s="7">
        <v>0</v>
      </c>
      <c r="AW2308" s="7">
        <v>0</v>
      </c>
      <c r="AX2308" s="7">
        <v>0</v>
      </c>
      <c r="AY2308" s="7">
        <v>0</v>
      </c>
      <c r="AZ2308" s="7">
        <v>0</v>
      </c>
      <c r="BA2308" s="7">
        <v>0</v>
      </c>
      <c r="BB2308" s="7">
        <v>0</v>
      </c>
      <c r="BC2308" s="8">
        <v>0</v>
      </c>
      <c r="BD2308" s="8">
        <v>5.65</v>
      </c>
      <c r="BE2308" s="8">
        <v>0</v>
      </c>
      <c r="BF2308" s="8">
        <v>5.65</v>
      </c>
      <c r="BG2308" s="8">
        <v>0</v>
      </c>
      <c r="BH2308" s="8">
        <v>0</v>
      </c>
      <c r="BI2308" s="8">
        <v>0</v>
      </c>
      <c r="BJ2308" s="8">
        <v>0</v>
      </c>
      <c r="BK2308" s="8">
        <v>0</v>
      </c>
      <c r="BL2308" s="8">
        <v>0</v>
      </c>
      <c r="BM2308" s="8">
        <v>0</v>
      </c>
      <c r="BN2308" s="8">
        <v>0</v>
      </c>
      <c r="BO2308" s="8">
        <v>0</v>
      </c>
      <c r="BP2308" s="8">
        <v>0</v>
      </c>
      <c r="BQ2308" s="8">
        <v>0</v>
      </c>
      <c r="BR2308" s="8">
        <v>0</v>
      </c>
    </row>
    <row r="2309" spans="1:70" x14ac:dyDescent="0.25">
      <c r="A2309" s="6">
        <v>35373597</v>
      </c>
      <c r="B2309" t="s">
        <v>4189</v>
      </c>
      <c r="C2309" s="7" t="s">
        <v>82</v>
      </c>
      <c r="D2309" s="7" t="s">
        <v>2647</v>
      </c>
      <c r="E2309" s="7" t="s">
        <v>83</v>
      </c>
      <c r="F2309" t="s">
        <v>2507</v>
      </c>
      <c r="G2309" t="s">
        <v>2648</v>
      </c>
      <c r="H2309" t="s">
        <v>2144</v>
      </c>
      <c r="I2309" t="s">
        <v>152</v>
      </c>
      <c r="J2309" t="s">
        <v>153</v>
      </c>
      <c r="K2309" t="s">
        <v>154</v>
      </c>
      <c r="L2309">
        <v>38.595065605999999</v>
      </c>
      <c r="M2309">
        <v>-122.6024117196</v>
      </c>
      <c r="N2309" s="7" t="s">
        <v>2145</v>
      </c>
      <c r="O2309" s="7" t="s">
        <v>2261</v>
      </c>
      <c r="P2309" s="7" t="s">
        <v>2147</v>
      </c>
      <c r="Q2309" s="7" t="s">
        <v>170</v>
      </c>
      <c r="R2309" s="7">
        <v>1005</v>
      </c>
      <c r="S2309" s="7">
        <v>105</v>
      </c>
      <c r="T2309" s="7" t="s">
        <v>123</v>
      </c>
      <c r="U2309" s="7"/>
      <c r="V2309" s="7" t="s">
        <v>222</v>
      </c>
      <c r="W2309" s="8">
        <v>0</v>
      </c>
      <c r="X2309" s="8">
        <v>4.49</v>
      </c>
      <c r="Y2309" s="8">
        <v>0</v>
      </c>
      <c r="Z2309" s="8">
        <v>4.49</v>
      </c>
      <c r="AA2309" s="8">
        <v>0</v>
      </c>
      <c r="AB2309" s="8">
        <v>0</v>
      </c>
      <c r="AC2309" s="8">
        <v>0</v>
      </c>
      <c r="AD2309" s="8">
        <v>0</v>
      </c>
      <c r="AE2309" s="8">
        <v>0</v>
      </c>
      <c r="AF2309" s="8">
        <v>0</v>
      </c>
      <c r="AG2309" s="8">
        <v>0</v>
      </c>
      <c r="AH2309" s="8">
        <v>0</v>
      </c>
      <c r="AI2309" s="8">
        <v>0</v>
      </c>
      <c r="AJ2309" s="8">
        <v>0</v>
      </c>
      <c r="AK2309" s="8">
        <v>0</v>
      </c>
      <c r="AL2309" s="8">
        <v>0</v>
      </c>
      <c r="AM2309" s="8">
        <v>0</v>
      </c>
      <c r="AN2309" s="8">
        <v>0</v>
      </c>
      <c r="AO2309" s="8">
        <v>0</v>
      </c>
      <c r="AP2309" s="8">
        <v>0</v>
      </c>
      <c r="AQ2309" s="8">
        <v>0</v>
      </c>
      <c r="AR2309" s="8">
        <v>0</v>
      </c>
      <c r="AS2309" s="8">
        <v>0</v>
      </c>
      <c r="AT2309" s="8">
        <v>0</v>
      </c>
      <c r="AU2309" s="7">
        <v>0</v>
      </c>
      <c r="AV2309" s="7">
        <v>0</v>
      </c>
      <c r="AW2309" s="7">
        <v>0</v>
      </c>
      <c r="AX2309" s="7">
        <v>0</v>
      </c>
      <c r="AY2309" s="7">
        <v>0</v>
      </c>
      <c r="AZ2309" s="7">
        <v>0</v>
      </c>
      <c r="BA2309" s="7">
        <v>0</v>
      </c>
      <c r="BB2309" s="7">
        <v>0</v>
      </c>
      <c r="BC2309" s="8">
        <v>0</v>
      </c>
      <c r="BD2309" s="8">
        <v>4.49</v>
      </c>
      <c r="BE2309" s="8">
        <v>0</v>
      </c>
      <c r="BF2309" s="8">
        <v>4.49</v>
      </c>
      <c r="BG2309" s="8">
        <v>0</v>
      </c>
      <c r="BH2309" s="8">
        <v>0</v>
      </c>
      <c r="BI2309" s="8">
        <v>0</v>
      </c>
      <c r="BJ2309" s="8">
        <v>0</v>
      </c>
      <c r="BK2309" s="8">
        <v>0</v>
      </c>
      <c r="BL2309" s="8">
        <v>0</v>
      </c>
      <c r="BM2309" s="8">
        <v>0</v>
      </c>
      <c r="BN2309" s="8">
        <v>0</v>
      </c>
      <c r="BO2309" s="8">
        <v>0</v>
      </c>
      <c r="BP2309" s="8">
        <v>0</v>
      </c>
      <c r="BQ2309" s="8">
        <v>0</v>
      </c>
      <c r="BR2309" s="8">
        <v>0</v>
      </c>
    </row>
    <row r="2310" spans="1:70" x14ac:dyDescent="0.25">
      <c r="A2310" s="6">
        <v>74022040</v>
      </c>
      <c r="B2310" t="s">
        <v>4190</v>
      </c>
      <c r="C2310" s="7" t="s">
        <v>101</v>
      </c>
      <c r="D2310" s="7" t="s">
        <v>94</v>
      </c>
      <c r="E2310" s="7" t="s">
        <v>95</v>
      </c>
      <c r="F2310" t="s">
        <v>2507</v>
      </c>
      <c r="G2310" t="s">
        <v>2508</v>
      </c>
      <c r="H2310" t="s">
        <v>2144</v>
      </c>
      <c r="I2310" t="s">
        <v>152</v>
      </c>
      <c r="J2310" t="s">
        <v>153</v>
      </c>
      <c r="K2310" t="s">
        <v>154</v>
      </c>
      <c r="L2310">
        <v>38.598480000000002</v>
      </c>
      <c r="M2310">
        <v>-122.61927</v>
      </c>
      <c r="N2310" s="7" t="s">
        <v>2145</v>
      </c>
      <c r="O2310" s="7" t="s">
        <v>4191</v>
      </c>
      <c r="P2310" s="7" t="s">
        <v>2147</v>
      </c>
      <c r="Q2310" s="7" t="s">
        <v>170</v>
      </c>
      <c r="R2310" s="7">
        <v>683</v>
      </c>
      <c r="S2310" s="7"/>
      <c r="T2310" s="7"/>
      <c r="U2310" s="7"/>
      <c r="V2310" s="7" t="s">
        <v>101</v>
      </c>
      <c r="W2310" s="8">
        <v>1.26</v>
      </c>
      <c r="X2310" s="8">
        <v>0</v>
      </c>
      <c r="Y2310" s="8">
        <v>0</v>
      </c>
      <c r="Z2310" s="8">
        <v>1.26</v>
      </c>
      <c r="AA2310" s="8">
        <v>0</v>
      </c>
      <c r="AB2310" s="8">
        <v>0</v>
      </c>
      <c r="AC2310" s="8">
        <v>0</v>
      </c>
      <c r="AD2310" s="8">
        <v>0</v>
      </c>
      <c r="AE2310" s="8">
        <v>1.26</v>
      </c>
      <c r="AF2310" s="8">
        <v>0</v>
      </c>
      <c r="AG2310" s="8">
        <v>0</v>
      </c>
      <c r="AH2310" s="8">
        <v>1.26</v>
      </c>
      <c r="AI2310" s="8">
        <v>0</v>
      </c>
      <c r="AJ2310" s="8">
        <v>0</v>
      </c>
      <c r="AK2310" s="8">
        <v>0</v>
      </c>
      <c r="AL2310" s="8">
        <v>0</v>
      </c>
      <c r="AM2310" s="8">
        <v>0</v>
      </c>
      <c r="AN2310" s="8">
        <v>0</v>
      </c>
      <c r="AO2310" s="8">
        <v>0</v>
      </c>
      <c r="AP2310" s="8">
        <v>0</v>
      </c>
      <c r="AQ2310" s="8">
        <v>0</v>
      </c>
      <c r="AR2310" s="8">
        <v>0</v>
      </c>
      <c r="AS2310" s="8">
        <v>0</v>
      </c>
      <c r="AT2310" s="8">
        <v>0</v>
      </c>
      <c r="AU2310" s="7">
        <v>0</v>
      </c>
      <c r="AV2310" s="7">
        <v>0</v>
      </c>
      <c r="AW2310" s="7">
        <v>0</v>
      </c>
      <c r="AX2310" s="7">
        <v>0</v>
      </c>
      <c r="AY2310" s="7">
        <v>0</v>
      </c>
      <c r="AZ2310" s="7">
        <v>0</v>
      </c>
      <c r="BA2310" s="7">
        <v>0</v>
      </c>
      <c r="BB2310" s="7">
        <v>0</v>
      </c>
      <c r="BC2310" s="8">
        <v>0</v>
      </c>
      <c r="BD2310" s="8">
        <v>0</v>
      </c>
      <c r="BE2310" s="8">
        <v>0</v>
      </c>
      <c r="BF2310" s="8">
        <v>0</v>
      </c>
      <c r="BG2310" s="8">
        <v>0</v>
      </c>
      <c r="BH2310" s="8">
        <v>0</v>
      </c>
      <c r="BI2310" s="8">
        <v>0</v>
      </c>
      <c r="BJ2310" s="8">
        <v>0</v>
      </c>
      <c r="BK2310" s="8">
        <v>0</v>
      </c>
      <c r="BL2310" s="8">
        <v>0</v>
      </c>
      <c r="BM2310" s="8">
        <v>0</v>
      </c>
      <c r="BN2310" s="8">
        <v>0</v>
      </c>
      <c r="BO2310" s="8">
        <v>0</v>
      </c>
      <c r="BP2310" s="8">
        <v>0</v>
      </c>
      <c r="BQ2310" s="8">
        <v>0</v>
      </c>
      <c r="BR2310" s="8">
        <v>0</v>
      </c>
    </row>
    <row r="2311" spans="1:70" x14ac:dyDescent="0.25">
      <c r="A2311" s="6">
        <v>35039002</v>
      </c>
      <c r="B2311" t="s">
        <v>4192</v>
      </c>
      <c r="C2311" s="7" t="s">
        <v>101</v>
      </c>
      <c r="D2311" s="7" t="s">
        <v>94</v>
      </c>
      <c r="E2311" s="7" t="s">
        <v>95</v>
      </c>
      <c r="F2311" t="s">
        <v>2507</v>
      </c>
      <c r="G2311" t="s">
        <v>2508</v>
      </c>
      <c r="H2311" t="s">
        <v>2144</v>
      </c>
      <c r="I2311" t="s">
        <v>168</v>
      </c>
      <c r="J2311" t="s">
        <v>153</v>
      </c>
      <c r="K2311" t="s">
        <v>154</v>
      </c>
      <c r="L2311">
        <v>38.565175270099999</v>
      </c>
      <c r="M2311">
        <v>-122.6289119872</v>
      </c>
      <c r="N2311" s="7" t="s">
        <v>2145</v>
      </c>
      <c r="O2311" s="7" t="s">
        <v>4193</v>
      </c>
      <c r="P2311" s="7" t="s">
        <v>2147</v>
      </c>
      <c r="Q2311" s="7" t="s">
        <v>170</v>
      </c>
      <c r="R2311" s="7">
        <v>833</v>
      </c>
      <c r="S2311" s="7"/>
      <c r="T2311" s="7"/>
      <c r="U2311" s="7"/>
      <c r="V2311" s="7" t="s">
        <v>101</v>
      </c>
      <c r="W2311" s="8">
        <v>1.1399999999999999</v>
      </c>
      <c r="X2311" s="8">
        <v>0</v>
      </c>
      <c r="Y2311" s="8">
        <v>0</v>
      </c>
      <c r="Z2311" s="8">
        <v>1.1399999999999999</v>
      </c>
      <c r="AA2311" s="8">
        <v>0</v>
      </c>
      <c r="AB2311" s="8">
        <v>0</v>
      </c>
      <c r="AC2311" s="8">
        <v>0</v>
      </c>
      <c r="AD2311" s="8">
        <v>0</v>
      </c>
      <c r="AE2311" s="8">
        <v>1.1399999999999999</v>
      </c>
      <c r="AF2311" s="8">
        <v>0</v>
      </c>
      <c r="AG2311" s="8">
        <v>0</v>
      </c>
      <c r="AH2311" s="8">
        <v>1.1399999999999999</v>
      </c>
      <c r="AI2311" s="8">
        <v>0</v>
      </c>
      <c r="AJ2311" s="8">
        <v>0</v>
      </c>
      <c r="AK2311" s="8">
        <v>0</v>
      </c>
      <c r="AL2311" s="8">
        <v>0</v>
      </c>
      <c r="AM2311" s="8">
        <v>0</v>
      </c>
      <c r="AN2311" s="8">
        <v>0</v>
      </c>
      <c r="AO2311" s="8">
        <v>0</v>
      </c>
      <c r="AP2311" s="8">
        <v>0</v>
      </c>
      <c r="AQ2311" s="8">
        <v>0</v>
      </c>
      <c r="AR2311" s="8">
        <v>0</v>
      </c>
      <c r="AS2311" s="8">
        <v>0</v>
      </c>
      <c r="AT2311" s="8">
        <v>0</v>
      </c>
      <c r="AU2311" s="7">
        <v>0</v>
      </c>
      <c r="AV2311" s="7">
        <v>0</v>
      </c>
      <c r="AW2311" s="7">
        <v>0</v>
      </c>
      <c r="AX2311" s="7">
        <v>0</v>
      </c>
      <c r="AY2311" s="7">
        <v>0</v>
      </c>
      <c r="AZ2311" s="7">
        <v>0</v>
      </c>
      <c r="BA2311" s="7">
        <v>0</v>
      </c>
      <c r="BB2311" s="7">
        <v>0</v>
      </c>
      <c r="BC2311" s="8">
        <v>0</v>
      </c>
      <c r="BD2311" s="8">
        <v>0</v>
      </c>
      <c r="BE2311" s="8">
        <v>0</v>
      </c>
      <c r="BF2311" s="8">
        <v>0</v>
      </c>
      <c r="BG2311" s="8">
        <v>0</v>
      </c>
      <c r="BH2311" s="8">
        <v>0</v>
      </c>
      <c r="BI2311" s="8">
        <v>0</v>
      </c>
      <c r="BJ2311" s="8">
        <v>0</v>
      </c>
      <c r="BK2311" s="8">
        <v>0</v>
      </c>
      <c r="BL2311" s="8">
        <v>0</v>
      </c>
      <c r="BM2311" s="8">
        <v>0</v>
      </c>
      <c r="BN2311" s="8">
        <v>0</v>
      </c>
      <c r="BO2311" s="8">
        <v>0</v>
      </c>
      <c r="BP2311" s="8">
        <v>0</v>
      </c>
      <c r="BQ2311" s="8">
        <v>0</v>
      </c>
      <c r="BR2311" s="8">
        <v>0</v>
      </c>
    </row>
    <row r="2312" spans="1:70" x14ac:dyDescent="0.25">
      <c r="A2312" s="6">
        <v>74024171</v>
      </c>
      <c r="B2312" t="s">
        <v>4194</v>
      </c>
      <c r="C2312" s="7" t="s">
        <v>101</v>
      </c>
      <c r="D2312" s="7" t="s">
        <v>94</v>
      </c>
      <c r="E2312" s="7" t="s">
        <v>95</v>
      </c>
      <c r="F2312" t="s">
        <v>2507</v>
      </c>
      <c r="G2312" t="s">
        <v>2508</v>
      </c>
      <c r="H2312" t="s">
        <v>2144</v>
      </c>
      <c r="I2312" t="s">
        <v>152</v>
      </c>
      <c r="J2312" t="s">
        <v>153</v>
      </c>
      <c r="K2312" t="s">
        <v>154</v>
      </c>
      <c r="L2312">
        <v>38.576642414699997</v>
      </c>
      <c r="M2312">
        <v>-122.620902513</v>
      </c>
      <c r="N2312" s="7" t="s">
        <v>2145</v>
      </c>
      <c r="O2312" s="7" t="s">
        <v>4193</v>
      </c>
      <c r="P2312" s="7" t="s">
        <v>2147</v>
      </c>
      <c r="Q2312" s="7" t="s">
        <v>141</v>
      </c>
      <c r="R2312" s="7">
        <v>833</v>
      </c>
      <c r="S2312" s="7"/>
      <c r="T2312" s="7"/>
      <c r="U2312" s="7"/>
      <c r="V2312" s="7" t="s">
        <v>101</v>
      </c>
      <c r="W2312" s="8">
        <v>2.6098484848484849</v>
      </c>
      <c r="X2312" s="8">
        <v>0</v>
      </c>
      <c r="Y2312" s="8">
        <v>0</v>
      </c>
      <c r="Z2312" s="8">
        <v>2.6098484848484849</v>
      </c>
      <c r="AA2312" s="8">
        <v>0</v>
      </c>
      <c r="AB2312" s="8">
        <v>0</v>
      </c>
      <c r="AC2312" s="8">
        <v>0</v>
      </c>
      <c r="AD2312" s="8">
        <v>0</v>
      </c>
      <c r="AE2312" s="8">
        <v>2.6098484848484849</v>
      </c>
      <c r="AF2312" s="8">
        <v>0</v>
      </c>
      <c r="AG2312" s="8">
        <v>0</v>
      </c>
      <c r="AH2312" s="8">
        <v>2.6098484848484849</v>
      </c>
      <c r="AI2312" s="8">
        <v>0</v>
      </c>
      <c r="AJ2312" s="8">
        <v>0</v>
      </c>
      <c r="AK2312" s="8">
        <v>0</v>
      </c>
      <c r="AL2312" s="8">
        <v>0</v>
      </c>
      <c r="AM2312" s="8">
        <v>0</v>
      </c>
      <c r="AN2312" s="8">
        <v>0</v>
      </c>
      <c r="AO2312" s="8">
        <v>0</v>
      </c>
      <c r="AP2312" s="8">
        <v>0</v>
      </c>
      <c r="AQ2312" s="8">
        <v>0</v>
      </c>
      <c r="AR2312" s="8">
        <v>0</v>
      </c>
      <c r="AS2312" s="8">
        <v>0</v>
      </c>
      <c r="AT2312" s="8">
        <v>0</v>
      </c>
      <c r="AU2312" s="7">
        <v>0</v>
      </c>
      <c r="AV2312" s="7">
        <v>0</v>
      </c>
      <c r="AW2312" s="7">
        <v>0</v>
      </c>
      <c r="AX2312" s="7">
        <v>0</v>
      </c>
      <c r="AY2312" s="7">
        <v>0</v>
      </c>
      <c r="AZ2312" s="7">
        <v>0</v>
      </c>
      <c r="BA2312" s="7">
        <v>0</v>
      </c>
      <c r="BB2312" s="7">
        <v>0</v>
      </c>
      <c r="BC2312" s="8">
        <v>0</v>
      </c>
      <c r="BD2312" s="8">
        <v>0</v>
      </c>
      <c r="BE2312" s="8">
        <v>0</v>
      </c>
      <c r="BF2312" s="8">
        <v>0</v>
      </c>
      <c r="BG2312" s="8">
        <v>0</v>
      </c>
      <c r="BH2312" s="8">
        <v>0</v>
      </c>
      <c r="BI2312" s="8">
        <v>0</v>
      </c>
      <c r="BJ2312" s="8">
        <v>0</v>
      </c>
      <c r="BK2312" s="8">
        <v>0</v>
      </c>
      <c r="BL2312" s="8">
        <v>0</v>
      </c>
      <c r="BM2312" s="8">
        <v>0</v>
      </c>
      <c r="BN2312" s="8">
        <v>0</v>
      </c>
      <c r="BO2312" s="8">
        <v>0</v>
      </c>
      <c r="BP2312" s="8">
        <v>0</v>
      </c>
      <c r="BQ2312" s="8">
        <v>0</v>
      </c>
      <c r="BR2312" s="8">
        <v>0</v>
      </c>
    </row>
    <row r="2313" spans="1:70" x14ac:dyDescent="0.25">
      <c r="A2313" s="6">
        <v>35223036</v>
      </c>
      <c r="B2313" t="s">
        <v>4195</v>
      </c>
      <c r="C2313" s="7" t="s">
        <v>93</v>
      </c>
      <c r="D2313" s="7" t="s">
        <v>94</v>
      </c>
      <c r="E2313" s="7" t="s">
        <v>95</v>
      </c>
      <c r="F2313" t="s">
        <v>2507</v>
      </c>
      <c r="G2313" t="s">
        <v>2508</v>
      </c>
      <c r="H2313" t="s">
        <v>329</v>
      </c>
      <c r="I2313" t="s">
        <v>330</v>
      </c>
      <c r="J2313" t="s">
        <v>78</v>
      </c>
      <c r="K2313" t="s">
        <v>109</v>
      </c>
      <c r="L2313">
        <v>39.2375517933</v>
      </c>
      <c r="M2313">
        <v>-121.0592406944</v>
      </c>
      <c r="N2313" s="7" t="s">
        <v>4196</v>
      </c>
      <c r="O2313" s="7" t="s">
        <v>4197</v>
      </c>
      <c r="P2313" s="7" t="s">
        <v>4198</v>
      </c>
      <c r="Q2313" s="7" t="s">
        <v>141</v>
      </c>
      <c r="R2313" s="7">
        <v>2134</v>
      </c>
      <c r="S2313" s="7">
        <v>3406</v>
      </c>
      <c r="T2313" s="7" t="s">
        <v>134</v>
      </c>
      <c r="U2313" s="7"/>
      <c r="V2313" s="7" t="s">
        <v>200</v>
      </c>
      <c r="W2313" s="8">
        <v>0</v>
      </c>
      <c r="X2313" s="8">
        <v>2.784090909090909E-2</v>
      </c>
      <c r="Y2313" s="8">
        <v>1.8371212121212122E-2</v>
      </c>
      <c r="Z2313" s="8">
        <v>4.6212121212121211E-2</v>
      </c>
      <c r="AA2313" s="8">
        <v>0</v>
      </c>
      <c r="AB2313" s="8">
        <v>0</v>
      </c>
      <c r="AC2313" s="8">
        <v>0</v>
      </c>
      <c r="AD2313" s="8">
        <v>0</v>
      </c>
      <c r="AE2313" s="8">
        <v>0</v>
      </c>
      <c r="AF2313" s="8">
        <v>0</v>
      </c>
      <c r="AG2313" s="8">
        <v>0</v>
      </c>
      <c r="AH2313" s="8">
        <v>0</v>
      </c>
      <c r="AI2313" s="8">
        <v>0</v>
      </c>
      <c r="AJ2313" s="8">
        <v>0</v>
      </c>
      <c r="AK2313" s="8">
        <v>0</v>
      </c>
      <c r="AL2313" s="8">
        <v>0</v>
      </c>
      <c r="AM2313" s="8">
        <v>0</v>
      </c>
      <c r="AN2313" s="8">
        <v>0</v>
      </c>
      <c r="AO2313" s="8">
        <v>0</v>
      </c>
      <c r="AP2313" s="8">
        <v>0</v>
      </c>
      <c r="AQ2313" s="8">
        <v>0</v>
      </c>
      <c r="AR2313" s="8">
        <v>2.7840909090909093E-2</v>
      </c>
      <c r="AS2313" s="8">
        <v>1.8371212121212122E-2</v>
      </c>
      <c r="AT2313" s="8">
        <v>4.6212121212121218E-2</v>
      </c>
      <c r="AU2313" s="7">
        <v>0</v>
      </c>
      <c r="AV2313" s="7">
        <v>0</v>
      </c>
      <c r="AW2313" s="7">
        <v>0</v>
      </c>
      <c r="AX2313" s="7">
        <v>0</v>
      </c>
      <c r="AY2313" s="7">
        <v>0</v>
      </c>
      <c r="AZ2313" s="7">
        <v>0</v>
      </c>
      <c r="BA2313" s="7">
        <v>0</v>
      </c>
      <c r="BB2313" s="7">
        <v>0</v>
      </c>
      <c r="BC2313" s="8">
        <v>0</v>
      </c>
      <c r="BD2313" s="8">
        <v>0</v>
      </c>
      <c r="BE2313" s="8">
        <v>0</v>
      </c>
      <c r="BF2313" s="8">
        <v>0</v>
      </c>
      <c r="BG2313" s="8">
        <v>0</v>
      </c>
      <c r="BH2313" s="8">
        <v>0</v>
      </c>
      <c r="BI2313" s="8">
        <v>0</v>
      </c>
      <c r="BJ2313" s="8">
        <v>0</v>
      </c>
      <c r="BK2313" s="8">
        <v>0</v>
      </c>
      <c r="BL2313" s="8">
        <v>0</v>
      </c>
      <c r="BM2313" s="8">
        <v>0</v>
      </c>
      <c r="BN2313" s="8">
        <v>0</v>
      </c>
      <c r="BO2313" s="8">
        <v>0</v>
      </c>
      <c r="BP2313" s="8">
        <v>0</v>
      </c>
      <c r="BQ2313" s="8">
        <v>0</v>
      </c>
      <c r="BR2313" s="8">
        <v>0</v>
      </c>
    </row>
    <row r="2314" spans="1:70" x14ac:dyDescent="0.25">
      <c r="A2314" s="6">
        <v>35396566</v>
      </c>
      <c r="B2314" t="s">
        <v>4199</v>
      </c>
      <c r="C2314" s="7" t="s">
        <v>421</v>
      </c>
      <c r="D2314" s="7" t="s">
        <v>94</v>
      </c>
      <c r="E2314" s="7" t="s">
        <v>421</v>
      </c>
      <c r="F2314" t="s">
        <v>2507</v>
      </c>
      <c r="G2314" t="s">
        <v>2609</v>
      </c>
      <c r="H2314" t="s">
        <v>180</v>
      </c>
      <c r="I2314" t="s">
        <v>144</v>
      </c>
      <c r="J2314" t="s">
        <v>78</v>
      </c>
      <c r="K2314" t="s">
        <v>79</v>
      </c>
      <c r="L2314">
        <v>39.767598939599999</v>
      </c>
      <c r="M2314">
        <v>-121.50526396079999</v>
      </c>
      <c r="N2314" s="7" t="s">
        <v>274</v>
      </c>
      <c r="O2314" s="7" t="s">
        <v>278</v>
      </c>
      <c r="P2314" s="7" t="s">
        <v>276</v>
      </c>
      <c r="Q2314" s="7" t="s">
        <v>170</v>
      </c>
      <c r="R2314" s="7">
        <v>1608</v>
      </c>
      <c r="S2314" s="7">
        <v>318</v>
      </c>
      <c r="T2314" s="7" t="s">
        <v>123</v>
      </c>
      <c r="U2314" s="7"/>
      <c r="V2314" s="7" t="s">
        <v>422</v>
      </c>
      <c r="W2314" s="8">
        <v>0</v>
      </c>
      <c r="X2314" s="8">
        <v>0</v>
      </c>
      <c r="Y2314" s="8">
        <v>0</v>
      </c>
      <c r="Z2314" s="8">
        <v>0</v>
      </c>
      <c r="AA2314" s="8">
        <v>0</v>
      </c>
      <c r="AB2314" s="8">
        <v>0</v>
      </c>
      <c r="AC2314" s="8">
        <v>0</v>
      </c>
      <c r="AD2314" s="8">
        <v>0</v>
      </c>
      <c r="AE2314" s="8">
        <v>0</v>
      </c>
      <c r="AF2314" s="8">
        <v>0</v>
      </c>
      <c r="AG2314" s="8">
        <v>0</v>
      </c>
      <c r="AH2314" s="8">
        <v>0</v>
      </c>
      <c r="AI2314" s="8">
        <v>0</v>
      </c>
      <c r="AJ2314" s="8">
        <v>0</v>
      </c>
      <c r="AK2314" s="8">
        <v>0</v>
      </c>
      <c r="AL2314" s="8">
        <v>0</v>
      </c>
      <c r="AM2314" s="8">
        <v>0</v>
      </c>
      <c r="AN2314" s="8">
        <v>0</v>
      </c>
      <c r="AO2314" s="8">
        <v>0</v>
      </c>
      <c r="AP2314" s="8">
        <v>0</v>
      </c>
      <c r="AQ2314" s="8">
        <v>0</v>
      </c>
      <c r="AR2314" s="8">
        <v>0</v>
      </c>
      <c r="AS2314" s="8">
        <v>0</v>
      </c>
      <c r="AT2314" s="8">
        <v>0</v>
      </c>
      <c r="AU2314" s="7">
        <v>0</v>
      </c>
      <c r="AV2314" s="7">
        <v>0</v>
      </c>
      <c r="AW2314" s="7">
        <v>0</v>
      </c>
      <c r="AX2314" s="7">
        <v>0</v>
      </c>
      <c r="AY2314" s="7">
        <v>0</v>
      </c>
      <c r="AZ2314" s="7">
        <v>0</v>
      </c>
      <c r="BA2314" s="7">
        <v>0</v>
      </c>
      <c r="BB2314" s="7">
        <v>0</v>
      </c>
      <c r="BC2314" s="8">
        <v>0</v>
      </c>
      <c r="BD2314" s="8">
        <v>0</v>
      </c>
      <c r="BE2314" s="8">
        <v>0</v>
      </c>
      <c r="BF2314" s="8">
        <v>0</v>
      </c>
      <c r="BG2314" s="8">
        <v>0</v>
      </c>
      <c r="BH2314" s="8">
        <v>0</v>
      </c>
      <c r="BI2314" s="8">
        <v>0</v>
      </c>
      <c r="BJ2314" s="8">
        <v>0</v>
      </c>
      <c r="BK2314" s="8">
        <v>0</v>
      </c>
      <c r="BL2314" s="8">
        <v>0</v>
      </c>
      <c r="BM2314" s="8">
        <v>0</v>
      </c>
      <c r="BN2314" s="8">
        <v>0</v>
      </c>
      <c r="BO2314" s="8">
        <v>0</v>
      </c>
      <c r="BP2314" s="8">
        <v>0</v>
      </c>
      <c r="BQ2314" s="8">
        <v>0</v>
      </c>
      <c r="BR2314" s="8">
        <v>0</v>
      </c>
    </row>
    <row r="2315" spans="1:70" x14ac:dyDescent="0.25">
      <c r="A2315" s="6">
        <v>35320445</v>
      </c>
      <c r="B2315" t="s">
        <v>4200</v>
      </c>
      <c r="C2315" s="7" t="s">
        <v>421</v>
      </c>
      <c r="D2315" s="7" t="s">
        <v>94</v>
      </c>
      <c r="E2315" s="7" t="s">
        <v>421</v>
      </c>
      <c r="F2315" t="s">
        <v>2507</v>
      </c>
      <c r="G2315" t="s">
        <v>2508</v>
      </c>
      <c r="H2315" t="s">
        <v>2226</v>
      </c>
      <c r="I2315" t="s">
        <v>1168</v>
      </c>
      <c r="J2315" t="s">
        <v>158</v>
      </c>
      <c r="K2315" t="s">
        <v>1101</v>
      </c>
      <c r="L2315">
        <v>34.6235578832</v>
      </c>
      <c r="M2315">
        <v>-120.18499933</v>
      </c>
      <c r="N2315" s="7" t="s">
        <v>1976</v>
      </c>
      <c r="O2315" s="7" t="s">
        <v>4201</v>
      </c>
      <c r="P2315" s="7" t="s">
        <v>1978</v>
      </c>
      <c r="Q2315" s="7" t="s">
        <v>141</v>
      </c>
      <c r="R2315" s="7">
        <v>307</v>
      </c>
      <c r="S2315" s="7">
        <v>2847</v>
      </c>
      <c r="T2315" s="7" t="s">
        <v>220</v>
      </c>
      <c r="U2315" s="7"/>
      <c r="V2315" s="7" t="s">
        <v>3749</v>
      </c>
      <c r="W2315" s="8">
        <v>1.8299999999999998</v>
      </c>
      <c r="X2315" s="8">
        <v>0</v>
      </c>
      <c r="Y2315" s="8">
        <v>0</v>
      </c>
      <c r="Z2315" s="8">
        <v>1.8299999999999998</v>
      </c>
      <c r="AA2315" s="8">
        <v>0</v>
      </c>
      <c r="AB2315" s="8">
        <v>0</v>
      </c>
      <c r="AC2315" s="8">
        <v>0</v>
      </c>
      <c r="AD2315" s="8">
        <v>0</v>
      </c>
      <c r="AE2315" s="8">
        <v>0</v>
      </c>
      <c r="AF2315" s="8">
        <v>0</v>
      </c>
      <c r="AG2315" s="8">
        <v>0</v>
      </c>
      <c r="AH2315" s="8">
        <v>0</v>
      </c>
      <c r="AI2315" s="8">
        <v>0</v>
      </c>
      <c r="AJ2315" s="8">
        <v>0</v>
      </c>
      <c r="AK2315" s="8">
        <v>0</v>
      </c>
      <c r="AL2315" s="8">
        <v>0</v>
      </c>
      <c r="AM2315" s="8">
        <v>0</v>
      </c>
      <c r="AN2315" s="8">
        <v>0</v>
      </c>
      <c r="AO2315" s="8">
        <v>0</v>
      </c>
      <c r="AP2315" s="8">
        <v>0</v>
      </c>
      <c r="AQ2315" s="8">
        <v>0</v>
      </c>
      <c r="AR2315" s="8">
        <v>0</v>
      </c>
      <c r="AS2315" s="8">
        <v>0</v>
      </c>
      <c r="AT2315" s="8">
        <v>0</v>
      </c>
      <c r="AU2315" s="7">
        <v>0</v>
      </c>
      <c r="AV2315" s="7">
        <v>0</v>
      </c>
      <c r="AW2315" s="7">
        <v>0</v>
      </c>
      <c r="AX2315" s="7">
        <v>0</v>
      </c>
      <c r="AY2315" s="7">
        <v>0</v>
      </c>
      <c r="AZ2315" s="7">
        <v>0</v>
      </c>
      <c r="BA2315" s="7">
        <v>0</v>
      </c>
      <c r="BB2315" s="7">
        <v>0</v>
      </c>
      <c r="BC2315" s="8">
        <v>0</v>
      </c>
      <c r="BD2315" s="8">
        <v>0</v>
      </c>
      <c r="BE2315" s="8">
        <v>0</v>
      </c>
      <c r="BF2315" s="8">
        <v>0</v>
      </c>
      <c r="BG2315" s="8">
        <v>1.8299999999999998</v>
      </c>
      <c r="BH2315" s="8">
        <v>0</v>
      </c>
      <c r="BI2315" s="8">
        <v>0</v>
      </c>
      <c r="BJ2315" s="8">
        <v>1.8299999999999998</v>
      </c>
      <c r="BK2315" s="8">
        <v>0</v>
      </c>
      <c r="BL2315" s="8">
        <v>0</v>
      </c>
      <c r="BM2315" s="8">
        <v>0</v>
      </c>
      <c r="BN2315" s="8">
        <v>0</v>
      </c>
      <c r="BO2315" s="8">
        <v>0</v>
      </c>
      <c r="BP2315" s="8">
        <v>0</v>
      </c>
      <c r="BQ2315" s="8">
        <v>0</v>
      </c>
      <c r="BR2315" s="8">
        <v>0</v>
      </c>
    </row>
    <row r="2316" spans="1:70" x14ac:dyDescent="0.25">
      <c r="A2316" s="6">
        <v>35349643</v>
      </c>
      <c r="B2316" t="s">
        <v>4202</v>
      </c>
      <c r="C2316" s="7" t="s">
        <v>421</v>
      </c>
      <c r="D2316" s="7" t="s">
        <v>94</v>
      </c>
      <c r="E2316" s="7" t="s">
        <v>421</v>
      </c>
      <c r="F2316" t="s">
        <v>2507</v>
      </c>
      <c r="G2316" t="s">
        <v>2508</v>
      </c>
      <c r="H2316" t="s">
        <v>1975</v>
      </c>
      <c r="I2316" t="s">
        <v>1168</v>
      </c>
      <c r="J2316" t="s">
        <v>158</v>
      </c>
      <c r="K2316" t="s">
        <v>1101</v>
      </c>
      <c r="L2316">
        <v>34.613732797799997</v>
      </c>
      <c r="M2316">
        <v>-120.15757346860001</v>
      </c>
      <c r="N2316" s="7" t="s">
        <v>1976</v>
      </c>
      <c r="O2316" s="7" t="s">
        <v>4201</v>
      </c>
      <c r="P2316" s="7" t="s">
        <v>1978</v>
      </c>
      <c r="Q2316" s="7" t="s">
        <v>141</v>
      </c>
      <c r="R2316" s="7">
        <v>307</v>
      </c>
      <c r="S2316" s="7">
        <v>2847</v>
      </c>
      <c r="T2316" s="7" t="s">
        <v>220</v>
      </c>
      <c r="U2316" s="7"/>
      <c r="V2316" s="7" t="s">
        <v>3749</v>
      </c>
      <c r="W2316" s="8">
        <v>1.5899621212121211</v>
      </c>
      <c r="X2316" s="8">
        <v>0</v>
      </c>
      <c r="Y2316" s="8">
        <v>0</v>
      </c>
      <c r="Z2316" s="8">
        <v>1.5899621212121211</v>
      </c>
      <c r="AA2316" s="8">
        <v>0</v>
      </c>
      <c r="AB2316" s="8">
        <v>0</v>
      </c>
      <c r="AC2316" s="8">
        <v>0</v>
      </c>
      <c r="AD2316" s="8">
        <v>0</v>
      </c>
      <c r="AE2316" s="8">
        <v>0</v>
      </c>
      <c r="AF2316" s="8">
        <v>0</v>
      </c>
      <c r="AG2316" s="8">
        <v>0</v>
      </c>
      <c r="AH2316" s="8">
        <v>0</v>
      </c>
      <c r="AI2316" s="8">
        <v>0</v>
      </c>
      <c r="AJ2316" s="8">
        <v>0</v>
      </c>
      <c r="AK2316" s="8">
        <v>0</v>
      </c>
      <c r="AL2316" s="8">
        <v>0</v>
      </c>
      <c r="AM2316" s="8">
        <v>0</v>
      </c>
      <c r="AN2316" s="8">
        <v>0</v>
      </c>
      <c r="AO2316" s="8">
        <v>0</v>
      </c>
      <c r="AP2316" s="8">
        <v>0</v>
      </c>
      <c r="AQ2316" s="8">
        <v>0</v>
      </c>
      <c r="AR2316" s="8">
        <v>0</v>
      </c>
      <c r="AS2316" s="8">
        <v>0</v>
      </c>
      <c r="AT2316" s="8">
        <v>0</v>
      </c>
      <c r="AU2316" s="7">
        <v>0</v>
      </c>
      <c r="AV2316" s="7">
        <v>0</v>
      </c>
      <c r="AW2316" s="7">
        <v>0</v>
      </c>
      <c r="AX2316" s="7">
        <v>0</v>
      </c>
      <c r="AY2316" s="7">
        <v>0</v>
      </c>
      <c r="AZ2316" s="7">
        <v>0</v>
      </c>
      <c r="BA2316" s="7">
        <v>0</v>
      </c>
      <c r="BB2316" s="7">
        <v>0</v>
      </c>
      <c r="BC2316" s="8">
        <v>0</v>
      </c>
      <c r="BD2316" s="8">
        <v>0</v>
      </c>
      <c r="BE2316" s="8">
        <v>0</v>
      </c>
      <c r="BF2316" s="8">
        <v>0</v>
      </c>
      <c r="BG2316" s="8">
        <v>1.5899621212121211</v>
      </c>
      <c r="BH2316" s="8">
        <v>0</v>
      </c>
      <c r="BI2316" s="8">
        <v>0</v>
      </c>
      <c r="BJ2316" s="8">
        <v>1.5899621212121211</v>
      </c>
      <c r="BK2316" s="8">
        <v>0</v>
      </c>
      <c r="BL2316" s="8">
        <v>0</v>
      </c>
      <c r="BM2316" s="8">
        <v>0</v>
      </c>
      <c r="BN2316" s="8">
        <v>0</v>
      </c>
      <c r="BO2316" s="8">
        <v>0</v>
      </c>
      <c r="BP2316" s="8">
        <v>0</v>
      </c>
      <c r="BQ2316" s="8">
        <v>0</v>
      </c>
      <c r="BR2316" s="8">
        <v>0</v>
      </c>
    </row>
    <row r="2317" spans="1:70" x14ac:dyDescent="0.25">
      <c r="A2317" s="6">
        <v>35349645</v>
      </c>
      <c r="B2317" t="s">
        <v>4203</v>
      </c>
      <c r="C2317" s="7" t="s">
        <v>421</v>
      </c>
      <c r="D2317" s="7" t="s">
        <v>94</v>
      </c>
      <c r="E2317" s="7" t="s">
        <v>421</v>
      </c>
      <c r="F2317" t="s">
        <v>2507</v>
      </c>
      <c r="G2317" t="s">
        <v>2508</v>
      </c>
      <c r="H2317" t="s">
        <v>4204</v>
      </c>
      <c r="I2317" t="s">
        <v>1168</v>
      </c>
      <c r="J2317" t="s">
        <v>158</v>
      </c>
      <c r="K2317" t="s">
        <v>1101</v>
      </c>
      <c r="L2317">
        <v>34.600536500700002</v>
      </c>
      <c r="M2317">
        <v>-120.19082617620001</v>
      </c>
      <c r="N2317" s="7" t="s">
        <v>1976</v>
      </c>
      <c r="O2317" s="7" t="s">
        <v>4201</v>
      </c>
      <c r="P2317" s="7" t="s">
        <v>1978</v>
      </c>
      <c r="Q2317" s="7" t="s">
        <v>141</v>
      </c>
      <c r="R2317" s="7">
        <v>307</v>
      </c>
      <c r="S2317" s="7">
        <v>2847</v>
      </c>
      <c r="T2317" s="7" t="s">
        <v>220</v>
      </c>
      <c r="U2317" s="7"/>
      <c r="V2317" s="7" t="s">
        <v>3749</v>
      </c>
      <c r="W2317" s="8">
        <v>1.4198863636363637</v>
      </c>
      <c r="X2317" s="8">
        <v>0</v>
      </c>
      <c r="Y2317" s="8">
        <v>0</v>
      </c>
      <c r="Z2317" s="8">
        <v>1.4198863636363637</v>
      </c>
      <c r="AA2317" s="8">
        <v>0</v>
      </c>
      <c r="AB2317" s="8">
        <v>0</v>
      </c>
      <c r="AC2317" s="8">
        <v>0</v>
      </c>
      <c r="AD2317" s="8">
        <v>0</v>
      </c>
      <c r="AE2317" s="8">
        <v>0</v>
      </c>
      <c r="AF2317" s="8">
        <v>0</v>
      </c>
      <c r="AG2317" s="8">
        <v>0</v>
      </c>
      <c r="AH2317" s="8">
        <v>0</v>
      </c>
      <c r="AI2317" s="8">
        <v>0</v>
      </c>
      <c r="AJ2317" s="8">
        <v>0</v>
      </c>
      <c r="AK2317" s="8">
        <v>0</v>
      </c>
      <c r="AL2317" s="8">
        <v>0</v>
      </c>
      <c r="AM2317" s="8">
        <v>0</v>
      </c>
      <c r="AN2317" s="8">
        <v>0</v>
      </c>
      <c r="AO2317" s="8">
        <v>0</v>
      </c>
      <c r="AP2317" s="8">
        <v>0</v>
      </c>
      <c r="AQ2317" s="8">
        <v>0</v>
      </c>
      <c r="AR2317" s="8">
        <v>0</v>
      </c>
      <c r="AS2317" s="8">
        <v>0</v>
      </c>
      <c r="AT2317" s="8">
        <v>0</v>
      </c>
      <c r="AU2317" s="7">
        <v>0</v>
      </c>
      <c r="AV2317" s="7">
        <v>0</v>
      </c>
      <c r="AW2317" s="7">
        <v>0</v>
      </c>
      <c r="AX2317" s="7">
        <v>0</v>
      </c>
      <c r="AY2317" s="7">
        <v>0</v>
      </c>
      <c r="AZ2317" s="7">
        <v>0</v>
      </c>
      <c r="BA2317" s="7">
        <v>0</v>
      </c>
      <c r="BB2317" s="7">
        <v>0</v>
      </c>
      <c r="BC2317" s="8">
        <v>0</v>
      </c>
      <c r="BD2317" s="8">
        <v>0</v>
      </c>
      <c r="BE2317" s="8">
        <v>0</v>
      </c>
      <c r="BF2317" s="8">
        <v>0</v>
      </c>
      <c r="BG2317" s="8">
        <v>1.4198863636363637</v>
      </c>
      <c r="BH2317" s="8">
        <v>0</v>
      </c>
      <c r="BI2317" s="8">
        <v>0</v>
      </c>
      <c r="BJ2317" s="8">
        <v>1.4198863636363637</v>
      </c>
      <c r="BK2317" s="8">
        <v>0</v>
      </c>
      <c r="BL2317" s="8">
        <v>0</v>
      </c>
      <c r="BM2317" s="8">
        <v>0</v>
      </c>
      <c r="BN2317" s="8">
        <v>0</v>
      </c>
      <c r="BO2317" s="8">
        <v>0</v>
      </c>
      <c r="BP2317" s="8">
        <v>0</v>
      </c>
      <c r="BQ2317" s="8">
        <v>0</v>
      </c>
      <c r="BR2317" s="8">
        <v>0</v>
      </c>
    </row>
    <row r="2318" spans="1:70" x14ac:dyDescent="0.25">
      <c r="A2318" s="6">
        <v>35349646</v>
      </c>
      <c r="B2318" t="s">
        <v>4205</v>
      </c>
      <c r="C2318" s="7" t="s">
        <v>421</v>
      </c>
      <c r="D2318" s="7" t="s">
        <v>94</v>
      </c>
      <c r="E2318" s="7" t="s">
        <v>421</v>
      </c>
      <c r="F2318" t="s">
        <v>2507</v>
      </c>
      <c r="G2318" t="s">
        <v>2508</v>
      </c>
      <c r="H2318" t="s">
        <v>1975</v>
      </c>
      <c r="I2318" t="s">
        <v>1168</v>
      </c>
      <c r="J2318" t="s">
        <v>158</v>
      </c>
      <c r="K2318" t="s">
        <v>1101</v>
      </c>
      <c r="L2318">
        <v>34.592517198099998</v>
      </c>
      <c r="M2318">
        <v>-120.1557836744</v>
      </c>
      <c r="N2318" s="7" t="s">
        <v>1976</v>
      </c>
      <c r="O2318" s="7" t="s">
        <v>4201</v>
      </c>
      <c r="P2318" s="7" t="s">
        <v>1978</v>
      </c>
      <c r="Q2318" s="7" t="s">
        <v>141</v>
      </c>
      <c r="R2318" s="7">
        <v>307</v>
      </c>
      <c r="S2318" s="7">
        <v>2847</v>
      </c>
      <c r="T2318" s="7" t="s">
        <v>220</v>
      </c>
      <c r="U2318" s="7"/>
      <c r="V2318" s="7" t="s">
        <v>3749</v>
      </c>
      <c r="W2318" s="8">
        <v>0.95</v>
      </c>
      <c r="X2318" s="8">
        <v>0</v>
      </c>
      <c r="Y2318" s="8">
        <v>0</v>
      </c>
      <c r="Z2318" s="8">
        <v>0.95</v>
      </c>
      <c r="AA2318" s="8">
        <v>0</v>
      </c>
      <c r="AB2318" s="8">
        <v>0</v>
      </c>
      <c r="AC2318" s="8">
        <v>0</v>
      </c>
      <c r="AD2318" s="8">
        <v>0</v>
      </c>
      <c r="AE2318" s="8">
        <v>0</v>
      </c>
      <c r="AF2318" s="8">
        <v>0</v>
      </c>
      <c r="AG2318" s="8">
        <v>0</v>
      </c>
      <c r="AH2318" s="8">
        <v>0</v>
      </c>
      <c r="AI2318" s="8">
        <v>0</v>
      </c>
      <c r="AJ2318" s="8">
        <v>0</v>
      </c>
      <c r="AK2318" s="8">
        <v>0</v>
      </c>
      <c r="AL2318" s="8">
        <v>0</v>
      </c>
      <c r="AM2318" s="8">
        <v>0</v>
      </c>
      <c r="AN2318" s="8">
        <v>0</v>
      </c>
      <c r="AO2318" s="8">
        <v>0</v>
      </c>
      <c r="AP2318" s="8">
        <v>0</v>
      </c>
      <c r="AQ2318" s="8">
        <v>0</v>
      </c>
      <c r="AR2318" s="8">
        <v>0</v>
      </c>
      <c r="AS2318" s="8">
        <v>0</v>
      </c>
      <c r="AT2318" s="8">
        <v>0</v>
      </c>
      <c r="AU2318" s="7">
        <v>0</v>
      </c>
      <c r="AV2318" s="7">
        <v>0</v>
      </c>
      <c r="AW2318" s="7">
        <v>0</v>
      </c>
      <c r="AX2318" s="7">
        <v>0</v>
      </c>
      <c r="AY2318" s="7">
        <v>0</v>
      </c>
      <c r="AZ2318" s="7">
        <v>0</v>
      </c>
      <c r="BA2318" s="7">
        <v>0</v>
      </c>
      <c r="BB2318" s="7">
        <v>0</v>
      </c>
      <c r="BC2318" s="8">
        <v>0</v>
      </c>
      <c r="BD2318" s="8">
        <v>0</v>
      </c>
      <c r="BE2318" s="8">
        <v>0</v>
      </c>
      <c r="BF2318" s="8">
        <v>0</v>
      </c>
      <c r="BG2318" s="8">
        <v>0.95</v>
      </c>
      <c r="BH2318" s="8">
        <v>0</v>
      </c>
      <c r="BI2318" s="8">
        <v>0</v>
      </c>
      <c r="BJ2318" s="8">
        <v>0.95</v>
      </c>
      <c r="BK2318" s="8">
        <v>0</v>
      </c>
      <c r="BL2318" s="8">
        <v>0</v>
      </c>
      <c r="BM2318" s="8">
        <v>0</v>
      </c>
      <c r="BN2318" s="8">
        <v>0</v>
      </c>
      <c r="BO2318" s="8">
        <v>0</v>
      </c>
      <c r="BP2318" s="8">
        <v>0</v>
      </c>
      <c r="BQ2318" s="8">
        <v>0</v>
      </c>
      <c r="BR2318" s="8">
        <v>0</v>
      </c>
    </row>
    <row r="2319" spans="1:70" x14ac:dyDescent="0.25">
      <c r="A2319" s="6">
        <v>35349647</v>
      </c>
      <c r="B2319" t="s">
        <v>4206</v>
      </c>
      <c r="C2319" s="7" t="s">
        <v>421</v>
      </c>
      <c r="D2319" s="7" t="s">
        <v>94</v>
      </c>
      <c r="E2319" s="7" t="s">
        <v>421</v>
      </c>
      <c r="F2319" t="s">
        <v>2507</v>
      </c>
      <c r="G2319" t="s">
        <v>2508</v>
      </c>
      <c r="H2319" t="s">
        <v>4204</v>
      </c>
      <c r="I2319" t="s">
        <v>1168</v>
      </c>
      <c r="J2319" t="s">
        <v>158</v>
      </c>
      <c r="K2319" t="s">
        <v>1101</v>
      </c>
      <c r="L2319">
        <v>34.612923083600002</v>
      </c>
      <c r="M2319">
        <v>-120.1623729503</v>
      </c>
      <c r="N2319" s="7" t="s">
        <v>1976</v>
      </c>
      <c r="O2319" s="7" t="s">
        <v>1977</v>
      </c>
      <c r="P2319" s="7" t="s">
        <v>1978</v>
      </c>
      <c r="Q2319" s="7" t="s">
        <v>141</v>
      </c>
      <c r="R2319" s="7">
        <v>269</v>
      </c>
      <c r="S2319" s="7">
        <v>2607</v>
      </c>
      <c r="T2319" s="7" t="s">
        <v>220</v>
      </c>
      <c r="U2319" s="7"/>
      <c r="V2319" s="7" t="s">
        <v>3749</v>
      </c>
      <c r="W2319" s="8">
        <v>1.0397727272727273</v>
      </c>
      <c r="X2319" s="8">
        <v>0</v>
      </c>
      <c r="Y2319" s="8">
        <v>0</v>
      </c>
      <c r="Z2319" s="8">
        <v>1.0397727272727273</v>
      </c>
      <c r="AA2319" s="8">
        <v>0</v>
      </c>
      <c r="AB2319" s="8">
        <v>0</v>
      </c>
      <c r="AC2319" s="8">
        <v>0</v>
      </c>
      <c r="AD2319" s="8">
        <v>0</v>
      </c>
      <c r="AE2319" s="8">
        <v>0</v>
      </c>
      <c r="AF2319" s="8">
        <v>0</v>
      </c>
      <c r="AG2319" s="8">
        <v>0</v>
      </c>
      <c r="AH2319" s="8">
        <v>0</v>
      </c>
      <c r="AI2319" s="8">
        <v>0</v>
      </c>
      <c r="AJ2319" s="8">
        <v>0</v>
      </c>
      <c r="AK2319" s="8">
        <v>0</v>
      </c>
      <c r="AL2319" s="8">
        <v>0</v>
      </c>
      <c r="AM2319" s="8">
        <v>0</v>
      </c>
      <c r="AN2319" s="8">
        <v>0</v>
      </c>
      <c r="AO2319" s="8">
        <v>0</v>
      </c>
      <c r="AP2319" s="8">
        <v>0</v>
      </c>
      <c r="AQ2319" s="8">
        <v>0</v>
      </c>
      <c r="AR2319" s="8">
        <v>0</v>
      </c>
      <c r="AS2319" s="8">
        <v>0</v>
      </c>
      <c r="AT2319" s="8">
        <v>0</v>
      </c>
      <c r="AU2319" s="7">
        <v>0</v>
      </c>
      <c r="AV2319" s="7">
        <v>0</v>
      </c>
      <c r="AW2319" s="7">
        <v>0</v>
      </c>
      <c r="AX2319" s="7">
        <v>0</v>
      </c>
      <c r="AY2319" s="7">
        <v>0</v>
      </c>
      <c r="AZ2319" s="7">
        <v>0</v>
      </c>
      <c r="BA2319" s="7">
        <v>0</v>
      </c>
      <c r="BB2319" s="7">
        <v>0</v>
      </c>
      <c r="BC2319" s="8">
        <v>0</v>
      </c>
      <c r="BD2319" s="8">
        <v>0</v>
      </c>
      <c r="BE2319" s="8">
        <v>0</v>
      </c>
      <c r="BF2319" s="8">
        <v>0</v>
      </c>
      <c r="BG2319" s="8">
        <v>1.0397727272727273</v>
      </c>
      <c r="BH2319" s="8">
        <v>0</v>
      </c>
      <c r="BI2319" s="8">
        <v>0</v>
      </c>
      <c r="BJ2319" s="8">
        <v>1.0397727272727273</v>
      </c>
      <c r="BK2319" s="8">
        <v>0</v>
      </c>
      <c r="BL2319" s="8">
        <v>0</v>
      </c>
      <c r="BM2319" s="8">
        <v>0</v>
      </c>
      <c r="BN2319" s="8">
        <v>0</v>
      </c>
      <c r="BO2319" s="8">
        <v>0</v>
      </c>
      <c r="BP2319" s="8">
        <v>0</v>
      </c>
      <c r="BQ2319" s="8">
        <v>0</v>
      </c>
      <c r="BR2319" s="8">
        <v>0</v>
      </c>
    </row>
    <row r="2320" spans="1:70" x14ac:dyDescent="0.25">
      <c r="A2320" s="6">
        <v>35349648</v>
      </c>
      <c r="B2320" t="s">
        <v>4207</v>
      </c>
      <c r="C2320" s="7" t="s">
        <v>82</v>
      </c>
      <c r="D2320" s="7" t="s">
        <v>94</v>
      </c>
      <c r="E2320" s="7" t="s">
        <v>83</v>
      </c>
      <c r="F2320" t="s">
        <v>2507</v>
      </c>
      <c r="G2320" t="s">
        <v>2508</v>
      </c>
      <c r="H2320" t="s">
        <v>1975</v>
      </c>
      <c r="I2320" t="s">
        <v>1168</v>
      </c>
      <c r="J2320" t="s">
        <v>158</v>
      </c>
      <c r="K2320" t="s">
        <v>1101</v>
      </c>
      <c r="L2320">
        <v>34.6137419724</v>
      </c>
      <c r="M2320">
        <v>-120.1536555549</v>
      </c>
      <c r="N2320" s="7" t="s">
        <v>1976</v>
      </c>
      <c r="O2320" s="7" t="s">
        <v>1977</v>
      </c>
      <c r="P2320" s="7" t="s">
        <v>1978</v>
      </c>
      <c r="Q2320" s="7" t="s">
        <v>141</v>
      </c>
      <c r="R2320" s="7">
        <v>269</v>
      </c>
      <c r="S2320" s="7">
        <v>2607</v>
      </c>
      <c r="T2320" s="7" t="s">
        <v>220</v>
      </c>
      <c r="U2320" s="7"/>
      <c r="V2320" s="7" t="s">
        <v>222</v>
      </c>
      <c r="W2320" s="8">
        <v>1.3399621212121211</v>
      </c>
      <c r="X2320" s="8">
        <v>0.25624999999999998</v>
      </c>
      <c r="Y2320" s="8">
        <v>0</v>
      </c>
      <c r="Z2320" s="8">
        <v>1.5962121212121212</v>
      </c>
      <c r="AA2320" s="8">
        <v>0</v>
      </c>
      <c r="AB2320" s="8">
        <v>0</v>
      </c>
      <c r="AC2320" s="8">
        <v>0</v>
      </c>
      <c r="AD2320" s="8">
        <v>0</v>
      </c>
      <c r="AE2320" s="8">
        <v>0</v>
      </c>
      <c r="AF2320" s="8">
        <v>0</v>
      </c>
      <c r="AG2320" s="8">
        <v>0</v>
      </c>
      <c r="AH2320" s="8">
        <v>0</v>
      </c>
      <c r="AI2320" s="8">
        <v>0</v>
      </c>
      <c r="AJ2320" s="8">
        <v>0</v>
      </c>
      <c r="AK2320" s="8">
        <v>0</v>
      </c>
      <c r="AL2320" s="8">
        <v>0</v>
      </c>
      <c r="AM2320" s="8">
        <v>0</v>
      </c>
      <c r="AN2320" s="8">
        <v>0</v>
      </c>
      <c r="AO2320" s="8">
        <v>0</v>
      </c>
      <c r="AP2320" s="8">
        <v>0</v>
      </c>
      <c r="AQ2320" s="8">
        <v>0</v>
      </c>
      <c r="AR2320" s="8">
        <v>0</v>
      </c>
      <c r="AS2320" s="8">
        <v>0</v>
      </c>
      <c r="AT2320" s="8">
        <v>0</v>
      </c>
      <c r="AU2320" s="7">
        <v>0</v>
      </c>
      <c r="AV2320" s="7">
        <v>0</v>
      </c>
      <c r="AW2320" s="7">
        <v>0</v>
      </c>
      <c r="AX2320" s="7">
        <v>0</v>
      </c>
      <c r="AY2320" s="7">
        <v>0</v>
      </c>
      <c r="AZ2320" s="7">
        <v>0</v>
      </c>
      <c r="BA2320" s="7">
        <v>0</v>
      </c>
      <c r="BB2320" s="7">
        <v>0</v>
      </c>
      <c r="BC2320" s="8">
        <v>1.3399621212121211</v>
      </c>
      <c r="BD2320" s="8">
        <v>0.25624999999999998</v>
      </c>
      <c r="BE2320" s="8">
        <v>0</v>
      </c>
      <c r="BF2320" s="8">
        <v>1.596212121212121</v>
      </c>
      <c r="BG2320" s="8">
        <v>0</v>
      </c>
      <c r="BH2320" s="8">
        <v>0</v>
      </c>
      <c r="BI2320" s="8">
        <v>0</v>
      </c>
      <c r="BJ2320" s="8">
        <v>0</v>
      </c>
      <c r="BK2320" s="8">
        <v>0</v>
      </c>
      <c r="BL2320" s="8">
        <v>0</v>
      </c>
      <c r="BM2320" s="8">
        <v>0</v>
      </c>
      <c r="BN2320" s="8">
        <v>0</v>
      </c>
      <c r="BO2320" s="8">
        <v>0</v>
      </c>
      <c r="BP2320" s="8">
        <v>0</v>
      </c>
      <c r="BQ2320" s="8">
        <v>0</v>
      </c>
      <c r="BR2320" s="8">
        <v>0</v>
      </c>
    </row>
    <row r="2321" spans="1:70" x14ac:dyDescent="0.25">
      <c r="A2321" s="6">
        <v>35349649</v>
      </c>
      <c r="B2321" t="s">
        <v>4208</v>
      </c>
      <c r="C2321" s="7" t="s">
        <v>82</v>
      </c>
      <c r="D2321" s="7" t="s">
        <v>94</v>
      </c>
      <c r="E2321" s="7" t="s">
        <v>83</v>
      </c>
      <c r="F2321" t="s">
        <v>2507</v>
      </c>
      <c r="G2321" t="s">
        <v>2508</v>
      </c>
      <c r="H2321" t="s">
        <v>1975</v>
      </c>
      <c r="I2321" t="s">
        <v>1168</v>
      </c>
      <c r="J2321" t="s">
        <v>158</v>
      </c>
      <c r="K2321" t="s">
        <v>1101</v>
      </c>
      <c r="L2321">
        <v>34.6137419724</v>
      </c>
      <c r="M2321">
        <v>-120.1536555549</v>
      </c>
      <c r="N2321" s="7" t="s">
        <v>1976</v>
      </c>
      <c r="O2321" s="7" t="s">
        <v>1977</v>
      </c>
      <c r="P2321" s="7" t="s">
        <v>1978</v>
      </c>
      <c r="Q2321" s="7" t="s">
        <v>141</v>
      </c>
      <c r="R2321" s="7">
        <v>269</v>
      </c>
      <c r="S2321" s="7">
        <v>2607</v>
      </c>
      <c r="T2321" s="7" t="s">
        <v>220</v>
      </c>
      <c r="U2321" s="7"/>
      <c r="V2321" s="7" t="s">
        <v>222</v>
      </c>
      <c r="W2321" s="8">
        <v>2.7606060606060607</v>
      </c>
      <c r="X2321" s="8">
        <v>0.25018939393939393</v>
      </c>
      <c r="Y2321" s="8">
        <v>0</v>
      </c>
      <c r="Z2321" s="8">
        <v>3.0107954545454545</v>
      </c>
      <c r="AA2321" s="8">
        <v>0</v>
      </c>
      <c r="AB2321" s="8">
        <v>0</v>
      </c>
      <c r="AC2321" s="8">
        <v>0</v>
      </c>
      <c r="AD2321" s="8">
        <v>0</v>
      </c>
      <c r="AE2321" s="8">
        <v>0</v>
      </c>
      <c r="AF2321" s="8">
        <v>0</v>
      </c>
      <c r="AG2321" s="8">
        <v>0</v>
      </c>
      <c r="AH2321" s="8">
        <v>0</v>
      </c>
      <c r="AI2321" s="8">
        <v>0</v>
      </c>
      <c r="AJ2321" s="8">
        <v>0</v>
      </c>
      <c r="AK2321" s="8">
        <v>0</v>
      </c>
      <c r="AL2321" s="8">
        <v>0</v>
      </c>
      <c r="AM2321" s="8">
        <v>0</v>
      </c>
      <c r="AN2321" s="8">
        <v>0</v>
      </c>
      <c r="AO2321" s="8">
        <v>0</v>
      </c>
      <c r="AP2321" s="8">
        <v>0</v>
      </c>
      <c r="AQ2321" s="8">
        <v>0</v>
      </c>
      <c r="AR2321" s="8">
        <v>0</v>
      </c>
      <c r="AS2321" s="8">
        <v>0</v>
      </c>
      <c r="AT2321" s="8">
        <v>0</v>
      </c>
      <c r="AU2321" s="7">
        <v>0</v>
      </c>
      <c r="AV2321" s="7">
        <v>0</v>
      </c>
      <c r="AW2321" s="7">
        <v>0</v>
      </c>
      <c r="AX2321" s="7">
        <v>0</v>
      </c>
      <c r="AY2321" s="7">
        <v>0</v>
      </c>
      <c r="AZ2321" s="7">
        <v>0</v>
      </c>
      <c r="BA2321" s="7">
        <v>0</v>
      </c>
      <c r="BB2321" s="7">
        <v>0</v>
      </c>
      <c r="BC2321" s="8">
        <v>2.7606060606060607</v>
      </c>
      <c r="BD2321" s="8">
        <v>0.25018939393939393</v>
      </c>
      <c r="BE2321" s="8">
        <v>0</v>
      </c>
      <c r="BF2321" s="8">
        <v>3.0107954545454545</v>
      </c>
      <c r="BG2321" s="8">
        <v>0</v>
      </c>
      <c r="BH2321" s="8">
        <v>0</v>
      </c>
      <c r="BI2321" s="8">
        <v>0</v>
      </c>
      <c r="BJ2321" s="8">
        <v>0</v>
      </c>
      <c r="BK2321" s="8">
        <v>0</v>
      </c>
      <c r="BL2321" s="8">
        <v>0</v>
      </c>
      <c r="BM2321" s="8">
        <v>0</v>
      </c>
      <c r="BN2321" s="8">
        <v>0</v>
      </c>
      <c r="BO2321" s="8">
        <v>0</v>
      </c>
      <c r="BP2321" s="8">
        <v>0</v>
      </c>
      <c r="BQ2321" s="8">
        <v>0</v>
      </c>
      <c r="BR2321" s="8">
        <v>0</v>
      </c>
    </row>
    <row r="2322" spans="1:70" x14ac:dyDescent="0.25">
      <c r="A2322" s="6">
        <v>35349650</v>
      </c>
      <c r="B2322" t="s">
        <v>4209</v>
      </c>
      <c r="C2322" s="7" t="s">
        <v>421</v>
      </c>
      <c r="D2322" s="7" t="s">
        <v>94</v>
      </c>
      <c r="E2322" s="7" t="s">
        <v>421</v>
      </c>
      <c r="F2322" t="s">
        <v>2507</v>
      </c>
      <c r="G2322" t="s">
        <v>2508</v>
      </c>
      <c r="H2322" t="s">
        <v>1975</v>
      </c>
      <c r="I2322" t="s">
        <v>1168</v>
      </c>
      <c r="J2322" t="s">
        <v>158</v>
      </c>
      <c r="K2322" t="s">
        <v>1101</v>
      </c>
      <c r="L2322">
        <v>34.6137419724</v>
      </c>
      <c r="M2322">
        <v>-120.1536555549</v>
      </c>
      <c r="N2322" s="7" t="s">
        <v>1976</v>
      </c>
      <c r="O2322" s="7" t="s">
        <v>1977</v>
      </c>
      <c r="P2322" s="7" t="s">
        <v>1978</v>
      </c>
      <c r="Q2322" s="7" t="s">
        <v>141</v>
      </c>
      <c r="R2322" s="7">
        <v>269</v>
      </c>
      <c r="S2322" s="7">
        <v>2607</v>
      </c>
      <c r="T2322" s="7" t="s">
        <v>220</v>
      </c>
      <c r="U2322" s="7"/>
      <c r="V2322" s="7" t="s">
        <v>3749</v>
      </c>
      <c r="W2322" s="8">
        <v>1.2842803030303029</v>
      </c>
      <c r="X2322" s="8">
        <v>0</v>
      </c>
      <c r="Y2322" s="8">
        <v>0</v>
      </c>
      <c r="Z2322" s="8">
        <v>1.2842803030303029</v>
      </c>
      <c r="AA2322" s="8">
        <v>0</v>
      </c>
      <c r="AB2322" s="8">
        <v>0</v>
      </c>
      <c r="AC2322" s="8">
        <v>0</v>
      </c>
      <c r="AD2322" s="8">
        <v>0</v>
      </c>
      <c r="AE2322" s="8">
        <v>0</v>
      </c>
      <c r="AF2322" s="8">
        <v>0</v>
      </c>
      <c r="AG2322" s="8">
        <v>0</v>
      </c>
      <c r="AH2322" s="8">
        <v>0</v>
      </c>
      <c r="AI2322" s="8">
        <v>0</v>
      </c>
      <c r="AJ2322" s="8">
        <v>0</v>
      </c>
      <c r="AK2322" s="8">
        <v>0</v>
      </c>
      <c r="AL2322" s="8">
        <v>0</v>
      </c>
      <c r="AM2322" s="8">
        <v>0</v>
      </c>
      <c r="AN2322" s="8">
        <v>0</v>
      </c>
      <c r="AO2322" s="8">
        <v>0</v>
      </c>
      <c r="AP2322" s="8">
        <v>0</v>
      </c>
      <c r="AQ2322" s="8">
        <v>0</v>
      </c>
      <c r="AR2322" s="8">
        <v>0</v>
      </c>
      <c r="AS2322" s="8">
        <v>0</v>
      </c>
      <c r="AT2322" s="8">
        <v>0</v>
      </c>
      <c r="AU2322" s="7">
        <v>0</v>
      </c>
      <c r="AV2322" s="7">
        <v>0</v>
      </c>
      <c r="AW2322" s="7">
        <v>0</v>
      </c>
      <c r="AX2322" s="7">
        <v>0</v>
      </c>
      <c r="AY2322" s="7">
        <v>0</v>
      </c>
      <c r="AZ2322" s="7">
        <v>0</v>
      </c>
      <c r="BA2322" s="7">
        <v>0</v>
      </c>
      <c r="BB2322" s="7">
        <v>0</v>
      </c>
      <c r="BC2322" s="8">
        <v>0</v>
      </c>
      <c r="BD2322" s="8">
        <v>0</v>
      </c>
      <c r="BE2322" s="8">
        <v>0</v>
      </c>
      <c r="BF2322" s="8">
        <v>0</v>
      </c>
      <c r="BG2322" s="8">
        <v>1.2842803030303029</v>
      </c>
      <c r="BH2322" s="8">
        <v>0</v>
      </c>
      <c r="BI2322" s="8">
        <v>0</v>
      </c>
      <c r="BJ2322" s="8">
        <v>1.2842803030303029</v>
      </c>
      <c r="BK2322" s="8">
        <v>0</v>
      </c>
      <c r="BL2322" s="8">
        <v>0</v>
      </c>
      <c r="BM2322" s="8">
        <v>0</v>
      </c>
      <c r="BN2322" s="8">
        <v>0</v>
      </c>
      <c r="BO2322" s="8">
        <v>0</v>
      </c>
      <c r="BP2322" s="8">
        <v>0</v>
      </c>
      <c r="BQ2322" s="8">
        <v>0</v>
      </c>
      <c r="BR2322" s="8">
        <v>0</v>
      </c>
    </row>
    <row r="2323" spans="1:70" x14ac:dyDescent="0.25">
      <c r="A2323" s="6">
        <v>35349651</v>
      </c>
      <c r="B2323" t="s">
        <v>4210</v>
      </c>
      <c r="C2323" s="7" t="s">
        <v>421</v>
      </c>
      <c r="D2323" s="7" t="s">
        <v>94</v>
      </c>
      <c r="E2323" s="7" t="s">
        <v>421</v>
      </c>
      <c r="F2323" t="s">
        <v>2507</v>
      </c>
      <c r="G2323" t="s">
        <v>2508</v>
      </c>
      <c r="H2323" t="s">
        <v>1975</v>
      </c>
      <c r="I2323" t="s">
        <v>1168</v>
      </c>
      <c r="J2323" t="s">
        <v>158</v>
      </c>
      <c r="K2323" t="s">
        <v>1101</v>
      </c>
      <c r="L2323">
        <v>34.613624693799999</v>
      </c>
      <c r="M2323">
        <v>-120.1365246636</v>
      </c>
      <c r="N2323" s="7" t="s">
        <v>1976</v>
      </c>
      <c r="O2323" s="7" t="s">
        <v>1977</v>
      </c>
      <c r="P2323" s="7" t="s">
        <v>1978</v>
      </c>
      <c r="Q2323" s="7" t="s">
        <v>141</v>
      </c>
      <c r="R2323" s="7">
        <v>269</v>
      </c>
      <c r="S2323" s="7">
        <v>2607</v>
      </c>
      <c r="T2323" s="7" t="s">
        <v>220</v>
      </c>
      <c r="U2323" s="7"/>
      <c r="V2323" s="7" t="s">
        <v>3749</v>
      </c>
      <c r="W2323" s="8">
        <v>2.4950757575757576</v>
      </c>
      <c r="X2323" s="8">
        <v>0</v>
      </c>
      <c r="Y2323" s="8">
        <v>0</v>
      </c>
      <c r="Z2323" s="8">
        <v>2.4950757575757576</v>
      </c>
      <c r="AA2323" s="8">
        <v>0</v>
      </c>
      <c r="AB2323" s="8">
        <v>0</v>
      </c>
      <c r="AC2323" s="8">
        <v>0</v>
      </c>
      <c r="AD2323" s="8">
        <v>0</v>
      </c>
      <c r="AE2323" s="8">
        <v>0</v>
      </c>
      <c r="AF2323" s="8">
        <v>0</v>
      </c>
      <c r="AG2323" s="8">
        <v>0</v>
      </c>
      <c r="AH2323" s="8">
        <v>0</v>
      </c>
      <c r="AI2323" s="8">
        <v>0</v>
      </c>
      <c r="AJ2323" s="8">
        <v>0</v>
      </c>
      <c r="AK2323" s="8">
        <v>0</v>
      </c>
      <c r="AL2323" s="8">
        <v>0</v>
      </c>
      <c r="AM2323" s="8">
        <v>0</v>
      </c>
      <c r="AN2323" s="8">
        <v>0</v>
      </c>
      <c r="AO2323" s="8">
        <v>0</v>
      </c>
      <c r="AP2323" s="8">
        <v>0</v>
      </c>
      <c r="AQ2323" s="8">
        <v>0</v>
      </c>
      <c r="AR2323" s="8">
        <v>0</v>
      </c>
      <c r="AS2323" s="8">
        <v>0</v>
      </c>
      <c r="AT2323" s="8">
        <v>0</v>
      </c>
      <c r="AU2323" s="7">
        <v>0</v>
      </c>
      <c r="AV2323" s="7">
        <v>0</v>
      </c>
      <c r="AW2323" s="7">
        <v>0</v>
      </c>
      <c r="AX2323" s="7">
        <v>0</v>
      </c>
      <c r="AY2323" s="7">
        <v>0</v>
      </c>
      <c r="AZ2323" s="7">
        <v>0</v>
      </c>
      <c r="BA2323" s="7">
        <v>0</v>
      </c>
      <c r="BB2323" s="7">
        <v>0</v>
      </c>
      <c r="BC2323" s="8">
        <v>0</v>
      </c>
      <c r="BD2323" s="8">
        <v>0</v>
      </c>
      <c r="BE2323" s="8">
        <v>0</v>
      </c>
      <c r="BF2323" s="8">
        <v>0</v>
      </c>
      <c r="BG2323" s="8">
        <v>2.4950757575757576</v>
      </c>
      <c r="BH2323" s="8">
        <v>0</v>
      </c>
      <c r="BI2323" s="8">
        <v>0</v>
      </c>
      <c r="BJ2323" s="8">
        <v>2.4950757575757576</v>
      </c>
      <c r="BK2323" s="8">
        <v>0</v>
      </c>
      <c r="BL2323" s="8">
        <v>0</v>
      </c>
      <c r="BM2323" s="8">
        <v>0</v>
      </c>
      <c r="BN2323" s="8">
        <v>0</v>
      </c>
      <c r="BO2323" s="8">
        <v>0</v>
      </c>
      <c r="BP2323" s="8">
        <v>0</v>
      </c>
      <c r="BQ2323" s="8">
        <v>0</v>
      </c>
      <c r="BR2323" s="8">
        <v>0</v>
      </c>
    </row>
    <row r="2324" spans="1:70" x14ac:dyDescent="0.25">
      <c r="A2324" s="6">
        <v>35320446</v>
      </c>
      <c r="B2324" t="s">
        <v>4211</v>
      </c>
      <c r="C2324" s="7" t="s">
        <v>421</v>
      </c>
      <c r="D2324" s="7" t="s">
        <v>94</v>
      </c>
      <c r="E2324" s="7" t="s">
        <v>421</v>
      </c>
      <c r="F2324" t="s">
        <v>2507</v>
      </c>
      <c r="G2324" t="s">
        <v>2508</v>
      </c>
      <c r="H2324" t="s">
        <v>1975</v>
      </c>
      <c r="I2324" t="s">
        <v>1168</v>
      </c>
      <c r="J2324" t="s">
        <v>158</v>
      </c>
      <c r="K2324" t="s">
        <v>1101</v>
      </c>
      <c r="L2324">
        <v>34.6129734895</v>
      </c>
      <c r="M2324">
        <v>-120.1748657486</v>
      </c>
      <c r="N2324" s="7" t="s">
        <v>1976</v>
      </c>
      <c r="O2324" s="7" t="s">
        <v>1977</v>
      </c>
      <c r="P2324" s="7" t="s">
        <v>1978</v>
      </c>
      <c r="Q2324" s="7" t="s">
        <v>141</v>
      </c>
      <c r="R2324" s="7">
        <v>269</v>
      </c>
      <c r="S2324" s="7">
        <v>2607</v>
      </c>
      <c r="T2324" s="7" t="s">
        <v>220</v>
      </c>
      <c r="U2324" s="7"/>
      <c r="V2324" s="7" t="s">
        <v>3749</v>
      </c>
      <c r="W2324" s="8">
        <v>1.5700757575757576</v>
      </c>
      <c r="X2324" s="8">
        <v>0</v>
      </c>
      <c r="Y2324" s="8">
        <v>0</v>
      </c>
      <c r="Z2324" s="8">
        <v>1.5700757575757576</v>
      </c>
      <c r="AA2324" s="8">
        <v>0</v>
      </c>
      <c r="AB2324" s="8">
        <v>0</v>
      </c>
      <c r="AC2324" s="8">
        <v>0</v>
      </c>
      <c r="AD2324" s="8">
        <v>0</v>
      </c>
      <c r="AE2324" s="8">
        <v>0</v>
      </c>
      <c r="AF2324" s="8">
        <v>0</v>
      </c>
      <c r="AG2324" s="8">
        <v>0</v>
      </c>
      <c r="AH2324" s="8">
        <v>0</v>
      </c>
      <c r="AI2324" s="8">
        <v>0</v>
      </c>
      <c r="AJ2324" s="8">
        <v>0</v>
      </c>
      <c r="AK2324" s="8">
        <v>0</v>
      </c>
      <c r="AL2324" s="8">
        <v>0</v>
      </c>
      <c r="AM2324" s="8">
        <v>0</v>
      </c>
      <c r="AN2324" s="8">
        <v>0</v>
      </c>
      <c r="AO2324" s="8">
        <v>0</v>
      </c>
      <c r="AP2324" s="8">
        <v>0</v>
      </c>
      <c r="AQ2324" s="8">
        <v>0</v>
      </c>
      <c r="AR2324" s="8">
        <v>0</v>
      </c>
      <c r="AS2324" s="8">
        <v>0</v>
      </c>
      <c r="AT2324" s="8">
        <v>0</v>
      </c>
      <c r="AU2324" s="7">
        <v>0</v>
      </c>
      <c r="AV2324" s="7">
        <v>0</v>
      </c>
      <c r="AW2324" s="7">
        <v>0</v>
      </c>
      <c r="AX2324" s="7">
        <v>0</v>
      </c>
      <c r="AY2324" s="7">
        <v>0</v>
      </c>
      <c r="AZ2324" s="7">
        <v>0</v>
      </c>
      <c r="BA2324" s="7">
        <v>0</v>
      </c>
      <c r="BB2324" s="7">
        <v>0</v>
      </c>
      <c r="BC2324" s="8">
        <v>0</v>
      </c>
      <c r="BD2324" s="8">
        <v>0</v>
      </c>
      <c r="BE2324" s="8">
        <v>0</v>
      </c>
      <c r="BF2324" s="8">
        <v>0</v>
      </c>
      <c r="BG2324" s="8">
        <v>1.5700757575757576</v>
      </c>
      <c r="BH2324" s="8">
        <v>0</v>
      </c>
      <c r="BI2324" s="8">
        <v>0</v>
      </c>
      <c r="BJ2324" s="8">
        <v>1.5700757575757576</v>
      </c>
      <c r="BK2324" s="8">
        <v>0</v>
      </c>
      <c r="BL2324" s="8">
        <v>0</v>
      </c>
      <c r="BM2324" s="8">
        <v>0</v>
      </c>
      <c r="BN2324" s="8">
        <v>0</v>
      </c>
      <c r="BO2324" s="8">
        <v>0</v>
      </c>
      <c r="BP2324" s="8">
        <v>0</v>
      </c>
      <c r="BQ2324" s="8">
        <v>0</v>
      </c>
      <c r="BR2324" s="8">
        <v>0</v>
      </c>
    </row>
    <row r="2325" spans="1:70" x14ac:dyDescent="0.25">
      <c r="A2325" s="6">
        <v>35407709</v>
      </c>
      <c r="B2325" t="s">
        <v>4212</v>
      </c>
      <c r="C2325" s="7" t="s">
        <v>421</v>
      </c>
      <c r="D2325" s="7" t="s">
        <v>94</v>
      </c>
      <c r="E2325" s="7" t="s">
        <v>421</v>
      </c>
      <c r="F2325" t="s">
        <v>2507</v>
      </c>
      <c r="G2325" t="s">
        <v>2609</v>
      </c>
      <c r="H2325" t="s">
        <v>313</v>
      </c>
      <c r="I2325" t="s">
        <v>77</v>
      </c>
      <c r="J2325" t="s">
        <v>78</v>
      </c>
      <c r="K2325" t="s">
        <v>79</v>
      </c>
      <c r="L2325">
        <v>40.035856102300002</v>
      </c>
      <c r="M2325">
        <v>-121.2180748012</v>
      </c>
      <c r="N2325" s="7" t="s">
        <v>346</v>
      </c>
      <c r="O2325" s="7" t="s">
        <v>353</v>
      </c>
      <c r="P2325" s="7" t="s">
        <v>354</v>
      </c>
      <c r="Q2325" s="7" t="s">
        <v>141</v>
      </c>
      <c r="R2325" s="7">
        <v>378</v>
      </c>
      <c r="S2325" s="7">
        <v>45</v>
      </c>
      <c r="T2325" s="7" t="s">
        <v>123</v>
      </c>
      <c r="U2325" s="7"/>
      <c r="V2325" s="7" t="s">
        <v>422</v>
      </c>
      <c r="W2325" s="8">
        <v>0</v>
      </c>
      <c r="X2325" s="8">
        <v>0</v>
      </c>
      <c r="Y2325" s="8">
        <v>0</v>
      </c>
      <c r="Z2325" s="8">
        <v>0</v>
      </c>
      <c r="AA2325" s="8">
        <v>0</v>
      </c>
      <c r="AB2325" s="8">
        <v>0</v>
      </c>
      <c r="AC2325" s="8">
        <v>0</v>
      </c>
      <c r="AD2325" s="8">
        <v>0</v>
      </c>
      <c r="AE2325" s="8">
        <v>0</v>
      </c>
      <c r="AF2325" s="8">
        <v>0</v>
      </c>
      <c r="AG2325" s="8">
        <v>0</v>
      </c>
      <c r="AH2325" s="8">
        <v>0</v>
      </c>
      <c r="AI2325" s="8">
        <v>0</v>
      </c>
      <c r="AJ2325" s="8">
        <v>0</v>
      </c>
      <c r="AK2325" s="8">
        <v>0</v>
      </c>
      <c r="AL2325" s="8">
        <v>0</v>
      </c>
      <c r="AM2325" s="8">
        <v>0</v>
      </c>
      <c r="AN2325" s="8">
        <v>0</v>
      </c>
      <c r="AO2325" s="8">
        <v>0</v>
      </c>
      <c r="AP2325" s="8">
        <v>0</v>
      </c>
      <c r="AQ2325" s="8">
        <v>0</v>
      </c>
      <c r="AR2325" s="8">
        <v>0</v>
      </c>
      <c r="AS2325" s="8">
        <v>0</v>
      </c>
      <c r="AT2325" s="8">
        <v>0</v>
      </c>
      <c r="AU2325" s="7">
        <v>0</v>
      </c>
      <c r="AV2325" s="7">
        <v>0</v>
      </c>
      <c r="AW2325" s="7">
        <v>0</v>
      </c>
      <c r="AX2325" s="7">
        <v>0</v>
      </c>
      <c r="AY2325" s="7">
        <v>0</v>
      </c>
      <c r="AZ2325" s="7">
        <v>0</v>
      </c>
      <c r="BA2325" s="7">
        <v>0</v>
      </c>
      <c r="BB2325" s="7">
        <v>0</v>
      </c>
      <c r="BC2325" s="8">
        <v>0</v>
      </c>
      <c r="BD2325" s="8">
        <v>0</v>
      </c>
      <c r="BE2325" s="8">
        <v>0</v>
      </c>
      <c r="BF2325" s="8">
        <v>0</v>
      </c>
      <c r="BG2325" s="8">
        <v>0</v>
      </c>
      <c r="BH2325" s="8">
        <v>0</v>
      </c>
      <c r="BI2325" s="8">
        <v>0</v>
      </c>
      <c r="BJ2325" s="8">
        <v>0</v>
      </c>
      <c r="BK2325" s="8">
        <v>0</v>
      </c>
      <c r="BL2325" s="8">
        <v>0</v>
      </c>
      <c r="BM2325" s="8">
        <v>0</v>
      </c>
      <c r="BN2325" s="8">
        <v>0</v>
      </c>
      <c r="BO2325" s="8">
        <v>0</v>
      </c>
      <c r="BP2325" s="8">
        <v>0</v>
      </c>
      <c r="BQ2325" s="8">
        <v>0</v>
      </c>
      <c r="BR2325" s="8">
        <v>0</v>
      </c>
    </row>
    <row r="2326" spans="1:70" x14ac:dyDescent="0.25">
      <c r="A2326" s="6">
        <v>35406859</v>
      </c>
      <c r="B2326" t="s">
        <v>4213</v>
      </c>
      <c r="C2326" s="7" t="s">
        <v>82</v>
      </c>
      <c r="D2326" s="7" t="s">
        <v>2647</v>
      </c>
      <c r="E2326" s="7" t="s">
        <v>83</v>
      </c>
      <c r="F2326" t="s">
        <v>2507</v>
      </c>
      <c r="G2326" t="s">
        <v>2648</v>
      </c>
      <c r="H2326" t="s">
        <v>313</v>
      </c>
      <c r="I2326" t="s">
        <v>77</v>
      </c>
      <c r="J2326" t="s">
        <v>78</v>
      </c>
      <c r="K2326" t="s">
        <v>79</v>
      </c>
      <c r="L2326">
        <v>40.0144131096</v>
      </c>
      <c r="M2326">
        <v>-121.2251533995</v>
      </c>
      <c r="N2326" s="7" t="s">
        <v>346</v>
      </c>
      <c r="O2326" s="7" t="s">
        <v>353</v>
      </c>
      <c r="P2326" s="7" t="s">
        <v>354</v>
      </c>
      <c r="Q2326" s="7" t="s">
        <v>170</v>
      </c>
      <c r="R2326" s="7">
        <v>378</v>
      </c>
      <c r="S2326" s="7">
        <v>45</v>
      </c>
      <c r="T2326" s="7" t="s">
        <v>123</v>
      </c>
      <c r="U2326" s="7"/>
      <c r="V2326" s="7" t="s">
        <v>222</v>
      </c>
      <c r="W2326" s="8">
        <v>0</v>
      </c>
      <c r="X2326" s="8">
        <v>0.22102272727272726</v>
      </c>
      <c r="Y2326" s="8">
        <v>0</v>
      </c>
      <c r="Z2326" s="8">
        <v>0.22102272727272726</v>
      </c>
      <c r="AA2326" s="8">
        <v>0</v>
      </c>
      <c r="AB2326" s="8">
        <v>0</v>
      </c>
      <c r="AC2326" s="8">
        <v>0</v>
      </c>
      <c r="AD2326" s="8">
        <v>0</v>
      </c>
      <c r="AE2326" s="8">
        <v>0</v>
      </c>
      <c r="AF2326" s="8">
        <v>0</v>
      </c>
      <c r="AG2326" s="8">
        <v>0</v>
      </c>
      <c r="AH2326" s="8">
        <v>0</v>
      </c>
      <c r="AI2326" s="8">
        <v>0</v>
      </c>
      <c r="AJ2326" s="8">
        <v>0</v>
      </c>
      <c r="AK2326" s="8">
        <v>0</v>
      </c>
      <c r="AL2326" s="8">
        <v>0</v>
      </c>
      <c r="AM2326" s="8">
        <v>0</v>
      </c>
      <c r="AN2326" s="8">
        <v>0</v>
      </c>
      <c r="AO2326" s="8">
        <v>0</v>
      </c>
      <c r="AP2326" s="8">
        <v>0</v>
      </c>
      <c r="AQ2326" s="8">
        <v>0</v>
      </c>
      <c r="AR2326" s="8">
        <v>0</v>
      </c>
      <c r="AS2326" s="8">
        <v>0</v>
      </c>
      <c r="AT2326" s="8">
        <v>0</v>
      </c>
      <c r="AU2326" s="7">
        <v>0</v>
      </c>
      <c r="AV2326" s="7">
        <v>0</v>
      </c>
      <c r="AW2326" s="7">
        <v>0</v>
      </c>
      <c r="AX2326" s="7">
        <v>0</v>
      </c>
      <c r="AY2326" s="7">
        <v>0</v>
      </c>
      <c r="AZ2326" s="7">
        <v>0</v>
      </c>
      <c r="BA2326" s="7">
        <v>0</v>
      </c>
      <c r="BB2326" s="7">
        <v>0</v>
      </c>
      <c r="BC2326" s="8">
        <v>0</v>
      </c>
      <c r="BD2326" s="8">
        <v>0.22102272727272726</v>
      </c>
      <c r="BE2326" s="8">
        <v>0</v>
      </c>
      <c r="BF2326" s="8">
        <v>0.22102272727272726</v>
      </c>
      <c r="BG2326" s="8">
        <v>0</v>
      </c>
      <c r="BH2326" s="8">
        <v>0</v>
      </c>
      <c r="BI2326" s="8">
        <v>0</v>
      </c>
      <c r="BJ2326" s="8">
        <v>0</v>
      </c>
      <c r="BK2326" s="8">
        <v>0</v>
      </c>
      <c r="BL2326" s="8">
        <v>0</v>
      </c>
      <c r="BM2326" s="8">
        <v>0</v>
      </c>
      <c r="BN2326" s="8">
        <v>0</v>
      </c>
      <c r="BO2326" s="8">
        <v>0</v>
      </c>
      <c r="BP2326" s="8">
        <v>0</v>
      </c>
      <c r="BQ2326" s="8">
        <v>0</v>
      </c>
      <c r="BR2326" s="8">
        <v>0</v>
      </c>
    </row>
    <row r="2327" spans="1:70" x14ac:dyDescent="0.25">
      <c r="A2327" s="6">
        <v>35430878</v>
      </c>
      <c r="B2327" t="s">
        <v>4214</v>
      </c>
      <c r="C2327" s="7" t="s">
        <v>421</v>
      </c>
      <c r="D2327" s="7" t="s">
        <v>2647</v>
      </c>
      <c r="E2327" s="7" t="s">
        <v>421</v>
      </c>
      <c r="F2327" t="s">
        <v>2507</v>
      </c>
      <c r="G2327" t="s">
        <v>2648</v>
      </c>
      <c r="H2327" t="s">
        <v>313</v>
      </c>
      <c r="I2327" t="s">
        <v>77</v>
      </c>
      <c r="J2327" t="s">
        <v>78</v>
      </c>
      <c r="K2327" t="s">
        <v>79</v>
      </c>
      <c r="L2327">
        <v>40.054666510099999</v>
      </c>
      <c r="M2327">
        <v>-121.2062859916</v>
      </c>
      <c r="N2327" s="7" t="s">
        <v>346</v>
      </c>
      <c r="O2327" s="7" t="s">
        <v>353</v>
      </c>
      <c r="P2327" s="7" t="s">
        <v>354</v>
      </c>
      <c r="Q2327" s="7" t="s">
        <v>141</v>
      </c>
      <c r="R2327" s="7">
        <v>378</v>
      </c>
      <c r="S2327" s="7">
        <v>45</v>
      </c>
      <c r="T2327" s="7" t="s">
        <v>123</v>
      </c>
      <c r="U2327" s="7"/>
      <c r="V2327" s="7" t="s">
        <v>790</v>
      </c>
      <c r="W2327" s="8">
        <v>0</v>
      </c>
      <c r="X2327" s="8">
        <v>0</v>
      </c>
      <c r="Y2327" s="8">
        <v>0</v>
      </c>
      <c r="Z2327" s="8">
        <v>0</v>
      </c>
      <c r="AA2327" s="8">
        <v>0</v>
      </c>
      <c r="AB2327" s="8">
        <v>0</v>
      </c>
      <c r="AC2327" s="8">
        <v>0</v>
      </c>
      <c r="AD2327" s="8">
        <v>0</v>
      </c>
      <c r="AE2327" s="8">
        <v>0</v>
      </c>
      <c r="AF2327" s="8">
        <v>0</v>
      </c>
      <c r="AG2327" s="8">
        <v>0</v>
      </c>
      <c r="AH2327" s="8">
        <v>0</v>
      </c>
      <c r="AI2327" s="8">
        <v>0</v>
      </c>
      <c r="AJ2327" s="8">
        <v>0</v>
      </c>
      <c r="AK2327" s="8">
        <v>0</v>
      </c>
      <c r="AL2327" s="8">
        <v>0</v>
      </c>
      <c r="AM2327" s="8">
        <v>0</v>
      </c>
      <c r="AN2327" s="8">
        <v>0</v>
      </c>
      <c r="AO2327" s="8">
        <v>0</v>
      </c>
      <c r="AP2327" s="8">
        <v>0</v>
      </c>
      <c r="AQ2327" s="8">
        <v>0</v>
      </c>
      <c r="AR2327" s="8">
        <v>0</v>
      </c>
      <c r="AS2327" s="8">
        <v>0</v>
      </c>
      <c r="AT2327" s="8">
        <v>0</v>
      </c>
      <c r="AU2327" s="7">
        <v>0</v>
      </c>
      <c r="AV2327" s="7">
        <v>0</v>
      </c>
      <c r="AW2327" s="7">
        <v>0</v>
      </c>
      <c r="AX2327" s="7">
        <v>0</v>
      </c>
      <c r="AY2327" s="7">
        <v>0</v>
      </c>
      <c r="AZ2327" s="7">
        <v>0</v>
      </c>
      <c r="BA2327" s="7">
        <v>0</v>
      </c>
      <c r="BB2327" s="7">
        <v>0</v>
      </c>
      <c r="BC2327" s="8">
        <v>0</v>
      </c>
      <c r="BD2327" s="8">
        <v>0</v>
      </c>
      <c r="BE2327" s="8">
        <v>0</v>
      </c>
      <c r="BF2327" s="8">
        <v>0</v>
      </c>
      <c r="BG2327" s="8">
        <v>0</v>
      </c>
      <c r="BH2327" s="8">
        <v>0</v>
      </c>
      <c r="BI2327" s="8">
        <v>0</v>
      </c>
      <c r="BJ2327" s="8">
        <v>0</v>
      </c>
      <c r="BK2327" s="8">
        <v>0</v>
      </c>
      <c r="BL2327" s="8">
        <v>0</v>
      </c>
      <c r="BM2327" s="8">
        <v>0</v>
      </c>
      <c r="BN2327" s="8">
        <v>0</v>
      </c>
      <c r="BO2327" s="8">
        <v>0</v>
      </c>
      <c r="BP2327" s="8">
        <v>0</v>
      </c>
      <c r="BQ2327" s="8">
        <v>0</v>
      </c>
      <c r="BR2327" s="8">
        <v>0</v>
      </c>
    </row>
    <row r="2328" spans="1:70" x14ac:dyDescent="0.25">
      <c r="A2328" s="6">
        <v>35430879</v>
      </c>
      <c r="B2328" t="s">
        <v>4215</v>
      </c>
      <c r="C2328" s="7" t="s">
        <v>421</v>
      </c>
      <c r="D2328" s="7" t="s">
        <v>2647</v>
      </c>
      <c r="E2328" s="7" t="s">
        <v>421</v>
      </c>
      <c r="F2328" t="s">
        <v>2507</v>
      </c>
      <c r="G2328" t="s">
        <v>2648</v>
      </c>
      <c r="H2328" t="s">
        <v>313</v>
      </c>
      <c r="I2328" t="s">
        <v>77</v>
      </c>
      <c r="J2328" t="s">
        <v>78</v>
      </c>
      <c r="K2328" t="s">
        <v>79</v>
      </c>
      <c r="L2328">
        <v>40.078491599400003</v>
      </c>
      <c r="M2328">
        <v>-121.16109298080001</v>
      </c>
      <c r="N2328" s="7" t="s">
        <v>346</v>
      </c>
      <c r="O2328" s="7" t="s">
        <v>353</v>
      </c>
      <c r="P2328" s="7" t="s">
        <v>354</v>
      </c>
      <c r="Q2328" s="7" t="s">
        <v>141</v>
      </c>
      <c r="R2328" s="7">
        <v>378</v>
      </c>
      <c r="S2328" s="7">
        <v>45</v>
      </c>
      <c r="T2328" s="7" t="s">
        <v>123</v>
      </c>
      <c r="U2328" s="7"/>
      <c r="V2328" s="7" t="s">
        <v>790</v>
      </c>
      <c r="W2328" s="8">
        <v>0</v>
      </c>
      <c r="X2328" s="8">
        <v>0</v>
      </c>
      <c r="Y2328" s="8">
        <v>0</v>
      </c>
      <c r="Z2328" s="8">
        <v>0</v>
      </c>
      <c r="AA2328" s="8">
        <v>0</v>
      </c>
      <c r="AB2328" s="8">
        <v>0</v>
      </c>
      <c r="AC2328" s="8">
        <v>0</v>
      </c>
      <c r="AD2328" s="8">
        <v>0</v>
      </c>
      <c r="AE2328" s="8">
        <v>0</v>
      </c>
      <c r="AF2328" s="8">
        <v>0</v>
      </c>
      <c r="AG2328" s="8">
        <v>0</v>
      </c>
      <c r="AH2328" s="8">
        <v>0</v>
      </c>
      <c r="AI2328" s="8">
        <v>0</v>
      </c>
      <c r="AJ2328" s="8">
        <v>0</v>
      </c>
      <c r="AK2328" s="8">
        <v>0</v>
      </c>
      <c r="AL2328" s="8">
        <v>0</v>
      </c>
      <c r="AM2328" s="8">
        <v>0</v>
      </c>
      <c r="AN2328" s="8">
        <v>0</v>
      </c>
      <c r="AO2328" s="8">
        <v>0</v>
      </c>
      <c r="AP2328" s="8">
        <v>0</v>
      </c>
      <c r="AQ2328" s="8">
        <v>0</v>
      </c>
      <c r="AR2328" s="8">
        <v>0</v>
      </c>
      <c r="AS2328" s="8">
        <v>0</v>
      </c>
      <c r="AT2328" s="8">
        <v>0</v>
      </c>
      <c r="AU2328" s="7">
        <v>0</v>
      </c>
      <c r="AV2328" s="7">
        <v>0</v>
      </c>
      <c r="AW2328" s="7">
        <v>0</v>
      </c>
      <c r="AX2328" s="7">
        <v>0</v>
      </c>
      <c r="AY2328" s="7">
        <v>0</v>
      </c>
      <c r="AZ2328" s="7">
        <v>0</v>
      </c>
      <c r="BA2328" s="7">
        <v>0</v>
      </c>
      <c r="BB2328" s="7">
        <v>0</v>
      </c>
      <c r="BC2328" s="8">
        <v>0</v>
      </c>
      <c r="BD2328" s="8">
        <v>0</v>
      </c>
      <c r="BE2328" s="8">
        <v>0</v>
      </c>
      <c r="BF2328" s="8">
        <v>0</v>
      </c>
      <c r="BG2328" s="8">
        <v>0</v>
      </c>
      <c r="BH2328" s="8">
        <v>0</v>
      </c>
      <c r="BI2328" s="8">
        <v>0</v>
      </c>
      <c r="BJ2328" s="8">
        <v>0</v>
      </c>
      <c r="BK2328" s="8">
        <v>0</v>
      </c>
      <c r="BL2328" s="8">
        <v>0</v>
      </c>
      <c r="BM2328" s="8">
        <v>0</v>
      </c>
      <c r="BN2328" s="8">
        <v>0</v>
      </c>
      <c r="BO2328" s="8">
        <v>0</v>
      </c>
      <c r="BP2328" s="8">
        <v>0</v>
      </c>
      <c r="BQ2328" s="8">
        <v>0</v>
      </c>
      <c r="BR2328" s="8">
        <v>0</v>
      </c>
    </row>
    <row r="2329" spans="1:70" x14ac:dyDescent="0.25">
      <c r="A2329" s="6">
        <v>35430880</v>
      </c>
      <c r="B2329" t="s">
        <v>4216</v>
      </c>
      <c r="C2329" s="7" t="s">
        <v>421</v>
      </c>
      <c r="D2329" s="7" t="s">
        <v>2647</v>
      </c>
      <c r="E2329" s="7" t="s">
        <v>421</v>
      </c>
      <c r="F2329" t="s">
        <v>2507</v>
      </c>
      <c r="G2329" t="s">
        <v>2648</v>
      </c>
      <c r="H2329" t="s">
        <v>313</v>
      </c>
      <c r="I2329" t="s">
        <v>77</v>
      </c>
      <c r="J2329" t="s">
        <v>78</v>
      </c>
      <c r="K2329" t="s">
        <v>79</v>
      </c>
      <c r="L2329">
        <v>40.0913220841</v>
      </c>
      <c r="M2329">
        <v>-121.1478297119</v>
      </c>
      <c r="N2329" s="7" t="s">
        <v>346</v>
      </c>
      <c r="O2329" s="7" t="s">
        <v>353</v>
      </c>
      <c r="P2329" s="7" t="s">
        <v>354</v>
      </c>
      <c r="Q2329" s="7" t="s">
        <v>141</v>
      </c>
      <c r="R2329" s="7">
        <v>378</v>
      </c>
      <c r="S2329" s="7">
        <v>45</v>
      </c>
      <c r="T2329" s="7" t="s">
        <v>123</v>
      </c>
      <c r="U2329" s="7"/>
      <c r="V2329" s="7" t="s">
        <v>790</v>
      </c>
      <c r="W2329" s="8">
        <v>0</v>
      </c>
      <c r="X2329" s="8">
        <v>0</v>
      </c>
      <c r="Y2329" s="8">
        <v>0</v>
      </c>
      <c r="Z2329" s="8">
        <v>0</v>
      </c>
      <c r="AA2329" s="8">
        <v>0</v>
      </c>
      <c r="AB2329" s="8">
        <v>0</v>
      </c>
      <c r="AC2329" s="8">
        <v>0</v>
      </c>
      <c r="AD2329" s="8">
        <v>0</v>
      </c>
      <c r="AE2329" s="8">
        <v>0</v>
      </c>
      <c r="AF2329" s="8">
        <v>0</v>
      </c>
      <c r="AG2329" s="8">
        <v>0</v>
      </c>
      <c r="AH2329" s="8">
        <v>0</v>
      </c>
      <c r="AI2329" s="8">
        <v>0</v>
      </c>
      <c r="AJ2329" s="8">
        <v>0</v>
      </c>
      <c r="AK2329" s="8">
        <v>0</v>
      </c>
      <c r="AL2329" s="8">
        <v>0</v>
      </c>
      <c r="AM2329" s="8">
        <v>0</v>
      </c>
      <c r="AN2329" s="8">
        <v>0</v>
      </c>
      <c r="AO2329" s="8">
        <v>0</v>
      </c>
      <c r="AP2329" s="8">
        <v>0</v>
      </c>
      <c r="AQ2329" s="8">
        <v>0</v>
      </c>
      <c r="AR2329" s="8">
        <v>0</v>
      </c>
      <c r="AS2329" s="8">
        <v>0</v>
      </c>
      <c r="AT2329" s="8">
        <v>0</v>
      </c>
      <c r="AU2329" s="7">
        <v>0</v>
      </c>
      <c r="AV2329" s="7">
        <v>0</v>
      </c>
      <c r="AW2329" s="7">
        <v>0</v>
      </c>
      <c r="AX2329" s="7">
        <v>0</v>
      </c>
      <c r="AY2329" s="7">
        <v>0</v>
      </c>
      <c r="AZ2329" s="7">
        <v>0</v>
      </c>
      <c r="BA2329" s="7">
        <v>0</v>
      </c>
      <c r="BB2329" s="7">
        <v>0</v>
      </c>
      <c r="BC2329" s="8">
        <v>0</v>
      </c>
      <c r="BD2329" s="8">
        <v>0</v>
      </c>
      <c r="BE2329" s="8">
        <v>0</v>
      </c>
      <c r="BF2329" s="8">
        <v>0</v>
      </c>
      <c r="BG2329" s="8">
        <v>0</v>
      </c>
      <c r="BH2329" s="8">
        <v>0</v>
      </c>
      <c r="BI2329" s="8">
        <v>0</v>
      </c>
      <c r="BJ2329" s="8">
        <v>0</v>
      </c>
      <c r="BK2329" s="8">
        <v>0</v>
      </c>
      <c r="BL2329" s="8">
        <v>0</v>
      </c>
      <c r="BM2329" s="8">
        <v>0</v>
      </c>
      <c r="BN2329" s="8">
        <v>0</v>
      </c>
      <c r="BO2329" s="8">
        <v>0</v>
      </c>
      <c r="BP2329" s="8">
        <v>0</v>
      </c>
      <c r="BQ2329" s="8">
        <v>0</v>
      </c>
      <c r="BR2329" s="8">
        <v>0</v>
      </c>
    </row>
    <row r="2330" spans="1:70" x14ac:dyDescent="0.25">
      <c r="A2330" s="6">
        <v>35374563</v>
      </c>
      <c r="B2330" t="s">
        <v>4217</v>
      </c>
      <c r="C2330" s="7" t="s">
        <v>421</v>
      </c>
      <c r="D2330" s="7" t="s">
        <v>2647</v>
      </c>
      <c r="E2330" s="7" t="s">
        <v>421</v>
      </c>
      <c r="F2330" t="s">
        <v>2507</v>
      </c>
      <c r="G2330" t="s">
        <v>2648</v>
      </c>
      <c r="H2330" t="s">
        <v>313</v>
      </c>
      <c r="I2330" t="s">
        <v>77</v>
      </c>
      <c r="J2330" t="s">
        <v>78</v>
      </c>
      <c r="K2330" t="s">
        <v>79</v>
      </c>
      <c r="L2330">
        <v>40.0144131096</v>
      </c>
      <c r="M2330">
        <v>-121.2251533995</v>
      </c>
      <c r="N2330" s="7" t="s">
        <v>346</v>
      </c>
      <c r="O2330" s="7" t="s">
        <v>353</v>
      </c>
      <c r="P2330" s="7" t="s">
        <v>354</v>
      </c>
      <c r="Q2330" s="7" t="s">
        <v>141</v>
      </c>
      <c r="R2330" s="7">
        <v>378</v>
      </c>
      <c r="S2330" s="7">
        <v>45</v>
      </c>
      <c r="T2330" s="7" t="s">
        <v>123</v>
      </c>
      <c r="U2330" s="7"/>
      <c r="V2330" s="7" t="s">
        <v>2625</v>
      </c>
      <c r="W2330" s="8">
        <v>0</v>
      </c>
      <c r="X2330" s="8">
        <v>7.2100378787878787</v>
      </c>
      <c r="Y2330" s="8">
        <v>0</v>
      </c>
      <c r="Z2330" s="8">
        <v>7.2100378787878787</v>
      </c>
      <c r="AA2330" s="8">
        <v>0</v>
      </c>
      <c r="AB2330" s="8">
        <v>0</v>
      </c>
      <c r="AC2330" s="8">
        <v>0</v>
      </c>
      <c r="AD2330" s="8">
        <v>0</v>
      </c>
      <c r="AE2330" s="8">
        <v>0</v>
      </c>
      <c r="AF2330" s="8">
        <v>0</v>
      </c>
      <c r="AG2330" s="8">
        <v>0</v>
      </c>
      <c r="AH2330" s="8">
        <v>0</v>
      </c>
      <c r="AI2330" s="8">
        <v>0</v>
      </c>
      <c r="AJ2330" s="8">
        <v>0</v>
      </c>
      <c r="AK2330" s="8">
        <v>0</v>
      </c>
      <c r="AL2330" s="8">
        <v>0</v>
      </c>
      <c r="AM2330" s="8">
        <v>0</v>
      </c>
      <c r="AN2330" s="8">
        <v>0</v>
      </c>
      <c r="AO2330" s="8">
        <v>0</v>
      </c>
      <c r="AP2330" s="8">
        <v>0</v>
      </c>
      <c r="AQ2330" s="8">
        <v>0</v>
      </c>
      <c r="AR2330" s="8">
        <v>0</v>
      </c>
      <c r="AS2330" s="8">
        <v>0</v>
      </c>
      <c r="AT2330" s="8">
        <v>0</v>
      </c>
      <c r="AU2330" s="7">
        <v>0</v>
      </c>
      <c r="AV2330" s="7">
        <v>0</v>
      </c>
      <c r="AW2330" s="7">
        <v>0</v>
      </c>
      <c r="AX2330" s="7">
        <v>0</v>
      </c>
      <c r="AY2330" s="7">
        <v>0</v>
      </c>
      <c r="AZ2330" s="7">
        <v>0</v>
      </c>
      <c r="BA2330" s="7">
        <v>0</v>
      </c>
      <c r="BB2330" s="7">
        <v>0</v>
      </c>
      <c r="BC2330" s="8">
        <v>0</v>
      </c>
      <c r="BD2330" s="8">
        <v>0</v>
      </c>
      <c r="BE2330" s="8">
        <v>0</v>
      </c>
      <c r="BF2330" s="8">
        <v>0</v>
      </c>
      <c r="BG2330" s="8">
        <v>0</v>
      </c>
      <c r="BH2330" s="8">
        <v>0</v>
      </c>
      <c r="BI2330" s="8">
        <v>0</v>
      </c>
      <c r="BJ2330" s="8">
        <v>0</v>
      </c>
      <c r="BK2330" s="8">
        <v>0</v>
      </c>
      <c r="BL2330" s="8">
        <v>7.2100378787878787</v>
      </c>
      <c r="BM2330" s="8">
        <v>0</v>
      </c>
      <c r="BN2330" s="8">
        <v>7.2100378787878787</v>
      </c>
      <c r="BO2330" s="8">
        <v>0</v>
      </c>
      <c r="BP2330" s="8">
        <v>0</v>
      </c>
      <c r="BQ2330" s="8">
        <v>0</v>
      </c>
      <c r="BR2330" s="8">
        <v>0</v>
      </c>
    </row>
    <row r="2331" spans="1:70" x14ac:dyDescent="0.25">
      <c r="A2331" s="6">
        <v>35374564</v>
      </c>
      <c r="B2331" t="s">
        <v>4218</v>
      </c>
      <c r="C2331" s="7" t="s">
        <v>421</v>
      </c>
      <c r="D2331" s="7" t="s">
        <v>2647</v>
      </c>
      <c r="E2331" s="7" t="s">
        <v>421</v>
      </c>
      <c r="F2331" t="s">
        <v>2507</v>
      </c>
      <c r="G2331" t="s">
        <v>2648</v>
      </c>
      <c r="H2331" t="s">
        <v>313</v>
      </c>
      <c r="I2331" t="s">
        <v>77</v>
      </c>
      <c r="J2331" t="s">
        <v>78</v>
      </c>
      <c r="K2331" t="s">
        <v>79</v>
      </c>
      <c r="L2331">
        <v>40.0720979962</v>
      </c>
      <c r="M2331">
        <v>-121.16910780569999</v>
      </c>
      <c r="N2331" s="7" t="s">
        <v>346</v>
      </c>
      <c r="O2331" s="7" t="s">
        <v>353</v>
      </c>
      <c r="P2331" s="7" t="s">
        <v>354</v>
      </c>
      <c r="Q2331" s="7" t="s">
        <v>141</v>
      </c>
      <c r="R2331" s="7">
        <v>378</v>
      </c>
      <c r="S2331" s="7">
        <v>45</v>
      </c>
      <c r="T2331" s="7" t="s">
        <v>123</v>
      </c>
      <c r="U2331" s="7"/>
      <c r="V2331" s="7" t="s">
        <v>2625</v>
      </c>
      <c r="W2331" s="8">
        <v>0</v>
      </c>
      <c r="X2331" s="8">
        <v>6.7899621212121213</v>
      </c>
      <c r="Y2331" s="8">
        <v>1.7600378787878788</v>
      </c>
      <c r="Z2331" s="8">
        <v>8.5500000000000007</v>
      </c>
      <c r="AA2331" s="8">
        <v>0</v>
      </c>
      <c r="AB2331" s="8">
        <v>0</v>
      </c>
      <c r="AC2331" s="8">
        <v>0</v>
      </c>
      <c r="AD2331" s="8">
        <v>0</v>
      </c>
      <c r="AE2331" s="8">
        <v>0</v>
      </c>
      <c r="AF2331" s="8">
        <v>0</v>
      </c>
      <c r="AG2331" s="8">
        <v>0</v>
      </c>
      <c r="AH2331" s="8">
        <v>0</v>
      </c>
      <c r="AI2331" s="8">
        <v>0</v>
      </c>
      <c r="AJ2331" s="8">
        <v>0</v>
      </c>
      <c r="AK2331" s="8">
        <v>0</v>
      </c>
      <c r="AL2331" s="8">
        <v>0</v>
      </c>
      <c r="AM2331" s="8">
        <v>0</v>
      </c>
      <c r="AN2331" s="8">
        <v>0</v>
      </c>
      <c r="AO2331" s="8">
        <v>0</v>
      </c>
      <c r="AP2331" s="8">
        <v>0</v>
      </c>
      <c r="AQ2331" s="8">
        <v>0</v>
      </c>
      <c r="AR2331" s="8">
        <v>0</v>
      </c>
      <c r="AS2331" s="8">
        <v>0</v>
      </c>
      <c r="AT2331" s="8">
        <v>0</v>
      </c>
      <c r="AU2331" s="7">
        <v>0</v>
      </c>
      <c r="AV2331" s="7">
        <v>0</v>
      </c>
      <c r="AW2331" s="7">
        <v>0</v>
      </c>
      <c r="AX2331" s="7">
        <v>0</v>
      </c>
      <c r="AY2331" s="7">
        <v>0</v>
      </c>
      <c r="AZ2331" s="7">
        <v>0</v>
      </c>
      <c r="BA2331" s="7">
        <v>0</v>
      </c>
      <c r="BB2331" s="7">
        <v>0</v>
      </c>
      <c r="BC2331" s="8">
        <v>0</v>
      </c>
      <c r="BD2331" s="8">
        <v>0</v>
      </c>
      <c r="BE2331" s="8">
        <v>0</v>
      </c>
      <c r="BF2331" s="8">
        <v>0</v>
      </c>
      <c r="BG2331" s="8">
        <v>0</v>
      </c>
      <c r="BH2331" s="8">
        <v>0</v>
      </c>
      <c r="BI2331" s="8">
        <v>0</v>
      </c>
      <c r="BJ2331" s="8">
        <v>0</v>
      </c>
      <c r="BK2331" s="8">
        <v>0</v>
      </c>
      <c r="BL2331" s="8">
        <v>6.7899621212121213</v>
      </c>
      <c r="BM2331" s="8">
        <v>1.7600378787878788</v>
      </c>
      <c r="BN2331" s="8">
        <v>8.5500000000000007</v>
      </c>
      <c r="BO2331" s="8">
        <v>0</v>
      </c>
      <c r="BP2331" s="8">
        <v>0</v>
      </c>
      <c r="BQ2331" s="8">
        <v>0</v>
      </c>
      <c r="BR2331" s="8">
        <v>0</v>
      </c>
    </row>
    <row r="2332" spans="1:70" x14ac:dyDescent="0.25">
      <c r="A2332" s="6">
        <v>35374566</v>
      </c>
      <c r="B2332" t="s">
        <v>4219</v>
      </c>
      <c r="C2332" s="7" t="s">
        <v>82</v>
      </c>
      <c r="D2332" s="7" t="s">
        <v>2647</v>
      </c>
      <c r="E2332" s="7" t="s">
        <v>83</v>
      </c>
      <c r="F2332" t="s">
        <v>2507</v>
      </c>
      <c r="G2332" t="s">
        <v>2648</v>
      </c>
      <c r="H2332" t="s">
        <v>339</v>
      </c>
      <c r="I2332" t="s">
        <v>77</v>
      </c>
      <c r="J2332" t="s">
        <v>78</v>
      </c>
      <c r="K2332" t="s">
        <v>79</v>
      </c>
      <c r="L2332">
        <v>39.927187644</v>
      </c>
      <c r="M2332">
        <v>-121.316867015</v>
      </c>
      <c r="N2332" s="7" t="s">
        <v>346</v>
      </c>
      <c r="O2332" s="7" t="s">
        <v>353</v>
      </c>
      <c r="P2332" s="7" t="s">
        <v>354</v>
      </c>
      <c r="Q2332" s="7" t="s">
        <v>141</v>
      </c>
      <c r="R2332" s="7">
        <v>378</v>
      </c>
      <c r="S2332" s="7">
        <v>45</v>
      </c>
      <c r="T2332" s="7" t="s">
        <v>123</v>
      </c>
      <c r="U2332" s="7"/>
      <c r="V2332" s="7" t="s">
        <v>2625</v>
      </c>
      <c r="W2332" s="8">
        <v>0</v>
      </c>
      <c r="X2332" s="8">
        <v>0.11003787878787878</v>
      </c>
      <c r="Y2332" s="8">
        <v>0</v>
      </c>
      <c r="Z2332" s="8">
        <v>0.11003787878787878</v>
      </c>
      <c r="AA2332" s="8">
        <v>0</v>
      </c>
      <c r="AB2332" s="8">
        <v>0</v>
      </c>
      <c r="AC2332" s="8">
        <v>0</v>
      </c>
      <c r="AD2332" s="8">
        <v>0</v>
      </c>
      <c r="AE2332" s="8">
        <v>0</v>
      </c>
      <c r="AF2332" s="8">
        <v>0</v>
      </c>
      <c r="AG2332" s="8">
        <v>0</v>
      </c>
      <c r="AH2332" s="8">
        <v>0</v>
      </c>
      <c r="AI2332" s="8">
        <v>0</v>
      </c>
      <c r="AJ2332" s="8">
        <v>0</v>
      </c>
      <c r="AK2332" s="8">
        <v>0</v>
      </c>
      <c r="AL2332" s="8">
        <v>0</v>
      </c>
      <c r="AM2332" s="8">
        <v>0</v>
      </c>
      <c r="AN2332" s="8">
        <v>0</v>
      </c>
      <c r="AO2332" s="8">
        <v>0</v>
      </c>
      <c r="AP2332" s="8">
        <v>0</v>
      </c>
      <c r="AQ2332" s="8">
        <v>0</v>
      </c>
      <c r="AR2332" s="8">
        <v>0</v>
      </c>
      <c r="AS2332" s="8">
        <v>0</v>
      </c>
      <c r="AT2332" s="8">
        <v>0</v>
      </c>
      <c r="AU2332" s="7">
        <v>0</v>
      </c>
      <c r="AV2332" s="7">
        <v>0</v>
      </c>
      <c r="AW2332" s="7">
        <v>0</v>
      </c>
      <c r="AX2332" s="7">
        <v>0</v>
      </c>
      <c r="AY2332" s="7">
        <v>0</v>
      </c>
      <c r="AZ2332" s="7">
        <v>0</v>
      </c>
      <c r="BA2332" s="7">
        <v>0</v>
      </c>
      <c r="BB2332" s="7">
        <v>0</v>
      </c>
      <c r="BC2332" s="8">
        <v>0</v>
      </c>
      <c r="BD2332" s="8">
        <v>0.11003787878787878</v>
      </c>
      <c r="BE2332" s="8">
        <v>0</v>
      </c>
      <c r="BF2332" s="8">
        <v>0.11003787878787878</v>
      </c>
      <c r="BG2332" s="8">
        <v>0</v>
      </c>
      <c r="BH2332" s="8">
        <v>0</v>
      </c>
      <c r="BI2332" s="8">
        <v>0</v>
      </c>
      <c r="BJ2332" s="8">
        <v>0</v>
      </c>
      <c r="BK2332" s="8">
        <v>0</v>
      </c>
      <c r="BL2332" s="8">
        <v>0</v>
      </c>
      <c r="BM2332" s="8">
        <v>0</v>
      </c>
      <c r="BN2332" s="8">
        <v>0</v>
      </c>
      <c r="BO2332" s="8">
        <v>0</v>
      </c>
      <c r="BP2332" s="8">
        <v>0</v>
      </c>
      <c r="BQ2332" s="8">
        <v>0</v>
      </c>
      <c r="BR2332" s="8">
        <v>0</v>
      </c>
    </row>
    <row r="2333" spans="1:70" x14ac:dyDescent="0.25">
      <c r="A2333" s="6">
        <v>35374567</v>
      </c>
      <c r="B2333" t="s">
        <v>4220</v>
      </c>
      <c r="C2333" s="7" t="s">
        <v>82</v>
      </c>
      <c r="D2333" s="7" t="s">
        <v>2647</v>
      </c>
      <c r="E2333" s="7" t="s">
        <v>83</v>
      </c>
      <c r="F2333" t="s">
        <v>2507</v>
      </c>
      <c r="G2333" t="s">
        <v>2648</v>
      </c>
      <c r="H2333" t="s">
        <v>313</v>
      </c>
      <c r="I2333" t="s">
        <v>77</v>
      </c>
      <c r="J2333" t="s">
        <v>78</v>
      </c>
      <c r="K2333" t="s">
        <v>79</v>
      </c>
      <c r="L2333">
        <v>39.959073029000002</v>
      </c>
      <c r="M2333">
        <v>-121.2804105008</v>
      </c>
      <c r="N2333" s="7" t="s">
        <v>346</v>
      </c>
      <c r="O2333" s="7" t="s">
        <v>353</v>
      </c>
      <c r="P2333" s="7" t="s">
        <v>354</v>
      </c>
      <c r="Q2333" s="7" t="s">
        <v>122</v>
      </c>
      <c r="R2333" s="7">
        <v>378</v>
      </c>
      <c r="S2333" s="7">
        <v>45</v>
      </c>
      <c r="T2333" s="7" t="s">
        <v>123</v>
      </c>
      <c r="U2333" s="7"/>
      <c r="V2333" s="7" t="s">
        <v>2625</v>
      </c>
      <c r="W2333" s="8">
        <v>0</v>
      </c>
      <c r="X2333" s="8">
        <v>0.43996212121212119</v>
      </c>
      <c r="Y2333" s="8">
        <v>0</v>
      </c>
      <c r="Z2333" s="8">
        <v>0.43996212121212119</v>
      </c>
      <c r="AA2333" s="8">
        <v>0</v>
      </c>
      <c r="AB2333" s="8">
        <v>0</v>
      </c>
      <c r="AC2333" s="8">
        <v>0</v>
      </c>
      <c r="AD2333" s="8">
        <v>0</v>
      </c>
      <c r="AE2333" s="8">
        <v>0</v>
      </c>
      <c r="AF2333" s="8">
        <v>0</v>
      </c>
      <c r="AG2333" s="8">
        <v>0</v>
      </c>
      <c r="AH2333" s="8">
        <v>0</v>
      </c>
      <c r="AI2333" s="8">
        <v>0</v>
      </c>
      <c r="AJ2333" s="8">
        <v>0</v>
      </c>
      <c r="AK2333" s="8">
        <v>0</v>
      </c>
      <c r="AL2333" s="8">
        <v>0</v>
      </c>
      <c r="AM2333" s="8">
        <v>0</v>
      </c>
      <c r="AN2333" s="8">
        <v>0</v>
      </c>
      <c r="AO2333" s="8">
        <v>0</v>
      </c>
      <c r="AP2333" s="8">
        <v>0</v>
      </c>
      <c r="AQ2333" s="8">
        <v>0</v>
      </c>
      <c r="AR2333" s="8">
        <v>0</v>
      </c>
      <c r="AS2333" s="8">
        <v>0</v>
      </c>
      <c r="AT2333" s="8">
        <v>0</v>
      </c>
      <c r="AU2333" s="7">
        <v>0</v>
      </c>
      <c r="AV2333" s="7">
        <v>0</v>
      </c>
      <c r="AW2333" s="7">
        <v>0</v>
      </c>
      <c r="AX2333" s="7">
        <v>0</v>
      </c>
      <c r="AY2333" s="7">
        <v>0</v>
      </c>
      <c r="AZ2333" s="7">
        <v>0</v>
      </c>
      <c r="BA2333" s="7">
        <v>0</v>
      </c>
      <c r="BB2333" s="7">
        <v>0</v>
      </c>
      <c r="BC2333" s="8">
        <v>0</v>
      </c>
      <c r="BD2333" s="8">
        <v>0.43996212121212119</v>
      </c>
      <c r="BE2333" s="8">
        <v>0</v>
      </c>
      <c r="BF2333" s="8">
        <v>0.43996212121212119</v>
      </c>
      <c r="BG2333" s="8">
        <v>0</v>
      </c>
      <c r="BH2333" s="8">
        <v>0</v>
      </c>
      <c r="BI2333" s="8">
        <v>0</v>
      </c>
      <c r="BJ2333" s="8">
        <v>0</v>
      </c>
      <c r="BK2333" s="8">
        <v>0</v>
      </c>
      <c r="BL2333" s="8">
        <v>0</v>
      </c>
      <c r="BM2333" s="8">
        <v>0</v>
      </c>
      <c r="BN2333" s="8">
        <v>0</v>
      </c>
      <c r="BO2333" s="8">
        <v>0</v>
      </c>
      <c r="BP2333" s="8">
        <v>0</v>
      </c>
      <c r="BQ2333" s="8">
        <v>0</v>
      </c>
      <c r="BR2333" s="8">
        <v>0</v>
      </c>
    </row>
    <row r="2334" spans="1:70" x14ac:dyDescent="0.25">
      <c r="A2334" s="6">
        <v>35374569</v>
      </c>
      <c r="B2334" t="s">
        <v>4221</v>
      </c>
      <c r="C2334" s="7" t="s">
        <v>82</v>
      </c>
      <c r="D2334" s="7" t="s">
        <v>2647</v>
      </c>
      <c r="E2334" s="7" t="s">
        <v>83</v>
      </c>
      <c r="F2334" t="s">
        <v>2507</v>
      </c>
      <c r="G2334" t="s">
        <v>2648</v>
      </c>
      <c r="H2334" t="s">
        <v>313</v>
      </c>
      <c r="I2334" t="s">
        <v>77</v>
      </c>
      <c r="J2334" t="s">
        <v>78</v>
      </c>
      <c r="K2334" t="s">
        <v>79</v>
      </c>
      <c r="L2334">
        <v>40.005521815999998</v>
      </c>
      <c r="M2334">
        <v>-121.24903629470001</v>
      </c>
      <c r="N2334" s="7" t="s">
        <v>346</v>
      </c>
      <c r="O2334" s="7" t="s">
        <v>353</v>
      </c>
      <c r="P2334" s="7" t="s">
        <v>354</v>
      </c>
      <c r="Q2334" s="7" t="s">
        <v>122</v>
      </c>
      <c r="R2334" s="7">
        <v>378</v>
      </c>
      <c r="S2334" s="7">
        <v>45</v>
      </c>
      <c r="T2334" s="7" t="s">
        <v>123</v>
      </c>
      <c r="U2334" s="7"/>
      <c r="V2334" s="7" t="s">
        <v>2625</v>
      </c>
      <c r="W2334" s="8">
        <v>0</v>
      </c>
      <c r="X2334" s="8">
        <v>0.51003787878787876</v>
      </c>
      <c r="Y2334" s="8">
        <v>0</v>
      </c>
      <c r="Z2334" s="8">
        <v>0.51003787878787876</v>
      </c>
      <c r="AA2334" s="8">
        <v>0</v>
      </c>
      <c r="AB2334" s="8">
        <v>0</v>
      </c>
      <c r="AC2334" s="8">
        <v>0</v>
      </c>
      <c r="AD2334" s="8">
        <v>0</v>
      </c>
      <c r="AE2334" s="8">
        <v>0</v>
      </c>
      <c r="AF2334" s="8">
        <v>0</v>
      </c>
      <c r="AG2334" s="8">
        <v>0</v>
      </c>
      <c r="AH2334" s="8">
        <v>0</v>
      </c>
      <c r="AI2334" s="8">
        <v>0</v>
      </c>
      <c r="AJ2334" s="8">
        <v>0</v>
      </c>
      <c r="AK2334" s="8">
        <v>0</v>
      </c>
      <c r="AL2334" s="8">
        <v>0</v>
      </c>
      <c r="AM2334" s="8">
        <v>0</v>
      </c>
      <c r="AN2334" s="8">
        <v>0</v>
      </c>
      <c r="AO2334" s="8">
        <v>0</v>
      </c>
      <c r="AP2334" s="8">
        <v>0</v>
      </c>
      <c r="AQ2334" s="8">
        <v>0</v>
      </c>
      <c r="AR2334" s="8">
        <v>0</v>
      </c>
      <c r="AS2334" s="8">
        <v>0</v>
      </c>
      <c r="AT2334" s="8">
        <v>0</v>
      </c>
      <c r="AU2334" s="7">
        <v>0</v>
      </c>
      <c r="AV2334" s="7">
        <v>0</v>
      </c>
      <c r="AW2334" s="7">
        <v>0</v>
      </c>
      <c r="AX2334" s="7">
        <v>0</v>
      </c>
      <c r="AY2334" s="7">
        <v>0</v>
      </c>
      <c r="AZ2334" s="7">
        <v>0</v>
      </c>
      <c r="BA2334" s="7">
        <v>0</v>
      </c>
      <c r="BB2334" s="7">
        <v>0</v>
      </c>
      <c r="BC2334" s="8">
        <v>0</v>
      </c>
      <c r="BD2334" s="8">
        <v>0.51003787878787876</v>
      </c>
      <c r="BE2334" s="8">
        <v>0</v>
      </c>
      <c r="BF2334" s="8">
        <v>0.51003787878787876</v>
      </c>
      <c r="BG2334" s="8">
        <v>0</v>
      </c>
      <c r="BH2334" s="8">
        <v>0</v>
      </c>
      <c r="BI2334" s="8">
        <v>0</v>
      </c>
      <c r="BJ2334" s="8">
        <v>0</v>
      </c>
      <c r="BK2334" s="8">
        <v>0</v>
      </c>
      <c r="BL2334" s="8">
        <v>0</v>
      </c>
      <c r="BM2334" s="8">
        <v>0</v>
      </c>
      <c r="BN2334" s="8">
        <v>0</v>
      </c>
      <c r="BO2334" s="8">
        <v>0</v>
      </c>
      <c r="BP2334" s="8">
        <v>0</v>
      </c>
      <c r="BQ2334" s="8">
        <v>0</v>
      </c>
      <c r="BR2334" s="8">
        <v>0</v>
      </c>
    </row>
    <row r="2335" spans="1:70" x14ac:dyDescent="0.25">
      <c r="A2335" s="6">
        <v>35431987</v>
      </c>
      <c r="B2335" t="s">
        <v>4222</v>
      </c>
      <c r="C2335" s="7" t="s">
        <v>421</v>
      </c>
      <c r="D2335" s="7" t="s">
        <v>94</v>
      </c>
      <c r="E2335" s="7" t="s">
        <v>421</v>
      </c>
      <c r="F2335" t="s">
        <v>2507</v>
      </c>
      <c r="G2335" t="s">
        <v>2508</v>
      </c>
      <c r="H2335" t="s">
        <v>4223</v>
      </c>
      <c r="I2335" t="s">
        <v>995</v>
      </c>
      <c r="J2335" t="s">
        <v>78</v>
      </c>
      <c r="K2335" t="s">
        <v>79</v>
      </c>
      <c r="L2335">
        <v>39.884375485900001</v>
      </c>
      <c r="M2335">
        <v>-122.5466049747</v>
      </c>
      <c r="N2335" s="7" t="s">
        <v>2135</v>
      </c>
      <c r="O2335" s="7" t="s">
        <v>2136</v>
      </c>
      <c r="P2335" s="7" t="s">
        <v>2137</v>
      </c>
      <c r="Q2335" s="7" t="s">
        <v>141</v>
      </c>
      <c r="R2335" s="7">
        <v>413</v>
      </c>
      <c r="S2335" s="7">
        <v>694</v>
      </c>
      <c r="T2335" s="7" t="s">
        <v>220</v>
      </c>
      <c r="U2335" s="7"/>
      <c r="V2335" s="7" t="s">
        <v>4019</v>
      </c>
      <c r="W2335" s="8">
        <v>0</v>
      </c>
      <c r="X2335" s="8">
        <v>0</v>
      </c>
      <c r="Y2335" s="8">
        <v>0</v>
      </c>
      <c r="Z2335" s="8">
        <v>0</v>
      </c>
      <c r="AA2335" s="8">
        <v>0</v>
      </c>
      <c r="AB2335" s="8">
        <v>0</v>
      </c>
      <c r="AC2335" s="8">
        <v>0</v>
      </c>
      <c r="AD2335" s="8">
        <v>0</v>
      </c>
      <c r="AE2335" s="8">
        <v>0</v>
      </c>
      <c r="AF2335" s="8">
        <v>0</v>
      </c>
      <c r="AG2335" s="8">
        <v>0</v>
      </c>
      <c r="AH2335" s="8">
        <v>0</v>
      </c>
      <c r="AI2335" s="8">
        <v>0</v>
      </c>
      <c r="AJ2335" s="8">
        <v>0</v>
      </c>
      <c r="AK2335" s="8">
        <v>0</v>
      </c>
      <c r="AL2335" s="8">
        <v>0</v>
      </c>
      <c r="AM2335" s="8">
        <v>0</v>
      </c>
      <c r="AN2335" s="8">
        <v>0</v>
      </c>
      <c r="AO2335" s="8">
        <v>0</v>
      </c>
      <c r="AP2335" s="8">
        <v>0</v>
      </c>
      <c r="AQ2335" s="8">
        <v>0</v>
      </c>
      <c r="AR2335" s="8">
        <v>0</v>
      </c>
      <c r="AS2335" s="8">
        <v>0</v>
      </c>
      <c r="AT2335" s="8">
        <v>0</v>
      </c>
      <c r="AU2335" s="7">
        <v>0</v>
      </c>
      <c r="AV2335" s="7">
        <v>0</v>
      </c>
      <c r="AW2335" s="7">
        <v>0</v>
      </c>
      <c r="AX2335" s="7">
        <v>0</v>
      </c>
      <c r="AY2335" s="7">
        <v>0</v>
      </c>
      <c r="AZ2335" s="7">
        <v>0</v>
      </c>
      <c r="BA2335" s="7">
        <v>0</v>
      </c>
      <c r="BB2335" s="7">
        <v>0</v>
      </c>
      <c r="BC2335" s="8">
        <v>0</v>
      </c>
      <c r="BD2335" s="8">
        <v>0</v>
      </c>
      <c r="BE2335" s="8">
        <v>0</v>
      </c>
      <c r="BF2335" s="8">
        <v>0</v>
      </c>
      <c r="BG2335" s="8">
        <v>0</v>
      </c>
      <c r="BH2335" s="8">
        <v>0</v>
      </c>
      <c r="BI2335" s="8">
        <v>0</v>
      </c>
      <c r="BJ2335" s="8">
        <v>0</v>
      </c>
      <c r="BK2335" s="8">
        <v>0</v>
      </c>
      <c r="BL2335" s="8">
        <v>0</v>
      </c>
      <c r="BM2335" s="8">
        <v>0</v>
      </c>
      <c r="BN2335" s="8">
        <v>0</v>
      </c>
      <c r="BO2335" s="8">
        <v>0</v>
      </c>
      <c r="BP2335" s="8">
        <v>0</v>
      </c>
      <c r="BQ2335" s="8">
        <v>0</v>
      </c>
      <c r="BR2335" s="8">
        <v>0</v>
      </c>
    </row>
    <row r="2336" spans="1:70" x14ac:dyDescent="0.25">
      <c r="A2336" s="6">
        <v>35380365</v>
      </c>
      <c r="B2336" t="s">
        <v>4224</v>
      </c>
      <c r="C2336" s="7" t="s">
        <v>86</v>
      </c>
      <c r="D2336" s="7" t="s">
        <v>94</v>
      </c>
      <c r="E2336" s="7" t="s">
        <v>87</v>
      </c>
      <c r="F2336" t="s">
        <v>2507</v>
      </c>
      <c r="G2336" t="s">
        <v>2508</v>
      </c>
      <c r="H2336" t="s">
        <v>4223</v>
      </c>
      <c r="I2336" t="s">
        <v>995</v>
      </c>
      <c r="J2336" t="s">
        <v>78</v>
      </c>
      <c r="K2336" t="s">
        <v>79</v>
      </c>
      <c r="L2336">
        <v>39.908903779699997</v>
      </c>
      <c r="M2336">
        <v>-122.4785866637</v>
      </c>
      <c r="N2336" s="7" t="s">
        <v>2135</v>
      </c>
      <c r="O2336" s="7" t="s">
        <v>2136</v>
      </c>
      <c r="P2336" s="7" t="s">
        <v>2137</v>
      </c>
      <c r="Q2336" s="7" t="s">
        <v>141</v>
      </c>
      <c r="R2336" s="7">
        <v>413</v>
      </c>
      <c r="S2336" s="7">
        <v>694</v>
      </c>
      <c r="T2336" s="7" t="s">
        <v>220</v>
      </c>
      <c r="U2336" s="7" t="s">
        <v>216</v>
      </c>
      <c r="V2336" s="7" t="s">
        <v>222</v>
      </c>
      <c r="W2336" s="8">
        <v>0</v>
      </c>
      <c r="X2336" s="8">
        <v>2.5884469696969696</v>
      </c>
      <c r="Y2336" s="8">
        <v>0</v>
      </c>
      <c r="Z2336" s="8">
        <v>2.5884469696969696</v>
      </c>
      <c r="AA2336" s="8">
        <v>0</v>
      </c>
      <c r="AB2336" s="8">
        <v>0</v>
      </c>
      <c r="AC2336" s="8">
        <v>0</v>
      </c>
      <c r="AD2336" s="8">
        <v>0</v>
      </c>
      <c r="AE2336" s="8">
        <v>0</v>
      </c>
      <c r="AF2336" s="8">
        <v>0</v>
      </c>
      <c r="AG2336" s="8">
        <v>0</v>
      </c>
      <c r="AH2336" s="8">
        <v>0</v>
      </c>
      <c r="AI2336" s="8">
        <v>0</v>
      </c>
      <c r="AJ2336" s="8">
        <v>0</v>
      </c>
      <c r="AK2336" s="8">
        <v>0</v>
      </c>
      <c r="AL2336" s="8">
        <v>0</v>
      </c>
      <c r="AM2336" s="8">
        <v>0</v>
      </c>
      <c r="AN2336" s="8">
        <v>0</v>
      </c>
      <c r="AO2336" s="8">
        <v>0</v>
      </c>
      <c r="AP2336" s="8">
        <v>0</v>
      </c>
      <c r="AQ2336" s="8">
        <v>0</v>
      </c>
      <c r="AR2336" s="8">
        <v>0</v>
      </c>
      <c r="AS2336" s="8">
        <v>0</v>
      </c>
      <c r="AT2336" s="8">
        <v>0</v>
      </c>
      <c r="AU2336" s="7">
        <v>0</v>
      </c>
      <c r="AV2336" s="7">
        <v>0</v>
      </c>
      <c r="AW2336" s="7">
        <v>0</v>
      </c>
      <c r="AX2336" s="7">
        <v>0</v>
      </c>
      <c r="AY2336" s="7">
        <v>0</v>
      </c>
      <c r="AZ2336" s="7">
        <v>2.5884469696969696</v>
      </c>
      <c r="BA2336" s="7">
        <v>0</v>
      </c>
      <c r="BB2336" s="7">
        <v>2.5884469696969696</v>
      </c>
      <c r="BC2336" s="8">
        <v>0</v>
      </c>
      <c r="BD2336" s="8">
        <v>0</v>
      </c>
      <c r="BE2336" s="8">
        <v>0</v>
      </c>
      <c r="BF2336" s="8">
        <v>0</v>
      </c>
      <c r="BG2336" s="8">
        <v>0</v>
      </c>
      <c r="BH2336" s="8">
        <v>0</v>
      </c>
      <c r="BI2336" s="8">
        <v>0</v>
      </c>
      <c r="BJ2336" s="8">
        <v>0</v>
      </c>
      <c r="BK2336" s="8">
        <v>0</v>
      </c>
      <c r="BL2336" s="8">
        <v>0</v>
      </c>
      <c r="BM2336" s="8">
        <v>0</v>
      </c>
      <c r="BN2336" s="8">
        <v>0</v>
      </c>
      <c r="BO2336" s="8">
        <v>0</v>
      </c>
      <c r="BP2336" s="8">
        <v>0</v>
      </c>
      <c r="BQ2336" s="8">
        <v>0</v>
      </c>
      <c r="BR2336" s="8">
        <v>0</v>
      </c>
    </row>
    <row r="2337" spans="1:70" x14ac:dyDescent="0.25">
      <c r="A2337" s="6">
        <v>35380367</v>
      </c>
      <c r="B2337" t="s">
        <v>4225</v>
      </c>
      <c r="C2337" s="7" t="s">
        <v>86</v>
      </c>
      <c r="D2337" s="7" t="s">
        <v>94</v>
      </c>
      <c r="E2337" s="7" t="s">
        <v>87</v>
      </c>
      <c r="F2337" t="s">
        <v>2507</v>
      </c>
      <c r="G2337" t="s">
        <v>2508</v>
      </c>
      <c r="H2337" t="s">
        <v>4223</v>
      </c>
      <c r="I2337" t="s">
        <v>995</v>
      </c>
      <c r="J2337" t="s">
        <v>78</v>
      </c>
      <c r="K2337" t="s">
        <v>79</v>
      </c>
      <c r="L2337">
        <v>39.899803068300002</v>
      </c>
      <c r="M2337">
        <v>-122.4731474724</v>
      </c>
      <c r="N2337" s="7" t="s">
        <v>2135</v>
      </c>
      <c r="O2337" s="7" t="s">
        <v>2136</v>
      </c>
      <c r="P2337" s="7" t="s">
        <v>2137</v>
      </c>
      <c r="Q2337" s="7" t="s">
        <v>141</v>
      </c>
      <c r="R2337" s="7">
        <v>413</v>
      </c>
      <c r="S2337" s="7">
        <v>694</v>
      </c>
      <c r="T2337" s="7" t="s">
        <v>220</v>
      </c>
      <c r="U2337" s="7"/>
      <c r="V2337" s="7" t="s">
        <v>4019</v>
      </c>
      <c r="W2337" s="8">
        <v>0</v>
      </c>
      <c r="X2337" s="8">
        <v>0</v>
      </c>
      <c r="Y2337" s="8">
        <v>0</v>
      </c>
      <c r="Z2337" s="8">
        <v>0</v>
      </c>
      <c r="AA2337" s="8">
        <v>0</v>
      </c>
      <c r="AB2337" s="8">
        <v>0</v>
      </c>
      <c r="AC2337" s="8">
        <v>0</v>
      </c>
      <c r="AD2337" s="8">
        <v>0</v>
      </c>
      <c r="AE2337" s="8">
        <v>0</v>
      </c>
      <c r="AF2337" s="8">
        <v>0</v>
      </c>
      <c r="AG2337" s="8">
        <v>0</v>
      </c>
      <c r="AH2337" s="8">
        <v>0</v>
      </c>
      <c r="AI2337" s="8">
        <v>0</v>
      </c>
      <c r="AJ2337" s="8">
        <v>0</v>
      </c>
      <c r="AK2337" s="8">
        <v>0</v>
      </c>
      <c r="AL2337" s="8">
        <v>0</v>
      </c>
      <c r="AM2337" s="8">
        <v>0</v>
      </c>
      <c r="AN2337" s="8">
        <v>0</v>
      </c>
      <c r="AO2337" s="8">
        <v>0</v>
      </c>
      <c r="AP2337" s="8">
        <v>0</v>
      </c>
      <c r="AQ2337" s="8">
        <v>0</v>
      </c>
      <c r="AR2337" s="8">
        <v>0</v>
      </c>
      <c r="AS2337" s="8">
        <v>0</v>
      </c>
      <c r="AT2337" s="8">
        <v>0</v>
      </c>
      <c r="AU2337" s="7">
        <v>0</v>
      </c>
      <c r="AV2337" s="7">
        <v>0</v>
      </c>
      <c r="AW2337" s="7">
        <v>0</v>
      </c>
      <c r="AX2337" s="7">
        <v>0</v>
      </c>
      <c r="AY2337" s="7">
        <v>0</v>
      </c>
      <c r="AZ2337" s="7">
        <v>0</v>
      </c>
      <c r="BA2337" s="7">
        <v>0</v>
      </c>
      <c r="BB2337" s="7">
        <v>0</v>
      </c>
      <c r="BC2337" s="8">
        <v>0</v>
      </c>
      <c r="BD2337" s="8">
        <v>0</v>
      </c>
      <c r="BE2337" s="8">
        <v>0</v>
      </c>
      <c r="BF2337" s="8">
        <v>0</v>
      </c>
      <c r="BG2337" s="8">
        <v>0</v>
      </c>
      <c r="BH2337" s="8">
        <v>0</v>
      </c>
      <c r="BI2337" s="8">
        <v>0</v>
      </c>
      <c r="BJ2337" s="8">
        <v>0</v>
      </c>
      <c r="BK2337" s="8">
        <v>0</v>
      </c>
      <c r="BL2337" s="8">
        <v>0</v>
      </c>
      <c r="BM2337" s="8">
        <v>0</v>
      </c>
      <c r="BN2337" s="8">
        <v>0</v>
      </c>
      <c r="BO2337" s="8">
        <v>0</v>
      </c>
      <c r="BP2337" s="8">
        <v>0</v>
      </c>
      <c r="BQ2337" s="8">
        <v>0</v>
      </c>
      <c r="BR2337" s="8">
        <v>0</v>
      </c>
    </row>
    <row r="2338" spans="1:70" x14ac:dyDescent="0.25">
      <c r="A2338" s="6">
        <v>35380368</v>
      </c>
      <c r="B2338" t="s">
        <v>4226</v>
      </c>
      <c r="C2338" s="7" t="s">
        <v>82</v>
      </c>
      <c r="D2338" s="7" t="s">
        <v>94</v>
      </c>
      <c r="E2338" s="7" t="s">
        <v>83</v>
      </c>
      <c r="F2338" t="s">
        <v>2507</v>
      </c>
      <c r="G2338" t="s">
        <v>2508</v>
      </c>
      <c r="H2338" t="s">
        <v>1299</v>
      </c>
      <c r="I2338" t="s">
        <v>995</v>
      </c>
      <c r="J2338" t="s">
        <v>78</v>
      </c>
      <c r="K2338" t="s">
        <v>79</v>
      </c>
      <c r="L2338">
        <v>39.910805689500002</v>
      </c>
      <c r="M2338">
        <v>-122.4929566819</v>
      </c>
      <c r="N2338" s="7" t="s">
        <v>2135</v>
      </c>
      <c r="O2338" s="7" t="s">
        <v>2136</v>
      </c>
      <c r="P2338" s="7" t="s">
        <v>2137</v>
      </c>
      <c r="Q2338" s="7" t="s">
        <v>141</v>
      </c>
      <c r="R2338" s="7">
        <v>413</v>
      </c>
      <c r="S2338" s="7">
        <v>694</v>
      </c>
      <c r="T2338" s="7" t="s">
        <v>220</v>
      </c>
      <c r="U2338" s="7" t="s">
        <v>211</v>
      </c>
      <c r="V2338" s="7" t="s">
        <v>222</v>
      </c>
      <c r="W2338" s="8">
        <v>0</v>
      </c>
      <c r="X2338" s="8">
        <v>2.1270833333333332</v>
      </c>
      <c r="Y2338" s="8">
        <v>0</v>
      </c>
      <c r="Z2338" s="8">
        <v>2.1270833333333332</v>
      </c>
      <c r="AA2338" s="8">
        <v>0</v>
      </c>
      <c r="AB2338" s="8">
        <v>0</v>
      </c>
      <c r="AC2338" s="8">
        <v>0</v>
      </c>
      <c r="AD2338" s="8">
        <v>0</v>
      </c>
      <c r="AE2338" s="8">
        <v>0</v>
      </c>
      <c r="AF2338" s="8">
        <v>0</v>
      </c>
      <c r="AG2338" s="8">
        <v>0</v>
      </c>
      <c r="AH2338" s="8">
        <v>0</v>
      </c>
      <c r="AI2338" s="8">
        <v>0</v>
      </c>
      <c r="AJ2338" s="8">
        <v>0</v>
      </c>
      <c r="AK2338" s="8">
        <v>0</v>
      </c>
      <c r="AL2338" s="8">
        <v>0</v>
      </c>
      <c r="AM2338" s="8">
        <v>0</v>
      </c>
      <c r="AN2338" s="8">
        <v>0</v>
      </c>
      <c r="AO2338" s="8">
        <v>0</v>
      </c>
      <c r="AP2338" s="8">
        <v>0</v>
      </c>
      <c r="AQ2338" s="8">
        <v>0</v>
      </c>
      <c r="AR2338" s="8">
        <v>0</v>
      </c>
      <c r="AS2338" s="8">
        <v>0</v>
      </c>
      <c r="AT2338" s="8">
        <v>0</v>
      </c>
      <c r="AU2338" s="7">
        <v>0</v>
      </c>
      <c r="AV2338" s="7">
        <v>0</v>
      </c>
      <c r="AW2338" s="7">
        <v>0</v>
      </c>
      <c r="AX2338" s="7">
        <v>0</v>
      </c>
      <c r="AY2338" s="7">
        <v>0</v>
      </c>
      <c r="AZ2338" s="7">
        <v>2.1270833333333332</v>
      </c>
      <c r="BA2338" s="7">
        <v>0</v>
      </c>
      <c r="BB2338" s="7">
        <v>2.1270833333333332</v>
      </c>
      <c r="BC2338" s="8">
        <v>0</v>
      </c>
      <c r="BD2338" s="8">
        <v>0</v>
      </c>
      <c r="BE2338" s="8">
        <v>0</v>
      </c>
      <c r="BF2338" s="8">
        <v>0</v>
      </c>
      <c r="BG2338" s="8">
        <v>0</v>
      </c>
      <c r="BH2338" s="8">
        <v>0</v>
      </c>
      <c r="BI2338" s="8">
        <v>0</v>
      </c>
      <c r="BJ2338" s="8">
        <v>0</v>
      </c>
      <c r="BK2338" s="8">
        <v>0</v>
      </c>
      <c r="BL2338" s="8">
        <v>0</v>
      </c>
      <c r="BM2338" s="8">
        <v>0</v>
      </c>
      <c r="BN2338" s="8">
        <v>0</v>
      </c>
      <c r="BO2338" s="8">
        <v>0</v>
      </c>
      <c r="BP2338" s="8">
        <v>0</v>
      </c>
      <c r="BQ2338" s="8">
        <v>0</v>
      </c>
      <c r="BR2338" s="8">
        <v>0</v>
      </c>
    </row>
    <row r="2339" spans="1:70" x14ac:dyDescent="0.25">
      <c r="A2339" s="6">
        <v>35380369</v>
      </c>
      <c r="B2339" t="s">
        <v>4227</v>
      </c>
      <c r="C2339" s="7" t="s">
        <v>86</v>
      </c>
      <c r="D2339" s="7" t="s">
        <v>94</v>
      </c>
      <c r="E2339" s="7" t="s">
        <v>87</v>
      </c>
      <c r="F2339" t="s">
        <v>2507</v>
      </c>
      <c r="G2339" t="s">
        <v>2508</v>
      </c>
      <c r="H2339" t="s">
        <v>1299</v>
      </c>
      <c r="I2339" t="s">
        <v>995</v>
      </c>
      <c r="J2339" t="s">
        <v>78</v>
      </c>
      <c r="K2339" t="s">
        <v>79</v>
      </c>
      <c r="L2339">
        <v>39.892791479700001</v>
      </c>
      <c r="M2339">
        <v>-122.51712348789999</v>
      </c>
      <c r="N2339" s="7" t="s">
        <v>2135</v>
      </c>
      <c r="O2339" s="7" t="s">
        <v>2136</v>
      </c>
      <c r="P2339" s="7" t="s">
        <v>2137</v>
      </c>
      <c r="Q2339" s="7" t="s">
        <v>141</v>
      </c>
      <c r="R2339" s="7">
        <v>413</v>
      </c>
      <c r="S2339" s="7">
        <v>694</v>
      </c>
      <c r="T2339" s="7" t="s">
        <v>220</v>
      </c>
      <c r="U2339" s="7" t="s">
        <v>211</v>
      </c>
      <c r="V2339" s="7" t="s">
        <v>217</v>
      </c>
      <c r="W2339" s="8">
        <v>0</v>
      </c>
      <c r="X2339" s="8">
        <v>2.3020833333333335</v>
      </c>
      <c r="Y2339" s="8">
        <v>0</v>
      </c>
      <c r="Z2339" s="8">
        <v>2.3020833333333335</v>
      </c>
      <c r="AA2339" s="8">
        <v>0</v>
      </c>
      <c r="AB2339" s="8">
        <v>0</v>
      </c>
      <c r="AC2339" s="8">
        <v>0</v>
      </c>
      <c r="AD2339" s="8">
        <v>0</v>
      </c>
      <c r="AE2339" s="8">
        <v>0</v>
      </c>
      <c r="AF2339" s="8">
        <v>0</v>
      </c>
      <c r="AG2339" s="8">
        <v>0</v>
      </c>
      <c r="AH2339" s="8">
        <v>0</v>
      </c>
      <c r="AI2339" s="8">
        <v>0</v>
      </c>
      <c r="AJ2339" s="8">
        <v>0</v>
      </c>
      <c r="AK2339" s="8">
        <v>0</v>
      </c>
      <c r="AL2339" s="8">
        <v>0</v>
      </c>
      <c r="AM2339" s="8">
        <v>0</v>
      </c>
      <c r="AN2339" s="8">
        <v>0</v>
      </c>
      <c r="AO2339" s="8">
        <v>0</v>
      </c>
      <c r="AP2339" s="8">
        <v>0</v>
      </c>
      <c r="AQ2339" s="8">
        <v>0</v>
      </c>
      <c r="AR2339" s="8">
        <v>0</v>
      </c>
      <c r="AS2339" s="8">
        <v>0</v>
      </c>
      <c r="AT2339" s="8">
        <v>0</v>
      </c>
      <c r="AU2339" s="7">
        <v>0</v>
      </c>
      <c r="AV2339" s="7">
        <v>0</v>
      </c>
      <c r="AW2339" s="7">
        <v>0</v>
      </c>
      <c r="AX2339" s="7">
        <v>0</v>
      </c>
      <c r="AY2339" s="7">
        <v>0</v>
      </c>
      <c r="AZ2339" s="7">
        <v>2.3020833333333335</v>
      </c>
      <c r="BA2339" s="7">
        <v>0</v>
      </c>
      <c r="BB2339" s="7">
        <v>2.3020833333333335</v>
      </c>
      <c r="BC2339" s="8">
        <v>0</v>
      </c>
      <c r="BD2339" s="8">
        <v>0</v>
      </c>
      <c r="BE2339" s="8">
        <v>0</v>
      </c>
      <c r="BF2339" s="8">
        <v>0</v>
      </c>
      <c r="BG2339" s="8">
        <v>0</v>
      </c>
      <c r="BH2339" s="8">
        <v>0</v>
      </c>
      <c r="BI2339" s="8">
        <v>0</v>
      </c>
      <c r="BJ2339" s="8">
        <v>0</v>
      </c>
      <c r="BK2339" s="8">
        <v>0</v>
      </c>
      <c r="BL2339" s="8">
        <v>0</v>
      </c>
      <c r="BM2339" s="8">
        <v>0</v>
      </c>
      <c r="BN2339" s="8">
        <v>0</v>
      </c>
      <c r="BO2339" s="8">
        <v>0</v>
      </c>
      <c r="BP2339" s="8">
        <v>0</v>
      </c>
      <c r="BQ2339" s="8">
        <v>0</v>
      </c>
      <c r="BR2339" s="8">
        <v>0</v>
      </c>
    </row>
    <row r="2340" spans="1:70" x14ac:dyDescent="0.25">
      <c r="A2340" s="6">
        <v>35380370</v>
      </c>
      <c r="B2340" t="s">
        <v>4228</v>
      </c>
      <c r="C2340" s="7" t="s">
        <v>86</v>
      </c>
      <c r="D2340" s="7" t="s">
        <v>94</v>
      </c>
      <c r="E2340" s="7" t="s">
        <v>87</v>
      </c>
      <c r="F2340" t="s">
        <v>2507</v>
      </c>
      <c r="G2340" t="s">
        <v>2508</v>
      </c>
      <c r="H2340" t="s">
        <v>1299</v>
      </c>
      <c r="I2340" t="s">
        <v>995</v>
      </c>
      <c r="J2340" t="s">
        <v>78</v>
      </c>
      <c r="K2340" t="s">
        <v>79</v>
      </c>
      <c r="L2340">
        <v>39.887043093700001</v>
      </c>
      <c r="M2340">
        <v>-122.53608367610001</v>
      </c>
      <c r="N2340" s="7" t="s">
        <v>2135</v>
      </c>
      <c r="O2340" s="7" t="s">
        <v>2136</v>
      </c>
      <c r="P2340" s="7" t="s">
        <v>2137</v>
      </c>
      <c r="Q2340" s="7" t="s">
        <v>141</v>
      </c>
      <c r="R2340" s="7">
        <v>413</v>
      </c>
      <c r="S2340" s="7">
        <v>694</v>
      </c>
      <c r="T2340" s="7" t="s">
        <v>220</v>
      </c>
      <c r="U2340" s="7" t="s">
        <v>216</v>
      </c>
      <c r="V2340" s="7" t="s">
        <v>222</v>
      </c>
      <c r="W2340" s="8">
        <v>0</v>
      </c>
      <c r="X2340" s="8">
        <v>3.6865530303030303</v>
      </c>
      <c r="Y2340" s="8">
        <v>0</v>
      </c>
      <c r="Z2340" s="8">
        <v>3.6865530303030303</v>
      </c>
      <c r="AA2340" s="8">
        <v>0</v>
      </c>
      <c r="AB2340" s="8">
        <v>0</v>
      </c>
      <c r="AC2340" s="8">
        <v>0</v>
      </c>
      <c r="AD2340" s="8">
        <v>0</v>
      </c>
      <c r="AE2340" s="8">
        <v>0</v>
      </c>
      <c r="AF2340" s="8">
        <v>0</v>
      </c>
      <c r="AG2340" s="8">
        <v>0</v>
      </c>
      <c r="AH2340" s="8">
        <v>0</v>
      </c>
      <c r="AI2340" s="8">
        <v>0</v>
      </c>
      <c r="AJ2340" s="8">
        <v>0</v>
      </c>
      <c r="AK2340" s="8">
        <v>0</v>
      </c>
      <c r="AL2340" s="8">
        <v>0</v>
      </c>
      <c r="AM2340" s="8">
        <v>0</v>
      </c>
      <c r="AN2340" s="8">
        <v>0</v>
      </c>
      <c r="AO2340" s="8">
        <v>0</v>
      </c>
      <c r="AP2340" s="8">
        <v>0</v>
      </c>
      <c r="AQ2340" s="8">
        <v>0</v>
      </c>
      <c r="AR2340" s="8">
        <v>0</v>
      </c>
      <c r="AS2340" s="8">
        <v>0</v>
      </c>
      <c r="AT2340" s="8">
        <v>0</v>
      </c>
      <c r="AU2340" s="7">
        <v>0</v>
      </c>
      <c r="AV2340" s="7">
        <v>0</v>
      </c>
      <c r="AW2340" s="7">
        <v>0</v>
      </c>
      <c r="AX2340" s="7">
        <v>0</v>
      </c>
      <c r="AY2340" s="7">
        <v>0</v>
      </c>
      <c r="AZ2340" s="7">
        <v>3.6865530303030303</v>
      </c>
      <c r="BA2340" s="7">
        <v>0</v>
      </c>
      <c r="BB2340" s="7">
        <v>3.6865530303030303</v>
      </c>
      <c r="BC2340" s="8">
        <v>0</v>
      </c>
      <c r="BD2340" s="8">
        <v>0</v>
      </c>
      <c r="BE2340" s="8">
        <v>0</v>
      </c>
      <c r="BF2340" s="8">
        <v>0</v>
      </c>
      <c r="BG2340" s="8">
        <v>0</v>
      </c>
      <c r="BH2340" s="8">
        <v>0</v>
      </c>
      <c r="BI2340" s="8">
        <v>0</v>
      </c>
      <c r="BJ2340" s="8">
        <v>0</v>
      </c>
      <c r="BK2340" s="8">
        <v>0</v>
      </c>
      <c r="BL2340" s="8">
        <v>0</v>
      </c>
      <c r="BM2340" s="8">
        <v>0</v>
      </c>
      <c r="BN2340" s="8">
        <v>0</v>
      </c>
      <c r="BO2340" s="8">
        <v>0</v>
      </c>
      <c r="BP2340" s="8">
        <v>0</v>
      </c>
      <c r="BQ2340" s="8">
        <v>0</v>
      </c>
      <c r="BR2340" s="8">
        <v>0</v>
      </c>
    </row>
    <row r="2341" spans="1:70" x14ac:dyDescent="0.25">
      <c r="A2341" s="6">
        <v>35380371</v>
      </c>
      <c r="B2341" t="s">
        <v>4229</v>
      </c>
      <c r="C2341" s="7" t="s">
        <v>86</v>
      </c>
      <c r="D2341" s="7" t="s">
        <v>94</v>
      </c>
      <c r="E2341" s="7" t="s">
        <v>87</v>
      </c>
      <c r="F2341" t="s">
        <v>2507</v>
      </c>
      <c r="G2341" t="s">
        <v>2508</v>
      </c>
      <c r="H2341" t="s">
        <v>4223</v>
      </c>
      <c r="I2341" t="s">
        <v>995</v>
      </c>
      <c r="J2341" t="s">
        <v>78</v>
      </c>
      <c r="K2341" t="s">
        <v>79</v>
      </c>
      <c r="L2341">
        <v>39.877271296300002</v>
      </c>
      <c r="M2341">
        <v>-122.5511923614</v>
      </c>
      <c r="N2341" s="7" t="s">
        <v>2135</v>
      </c>
      <c r="O2341" s="7" t="s">
        <v>2136</v>
      </c>
      <c r="P2341" s="7" t="s">
        <v>2137</v>
      </c>
      <c r="Q2341" s="7" t="s">
        <v>141</v>
      </c>
      <c r="R2341" s="7">
        <v>413</v>
      </c>
      <c r="S2341" s="7">
        <v>694</v>
      </c>
      <c r="T2341" s="7" t="s">
        <v>220</v>
      </c>
      <c r="U2341" s="7" t="s">
        <v>216</v>
      </c>
      <c r="V2341" s="7" t="s">
        <v>222</v>
      </c>
      <c r="W2341" s="8">
        <v>0</v>
      </c>
      <c r="X2341" s="8">
        <v>2.1763257575757575</v>
      </c>
      <c r="Y2341" s="8">
        <v>0</v>
      </c>
      <c r="Z2341" s="8">
        <v>2.1763257575757575</v>
      </c>
      <c r="AA2341" s="8">
        <v>0</v>
      </c>
      <c r="AB2341" s="8">
        <v>0</v>
      </c>
      <c r="AC2341" s="8">
        <v>0</v>
      </c>
      <c r="AD2341" s="8">
        <v>0</v>
      </c>
      <c r="AE2341" s="8">
        <v>0</v>
      </c>
      <c r="AF2341" s="8">
        <v>0</v>
      </c>
      <c r="AG2341" s="8">
        <v>0</v>
      </c>
      <c r="AH2341" s="8">
        <v>0</v>
      </c>
      <c r="AI2341" s="8">
        <v>0</v>
      </c>
      <c r="AJ2341" s="8">
        <v>0</v>
      </c>
      <c r="AK2341" s="8">
        <v>0</v>
      </c>
      <c r="AL2341" s="8">
        <v>0</v>
      </c>
      <c r="AM2341" s="8">
        <v>0</v>
      </c>
      <c r="AN2341" s="8">
        <v>0</v>
      </c>
      <c r="AO2341" s="8">
        <v>0</v>
      </c>
      <c r="AP2341" s="8">
        <v>0</v>
      </c>
      <c r="AQ2341" s="8">
        <v>0</v>
      </c>
      <c r="AR2341" s="8">
        <v>0</v>
      </c>
      <c r="AS2341" s="8">
        <v>0</v>
      </c>
      <c r="AT2341" s="8">
        <v>0</v>
      </c>
      <c r="AU2341" s="7">
        <v>0</v>
      </c>
      <c r="AV2341" s="7">
        <v>0</v>
      </c>
      <c r="AW2341" s="7">
        <v>0</v>
      </c>
      <c r="AX2341" s="7">
        <v>0</v>
      </c>
      <c r="AY2341" s="7">
        <v>0</v>
      </c>
      <c r="AZ2341" s="7">
        <v>2.1763257575757575</v>
      </c>
      <c r="BA2341" s="7">
        <v>0</v>
      </c>
      <c r="BB2341" s="7">
        <v>2.1763257575757575</v>
      </c>
      <c r="BC2341" s="8">
        <v>0</v>
      </c>
      <c r="BD2341" s="8">
        <v>0</v>
      </c>
      <c r="BE2341" s="8">
        <v>0</v>
      </c>
      <c r="BF2341" s="8">
        <v>0</v>
      </c>
      <c r="BG2341" s="8">
        <v>0</v>
      </c>
      <c r="BH2341" s="8">
        <v>0</v>
      </c>
      <c r="BI2341" s="8">
        <v>0</v>
      </c>
      <c r="BJ2341" s="8">
        <v>0</v>
      </c>
      <c r="BK2341" s="8">
        <v>0</v>
      </c>
      <c r="BL2341" s="8">
        <v>0</v>
      </c>
      <c r="BM2341" s="8">
        <v>0</v>
      </c>
      <c r="BN2341" s="8">
        <v>0</v>
      </c>
      <c r="BO2341" s="8">
        <v>0</v>
      </c>
      <c r="BP2341" s="8">
        <v>0</v>
      </c>
      <c r="BQ2341" s="8">
        <v>0</v>
      </c>
      <c r="BR2341" s="8">
        <v>0</v>
      </c>
    </row>
    <row r="2342" spans="1:70" x14ac:dyDescent="0.25">
      <c r="A2342" s="6">
        <v>35380372</v>
      </c>
      <c r="B2342" t="s">
        <v>4230</v>
      </c>
      <c r="C2342" s="7" t="s">
        <v>86</v>
      </c>
      <c r="D2342" s="7" t="s">
        <v>94</v>
      </c>
      <c r="E2342" s="7" t="s">
        <v>87</v>
      </c>
      <c r="F2342" t="s">
        <v>2507</v>
      </c>
      <c r="G2342" t="s">
        <v>2508</v>
      </c>
      <c r="H2342" t="s">
        <v>2037</v>
      </c>
      <c r="I2342" t="s">
        <v>995</v>
      </c>
      <c r="J2342" t="s">
        <v>78</v>
      </c>
      <c r="K2342" t="s">
        <v>79</v>
      </c>
      <c r="L2342">
        <v>39.863352298400002</v>
      </c>
      <c r="M2342">
        <v>-122.5861762482</v>
      </c>
      <c r="N2342" s="7" t="s">
        <v>2135</v>
      </c>
      <c r="O2342" s="7" t="s">
        <v>2136</v>
      </c>
      <c r="P2342" s="7" t="s">
        <v>2137</v>
      </c>
      <c r="Q2342" s="7" t="s">
        <v>141</v>
      </c>
      <c r="R2342" s="7">
        <v>413</v>
      </c>
      <c r="S2342" s="7">
        <v>694</v>
      </c>
      <c r="T2342" s="7" t="s">
        <v>220</v>
      </c>
      <c r="U2342" s="7" t="s">
        <v>211</v>
      </c>
      <c r="V2342" s="7" t="s">
        <v>222</v>
      </c>
      <c r="W2342" s="8">
        <v>0</v>
      </c>
      <c r="X2342" s="8">
        <v>1.6454545454545455</v>
      </c>
      <c r="Y2342" s="8">
        <v>0</v>
      </c>
      <c r="Z2342" s="8">
        <v>1.6454545454545455</v>
      </c>
      <c r="AA2342" s="8">
        <v>0</v>
      </c>
      <c r="AB2342" s="8">
        <v>0</v>
      </c>
      <c r="AC2342" s="8">
        <v>0</v>
      </c>
      <c r="AD2342" s="8">
        <v>0</v>
      </c>
      <c r="AE2342" s="8">
        <v>0</v>
      </c>
      <c r="AF2342" s="8">
        <v>0</v>
      </c>
      <c r="AG2342" s="8">
        <v>0</v>
      </c>
      <c r="AH2342" s="8">
        <v>0</v>
      </c>
      <c r="AI2342" s="8">
        <v>0</v>
      </c>
      <c r="AJ2342" s="8">
        <v>0</v>
      </c>
      <c r="AK2342" s="8">
        <v>0</v>
      </c>
      <c r="AL2342" s="8">
        <v>0</v>
      </c>
      <c r="AM2342" s="8">
        <v>0</v>
      </c>
      <c r="AN2342" s="8">
        <v>0</v>
      </c>
      <c r="AO2342" s="8">
        <v>0</v>
      </c>
      <c r="AP2342" s="8">
        <v>0</v>
      </c>
      <c r="AQ2342" s="8">
        <v>0</v>
      </c>
      <c r="AR2342" s="8">
        <v>0</v>
      </c>
      <c r="AS2342" s="8">
        <v>0</v>
      </c>
      <c r="AT2342" s="8">
        <v>0</v>
      </c>
      <c r="AU2342" s="7">
        <v>0</v>
      </c>
      <c r="AV2342" s="7">
        <v>0</v>
      </c>
      <c r="AW2342" s="7">
        <v>0</v>
      </c>
      <c r="AX2342" s="7">
        <v>0</v>
      </c>
      <c r="AY2342" s="7">
        <v>0</v>
      </c>
      <c r="AZ2342" s="7">
        <v>1.6454545454545455</v>
      </c>
      <c r="BA2342" s="7">
        <v>0</v>
      </c>
      <c r="BB2342" s="7">
        <v>1.6454545454545455</v>
      </c>
      <c r="BC2342" s="8">
        <v>0</v>
      </c>
      <c r="BD2342" s="8">
        <v>0</v>
      </c>
      <c r="BE2342" s="8">
        <v>0</v>
      </c>
      <c r="BF2342" s="8">
        <v>0</v>
      </c>
      <c r="BG2342" s="8">
        <v>0</v>
      </c>
      <c r="BH2342" s="8">
        <v>0</v>
      </c>
      <c r="BI2342" s="8">
        <v>0</v>
      </c>
      <c r="BJ2342" s="8">
        <v>0</v>
      </c>
      <c r="BK2342" s="8">
        <v>0</v>
      </c>
      <c r="BL2342" s="8">
        <v>0</v>
      </c>
      <c r="BM2342" s="8">
        <v>0</v>
      </c>
      <c r="BN2342" s="8">
        <v>0</v>
      </c>
      <c r="BO2342" s="8">
        <v>0</v>
      </c>
      <c r="BP2342" s="8">
        <v>0</v>
      </c>
      <c r="BQ2342" s="8">
        <v>0</v>
      </c>
      <c r="BR2342" s="8">
        <v>0</v>
      </c>
    </row>
    <row r="2343" spans="1:70" x14ac:dyDescent="0.25">
      <c r="A2343" s="6">
        <v>35380373</v>
      </c>
      <c r="B2343" t="s">
        <v>4231</v>
      </c>
      <c r="C2343" s="7" t="s">
        <v>86</v>
      </c>
      <c r="D2343" s="7" t="s">
        <v>94</v>
      </c>
      <c r="E2343" s="7" t="s">
        <v>87</v>
      </c>
      <c r="F2343" t="s">
        <v>2507</v>
      </c>
      <c r="G2343" t="s">
        <v>2508</v>
      </c>
      <c r="H2343" t="s">
        <v>2037</v>
      </c>
      <c r="I2343" t="s">
        <v>995</v>
      </c>
      <c r="J2343" t="s">
        <v>78</v>
      </c>
      <c r="K2343" t="s">
        <v>79</v>
      </c>
      <c r="L2343">
        <v>39.846634115299999</v>
      </c>
      <c r="M2343">
        <v>-122.5899921669</v>
      </c>
      <c r="N2343" s="7" t="s">
        <v>2135</v>
      </c>
      <c r="O2343" s="7" t="s">
        <v>2136</v>
      </c>
      <c r="P2343" s="7" t="s">
        <v>2137</v>
      </c>
      <c r="Q2343" s="7" t="s">
        <v>141</v>
      </c>
      <c r="R2343" s="7">
        <v>413</v>
      </c>
      <c r="S2343" s="7">
        <v>694</v>
      </c>
      <c r="T2343" s="7" t="s">
        <v>220</v>
      </c>
      <c r="U2343" s="7" t="s">
        <v>211</v>
      </c>
      <c r="V2343" s="7" t="s">
        <v>80</v>
      </c>
      <c r="W2343" s="8">
        <v>0</v>
      </c>
      <c r="X2343" s="8">
        <v>1.6556818181818183</v>
      </c>
      <c r="Y2343" s="8">
        <v>0</v>
      </c>
      <c r="Z2343" s="8">
        <v>1.6556818181818183</v>
      </c>
      <c r="AA2343" s="8">
        <v>0</v>
      </c>
      <c r="AB2343" s="8">
        <v>0</v>
      </c>
      <c r="AC2343" s="8">
        <v>0</v>
      </c>
      <c r="AD2343" s="8">
        <v>0</v>
      </c>
      <c r="AE2343" s="8">
        <v>0</v>
      </c>
      <c r="AF2343" s="8">
        <v>0</v>
      </c>
      <c r="AG2343" s="8">
        <v>0</v>
      </c>
      <c r="AH2343" s="8">
        <v>0</v>
      </c>
      <c r="AI2343" s="8">
        <v>0</v>
      </c>
      <c r="AJ2343" s="8">
        <v>0</v>
      </c>
      <c r="AK2343" s="8">
        <v>0</v>
      </c>
      <c r="AL2343" s="8">
        <v>0</v>
      </c>
      <c r="AM2343" s="8">
        <v>0</v>
      </c>
      <c r="AN2343" s="8">
        <v>0</v>
      </c>
      <c r="AO2343" s="8">
        <v>0</v>
      </c>
      <c r="AP2343" s="8">
        <v>0</v>
      </c>
      <c r="AQ2343" s="8">
        <v>0</v>
      </c>
      <c r="AR2343" s="8">
        <v>0</v>
      </c>
      <c r="AS2343" s="8">
        <v>0</v>
      </c>
      <c r="AT2343" s="8">
        <v>0</v>
      </c>
      <c r="AU2343" s="7">
        <v>0</v>
      </c>
      <c r="AV2343" s="7">
        <v>0</v>
      </c>
      <c r="AW2343" s="7">
        <v>0</v>
      </c>
      <c r="AX2343" s="7">
        <v>0</v>
      </c>
      <c r="AY2343" s="7">
        <v>0</v>
      </c>
      <c r="AZ2343" s="7">
        <v>1.6556818181818183</v>
      </c>
      <c r="BA2343" s="7">
        <v>0</v>
      </c>
      <c r="BB2343" s="7">
        <v>1.6556818181818183</v>
      </c>
      <c r="BC2343" s="8">
        <v>0</v>
      </c>
      <c r="BD2343" s="8">
        <v>0</v>
      </c>
      <c r="BE2343" s="8">
        <v>0</v>
      </c>
      <c r="BF2343" s="8">
        <v>0</v>
      </c>
      <c r="BG2343" s="8">
        <v>0</v>
      </c>
      <c r="BH2343" s="8">
        <v>0</v>
      </c>
      <c r="BI2343" s="8">
        <v>0</v>
      </c>
      <c r="BJ2343" s="8">
        <v>0</v>
      </c>
      <c r="BK2343" s="8">
        <v>0</v>
      </c>
      <c r="BL2343" s="8">
        <v>0</v>
      </c>
      <c r="BM2343" s="8">
        <v>0</v>
      </c>
      <c r="BN2343" s="8">
        <v>0</v>
      </c>
      <c r="BO2343" s="8">
        <v>0</v>
      </c>
      <c r="BP2343" s="8">
        <v>0</v>
      </c>
      <c r="BQ2343" s="8">
        <v>0</v>
      </c>
      <c r="BR2343" s="8">
        <v>0</v>
      </c>
    </row>
    <row r="2344" spans="1:70" x14ac:dyDescent="0.25">
      <c r="A2344" s="6">
        <v>35380374</v>
      </c>
      <c r="B2344" t="s">
        <v>4232</v>
      </c>
      <c r="C2344" s="7" t="s">
        <v>421</v>
      </c>
      <c r="D2344" s="7" t="s">
        <v>94</v>
      </c>
      <c r="E2344" s="7" t="s">
        <v>421</v>
      </c>
      <c r="F2344" t="s">
        <v>2507</v>
      </c>
      <c r="G2344" t="s">
        <v>2609</v>
      </c>
      <c r="H2344" t="s">
        <v>2037</v>
      </c>
      <c r="I2344" t="s">
        <v>995</v>
      </c>
      <c r="J2344" t="s">
        <v>78</v>
      </c>
      <c r="K2344" t="s">
        <v>79</v>
      </c>
      <c r="L2344">
        <v>39.850725320499997</v>
      </c>
      <c r="M2344">
        <v>-122.61326884410001</v>
      </c>
      <c r="N2344" s="7" t="s">
        <v>2135</v>
      </c>
      <c r="O2344" s="7" t="s">
        <v>2136</v>
      </c>
      <c r="P2344" s="7" t="s">
        <v>2137</v>
      </c>
      <c r="Q2344" s="7" t="s">
        <v>141</v>
      </c>
      <c r="R2344" s="7">
        <v>413</v>
      </c>
      <c r="S2344" s="7">
        <v>694</v>
      </c>
      <c r="T2344" s="7" t="s">
        <v>220</v>
      </c>
      <c r="U2344" s="7"/>
      <c r="V2344" s="7" t="s">
        <v>2625</v>
      </c>
      <c r="W2344" s="8">
        <v>0</v>
      </c>
      <c r="X2344" s="8">
        <v>0</v>
      </c>
      <c r="Y2344" s="8">
        <v>2.5299242424242423</v>
      </c>
      <c r="Z2344" s="8">
        <v>2.5299242424242423</v>
      </c>
      <c r="AA2344" s="8">
        <v>0</v>
      </c>
      <c r="AB2344" s="8">
        <v>0</v>
      </c>
      <c r="AC2344" s="8">
        <v>0</v>
      </c>
      <c r="AD2344" s="8">
        <v>0</v>
      </c>
      <c r="AE2344" s="8">
        <v>0</v>
      </c>
      <c r="AF2344" s="8">
        <v>0</v>
      </c>
      <c r="AG2344" s="8">
        <v>0</v>
      </c>
      <c r="AH2344" s="8">
        <v>0</v>
      </c>
      <c r="AI2344" s="8">
        <v>0</v>
      </c>
      <c r="AJ2344" s="8">
        <v>0</v>
      </c>
      <c r="AK2344" s="8">
        <v>0</v>
      </c>
      <c r="AL2344" s="8">
        <v>0</v>
      </c>
      <c r="AM2344" s="8">
        <v>0</v>
      </c>
      <c r="AN2344" s="8">
        <v>0</v>
      </c>
      <c r="AO2344" s="8">
        <v>0</v>
      </c>
      <c r="AP2344" s="8">
        <v>0</v>
      </c>
      <c r="AQ2344" s="8">
        <v>0</v>
      </c>
      <c r="AR2344" s="8">
        <v>0</v>
      </c>
      <c r="AS2344" s="8">
        <v>0</v>
      </c>
      <c r="AT2344" s="8">
        <v>0</v>
      </c>
      <c r="AU2344" s="7">
        <v>0</v>
      </c>
      <c r="AV2344" s="7">
        <v>0</v>
      </c>
      <c r="AW2344" s="7">
        <v>0</v>
      </c>
      <c r="AX2344" s="7">
        <v>0</v>
      </c>
      <c r="AY2344" s="7">
        <v>0</v>
      </c>
      <c r="AZ2344" s="7">
        <v>0</v>
      </c>
      <c r="BA2344" s="7">
        <v>0</v>
      </c>
      <c r="BB2344" s="7">
        <v>0</v>
      </c>
      <c r="BC2344" s="8">
        <v>0</v>
      </c>
      <c r="BD2344" s="8">
        <v>0</v>
      </c>
      <c r="BE2344" s="8">
        <v>2.5299242424242423</v>
      </c>
      <c r="BF2344" s="8">
        <v>2.5299242424242423</v>
      </c>
      <c r="BG2344" s="8">
        <v>0</v>
      </c>
      <c r="BH2344" s="8">
        <v>0</v>
      </c>
      <c r="BI2344" s="8">
        <v>0</v>
      </c>
      <c r="BJ2344" s="8">
        <v>0</v>
      </c>
      <c r="BK2344" s="8">
        <v>0</v>
      </c>
      <c r="BL2344" s="8">
        <v>0</v>
      </c>
      <c r="BM2344" s="8">
        <v>0</v>
      </c>
      <c r="BN2344" s="8">
        <v>0</v>
      </c>
      <c r="BO2344" s="8">
        <v>0</v>
      </c>
      <c r="BP2344" s="8">
        <v>0</v>
      </c>
      <c r="BQ2344" s="8">
        <v>0</v>
      </c>
      <c r="BR2344" s="8">
        <v>0</v>
      </c>
    </row>
    <row r="2345" spans="1:70" x14ac:dyDescent="0.25">
      <c r="A2345" s="6">
        <v>35380375</v>
      </c>
      <c r="B2345" t="s">
        <v>4233</v>
      </c>
      <c r="C2345" s="7" t="s">
        <v>421</v>
      </c>
      <c r="D2345" s="7" t="s">
        <v>94</v>
      </c>
      <c r="E2345" s="7" t="s">
        <v>421</v>
      </c>
      <c r="F2345" t="s">
        <v>2507</v>
      </c>
      <c r="G2345" t="s">
        <v>2609</v>
      </c>
      <c r="H2345" t="s">
        <v>2037</v>
      </c>
      <c r="I2345" t="s">
        <v>995</v>
      </c>
      <c r="J2345" t="s">
        <v>78</v>
      </c>
      <c r="K2345" t="s">
        <v>79</v>
      </c>
      <c r="L2345">
        <v>39.837383829399997</v>
      </c>
      <c r="M2345">
        <v>-122.63061657750001</v>
      </c>
      <c r="N2345" s="7" t="s">
        <v>2135</v>
      </c>
      <c r="O2345" s="7" t="s">
        <v>2136</v>
      </c>
      <c r="P2345" s="7" t="s">
        <v>2137</v>
      </c>
      <c r="Q2345" s="7" t="s">
        <v>141</v>
      </c>
      <c r="R2345" s="7">
        <v>413</v>
      </c>
      <c r="S2345" s="7">
        <v>694</v>
      </c>
      <c r="T2345" s="7" t="s">
        <v>220</v>
      </c>
      <c r="U2345" s="7"/>
      <c r="V2345" s="7" t="s">
        <v>2625</v>
      </c>
      <c r="W2345" s="8">
        <v>0</v>
      </c>
      <c r="X2345" s="8">
        <v>0</v>
      </c>
      <c r="Y2345" s="8">
        <v>1.85</v>
      </c>
      <c r="Z2345" s="8">
        <v>1.85</v>
      </c>
      <c r="AA2345" s="8">
        <v>0</v>
      </c>
      <c r="AB2345" s="8">
        <v>0</v>
      </c>
      <c r="AC2345" s="8">
        <v>0</v>
      </c>
      <c r="AD2345" s="8">
        <v>0</v>
      </c>
      <c r="AE2345" s="8">
        <v>0</v>
      </c>
      <c r="AF2345" s="8">
        <v>0</v>
      </c>
      <c r="AG2345" s="8">
        <v>0</v>
      </c>
      <c r="AH2345" s="8">
        <v>0</v>
      </c>
      <c r="AI2345" s="8">
        <v>0</v>
      </c>
      <c r="AJ2345" s="8">
        <v>0</v>
      </c>
      <c r="AK2345" s="8">
        <v>0</v>
      </c>
      <c r="AL2345" s="8">
        <v>0</v>
      </c>
      <c r="AM2345" s="8">
        <v>0</v>
      </c>
      <c r="AN2345" s="8">
        <v>0</v>
      </c>
      <c r="AO2345" s="8">
        <v>0</v>
      </c>
      <c r="AP2345" s="8">
        <v>0</v>
      </c>
      <c r="AQ2345" s="8">
        <v>0</v>
      </c>
      <c r="AR2345" s="8">
        <v>0</v>
      </c>
      <c r="AS2345" s="8">
        <v>0</v>
      </c>
      <c r="AT2345" s="8">
        <v>0</v>
      </c>
      <c r="AU2345" s="7">
        <v>0</v>
      </c>
      <c r="AV2345" s="7">
        <v>0</v>
      </c>
      <c r="AW2345" s="7">
        <v>0</v>
      </c>
      <c r="AX2345" s="7">
        <v>0</v>
      </c>
      <c r="AY2345" s="7">
        <v>0</v>
      </c>
      <c r="AZ2345" s="7">
        <v>0</v>
      </c>
      <c r="BA2345" s="7">
        <v>0</v>
      </c>
      <c r="BB2345" s="7">
        <v>0</v>
      </c>
      <c r="BC2345" s="8">
        <v>0</v>
      </c>
      <c r="BD2345" s="8">
        <v>0</v>
      </c>
      <c r="BE2345" s="8">
        <v>1.85</v>
      </c>
      <c r="BF2345" s="8">
        <v>1.85</v>
      </c>
      <c r="BG2345" s="8">
        <v>0</v>
      </c>
      <c r="BH2345" s="8">
        <v>0</v>
      </c>
      <c r="BI2345" s="8">
        <v>0</v>
      </c>
      <c r="BJ2345" s="8">
        <v>0</v>
      </c>
      <c r="BK2345" s="8">
        <v>0</v>
      </c>
      <c r="BL2345" s="8">
        <v>0</v>
      </c>
      <c r="BM2345" s="8">
        <v>0</v>
      </c>
      <c r="BN2345" s="8">
        <v>0</v>
      </c>
      <c r="BO2345" s="8">
        <v>0</v>
      </c>
      <c r="BP2345" s="8">
        <v>0</v>
      </c>
      <c r="BQ2345" s="8">
        <v>0</v>
      </c>
      <c r="BR2345" s="8">
        <v>0</v>
      </c>
    </row>
    <row r="2346" spans="1:70" x14ac:dyDescent="0.25">
      <c r="A2346" s="6">
        <v>35380376</v>
      </c>
      <c r="B2346" t="s">
        <v>4234</v>
      </c>
      <c r="C2346" s="7" t="s">
        <v>86</v>
      </c>
      <c r="D2346" s="7" t="s">
        <v>94</v>
      </c>
      <c r="E2346" s="7" t="s">
        <v>87</v>
      </c>
      <c r="F2346" t="s">
        <v>2507</v>
      </c>
      <c r="G2346" t="s">
        <v>2508</v>
      </c>
      <c r="H2346" t="s">
        <v>2037</v>
      </c>
      <c r="I2346" t="s">
        <v>995</v>
      </c>
      <c r="J2346" t="s">
        <v>78</v>
      </c>
      <c r="K2346" t="s">
        <v>79</v>
      </c>
      <c r="L2346">
        <v>39.846018211000001</v>
      </c>
      <c r="M2346">
        <v>-122.58910025580001</v>
      </c>
      <c r="N2346" s="7" t="s">
        <v>2135</v>
      </c>
      <c r="O2346" s="7" t="s">
        <v>2136</v>
      </c>
      <c r="P2346" s="7" t="s">
        <v>2137</v>
      </c>
      <c r="Q2346" s="7" t="s">
        <v>141</v>
      </c>
      <c r="R2346" s="7">
        <v>413</v>
      </c>
      <c r="S2346" s="7">
        <v>694</v>
      </c>
      <c r="T2346" s="7" t="s">
        <v>220</v>
      </c>
      <c r="U2346" s="7" t="s">
        <v>216</v>
      </c>
      <c r="V2346" s="7" t="s">
        <v>222</v>
      </c>
      <c r="W2346" s="8">
        <v>0</v>
      </c>
      <c r="X2346" s="8">
        <v>2.5708333333333333</v>
      </c>
      <c r="Y2346" s="8">
        <v>0</v>
      </c>
      <c r="Z2346" s="8">
        <v>2.5708333333333333</v>
      </c>
      <c r="AA2346" s="8">
        <v>0</v>
      </c>
      <c r="AB2346" s="8">
        <v>0</v>
      </c>
      <c r="AC2346" s="8">
        <v>0</v>
      </c>
      <c r="AD2346" s="8">
        <v>0</v>
      </c>
      <c r="AE2346" s="8">
        <v>0</v>
      </c>
      <c r="AF2346" s="8">
        <v>0</v>
      </c>
      <c r="AG2346" s="8">
        <v>0</v>
      </c>
      <c r="AH2346" s="8">
        <v>0</v>
      </c>
      <c r="AI2346" s="8">
        <v>0</v>
      </c>
      <c r="AJ2346" s="8">
        <v>0</v>
      </c>
      <c r="AK2346" s="8">
        <v>0</v>
      </c>
      <c r="AL2346" s="8">
        <v>0</v>
      </c>
      <c r="AM2346" s="8">
        <v>0</v>
      </c>
      <c r="AN2346" s="8">
        <v>0</v>
      </c>
      <c r="AO2346" s="8">
        <v>0</v>
      </c>
      <c r="AP2346" s="8">
        <v>0</v>
      </c>
      <c r="AQ2346" s="8">
        <v>0</v>
      </c>
      <c r="AR2346" s="8">
        <v>0</v>
      </c>
      <c r="AS2346" s="8">
        <v>0</v>
      </c>
      <c r="AT2346" s="8">
        <v>0</v>
      </c>
      <c r="AU2346" s="7">
        <v>0</v>
      </c>
      <c r="AV2346" s="7">
        <v>0</v>
      </c>
      <c r="AW2346" s="7">
        <v>0</v>
      </c>
      <c r="AX2346" s="7">
        <v>0</v>
      </c>
      <c r="AY2346" s="7">
        <v>0</v>
      </c>
      <c r="AZ2346" s="7">
        <v>2.5708333333333333</v>
      </c>
      <c r="BA2346" s="7">
        <v>0</v>
      </c>
      <c r="BB2346" s="7">
        <v>2.5708333333333333</v>
      </c>
      <c r="BC2346" s="8">
        <v>0</v>
      </c>
      <c r="BD2346" s="8">
        <v>0</v>
      </c>
      <c r="BE2346" s="8">
        <v>0</v>
      </c>
      <c r="BF2346" s="8">
        <v>0</v>
      </c>
      <c r="BG2346" s="8">
        <v>0</v>
      </c>
      <c r="BH2346" s="8">
        <v>0</v>
      </c>
      <c r="BI2346" s="8">
        <v>0</v>
      </c>
      <c r="BJ2346" s="8">
        <v>0</v>
      </c>
      <c r="BK2346" s="8">
        <v>0</v>
      </c>
      <c r="BL2346" s="8">
        <v>0</v>
      </c>
      <c r="BM2346" s="8">
        <v>0</v>
      </c>
      <c r="BN2346" s="8">
        <v>0</v>
      </c>
      <c r="BO2346" s="8">
        <v>0</v>
      </c>
      <c r="BP2346" s="8">
        <v>0</v>
      </c>
      <c r="BQ2346" s="8">
        <v>0</v>
      </c>
      <c r="BR2346" s="8">
        <v>0</v>
      </c>
    </row>
    <row r="2347" spans="1:70" x14ac:dyDescent="0.25">
      <c r="A2347" s="6">
        <v>35380377</v>
      </c>
      <c r="B2347" t="s">
        <v>4235</v>
      </c>
      <c r="C2347" s="7" t="s">
        <v>421</v>
      </c>
      <c r="D2347" s="7" t="s">
        <v>94</v>
      </c>
      <c r="E2347" s="7" t="s">
        <v>421</v>
      </c>
      <c r="F2347" t="s">
        <v>2507</v>
      </c>
      <c r="G2347" t="s">
        <v>2609</v>
      </c>
      <c r="H2347" t="s">
        <v>4223</v>
      </c>
      <c r="I2347" t="s">
        <v>995</v>
      </c>
      <c r="J2347" t="s">
        <v>78</v>
      </c>
      <c r="K2347" t="s">
        <v>79</v>
      </c>
      <c r="L2347">
        <v>39.830297902200002</v>
      </c>
      <c r="M2347">
        <v>-122.577537967</v>
      </c>
      <c r="N2347" s="7" t="s">
        <v>2135</v>
      </c>
      <c r="O2347" s="7" t="s">
        <v>2136</v>
      </c>
      <c r="P2347" s="7" t="s">
        <v>2137</v>
      </c>
      <c r="Q2347" s="7" t="s">
        <v>141</v>
      </c>
      <c r="R2347" s="7">
        <v>413</v>
      </c>
      <c r="S2347" s="7">
        <v>694</v>
      </c>
      <c r="T2347" s="7" t="s">
        <v>220</v>
      </c>
      <c r="U2347" s="7"/>
      <c r="V2347" s="7" t="s">
        <v>2625</v>
      </c>
      <c r="W2347" s="8">
        <v>0</v>
      </c>
      <c r="X2347" s="8">
        <v>0</v>
      </c>
      <c r="Y2347" s="8">
        <v>2.0899621212121211</v>
      </c>
      <c r="Z2347" s="8">
        <v>2.0899621212121211</v>
      </c>
      <c r="AA2347" s="8">
        <v>0</v>
      </c>
      <c r="AB2347" s="8">
        <v>0</v>
      </c>
      <c r="AC2347" s="8">
        <v>0</v>
      </c>
      <c r="AD2347" s="8">
        <v>0</v>
      </c>
      <c r="AE2347" s="8">
        <v>0</v>
      </c>
      <c r="AF2347" s="8">
        <v>0</v>
      </c>
      <c r="AG2347" s="8">
        <v>0</v>
      </c>
      <c r="AH2347" s="8">
        <v>0</v>
      </c>
      <c r="AI2347" s="8">
        <v>0</v>
      </c>
      <c r="AJ2347" s="8">
        <v>0</v>
      </c>
      <c r="AK2347" s="8">
        <v>0</v>
      </c>
      <c r="AL2347" s="8">
        <v>0</v>
      </c>
      <c r="AM2347" s="8">
        <v>0</v>
      </c>
      <c r="AN2347" s="8">
        <v>0</v>
      </c>
      <c r="AO2347" s="8">
        <v>0</v>
      </c>
      <c r="AP2347" s="8">
        <v>0</v>
      </c>
      <c r="AQ2347" s="8">
        <v>0</v>
      </c>
      <c r="AR2347" s="8">
        <v>0</v>
      </c>
      <c r="AS2347" s="8">
        <v>0</v>
      </c>
      <c r="AT2347" s="8">
        <v>0</v>
      </c>
      <c r="AU2347" s="7">
        <v>0</v>
      </c>
      <c r="AV2347" s="7">
        <v>0</v>
      </c>
      <c r="AW2347" s="7">
        <v>0</v>
      </c>
      <c r="AX2347" s="7">
        <v>0</v>
      </c>
      <c r="AY2347" s="7">
        <v>0</v>
      </c>
      <c r="AZ2347" s="7">
        <v>0</v>
      </c>
      <c r="BA2347" s="7">
        <v>0</v>
      </c>
      <c r="BB2347" s="7">
        <v>0</v>
      </c>
      <c r="BC2347" s="8">
        <v>0</v>
      </c>
      <c r="BD2347" s="8">
        <v>0</v>
      </c>
      <c r="BE2347" s="8">
        <v>2.0899621212121211</v>
      </c>
      <c r="BF2347" s="8">
        <v>2.0899621212121211</v>
      </c>
      <c r="BG2347" s="8">
        <v>0</v>
      </c>
      <c r="BH2347" s="8">
        <v>0</v>
      </c>
      <c r="BI2347" s="8">
        <v>0</v>
      </c>
      <c r="BJ2347" s="8">
        <v>0</v>
      </c>
      <c r="BK2347" s="8">
        <v>0</v>
      </c>
      <c r="BL2347" s="8">
        <v>0</v>
      </c>
      <c r="BM2347" s="8">
        <v>0</v>
      </c>
      <c r="BN2347" s="8">
        <v>0</v>
      </c>
      <c r="BO2347" s="8">
        <v>0</v>
      </c>
      <c r="BP2347" s="8">
        <v>0</v>
      </c>
      <c r="BQ2347" s="8">
        <v>0</v>
      </c>
      <c r="BR2347" s="8">
        <v>0</v>
      </c>
    </row>
    <row r="2348" spans="1:70" x14ac:dyDescent="0.25">
      <c r="A2348" s="6">
        <v>35334228</v>
      </c>
      <c r="B2348" t="s">
        <v>4236</v>
      </c>
      <c r="C2348" s="7" t="s">
        <v>86</v>
      </c>
      <c r="D2348" s="7" t="s">
        <v>94</v>
      </c>
      <c r="E2348" s="7" t="s">
        <v>87</v>
      </c>
      <c r="F2348" t="s">
        <v>2507</v>
      </c>
      <c r="G2348" t="s">
        <v>2508</v>
      </c>
      <c r="H2348" t="s">
        <v>2037</v>
      </c>
      <c r="I2348" t="s">
        <v>995</v>
      </c>
      <c r="J2348" t="s">
        <v>78</v>
      </c>
      <c r="K2348" t="s">
        <v>79</v>
      </c>
      <c r="L2348">
        <v>39.846824913399999</v>
      </c>
      <c r="M2348">
        <v>-122.5889753722</v>
      </c>
      <c r="N2348" s="7" t="s">
        <v>2135</v>
      </c>
      <c r="O2348" s="7" t="s">
        <v>2136</v>
      </c>
      <c r="P2348" s="7" t="s">
        <v>2137</v>
      </c>
      <c r="Q2348" s="7" t="s">
        <v>141</v>
      </c>
      <c r="R2348" s="7">
        <v>413</v>
      </c>
      <c r="S2348" s="7">
        <v>694</v>
      </c>
      <c r="T2348" s="7" t="s">
        <v>220</v>
      </c>
      <c r="U2348" s="7"/>
      <c r="V2348" s="7" t="s">
        <v>4019</v>
      </c>
      <c r="W2348" s="8">
        <v>0</v>
      </c>
      <c r="X2348" s="8">
        <v>0</v>
      </c>
      <c r="Y2348" s="8">
        <v>0</v>
      </c>
      <c r="Z2348" s="8">
        <v>0</v>
      </c>
      <c r="AA2348" s="8">
        <v>0</v>
      </c>
      <c r="AB2348" s="8">
        <v>0</v>
      </c>
      <c r="AC2348" s="8">
        <v>0</v>
      </c>
      <c r="AD2348" s="8">
        <v>0</v>
      </c>
      <c r="AE2348" s="8">
        <v>0</v>
      </c>
      <c r="AF2348" s="8">
        <v>0</v>
      </c>
      <c r="AG2348" s="8">
        <v>0</v>
      </c>
      <c r="AH2348" s="8">
        <v>0</v>
      </c>
      <c r="AI2348" s="8">
        <v>0</v>
      </c>
      <c r="AJ2348" s="8">
        <v>0</v>
      </c>
      <c r="AK2348" s="8">
        <v>0</v>
      </c>
      <c r="AL2348" s="8">
        <v>0</v>
      </c>
      <c r="AM2348" s="8">
        <v>0</v>
      </c>
      <c r="AN2348" s="8">
        <v>0</v>
      </c>
      <c r="AO2348" s="8">
        <v>0</v>
      </c>
      <c r="AP2348" s="8">
        <v>0</v>
      </c>
      <c r="AQ2348" s="8">
        <v>0</v>
      </c>
      <c r="AR2348" s="8">
        <v>0</v>
      </c>
      <c r="AS2348" s="8">
        <v>0</v>
      </c>
      <c r="AT2348" s="8">
        <v>0</v>
      </c>
      <c r="AU2348" s="7">
        <v>0</v>
      </c>
      <c r="AV2348" s="7">
        <v>0</v>
      </c>
      <c r="AW2348" s="7">
        <v>0</v>
      </c>
      <c r="AX2348" s="7">
        <v>0</v>
      </c>
      <c r="AY2348" s="7">
        <v>0</v>
      </c>
      <c r="AZ2348" s="7">
        <v>0</v>
      </c>
      <c r="BA2348" s="7">
        <v>0</v>
      </c>
      <c r="BB2348" s="7">
        <v>0</v>
      </c>
      <c r="BC2348" s="8">
        <v>0</v>
      </c>
      <c r="BD2348" s="8">
        <v>0</v>
      </c>
      <c r="BE2348" s="8">
        <v>0</v>
      </c>
      <c r="BF2348" s="8">
        <v>0</v>
      </c>
      <c r="BG2348" s="8">
        <v>0</v>
      </c>
      <c r="BH2348" s="8">
        <v>0</v>
      </c>
      <c r="BI2348" s="8">
        <v>0</v>
      </c>
      <c r="BJ2348" s="8">
        <v>0</v>
      </c>
      <c r="BK2348" s="8">
        <v>0</v>
      </c>
      <c r="BL2348" s="8">
        <v>0</v>
      </c>
      <c r="BM2348" s="8">
        <v>0</v>
      </c>
      <c r="BN2348" s="8">
        <v>0</v>
      </c>
      <c r="BO2348" s="8">
        <v>0</v>
      </c>
      <c r="BP2348" s="8">
        <v>0</v>
      </c>
      <c r="BQ2348" s="8">
        <v>0</v>
      </c>
      <c r="BR2348" s="8">
        <v>0</v>
      </c>
    </row>
    <row r="2349" spans="1:70" x14ac:dyDescent="0.25">
      <c r="A2349" s="6">
        <v>35334229</v>
      </c>
      <c r="B2349" t="s">
        <v>4237</v>
      </c>
      <c r="C2349" s="7" t="s">
        <v>86</v>
      </c>
      <c r="D2349" s="7" t="s">
        <v>94</v>
      </c>
      <c r="E2349" s="7" t="s">
        <v>87</v>
      </c>
      <c r="F2349" t="s">
        <v>2507</v>
      </c>
      <c r="G2349" t="s">
        <v>2508</v>
      </c>
      <c r="H2349" t="s">
        <v>2037</v>
      </c>
      <c r="I2349" t="s">
        <v>995</v>
      </c>
      <c r="J2349" t="s">
        <v>78</v>
      </c>
      <c r="K2349" t="s">
        <v>79</v>
      </c>
      <c r="L2349">
        <v>39.849252311299999</v>
      </c>
      <c r="M2349">
        <v>-122.6178917599</v>
      </c>
      <c r="N2349" s="7" t="s">
        <v>2135</v>
      </c>
      <c r="O2349" s="7" t="s">
        <v>2136</v>
      </c>
      <c r="P2349" s="7" t="s">
        <v>2137</v>
      </c>
      <c r="Q2349" s="7" t="s">
        <v>141</v>
      </c>
      <c r="R2349" s="7">
        <v>413</v>
      </c>
      <c r="S2349" s="7">
        <v>694</v>
      </c>
      <c r="T2349" s="7" t="s">
        <v>220</v>
      </c>
      <c r="U2349" s="7" t="s">
        <v>211</v>
      </c>
      <c r="V2349" s="7" t="s">
        <v>217</v>
      </c>
      <c r="W2349" s="8">
        <v>0</v>
      </c>
      <c r="X2349" s="8">
        <v>3.0424242424242425</v>
      </c>
      <c r="Y2349" s="8">
        <v>0</v>
      </c>
      <c r="Z2349" s="8">
        <v>3.0424242424242425</v>
      </c>
      <c r="AA2349" s="8">
        <v>0</v>
      </c>
      <c r="AB2349" s="8">
        <v>0</v>
      </c>
      <c r="AC2349" s="8">
        <v>0</v>
      </c>
      <c r="AD2349" s="8">
        <v>0</v>
      </c>
      <c r="AE2349" s="8">
        <v>0</v>
      </c>
      <c r="AF2349" s="8">
        <v>0</v>
      </c>
      <c r="AG2349" s="8">
        <v>0</v>
      </c>
      <c r="AH2349" s="8">
        <v>0</v>
      </c>
      <c r="AI2349" s="8">
        <v>0</v>
      </c>
      <c r="AJ2349" s="8">
        <v>0</v>
      </c>
      <c r="AK2349" s="8">
        <v>0</v>
      </c>
      <c r="AL2349" s="8">
        <v>0</v>
      </c>
      <c r="AM2349" s="8">
        <v>0</v>
      </c>
      <c r="AN2349" s="8">
        <v>0</v>
      </c>
      <c r="AO2349" s="8">
        <v>0</v>
      </c>
      <c r="AP2349" s="8">
        <v>0</v>
      </c>
      <c r="AQ2349" s="8">
        <v>0</v>
      </c>
      <c r="AR2349" s="8">
        <v>0</v>
      </c>
      <c r="AS2349" s="8">
        <v>0</v>
      </c>
      <c r="AT2349" s="8">
        <v>0</v>
      </c>
      <c r="AU2349" s="7">
        <v>0</v>
      </c>
      <c r="AV2349" s="7">
        <v>0</v>
      </c>
      <c r="AW2349" s="7">
        <v>0</v>
      </c>
      <c r="AX2349" s="7">
        <v>0</v>
      </c>
      <c r="AY2349" s="7">
        <v>0</v>
      </c>
      <c r="AZ2349" s="7">
        <v>3.0424242424242425</v>
      </c>
      <c r="BA2349" s="7">
        <v>0</v>
      </c>
      <c r="BB2349" s="7">
        <v>3.0424242424242425</v>
      </c>
      <c r="BC2349" s="8">
        <v>0</v>
      </c>
      <c r="BD2349" s="8">
        <v>0</v>
      </c>
      <c r="BE2349" s="8">
        <v>0</v>
      </c>
      <c r="BF2349" s="8">
        <v>0</v>
      </c>
      <c r="BG2349" s="8">
        <v>0</v>
      </c>
      <c r="BH2349" s="8">
        <v>0</v>
      </c>
      <c r="BI2349" s="8">
        <v>0</v>
      </c>
      <c r="BJ2349" s="8">
        <v>0</v>
      </c>
      <c r="BK2349" s="8">
        <v>0</v>
      </c>
      <c r="BL2349" s="8">
        <v>0</v>
      </c>
      <c r="BM2349" s="8">
        <v>0</v>
      </c>
      <c r="BN2349" s="8">
        <v>0</v>
      </c>
      <c r="BO2349" s="8">
        <v>0</v>
      </c>
      <c r="BP2349" s="8">
        <v>0</v>
      </c>
      <c r="BQ2349" s="8">
        <v>0</v>
      </c>
      <c r="BR2349" s="8">
        <v>0</v>
      </c>
    </row>
    <row r="2350" spans="1:70" x14ac:dyDescent="0.25">
      <c r="A2350" s="6">
        <v>35334230</v>
      </c>
      <c r="B2350" t="s">
        <v>4238</v>
      </c>
      <c r="C2350" s="7" t="s">
        <v>421</v>
      </c>
      <c r="D2350" s="7" t="s">
        <v>94</v>
      </c>
      <c r="E2350" s="7" t="s">
        <v>421</v>
      </c>
      <c r="F2350" t="s">
        <v>2507</v>
      </c>
      <c r="G2350" t="s">
        <v>2609</v>
      </c>
      <c r="H2350" t="s">
        <v>2037</v>
      </c>
      <c r="I2350" t="s">
        <v>995</v>
      </c>
      <c r="J2350" t="s">
        <v>78</v>
      </c>
      <c r="K2350" t="s">
        <v>79</v>
      </c>
      <c r="L2350">
        <v>39.834840419000002</v>
      </c>
      <c r="M2350">
        <v>-122.6319142694</v>
      </c>
      <c r="N2350" s="7" t="s">
        <v>2135</v>
      </c>
      <c r="O2350" s="7" t="s">
        <v>2136</v>
      </c>
      <c r="P2350" s="7" t="s">
        <v>2137</v>
      </c>
      <c r="Q2350" s="7" t="s">
        <v>141</v>
      </c>
      <c r="R2350" s="7">
        <v>413</v>
      </c>
      <c r="S2350" s="7">
        <v>694</v>
      </c>
      <c r="T2350" s="7" t="s">
        <v>220</v>
      </c>
      <c r="U2350" s="7" t="s">
        <v>221</v>
      </c>
      <c r="V2350" s="7" t="s">
        <v>222</v>
      </c>
      <c r="W2350" s="8">
        <v>0</v>
      </c>
      <c r="X2350" s="8">
        <v>0</v>
      </c>
      <c r="Y2350" s="8">
        <v>3.6700757575757574</v>
      </c>
      <c r="Z2350" s="8">
        <v>3.6700757575757574</v>
      </c>
      <c r="AA2350" s="8">
        <v>0</v>
      </c>
      <c r="AB2350" s="8">
        <v>0</v>
      </c>
      <c r="AC2350" s="8">
        <v>0</v>
      </c>
      <c r="AD2350" s="8">
        <v>0</v>
      </c>
      <c r="AE2350" s="8">
        <v>0</v>
      </c>
      <c r="AF2350" s="8">
        <v>0</v>
      </c>
      <c r="AG2350" s="8">
        <v>0</v>
      </c>
      <c r="AH2350" s="8">
        <v>0</v>
      </c>
      <c r="AI2350" s="8">
        <v>0</v>
      </c>
      <c r="AJ2350" s="8">
        <v>0</v>
      </c>
      <c r="AK2350" s="8">
        <v>0</v>
      </c>
      <c r="AL2350" s="8">
        <v>0</v>
      </c>
      <c r="AM2350" s="8">
        <v>0</v>
      </c>
      <c r="AN2350" s="8">
        <v>0</v>
      </c>
      <c r="AO2350" s="8">
        <v>0</v>
      </c>
      <c r="AP2350" s="8">
        <v>0</v>
      </c>
      <c r="AQ2350" s="8">
        <v>0</v>
      </c>
      <c r="AR2350" s="8">
        <v>0</v>
      </c>
      <c r="AS2350" s="8">
        <v>0</v>
      </c>
      <c r="AT2350" s="8">
        <v>0</v>
      </c>
      <c r="AU2350" s="7">
        <v>0</v>
      </c>
      <c r="AV2350" s="7">
        <v>0</v>
      </c>
      <c r="AW2350" s="7">
        <v>0</v>
      </c>
      <c r="AX2350" s="7">
        <v>0</v>
      </c>
      <c r="AY2350" s="7">
        <v>0</v>
      </c>
      <c r="AZ2350" s="7">
        <v>0</v>
      </c>
      <c r="BA2350" s="7">
        <v>0</v>
      </c>
      <c r="BB2350" s="7">
        <v>0</v>
      </c>
      <c r="BC2350" s="8">
        <v>0</v>
      </c>
      <c r="BD2350" s="8">
        <v>0</v>
      </c>
      <c r="BE2350" s="8">
        <v>3.6700757575757574</v>
      </c>
      <c r="BF2350" s="8">
        <v>3.6700757575757574</v>
      </c>
      <c r="BG2350" s="8">
        <v>0</v>
      </c>
      <c r="BH2350" s="8">
        <v>0</v>
      </c>
      <c r="BI2350" s="8">
        <v>0</v>
      </c>
      <c r="BJ2350" s="8">
        <v>0</v>
      </c>
      <c r="BK2350" s="8">
        <v>0</v>
      </c>
      <c r="BL2350" s="8">
        <v>0</v>
      </c>
      <c r="BM2350" s="8">
        <v>0</v>
      </c>
      <c r="BN2350" s="8">
        <v>0</v>
      </c>
      <c r="BO2350" s="8">
        <v>0</v>
      </c>
      <c r="BP2350" s="8">
        <v>0</v>
      </c>
      <c r="BQ2350" s="8">
        <v>0</v>
      </c>
      <c r="BR2350" s="8">
        <v>0</v>
      </c>
    </row>
    <row r="2351" spans="1:70" x14ac:dyDescent="0.25">
      <c r="A2351" s="6">
        <v>35311897</v>
      </c>
      <c r="B2351" t="s">
        <v>4239</v>
      </c>
      <c r="C2351" s="7" t="s">
        <v>86</v>
      </c>
      <c r="D2351" s="7" t="s">
        <v>94</v>
      </c>
      <c r="E2351" s="7" t="s">
        <v>87</v>
      </c>
      <c r="F2351" t="s">
        <v>2507</v>
      </c>
      <c r="G2351" t="s">
        <v>2508</v>
      </c>
      <c r="H2351" t="s">
        <v>4223</v>
      </c>
      <c r="I2351" t="s">
        <v>995</v>
      </c>
      <c r="J2351" t="s">
        <v>78</v>
      </c>
      <c r="K2351" t="s">
        <v>79</v>
      </c>
      <c r="L2351">
        <v>39.868505900199999</v>
      </c>
      <c r="M2351">
        <v>-122.56632856980001</v>
      </c>
      <c r="N2351" s="7" t="s">
        <v>2135</v>
      </c>
      <c r="O2351" s="7" t="s">
        <v>2136</v>
      </c>
      <c r="P2351" s="7" t="s">
        <v>2137</v>
      </c>
      <c r="Q2351" s="7" t="s">
        <v>141</v>
      </c>
      <c r="R2351" s="7">
        <v>413</v>
      </c>
      <c r="S2351" s="7">
        <v>694</v>
      </c>
      <c r="T2351" s="7" t="s">
        <v>220</v>
      </c>
      <c r="U2351" s="7" t="s">
        <v>216</v>
      </c>
      <c r="V2351" s="7" t="s">
        <v>217</v>
      </c>
      <c r="W2351" s="8">
        <v>0</v>
      </c>
      <c r="X2351" s="8">
        <v>4.3975378787878787</v>
      </c>
      <c r="Y2351" s="8">
        <v>0</v>
      </c>
      <c r="Z2351" s="8">
        <v>4.3975378787878787</v>
      </c>
      <c r="AA2351" s="8">
        <v>0</v>
      </c>
      <c r="AB2351" s="8">
        <v>0</v>
      </c>
      <c r="AC2351" s="8">
        <v>0</v>
      </c>
      <c r="AD2351" s="8">
        <v>0</v>
      </c>
      <c r="AE2351" s="8">
        <v>0</v>
      </c>
      <c r="AF2351" s="8">
        <v>0</v>
      </c>
      <c r="AG2351" s="8">
        <v>0</v>
      </c>
      <c r="AH2351" s="8">
        <v>0</v>
      </c>
      <c r="AI2351" s="8">
        <v>0</v>
      </c>
      <c r="AJ2351" s="8">
        <v>0</v>
      </c>
      <c r="AK2351" s="8">
        <v>0</v>
      </c>
      <c r="AL2351" s="8">
        <v>0</v>
      </c>
      <c r="AM2351" s="8">
        <v>0</v>
      </c>
      <c r="AN2351" s="8">
        <v>0</v>
      </c>
      <c r="AO2351" s="8">
        <v>0</v>
      </c>
      <c r="AP2351" s="8">
        <v>0</v>
      </c>
      <c r="AQ2351" s="8">
        <v>0</v>
      </c>
      <c r="AR2351" s="8">
        <v>0</v>
      </c>
      <c r="AS2351" s="8">
        <v>0</v>
      </c>
      <c r="AT2351" s="8">
        <v>0</v>
      </c>
      <c r="AU2351" s="7">
        <v>0</v>
      </c>
      <c r="AV2351" s="7">
        <v>0</v>
      </c>
      <c r="AW2351" s="7">
        <v>0</v>
      </c>
      <c r="AX2351" s="7">
        <v>0</v>
      </c>
      <c r="AY2351" s="7">
        <v>0</v>
      </c>
      <c r="AZ2351" s="7">
        <v>4.3975378787878787</v>
      </c>
      <c r="BA2351" s="7">
        <v>0</v>
      </c>
      <c r="BB2351" s="7">
        <v>4.3975378787878787</v>
      </c>
      <c r="BC2351" s="8">
        <v>0</v>
      </c>
      <c r="BD2351" s="8">
        <v>0</v>
      </c>
      <c r="BE2351" s="8">
        <v>0</v>
      </c>
      <c r="BF2351" s="8">
        <v>0</v>
      </c>
      <c r="BG2351" s="8">
        <v>0</v>
      </c>
      <c r="BH2351" s="8">
        <v>0</v>
      </c>
      <c r="BI2351" s="8">
        <v>0</v>
      </c>
      <c r="BJ2351" s="8">
        <v>0</v>
      </c>
      <c r="BK2351" s="8">
        <v>0</v>
      </c>
      <c r="BL2351" s="8">
        <v>0</v>
      </c>
      <c r="BM2351" s="8">
        <v>0</v>
      </c>
      <c r="BN2351" s="8">
        <v>0</v>
      </c>
      <c r="BO2351" s="8">
        <v>0</v>
      </c>
      <c r="BP2351" s="8">
        <v>0</v>
      </c>
      <c r="BQ2351" s="8">
        <v>0</v>
      </c>
      <c r="BR2351" s="8">
        <v>0</v>
      </c>
    </row>
    <row r="2352" spans="1:70" x14ac:dyDescent="0.25">
      <c r="A2352" s="6">
        <v>35311898</v>
      </c>
      <c r="B2352" t="s">
        <v>4240</v>
      </c>
      <c r="C2352" s="7" t="s">
        <v>86</v>
      </c>
      <c r="D2352" s="7" t="s">
        <v>94</v>
      </c>
      <c r="E2352" s="7" t="s">
        <v>87</v>
      </c>
      <c r="F2352" t="s">
        <v>2507</v>
      </c>
      <c r="G2352" t="s">
        <v>2508</v>
      </c>
      <c r="H2352" t="s">
        <v>4223</v>
      </c>
      <c r="I2352" t="s">
        <v>995</v>
      </c>
      <c r="J2352" t="s">
        <v>78</v>
      </c>
      <c r="K2352" t="s">
        <v>79</v>
      </c>
      <c r="L2352">
        <v>39.919347463199998</v>
      </c>
      <c r="M2352">
        <v>-122.4369464941</v>
      </c>
      <c r="N2352" s="7" t="s">
        <v>2135</v>
      </c>
      <c r="O2352" s="7" t="s">
        <v>4241</v>
      </c>
      <c r="P2352" s="7" t="s">
        <v>2137</v>
      </c>
      <c r="Q2352" s="7" t="s">
        <v>141</v>
      </c>
      <c r="R2352" s="7">
        <v>457</v>
      </c>
      <c r="S2352" s="7">
        <v>2905</v>
      </c>
      <c r="T2352" s="7" t="s">
        <v>220</v>
      </c>
      <c r="U2352" s="7" t="s">
        <v>211</v>
      </c>
      <c r="V2352" s="7" t="s">
        <v>217</v>
      </c>
      <c r="W2352" s="8">
        <v>0</v>
      </c>
      <c r="X2352" s="8">
        <v>2.1458333333333335</v>
      </c>
      <c r="Y2352" s="8">
        <v>0</v>
      </c>
      <c r="Z2352" s="8">
        <v>2.1458333333333335</v>
      </c>
      <c r="AA2352" s="8">
        <v>0</v>
      </c>
      <c r="AB2352" s="8">
        <v>0</v>
      </c>
      <c r="AC2352" s="8">
        <v>0</v>
      </c>
      <c r="AD2352" s="8">
        <v>0</v>
      </c>
      <c r="AE2352" s="8">
        <v>0</v>
      </c>
      <c r="AF2352" s="8">
        <v>0</v>
      </c>
      <c r="AG2352" s="8">
        <v>0</v>
      </c>
      <c r="AH2352" s="8">
        <v>0</v>
      </c>
      <c r="AI2352" s="8">
        <v>0</v>
      </c>
      <c r="AJ2352" s="8">
        <v>0</v>
      </c>
      <c r="AK2352" s="8">
        <v>0</v>
      </c>
      <c r="AL2352" s="8">
        <v>0</v>
      </c>
      <c r="AM2352" s="8">
        <v>0</v>
      </c>
      <c r="AN2352" s="8">
        <v>0</v>
      </c>
      <c r="AO2352" s="8">
        <v>0</v>
      </c>
      <c r="AP2352" s="8">
        <v>0</v>
      </c>
      <c r="AQ2352" s="8">
        <v>0</v>
      </c>
      <c r="AR2352" s="8">
        <v>0</v>
      </c>
      <c r="AS2352" s="8">
        <v>0</v>
      </c>
      <c r="AT2352" s="8">
        <v>0</v>
      </c>
      <c r="AU2352" s="7">
        <v>0</v>
      </c>
      <c r="AV2352" s="7">
        <v>0</v>
      </c>
      <c r="AW2352" s="7">
        <v>0</v>
      </c>
      <c r="AX2352" s="7">
        <v>0</v>
      </c>
      <c r="AY2352" s="7">
        <v>0</v>
      </c>
      <c r="AZ2352" s="7">
        <v>2.1458333333333335</v>
      </c>
      <c r="BA2352" s="7">
        <v>0</v>
      </c>
      <c r="BB2352" s="7">
        <v>2.1458333333333335</v>
      </c>
      <c r="BC2352" s="8">
        <v>0</v>
      </c>
      <c r="BD2352" s="8">
        <v>0</v>
      </c>
      <c r="BE2352" s="8">
        <v>0</v>
      </c>
      <c r="BF2352" s="8">
        <v>0</v>
      </c>
      <c r="BG2352" s="8">
        <v>0</v>
      </c>
      <c r="BH2352" s="8">
        <v>0</v>
      </c>
      <c r="BI2352" s="8">
        <v>0</v>
      </c>
      <c r="BJ2352" s="8">
        <v>0</v>
      </c>
      <c r="BK2352" s="8">
        <v>0</v>
      </c>
      <c r="BL2352" s="8">
        <v>0</v>
      </c>
      <c r="BM2352" s="8">
        <v>0</v>
      </c>
      <c r="BN2352" s="8">
        <v>0</v>
      </c>
      <c r="BO2352" s="8">
        <v>0</v>
      </c>
      <c r="BP2352" s="8">
        <v>0</v>
      </c>
      <c r="BQ2352" s="8">
        <v>0</v>
      </c>
      <c r="BR2352" s="8">
        <v>0</v>
      </c>
    </row>
    <row r="2353" spans="1:70" x14ac:dyDescent="0.25">
      <c r="A2353" s="6">
        <v>35340270</v>
      </c>
      <c r="B2353" t="s">
        <v>4242</v>
      </c>
      <c r="C2353" s="7" t="s">
        <v>86</v>
      </c>
      <c r="D2353" s="7" t="s">
        <v>94</v>
      </c>
      <c r="E2353" s="7" t="s">
        <v>87</v>
      </c>
      <c r="F2353" t="s">
        <v>2507</v>
      </c>
      <c r="G2353" t="s">
        <v>2508</v>
      </c>
      <c r="H2353" t="s">
        <v>4223</v>
      </c>
      <c r="I2353" t="s">
        <v>995</v>
      </c>
      <c r="J2353" t="s">
        <v>78</v>
      </c>
      <c r="K2353" t="s">
        <v>79</v>
      </c>
      <c r="L2353">
        <v>39.917960000000001</v>
      </c>
      <c r="M2353">
        <v>-122.47092000000001</v>
      </c>
      <c r="N2353" s="7" t="s">
        <v>2135</v>
      </c>
      <c r="O2353" s="7" t="s">
        <v>4241</v>
      </c>
      <c r="P2353" s="7" t="s">
        <v>2137</v>
      </c>
      <c r="Q2353" s="7" t="s">
        <v>141</v>
      </c>
      <c r="R2353" s="7">
        <v>457</v>
      </c>
      <c r="S2353" s="7">
        <v>2905</v>
      </c>
      <c r="T2353" s="7" t="s">
        <v>220</v>
      </c>
      <c r="U2353" s="7" t="s">
        <v>211</v>
      </c>
      <c r="V2353" s="7" t="s">
        <v>217</v>
      </c>
      <c r="W2353" s="8">
        <v>0</v>
      </c>
      <c r="X2353" s="8">
        <v>2.4937499999999999</v>
      </c>
      <c r="Y2353" s="8">
        <v>0</v>
      </c>
      <c r="Z2353" s="8">
        <v>2.4937499999999999</v>
      </c>
      <c r="AA2353" s="8">
        <v>0</v>
      </c>
      <c r="AB2353" s="8">
        <v>0</v>
      </c>
      <c r="AC2353" s="8">
        <v>0</v>
      </c>
      <c r="AD2353" s="8">
        <v>0</v>
      </c>
      <c r="AE2353" s="8">
        <v>0</v>
      </c>
      <c r="AF2353" s="8">
        <v>0</v>
      </c>
      <c r="AG2353" s="8">
        <v>0</v>
      </c>
      <c r="AH2353" s="8">
        <v>0</v>
      </c>
      <c r="AI2353" s="8">
        <v>0</v>
      </c>
      <c r="AJ2353" s="8">
        <v>0</v>
      </c>
      <c r="AK2353" s="8">
        <v>0</v>
      </c>
      <c r="AL2353" s="8">
        <v>0</v>
      </c>
      <c r="AM2353" s="8">
        <v>0</v>
      </c>
      <c r="AN2353" s="8">
        <v>0</v>
      </c>
      <c r="AO2353" s="8">
        <v>0</v>
      </c>
      <c r="AP2353" s="8">
        <v>0</v>
      </c>
      <c r="AQ2353" s="8">
        <v>0</v>
      </c>
      <c r="AR2353" s="8">
        <v>0</v>
      </c>
      <c r="AS2353" s="8">
        <v>0</v>
      </c>
      <c r="AT2353" s="8">
        <v>0</v>
      </c>
      <c r="AU2353" s="7">
        <v>0</v>
      </c>
      <c r="AV2353" s="7">
        <v>0</v>
      </c>
      <c r="AW2353" s="7">
        <v>0</v>
      </c>
      <c r="AX2353" s="7">
        <v>0</v>
      </c>
      <c r="AY2353" s="7">
        <v>0</v>
      </c>
      <c r="AZ2353" s="7">
        <v>2.4937499999999999</v>
      </c>
      <c r="BA2353" s="7">
        <v>0</v>
      </c>
      <c r="BB2353" s="7">
        <v>2.4937499999999999</v>
      </c>
      <c r="BC2353" s="8">
        <v>0</v>
      </c>
      <c r="BD2353" s="8">
        <v>0</v>
      </c>
      <c r="BE2353" s="8">
        <v>0</v>
      </c>
      <c r="BF2353" s="8">
        <v>0</v>
      </c>
      <c r="BG2353" s="8">
        <v>0</v>
      </c>
      <c r="BH2353" s="8">
        <v>0</v>
      </c>
      <c r="BI2353" s="8">
        <v>0</v>
      </c>
      <c r="BJ2353" s="8">
        <v>0</v>
      </c>
      <c r="BK2353" s="8">
        <v>0</v>
      </c>
      <c r="BL2353" s="8">
        <v>0</v>
      </c>
      <c r="BM2353" s="8">
        <v>0</v>
      </c>
      <c r="BN2353" s="8">
        <v>0</v>
      </c>
      <c r="BO2353" s="8">
        <v>0</v>
      </c>
      <c r="BP2353" s="8">
        <v>0</v>
      </c>
      <c r="BQ2353" s="8">
        <v>0</v>
      </c>
      <c r="BR2353" s="8">
        <v>0</v>
      </c>
    </row>
    <row r="2354" spans="1:70" x14ac:dyDescent="0.25">
      <c r="A2354" s="6">
        <v>31098626</v>
      </c>
      <c r="B2354" t="s">
        <v>4243</v>
      </c>
      <c r="C2354" s="7" t="s">
        <v>101</v>
      </c>
      <c r="D2354" s="7" t="s">
        <v>94</v>
      </c>
      <c r="E2354" s="7" t="s">
        <v>95</v>
      </c>
      <c r="F2354" t="s">
        <v>2507</v>
      </c>
      <c r="G2354" t="s">
        <v>2508</v>
      </c>
      <c r="H2354" t="s">
        <v>2099</v>
      </c>
      <c r="I2354" t="s">
        <v>130</v>
      </c>
      <c r="J2354" t="s">
        <v>78</v>
      </c>
      <c r="K2354" t="s">
        <v>109</v>
      </c>
      <c r="L2354">
        <v>38.699660000000002</v>
      </c>
      <c r="M2354">
        <v>-121.02840999999999</v>
      </c>
      <c r="N2354" s="7" t="s">
        <v>2100</v>
      </c>
      <c r="O2354" s="7" t="s">
        <v>2127</v>
      </c>
      <c r="P2354" s="7" t="s">
        <v>2102</v>
      </c>
      <c r="Q2354" s="7" t="s">
        <v>170</v>
      </c>
      <c r="R2354" s="7">
        <v>586</v>
      </c>
      <c r="S2354" s="7"/>
      <c r="T2354" s="7"/>
      <c r="U2354" s="7"/>
      <c r="V2354" s="7" t="s">
        <v>101</v>
      </c>
      <c r="W2354" s="8">
        <v>1.5249999999999999</v>
      </c>
      <c r="X2354" s="8">
        <v>0</v>
      </c>
      <c r="Y2354" s="8">
        <v>0</v>
      </c>
      <c r="Z2354" s="8">
        <v>1.5249999999999999</v>
      </c>
      <c r="AA2354" s="8">
        <v>0</v>
      </c>
      <c r="AB2354" s="8">
        <v>0</v>
      </c>
      <c r="AC2354" s="8">
        <v>0</v>
      </c>
      <c r="AD2354" s="8">
        <v>0</v>
      </c>
      <c r="AE2354" s="8">
        <v>0</v>
      </c>
      <c r="AF2354" s="8">
        <v>0</v>
      </c>
      <c r="AG2354" s="8">
        <v>0</v>
      </c>
      <c r="AH2354" s="8">
        <v>0</v>
      </c>
      <c r="AI2354" s="8">
        <v>1.5250000000000004</v>
      </c>
      <c r="AJ2354" s="8">
        <v>0</v>
      </c>
      <c r="AK2354" s="8">
        <v>0</v>
      </c>
      <c r="AL2354" s="8">
        <v>1.5250000000000004</v>
      </c>
      <c r="AM2354" s="8">
        <v>0</v>
      </c>
      <c r="AN2354" s="8">
        <v>0</v>
      </c>
      <c r="AO2354" s="8">
        <v>0</v>
      </c>
      <c r="AP2354" s="8">
        <v>0</v>
      </c>
      <c r="AQ2354" s="8">
        <v>0</v>
      </c>
      <c r="AR2354" s="8">
        <v>0</v>
      </c>
      <c r="AS2354" s="8">
        <v>0</v>
      </c>
      <c r="AT2354" s="8">
        <v>0</v>
      </c>
      <c r="AU2354" s="7">
        <v>0</v>
      </c>
      <c r="AV2354" s="7">
        <v>0</v>
      </c>
      <c r="AW2354" s="7">
        <v>0</v>
      </c>
      <c r="AX2354" s="7">
        <v>0</v>
      </c>
      <c r="AY2354" s="7">
        <v>0</v>
      </c>
      <c r="AZ2354" s="7">
        <v>0</v>
      </c>
      <c r="BA2354" s="7">
        <v>0</v>
      </c>
      <c r="BB2354" s="7">
        <v>0</v>
      </c>
      <c r="BC2354" s="8">
        <v>0</v>
      </c>
      <c r="BD2354" s="8">
        <v>0</v>
      </c>
      <c r="BE2354" s="8">
        <v>0</v>
      </c>
      <c r="BF2354" s="8">
        <v>0</v>
      </c>
      <c r="BG2354" s="8">
        <v>0</v>
      </c>
      <c r="BH2354" s="8">
        <v>0</v>
      </c>
      <c r="BI2354" s="8">
        <v>0</v>
      </c>
      <c r="BJ2354" s="8">
        <v>0</v>
      </c>
      <c r="BK2354" s="8">
        <v>0</v>
      </c>
      <c r="BL2354" s="8">
        <v>0</v>
      </c>
      <c r="BM2354" s="8">
        <v>0</v>
      </c>
      <c r="BN2354" s="8">
        <v>0</v>
      </c>
      <c r="BO2354" s="8">
        <v>0</v>
      </c>
      <c r="BP2354" s="8">
        <v>0</v>
      </c>
      <c r="BQ2354" s="8">
        <v>0</v>
      </c>
      <c r="BR2354" s="8">
        <v>0</v>
      </c>
    </row>
    <row r="2355" spans="1:70" x14ac:dyDescent="0.25">
      <c r="A2355" s="6">
        <v>35145522</v>
      </c>
      <c r="B2355" t="s">
        <v>4244</v>
      </c>
      <c r="C2355" s="7" t="s">
        <v>410</v>
      </c>
      <c r="D2355" s="7" t="s">
        <v>94</v>
      </c>
      <c r="E2355" s="7" t="s">
        <v>95</v>
      </c>
      <c r="F2355" t="s">
        <v>2507</v>
      </c>
      <c r="G2355" t="s">
        <v>2508</v>
      </c>
      <c r="H2355" t="s">
        <v>2099</v>
      </c>
      <c r="I2355" t="s">
        <v>130</v>
      </c>
      <c r="J2355" t="s">
        <v>78</v>
      </c>
      <c r="K2355" t="s">
        <v>109</v>
      </c>
      <c r="L2355">
        <v>38.656205583400002</v>
      </c>
      <c r="M2355">
        <v>-121.05875748770001</v>
      </c>
      <c r="N2355" s="7" t="s">
        <v>2100</v>
      </c>
      <c r="O2355" s="7" t="s">
        <v>2101</v>
      </c>
      <c r="P2355" s="7" t="s">
        <v>2102</v>
      </c>
      <c r="Q2355" s="7" t="s">
        <v>141</v>
      </c>
      <c r="R2355" s="7">
        <v>134</v>
      </c>
      <c r="S2355" s="7">
        <v>2164</v>
      </c>
      <c r="T2355" s="7" t="s">
        <v>220</v>
      </c>
      <c r="U2355" s="7"/>
      <c r="V2355" s="7" t="s">
        <v>200</v>
      </c>
      <c r="W2355" s="8">
        <v>0</v>
      </c>
      <c r="X2355" s="8">
        <v>2.7454545454545456</v>
      </c>
      <c r="Y2355" s="8">
        <v>0</v>
      </c>
      <c r="Z2355" s="8">
        <v>2.7454545454545456</v>
      </c>
      <c r="AA2355" s="8">
        <v>0</v>
      </c>
      <c r="AB2355" s="8">
        <v>0</v>
      </c>
      <c r="AC2355" s="8">
        <v>0</v>
      </c>
      <c r="AD2355" s="8">
        <v>0</v>
      </c>
      <c r="AE2355" s="8">
        <v>0</v>
      </c>
      <c r="AF2355" s="8">
        <v>0</v>
      </c>
      <c r="AG2355" s="8">
        <v>0</v>
      </c>
      <c r="AH2355" s="8">
        <v>0</v>
      </c>
      <c r="AI2355" s="8">
        <v>0</v>
      </c>
      <c r="AJ2355" s="8">
        <v>0</v>
      </c>
      <c r="AK2355" s="8">
        <v>0</v>
      </c>
      <c r="AL2355" s="8">
        <v>0</v>
      </c>
      <c r="AM2355" s="8">
        <v>0</v>
      </c>
      <c r="AN2355" s="8">
        <v>0</v>
      </c>
      <c r="AO2355" s="8">
        <v>0</v>
      </c>
      <c r="AP2355" s="8">
        <v>0</v>
      </c>
      <c r="AQ2355" s="8">
        <v>0</v>
      </c>
      <c r="AR2355" s="8">
        <v>2.7454545454545451</v>
      </c>
      <c r="AS2355" s="8">
        <v>0</v>
      </c>
      <c r="AT2355" s="8">
        <v>2.7454545454545451</v>
      </c>
      <c r="AU2355" s="7">
        <v>0</v>
      </c>
      <c r="AV2355" s="7">
        <v>0</v>
      </c>
      <c r="AW2355" s="7">
        <v>0</v>
      </c>
      <c r="AX2355" s="7">
        <v>0</v>
      </c>
      <c r="AY2355" s="7">
        <v>0</v>
      </c>
      <c r="AZ2355" s="7">
        <v>0</v>
      </c>
      <c r="BA2355" s="7">
        <v>0</v>
      </c>
      <c r="BB2355" s="7">
        <v>0</v>
      </c>
      <c r="BC2355" s="8">
        <v>0</v>
      </c>
      <c r="BD2355" s="8">
        <v>0</v>
      </c>
      <c r="BE2355" s="8">
        <v>0</v>
      </c>
      <c r="BF2355" s="8">
        <v>0</v>
      </c>
      <c r="BG2355" s="8">
        <v>0</v>
      </c>
      <c r="BH2355" s="8">
        <v>0</v>
      </c>
      <c r="BI2355" s="8">
        <v>0</v>
      </c>
      <c r="BJ2355" s="8">
        <v>0</v>
      </c>
      <c r="BK2355" s="8">
        <v>0</v>
      </c>
      <c r="BL2355" s="8">
        <v>0</v>
      </c>
      <c r="BM2355" s="8">
        <v>0</v>
      </c>
      <c r="BN2355" s="8">
        <v>0</v>
      </c>
      <c r="BO2355" s="8">
        <v>0</v>
      </c>
      <c r="BP2355" s="8">
        <v>0</v>
      </c>
      <c r="BQ2355" s="8">
        <v>0</v>
      </c>
      <c r="BR2355" s="8">
        <v>0</v>
      </c>
    </row>
    <row r="2356" spans="1:70" x14ac:dyDescent="0.25">
      <c r="A2356" s="6">
        <v>35249996</v>
      </c>
      <c r="B2356" t="s">
        <v>4245</v>
      </c>
      <c r="C2356" s="7" t="s">
        <v>410</v>
      </c>
      <c r="D2356" s="7" t="s">
        <v>94</v>
      </c>
      <c r="E2356" s="7" t="s">
        <v>95</v>
      </c>
      <c r="F2356" t="s">
        <v>2507</v>
      </c>
      <c r="G2356" t="s">
        <v>2508</v>
      </c>
      <c r="H2356" t="s">
        <v>183</v>
      </c>
      <c r="I2356" t="s">
        <v>184</v>
      </c>
      <c r="J2356" t="s">
        <v>99</v>
      </c>
      <c r="K2356" t="s">
        <v>100</v>
      </c>
      <c r="L2356">
        <v>37.2233989757</v>
      </c>
      <c r="M2356">
        <v>-119.7689358125</v>
      </c>
      <c r="N2356" s="7" t="s">
        <v>2113</v>
      </c>
      <c r="O2356" s="7" t="s">
        <v>4246</v>
      </c>
      <c r="P2356" s="7" t="s">
        <v>2115</v>
      </c>
      <c r="Q2356" s="7" t="s">
        <v>141</v>
      </c>
      <c r="R2356" s="7">
        <v>144</v>
      </c>
      <c r="S2356" s="7">
        <v>2787</v>
      </c>
      <c r="T2356" s="7" t="s">
        <v>220</v>
      </c>
      <c r="U2356" s="7"/>
      <c r="V2356" s="7" t="s">
        <v>200</v>
      </c>
      <c r="W2356" s="8">
        <v>1.812689393939394</v>
      </c>
      <c r="X2356" s="8">
        <v>0</v>
      </c>
      <c r="Y2356" s="8">
        <v>0</v>
      </c>
      <c r="Z2356" s="8">
        <v>1.812689393939394</v>
      </c>
      <c r="AA2356" s="8">
        <v>0</v>
      </c>
      <c r="AB2356" s="8">
        <v>0</v>
      </c>
      <c r="AC2356" s="8">
        <v>0</v>
      </c>
      <c r="AD2356" s="8">
        <v>0</v>
      </c>
      <c r="AE2356" s="8">
        <v>0</v>
      </c>
      <c r="AF2356" s="8">
        <v>0</v>
      </c>
      <c r="AG2356" s="8">
        <v>0</v>
      </c>
      <c r="AH2356" s="8">
        <v>0</v>
      </c>
      <c r="AI2356" s="8">
        <v>0</v>
      </c>
      <c r="AJ2356" s="8">
        <v>0</v>
      </c>
      <c r="AK2356" s="8">
        <v>0</v>
      </c>
      <c r="AL2356" s="8">
        <v>0</v>
      </c>
      <c r="AM2356" s="8">
        <v>0</v>
      </c>
      <c r="AN2356" s="8">
        <v>0</v>
      </c>
      <c r="AO2356" s="8">
        <v>0</v>
      </c>
      <c r="AP2356" s="8">
        <v>0</v>
      </c>
      <c r="AQ2356" s="8">
        <v>1.8126893939393935</v>
      </c>
      <c r="AR2356" s="8">
        <v>0</v>
      </c>
      <c r="AS2356" s="8">
        <v>0</v>
      </c>
      <c r="AT2356" s="8">
        <v>1.8126893939393935</v>
      </c>
      <c r="AU2356" s="7">
        <v>0</v>
      </c>
      <c r="AV2356" s="7">
        <v>0</v>
      </c>
      <c r="AW2356" s="7">
        <v>0</v>
      </c>
      <c r="AX2356" s="7">
        <v>0</v>
      </c>
      <c r="AY2356" s="7">
        <v>0</v>
      </c>
      <c r="AZ2356" s="7">
        <v>0</v>
      </c>
      <c r="BA2356" s="7">
        <v>0</v>
      </c>
      <c r="BB2356" s="7">
        <v>0</v>
      </c>
      <c r="BC2356" s="8">
        <v>0</v>
      </c>
      <c r="BD2356" s="8">
        <v>0</v>
      </c>
      <c r="BE2356" s="8">
        <v>0</v>
      </c>
      <c r="BF2356" s="8">
        <v>0</v>
      </c>
      <c r="BG2356" s="8">
        <v>0</v>
      </c>
      <c r="BH2356" s="8">
        <v>0</v>
      </c>
      <c r="BI2356" s="8">
        <v>0</v>
      </c>
      <c r="BJ2356" s="8">
        <v>0</v>
      </c>
      <c r="BK2356" s="8">
        <v>0</v>
      </c>
      <c r="BL2356" s="8">
        <v>0</v>
      </c>
      <c r="BM2356" s="8">
        <v>0</v>
      </c>
      <c r="BN2356" s="8">
        <v>0</v>
      </c>
      <c r="BO2356" s="8">
        <v>0</v>
      </c>
      <c r="BP2356" s="8">
        <v>0</v>
      </c>
      <c r="BQ2356" s="8">
        <v>0</v>
      </c>
      <c r="BR2356" s="8">
        <v>0</v>
      </c>
    </row>
    <row r="2357" spans="1:70" x14ac:dyDescent="0.25">
      <c r="A2357" s="6">
        <v>35249997</v>
      </c>
      <c r="B2357" t="s">
        <v>4247</v>
      </c>
      <c r="C2357" s="7" t="s">
        <v>115</v>
      </c>
      <c r="D2357" s="7" t="s">
        <v>94</v>
      </c>
      <c r="E2357" s="7" t="s">
        <v>95</v>
      </c>
      <c r="F2357" t="s">
        <v>2507</v>
      </c>
      <c r="G2357" t="s">
        <v>2508</v>
      </c>
      <c r="H2357" t="s">
        <v>183</v>
      </c>
      <c r="I2357" t="s">
        <v>184</v>
      </c>
      <c r="J2357" t="s">
        <v>99</v>
      </c>
      <c r="K2357" t="s">
        <v>100</v>
      </c>
      <c r="L2357">
        <v>37.2233989757</v>
      </c>
      <c r="M2357">
        <v>-119.7689358125</v>
      </c>
      <c r="N2357" s="7" t="s">
        <v>2113</v>
      </c>
      <c r="O2357" s="7" t="s">
        <v>4246</v>
      </c>
      <c r="P2357" s="7" t="s">
        <v>2115</v>
      </c>
      <c r="Q2357" s="7" t="s">
        <v>141</v>
      </c>
      <c r="R2357" s="7">
        <v>144</v>
      </c>
      <c r="S2357" s="7">
        <v>2787</v>
      </c>
      <c r="T2357" s="7" t="s">
        <v>220</v>
      </c>
      <c r="U2357" s="7"/>
      <c r="V2357" s="7" t="s">
        <v>200</v>
      </c>
      <c r="W2357" s="8">
        <v>1.9303030303030304</v>
      </c>
      <c r="X2357" s="8">
        <v>0</v>
      </c>
      <c r="Y2357" s="8">
        <v>0</v>
      </c>
      <c r="Z2357" s="8">
        <v>1.9303030303030304</v>
      </c>
      <c r="AA2357" s="8">
        <v>0</v>
      </c>
      <c r="AB2357" s="8">
        <v>0</v>
      </c>
      <c r="AC2357" s="8">
        <v>0</v>
      </c>
      <c r="AD2357" s="8">
        <v>0</v>
      </c>
      <c r="AE2357" s="8">
        <v>0</v>
      </c>
      <c r="AF2357" s="8">
        <v>0</v>
      </c>
      <c r="AG2357" s="8">
        <v>0</v>
      </c>
      <c r="AH2357" s="8">
        <v>0</v>
      </c>
      <c r="AI2357" s="8">
        <v>0</v>
      </c>
      <c r="AJ2357" s="8">
        <v>0</v>
      </c>
      <c r="AK2357" s="8">
        <v>0</v>
      </c>
      <c r="AL2357" s="8">
        <v>0</v>
      </c>
      <c r="AM2357" s="8">
        <v>0</v>
      </c>
      <c r="AN2357" s="8">
        <v>0</v>
      </c>
      <c r="AO2357" s="8">
        <v>0</v>
      </c>
      <c r="AP2357" s="8">
        <v>0</v>
      </c>
      <c r="AQ2357" s="8">
        <v>1.9303030303030304</v>
      </c>
      <c r="AR2357" s="8">
        <v>0</v>
      </c>
      <c r="AS2357" s="8">
        <v>0</v>
      </c>
      <c r="AT2357" s="8">
        <v>1.9303030303030304</v>
      </c>
      <c r="AU2357" s="7">
        <v>0</v>
      </c>
      <c r="AV2357" s="7">
        <v>0</v>
      </c>
      <c r="AW2357" s="7">
        <v>0</v>
      </c>
      <c r="AX2357" s="7">
        <v>0</v>
      </c>
      <c r="AY2357" s="7">
        <v>0</v>
      </c>
      <c r="AZ2357" s="7">
        <v>0</v>
      </c>
      <c r="BA2357" s="7">
        <v>0</v>
      </c>
      <c r="BB2357" s="7">
        <v>0</v>
      </c>
      <c r="BC2357" s="8">
        <v>0</v>
      </c>
      <c r="BD2357" s="8">
        <v>0</v>
      </c>
      <c r="BE2357" s="8">
        <v>0</v>
      </c>
      <c r="BF2357" s="8">
        <v>0</v>
      </c>
      <c r="BG2357" s="8">
        <v>0</v>
      </c>
      <c r="BH2357" s="8">
        <v>0</v>
      </c>
      <c r="BI2357" s="8">
        <v>0</v>
      </c>
      <c r="BJ2357" s="8">
        <v>0</v>
      </c>
      <c r="BK2357" s="8">
        <v>0</v>
      </c>
      <c r="BL2357" s="8">
        <v>0</v>
      </c>
      <c r="BM2357" s="8">
        <v>0</v>
      </c>
      <c r="BN2357" s="8">
        <v>0</v>
      </c>
      <c r="BO2357" s="8">
        <v>0</v>
      </c>
      <c r="BP2357" s="8">
        <v>0</v>
      </c>
      <c r="BQ2357" s="8">
        <v>0</v>
      </c>
      <c r="BR2357" s="8">
        <v>0</v>
      </c>
    </row>
    <row r="2358" spans="1:70" x14ac:dyDescent="0.25">
      <c r="A2358" s="6">
        <v>35249998</v>
      </c>
      <c r="B2358" t="s">
        <v>4248</v>
      </c>
      <c r="C2358" s="7" t="s">
        <v>115</v>
      </c>
      <c r="D2358" s="7" t="s">
        <v>94</v>
      </c>
      <c r="E2358" s="7" t="s">
        <v>95</v>
      </c>
      <c r="F2358" t="s">
        <v>2507</v>
      </c>
      <c r="G2358" t="s">
        <v>2508</v>
      </c>
      <c r="H2358" t="s">
        <v>183</v>
      </c>
      <c r="I2358" t="s">
        <v>184</v>
      </c>
      <c r="J2358" t="s">
        <v>99</v>
      </c>
      <c r="K2358" t="s">
        <v>100</v>
      </c>
      <c r="L2358">
        <v>37.2233989757</v>
      </c>
      <c r="M2358">
        <v>-119.7689358125</v>
      </c>
      <c r="N2358" s="7" t="s">
        <v>2113</v>
      </c>
      <c r="O2358" s="7" t="s">
        <v>4246</v>
      </c>
      <c r="P2358" s="7" t="s">
        <v>2115</v>
      </c>
      <c r="Q2358" s="7" t="s">
        <v>141</v>
      </c>
      <c r="R2358" s="7">
        <v>144</v>
      </c>
      <c r="S2358" s="7">
        <v>2787</v>
      </c>
      <c r="T2358" s="7" t="s">
        <v>220</v>
      </c>
      <c r="U2358" s="7"/>
      <c r="V2358" s="7" t="s">
        <v>2535</v>
      </c>
      <c r="W2358" s="8">
        <v>3.4638257575757576</v>
      </c>
      <c r="X2358" s="8">
        <v>0</v>
      </c>
      <c r="Y2358" s="8">
        <v>0</v>
      </c>
      <c r="Z2358" s="8">
        <v>3.4638257575757576</v>
      </c>
      <c r="AA2358" s="8">
        <v>0</v>
      </c>
      <c r="AB2358" s="8">
        <v>0</v>
      </c>
      <c r="AC2358" s="8">
        <v>0</v>
      </c>
      <c r="AD2358" s="8">
        <v>0</v>
      </c>
      <c r="AE2358" s="8">
        <v>0</v>
      </c>
      <c r="AF2358" s="8">
        <v>0</v>
      </c>
      <c r="AG2358" s="8">
        <v>0</v>
      </c>
      <c r="AH2358" s="8">
        <v>0</v>
      </c>
      <c r="AI2358" s="8">
        <v>0</v>
      </c>
      <c r="AJ2358" s="8">
        <v>0</v>
      </c>
      <c r="AK2358" s="8">
        <v>0</v>
      </c>
      <c r="AL2358" s="8">
        <v>0</v>
      </c>
      <c r="AM2358" s="8">
        <v>0</v>
      </c>
      <c r="AN2358" s="8">
        <v>0</v>
      </c>
      <c r="AO2358" s="8">
        <v>0</v>
      </c>
      <c r="AP2358" s="8">
        <v>0</v>
      </c>
      <c r="AQ2358" s="8">
        <v>3.3981060606060618</v>
      </c>
      <c r="AR2358" s="8">
        <v>0</v>
      </c>
      <c r="AS2358" s="8">
        <v>0</v>
      </c>
      <c r="AT2358" s="8">
        <v>3.3981060606060618</v>
      </c>
      <c r="AU2358" s="7">
        <v>0</v>
      </c>
      <c r="AV2358" s="7">
        <v>0</v>
      </c>
      <c r="AW2358" s="7">
        <v>0</v>
      </c>
      <c r="AX2358" s="7">
        <v>0</v>
      </c>
      <c r="AY2358" s="7">
        <v>6.571969696969697E-2</v>
      </c>
      <c r="AZ2358" s="7">
        <v>0</v>
      </c>
      <c r="BA2358" s="7">
        <v>0</v>
      </c>
      <c r="BB2358" s="7">
        <v>6.571969696969697E-2</v>
      </c>
      <c r="BC2358" s="8">
        <v>0</v>
      </c>
      <c r="BD2358" s="8">
        <v>0</v>
      </c>
      <c r="BE2358" s="8">
        <v>0</v>
      </c>
      <c r="BF2358" s="8">
        <v>0</v>
      </c>
      <c r="BG2358" s="8">
        <v>0</v>
      </c>
      <c r="BH2358" s="8">
        <v>0</v>
      </c>
      <c r="BI2358" s="8">
        <v>0</v>
      </c>
      <c r="BJ2358" s="8">
        <v>0</v>
      </c>
      <c r="BK2358" s="8">
        <v>0</v>
      </c>
      <c r="BL2358" s="8">
        <v>0</v>
      </c>
      <c r="BM2358" s="8">
        <v>0</v>
      </c>
      <c r="BN2358" s="8">
        <v>0</v>
      </c>
      <c r="BO2358" s="8">
        <v>0</v>
      </c>
      <c r="BP2358" s="8">
        <v>0</v>
      </c>
      <c r="BQ2358" s="8">
        <v>0</v>
      </c>
      <c r="BR2358" s="8">
        <v>0</v>
      </c>
    </row>
    <row r="2359" spans="1:70" x14ac:dyDescent="0.25">
      <c r="A2359" s="6">
        <v>35249999</v>
      </c>
      <c r="B2359" t="s">
        <v>4249</v>
      </c>
      <c r="C2359" s="7" t="s">
        <v>137</v>
      </c>
      <c r="D2359" s="7" t="s">
        <v>94</v>
      </c>
      <c r="E2359" s="7" t="s">
        <v>95</v>
      </c>
      <c r="F2359" t="s">
        <v>2507</v>
      </c>
      <c r="G2359" t="s">
        <v>2508</v>
      </c>
      <c r="H2359" t="s">
        <v>183</v>
      </c>
      <c r="I2359" t="s">
        <v>184</v>
      </c>
      <c r="J2359" t="s">
        <v>99</v>
      </c>
      <c r="K2359" t="s">
        <v>100</v>
      </c>
      <c r="L2359">
        <v>37.2233989757</v>
      </c>
      <c r="M2359">
        <v>-119.7689358125</v>
      </c>
      <c r="N2359" s="7" t="s">
        <v>2113</v>
      </c>
      <c r="O2359" s="7" t="s">
        <v>4246</v>
      </c>
      <c r="P2359" s="7" t="s">
        <v>2115</v>
      </c>
      <c r="Q2359" s="7" t="s">
        <v>141</v>
      </c>
      <c r="R2359" s="7">
        <v>144</v>
      </c>
      <c r="S2359" s="7">
        <v>2787</v>
      </c>
      <c r="T2359" s="7" t="s">
        <v>220</v>
      </c>
      <c r="U2359" s="7"/>
      <c r="V2359" s="7" t="s">
        <v>207</v>
      </c>
      <c r="W2359" s="8">
        <v>2.1865530303030303</v>
      </c>
      <c r="X2359" s="8">
        <v>0</v>
      </c>
      <c r="Y2359" s="8">
        <v>0</v>
      </c>
      <c r="Z2359" s="8">
        <v>2.1865530303030303</v>
      </c>
      <c r="AA2359" s="8">
        <v>0</v>
      </c>
      <c r="AB2359" s="8">
        <v>0</v>
      </c>
      <c r="AC2359" s="8">
        <v>0</v>
      </c>
      <c r="AD2359" s="8">
        <v>0</v>
      </c>
      <c r="AE2359" s="8">
        <v>0</v>
      </c>
      <c r="AF2359" s="8">
        <v>0</v>
      </c>
      <c r="AG2359" s="8">
        <v>0</v>
      </c>
      <c r="AH2359" s="8">
        <v>0</v>
      </c>
      <c r="AI2359" s="8">
        <v>0</v>
      </c>
      <c r="AJ2359" s="8">
        <v>0</v>
      </c>
      <c r="AK2359" s="8">
        <v>0</v>
      </c>
      <c r="AL2359" s="8">
        <v>0</v>
      </c>
      <c r="AM2359" s="8">
        <v>0</v>
      </c>
      <c r="AN2359" s="8">
        <v>0</v>
      </c>
      <c r="AO2359" s="8">
        <v>0</v>
      </c>
      <c r="AP2359" s="8">
        <v>0</v>
      </c>
      <c r="AQ2359" s="8">
        <v>0</v>
      </c>
      <c r="AR2359" s="8">
        <v>0</v>
      </c>
      <c r="AS2359" s="8">
        <v>0</v>
      </c>
      <c r="AT2359" s="8">
        <v>0</v>
      </c>
      <c r="AU2359" s="7">
        <v>2.1865530303030303</v>
      </c>
      <c r="AV2359" s="7">
        <v>0</v>
      </c>
      <c r="AW2359" s="7">
        <v>0</v>
      </c>
      <c r="AX2359" s="7">
        <v>2.1865530303030303</v>
      </c>
      <c r="AY2359" s="7">
        <v>-8.8817841970012523E-16</v>
      </c>
      <c r="AZ2359" s="7">
        <v>0</v>
      </c>
      <c r="BA2359" s="7">
        <v>0</v>
      </c>
      <c r="BB2359" s="7">
        <v>-8.8817841970012523E-16</v>
      </c>
      <c r="BC2359" s="8">
        <v>0</v>
      </c>
      <c r="BD2359" s="8">
        <v>0</v>
      </c>
      <c r="BE2359" s="8">
        <v>0</v>
      </c>
      <c r="BF2359" s="8">
        <v>0</v>
      </c>
      <c r="BG2359" s="8">
        <v>0</v>
      </c>
      <c r="BH2359" s="8">
        <v>0</v>
      </c>
      <c r="BI2359" s="8">
        <v>0</v>
      </c>
      <c r="BJ2359" s="8">
        <v>0</v>
      </c>
      <c r="BK2359" s="8">
        <v>0</v>
      </c>
      <c r="BL2359" s="8">
        <v>0</v>
      </c>
      <c r="BM2359" s="8">
        <v>0</v>
      </c>
      <c r="BN2359" s="8">
        <v>0</v>
      </c>
      <c r="BO2359" s="8">
        <v>0</v>
      </c>
      <c r="BP2359" s="8">
        <v>0</v>
      </c>
      <c r="BQ2359" s="8">
        <v>0</v>
      </c>
      <c r="BR2359" s="8">
        <v>0</v>
      </c>
    </row>
    <row r="2360" spans="1:70" x14ac:dyDescent="0.25">
      <c r="A2360" s="6">
        <v>35243452</v>
      </c>
      <c r="B2360" t="s">
        <v>4250</v>
      </c>
      <c r="C2360" s="7" t="s">
        <v>93</v>
      </c>
      <c r="D2360" s="7" t="s">
        <v>94</v>
      </c>
      <c r="E2360" s="7" t="s">
        <v>95</v>
      </c>
      <c r="F2360" t="s">
        <v>2507</v>
      </c>
      <c r="G2360" t="s">
        <v>2508</v>
      </c>
      <c r="H2360" t="s">
        <v>183</v>
      </c>
      <c r="I2360" t="s">
        <v>184</v>
      </c>
      <c r="J2360" t="s">
        <v>99</v>
      </c>
      <c r="K2360" t="s">
        <v>100</v>
      </c>
      <c r="L2360">
        <v>37.2233989757</v>
      </c>
      <c r="M2360">
        <v>-119.7689358125</v>
      </c>
      <c r="N2360" s="7" t="s">
        <v>2113</v>
      </c>
      <c r="O2360" s="7" t="s">
        <v>4246</v>
      </c>
      <c r="P2360" s="7" t="s">
        <v>2115</v>
      </c>
      <c r="Q2360" s="7" t="s">
        <v>141</v>
      </c>
      <c r="R2360" s="7">
        <v>144</v>
      </c>
      <c r="S2360" s="7">
        <v>2787</v>
      </c>
      <c r="T2360" s="7" t="s">
        <v>220</v>
      </c>
      <c r="U2360" s="7"/>
      <c r="V2360" s="7" t="s">
        <v>200</v>
      </c>
      <c r="W2360" s="8">
        <v>3.3856060606060607</v>
      </c>
      <c r="X2360" s="8">
        <v>0</v>
      </c>
      <c r="Y2360" s="8">
        <v>0</v>
      </c>
      <c r="Z2360" s="8">
        <v>3.3856060606060607</v>
      </c>
      <c r="AA2360" s="8">
        <v>0</v>
      </c>
      <c r="AB2360" s="8">
        <v>0</v>
      </c>
      <c r="AC2360" s="8">
        <v>0</v>
      </c>
      <c r="AD2360" s="8">
        <v>0</v>
      </c>
      <c r="AE2360" s="8">
        <v>0</v>
      </c>
      <c r="AF2360" s="8">
        <v>0</v>
      </c>
      <c r="AG2360" s="8">
        <v>0</v>
      </c>
      <c r="AH2360" s="8">
        <v>0</v>
      </c>
      <c r="AI2360" s="8">
        <v>0</v>
      </c>
      <c r="AJ2360" s="8">
        <v>0</v>
      </c>
      <c r="AK2360" s="8">
        <v>0</v>
      </c>
      <c r="AL2360" s="8">
        <v>0</v>
      </c>
      <c r="AM2360" s="8">
        <v>0</v>
      </c>
      <c r="AN2360" s="8">
        <v>0</v>
      </c>
      <c r="AO2360" s="8">
        <v>0</v>
      </c>
      <c r="AP2360" s="8">
        <v>0</v>
      </c>
      <c r="AQ2360" s="8">
        <v>3.3856060606060598</v>
      </c>
      <c r="AR2360" s="8">
        <v>0</v>
      </c>
      <c r="AS2360" s="8">
        <v>0</v>
      </c>
      <c r="AT2360" s="8">
        <v>3.3856060606060598</v>
      </c>
      <c r="AU2360" s="7">
        <v>0</v>
      </c>
      <c r="AV2360" s="7">
        <v>0</v>
      </c>
      <c r="AW2360" s="7">
        <v>0</v>
      </c>
      <c r="AX2360" s="7">
        <v>0</v>
      </c>
      <c r="AY2360" s="7">
        <v>0</v>
      </c>
      <c r="AZ2360" s="7">
        <v>0</v>
      </c>
      <c r="BA2360" s="7">
        <v>0</v>
      </c>
      <c r="BB2360" s="7">
        <v>0</v>
      </c>
      <c r="BC2360" s="8">
        <v>0</v>
      </c>
      <c r="BD2360" s="8">
        <v>0</v>
      </c>
      <c r="BE2360" s="8">
        <v>0</v>
      </c>
      <c r="BF2360" s="8">
        <v>0</v>
      </c>
      <c r="BG2360" s="8">
        <v>0</v>
      </c>
      <c r="BH2360" s="8">
        <v>0</v>
      </c>
      <c r="BI2360" s="8">
        <v>0</v>
      </c>
      <c r="BJ2360" s="8">
        <v>0</v>
      </c>
      <c r="BK2360" s="8">
        <v>0</v>
      </c>
      <c r="BL2360" s="8">
        <v>0</v>
      </c>
      <c r="BM2360" s="8">
        <v>0</v>
      </c>
      <c r="BN2360" s="8">
        <v>0</v>
      </c>
      <c r="BO2360" s="8">
        <v>0</v>
      </c>
      <c r="BP2360" s="8">
        <v>0</v>
      </c>
      <c r="BQ2360" s="8">
        <v>0</v>
      </c>
      <c r="BR2360" s="8">
        <v>0</v>
      </c>
    </row>
    <row r="2361" spans="1:70" x14ac:dyDescent="0.25">
      <c r="A2361" s="6">
        <v>35227260</v>
      </c>
      <c r="B2361" t="s">
        <v>4251</v>
      </c>
      <c r="C2361" s="7" t="s">
        <v>93</v>
      </c>
      <c r="D2361" s="7" t="s">
        <v>94</v>
      </c>
      <c r="E2361" s="7" t="s">
        <v>95</v>
      </c>
      <c r="F2361" t="s">
        <v>2507</v>
      </c>
      <c r="G2361" t="s">
        <v>2508</v>
      </c>
      <c r="H2361" t="s">
        <v>183</v>
      </c>
      <c r="I2361" t="s">
        <v>184</v>
      </c>
      <c r="J2361" t="s">
        <v>99</v>
      </c>
      <c r="K2361" t="s">
        <v>100</v>
      </c>
      <c r="L2361">
        <v>37.227463091099999</v>
      </c>
      <c r="M2361">
        <v>-119.69036725620001</v>
      </c>
      <c r="N2361" s="7" t="s">
        <v>2113</v>
      </c>
      <c r="O2361" s="7" t="s">
        <v>4252</v>
      </c>
      <c r="P2361" s="7" t="s">
        <v>2115</v>
      </c>
      <c r="Q2361" s="7" t="s">
        <v>141</v>
      </c>
      <c r="R2361" s="7">
        <v>66</v>
      </c>
      <c r="S2361" s="7">
        <v>1952</v>
      </c>
      <c r="T2361" s="7" t="s">
        <v>220</v>
      </c>
      <c r="U2361" s="7"/>
      <c r="V2361" s="7" t="s">
        <v>101</v>
      </c>
      <c r="W2361" s="8">
        <v>2.2361742424242426</v>
      </c>
      <c r="X2361" s="8">
        <v>0</v>
      </c>
      <c r="Y2361" s="8">
        <v>0</v>
      </c>
      <c r="Z2361" s="8">
        <v>2.2361742424242426</v>
      </c>
      <c r="AA2361" s="8">
        <v>0</v>
      </c>
      <c r="AB2361" s="8">
        <v>0</v>
      </c>
      <c r="AC2361" s="8">
        <v>0</v>
      </c>
      <c r="AD2361" s="8">
        <v>0</v>
      </c>
      <c r="AE2361" s="8">
        <v>0</v>
      </c>
      <c r="AF2361" s="8">
        <v>0</v>
      </c>
      <c r="AG2361" s="8">
        <v>0</v>
      </c>
      <c r="AH2361" s="8">
        <v>0</v>
      </c>
      <c r="AI2361" s="8">
        <v>0</v>
      </c>
      <c r="AJ2361" s="8">
        <v>0</v>
      </c>
      <c r="AK2361" s="8">
        <v>0</v>
      </c>
      <c r="AL2361" s="8">
        <v>0</v>
      </c>
      <c r="AM2361" s="8">
        <v>2.2361742424242426</v>
      </c>
      <c r="AN2361" s="8">
        <v>0</v>
      </c>
      <c r="AO2361" s="8">
        <v>0</v>
      </c>
      <c r="AP2361" s="8">
        <v>2.2361742424242426</v>
      </c>
      <c r="AQ2361" s="8">
        <v>0</v>
      </c>
      <c r="AR2361" s="8">
        <v>0</v>
      </c>
      <c r="AS2361" s="8">
        <v>0</v>
      </c>
      <c r="AT2361" s="8">
        <v>0</v>
      </c>
      <c r="AU2361" s="7">
        <v>0</v>
      </c>
      <c r="AV2361" s="7">
        <v>0</v>
      </c>
      <c r="AW2361" s="7">
        <v>0</v>
      </c>
      <c r="AX2361" s="7">
        <v>0</v>
      </c>
      <c r="AY2361" s="7">
        <v>0</v>
      </c>
      <c r="AZ2361" s="7">
        <v>0</v>
      </c>
      <c r="BA2361" s="7">
        <v>0</v>
      </c>
      <c r="BB2361" s="7">
        <v>0</v>
      </c>
      <c r="BC2361" s="8">
        <v>0</v>
      </c>
      <c r="BD2361" s="8">
        <v>0</v>
      </c>
      <c r="BE2361" s="8">
        <v>0</v>
      </c>
      <c r="BF2361" s="8">
        <v>0</v>
      </c>
      <c r="BG2361" s="8">
        <v>0</v>
      </c>
      <c r="BH2361" s="8">
        <v>0</v>
      </c>
      <c r="BI2361" s="8">
        <v>0</v>
      </c>
      <c r="BJ2361" s="8">
        <v>0</v>
      </c>
      <c r="BK2361" s="8">
        <v>0</v>
      </c>
      <c r="BL2361" s="8">
        <v>0</v>
      </c>
      <c r="BM2361" s="8">
        <v>0</v>
      </c>
      <c r="BN2361" s="8">
        <v>0</v>
      </c>
      <c r="BO2361" s="8">
        <v>0</v>
      </c>
      <c r="BP2361" s="8">
        <v>0</v>
      </c>
      <c r="BQ2361" s="8">
        <v>0</v>
      </c>
      <c r="BR2361" s="8">
        <v>0</v>
      </c>
    </row>
    <row r="2362" spans="1:70" x14ac:dyDescent="0.25">
      <c r="A2362" s="6">
        <v>35227261</v>
      </c>
      <c r="B2362" t="s">
        <v>4253</v>
      </c>
      <c r="C2362" s="7" t="s">
        <v>93</v>
      </c>
      <c r="D2362" s="7" t="s">
        <v>94</v>
      </c>
      <c r="E2362" s="7" t="s">
        <v>95</v>
      </c>
      <c r="F2362" t="s">
        <v>2507</v>
      </c>
      <c r="G2362" t="s">
        <v>2508</v>
      </c>
      <c r="H2362" t="s">
        <v>183</v>
      </c>
      <c r="I2362" t="s">
        <v>184</v>
      </c>
      <c r="J2362" t="s">
        <v>99</v>
      </c>
      <c r="K2362" t="s">
        <v>100</v>
      </c>
      <c r="L2362">
        <v>37.227463091099999</v>
      </c>
      <c r="M2362">
        <v>-119.69036725620001</v>
      </c>
      <c r="N2362" s="7" t="s">
        <v>2113</v>
      </c>
      <c r="O2362" s="7" t="s">
        <v>4252</v>
      </c>
      <c r="P2362" s="7" t="s">
        <v>2115</v>
      </c>
      <c r="Q2362" s="7" t="s">
        <v>141</v>
      </c>
      <c r="R2362" s="7">
        <v>66</v>
      </c>
      <c r="S2362" s="7">
        <v>1952</v>
      </c>
      <c r="T2362" s="7" t="s">
        <v>220</v>
      </c>
      <c r="U2362" s="7"/>
      <c r="V2362" s="7" t="s">
        <v>101</v>
      </c>
      <c r="W2362" s="8">
        <v>1.7289772727272728</v>
      </c>
      <c r="X2362" s="8">
        <v>0</v>
      </c>
      <c r="Y2362" s="8">
        <v>0</v>
      </c>
      <c r="Z2362" s="8">
        <v>1.7289772727272728</v>
      </c>
      <c r="AA2362" s="8">
        <v>0</v>
      </c>
      <c r="AB2362" s="8">
        <v>0</v>
      </c>
      <c r="AC2362" s="8">
        <v>0</v>
      </c>
      <c r="AD2362" s="8">
        <v>0</v>
      </c>
      <c r="AE2362" s="8">
        <v>0</v>
      </c>
      <c r="AF2362" s="8">
        <v>0</v>
      </c>
      <c r="AG2362" s="8">
        <v>0</v>
      </c>
      <c r="AH2362" s="8">
        <v>0</v>
      </c>
      <c r="AI2362" s="8">
        <v>0</v>
      </c>
      <c r="AJ2362" s="8">
        <v>0</v>
      </c>
      <c r="AK2362" s="8">
        <v>0</v>
      </c>
      <c r="AL2362" s="8">
        <v>0</v>
      </c>
      <c r="AM2362" s="8">
        <v>1.7289772727272725</v>
      </c>
      <c r="AN2362" s="8">
        <v>0</v>
      </c>
      <c r="AO2362" s="8">
        <v>0</v>
      </c>
      <c r="AP2362" s="8">
        <v>1.7289772727272725</v>
      </c>
      <c r="AQ2362" s="8">
        <v>0</v>
      </c>
      <c r="AR2362" s="8">
        <v>0</v>
      </c>
      <c r="AS2362" s="8">
        <v>0</v>
      </c>
      <c r="AT2362" s="8">
        <v>0</v>
      </c>
      <c r="AU2362" s="7">
        <v>0</v>
      </c>
      <c r="AV2362" s="7">
        <v>0</v>
      </c>
      <c r="AW2362" s="7">
        <v>0</v>
      </c>
      <c r="AX2362" s="7">
        <v>0</v>
      </c>
      <c r="AY2362" s="7">
        <v>0</v>
      </c>
      <c r="AZ2362" s="7">
        <v>0</v>
      </c>
      <c r="BA2362" s="7">
        <v>0</v>
      </c>
      <c r="BB2362" s="7">
        <v>0</v>
      </c>
      <c r="BC2362" s="8">
        <v>0</v>
      </c>
      <c r="BD2362" s="8">
        <v>0</v>
      </c>
      <c r="BE2362" s="8">
        <v>0</v>
      </c>
      <c r="BF2362" s="8">
        <v>0</v>
      </c>
      <c r="BG2362" s="8">
        <v>0</v>
      </c>
      <c r="BH2362" s="8">
        <v>0</v>
      </c>
      <c r="BI2362" s="8">
        <v>0</v>
      </c>
      <c r="BJ2362" s="8">
        <v>0</v>
      </c>
      <c r="BK2362" s="8">
        <v>0</v>
      </c>
      <c r="BL2362" s="8">
        <v>0</v>
      </c>
      <c r="BM2362" s="8">
        <v>0</v>
      </c>
      <c r="BN2362" s="8">
        <v>0</v>
      </c>
      <c r="BO2362" s="8">
        <v>0</v>
      </c>
      <c r="BP2362" s="8">
        <v>0</v>
      </c>
      <c r="BQ2362" s="8">
        <v>0</v>
      </c>
      <c r="BR2362" s="8">
        <v>0</v>
      </c>
    </row>
    <row r="2363" spans="1:70" x14ac:dyDescent="0.25">
      <c r="A2363" s="6">
        <v>35227262</v>
      </c>
      <c r="B2363" t="s">
        <v>4254</v>
      </c>
      <c r="C2363" s="7" t="s">
        <v>93</v>
      </c>
      <c r="D2363" s="7" t="s">
        <v>94</v>
      </c>
      <c r="E2363" s="7" t="s">
        <v>95</v>
      </c>
      <c r="F2363" t="s">
        <v>2507</v>
      </c>
      <c r="G2363" t="s">
        <v>2508</v>
      </c>
      <c r="H2363" t="s">
        <v>183</v>
      </c>
      <c r="I2363" t="s">
        <v>184</v>
      </c>
      <c r="J2363" t="s">
        <v>99</v>
      </c>
      <c r="K2363" t="s">
        <v>100</v>
      </c>
      <c r="L2363">
        <v>37.227463091099999</v>
      </c>
      <c r="M2363">
        <v>-119.69036725620001</v>
      </c>
      <c r="N2363" s="7" t="s">
        <v>2113</v>
      </c>
      <c r="O2363" s="7" t="s">
        <v>4252</v>
      </c>
      <c r="P2363" s="7" t="s">
        <v>2115</v>
      </c>
      <c r="Q2363" s="7" t="s">
        <v>141</v>
      </c>
      <c r="R2363" s="7">
        <v>66</v>
      </c>
      <c r="S2363" s="7">
        <v>1952</v>
      </c>
      <c r="T2363" s="7" t="s">
        <v>220</v>
      </c>
      <c r="U2363" s="7"/>
      <c r="V2363" s="7" t="s">
        <v>101</v>
      </c>
      <c r="W2363" s="8">
        <v>1.7342803030303031</v>
      </c>
      <c r="X2363" s="8">
        <v>0</v>
      </c>
      <c r="Y2363" s="8">
        <v>0</v>
      </c>
      <c r="Z2363" s="8">
        <v>1.7342803030303031</v>
      </c>
      <c r="AA2363" s="8">
        <v>0</v>
      </c>
      <c r="AB2363" s="8">
        <v>0</v>
      </c>
      <c r="AC2363" s="8">
        <v>0</v>
      </c>
      <c r="AD2363" s="8">
        <v>0</v>
      </c>
      <c r="AE2363" s="8">
        <v>0</v>
      </c>
      <c r="AF2363" s="8">
        <v>0</v>
      </c>
      <c r="AG2363" s="8">
        <v>0</v>
      </c>
      <c r="AH2363" s="8">
        <v>0</v>
      </c>
      <c r="AI2363" s="8">
        <v>0</v>
      </c>
      <c r="AJ2363" s="8">
        <v>0</v>
      </c>
      <c r="AK2363" s="8">
        <v>0</v>
      </c>
      <c r="AL2363" s="8">
        <v>0</v>
      </c>
      <c r="AM2363" s="8">
        <v>1.7342803030303031</v>
      </c>
      <c r="AN2363" s="8">
        <v>0</v>
      </c>
      <c r="AO2363" s="8">
        <v>0</v>
      </c>
      <c r="AP2363" s="8">
        <v>1.7342803030303031</v>
      </c>
      <c r="AQ2363" s="8">
        <v>0</v>
      </c>
      <c r="AR2363" s="8">
        <v>0</v>
      </c>
      <c r="AS2363" s="8">
        <v>0</v>
      </c>
      <c r="AT2363" s="8">
        <v>0</v>
      </c>
      <c r="AU2363" s="7">
        <v>0</v>
      </c>
      <c r="AV2363" s="7">
        <v>0</v>
      </c>
      <c r="AW2363" s="7">
        <v>0</v>
      </c>
      <c r="AX2363" s="7">
        <v>0</v>
      </c>
      <c r="AY2363" s="7">
        <v>0</v>
      </c>
      <c r="AZ2363" s="7">
        <v>0</v>
      </c>
      <c r="BA2363" s="7">
        <v>0</v>
      </c>
      <c r="BB2363" s="7">
        <v>0</v>
      </c>
      <c r="BC2363" s="8">
        <v>0</v>
      </c>
      <c r="BD2363" s="8">
        <v>0</v>
      </c>
      <c r="BE2363" s="8">
        <v>0</v>
      </c>
      <c r="BF2363" s="8">
        <v>0</v>
      </c>
      <c r="BG2363" s="8">
        <v>0</v>
      </c>
      <c r="BH2363" s="8">
        <v>0</v>
      </c>
      <c r="BI2363" s="8">
        <v>0</v>
      </c>
      <c r="BJ2363" s="8">
        <v>0</v>
      </c>
      <c r="BK2363" s="8">
        <v>0</v>
      </c>
      <c r="BL2363" s="8">
        <v>0</v>
      </c>
      <c r="BM2363" s="8">
        <v>0</v>
      </c>
      <c r="BN2363" s="8">
        <v>0</v>
      </c>
      <c r="BO2363" s="8">
        <v>0</v>
      </c>
      <c r="BP2363" s="8">
        <v>0</v>
      </c>
      <c r="BQ2363" s="8">
        <v>0</v>
      </c>
      <c r="BR2363" s="8">
        <v>0</v>
      </c>
    </row>
    <row r="2364" spans="1:70" x14ac:dyDescent="0.25">
      <c r="A2364" s="6">
        <v>35240160</v>
      </c>
      <c r="B2364" t="s">
        <v>4255</v>
      </c>
      <c r="C2364" s="7" t="s">
        <v>115</v>
      </c>
      <c r="D2364" s="7" t="s">
        <v>94</v>
      </c>
      <c r="E2364" s="7" t="s">
        <v>95</v>
      </c>
      <c r="F2364" t="s">
        <v>2507</v>
      </c>
      <c r="G2364" t="s">
        <v>2508</v>
      </c>
      <c r="H2364" t="s">
        <v>183</v>
      </c>
      <c r="I2364" t="s">
        <v>184</v>
      </c>
      <c r="J2364" t="s">
        <v>99</v>
      </c>
      <c r="K2364" t="s">
        <v>100</v>
      </c>
      <c r="L2364">
        <v>37.228549628700002</v>
      </c>
      <c r="M2364">
        <v>-119.7102577958</v>
      </c>
      <c r="N2364" s="7" t="s">
        <v>2113</v>
      </c>
      <c r="O2364" s="7" t="s">
        <v>4256</v>
      </c>
      <c r="P2364" s="7" t="s">
        <v>2115</v>
      </c>
      <c r="Q2364" s="7" t="s">
        <v>141</v>
      </c>
      <c r="R2364" s="7">
        <v>61</v>
      </c>
      <c r="S2364" s="7">
        <v>1416</v>
      </c>
      <c r="T2364" s="7" t="s">
        <v>220</v>
      </c>
      <c r="U2364" s="7"/>
      <c r="V2364" s="7" t="s">
        <v>200</v>
      </c>
      <c r="W2364" s="8">
        <v>3.9844696969696969</v>
      </c>
      <c r="X2364" s="8">
        <v>0</v>
      </c>
      <c r="Y2364" s="8">
        <v>4.128787878787879E-2</v>
      </c>
      <c r="Z2364" s="8">
        <v>4.0257575757575754</v>
      </c>
      <c r="AA2364" s="8">
        <v>0</v>
      </c>
      <c r="AB2364" s="8">
        <v>0</v>
      </c>
      <c r="AC2364" s="8">
        <v>0</v>
      </c>
      <c r="AD2364" s="8">
        <v>0</v>
      </c>
      <c r="AE2364" s="8">
        <v>0</v>
      </c>
      <c r="AF2364" s="8">
        <v>0</v>
      </c>
      <c r="AG2364" s="8">
        <v>0</v>
      </c>
      <c r="AH2364" s="8">
        <v>0</v>
      </c>
      <c r="AI2364" s="8">
        <v>0</v>
      </c>
      <c r="AJ2364" s="8">
        <v>0</v>
      </c>
      <c r="AK2364" s="8">
        <v>0</v>
      </c>
      <c r="AL2364" s="8">
        <v>0</v>
      </c>
      <c r="AM2364" s="8">
        <v>0</v>
      </c>
      <c r="AN2364" s="8">
        <v>0</v>
      </c>
      <c r="AO2364" s="8">
        <v>0</v>
      </c>
      <c r="AP2364" s="8">
        <v>0</v>
      </c>
      <c r="AQ2364" s="8">
        <v>3.9844696969696973</v>
      </c>
      <c r="AR2364" s="8">
        <v>0</v>
      </c>
      <c r="AS2364" s="8">
        <v>4.128787878787879E-2</v>
      </c>
      <c r="AT2364" s="8">
        <v>4.0257575757575763</v>
      </c>
      <c r="AU2364" s="7">
        <v>0</v>
      </c>
      <c r="AV2364" s="7">
        <v>0</v>
      </c>
      <c r="AW2364" s="7">
        <v>0</v>
      </c>
      <c r="AX2364" s="7">
        <v>0</v>
      </c>
      <c r="AY2364" s="7">
        <v>0</v>
      </c>
      <c r="AZ2364" s="7">
        <v>0</v>
      </c>
      <c r="BA2364" s="7">
        <v>0</v>
      </c>
      <c r="BB2364" s="7">
        <v>0</v>
      </c>
      <c r="BC2364" s="8">
        <v>0</v>
      </c>
      <c r="BD2364" s="8">
        <v>0</v>
      </c>
      <c r="BE2364" s="8">
        <v>0</v>
      </c>
      <c r="BF2364" s="8">
        <v>0</v>
      </c>
      <c r="BG2364" s="8">
        <v>0</v>
      </c>
      <c r="BH2364" s="8">
        <v>0</v>
      </c>
      <c r="BI2364" s="8">
        <v>0</v>
      </c>
      <c r="BJ2364" s="8">
        <v>0</v>
      </c>
      <c r="BK2364" s="8">
        <v>0</v>
      </c>
      <c r="BL2364" s="8">
        <v>0</v>
      </c>
      <c r="BM2364" s="8">
        <v>0</v>
      </c>
      <c r="BN2364" s="8">
        <v>0</v>
      </c>
      <c r="BO2364" s="8">
        <v>0</v>
      </c>
      <c r="BP2364" s="8">
        <v>0</v>
      </c>
      <c r="BQ2364" s="8">
        <v>0</v>
      </c>
      <c r="BR2364" s="8">
        <v>0</v>
      </c>
    </row>
    <row r="2365" spans="1:70" x14ac:dyDescent="0.25">
      <c r="A2365" s="6">
        <v>35240162</v>
      </c>
      <c r="B2365" t="s">
        <v>4257</v>
      </c>
      <c r="C2365" s="7" t="s">
        <v>71</v>
      </c>
      <c r="D2365" s="7" t="s">
        <v>94</v>
      </c>
      <c r="E2365" s="7" t="s">
        <v>73</v>
      </c>
      <c r="F2365" t="s">
        <v>2507</v>
      </c>
      <c r="G2365" t="s">
        <v>2508</v>
      </c>
      <c r="H2365" t="s">
        <v>183</v>
      </c>
      <c r="I2365" t="s">
        <v>184</v>
      </c>
      <c r="J2365" t="s">
        <v>99</v>
      </c>
      <c r="K2365" t="s">
        <v>100</v>
      </c>
      <c r="L2365">
        <v>37.228549628700002</v>
      </c>
      <c r="M2365">
        <v>-119.7102577958</v>
      </c>
      <c r="N2365" s="7" t="s">
        <v>2113</v>
      </c>
      <c r="O2365" s="7" t="s">
        <v>4256</v>
      </c>
      <c r="P2365" s="7" t="s">
        <v>2115</v>
      </c>
      <c r="Q2365" s="7" t="s">
        <v>141</v>
      </c>
      <c r="R2365" s="7">
        <v>61</v>
      </c>
      <c r="S2365" s="7">
        <v>1416</v>
      </c>
      <c r="T2365" s="7" t="s">
        <v>220</v>
      </c>
      <c r="U2365" s="7"/>
      <c r="V2365" s="7" t="s">
        <v>321</v>
      </c>
      <c r="W2365" s="8">
        <v>2.4195075757575757</v>
      </c>
      <c r="X2365" s="8">
        <v>0</v>
      </c>
      <c r="Y2365" s="8">
        <v>0</v>
      </c>
      <c r="Z2365" s="8">
        <v>2.4195075757575757</v>
      </c>
      <c r="AA2365" s="8">
        <v>0</v>
      </c>
      <c r="AB2365" s="8">
        <v>0</v>
      </c>
      <c r="AC2365" s="8">
        <v>0</v>
      </c>
      <c r="AD2365" s="8">
        <v>0</v>
      </c>
      <c r="AE2365" s="8">
        <v>0</v>
      </c>
      <c r="AF2365" s="8">
        <v>0</v>
      </c>
      <c r="AG2365" s="8">
        <v>0</v>
      </c>
      <c r="AH2365" s="8">
        <v>0</v>
      </c>
      <c r="AI2365" s="8">
        <v>0</v>
      </c>
      <c r="AJ2365" s="8">
        <v>0</v>
      </c>
      <c r="AK2365" s="8">
        <v>0</v>
      </c>
      <c r="AL2365" s="8">
        <v>0</v>
      </c>
      <c r="AM2365" s="8">
        <v>0</v>
      </c>
      <c r="AN2365" s="8">
        <v>0</v>
      </c>
      <c r="AO2365" s="8">
        <v>0</v>
      </c>
      <c r="AP2365" s="8">
        <v>0</v>
      </c>
      <c r="AQ2365" s="8">
        <v>0</v>
      </c>
      <c r="AR2365" s="8">
        <v>0</v>
      </c>
      <c r="AS2365" s="8">
        <v>0</v>
      </c>
      <c r="AT2365" s="8">
        <v>0</v>
      </c>
      <c r="AU2365" s="7">
        <v>0</v>
      </c>
      <c r="AV2365" s="7">
        <v>0</v>
      </c>
      <c r="AW2365" s="7">
        <v>0</v>
      </c>
      <c r="AX2365" s="7">
        <v>0</v>
      </c>
      <c r="AY2365" s="7">
        <v>0</v>
      </c>
      <c r="AZ2365" s="7">
        <v>0</v>
      </c>
      <c r="BA2365" s="7">
        <v>0</v>
      </c>
      <c r="BB2365" s="7">
        <v>0</v>
      </c>
      <c r="BC2365" s="8">
        <v>2.4195075757575757</v>
      </c>
      <c r="BD2365" s="8">
        <v>0</v>
      </c>
      <c r="BE2365" s="8">
        <v>0</v>
      </c>
      <c r="BF2365" s="8">
        <v>2.4195075757575757</v>
      </c>
      <c r="BG2365" s="8">
        <v>0</v>
      </c>
      <c r="BH2365" s="8">
        <v>0</v>
      </c>
      <c r="BI2365" s="8">
        <v>0</v>
      </c>
      <c r="BJ2365" s="8">
        <v>0</v>
      </c>
      <c r="BK2365" s="8">
        <v>0</v>
      </c>
      <c r="BL2365" s="8">
        <v>0</v>
      </c>
      <c r="BM2365" s="8">
        <v>0</v>
      </c>
      <c r="BN2365" s="8">
        <v>0</v>
      </c>
      <c r="BO2365" s="8">
        <v>0</v>
      </c>
      <c r="BP2365" s="8">
        <v>0</v>
      </c>
      <c r="BQ2365" s="8">
        <v>0</v>
      </c>
      <c r="BR2365" s="8">
        <v>0</v>
      </c>
    </row>
    <row r="2366" spans="1:70" x14ac:dyDescent="0.25">
      <c r="A2366" s="6">
        <v>35240163</v>
      </c>
      <c r="B2366" t="s">
        <v>4258</v>
      </c>
      <c r="C2366" s="7" t="s">
        <v>71</v>
      </c>
      <c r="D2366" s="7" t="s">
        <v>94</v>
      </c>
      <c r="E2366" s="7" t="s">
        <v>73</v>
      </c>
      <c r="F2366" t="s">
        <v>2507</v>
      </c>
      <c r="G2366" t="s">
        <v>2508</v>
      </c>
      <c r="H2366" t="s">
        <v>183</v>
      </c>
      <c r="I2366" t="s">
        <v>184</v>
      </c>
      <c r="J2366" t="s">
        <v>99</v>
      </c>
      <c r="K2366" t="s">
        <v>100</v>
      </c>
      <c r="L2366">
        <v>37.228549628700002</v>
      </c>
      <c r="M2366">
        <v>-119.7102577958</v>
      </c>
      <c r="N2366" s="7" t="s">
        <v>2113</v>
      </c>
      <c r="O2366" s="7" t="s">
        <v>4256</v>
      </c>
      <c r="P2366" s="7" t="s">
        <v>2115</v>
      </c>
      <c r="Q2366" s="7" t="s">
        <v>141</v>
      </c>
      <c r="R2366" s="7">
        <v>61</v>
      </c>
      <c r="S2366" s="7">
        <v>1416</v>
      </c>
      <c r="T2366" s="7" t="s">
        <v>220</v>
      </c>
      <c r="U2366" s="7"/>
      <c r="V2366" s="7" t="s">
        <v>321</v>
      </c>
      <c r="W2366" s="8">
        <v>2.1734848484848484</v>
      </c>
      <c r="X2366" s="8">
        <v>0</v>
      </c>
      <c r="Y2366" s="8">
        <v>0</v>
      </c>
      <c r="Z2366" s="8">
        <v>2.1734848484848484</v>
      </c>
      <c r="AA2366" s="8">
        <v>0</v>
      </c>
      <c r="AB2366" s="8">
        <v>0</v>
      </c>
      <c r="AC2366" s="8">
        <v>0</v>
      </c>
      <c r="AD2366" s="8">
        <v>0</v>
      </c>
      <c r="AE2366" s="8">
        <v>0</v>
      </c>
      <c r="AF2366" s="8">
        <v>0</v>
      </c>
      <c r="AG2366" s="8">
        <v>0</v>
      </c>
      <c r="AH2366" s="8">
        <v>0</v>
      </c>
      <c r="AI2366" s="8">
        <v>0</v>
      </c>
      <c r="AJ2366" s="8">
        <v>0</v>
      </c>
      <c r="AK2366" s="8">
        <v>0</v>
      </c>
      <c r="AL2366" s="8">
        <v>0</v>
      </c>
      <c r="AM2366" s="8">
        <v>0</v>
      </c>
      <c r="AN2366" s="8">
        <v>0</v>
      </c>
      <c r="AO2366" s="8">
        <v>0</v>
      </c>
      <c r="AP2366" s="8">
        <v>0</v>
      </c>
      <c r="AQ2366" s="8">
        <v>0</v>
      </c>
      <c r="AR2366" s="8">
        <v>0</v>
      </c>
      <c r="AS2366" s="8">
        <v>0</v>
      </c>
      <c r="AT2366" s="8">
        <v>0</v>
      </c>
      <c r="AU2366" s="7">
        <v>0</v>
      </c>
      <c r="AV2366" s="7">
        <v>0</v>
      </c>
      <c r="AW2366" s="7">
        <v>0</v>
      </c>
      <c r="AX2366" s="7">
        <v>0</v>
      </c>
      <c r="AY2366" s="7">
        <v>0</v>
      </c>
      <c r="AZ2366" s="7">
        <v>0</v>
      </c>
      <c r="BA2366" s="7">
        <v>0</v>
      </c>
      <c r="BB2366" s="7">
        <v>0</v>
      </c>
      <c r="BC2366" s="8">
        <v>0</v>
      </c>
      <c r="BD2366" s="8">
        <v>0</v>
      </c>
      <c r="BE2366" s="8">
        <v>0</v>
      </c>
      <c r="BF2366" s="8">
        <v>0</v>
      </c>
      <c r="BG2366" s="8">
        <v>2.1734848484848484</v>
      </c>
      <c r="BH2366" s="8">
        <v>0</v>
      </c>
      <c r="BI2366" s="8">
        <v>0</v>
      </c>
      <c r="BJ2366" s="8">
        <v>2.1734848484848484</v>
      </c>
      <c r="BK2366" s="8">
        <v>0</v>
      </c>
      <c r="BL2366" s="8">
        <v>0</v>
      </c>
      <c r="BM2366" s="8">
        <v>0</v>
      </c>
      <c r="BN2366" s="8">
        <v>0</v>
      </c>
      <c r="BO2366" s="8">
        <v>0</v>
      </c>
      <c r="BP2366" s="8">
        <v>0</v>
      </c>
      <c r="BQ2366" s="8">
        <v>0</v>
      </c>
      <c r="BR2366" s="8">
        <v>0</v>
      </c>
    </row>
    <row r="2367" spans="1:70" x14ac:dyDescent="0.25">
      <c r="A2367" s="6">
        <v>35249871</v>
      </c>
      <c r="B2367" t="s">
        <v>4259</v>
      </c>
      <c r="C2367" s="7" t="s">
        <v>93</v>
      </c>
      <c r="D2367" s="7" t="s">
        <v>94</v>
      </c>
      <c r="E2367" s="7" t="s">
        <v>95</v>
      </c>
      <c r="F2367" t="s">
        <v>2507</v>
      </c>
      <c r="G2367" t="s">
        <v>2508</v>
      </c>
      <c r="H2367" t="s">
        <v>183</v>
      </c>
      <c r="I2367" t="s">
        <v>184</v>
      </c>
      <c r="J2367" t="s">
        <v>99</v>
      </c>
      <c r="K2367" t="s">
        <v>100</v>
      </c>
      <c r="L2367">
        <v>37.228549628700002</v>
      </c>
      <c r="M2367">
        <v>-119.7102577958</v>
      </c>
      <c r="N2367" s="7" t="s">
        <v>2113</v>
      </c>
      <c r="O2367" s="7" t="s">
        <v>4256</v>
      </c>
      <c r="P2367" s="7" t="s">
        <v>2115</v>
      </c>
      <c r="Q2367" s="7" t="s">
        <v>141</v>
      </c>
      <c r="R2367" s="7">
        <v>61</v>
      </c>
      <c r="S2367" s="7">
        <v>1416</v>
      </c>
      <c r="T2367" s="7" t="s">
        <v>220</v>
      </c>
      <c r="U2367" s="7"/>
      <c r="V2367" s="7" t="s">
        <v>200</v>
      </c>
      <c r="W2367" s="8">
        <v>1.9297348484848484</v>
      </c>
      <c r="X2367" s="8">
        <v>0</v>
      </c>
      <c r="Y2367" s="8">
        <v>0</v>
      </c>
      <c r="Z2367" s="8">
        <v>1.9297348484848484</v>
      </c>
      <c r="AA2367" s="8">
        <v>0</v>
      </c>
      <c r="AB2367" s="8">
        <v>0</v>
      </c>
      <c r="AC2367" s="8">
        <v>0</v>
      </c>
      <c r="AD2367" s="8">
        <v>0</v>
      </c>
      <c r="AE2367" s="8">
        <v>0</v>
      </c>
      <c r="AF2367" s="8">
        <v>0</v>
      </c>
      <c r="AG2367" s="8">
        <v>0</v>
      </c>
      <c r="AH2367" s="8">
        <v>0</v>
      </c>
      <c r="AI2367" s="8">
        <v>0</v>
      </c>
      <c r="AJ2367" s="8">
        <v>0</v>
      </c>
      <c r="AK2367" s="8">
        <v>0</v>
      </c>
      <c r="AL2367" s="8">
        <v>0</v>
      </c>
      <c r="AM2367" s="8">
        <v>0</v>
      </c>
      <c r="AN2367" s="8">
        <v>0</v>
      </c>
      <c r="AO2367" s="8">
        <v>0</v>
      </c>
      <c r="AP2367" s="8">
        <v>0</v>
      </c>
      <c r="AQ2367" s="8">
        <v>1.9297348484848484</v>
      </c>
      <c r="AR2367" s="8">
        <v>0</v>
      </c>
      <c r="AS2367" s="8">
        <v>0</v>
      </c>
      <c r="AT2367" s="8">
        <v>1.9297348484848484</v>
      </c>
      <c r="AU2367" s="7">
        <v>0</v>
      </c>
      <c r="AV2367" s="7">
        <v>0</v>
      </c>
      <c r="AW2367" s="7">
        <v>0</v>
      </c>
      <c r="AX2367" s="7">
        <v>0</v>
      </c>
      <c r="AY2367" s="7">
        <v>0</v>
      </c>
      <c r="AZ2367" s="7">
        <v>0</v>
      </c>
      <c r="BA2367" s="7">
        <v>0</v>
      </c>
      <c r="BB2367" s="7">
        <v>0</v>
      </c>
      <c r="BC2367" s="8">
        <v>0</v>
      </c>
      <c r="BD2367" s="8">
        <v>0</v>
      </c>
      <c r="BE2367" s="8">
        <v>0</v>
      </c>
      <c r="BF2367" s="8">
        <v>0</v>
      </c>
      <c r="BG2367" s="8">
        <v>0</v>
      </c>
      <c r="BH2367" s="8">
        <v>0</v>
      </c>
      <c r="BI2367" s="8">
        <v>0</v>
      </c>
      <c r="BJ2367" s="8">
        <v>0</v>
      </c>
      <c r="BK2367" s="8">
        <v>0</v>
      </c>
      <c r="BL2367" s="8">
        <v>0</v>
      </c>
      <c r="BM2367" s="8">
        <v>0</v>
      </c>
      <c r="BN2367" s="8">
        <v>0</v>
      </c>
      <c r="BO2367" s="8">
        <v>0</v>
      </c>
      <c r="BP2367" s="8">
        <v>0</v>
      </c>
      <c r="BQ2367" s="8">
        <v>0</v>
      </c>
      <c r="BR2367" s="8">
        <v>0</v>
      </c>
    </row>
    <row r="2368" spans="1:70" x14ac:dyDescent="0.25">
      <c r="A2368" s="6">
        <v>35249872</v>
      </c>
      <c r="B2368" t="s">
        <v>4260</v>
      </c>
      <c r="C2368" s="7" t="s">
        <v>93</v>
      </c>
      <c r="D2368" s="7" t="s">
        <v>94</v>
      </c>
      <c r="E2368" s="7" t="s">
        <v>95</v>
      </c>
      <c r="F2368" t="s">
        <v>2507</v>
      </c>
      <c r="G2368" t="s">
        <v>2508</v>
      </c>
      <c r="H2368" t="s">
        <v>183</v>
      </c>
      <c r="I2368" t="s">
        <v>184</v>
      </c>
      <c r="J2368" t="s">
        <v>99</v>
      </c>
      <c r="K2368" t="s">
        <v>100</v>
      </c>
      <c r="L2368">
        <v>37.228549628700002</v>
      </c>
      <c r="M2368">
        <v>-119.7102577958</v>
      </c>
      <c r="N2368" s="7" t="s">
        <v>2113</v>
      </c>
      <c r="O2368" s="7" t="s">
        <v>4256</v>
      </c>
      <c r="P2368" s="7" t="s">
        <v>2115</v>
      </c>
      <c r="Q2368" s="7" t="s">
        <v>141</v>
      </c>
      <c r="R2368" s="7">
        <v>61</v>
      </c>
      <c r="S2368" s="7">
        <v>1416</v>
      </c>
      <c r="T2368" s="7" t="s">
        <v>220</v>
      </c>
      <c r="U2368" s="7"/>
      <c r="V2368" s="7" t="s">
        <v>200</v>
      </c>
      <c r="W2368" s="8">
        <v>2.7056818181818181</v>
      </c>
      <c r="X2368" s="8">
        <v>0</v>
      </c>
      <c r="Y2368" s="8">
        <v>0</v>
      </c>
      <c r="Z2368" s="8">
        <v>2.7056818181818181</v>
      </c>
      <c r="AA2368" s="8">
        <v>0</v>
      </c>
      <c r="AB2368" s="8">
        <v>0</v>
      </c>
      <c r="AC2368" s="8">
        <v>0</v>
      </c>
      <c r="AD2368" s="8">
        <v>0</v>
      </c>
      <c r="AE2368" s="8">
        <v>0</v>
      </c>
      <c r="AF2368" s="8">
        <v>0</v>
      </c>
      <c r="AG2368" s="8">
        <v>0</v>
      </c>
      <c r="AH2368" s="8">
        <v>0</v>
      </c>
      <c r="AI2368" s="8">
        <v>0</v>
      </c>
      <c r="AJ2368" s="8">
        <v>0</v>
      </c>
      <c r="AK2368" s="8">
        <v>0</v>
      </c>
      <c r="AL2368" s="8">
        <v>0</v>
      </c>
      <c r="AM2368" s="8">
        <v>0</v>
      </c>
      <c r="AN2368" s="8">
        <v>0</v>
      </c>
      <c r="AO2368" s="8">
        <v>0</v>
      </c>
      <c r="AP2368" s="8">
        <v>0</v>
      </c>
      <c r="AQ2368" s="8">
        <v>2.7056818181818176</v>
      </c>
      <c r="AR2368" s="8">
        <v>0</v>
      </c>
      <c r="AS2368" s="8">
        <v>0</v>
      </c>
      <c r="AT2368" s="8">
        <v>2.7056818181818176</v>
      </c>
      <c r="AU2368" s="7">
        <v>0</v>
      </c>
      <c r="AV2368" s="7">
        <v>0</v>
      </c>
      <c r="AW2368" s="7">
        <v>0</v>
      </c>
      <c r="AX2368" s="7">
        <v>0</v>
      </c>
      <c r="AY2368" s="7">
        <v>0</v>
      </c>
      <c r="AZ2368" s="7">
        <v>0</v>
      </c>
      <c r="BA2368" s="7">
        <v>0</v>
      </c>
      <c r="BB2368" s="7">
        <v>0</v>
      </c>
      <c r="BC2368" s="8">
        <v>0</v>
      </c>
      <c r="BD2368" s="8">
        <v>0</v>
      </c>
      <c r="BE2368" s="8">
        <v>0</v>
      </c>
      <c r="BF2368" s="8">
        <v>0</v>
      </c>
      <c r="BG2368" s="8">
        <v>0</v>
      </c>
      <c r="BH2368" s="8">
        <v>0</v>
      </c>
      <c r="BI2368" s="8">
        <v>0</v>
      </c>
      <c r="BJ2368" s="8">
        <v>0</v>
      </c>
      <c r="BK2368" s="8">
        <v>0</v>
      </c>
      <c r="BL2368" s="8">
        <v>0</v>
      </c>
      <c r="BM2368" s="8">
        <v>0</v>
      </c>
      <c r="BN2368" s="8">
        <v>0</v>
      </c>
      <c r="BO2368" s="8">
        <v>0</v>
      </c>
      <c r="BP2368" s="8">
        <v>0</v>
      </c>
      <c r="BQ2368" s="8">
        <v>0</v>
      </c>
      <c r="BR2368" s="8">
        <v>0</v>
      </c>
    </row>
    <row r="2369" spans="1:70" x14ac:dyDescent="0.25">
      <c r="A2369" s="6">
        <v>35249873</v>
      </c>
      <c r="B2369" t="s">
        <v>4261</v>
      </c>
      <c r="C2369" s="7" t="s">
        <v>86</v>
      </c>
      <c r="D2369" s="7" t="s">
        <v>94</v>
      </c>
      <c r="E2369" s="7" t="s">
        <v>87</v>
      </c>
      <c r="F2369" t="s">
        <v>2507</v>
      </c>
      <c r="G2369" t="s">
        <v>2508</v>
      </c>
      <c r="H2369" t="s">
        <v>183</v>
      </c>
      <c r="I2369" t="s">
        <v>184</v>
      </c>
      <c r="J2369" t="s">
        <v>99</v>
      </c>
      <c r="K2369" t="s">
        <v>100</v>
      </c>
      <c r="L2369">
        <v>37.228549628700002</v>
      </c>
      <c r="M2369">
        <v>-119.7102577958</v>
      </c>
      <c r="N2369" s="7" t="s">
        <v>2113</v>
      </c>
      <c r="O2369" s="7" t="s">
        <v>4256</v>
      </c>
      <c r="P2369" s="7" t="s">
        <v>2115</v>
      </c>
      <c r="Q2369" s="7" t="s">
        <v>141</v>
      </c>
      <c r="R2369" s="7">
        <v>61</v>
      </c>
      <c r="S2369" s="7">
        <v>1416</v>
      </c>
      <c r="T2369" s="7" t="s">
        <v>220</v>
      </c>
      <c r="U2369" s="7"/>
      <c r="V2369" s="7" t="s">
        <v>2621</v>
      </c>
      <c r="W2369" s="8">
        <v>3.7049242424242426</v>
      </c>
      <c r="X2369" s="8">
        <v>0</v>
      </c>
      <c r="Y2369" s="8">
        <v>0</v>
      </c>
      <c r="Z2369" s="8">
        <v>3.7049242424242426</v>
      </c>
      <c r="AA2369" s="8">
        <v>0</v>
      </c>
      <c r="AB2369" s="8">
        <v>0</v>
      </c>
      <c r="AC2369" s="8">
        <v>0</v>
      </c>
      <c r="AD2369" s="8">
        <v>0</v>
      </c>
      <c r="AE2369" s="8">
        <v>0</v>
      </c>
      <c r="AF2369" s="8">
        <v>0</v>
      </c>
      <c r="AG2369" s="8">
        <v>0</v>
      </c>
      <c r="AH2369" s="8">
        <v>0</v>
      </c>
      <c r="AI2369" s="8">
        <v>0</v>
      </c>
      <c r="AJ2369" s="8">
        <v>0</v>
      </c>
      <c r="AK2369" s="8">
        <v>0</v>
      </c>
      <c r="AL2369" s="8">
        <v>0</v>
      </c>
      <c r="AM2369" s="8">
        <v>0</v>
      </c>
      <c r="AN2369" s="8">
        <v>0</v>
      </c>
      <c r="AO2369" s="8">
        <v>0</v>
      </c>
      <c r="AP2369" s="8">
        <v>0</v>
      </c>
      <c r="AQ2369" s="8">
        <v>0</v>
      </c>
      <c r="AR2369" s="8">
        <v>0</v>
      </c>
      <c r="AS2369" s="8">
        <v>0</v>
      </c>
      <c r="AT2369" s="8">
        <v>0</v>
      </c>
      <c r="AU2369" s="7">
        <v>0</v>
      </c>
      <c r="AV2369" s="7">
        <v>0</v>
      </c>
      <c r="AW2369" s="7">
        <v>0</v>
      </c>
      <c r="AX2369" s="7">
        <v>0</v>
      </c>
      <c r="AY2369" s="7">
        <v>0</v>
      </c>
      <c r="AZ2369" s="7">
        <v>0</v>
      </c>
      <c r="BA2369" s="7">
        <v>0</v>
      </c>
      <c r="BB2369" s="7">
        <v>0</v>
      </c>
      <c r="BC2369" s="8">
        <v>0</v>
      </c>
      <c r="BD2369" s="8">
        <v>0</v>
      </c>
      <c r="BE2369" s="8">
        <v>0</v>
      </c>
      <c r="BF2369" s="8">
        <v>0</v>
      </c>
      <c r="BG2369" s="8">
        <v>3.7049242424242426</v>
      </c>
      <c r="BH2369" s="8">
        <v>0</v>
      </c>
      <c r="BI2369" s="8">
        <v>0</v>
      </c>
      <c r="BJ2369" s="8">
        <v>3.7049242424242426</v>
      </c>
      <c r="BK2369" s="8">
        <v>0</v>
      </c>
      <c r="BL2369" s="8">
        <v>0</v>
      </c>
      <c r="BM2369" s="8">
        <v>0</v>
      </c>
      <c r="BN2369" s="8">
        <v>0</v>
      </c>
      <c r="BO2369" s="8">
        <v>0</v>
      </c>
      <c r="BP2369" s="8">
        <v>0</v>
      </c>
      <c r="BQ2369" s="8">
        <v>0</v>
      </c>
      <c r="BR2369" s="8">
        <v>0</v>
      </c>
    </row>
    <row r="2370" spans="1:70" x14ac:dyDescent="0.25">
      <c r="A2370" s="6">
        <v>35249874</v>
      </c>
      <c r="B2370" t="s">
        <v>4262</v>
      </c>
      <c r="C2370" s="7" t="s">
        <v>86</v>
      </c>
      <c r="D2370" s="7" t="s">
        <v>94</v>
      </c>
      <c r="E2370" s="7" t="s">
        <v>87</v>
      </c>
      <c r="F2370" t="s">
        <v>2507</v>
      </c>
      <c r="G2370" t="s">
        <v>2508</v>
      </c>
      <c r="H2370" t="s">
        <v>183</v>
      </c>
      <c r="I2370" t="s">
        <v>184</v>
      </c>
      <c r="J2370" t="s">
        <v>99</v>
      </c>
      <c r="K2370" t="s">
        <v>100</v>
      </c>
      <c r="L2370">
        <v>37.228549628700002</v>
      </c>
      <c r="M2370">
        <v>-119.7102577958</v>
      </c>
      <c r="N2370" s="7" t="s">
        <v>2113</v>
      </c>
      <c r="O2370" s="7" t="s">
        <v>4256</v>
      </c>
      <c r="P2370" s="7" t="s">
        <v>2115</v>
      </c>
      <c r="Q2370" s="7" t="s">
        <v>141</v>
      </c>
      <c r="R2370" s="7">
        <v>61</v>
      </c>
      <c r="S2370" s="7">
        <v>1416</v>
      </c>
      <c r="T2370" s="7" t="s">
        <v>220</v>
      </c>
      <c r="U2370" s="7"/>
      <c r="V2370" s="7" t="s">
        <v>2621</v>
      </c>
      <c r="W2370" s="8">
        <v>4.7162878787878784</v>
      </c>
      <c r="X2370" s="8">
        <v>0</v>
      </c>
      <c r="Y2370" s="8">
        <v>0</v>
      </c>
      <c r="Z2370" s="8">
        <v>4.7162878787878784</v>
      </c>
      <c r="AA2370" s="8">
        <v>0</v>
      </c>
      <c r="AB2370" s="8">
        <v>0</v>
      </c>
      <c r="AC2370" s="8">
        <v>0</v>
      </c>
      <c r="AD2370" s="8">
        <v>0</v>
      </c>
      <c r="AE2370" s="8">
        <v>0</v>
      </c>
      <c r="AF2370" s="8">
        <v>0</v>
      </c>
      <c r="AG2370" s="8">
        <v>0</v>
      </c>
      <c r="AH2370" s="8">
        <v>0</v>
      </c>
      <c r="AI2370" s="8">
        <v>0</v>
      </c>
      <c r="AJ2370" s="8">
        <v>0</v>
      </c>
      <c r="AK2370" s="8">
        <v>0</v>
      </c>
      <c r="AL2370" s="8">
        <v>0</v>
      </c>
      <c r="AM2370" s="8">
        <v>0</v>
      </c>
      <c r="AN2370" s="8">
        <v>0</v>
      </c>
      <c r="AO2370" s="8">
        <v>0</v>
      </c>
      <c r="AP2370" s="8">
        <v>0</v>
      </c>
      <c r="AQ2370" s="8">
        <v>0</v>
      </c>
      <c r="AR2370" s="8">
        <v>0</v>
      </c>
      <c r="AS2370" s="8">
        <v>0</v>
      </c>
      <c r="AT2370" s="8">
        <v>0</v>
      </c>
      <c r="AU2370" s="7">
        <v>0</v>
      </c>
      <c r="AV2370" s="7">
        <v>0</v>
      </c>
      <c r="AW2370" s="7">
        <v>0</v>
      </c>
      <c r="AX2370" s="7">
        <v>0</v>
      </c>
      <c r="AY2370" s="7">
        <v>0</v>
      </c>
      <c r="AZ2370" s="7">
        <v>0</v>
      </c>
      <c r="BA2370" s="7">
        <v>0</v>
      </c>
      <c r="BB2370" s="7">
        <v>0</v>
      </c>
      <c r="BC2370" s="8">
        <v>0</v>
      </c>
      <c r="BD2370" s="8">
        <v>0</v>
      </c>
      <c r="BE2370" s="8">
        <v>0</v>
      </c>
      <c r="BF2370" s="8">
        <v>0</v>
      </c>
      <c r="BG2370" s="8">
        <v>4.7162878787878784</v>
      </c>
      <c r="BH2370" s="8">
        <v>0</v>
      </c>
      <c r="BI2370" s="8">
        <v>0</v>
      </c>
      <c r="BJ2370" s="8">
        <v>4.7162878787878784</v>
      </c>
      <c r="BK2370" s="8">
        <v>0</v>
      </c>
      <c r="BL2370" s="8">
        <v>0</v>
      </c>
      <c r="BM2370" s="8">
        <v>0</v>
      </c>
      <c r="BN2370" s="8">
        <v>0</v>
      </c>
      <c r="BO2370" s="8">
        <v>0</v>
      </c>
      <c r="BP2370" s="8">
        <v>0</v>
      </c>
      <c r="BQ2370" s="8">
        <v>0</v>
      </c>
      <c r="BR2370" s="8">
        <v>0</v>
      </c>
    </row>
    <row r="2371" spans="1:70" x14ac:dyDescent="0.25">
      <c r="A2371" s="6">
        <v>35250737</v>
      </c>
      <c r="B2371" t="s">
        <v>4263</v>
      </c>
      <c r="C2371" s="7" t="s">
        <v>71</v>
      </c>
      <c r="D2371" s="7" t="s">
        <v>94</v>
      </c>
      <c r="E2371" s="7" t="s">
        <v>73</v>
      </c>
      <c r="F2371" t="s">
        <v>2507</v>
      </c>
      <c r="G2371" t="s">
        <v>2508</v>
      </c>
      <c r="H2371" t="s">
        <v>183</v>
      </c>
      <c r="I2371" t="s">
        <v>184</v>
      </c>
      <c r="J2371" t="s">
        <v>99</v>
      </c>
      <c r="K2371" t="s">
        <v>100</v>
      </c>
      <c r="L2371">
        <v>37.228549628700002</v>
      </c>
      <c r="M2371">
        <v>-119.7102577958</v>
      </c>
      <c r="N2371" s="7" t="s">
        <v>2113</v>
      </c>
      <c r="O2371" s="7" t="s">
        <v>4256</v>
      </c>
      <c r="P2371" s="7" t="s">
        <v>2115</v>
      </c>
      <c r="Q2371" s="7" t="s">
        <v>141</v>
      </c>
      <c r="R2371" s="7">
        <v>61</v>
      </c>
      <c r="S2371" s="7">
        <v>1416</v>
      </c>
      <c r="T2371" s="7" t="s">
        <v>220</v>
      </c>
      <c r="U2371" s="7"/>
      <c r="V2371" s="7" t="s">
        <v>321</v>
      </c>
      <c r="W2371" s="8">
        <v>2.6388257575757574</v>
      </c>
      <c r="X2371" s="8">
        <v>0</v>
      </c>
      <c r="Y2371" s="8">
        <v>0</v>
      </c>
      <c r="Z2371" s="8">
        <v>2.6388257575757574</v>
      </c>
      <c r="AA2371" s="8">
        <v>0</v>
      </c>
      <c r="AB2371" s="8">
        <v>0</v>
      </c>
      <c r="AC2371" s="8">
        <v>0</v>
      </c>
      <c r="AD2371" s="8">
        <v>0</v>
      </c>
      <c r="AE2371" s="8">
        <v>0</v>
      </c>
      <c r="AF2371" s="8">
        <v>0</v>
      </c>
      <c r="AG2371" s="8">
        <v>0</v>
      </c>
      <c r="AH2371" s="8">
        <v>0</v>
      </c>
      <c r="AI2371" s="8">
        <v>0</v>
      </c>
      <c r="AJ2371" s="8">
        <v>0</v>
      </c>
      <c r="AK2371" s="8">
        <v>0</v>
      </c>
      <c r="AL2371" s="8">
        <v>0</v>
      </c>
      <c r="AM2371" s="8">
        <v>0</v>
      </c>
      <c r="AN2371" s="8">
        <v>0</v>
      </c>
      <c r="AO2371" s="8">
        <v>0</v>
      </c>
      <c r="AP2371" s="8">
        <v>0</v>
      </c>
      <c r="AQ2371" s="8">
        <v>0</v>
      </c>
      <c r="AR2371" s="8">
        <v>0</v>
      </c>
      <c r="AS2371" s="8">
        <v>0</v>
      </c>
      <c r="AT2371" s="8">
        <v>0</v>
      </c>
      <c r="AU2371" s="7">
        <v>0</v>
      </c>
      <c r="AV2371" s="7">
        <v>0</v>
      </c>
      <c r="AW2371" s="7">
        <v>0</v>
      </c>
      <c r="AX2371" s="7">
        <v>0</v>
      </c>
      <c r="AY2371" s="7">
        <v>0</v>
      </c>
      <c r="AZ2371" s="7">
        <v>0</v>
      </c>
      <c r="BA2371" s="7">
        <v>0</v>
      </c>
      <c r="BB2371" s="7">
        <v>0</v>
      </c>
      <c r="BC2371" s="8">
        <v>2.6388257575757574</v>
      </c>
      <c r="BD2371" s="8">
        <v>0</v>
      </c>
      <c r="BE2371" s="8">
        <v>0</v>
      </c>
      <c r="BF2371" s="8">
        <v>2.6388257575757574</v>
      </c>
      <c r="BG2371" s="8">
        <v>0</v>
      </c>
      <c r="BH2371" s="8">
        <v>0</v>
      </c>
      <c r="BI2371" s="8">
        <v>0</v>
      </c>
      <c r="BJ2371" s="8">
        <v>0</v>
      </c>
      <c r="BK2371" s="8">
        <v>0</v>
      </c>
      <c r="BL2371" s="8">
        <v>0</v>
      </c>
      <c r="BM2371" s="8">
        <v>0</v>
      </c>
      <c r="BN2371" s="8">
        <v>0</v>
      </c>
      <c r="BO2371" s="8">
        <v>0</v>
      </c>
      <c r="BP2371" s="8">
        <v>0</v>
      </c>
      <c r="BQ2371" s="8">
        <v>0</v>
      </c>
      <c r="BR2371" s="8">
        <v>0</v>
      </c>
    </row>
    <row r="2372" spans="1:70" x14ac:dyDescent="0.25">
      <c r="A2372" s="6">
        <v>35250738</v>
      </c>
      <c r="B2372" t="s">
        <v>4264</v>
      </c>
      <c r="C2372" s="7" t="s">
        <v>71</v>
      </c>
      <c r="D2372" s="7" t="s">
        <v>94</v>
      </c>
      <c r="E2372" s="7" t="s">
        <v>73</v>
      </c>
      <c r="F2372" t="s">
        <v>2507</v>
      </c>
      <c r="G2372" t="s">
        <v>2508</v>
      </c>
      <c r="H2372" t="s">
        <v>183</v>
      </c>
      <c r="I2372" t="s">
        <v>184</v>
      </c>
      <c r="J2372" t="s">
        <v>99</v>
      </c>
      <c r="K2372" t="s">
        <v>100</v>
      </c>
      <c r="L2372">
        <v>37.228549628700002</v>
      </c>
      <c r="M2372">
        <v>-119.7102577958</v>
      </c>
      <c r="N2372" s="7" t="s">
        <v>2113</v>
      </c>
      <c r="O2372" s="7" t="s">
        <v>4256</v>
      </c>
      <c r="P2372" s="7" t="s">
        <v>2115</v>
      </c>
      <c r="Q2372" s="7" t="s">
        <v>141</v>
      </c>
      <c r="R2372" s="7">
        <v>61</v>
      </c>
      <c r="S2372" s="7">
        <v>1416</v>
      </c>
      <c r="T2372" s="7" t="s">
        <v>220</v>
      </c>
      <c r="U2372" s="7"/>
      <c r="V2372" s="7" t="s">
        <v>321</v>
      </c>
      <c r="W2372" s="8">
        <v>3.459090909090909</v>
      </c>
      <c r="X2372" s="8">
        <v>0</v>
      </c>
      <c r="Y2372" s="8">
        <v>0</v>
      </c>
      <c r="Z2372" s="8">
        <v>3.459090909090909</v>
      </c>
      <c r="AA2372" s="8">
        <v>0</v>
      </c>
      <c r="AB2372" s="8">
        <v>0</v>
      </c>
      <c r="AC2372" s="8">
        <v>0</v>
      </c>
      <c r="AD2372" s="8">
        <v>0</v>
      </c>
      <c r="AE2372" s="8">
        <v>0</v>
      </c>
      <c r="AF2372" s="8">
        <v>0</v>
      </c>
      <c r="AG2372" s="8">
        <v>0</v>
      </c>
      <c r="AH2372" s="8">
        <v>0</v>
      </c>
      <c r="AI2372" s="8">
        <v>0</v>
      </c>
      <c r="AJ2372" s="8">
        <v>0</v>
      </c>
      <c r="AK2372" s="8">
        <v>0</v>
      </c>
      <c r="AL2372" s="8">
        <v>0</v>
      </c>
      <c r="AM2372" s="8">
        <v>0</v>
      </c>
      <c r="AN2372" s="8">
        <v>0</v>
      </c>
      <c r="AO2372" s="8">
        <v>0</v>
      </c>
      <c r="AP2372" s="8">
        <v>0</v>
      </c>
      <c r="AQ2372" s="8">
        <v>0</v>
      </c>
      <c r="AR2372" s="8">
        <v>0</v>
      </c>
      <c r="AS2372" s="8">
        <v>0</v>
      </c>
      <c r="AT2372" s="8">
        <v>0</v>
      </c>
      <c r="AU2372" s="7">
        <v>0</v>
      </c>
      <c r="AV2372" s="7">
        <v>0</v>
      </c>
      <c r="AW2372" s="7">
        <v>0</v>
      </c>
      <c r="AX2372" s="7">
        <v>0</v>
      </c>
      <c r="AY2372" s="7">
        <v>0</v>
      </c>
      <c r="AZ2372" s="7">
        <v>0</v>
      </c>
      <c r="BA2372" s="7">
        <v>0</v>
      </c>
      <c r="BB2372" s="7">
        <v>0</v>
      </c>
      <c r="BC2372" s="8">
        <v>3.459090909090909</v>
      </c>
      <c r="BD2372" s="8">
        <v>0</v>
      </c>
      <c r="BE2372" s="8">
        <v>0</v>
      </c>
      <c r="BF2372" s="8">
        <v>3.459090909090909</v>
      </c>
      <c r="BG2372" s="8">
        <v>0</v>
      </c>
      <c r="BH2372" s="8">
        <v>0</v>
      </c>
      <c r="BI2372" s="8">
        <v>0</v>
      </c>
      <c r="BJ2372" s="8">
        <v>0</v>
      </c>
      <c r="BK2372" s="8">
        <v>0</v>
      </c>
      <c r="BL2372" s="8">
        <v>0</v>
      </c>
      <c r="BM2372" s="8">
        <v>0</v>
      </c>
      <c r="BN2372" s="8">
        <v>0</v>
      </c>
      <c r="BO2372" s="8">
        <v>0</v>
      </c>
      <c r="BP2372" s="8">
        <v>0</v>
      </c>
      <c r="BQ2372" s="8">
        <v>0</v>
      </c>
      <c r="BR2372" s="8">
        <v>0</v>
      </c>
    </row>
    <row r="2373" spans="1:70" x14ac:dyDescent="0.25">
      <c r="A2373" s="6">
        <v>35240164</v>
      </c>
      <c r="B2373" t="s">
        <v>4265</v>
      </c>
      <c r="C2373" s="7" t="s">
        <v>137</v>
      </c>
      <c r="D2373" s="7" t="s">
        <v>94</v>
      </c>
      <c r="E2373" s="7" t="s">
        <v>95</v>
      </c>
      <c r="F2373" t="s">
        <v>2507</v>
      </c>
      <c r="G2373" t="s">
        <v>2508</v>
      </c>
      <c r="H2373" t="s">
        <v>183</v>
      </c>
      <c r="I2373" t="s">
        <v>184</v>
      </c>
      <c r="J2373" t="s">
        <v>99</v>
      </c>
      <c r="K2373" t="s">
        <v>100</v>
      </c>
      <c r="L2373">
        <v>37.263468216</v>
      </c>
      <c r="M2373">
        <v>-119.7122957183</v>
      </c>
      <c r="N2373" s="7" t="s">
        <v>2113</v>
      </c>
      <c r="O2373" s="7" t="s">
        <v>4266</v>
      </c>
      <c r="P2373" s="7" t="s">
        <v>2115</v>
      </c>
      <c r="Q2373" s="7" t="s">
        <v>141</v>
      </c>
      <c r="R2373" s="7">
        <v>78</v>
      </c>
      <c r="S2373" s="7">
        <v>1728</v>
      </c>
      <c r="T2373" s="7" t="s">
        <v>220</v>
      </c>
      <c r="U2373" s="7"/>
      <c r="V2373" s="7" t="s">
        <v>207</v>
      </c>
      <c r="W2373" s="8">
        <v>2.021590909090909</v>
      </c>
      <c r="X2373" s="8">
        <v>0</v>
      </c>
      <c r="Y2373" s="8">
        <v>0</v>
      </c>
      <c r="Z2373" s="8">
        <v>2.021590909090909</v>
      </c>
      <c r="AA2373" s="8">
        <v>0</v>
      </c>
      <c r="AB2373" s="8">
        <v>0</v>
      </c>
      <c r="AC2373" s="8">
        <v>0</v>
      </c>
      <c r="AD2373" s="8">
        <v>0</v>
      </c>
      <c r="AE2373" s="8">
        <v>0</v>
      </c>
      <c r="AF2373" s="8">
        <v>0</v>
      </c>
      <c r="AG2373" s="8">
        <v>0</v>
      </c>
      <c r="AH2373" s="8">
        <v>0</v>
      </c>
      <c r="AI2373" s="8">
        <v>0</v>
      </c>
      <c r="AJ2373" s="8">
        <v>0</v>
      </c>
      <c r="AK2373" s="8">
        <v>0</v>
      </c>
      <c r="AL2373" s="8">
        <v>0</v>
      </c>
      <c r="AM2373" s="8">
        <v>0</v>
      </c>
      <c r="AN2373" s="8">
        <v>0</v>
      </c>
      <c r="AO2373" s="8">
        <v>0</v>
      </c>
      <c r="AP2373" s="8">
        <v>0</v>
      </c>
      <c r="AQ2373" s="8">
        <v>0</v>
      </c>
      <c r="AR2373" s="8">
        <v>0</v>
      </c>
      <c r="AS2373" s="8">
        <v>0</v>
      </c>
      <c r="AT2373" s="8">
        <v>0</v>
      </c>
      <c r="AU2373" s="7">
        <v>0</v>
      </c>
      <c r="AV2373" s="7">
        <v>0</v>
      </c>
      <c r="AW2373" s="7">
        <v>0</v>
      </c>
      <c r="AX2373" s="7">
        <v>0</v>
      </c>
      <c r="AY2373" s="7">
        <v>2.021590909090909</v>
      </c>
      <c r="AZ2373" s="7">
        <v>0</v>
      </c>
      <c r="BA2373" s="7">
        <v>0</v>
      </c>
      <c r="BB2373" s="7">
        <v>2.021590909090909</v>
      </c>
      <c r="BC2373" s="8">
        <v>0</v>
      </c>
      <c r="BD2373" s="8">
        <v>0</v>
      </c>
      <c r="BE2373" s="8">
        <v>0</v>
      </c>
      <c r="BF2373" s="8">
        <v>0</v>
      </c>
      <c r="BG2373" s="8">
        <v>0</v>
      </c>
      <c r="BH2373" s="8">
        <v>0</v>
      </c>
      <c r="BI2373" s="8">
        <v>0</v>
      </c>
      <c r="BJ2373" s="8">
        <v>0</v>
      </c>
      <c r="BK2373" s="8">
        <v>0</v>
      </c>
      <c r="BL2373" s="8">
        <v>0</v>
      </c>
      <c r="BM2373" s="8">
        <v>0</v>
      </c>
      <c r="BN2373" s="8">
        <v>0</v>
      </c>
      <c r="BO2373" s="8">
        <v>0</v>
      </c>
      <c r="BP2373" s="8">
        <v>0</v>
      </c>
      <c r="BQ2373" s="8">
        <v>0</v>
      </c>
      <c r="BR2373" s="8">
        <v>0</v>
      </c>
    </row>
    <row r="2374" spans="1:70" x14ac:dyDescent="0.25">
      <c r="A2374" s="6">
        <v>35240165</v>
      </c>
      <c r="B2374" t="s">
        <v>4267</v>
      </c>
      <c r="C2374" s="7" t="s">
        <v>137</v>
      </c>
      <c r="D2374" s="7" t="s">
        <v>94</v>
      </c>
      <c r="E2374" s="7" t="s">
        <v>95</v>
      </c>
      <c r="F2374" t="s">
        <v>2507</v>
      </c>
      <c r="G2374" t="s">
        <v>2508</v>
      </c>
      <c r="H2374" t="s">
        <v>183</v>
      </c>
      <c r="I2374" t="s">
        <v>184</v>
      </c>
      <c r="J2374" t="s">
        <v>99</v>
      </c>
      <c r="K2374" t="s">
        <v>100</v>
      </c>
      <c r="L2374">
        <v>37.269017698699997</v>
      </c>
      <c r="M2374">
        <v>-119.712612764</v>
      </c>
      <c r="N2374" s="7" t="s">
        <v>2113</v>
      </c>
      <c r="O2374" s="7" t="s">
        <v>4268</v>
      </c>
      <c r="P2374" s="7" t="s">
        <v>2115</v>
      </c>
      <c r="Q2374" s="7" t="s">
        <v>141</v>
      </c>
      <c r="R2374" s="7">
        <v>132</v>
      </c>
      <c r="S2374" s="7">
        <v>1380</v>
      </c>
      <c r="T2374" s="7" t="s">
        <v>220</v>
      </c>
      <c r="U2374" s="7"/>
      <c r="V2374" s="7" t="s">
        <v>207</v>
      </c>
      <c r="W2374" s="8">
        <v>3.7867424242424241</v>
      </c>
      <c r="X2374" s="8">
        <v>0</v>
      </c>
      <c r="Y2374" s="8">
        <v>0</v>
      </c>
      <c r="Z2374" s="8">
        <v>3.7867424242424241</v>
      </c>
      <c r="AA2374" s="8">
        <v>0</v>
      </c>
      <c r="AB2374" s="8">
        <v>0</v>
      </c>
      <c r="AC2374" s="8">
        <v>0</v>
      </c>
      <c r="AD2374" s="8">
        <v>0</v>
      </c>
      <c r="AE2374" s="8">
        <v>0</v>
      </c>
      <c r="AF2374" s="8">
        <v>0</v>
      </c>
      <c r="AG2374" s="8">
        <v>0</v>
      </c>
      <c r="AH2374" s="8">
        <v>0</v>
      </c>
      <c r="AI2374" s="8">
        <v>0</v>
      </c>
      <c r="AJ2374" s="8">
        <v>0</v>
      </c>
      <c r="AK2374" s="8">
        <v>0</v>
      </c>
      <c r="AL2374" s="8">
        <v>0</v>
      </c>
      <c r="AM2374" s="8">
        <v>0</v>
      </c>
      <c r="AN2374" s="8">
        <v>0</v>
      </c>
      <c r="AO2374" s="8">
        <v>0</v>
      </c>
      <c r="AP2374" s="8">
        <v>0</v>
      </c>
      <c r="AQ2374" s="8">
        <v>0</v>
      </c>
      <c r="AR2374" s="8">
        <v>0</v>
      </c>
      <c r="AS2374" s="8">
        <v>0</v>
      </c>
      <c r="AT2374" s="8">
        <v>0</v>
      </c>
      <c r="AU2374" s="7">
        <v>0</v>
      </c>
      <c r="AV2374" s="7">
        <v>0</v>
      </c>
      <c r="AW2374" s="7">
        <v>0</v>
      </c>
      <c r="AX2374" s="7">
        <v>0</v>
      </c>
      <c r="AY2374" s="7">
        <v>3.7867424242424241</v>
      </c>
      <c r="AZ2374" s="7">
        <v>0</v>
      </c>
      <c r="BA2374" s="7">
        <v>0</v>
      </c>
      <c r="BB2374" s="7">
        <v>3.7867424242424241</v>
      </c>
      <c r="BC2374" s="8">
        <v>0</v>
      </c>
      <c r="BD2374" s="8">
        <v>0</v>
      </c>
      <c r="BE2374" s="8">
        <v>0</v>
      </c>
      <c r="BF2374" s="8">
        <v>0</v>
      </c>
      <c r="BG2374" s="8">
        <v>0</v>
      </c>
      <c r="BH2374" s="8">
        <v>0</v>
      </c>
      <c r="BI2374" s="8">
        <v>0</v>
      </c>
      <c r="BJ2374" s="8">
        <v>0</v>
      </c>
      <c r="BK2374" s="8">
        <v>0</v>
      </c>
      <c r="BL2374" s="8">
        <v>0</v>
      </c>
      <c r="BM2374" s="8">
        <v>0</v>
      </c>
      <c r="BN2374" s="8">
        <v>0</v>
      </c>
      <c r="BO2374" s="8">
        <v>0</v>
      </c>
      <c r="BP2374" s="8">
        <v>0</v>
      </c>
      <c r="BQ2374" s="8">
        <v>0</v>
      </c>
      <c r="BR2374" s="8">
        <v>0</v>
      </c>
    </row>
    <row r="2375" spans="1:70" x14ac:dyDescent="0.25">
      <c r="A2375" s="6">
        <v>35249875</v>
      </c>
      <c r="B2375" t="s">
        <v>4269</v>
      </c>
      <c r="C2375" s="7" t="s">
        <v>137</v>
      </c>
      <c r="D2375" s="7" t="s">
        <v>94</v>
      </c>
      <c r="E2375" s="7" t="s">
        <v>95</v>
      </c>
      <c r="F2375" t="s">
        <v>2507</v>
      </c>
      <c r="G2375" t="s">
        <v>2508</v>
      </c>
      <c r="H2375" t="s">
        <v>183</v>
      </c>
      <c r="I2375" t="s">
        <v>184</v>
      </c>
      <c r="J2375" t="s">
        <v>99</v>
      </c>
      <c r="K2375" t="s">
        <v>100</v>
      </c>
      <c r="L2375">
        <v>37.269017698699997</v>
      </c>
      <c r="M2375">
        <v>-119.712612764</v>
      </c>
      <c r="N2375" s="7" t="s">
        <v>2113</v>
      </c>
      <c r="O2375" s="7" t="s">
        <v>4268</v>
      </c>
      <c r="P2375" s="7" t="s">
        <v>2115</v>
      </c>
      <c r="Q2375" s="7" t="s">
        <v>141</v>
      </c>
      <c r="R2375" s="7">
        <v>132</v>
      </c>
      <c r="S2375" s="7">
        <v>1380</v>
      </c>
      <c r="T2375" s="7" t="s">
        <v>220</v>
      </c>
      <c r="U2375" s="7"/>
      <c r="V2375" s="7" t="s">
        <v>207</v>
      </c>
      <c r="W2375" s="8">
        <v>2.7037878787878786</v>
      </c>
      <c r="X2375" s="8">
        <v>0</v>
      </c>
      <c r="Y2375" s="8">
        <v>0</v>
      </c>
      <c r="Z2375" s="8">
        <v>2.7037878787878786</v>
      </c>
      <c r="AA2375" s="8">
        <v>0</v>
      </c>
      <c r="AB2375" s="8">
        <v>0</v>
      </c>
      <c r="AC2375" s="8">
        <v>0</v>
      </c>
      <c r="AD2375" s="8">
        <v>0</v>
      </c>
      <c r="AE2375" s="8">
        <v>0</v>
      </c>
      <c r="AF2375" s="8">
        <v>0</v>
      </c>
      <c r="AG2375" s="8">
        <v>0</v>
      </c>
      <c r="AH2375" s="8">
        <v>0</v>
      </c>
      <c r="AI2375" s="8">
        <v>0</v>
      </c>
      <c r="AJ2375" s="8">
        <v>0</v>
      </c>
      <c r="AK2375" s="8">
        <v>0</v>
      </c>
      <c r="AL2375" s="8">
        <v>0</v>
      </c>
      <c r="AM2375" s="8">
        <v>0</v>
      </c>
      <c r="AN2375" s="8">
        <v>0</v>
      </c>
      <c r="AO2375" s="8">
        <v>0</v>
      </c>
      <c r="AP2375" s="8">
        <v>0</v>
      </c>
      <c r="AQ2375" s="8">
        <v>0</v>
      </c>
      <c r="AR2375" s="8">
        <v>0</v>
      </c>
      <c r="AS2375" s="8">
        <v>0</v>
      </c>
      <c r="AT2375" s="8">
        <v>0</v>
      </c>
      <c r="AU2375" s="7">
        <v>0</v>
      </c>
      <c r="AV2375" s="7">
        <v>0</v>
      </c>
      <c r="AW2375" s="7">
        <v>0</v>
      </c>
      <c r="AX2375" s="7">
        <v>0</v>
      </c>
      <c r="AY2375" s="7">
        <v>2.7037878787878786</v>
      </c>
      <c r="AZ2375" s="7">
        <v>0</v>
      </c>
      <c r="BA2375" s="7">
        <v>0</v>
      </c>
      <c r="BB2375" s="7">
        <v>2.7037878787878786</v>
      </c>
      <c r="BC2375" s="8">
        <v>0</v>
      </c>
      <c r="BD2375" s="8">
        <v>0</v>
      </c>
      <c r="BE2375" s="8">
        <v>0</v>
      </c>
      <c r="BF2375" s="8">
        <v>0</v>
      </c>
      <c r="BG2375" s="8">
        <v>0</v>
      </c>
      <c r="BH2375" s="8">
        <v>0</v>
      </c>
      <c r="BI2375" s="8">
        <v>0</v>
      </c>
      <c r="BJ2375" s="8">
        <v>0</v>
      </c>
      <c r="BK2375" s="8">
        <v>0</v>
      </c>
      <c r="BL2375" s="8">
        <v>0</v>
      </c>
      <c r="BM2375" s="8">
        <v>0</v>
      </c>
      <c r="BN2375" s="8">
        <v>0</v>
      </c>
      <c r="BO2375" s="8">
        <v>0</v>
      </c>
      <c r="BP2375" s="8">
        <v>0</v>
      </c>
      <c r="BQ2375" s="8">
        <v>0</v>
      </c>
      <c r="BR2375" s="8">
        <v>0</v>
      </c>
    </row>
    <row r="2376" spans="1:70" x14ac:dyDescent="0.25">
      <c r="A2376" s="6">
        <v>35249876</v>
      </c>
      <c r="B2376" t="s">
        <v>4270</v>
      </c>
      <c r="C2376" s="7" t="s">
        <v>137</v>
      </c>
      <c r="D2376" s="7" t="s">
        <v>94</v>
      </c>
      <c r="E2376" s="7" t="s">
        <v>95</v>
      </c>
      <c r="F2376" t="s">
        <v>2507</v>
      </c>
      <c r="G2376" t="s">
        <v>2508</v>
      </c>
      <c r="H2376" t="s">
        <v>183</v>
      </c>
      <c r="I2376" t="s">
        <v>184</v>
      </c>
      <c r="J2376" t="s">
        <v>99</v>
      </c>
      <c r="K2376" t="s">
        <v>100</v>
      </c>
      <c r="L2376">
        <v>37.269017698699997</v>
      </c>
      <c r="M2376">
        <v>-119.712612764</v>
      </c>
      <c r="N2376" s="7" t="s">
        <v>2113</v>
      </c>
      <c r="O2376" s="7" t="s">
        <v>4268</v>
      </c>
      <c r="P2376" s="7" t="s">
        <v>2115</v>
      </c>
      <c r="Q2376" s="7" t="s">
        <v>141</v>
      </c>
      <c r="R2376" s="7">
        <v>132</v>
      </c>
      <c r="S2376" s="7">
        <v>1380</v>
      </c>
      <c r="T2376" s="7" t="s">
        <v>220</v>
      </c>
      <c r="U2376" s="7"/>
      <c r="V2376" s="7" t="s">
        <v>2535</v>
      </c>
      <c r="W2376" s="8">
        <v>3.7142045454545456</v>
      </c>
      <c r="X2376" s="8">
        <v>0</v>
      </c>
      <c r="Y2376" s="8">
        <v>0</v>
      </c>
      <c r="Z2376" s="8">
        <v>3.7142045454545456</v>
      </c>
      <c r="AA2376" s="8">
        <v>0</v>
      </c>
      <c r="AB2376" s="8">
        <v>0</v>
      </c>
      <c r="AC2376" s="8">
        <v>0</v>
      </c>
      <c r="AD2376" s="8">
        <v>0</v>
      </c>
      <c r="AE2376" s="8">
        <v>0</v>
      </c>
      <c r="AF2376" s="8">
        <v>0</v>
      </c>
      <c r="AG2376" s="8">
        <v>0</v>
      </c>
      <c r="AH2376" s="8">
        <v>0</v>
      </c>
      <c r="AI2376" s="8">
        <v>0</v>
      </c>
      <c r="AJ2376" s="8">
        <v>0</v>
      </c>
      <c r="AK2376" s="8">
        <v>0</v>
      </c>
      <c r="AL2376" s="8">
        <v>0</v>
      </c>
      <c r="AM2376" s="8">
        <v>0</v>
      </c>
      <c r="AN2376" s="8">
        <v>0</v>
      </c>
      <c r="AO2376" s="8">
        <v>0</v>
      </c>
      <c r="AP2376" s="8">
        <v>0</v>
      </c>
      <c r="AQ2376" s="8">
        <v>0.94488636363636336</v>
      </c>
      <c r="AR2376" s="8">
        <v>0</v>
      </c>
      <c r="AS2376" s="8">
        <v>0</v>
      </c>
      <c r="AT2376" s="8">
        <v>0.94488636363636336</v>
      </c>
      <c r="AU2376" s="7">
        <v>0</v>
      </c>
      <c r="AV2376" s="7">
        <v>0</v>
      </c>
      <c r="AW2376" s="7">
        <v>0</v>
      </c>
      <c r="AX2376" s="7">
        <v>0</v>
      </c>
      <c r="AY2376" s="7">
        <v>2.769318181818182</v>
      </c>
      <c r="AZ2376" s="7">
        <v>0</v>
      </c>
      <c r="BA2376" s="7">
        <v>0</v>
      </c>
      <c r="BB2376" s="7">
        <v>2.769318181818182</v>
      </c>
      <c r="BC2376" s="8">
        <v>0</v>
      </c>
      <c r="BD2376" s="8">
        <v>0</v>
      </c>
      <c r="BE2376" s="8">
        <v>0</v>
      </c>
      <c r="BF2376" s="8">
        <v>0</v>
      </c>
      <c r="BG2376" s="8">
        <v>0</v>
      </c>
      <c r="BH2376" s="8">
        <v>0</v>
      </c>
      <c r="BI2376" s="8">
        <v>0</v>
      </c>
      <c r="BJ2376" s="8">
        <v>0</v>
      </c>
      <c r="BK2376" s="8">
        <v>0</v>
      </c>
      <c r="BL2376" s="8">
        <v>0</v>
      </c>
      <c r="BM2376" s="8">
        <v>0</v>
      </c>
      <c r="BN2376" s="8">
        <v>0</v>
      </c>
      <c r="BO2376" s="8">
        <v>0</v>
      </c>
      <c r="BP2376" s="8">
        <v>0</v>
      </c>
      <c r="BQ2376" s="8">
        <v>0</v>
      </c>
      <c r="BR2376" s="8">
        <v>0</v>
      </c>
    </row>
    <row r="2377" spans="1:70" x14ac:dyDescent="0.25">
      <c r="A2377" s="6">
        <v>35249877</v>
      </c>
      <c r="B2377" t="s">
        <v>4271</v>
      </c>
      <c r="C2377" s="7" t="s">
        <v>421</v>
      </c>
      <c r="D2377" s="7" t="s">
        <v>94</v>
      </c>
      <c r="E2377" s="7" t="s">
        <v>421</v>
      </c>
      <c r="F2377" t="s">
        <v>2507</v>
      </c>
      <c r="G2377" t="s">
        <v>2609</v>
      </c>
      <c r="H2377" t="s">
        <v>183</v>
      </c>
      <c r="I2377" t="s">
        <v>184</v>
      </c>
      <c r="J2377" t="s">
        <v>99</v>
      </c>
      <c r="K2377" t="s">
        <v>100</v>
      </c>
      <c r="L2377">
        <v>37.269017698699997</v>
      </c>
      <c r="M2377">
        <v>-119.712612764</v>
      </c>
      <c r="N2377" s="7" t="s">
        <v>2113</v>
      </c>
      <c r="O2377" s="7" t="s">
        <v>4268</v>
      </c>
      <c r="P2377" s="7" t="s">
        <v>2115</v>
      </c>
      <c r="Q2377" s="7" t="s">
        <v>141</v>
      </c>
      <c r="R2377" s="7">
        <v>132</v>
      </c>
      <c r="S2377" s="7">
        <v>1380</v>
      </c>
      <c r="T2377" s="7" t="s">
        <v>220</v>
      </c>
      <c r="U2377" s="7"/>
      <c r="V2377" s="7" t="s">
        <v>80</v>
      </c>
      <c r="W2377" s="8">
        <v>0</v>
      </c>
      <c r="X2377" s="8">
        <v>0</v>
      </c>
      <c r="Y2377" s="8">
        <v>1.0299242424242425</v>
      </c>
      <c r="Z2377" s="8">
        <v>1.0299242424242425</v>
      </c>
      <c r="AA2377" s="8">
        <v>0</v>
      </c>
      <c r="AB2377" s="8">
        <v>0</v>
      </c>
      <c r="AC2377" s="8">
        <v>0</v>
      </c>
      <c r="AD2377" s="8">
        <v>0</v>
      </c>
      <c r="AE2377" s="8">
        <v>0</v>
      </c>
      <c r="AF2377" s="8">
        <v>0</v>
      </c>
      <c r="AG2377" s="8">
        <v>0</v>
      </c>
      <c r="AH2377" s="8">
        <v>0</v>
      </c>
      <c r="AI2377" s="8">
        <v>0</v>
      </c>
      <c r="AJ2377" s="8">
        <v>0</v>
      </c>
      <c r="AK2377" s="8">
        <v>0</v>
      </c>
      <c r="AL2377" s="8">
        <v>0</v>
      </c>
      <c r="AM2377" s="8">
        <v>0</v>
      </c>
      <c r="AN2377" s="8">
        <v>0</v>
      </c>
      <c r="AO2377" s="8">
        <v>0</v>
      </c>
      <c r="AP2377" s="8">
        <v>0</v>
      </c>
      <c r="AQ2377" s="8">
        <v>0</v>
      </c>
      <c r="AR2377" s="8">
        <v>0</v>
      </c>
      <c r="AS2377" s="8">
        <v>0</v>
      </c>
      <c r="AT2377" s="8">
        <v>0</v>
      </c>
      <c r="AU2377" s="7">
        <v>0</v>
      </c>
      <c r="AV2377" s="7">
        <v>0</v>
      </c>
      <c r="AW2377" s="7">
        <v>0</v>
      </c>
      <c r="AX2377" s="7">
        <v>0</v>
      </c>
      <c r="AY2377" s="7">
        <v>0</v>
      </c>
      <c r="AZ2377" s="7">
        <v>0</v>
      </c>
      <c r="BA2377" s="7">
        <v>1.0299242424242425</v>
      </c>
      <c r="BB2377" s="7">
        <v>1.0299242424242425</v>
      </c>
      <c r="BC2377" s="8">
        <v>0</v>
      </c>
      <c r="BD2377" s="8">
        <v>0</v>
      </c>
      <c r="BE2377" s="8">
        <v>0</v>
      </c>
      <c r="BF2377" s="8">
        <v>0</v>
      </c>
      <c r="BG2377" s="8">
        <v>0</v>
      </c>
      <c r="BH2377" s="8">
        <v>0</v>
      </c>
      <c r="BI2377" s="8">
        <v>0</v>
      </c>
      <c r="BJ2377" s="8">
        <v>0</v>
      </c>
      <c r="BK2377" s="8">
        <v>0</v>
      </c>
      <c r="BL2377" s="8">
        <v>0</v>
      </c>
      <c r="BM2377" s="8">
        <v>0</v>
      </c>
      <c r="BN2377" s="8">
        <v>0</v>
      </c>
      <c r="BO2377" s="8">
        <v>0</v>
      </c>
      <c r="BP2377" s="8">
        <v>0</v>
      </c>
      <c r="BQ2377" s="8">
        <v>0</v>
      </c>
      <c r="BR2377" s="8">
        <v>0</v>
      </c>
    </row>
    <row r="2378" spans="1:70" x14ac:dyDescent="0.25">
      <c r="A2378" s="6">
        <v>35219097</v>
      </c>
      <c r="B2378" t="s">
        <v>4272</v>
      </c>
      <c r="C2378" s="7" t="s">
        <v>93</v>
      </c>
      <c r="D2378" s="7" t="s">
        <v>94</v>
      </c>
      <c r="E2378" s="7" t="s">
        <v>95</v>
      </c>
      <c r="F2378" t="s">
        <v>2507</v>
      </c>
      <c r="G2378" t="s">
        <v>2508</v>
      </c>
      <c r="H2378" t="s">
        <v>183</v>
      </c>
      <c r="I2378" t="s">
        <v>184</v>
      </c>
      <c r="J2378" t="s">
        <v>99</v>
      </c>
      <c r="K2378" t="s">
        <v>100</v>
      </c>
      <c r="L2378">
        <v>37.227680984499997</v>
      </c>
      <c r="M2378">
        <v>-119.6903646475</v>
      </c>
      <c r="N2378" s="7" t="s">
        <v>2113</v>
      </c>
      <c r="O2378" s="7" t="s">
        <v>4273</v>
      </c>
      <c r="P2378" s="7" t="s">
        <v>2115</v>
      </c>
      <c r="Q2378" s="7" t="s">
        <v>141</v>
      </c>
      <c r="R2378" s="7">
        <v>22</v>
      </c>
      <c r="S2378" s="7">
        <v>2019</v>
      </c>
      <c r="T2378" s="7" t="s">
        <v>220</v>
      </c>
      <c r="U2378" s="7"/>
      <c r="V2378" s="7" t="s">
        <v>200</v>
      </c>
      <c r="W2378" s="8">
        <v>2.4732954545454544</v>
      </c>
      <c r="X2378" s="8">
        <v>0</v>
      </c>
      <c r="Y2378" s="8">
        <v>0</v>
      </c>
      <c r="Z2378" s="8">
        <v>2.4732954545454544</v>
      </c>
      <c r="AA2378" s="8">
        <v>0</v>
      </c>
      <c r="AB2378" s="8">
        <v>0</v>
      </c>
      <c r="AC2378" s="8">
        <v>0</v>
      </c>
      <c r="AD2378" s="8">
        <v>0</v>
      </c>
      <c r="AE2378" s="8">
        <v>0</v>
      </c>
      <c r="AF2378" s="8">
        <v>0</v>
      </c>
      <c r="AG2378" s="8">
        <v>0</v>
      </c>
      <c r="AH2378" s="8">
        <v>0</v>
      </c>
      <c r="AI2378" s="8">
        <v>0</v>
      </c>
      <c r="AJ2378" s="8">
        <v>0</v>
      </c>
      <c r="AK2378" s="8">
        <v>0</v>
      </c>
      <c r="AL2378" s="8">
        <v>0</v>
      </c>
      <c r="AM2378" s="8">
        <v>0</v>
      </c>
      <c r="AN2378" s="8">
        <v>0</v>
      </c>
      <c r="AO2378" s="8">
        <v>0</v>
      </c>
      <c r="AP2378" s="8">
        <v>0</v>
      </c>
      <c r="AQ2378" s="8">
        <v>2.4732954545454549</v>
      </c>
      <c r="AR2378" s="8">
        <v>0</v>
      </c>
      <c r="AS2378" s="8">
        <v>0</v>
      </c>
      <c r="AT2378" s="8">
        <v>2.4732954545454549</v>
      </c>
      <c r="AU2378" s="7">
        <v>0</v>
      </c>
      <c r="AV2378" s="7">
        <v>0</v>
      </c>
      <c r="AW2378" s="7">
        <v>0</v>
      </c>
      <c r="AX2378" s="7">
        <v>0</v>
      </c>
      <c r="AY2378" s="7">
        <v>0</v>
      </c>
      <c r="AZ2378" s="7">
        <v>0</v>
      </c>
      <c r="BA2378" s="7">
        <v>0</v>
      </c>
      <c r="BB2378" s="7">
        <v>0</v>
      </c>
      <c r="BC2378" s="8">
        <v>0</v>
      </c>
      <c r="BD2378" s="8">
        <v>0</v>
      </c>
      <c r="BE2378" s="8">
        <v>0</v>
      </c>
      <c r="BF2378" s="8">
        <v>0</v>
      </c>
      <c r="BG2378" s="8">
        <v>0</v>
      </c>
      <c r="BH2378" s="8">
        <v>0</v>
      </c>
      <c r="BI2378" s="8">
        <v>0</v>
      </c>
      <c r="BJ2378" s="8">
        <v>0</v>
      </c>
      <c r="BK2378" s="8">
        <v>0</v>
      </c>
      <c r="BL2378" s="8">
        <v>0</v>
      </c>
      <c r="BM2378" s="8">
        <v>0</v>
      </c>
      <c r="BN2378" s="8">
        <v>0</v>
      </c>
      <c r="BO2378" s="8">
        <v>0</v>
      </c>
      <c r="BP2378" s="8">
        <v>0</v>
      </c>
      <c r="BQ2378" s="8">
        <v>0</v>
      </c>
      <c r="BR2378" s="8">
        <v>0</v>
      </c>
    </row>
    <row r="2379" spans="1:70" x14ac:dyDescent="0.25">
      <c r="A2379" s="6">
        <v>35098578</v>
      </c>
      <c r="B2379" t="s">
        <v>4274</v>
      </c>
      <c r="C2379" s="7" t="s">
        <v>101</v>
      </c>
      <c r="D2379" s="7" t="s">
        <v>94</v>
      </c>
      <c r="E2379" s="7" t="s">
        <v>95</v>
      </c>
      <c r="F2379" t="s">
        <v>2507</v>
      </c>
      <c r="G2379" t="s">
        <v>2508</v>
      </c>
      <c r="H2379" t="s">
        <v>1537</v>
      </c>
      <c r="I2379" t="s">
        <v>330</v>
      </c>
      <c r="J2379" t="s">
        <v>78</v>
      </c>
      <c r="K2379" t="s">
        <v>109</v>
      </c>
      <c r="L2379">
        <v>39.381682366200003</v>
      </c>
      <c r="M2379">
        <v>-120.9965594781</v>
      </c>
      <c r="N2379" s="7" t="s">
        <v>2031</v>
      </c>
      <c r="O2379" s="7" t="s">
        <v>4275</v>
      </c>
      <c r="P2379" s="7" t="s">
        <v>2033</v>
      </c>
      <c r="Q2379" s="7" t="s">
        <v>170</v>
      </c>
      <c r="R2379" s="7">
        <v>606</v>
      </c>
      <c r="S2379" s="7"/>
      <c r="T2379" s="7"/>
      <c r="U2379" s="7"/>
      <c r="V2379" s="7" t="s">
        <v>101</v>
      </c>
      <c r="W2379" s="8">
        <v>1.7954545454545454</v>
      </c>
      <c r="X2379" s="8">
        <v>0</v>
      </c>
      <c r="Y2379" s="8">
        <v>0</v>
      </c>
      <c r="Z2379" s="8">
        <v>1.7954545454545454</v>
      </c>
      <c r="AA2379" s="8">
        <v>0</v>
      </c>
      <c r="AB2379" s="8">
        <v>0</v>
      </c>
      <c r="AC2379" s="8">
        <v>0</v>
      </c>
      <c r="AD2379" s="8">
        <v>0</v>
      </c>
      <c r="AE2379" s="8">
        <v>1.7954545454545456</v>
      </c>
      <c r="AF2379" s="8">
        <v>0</v>
      </c>
      <c r="AG2379" s="8">
        <v>0</v>
      </c>
      <c r="AH2379" s="8">
        <v>1.7954545454545456</v>
      </c>
      <c r="AI2379" s="8">
        <v>0</v>
      </c>
      <c r="AJ2379" s="8">
        <v>0</v>
      </c>
      <c r="AK2379" s="8">
        <v>0</v>
      </c>
      <c r="AL2379" s="8">
        <v>0</v>
      </c>
      <c r="AM2379" s="8">
        <v>0</v>
      </c>
      <c r="AN2379" s="8">
        <v>0</v>
      </c>
      <c r="AO2379" s="8">
        <v>0</v>
      </c>
      <c r="AP2379" s="8">
        <v>0</v>
      </c>
      <c r="AQ2379" s="8">
        <v>0</v>
      </c>
      <c r="AR2379" s="8">
        <v>0</v>
      </c>
      <c r="AS2379" s="8">
        <v>0</v>
      </c>
      <c r="AT2379" s="8">
        <v>0</v>
      </c>
      <c r="AU2379" s="7">
        <v>0</v>
      </c>
      <c r="AV2379" s="7">
        <v>0</v>
      </c>
      <c r="AW2379" s="7">
        <v>0</v>
      </c>
      <c r="AX2379" s="7">
        <v>0</v>
      </c>
      <c r="AY2379" s="7">
        <v>0</v>
      </c>
      <c r="AZ2379" s="7">
        <v>0</v>
      </c>
      <c r="BA2379" s="7">
        <v>0</v>
      </c>
      <c r="BB2379" s="7">
        <v>0</v>
      </c>
      <c r="BC2379" s="8">
        <v>0</v>
      </c>
      <c r="BD2379" s="8">
        <v>0</v>
      </c>
      <c r="BE2379" s="8">
        <v>0</v>
      </c>
      <c r="BF2379" s="8">
        <v>0</v>
      </c>
      <c r="BG2379" s="8">
        <v>0</v>
      </c>
      <c r="BH2379" s="8">
        <v>0</v>
      </c>
      <c r="BI2379" s="8">
        <v>0</v>
      </c>
      <c r="BJ2379" s="8">
        <v>0</v>
      </c>
      <c r="BK2379" s="8">
        <v>0</v>
      </c>
      <c r="BL2379" s="8">
        <v>0</v>
      </c>
      <c r="BM2379" s="8">
        <v>0</v>
      </c>
      <c r="BN2379" s="8">
        <v>0</v>
      </c>
      <c r="BO2379" s="8">
        <v>0</v>
      </c>
      <c r="BP2379" s="8">
        <v>0</v>
      </c>
      <c r="BQ2379" s="8">
        <v>0</v>
      </c>
      <c r="BR2379" s="8">
        <v>0</v>
      </c>
    </row>
    <row r="2380" spans="1:70" x14ac:dyDescent="0.25">
      <c r="A2380" s="6">
        <v>35098579</v>
      </c>
      <c r="B2380" t="s">
        <v>4276</v>
      </c>
      <c r="C2380" s="7" t="s">
        <v>101</v>
      </c>
      <c r="D2380" s="7" t="s">
        <v>94</v>
      </c>
      <c r="E2380" s="7" t="s">
        <v>95</v>
      </c>
      <c r="F2380" t="s">
        <v>2507</v>
      </c>
      <c r="G2380" t="s">
        <v>2508</v>
      </c>
      <c r="H2380" t="s">
        <v>1537</v>
      </c>
      <c r="I2380" t="s">
        <v>330</v>
      </c>
      <c r="J2380" t="s">
        <v>78</v>
      </c>
      <c r="K2380" t="s">
        <v>109</v>
      </c>
      <c r="L2380">
        <v>39.371268158299998</v>
      </c>
      <c r="M2380">
        <v>-120.9963995829</v>
      </c>
      <c r="N2380" s="7" t="s">
        <v>2031</v>
      </c>
      <c r="O2380" s="7" t="s">
        <v>4275</v>
      </c>
      <c r="P2380" s="7" t="s">
        <v>2033</v>
      </c>
      <c r="Q2380" s="7" t="s">
        <v>170</v>
      </c>
      <c r="R2380" s="7">
        <v>606</v>
      </c>
      <c r="S2380" s="7"/>
      <c r="T2380" s="7"/>
      <c r="U2380" s="7"/>
      <c r="V2380" s="7" t="s">
        <v>101</v>
      </c>
      <c r="W2380" s="8">
        <v>1.4342803030303031</v>
      </c>
      <c r="X2380" s="8">
        <v>0</v>
      </c>
      <c r="Y2380" s="8">
        <v>0</v>
      </c>
      <c r="Z2380" s="8">
        <v>1.4342803030303031</v>
      </c>
      <c r="AA2380" s="8">
        <v>0</v>
      </c>
      <c r="AB2380" s="8">
        <v>0</v>
      </c>
      <c r="AC2380" s="8">
        <v>0</v>
      </c>
      <c r="AD2380" s="8">
        <v>0</v>
      </c>
      <c r="AE2380" s="8">
        <v>1.4342803030303031</v>
      </c>
      <c r="AF2380" s="8">
        <v>0</v>
      </c>
      <c r="AG2380" s="8">
        <v>0</v>
      </c>
      <c r="AH2380" s="8">
        <v>1.4342803030303031</v>
      </c>
      <c r="AI2380" s="8">
        <v>0</v>
      </c>
      <c r="AJ2380" s="8">
        <v>0</v>
      </c>
      <c r="AK2380" s="8">
        <v>0</v>
      </c>
      <c r="AL2380" s="8">
        <v>0</v>
      </c>
      <c r="AM2380" s="8">
        <v>0</v>
      </c>
      <c r="AN2380" s="8">
        <v>0</v>
      </c>
      <c r="AO2380" s="8">
        <v>0</v>
      </c>
      <c r="AP2380" s="8">
        <v>0</v>
      </c>
      <c r="AQ2380" s="8">
        <v>0</v>
      </c>
      <c r="AR2380" s="8">
        <v>0</v>
      </c>
      <c r="AS2380" s="8">
        <v>0</v>
      </c>
      <c r="AT2380" s="8">
        <v>0</v>
      </c>
      <c r="AU2380" s="7">
        <v>0</v>
      </c>
      <c r="AV2380" s="7">
        <v>0</v>
      </c>
      <c r="AW2380" s="7">
        <v>0</v>
      </c>
      <c r="AX2380" s="7">
        <v>0</v>
      </c>
      <c r="AY2380" s="7">
        <v>0</v>
      </c>
      <c r="AZ2380" s="7">
        <v>0</v>
      </c>
      <c r="BA2380" s="7">
        <v>0</v>
      </c>
      <c r="BB2380" s="7">
        <v>0</v>
      </c>
      <c r="BC2380" s="8">
        <v>0</v>
      </c>
      <c r="BD2380" s="8">
        <v>0</v>
      </c>
      <c r="BE2380" s="8">
        <v>0</v>
      </c>
      <c r="BF2380" s="8">
        <v>0</v>
      </c>
      <c r="BG2380" s="8">
        <v>0</v>
      </c>
      <c r="BH2380" s="8">
        <v>0</v>
      </c>
      <c r="BI2380" s="8">
        <v>0</v>
      </c>
      <c r="BJ2380" s="8">
        <v>0</v>
      </c>
      <c r="BK2380" s="8">
        <v>0</v>
      </c>
      <c r="BL2380" s="8">
        <v>0</v>
      </c>
      <c r="BM2380" s="8">
        <v>0</v>
      </c>
      <c r="BN2380" s="8">
        <v>0</v>
      </c>
      <c r="BO2380" s="8">
        <v>0</v>
      </c>
      <c r="BP2380" s="8">
        <v>0</v>
      </c>
      <c r="BQ2380" s="8">
        <v>0</v>
      </c>
      <c r="BR2380" s="8">
        <v>0</v>
      </c>
    </row>
    <row r="2381" spans="1:70" x14ac:dyDescent="0.25">
      <c r="A2381" s="6">
        <v>35098621</v>
      </c>
      <c r="B2381" t="s">
        <v>4277</v>
      </c>
      <c r="C2381" s="7" t="s">
        <v>93</v>
      </c>
      <c r="D2381" s="7" t="s">
        <v>94</v>
      </c>
      <c r="E2381" s="7" t="s">
        <v>95</v>
      </c>
      <c r="F2381" t="s">
        <v>2507</v>
      </c>
      <c r="G2381" t="s">
        <v>2508</v>
      </c>
      <c r="H2381" t="s">
        <v>1537</v>
      </c>
      <c r="I2381" t="s">
        <v>330</v>
      </c>
      <c r="J2381" t="s">
        <v>78</v>
      </c>
      <c r="K2381" t="s">
        <v>109</v>
      </c>
      <c r="L2381">
        <v>39.373026678400002</v>
      </c>
      <c r="M2381">
        <v>-120.99518289</v>
      </c>
      <c r="N2381" s="7" t="s">
        <v>2031</v>
      </c>
      <c r="O2381" s="7" t="s">
        <v>4275</v>
      </c>
      <c r="P2381" s="7" t="s">
        <v>2033</v>
      </c>
      <c r="Q2381" s="7" t="s">
        <v>170</v>
      </c>
      <c r="R2381" s="7">
        <v>606</v>
      </c>
      <c r="S2381" s="7"/>
      <c r="T2381" s="7"/>
      <c r="U2381" s="7"/>
      <c r="V2381" s="7" t="s">
        <v>101</v>
      </c>
      <c r="W2381" s="8">
        <v>0.36098484848484846</v>
      </c>
      <c r="X2381" s="8">
        <v>0.7104166666666667</v>
      </c>
      <c r="Y2381" s="8">
        <v>0</v>
      </c>
      <c r="Z2381" s="8">
        <v>1.071401515151515</v>
      </c>
      <c r="AA2381" s="8">
        <v>0</v>
      </c>
      <c r="AB2381" s="8">
        <v>0</v>
      </c>
      <c r="AC2381" s="8">
        <v>0</v>
      </c>
      <c r="AD2381" s="8">
        <v>0</v>
      </c>
      <c r="AE2381" s="8">
        <v>0</v>
      </c>
      <c r="AF2381" s="8">
        <v>0</v>
      </c>
      <c r="AG2381" s="8">
        <v>0</v>
      </c>
      <c r="AH2381" s="8">
        <v>0</v>
      </c>
      <c r="AI2381" s="8">
        <v>0.36098484848484841</v>
      </c>
      <c r="AJ2381" s="8">
        <v>0.7104166666666667</v>
      </c>
      <c r="AK2381" s="8">
        <v>0</v>
      </c>
      <c r="AL2381" s="8">
        <v>1.071401515151515</v>
      </c>
      <c r="AM2381" s="8">
        <v>0</v>
      </c>
      <c r="AN2381" s="8">
        <v>0</v>
      </c>
      <c r="AO2381" s="8">
        <v>0</v>
      </c>
      <c r="AP2381" s="8">
        <v>0</v>
      </c>
      <c r="AQ2381" s="8">
        <v>0</v>
      </c>
      <c r="AR2381" s="8">
        <v>0</v>
      </c>
      <c r="AS2381" s="8">
        <v>0</v>
      </c>
      <c r="AT2381" s="8">
        <v>0</v>
      </c>
      <c r="AU2381" s="7">
        <v>0</v>
      </c>
      <c r="AV2381" s="7">
        <v>0</v>
      </c>
      <c r="AW2381" s="7">
        <v>0</v>
      </c>
      <c r="AX2381" s="7">
        <v>0</v>
      </c>
      <c r="AY2381" s="7">
        <v>0</v>
      </c>
      <c r="AZ2381" s="7">
        <v>0</v>
      </c>
      <c r="BA2381" s="7">
        <v>0</v>
      </c>
      <c r="BB2381" s="7">
        <v>0</v>
      </c>
      <c r="BC2381" s="8">
        <v>0</v>
      </c>
      <c r="BD2381" s="8">
        <v>0</v>
      </c>
      <c r="BE2381" s="8">
        <v>0</v>
      </c>
      <c r="BF2381" s="8">
        <v>0</v>
      </c>
      <c r="BG2381" s="8">
        <v>0</v>
      </c>
      <c r="BH2381" s="8">
        <v>0</v>
      </c>
      <c r="BI2381" s="8">
        <v>0</v>
      </c>
      <c r="BJ2381" s="8">
        <v>0</v>
      </c>
      <c r="BK2381" s="8">
        <v>0</v>
      </c>
      <c r="BL2381" s="8">
        <v>0</v>
      </c>
      <c r="BM2381" s="8">
        <v>0</v>
      </c>
      <c r="BN2381" s="8">
        <v>0</v>
      </c>
      <c r="BO2381" s="8">
        <v>0</v>
      </c>
      <c r="BP2381" s="8">
        <v>0</v>
      </c>
      <c r="BQ2381" s="8">
        <v>0</v>
      </c>
      <c r="BR2381" s="8">
        <v>0</v>
      </c>
    </row>
    <row r="2382" spans="1:70" x14ac:dyDescent="0.25">
      <c r="A2382" s="6">
        <v>35098622</v>
      </c>
      <c r="B2382" t="s">
        <v>4278</v>
      </c>
      <c r="C2382" s="7" t="s">
        <v>93</v>
      </c>
      <c r="D2382" s="7" t="s">
        <v>94</v>
      </c>
      <c r="E2382" s="7" t="s">
        <v>95</v>
      </c>
      <c r="F2382" t="s">
        <v>2507</v>
      </c>
      <c r="G2382" t="s">
        <v>2508</v>
      </c>
      <c r="H2382" t="s">
        <v>1537</v>
      </c>
      <c r="I2382" t="s">
        <v>330</v>
      </c>
      <c r="J2382" t="s">
        <v>78</v>
      </c>
      <c r="K2382" t="s">
        <v>109</v>
      </c>
      <c r="L2382">
        <v>39.371170169899997</v>
      </c>
      <c r="M2382">
        <v>-120.99531189370001</v>
      </c>
      <c r="N2382" s="7" t="s">
        <v>2031</v>
      </c>
      <c r="O2382" s="7" t="s">
        <v>4275</v>
      </c>
      <c r="P2382" s="7" t="s">
        <v>2033</v>
      </c>
      <c r="Q2382" s="7" t="s">
        <v>170</v>
      </c>
      <c r="R2382" s="7">
        <v>606</v>
      </c>
      <c r="S2382" s="7"/>
      <c r="T2382" s="7"/>
      <c r="U2382" s="7"/>
      <c r="V2382" s="7" t="s">
        <v>101</v>
      </c>
      <c r="W2382" s="8">
        <v>2.4812500000000002</v>
      </c>
      <c r="X2382" s="8">
        <v>0</v>
      </c>
      <c r="Y2382" s="8">
        <v>0</v>
      </c>
      <c r="Z2382" s="8">
        <v>2.4812500000000002</v>
      </c>
      <c r="AA2382" s="8">
        <v>0</v>
      </c>
      <c r="AB2382" s="8">
        <v>0</v>
      </c>
      <c r="AC2382" s="8">
        <v>0</v>
      </c>
      <c r="AD2382" s="8">
        <v>0</v>
      </c>
      <c r="AE2382" s="8">
        <v>2.4812499999999997</v>
      </c>
      <c r="AF2382" s="8">
        <v>0</v>
      </c>
      <c r="AG2382" s="8">
        <v>0</v>
      </c>
      <c r="AH2382" s="8">
        <v>2.4812499999999997</v>
      </c>
      <c r="AI2382" s="8">
        <v>0</v>
      </c>
      <c r="AJ2382" s="8">
        <v>0</v>
      </c>
      <c r="AK2382" s="8">
        <v>0</v>
      </c>
      <c r="AL2382" s="8">
        <v>0</v>
      </c>
      <c r="AM2382" s="8">
        <v>0</v>
      </c>
      <c r="AN2382" s="8">
        <v>0</v>
      </c>
      <c r="AO2382" s="8">
        <v>0</v>
      </c>
      <c r="AP2382" s="8">
        <v>0</v>
      </c>
      <c r="AQ2382" s="8">
        <v>0</v>
      </c>
      <c r="AR2382" s="8">
        <v>0</v>
      </c>
      <c r="AS2382" s="8">
        <v>0</v>
      </c>
      <c r="AT2382" s="8">
        <v>0</v>
      </c>
      <c r="AU2382" s="7">
        <v>0</v>
      </c>
      <c r="AV2382" s="7">
        <v>0</v>
      </c>
      <c r="AW2382" s="7">
        <v>0</v>
      </c>
      <c r="AX2382" s="7">
        <v>0</v>
      </c>
      <c r="AY2382" s="7">
        <v>0</v>
      </c>
      <c r="AZ2382" s="7">
        <v>0</v>
      </c>
      <c r="BA2382" s="7">
        <v>0</v>
      </c>
      <c r="BB2382" s="7">
        <v>0</v>
      </c>
      <c r="BC2382" s="8">
        <v>0</v>
      </c>
      <c r="BD2382" s="8">
        <v>0</v>
      </c>
      <c r="BE2382" s="8">
        <v>0</v>
      </c>
      <c r="BF2382" s="8">
        <v>0</v>
      </c>
      <c r="BG2382" s="8">
        <v>0</v>
      </c>
      <c r="BH2382" s="8">
        <v>0</v>
      </c>
      <c r="BI2382" s="8">
        <v>0</v>
      </c>
      <c r="BJ2382" s="8">
        <v>0</v>
      </c>
      <c r="BK2382" s="8">
        <v>0</v>
      </c>
      <c r="BL2382" s="8">
        <v>0</v>
      </c>
      <c r="BM2382" s="8">
        <v>0</v>
      </c>
      <c r="BN2382" s="8">
        <v>0</v>
      </c>
      <c r="BO2382" s="8">
        <v>0</v>
      </c>
      <c r="BP2382" s="8">
        <v>0</v>
      </c>
      <c r="BQ2382" s="8">
        <v>0</v>
      </c>
      <c r="BR2382" s="8">
        <v>0</v>
      </c>
    </row>
    <row r="2383" spans="1:70" x14ac:dyDescent="0.25">
      <c r="A2383" s="6">
        <v>74022382</v>
      </c>
      <c r="B2383" t="s">
        <v>4279</v>
      </c>
      <c r="C2383" s="7" t="s">
        <v>101</v>
      </c>
      <c r="D2383" s="7" t="s">
        <v>94</v>
      </c>
      <c r="E2383" s="7" t="s">
        <v>95</v>
      </c>
      <c r="F2383" t="s">
        <v>2507</v>
      </c>
      <c r="G2383" t="s">
        <v>2508</v>
      </c>
      <c r="H2383" t="s">
        <v>1537</v>
      </c>
      <c r="I2383" t="s">
        <v>330</v>
      </c>
      <c r="J2383" t="s">
        <v>78</v>
      </c>
      <c r="K2383" t="s">
        <v>109</v>
      </c>
      <c r="L2383">
        <v>39.3853842742</v>
      </c>
      <c r="M2383">
        <v>-121.0338563641</v>
      </c>
      <c r="N2383" s="7" t="s">
        <v>2031</v>
      </c>
      <c r="O2383" s="7" t="s">
        <v>4275</v>
      </c>
      <c r="P2383" s="7" t="s">
        <v>2033</v>
      </c>
      <c r="Q2383" s="7" t="s">
        <v>170</v>
      </c>
      <c r="R2383" s="7">
        <v>606</v>
      </c>
      <c r="S2383" s="7"/>
      <c r="T2383" s="7"/>
      <c r="U2383" s="7"/>
      <c r="V2383" s="7" t="s">
        <v>101</v>
      </c>
      <c r="W2383" s="8">
        <v>2.346401515151515</v>
      </c>
      <c r="X2383" s="8">
        <v>0</v>
      </c>
      <c r="Y2383" s="8">
        <v>0</v>
      </c>
      <c r="Z2383" s="8">
        <v>2.346401515151515</v>
      </c>
      <c r="AA2383" s="8">
        <v>0</v>
      </c>
      <c r="AB2383" s="8">
        <v>0</v>
      </c>
      <c r="AC2383" s="8">
        <v>0</v>
      </c>
      <c r="AD2383" s="8">
        <v>0</v>
      </c>
      <c r="AE2383" s="8">
        <v>2.3464015151515154</v>
      </c>
      <c r="AF2383" s="8">
        <v>0</v>
      </c>
      <c r="AG2383" s="8">
        <v>0</v>
      </c>
      <c r="AH2383" s="8">
        <v>2.3464015151515154</v>
      </c>
      <c r="AI2383" s="8">
        <v>0</v>
      </c>
      <c r="AJ2383" s="8">
        <v>0</v>
      </c>
      <c r="AK2383" s="8">
        <v>0</v>
      </c>
      <c r="AL2383" s="8">
        <v>0</v>
      </c>
      <c r="AM2383" s="8">
        <v>0</v>
      </c>
      <c r="AN2383" s="8">
        <v>0</v>
      </c>
      <c r="AO2383" s="8">
        <v>0</v>
      </c>
      <c r="AP2383" s="8">
        <v>0</v>
      </c>
      <c r="AQ2383" s="8">
        <v>0</v>
      </c>
      <c r="AR2383" s="8">
        <v>0</v>
      </c>
      <c r="AS2383" s="8">
        <v>0</v>
      </c>
      <c r="AT2383" s="8">
        <v>0</v>
      </c>
      <c r="AU2383" s="7">
        <v>0</v>
      </c>
      <c r="AV2383" s="7">
        <v>0</v>
      </c>
      <c r="AW2383" s="7">
        <v>0</v>
      </c>
      <c r="AX2383" s="7">
        <v>0</v>
      </c>
      <c r="AY2383" s="7">
        <v>0</v>
      </c>
      <c r="AZ2383" s="7">
        <v>0</v>
      </c>
      <c r="BA2383" s="7">
        <v>0</v>
      </c>
      <c r="BB2383" s="7">
        <v>0</v>
      </c>
      <c r="BC2383" s="8">
        <v>0</v>
      </c>
      <c r="BD2383" s="8">
        <v>0</v>
      </c>
      <c r="BE2383" s="8">
        <v>0</v>
      </c>
      <c r="BF2383" s="8">
        <v>0</v>
      </c>
      <c r="BG2383" s="8">
        <v>0</v>
      </c>
      <c r="BH2383" s="8">
        <v>0</v>
      </c>
      <c r="BI2383" s="8">
        <v>0</v>
      </c>
      <c r="BJ2383" s="8">
        <v>0</v>
      </c>
      <c r="BK2383" s="8">
        <v>0</v>
      </c>
      <c r="BL2383" s="8">
        <v>0</v>
      </c>
      <c r="BM2383" s="8">
        <v>0</v>
      </c>
      <c r="BN2383" s="8">
        <v>0</v>
      </c>
      <c r="BO2383" s="8">
        <v>0</v>
      </c>
      <c r="BP2383" s="8">
        <v>0</v>
      </c>
      <c r="BQ2383" s="8">
        <v>0</v>
      </c>
      <c r="BR2383" s="8">
        <v>0</v>
      </c>
    </row>
    <row r="2384" spans="1:70" x14ac:dyDescent="0.25">
      <c r="A2384" s="6">
        <v>35362666</v>
      </c>
      <c r="B2384" t="s">
        <v>4280</v>
      </c>
      <c r="C2384" s="7" t="s">
        <v>421</v>
      </c>
      <c r="D2384" s="7" t="s">
        <v>2647</v>
      </c>
      <c r="E2384" s="7" t="s">
        <v>421</v>
      </c>
      <c r="F2384" t="s">
        <v>2507</v>
      </c>
      <c r="G2384" t="s">
        <v>2648</v>
      </c>
      <c r="H2384" t="s">
        <v>1980</v>
      </c>
      <c r="I2384" t="s">
        <v>1987</v>
      </c>
      <c r="J2384" t="s">
        <v>508</v>
      </c>
      <c r="K2384" t="s">
        <v>1981</v>
      </c>
      <c r="L2384">
        <v>37.933149219699999</v>
      </c>
      <c r="M2384">
        <v>-121.94195762050001</v>
      </c>
      <c r="N2384" s="7" t="s">
        <v>4281</v>
      </c>
      <c r="O2384" s="7" t="s">
        <v>4282</v>
      </c>
      <c r="P2384" s="7" t="s">
        <v>4283</v>
      </c>
      <c r="Q2384" s="7" t="s">
        <v>122</v>
      </c>
      <c r="R2384" s="7">
        <v>2561</v>
      </c>
      <c r="S2384" s="7">
        <v>100</v>
      </c>
      <c r="T2384" s="7" t="s">
        <v>123</v>
      </c>
      <c r="U2384" s="7"/>
      <c r="V2384" s="7" t="s">
        <v>790</v>
      </c>
      <c r="W2384" s="8">
        <v>0</v>
      </c>
      <c r="X2384" s="8">
        <v>0.67992424242424243</v>
      </c>
      <c r="Y2384" s="8">
        <v>0</v>
      </c>
      <c r="Z2384" s="8">
        <v>0.67992424242424243</v>
      </c>
      <c r="AA2384" s="8">
        <v>0</v>
      </c>
      <c r="AB2384" s="8">
        <v>0</v>
      </c>
      <c r="AC2384" s="8">
        <v>0</v>
      </c>
      <c r="AD2384" s="8">
        <v>0</v>
      </c>
      <c r="AE2384" s="8">
        <v>0</v>
      </c>
      <c r="AF2384" s="8">
        <v>0</v>
      </c>
      <c r="AG2384" s="8">
        <v>0</v>
      </c>
      <c r="AH2384" s="8">
        <v>0</v>
      </c>
      <c r="AI2384" s="8">
        <v>0</v>
      </c>
      <c r="AJ2384" s="8">
        <v>0</v>
      </c>
      <c r="AK2384" s="8">
        <v>0</v>
      </c>
      <c r="AL2384" s="8">
        <v>0</v>
      </c>
      <c r="AM2384" s="8">
        <v>0</v>
      </c>
      <c r="AN2384" s="8">
        <v>0</v>
      </c>
      <c r="AO2384" s="8">
        <v>0</v>
      </c>
      <c r="AP2384" s="8">
        <v>0</v>
      </c>
      <c r="AQ2384" s="8">
        <v>0</v>
      </c>
      <c r="AR2384" s="8">
        <v>0</v>
      </c>
      <c r="AS2384" s="8">
        <v>0</v>
      </c>
      <c r="AT2384" s="8">
        <v>0</v>
      </c>
      <c r="AU2384" s="7">
        <v>0</v>
      </c>
      <c r="AV2384" s="7">
        <v>0</v>
      </c>
      <c r="AW2384" s="7">
        <v>0</v>
      </c>
      <c r="AX2384" s="7">
        <v>0</v>
      </c>
      <c r="AY2384" s="7">
        <v>0</v>
      </c>
      <c r="AZ2384" s="7">
        <v>0</v>
      </c>
      <c r="BA2384" s="7">
        <v>0</v>
      </c>
      <c r="BB2384" s="7">
        <v>0</v>
      </c>
      <c r="BC2384" s="8">
        <v>0</v>
      </c>
      <c r="BD2384" s="8">
        <v>0</v>
      </c>
      <c r="BE2384" s="8">
        <v>0</v>
      </c>
      <c r="BF2384" s="8">
        <v>0</v>
      </c>
      <c r="BG2384" s="8">
        <v>0</v>
      </c>
      <c r="BH2384" s="8">
        <v>0</v>
      </c>
      <c r="BI2384" s="8">
        <v>0</v>
      </c>
      <c r="BJ2384" s="8">
        <v>0</v>
      </c>
      <c r="BK2384" s="8">
        <v>0</v>
      </c>
      <c r="BL2384" s="8">
        <v>0.67992424242424243</v>
      </c>
      <c r="BM2384" s="8">
        <v>0</v>
      </c>
      <c r="BN2384" s="8">
        <v>0.67992424242424243</v>
      </c>
      <c r="BO2384" s="8">
        <v>0</v>
      </c>
      <c r="BP2384" s="8">
        <v>0</v>
      </c>
      <c r="BQ2384" s="8">
        <v>0</v>
      </c>
      <c r="BR2384" s="8">
        <v>0</v>
      </c>
    </row>
    <row r="2385" spans="1:70" x14ac:dyDescent="0.25">
      <c r="A2385" s="6">
        <v>35379381</v>
      </c>
      <c r="B2385" t="s">
        <v>4284</v>
      </c>
      <c r="C2385" s="7" t="s">
        <v>421</v>
      </c>
      <c r="D2385" s="7" t="s">
        <v>2647</v>
      </c>
      <c r="E2385" s="7" t="s">
        <v>421</v>
      </c>
      <c r="F2385" t="s">
        <v>2507</v>
      </c>
      <c r="G2385" t="s">
        <v>2648</v>
      </c>
      <c r="H2385" t="s">
        <v>1980</v>
      </c>
      <c r="I2385" t="s">
        <v>1987</v>
      </c>
      <c r="J2385" t="s">
        <v>508</v>
      </c>
      <c r="K2385" t="s">
        <v>1981</v>
      </c>
      <c r="L2385">
        <v>37.924685783100003</v>
      </c>
      <c r="M2385">
        <v>-121.9143799619</v>
      </c>
      <c r="N2385" s="7" t="s">
        <v>4281</v>
      </c>
      <c r="O2385" s="7" t="s">
        <v>4285</v>
      </c>
      <c r="P2385" s="7" t="s">
        <v>4283</v>
      </c>
      <c r="Q2385" s="7" t="s">
        <v>122</v>
      </c>
      <c r="R2385" s="7">
        <v>400</v>
      </c>
      <c r="S2385" s="7">
        <v>115</v>
      </c>
      <c r="T2385" s="7" t="s">
        <v>123</v>
      </c>
      <c r="U2385" s="7"/>
      <c r="V2385" s="7" t="s">
        <v>790</v>
      </c>
      <c r="W2385" s="8">
        <v>0</v>
      </c>
      <c r="X2385" s="8">
        <v>10.4</v>
      </c>
      <c r="Y2385" s="8">
        <v>0</v>
      </c>
      <c r="Z2385" s="8">
        <v>10.4</v>
      </c>
      <c r="AA2385" s="8">
        <v>0</v>
      </c>
      <c r="AB2385" s="8">
        <v>0</v>
      </c>
      <c r="AC2385" s="8">
        <v>0</v>
      </c>
      <c r="AD2385" s="8">
        <v>0</v>
      </c>
      <c r="AE2385" s="8">
        <v>0</v>
      </c>
      <c r="AF2385" s="8">
        <v>0</v>
      </c>
      <c r="AG2385" s="8">
        <v>0</v>
      </c>
      <c r="AH2385" s="8">
        <v>0</v>
      </c>
      <c r="AI2385" s="8">
        <v>0</v>
      </c>
      <c r="AJ2385" s="8">
        <v>0</v>
      </c>
      <c r="AK2385" s="8">
        <v>0</v>
      </c>
      <c r="AL2385" s="8">
        <v>0</v>
      </c>
      <c r="AM2385" s="8">
        <v>0</v>
      </c>
      <c r="AN2385" s="8">
        <v>0</v>
      </c>
      <c r="AO2385" s="8">
        <v>0</v>
      </c>
      <c r="AP2385" s="8">
        <v>0</v>
      </c>
      <c r="AQ2385" s="8">
        <v>0</v>
      </c>
      <c r="AR2385" s="8">
        <v>0</v>
      </c>
      <c r="AS2385" s="8">
        <v>0</v>
      </c>
      <c r="AT2385" s="8">
        <v>0</v>
      </c>
      <c r="AU2385" s="7">
        <v>0</v>
      </c>
      <c r="AV2385" s="7">
        <v>0</v>
      </c>
      <c r="AW2385" s="7">
        <v>0</v>
      </c>
      <c r="AX2385" s="7">
        <v>0</v>
      </c>
      <c r="AY2385" s="7">
        <v>0</v>
      </c>
      <c r="AZ2385" s="7">
        <v>0</v>
      </c>
      <c r="BA2385" s="7">
        <v>0</v>
      </c>
      <c r="BB2385" s="7">
        <v>0</v>
      </c>
      <c r="BC2385" s="8">
        <v>0</v>
      </c>
      <c r="BD2385" s="8">
        <v>0</v>
      </c>
      <c r="BE2385" s="8">
        <v>0</v>
      </c>
      <c r="BF2385" s="8">
        <v>0</v>
      </c>
      <c r="BG2385" s="8">
        <v>0</v>
      </c>
      <c r="BH2385" s="8">
        <v>0</v>
      </c>
      <c r="BI2385" s="8">
        <v>0</v>
      </c>
      <c r="BJ2385" s="8">
        <v>0</v>
      </c>
      <c r="BK2385" s="8">
        <v>0</v>
      </c>
      <c r="BL2385" s="8">
        <v>10.4</v>
      </c>
      <c r="BM2385" s="8">
        <v>0</v>
      </c>
      <c r="BN2385" s="8">
        <v>10.4</v>
      </c>
      <c r="BO2385" s="8">
        <v>0</v>
      </c>
      <c r="BP2385" s="8">
        <v>0</v>
      </c>
      <c r="BQ2385" s="8">
        <v>0</v>
      </c>
      <c r="BR2385" s="8">
        <v>0</v>
      </c>
    </row>
    <row r="2386" spans="1:70" x14ac:dyDescent="0.25">
      <c r="A2386" s="6">
        <v>35385802</v>
      </c>
      <c r="B2386" t="s">
        <v>4286</v>
      </c>
      <c r="C2386" s="7" t="s">
        <v>421</v>
      </c>
      <c r="D2386" s="7" t="s">
        <v>2647</v>
      </c>
      <c r="E2386" s="7" t="s">
        <v>421</v>
      </c>
      <c r="F2386" t="s">
        <v>2507</v>
      </c>
      <c r="G2386" t="s">
        <v>2648</v>
      </c>
      <c r="H2386" t="s">
        <v>1980</v>
      </c>
      <c r="I2386" t="s">
        <v>1987</v>
      </c>
      <c r="J2386" t="s">
        <v>508</v>
      </c>
      <c r="K2386" t="s">
        <v>1981</v>
      </c>
      <c r="L2386">
        <v>37.9038474643</v>
      </c>
      <c r="M2386">
        <v>-121.87409097130001</v>
      </c>
      <c r="N2386" s="7" t="s">
        <v>4281</v>
      </c>
      <c r="O2386" s="7" t="s">
        <v>4287</v>
      </c>
      <c r="P2386" s="7" t="s">
        <v>4283</v>
      </c>
      <c r="Q2386" s="7" t="s">
        <v>170</v>
      </c>
      <c r="R2386" s="7">
        <v>377</v>
      </c>
      <c r="S2386" s="7">
        <v>15</v>
      </c>
      <c r="T2386" s="7" t="s">
        <v>123</v>
      </c>
      <c r="U2386" s="7"/>
      <c r="V2386" s="7" t="s">
        <v>2625</v>
      </c>
      <c r="W2386" s="8">
        <v>0</v>
      </c>
      <c r="X2386" s="8">
        <v>9.6</v>
      </c>
      <c r="Y2386" s="8">
        <v>0</v>
      </c>
      <c r="Z2386" s="8">
        <v>9.6</v>
      </c>
      <c r="AA2386" s="8">
        <v>0</v>
      </c>
      <c r="AB2386" s="8">
        <v>0</v>
      </c>
      <c r="AC2386" s="8">
        <v>0</v>
      </c>
      <c r="AD2386" s="8">
        <v>0</v>
      </c>
      <c r="AE2386" s="8">
        <v>0</v>
      </c>
      <c r="AF2386" s="8">
        <v>0</v>
      </c>
      <c r="AG2386" s="8">
        <v>0</v>
      </c>
      <c r="AH2386" s="8">
        <v>0</v>
      </c>
      <c r="AI2386" s="8">
        <v>0</v>
      </c>
      <c r="AJ2386" s="8">
        <v>0</v>
      </c>
      <c r="AK2386" s="8">
        <v>0</v>
      </c>
      <c r="AL2386" s="8">
        <v>0</v>
      </c>
      <c r="AM2386" s="8">
        <v>0</v>
      </c>
      <c r="AN2386" s="8">
        <v>0</v>
      </c>
      <c r="AO2386" s="8">
        <v>0</v>
      </c>
      <c r="AP2386" s="8">
        <v>0</v>
      </c>
      <c r="AQ2386" s="8">
        <v>0</v>
      </c>
      <c r="AR2386" s="8">
        <v>0</v>
      </c>
      <c r="AS2386" s="8">
        <v>0</v>
      </c>
      <c r="AT2386" s="8">
        <v>0</v>
      </c>
      <c r="AU2386" s="7">
        <v>0</v>
      </c>
      <c r="AV2386" s="7">
        <v>0</v>
      </c>
      <c r="AW2386" s="7">
        <v>0</v>
      </c>
      <c r="AX2386" s="7">
        <v>0</v>
      </c>
      <c r="AY2386" s="7">
        <v>0</v>
      </c>
      <c r="AZ2386" s="7">
        <v>0</v>
      </c>
      <c r="BA2386" s="7">
        <v>0</v>
      </c>
      <c r="BB2386" s="7">
        <v>0</v>
      </c>
      <c r="BC2386" s="8">
        <v>0</v>
      </c>
      <c r="BD2386" s="8">
        <v>0</v>
      </c>
      <c r="BE2386" s="8">
        <v>0</v>
      </c>
      <c r="BF2386" s="8">
        <v>0</v>
      </c>
      <c r="BG2386" s="8">
        <v>0</v>
      </c>
      <c r="BH2386" s="8">
        <v>0</v>
      </c>
      <c r="BI2386" s="8">
        <v>0</v>
      </c>
      <c r="BJ2386" s="8">
        <v>0</v>
      </c>
      <c r="BK2386" s="8">
        <v>0</v>
      </c>
      <c r="BL2386" s="8">
        <v>9.6</v>
      </c>
      <c r="BM2386" s="8">
        <v>0</v>
      </c>
      <c r="BN2386" s="8">
        <v>9.6</v>
      </c>
      <c r="BO2386" s="8">
        <v>0</v>
      </c>
      <c r="BP2386" s="8">
        <v>0</v>
      </c>
      <c r="BQ2386" s="8">
        <v>0</v>
      </c>
      <c r="BR2386" s="8">
        <v>0</v>
      </c>
    </row>
    <row r="2387" spans="1:70" x14ac:dyDescent="0.25">
      <c r="A2387" s="6">
        <v>35225593</v>
      </c>
      <c r="B2387" t="s">
        <v>4288</v>
      </c>
      <c r="C2387" s="7" t="s">
        <v>86</v>
      </c>
      <c r="D2387" s="7" t="s">
        <v>94</v>
      </c>
      <c r="E2387" s="7" t="s">
        <v>87</v>
      </c>
      <c r="F2387" t="s">
        <v>2507</v>
      </c>
      <c r="G2387" t="s">
        <v>2508</v>
      </c>
      <c r="H2387" t="s">
        <v>1980</v>
      </c>
      <c r="I2387" t="s">
        <v>1987</v>
      </c>
      <c r="J2387" t="s">
        <v>508</v>
      </c>
      <c r="K2387" t="s">
        <v>1981</v>
      </c>
      <c r="L2387">
        <v>37.887922766199999</v>
      </c>
      <c r="M2387">
        <v>-121.8675766054</v>
      </c>
      <c r="N2387" s="7" t="s">
        <v>4281</v>
      </c>
      <c r="O2387" s="7" t="s">
        <v>4287</v>
      </c>
      <c r="P2387" s="7" t="s">
        <v>4283</v>
      </c>
      <c r="Q2387" s="7" t="s">
        <v>170</v>
      </c>
      <c r="R2387" s="7">
        <v>377</v>
      </c>
      <c r="S2387" s="7">
        <v>15</v>
      </c>
      <c r="T2387" s="7" t="s">
        <v>123</v>
      </c>
      <c r="U2387" s="7"/>
      <c r="V2387" s="7" t="s">
        <v>321</v>
      </c>
      <c r="W2387" s="8">
        <v>1.1755681818181818</v>
      </c>
      <c r="X2387" s="8">
        <v>0</v>
      </c>
      <c r="Y2387" s="8">
        <v>0</v>
      </c>
      <c r="Z2387" s="8">
        <v>1.1755681818181818</v>
      </c>
      <c r="AA2387" s="8">
        <v>0</v>
      </c>
      <c r="AB2387" s="8">
        <v>0</v>
      </c>
      <c r="AC2387" s="8">
        <v>0</v>
      </c>
      <c r="AD2387" s="8">
        <v>0</v>
      </c>
      <c r="AE2387" s="8">
        <v>0</v>
      </c>
      <c r="AF2387" s="8">
        <v>0</v>
      </c>
      <c r="AG2387" s="8">
        <v>0</v>
      </c>
      <c r="AH2387" s="8">
        <v>0</v>
      </c>
      <c r="AI2387" s="8">
        <v>0</v>
      </c>
      <c r="AJ2387" s="8">
        <v>0</v>
      </c>
      <c r="AK2387" s="8">
        <v>0</v>
      </c>
      <c r="AL2387" s="8">
        <v>0</v>
      </c>
      <c r="AM2387" s="8">
        <v>0</v>
      </c>
      <c r="AN2387" s="8">
        <v>0</v>
      </c>
      <c r="AO2387" s="8">
        <v>0</v>
      </c>
      <c r="AP2387" s="8">
        <v>0</v>
      </c>
      <c r="AQ2387" s="8">
        <v>0</v>
      </c>
      <c r="AR2387" s="8">
        <v>0</v>
      </c>
      <c r="AS2387" s="8">
        <v>0</v>
      </c>
      <c r="AT2387" s="8">
        <v>0</v>
      </c>
      <c r="AU2387" s="7">
        <v>0</v>
      </c>
      <c r="AV2387" s="7">
        <v>0</v>
      </c>
      <c r="AW2387" s="7">
        <v>0</v>
      </c>
      <c r="AX2387" s="7">
        <v>0</v>
      </c>
      <c r="AY2387" s="7">
        <v>0</v>
      </c>
      <c r="AZ2387" s="7">
        <v>0</v>
      </c>
      <c r="BA2387" s="7">
        <v>0</v>
      </c>
      <c r="BB2387" s="7">
        <v>0</v>
      </c>
      <c r="BC2387" s="8">
        <v>0</v>
      </c>
      <c r="BD2387" s="8">
        <v>0</v>
      </c>
      <c r="BE2387" s="8">
        <v>0</v>
      </c>
      <c r="BF2387" s="8">
        <v>0</v>
      </c>
      <c r="BG2387" s="8">
        <v>1.1755681818181818</v>
      </c>
      <c r="BH2387" s="8">
        <v>0</v>
      </c>
      <c r="BI2387" s="8">
        <v>0</v>
      </c>
      <c r="BJ2387" s="8">
        <v>1.1755681818181818</v>
      </c>
      <c r="BK2387" s="8">
        <v>0</v>
      </c>
      <c r="BL2387" s="8">
        <v>0</v>
      </c>
      <c r="BM2387" s="8">
        <v>0</v>
      </c>
      <c r="BN2387" s="8">
        <v>0</v>
      </c>
      <c r="BO2387" s="8">
        <v>0</v>
      </c>
      <c r="BP2387" s="8">
        <v>0</v>
      </c>
      <c r="BQ2387" s="8">
        <v>0</v>
      </c>
      <c r="BR2387" s="8">
        <v>0</v>
      </c>
    </row>
    <row r="2388" spans="1:70" x14ac:dyDescent="0.25">
      <c r="A2388" s="6">
        <v>35192280</v>
      </c>
      <c r="B2388" t="s">
        <v>4289</v>
      </c>
      <c r="C2388" s="7" t="s">
        <v>137</v>
      </c>
      <c r="D2388" s="7" t="s">
        <v>94</v>
      </c>
      <c r="E2388" s="7" t="s">
        <v>95</v>
      </c>
      <c r="F2388" t="s">
        <v>2507</v>
      </c>
      <c r="G2388" t="s">
        <v>2508</v>
      </c>
      <c r="H2388" t="s">
        <v>1980</v>
      </c>
      <c r="I2388" t="s">
        <v>1987</v>
      </c>
      <c r="J2388" t="s">
        <v>508</v>
      </c>
      <c r="K2388" t="s">
        <v>1981</v>
      </c>
      <c r="L2388">
        <v>37.868373587599997</v>
      </c>
      <c r="M2388">
        <v>-121.8573496906</v>
      </c>
      <c r="N2388" s="7" t="s">
        <v>4281</v>
      </c>
      <c r="O2388" s="7" t="s">
        <v>4287</v>
      </c>
      <c r="P2388" s="7" t="s">
        <v>4283</v>
      </c>
      <c r="Q2388" s="7" t="s">
        <v>170</v>
      </c>
      <c r="R2388" s="7">
        <v>377</v>
      </c>
      <c r="S2388" s="7">
        <v>15</v>
      </c>
      <c r="T2388" s="7" t="s">
        <v>123</v>
      </c>
      <c r="U2388" s="7" t="s">
        <v>211</v>
      </c>
      <c r="V2388" s="7" t="s">
        <v>80</v>
      </c>
      <c r="W2388" s="8">
        <v>0</v>
      </c>
      <c r="X2388" s="8">
        <v>1.678409090909091</v>
      </c>
      <c r="Y2388" s="8">
        <v>0</v>
      </c>
      <c r="Z2388" s="8">
        <v>1.678409090909091</v>
      </c>
      <c r="AA2388" s="8">
        <v>0</v>
      </c>
      <c r="AB2388" s="8">
        <v>0</v>
      </c>
      <c r="AC2388" s="8">
        <v>0</v>
      </c>
      <c r="AD2388" s="8">
        <v>0</v>
      </c>
      <c r="AE2388" s="8">
        <v>0</v>
      </c>
      <c r="AF2388" s="8">
        <v>0</v>
      </c>
      <c r="AG2388" s="8">
        <v>0</v>
      </c>
      <c r="AH2388" s="8">
        <v>0</v>
      </c>
      <c r="AI2388" s="8">
        <v>0</v>
      </c>
      <c r="AJ2388" s="8">
        <v>0</v>
      </c>
      <c r="AK2388" s="8">
        <v>0</v>
      </c>
      <c r="AL2388" s="8">
        <v>0</v>
      </c>
      <c r="AM2388" s="8">
        <v>0</v>
      </c>
      <c r="AN2388" s="8">
        <v>0</v>
      </c>
      <c r="AO2388" s="8">
        <v>0</v>
      </c>
      <c r="AP2388" s="8">
        <v>0</v>
      </c>
      <c r="AQ2388" s="8">
        <v>0</v>
      </c>
      <c r="AR2388" s="8">
        <v>0</v>
      </c>
      <c r="AS2388" s="8">
        <v>0</v>
      </c>
      <c r="AT2388" s="8">
        <v>0</v>
      </c>
      <c r="AU2388" s="7">
        <v>0</v>
      </c>
      <c r="AV2388" s="7">
        <v>0</v>
      </c>
      <c r="AW2388" s="7">
        <v>0</v>
      </c>
      <c r="AX2388" s="7">
        <v>0</v>
      </c>
      <c r="AY2388" s="7">
        <v>0</v>
      </c>
      <c r="AZ2388" s="7">
        <v>1.678409090909091</v>
      </c>
      <c r="BA2388" s="7">
        <v>0</v>
      </c>
      <c r="BB2388" s="7">
        <v>1.678409090909091</v>
      </c>
      <c r="BC2388" s="8">
        <v>0</v>
      </c>
      <c r="BD2388" s="8">
        <v>0</v>
      </c>
      <c r="BE2388" s="8">
        <v>0</v>
      </c>
      <c r="BF2388" s="8">
        <v>0</v>
      </c>
      <c r="BG2388" s="8">
        <v>0</v>
      </c>
      <c r="BH2388" s="8">
        <v>0</v>
      </c>
      <c r="BI2388" s="8">
        <v>0</v>
      </c>
      <c r="BJ2388" s="8">
        <v>0</v>
      </c>
      <c r="BK2388" s="8">
        <v>0</v>
      </c>
      <c r="BL2388" s="8">
        <v>0</v>
      </c>
      <c r="BM2388" s="8">
        <v>0</v>
      </c>
      <c r="BN2388" s="8">
        <v>0</v>
      </c>
      <c r="BO2388" s="8">
        <v>0</v>
      </c>
      <c r="BP2388" s="8">
        <v>0</v>
      </c>
      <c r="BQ2388" s="8">
        <v>0</v>
      </c>
      <c r="BR2388" s="8">
        <v>0</v>
      </c>
    </row>
    <row r="2389" spans="1:70" x14ac:dyDescent="0.25">
      <c r="A2389" s="6">
        <v>35329008</v>
      </c>
      <c r="B2389" t="s">
        <v>4290</v>
      </c>
      <c r="C2389" s="7" t="s">
        <v>71</v>
      </c>
      <c r="D2389" s="7" t="s">
        <v>94</v>
      </c>
      <c r="E2389" s="7" t="s">
        <v>73</v>
      </c>
      <c r="F2389" t="s">
        <v>2507</v>
      </c>
      <c r="G2389" t="s">
        <v>2508</v>
      </c>
      <c r="H2389" t="s">
        <v>180</v>
      </c>
      <c r="I2389" t="s">
        <v>144</v>
      </c>
      <c r="J2389" t="s">
        <v>78</v>
      </c>
      <c r="K2389" t="s">
        <v>79</v>
      </c>
      <c r="L2389">
        <v>39.6413047514</v>
      </c>
      <c r="M2389">
        <v>-121.64133330289999</v>
      </c>
      <c r="N2389" s="7" t="s">
        <v>385</v>
      </c>
      <c r="O2389" s="7" t="s">
        <v>4291</v>
      </c>
      <c r="P2389" s="7" t="s">
        <v>387</v>
      </c>
      <c r="Q2389" s="7" t="s">
        <v>141</v>
      </c>
      <c r="R2389" s="7">
        <v>268</v>
      </c>
      <c r="S2389" s="7">
        <v>2491</v>
      </c>
      <c r="T2389" s="7" t="s">
        <v>220</v>
      </c>
      <c r="U2389" s="7" t="s">
        <v>211</v>
      </c>
      <c r="V2389" s="7" t="s">
        <v>80</v>
      </c>
      <c r="W2389" s="8">
        <v>0</v>
      </c>
      <c r="X2389" s="8">
        <v>0.39602272727272725</v>
      </c>
      <c r="Y2389" s="8">
        <v>0</v>
      </c>
      <c r="Z2389" s="8">
        <v>0.39602272727272725</v>
      </c>
      <c r="AA2389" s="8">
        <v>0</v>
      </c>
      <c r="AB2389" s="8">
        <v>0</v>
      </c>
      <c r="AC2389" s="8">
        <v>0</v>
      </c>
      <c r="AD2389" s="8">
        <v>0</v>
      </c>
      <c r="AE2389" s="8">
        <v>0</v>
      </c>
      <c r="AF2389" s="8">
        <v>0</v>
      </c>
      <c r="AG2389" s="8">
        <v>0</v>
      </c>
      <c r="AH2389" s="8">
        <v>0</v>
      </c>
      <c r="AI2389" s="8">
        <v>0</v>
      </c>
      <c r="AJ2389" s="8">
        <v>0</v>
      </c>
      <c r="AK2389" s="8">
        <v>0</v>
      </c>
      <c r="AL2389" s="8">
        <v>0</v>
      </c>
      <c r="AM2389" s="8">
        <v>0</v>
      </c>
      <c r="AN2389" s="8">
        <v>0</v>
      </c>
      <c r="AO2389" s="8">
        <v>0</v>
      </c>
      <c r="AP2389" s="8">
        <v>0</v>
      </c>
      <c r="AQ2389" s="8">
        <v>0</v>
      </c>
      <c r="AR2389" s="8">
        <v>0</v>
      </c>
      <c r="AS2389" s="8">
        <v>0</v>
      </c>
      <c r="AT2389" s="8">
        <v>0</v>
      </c>
      <c r="AU2389" s="7">
        <v>0</v>
      </c>
      <c r="AV2389" s="7">
        <v>0</v>
      </c>
      <c r="AW2389" s="7">
        <v>0</v>
      </c>
      <c r="AX2389" s="7">
        <v>0</v>
      </c>
      <c r="AY2389" s="7">
        <v>0</v>
      </c>
      <c r="AZ2389" s="7">
        <v>0.39602272727272725</v>
      </c>
      <c r="BA2389" s="7">
        <v>0</v>
      </c>
      <c r="BB2389" s="7">
        <v>0.39602272727272725</v>
      </c>
      <c r="BC2389" s="8">
        <v>0</v>
      </c>
      <c r="BD2389" s="8">
        <v>0</v>
      </c>
      <c r="BE2389" s="8">
        <v>0</v>
      </c>
      <c r="BF2389" s="8">
        <v>0</v>
      </c>
      <c r="BG2389" s="8">
        <v>0</v>
      </c>
      <c r="BH2389" s="8">
        <v>0</v>
      </c>
      <c r="BI2389" s="8">
        <v>0</v>
      </c>
      <c r="BJ2389" s="8">
        <v>0</v>
      </c>
      <c r="BK2389" s="8">
        <v>0</v>
      </c>
      <c r="BL2389" s="8">
        <v>0</v>
      </c>
      <c r="BM2389" s="8">
        <v>0</v>
      </c>
      <c r="BN2389" s="8">
        <v>0</v>
      </c>
      <c r="BO2389" s="8">
        <v>0</v>
      </c>
      <c r="BP2389" s="8">
        <v>0</v>
      </c>
      <c r="BQ2389" s="8">
        <v>0</v>
      </c>
      <c r="BR2389" s="8">
        <v>0</v>
      </c>
    </row>
    <row r="2390" spans="1:70" x14ac:dyDescent="0.25">
      <c r="A2390" s="6">
        <v>35299629</v>
      </c>
      <c r="B2390" t="s">
        <v>4292</v>
      </c>
      <c r="C2390" s="7" t="s">
        <v>86</v>
      </c>
      <c r="D2390" s="7" t="s">
        <v>94</v>
      </c>
      <c r="E2390" s="7" t="s">
        <v>87</v>
      </c>
      <c r="F2390" t="s">
        <v>2507</v>
      </c>
      <c r="G2390" t="s">
        <v>2508</v>
      </c>
      <c r="H2390" t="s">
        <v>180</v>
      </c>
      <c r="I2390" t="s">
        <v>144</v>
      </c>
      <c r="J2390" t="s">
        <v>78</v>
      </c>
      <c r="K2390" t="s">
        <v>79</v>
      </c>
      <c r="L2390">
        <v>39.654001138200002</v>
      </c>
      <c r="M2390">
        <v>-121.63229810599999</v>
      </c>
      <c r="N2390" s="7" t="s">
        <v>385</v>
      </c>
      <c r="O2390" s="7" t="s">
        <v>4291</v>
      </c>
      <c r="P2390" s="7" t="s">
        <v>387</v>
      </c>
      <c r="Q2390" s="7" t="s">
        <v>141</v>
      </c>
      <c r="R2390" s="7">
        <v>268</v>
      </c>
      <c r="S2390" s="7">
        <v>2491</v>
      </c>
      <c r="T2390" s="7" t="s">
        <v>220</v>
      </c>
      <c r="U2390" s="7" t="s">
        <v>221</v>
      </c>
      <c r="V2390" s="7" t="s">
        <v>222</v>
      </c>
      <c r="W2390" s="8">
        <v>0</v>
      </c>
      <c r="X2390" s="8">
        <v>0.89090909090909087</v>
      </c>
      <c r="Y2390" s="8">
        <v>0</v>
      </c>
      <c r="Z2390" s="8">
        <v>0.89090909090909087</v>
      </c>
      <c r="AA2390" s="8">
        <v>0</v>
      </c>
      <c r="AB2390" s="8">
        <v>0</v>
      </c>
      <c r="AC2390" s="8">
        <v>0</v>
      </c>
      <c r="AD2390" s="8">
        <v>0</v>
      </c>
      <c r="AE2390" s="8">
        <v>0</v>
      </c>
      <c r="AF2390" s="8">
        <v>0</v>
      </c>
      <c r="AG2390" s="8">
        <v>0</v>
      </c>
      <c r="AH2390" s="8">
        <v>0</v>
      </c>
      <c r="AI2390" s="8">
        <v>0</v>
      </c>
      <c r="AJ2390" s="8">
        <v>0</v>
      </c>
      <c r="AK2390" s="8">
        <v>0</v>
      </c>
      <c r="AL2390" s="8">
        <v>0</v>
      </c>
      <c r="AM2390" s="8">
        <v>0</v>
      </c>
      <c r="AN2390" s="8">
        <v>0</v>
      </c>
      <c r="AO2390" s="8">
        <v>0</v>
      </c>
      <c r="AP2390" s="8">
        <v>0</v>
      </c>
      <c r="AQ2390" s="8">
        <v>0</v>
      </c>
      <c r="AR2390" s="8">
        <v>0</v>
      </c>
      <c r="AS2390" s="8">
        <v>0</v>
      </c>
      <c r="AT2390" s="8">
        <v>0</v>
      </c>
      <c r="AU2390" s="7">
        <v>0</v>
      </c>
      <c r="AV2390" s="7">
        <v>0</v>
      </c>
      <c r="AW2390" s="7">
        <v>0</v>
      </c>
      <c r="AX2390" s="7">
        <v>0</v>
      </c>
      <c r="AY2390" s="7">
        <v>0</v>
      </c>
      <c r="AZ2390" s="7">
        <v>0.89090909090909087</v>
      </c>
      <c r="BA2390" s="7">
        <v>0</v>
      </c>
      <c r="BB2390" s="7">
        <v>0.89090909090909087</v>
      </c>
      <c r="BC2390" s="8">
        <v>0</v>
      </c>
      <c r="BD2390" s="8">
        <v>0</v>
      </c>
      <c r="BE2390" s="8">
        <v>0</v>
      </c>
      <c r="BF2390" s="8">
        <v>0</v>
      </c>
      <c r="BG2390" s="8">
        <v>0</v>
      </c>
      <c r="BH2390" s="8">
        <v>0</v>
      </c>
      <c r="BI2390" s="8">
        <v>0</v>
      </c>
      <c r="BJ2390" s="8">
        <v>0</v>
      </c>
      <c r="BK2390" s="8">
        <v>0</v>
      </c>
      <c r="BL2390" s="8">
        <v>0</v>
      </c>
      <c r="BM2390" s="8">
        <v>0</v>
      </c>
      <c r="BN2390" s="8">
        <v>0</v>
      </c>
      <c r="BO2390" s="8">
        <v>0</v>
      </c>
      <c r="BP2390" s="8">
        <v>0</v>
      </c>
      <c r="BQ2390" s="8">
        <v>0</v>
      </c>
      <c r="BR2390" s="8">
        <v>0</v>
      </c>
    </row>
    <row r="2391" spans="1:70" x14ac:dyDescent="0.25">
      <c r="A2391" s="6">
        <v>35299631</v>
      </c>
      <c r="B2391" t="s">
        <v>4293</v>
      </c>
      <c r="C2391" s="7" t="s">
        <v>137</v>
      </c>
      <c r="D2391" s="7" t="s">
        <v>94</v>
      </c>
      <c r="E2391" s="7" t="s">
        <v>95</v>
      </c>
      <c r="F2391" t="s">
        <v>2507</v>
      </c>
      <c r="G2391" t="s">
        <v>2508</v>
      </c>
      <c r="H2391" t="s">
        <v>180</v>
      </c>
      <c r="I2391" t="s">
        <v>144</v>
      </c>
      <c r="J2391" t="s">
        <v>78</v>
      </c>
      <c r="K2391" t="s">
        <v>79</v>
      </c>
      <c r="L2391">
        <v>39.647421848599997</v>
      </c>
      <c r="M2391">
        <v>-121.63058740380001</v>
      </c>
      <c r="N2391" s="7" t="s">
        <v>385</v>
      </c>
      <c r="O2391" s="7" t="s">
        <v>4294</v>
      </c>
      <c r="P2391" s="7" t="s">
        <v>387</v>
      </c>
      <c r="Q2391" s="7" t="s">
        <v>141</v>
      </c>
      <c r="R2391" s="7">
        <v>698</v>
      </c>
      <c r="S2391" s="7">
        <v>1028</v>
      </c>
      <c r="T2391" s="7" t="s">
        <v>134</v>
      </c>
      <c r="U2391" s="7" t="s">
        <v>211</v>
      </c>
      <c r="V2391" s="7" t="s">
        <v>80</v>
      </c>
      <c r="W2391" s="8">
        <v>0</v>
      </c>
      <c r="X2391" s="8">
        <v>3.2471590909090908</v>
      </c>
      <c r="Y2391" s="8">
        <v>0</v>
      </c>
      <c r="Z2391" s="8">
        <v>3.2471590909090908</v>
      </c>
      <c r="AA2391" s="8">
        <v>0</v>
      </c>
      <c r="AB2391" s="8">
        <v>0</v>
      </c>
      <c r="AC2391" s="8">
        <v>0</v>
      </c>
      <c r="AD2391" s="8">
        <v>0</v>
      </c>
      <c r="AE2391" s="8">
        <v>0</v>
      </c>
      <c r="AF2391" s="8">
        <v>0</v>
      </c>
      <c r="AG2391" s="8">
        <v>0</v>
      </c>
      <c r="AH2391" s="8">
        <v>0</v>
      </c>
      <c r="AI2391" s="8">
        <v>0</v>
      </c>
      <c r="AJ2391" s="8">
        <v>0</v>
      </c>
      <c r="AK2391" s="8">
        <v>0</v>
      </c>
      <c r="AL2391" s="8">
        <v>0</v>
      </c>
      <c r="AM2391" s="8">
        <v>0</v>
      </c>
      <c r="AN2391" s="8">
        <v>0</v>
      </c>
      <c r="AO2391" s="8">
        <v>0</v>
      </c>
      <c r="AP2391" s="8">
        <v>0</v>
      </c>
      <c r="AQ2391" s="8">
        <v>0</v>
      </c>
      <c r="AR2391" s="8">
        <v>0</v>
      </c>
      <c r="AS2391" s="8">
        <v>0</v>
      </c>
      <c r="AT2391" s="8">
        <v>0</v>
      </c>
      <c r="AU2391" s="7">
        <v>0</v>
      </c>
      <c r="AV2391" s="7">
        <v>0</v>
      </c>
      <c r="AW2391" s="7">
        <v>0</v>
      </c>
      <c r="AX2391" s="7">
        <v>0</v>
      </c>
      <c r="AY2391" s="7">
        <v>0</v>
      </c>
      <c r="AZ2391" s="7">
        <v>3.2471590909090908</v>
      </c>
      <c r="BA2391" s="7">
        <v>0</v>
      </c>
      <c r="BB2391" s="7">
        <v>3.2471590909090908</v>
      </c>
      <c r="BC2391" s="8">
        <v>0</v>
      </c>
      <c r="BD2391" s="8">
        <v>0</v>
      </c>
      <c r="BE2391" s="8">
        <v>0</v>
      </c>
      <c r="BF2391" s="8">
        <v>0</v>
      </c>
      <c r="BG2391" s="8">
        <v>0</v>
      </c>
      <c r="BH2391" s="8">
        <v>0</v>
      </c>
      <c r="BI2391" s="8">
        <v>0</v>
      </c>
      <c r="BJ2391" s="8">
        <v>0</v>
      </c>
      <c r="BK2391" s="8">
        <v>0</v>
      </c>
      <c r="BL2391" s="8">
        <v>0</v>
      </c>
      <c r="BM2391" s="8">
        <v>0</v>
      </c>
      <c r="BN2391" s="8">
        <v>0</v>
      </c>
      <c r="BO2391" s="8">
        <v>0</v>
      </c>
      <c r="BP2391" s="8">
        <v>0</v>
      </c>
      <c r="BQ2391" s="8">
        <v>0</v>
      </c>
      <c r="BR2391" s="8">
        <v>0</v>
      </c>
    </row>
    <row r="2392" spans="1:70" x14ac:dyDescent="0.25">
      <c r="A2392" s="6">
        <v>35329009</v>
      </c>
      <c r="B2392" t="s">
        <v>4295</v>
      </c>
      <c r="C2392" s="7" t="s">
        <v>137</v>
      </c>
      <c r="D2392" s="7" t="s">
        <v>94</v>
      </c>
      <c r="E2392" s="7" t="s">
        <v>95</v>
      </c>
      <c r="F2392" t="s">
        <v>2507</v>
      </c>
      <c r="G2392" t="s">
        <v>2508</v>
      </c>
      <c r="H2392" t="s">
        <v>180</v>
      </c>
      <c r="I2392" t="s">
        <v>144</v>
      </c>
      <c r="J2392" t="s">
        <v>78</v>
      </c>
      <c r="K2392" t="s">
        <v>79</v>
      </c>
      <c r="L2392">
        <v>39.655007032199997</v>
      </c>
      <c r="M2392">
        <v>-121.5839296332</v>
      </c>
      <c r="N2392" s="7" t="s">
        <v>385</v>
      </c>
      <c r="O2392" s="7" t="s">
        <v>4294</v>
      </c>
      <c r="P2392" s="7" t="s">
        <v>387</v>
      </c>
      <c r="Q2392" s="7" t="s">
        <v>141</v>
      </c>
      <c r="R2392" s="7">
        <v>698</v>
      </c>
      <c r="S2392" s="7">
        <v>1028</v>
      </c>
      <c r="T2392" s="7" t="s">
        <v>134</v>
      </c>
      <c r="U2392" s="7" t="s">
        <v>211</v>
      </c>
      <c r="V2392" s="7" t="s">
        <v>80</v>
      </c>
      <c r="W2392" s="8">
        <v>0</v>
      </c>
      <c r="X2392" s="8">
        <v>0.7079545454545455</v>
      </c>
      <c r="Y2392" s="8">
        <v>0</v>
      </c>
      <c r="Z2392" s="8">
        <v>0.7079545454545455</v>
      </c>
      <c r="AA2392" s="8">
        <v>0</v>
      </c>
      <c r="AB2392" s="8">
        <v>0</v>
      </c>
      <c r="AC2392" s="8">
        <v>0</v>
      </c>
      <c r="AD2392" s="8">
        <v>0</v>
      </c>
      <c r="AE2392" s="8">
        <v>0</v>
      </c>
      <c r="AF2392" s="8">
        <v>0</v>
      </c>
      <c r="AG2392" s="8">
        <v>0</v>
      </c>
      <c r="AH2392" s="8">
        <v>0</v>
      </c>
      <c r="AI2392" s="8">
        <v>0</v>
      </c>
      <c r="AJ2392" s="8">
        <v>0</v>
      </c>
      <c r="AK2392" s="8">
        <v>0</v>
      </c>
      <c r="AL2392" s="8">
        <v>0</v>
      </c>
      <c r="AM2392" s="8">
        <v>0</v>
      </c>
      <c r="AN2392" s="8">
        <v>0</v>
      </c>
      <c r="AO2392" s="8">
        <v>0</v>
      </c>
      <c r="AP2392" s="8">
        <v>0</v>
      </c>
      <c r="AQ2392" s="8">
        <v>0</v>
      </c>
      <c r="AR2392" s="8">
        <v>0</v>
      </c>
      <c r="AS2392" s="8">
        <v>0</v>
      </c>
      <c r="AT2392" s="8">
        <v>0</v>
      </c>
      <c r="AU2392" s="7">
        <v>0</v>
      </c>
      <c r="AV2392" s="7">
        <v>0</v>
      </c>
      <c r="AW2392" s="7">
        <v>0</v>
      </c>
      <c r="AX2392" s="7">
        <v>0</v>
      </c>
      <c r="AY2392" s="7">
        <v>0</v>
      </c>
      <c r="AZ2392" s="7">
        <v>0.7079545454545455</v>
      </c>
      <c r="BA2392" s="7">
        <v>0</v>
      </c>
      <c r="BB2392" s="7">
        <v>0.7079545454545455</v>
      </c>
      <c r="BC2392" s="8">
        <v>0</v>
      </c>
      <c r="BD2392" s="8">
        <v>0</v>
      </c>
      <c r="BE2392" s="8">
        <v>0</v>
      </c>
      <c r="BF2392" s="8">
        <v>0</v>
      </c>
      <c r="BG2392" s="8">
        <v>0</v>
      </c>
      <c r="BH2392" s="8">
        <v>0</v>
      </c>
      <c r="BI2392" s="8">
        <v>0</v>
      </c>
      <c r="BJ2392" s="8">
        <v>0</v>
      </c>
      <c r="BK2392" s="8">
        <v>0</v>
      </c>
      <c r="BL2392" s="8">
        <v>0</v>
      </c>
      <c r="BM2392" s="8">
        <v>0</v>
      </c>
      <c r="BN2392" s="8">
        <v>0</v>
      </c>
      <c r="BO2392" s="8">
        <v>0</v>
      </c>
      <c r="BP2392" s="8">
        <v>0</v>
      </c>
      <c r="BQ2392" s="8">
        <v>0</v>
      </c>
      <c r="BR2392" s="8">
        <v>0</v>
      </c>
    </row>
    <row r="2393" spans="1:70" x14ac:dyDescent="0.25">
      <c r="A2393" s="6">
        <v>35329010</v>
      </c>
      <c r="B2393" t="s">
        <v>4296</v>
      </c>
      <c r="C2393" s="7" t="s">
        <v>86</v>
      </c>
      <c r="D2393" s="7" t="s">
        <v>94</v>
      </c>
      <c r="E2393" s="7" t="s">
        <v>87</v>
      </c>
      <c r="F2393" t="s">
        <v>2507</v>
      </c>
      <c r="G2393" t="s">
        <v>2508</v>
      </c>
      <c r="H2393" t="s">
        <v>180</v>
      </c>
      <c r="I2393" t="s">
        <v>144</v>
      </c>
      <c r="J2393" t="s">
        <v>78</v>
      </c>
      <c r="K2393" t="s">
        <v>79</v>
      </c>
      <c r="L2393">
        <v>39.656403744899997</v>
      </c>
      <c r="M2393">
        <v>-121.5838440022</v>
      </c>
      <c r="N2393" s="7" t="s">
        <v>385</v>
      </c>
      <c r="O2393" s="7" t="s">
        <v>4294</v>
      </c>
      <c r="P2393" s="7" t="s">
        <v>387</v>
      </c>
      <c r="Q2393" s="7" t="s">
        <v>141</v>
      </c>
      <c r="R2393" s="7">
        <v>698</v>
      </c>
      <c r="S2393" s="7">
        <v>1028</v>
      </c>
      <c r="T2393" s="7" t="s">
        <v>134</v>
      </c>
      <c r="U2393" s="7" t="s">
        <v>211</v>
      </c>
      <c r="V2393" s="7" t="s">
        <v>80</v>
      </c>
      <c r="W2393" s="8">
        <v>0</v>
      </c>
      <c r="X2393" s="8">
        <v>2.4537878787878786</v>
      </c>
      <c r="Y2393" s="8">
        <v>2.0075757575757577E-2</v>
      </c>
      <c r="Z2393" s="8">
        <v>2.4738636363636362</v>
      </c>
      <c r="AA2393" s="8">
        <v>0</v>
      </c>
      <c r="AB2393" s="8">
        <v>0</v>
      </c>
      <c r="AC2393" s="8">
        <v>0</v>
      </c>
      <c r="AD2393" s="8">
        <v>0</v>
      </c>
      <c r="AE2393" s="8">
        <v>0</v>
      </c>
      <c r="AF2393" s="8">
        <v>0</v>
      </c>
      <c r="AG2393" s="8">
        <v>0</v>
      </c>
      <c r="AH2393" s="8">
        <v>0</v>
      </c>
      <c r="AI2393" s="8">
        <v>0</v>
      </c>
      <c r="AJ2393" s="8">
        <v>0</v>
      </c>
      <c r="AK2393" s="8">
        <v>0</v>
      </c>
      <c r="AL2393" s="8">
        <v>0</v>
      </c>
      <c r="AM2393" s="8">
        <v>0</v>
      </c>
      <c r="AN2393" s="8">
        <v>0</v>
      </c>
      <c r="AO2393" s="8">
        <v>0</v>
      </c>
      <c r="AP2393" s="8">
        <v>0</v>
      </c>
      <c r="AQ2393" s="8">
        <v>0</v>
      </c>
      <c r="AR2393" s="8">
        <v>0</v>
      </c>
      <c r="AS2393" s="8">
        <v>0</v>
      </c>
      <c r="AT2393" s="8">
        <v>0</v>
      </c>
      <c r="AU2393" s="7">
        <v>0</v>
      </c>
      <c r="AV2393" s="7">
        <v>0</v>
      </c>
      <c r="AW2393" s="7">
        <v>0</v>
      </c>
      <c r="AX2393" s="7">
        <v>0</v>
      </c>
      <c r="AY2393" s="7">
        <v>0</v>
      </c>
      <c r="AZ2393" s="7">
        <v>2.4537878787878786</v>
      </c>
      <c r="BA2393" s="7">
        <v>2.0075757575757577E-2</v>
      </c>
      <c r="BB2393" s="7">
        <v>2.4738636363636362</v>
      </c>
      <c r="BC2393" s="8">
        <v>0</v>
      </c>
      <c r="BD2393" s="8">
        <v>0</v>
      </c>
      <c r="BE2393" s="8">
        <v>0</v>
      </c>
      <c r="BF2393" s="8">
        <v>0</v>
      </c>
      <c r="BG2393" s="8">
        <v>0</v>
      </c>
      <c r="BH2393" s="8">
        <v>0</v>
      </c>
      <c r="BI2393" s="8">
        <v>0</v>
      </c>
      <c r="BJ2393" s="8">
        <v>0</v>
      </c>
      <c r="BK2393" s="8">
        <v>0</v>
      </c>
      <c r="BL2393" s="8">
        <v>0</v>
      </c>
      <c r="BM2393" s="8">
        <v>0</v>
      </c>
      <c r="BN2393" s="8">
        <v>0</v>
      </c>
      <c r="BO2393" s="8">
        <v>0</v>
      </c>
      <c r="BP2393" s="8">
        <v>0</v>
      </c>
      <c r="BQ2393" s="8">
        <v>0</v>
      </c>
      <c r="BR2393" s="8">
        <v>0</v>
      </c>
    </row>
    <row r="2394" spans="1:70" x14ac:dyDescent="0.25">
      <c r="A2394" s="6">
        <v>35329011</v>
      </c>
      <c r="B2394" t="s">
        <v>4297</v>
      </c>
      <c r="C2394" s="7" t="s">
        <v>71</v>
      </c>
      <c r="D2394" s="7" t="s">
        <v>94</v>
      </c>
      <c r="E2394" s="7" t="s">
        <v>73</v>
      </c>
      <c r="F2394" t="s">
        <v>2507</v>
      </c>
      <c r="G2394" t="s">
        <v>2508</v>
      </c>
      <c r="H2394" t="s">
        <v>180</v>
      </c>
      <c r="I2394" t="s">
        <v>144</v>
      </c>
      <c r="J2394" t="s">
        <v>78</v>
      </c>
      <c r="K2394" t="s">
        <v>79</v>
      </c>
      <c r="L2394">
        <v>39.6666678952</v>
      </c>
      <c r="M2394">
        <v>-121.5826391243</v>
      </c>
      <c r="N2394" s="7" t="s">
        <v>385</v>
      </c>
      <c r="O2394" s="7" t="s">
        <v>4294</v>
      </c>
      <c r="P2394" s="7" t="s">
        <v>387</v>
      </c>
      <c r="Q2394" s="7" t="s">
        <v>141</v>
      </c>
      <c r="R2394" s="7">
        <v>698</v>
      </c>
      <c r="S2394" s="7">
        <v>1028</v>
      </c>
      <c r="T2394" s="7" t="s">
        <v>134</v>
      </c>
      <c r="U2394" s="7" t="s">
        <v>211</v>
      </c>
      <c r="V2394" s="7" t="s">
        <v>80</v>
      </c>
      <c r="W2394" s="8">
        <v>0</v>
      </c>
      <c r="X2394" s="8">
        <v>1.5634469696969697</v>
      </c>
      <c r="Y2394" s="8">
        <v>0</v>
      </c>
      <c r="Z2394" s="8">
        <v>1.5634469696969697</v>
      </c>
      <c r="AA2394" s="8">
        <v>0</v>
      </c>
      <c r="AB2394" s="8">
        <v>0</v>
      </c>
      <c r="AC2394" s="8">
        <v>0</v>
      </c>
      <c r="AD2394" s="8">
        <v>0</v>
      </c>
      <c r="AE2394" s="8">
        <v>0</v>
      </c>
      <c r="AF2394" s="8">
        <v>0</v>
      </c>
      <c r="AG2394" s="8">
        <v>0</v>
      </c>
      <c r="AH2394" s="8">
        <v>0</v>
      </c>
      <c r="AI2394" s="8">
        <v>0</v>
      </c>
      <c r="AJ2394" s="8">
        <v>0</v>
      </c>
      <c r="AK2394" s="8">
        <v>0</v>
      </c>
      <c r="AL2394" s="8">
        <v>0</v>
      </c>
      <c r="AM2394" s="8">
        <v>0</v>
      </c>
      <c r="AN2394" s="8">
        <v>0</v>
      </c>
      <c r="AO2394" s="8">
        <v>0</v>
      </c>
      <c r="AP2394" s="8">
        <v>0</v>
      </c>
      <c r="AQ2394" s="8">
        <v>0</v>
      </c>
      <c r="AR2394" s="8">
        <v>0</v>
      </c>
      <c r="AS2394" s="8">
        <v>0</v>
      </c>
      <c r="AT2394" s="8">
        <v>0</v>
      </c>
      <c r="AU2394" s="7">
        <v>0</v>
      </c>
      <c r="AV2394" s="7">
        <v>0</v>
      </c>
      <c r="AW2394" s="7">
        <v>0</v>
      </c>
      <c r="AX2394" s="7">
        <v>0</v>
      </c>
      <c r="AY2394" s="7">
        <v>0</v>
      </c>
      <c r="AZ2394" s="7">
        <v>1.5634469696969697</v>
      </c>
      <c r="BA2394" s="7">
        <v>0</v>
      </c>
      <c r="BB2394" s="7">
        <v>1.5634469696969697</v>
      </c>
      <c r="BC2394" s="8">
        <v>0</v>
      </c>
      <c r="BD2394" s="8">
        <v>0</v>
      </c>
      <c r="BE2394" s="8">
        <v>0</v>
      </c>
      <c r="BF2394" s="8">
        <v>0</v>
      </c>
      <c r="BG2394" s="8">
        <v>0</v>
      </c>
      <c r="BH2394" s="8">
        <v>0</v>
      </c>
      <c r="BI2394" s="8">
        <v>0</v>
      </c>
      <c r="BJ2394" s="8">
        <v>0</v>
      </c>
      <c r="BK2394" s="8">
        <v>0</v>
      </c>
      <c r="BL2394" s="8">
        <v>0</v>
      </c>
      <c r="BM2394" s="8">
        <v>0</v>
      </c>
      <c r="BN2394" s="8">
        <v>0</v>
      </c>
      <c r="BO2394" s="8">
        <v>0</v>
      </c>
      <c r="BP2394" s="8">
        <v>0</v>
      </c>
      <c r="BQ2394" s="8">
        <v>0</v>
      </c>
      <c r="BR2394" s="8">
        <v>0</v>
      </c>
    </row>
    <row r="2395" spans="1:70" x14ac:dyDescent="0.25">
      <c r="A2395" s="6">
        <v>35026643</v>
      </c>
      <c r="B2395" t="s">
        <v>4298</v>
      </c>
      <c r="C2395" s="7" t="s">
        <v>137</v>
      </c>
      <c r="D2395" s="7" t="s">
        <v>94</v>
      </c>
      <c r="E2395" s="7" t="s">
        <v>95</v>
      </c>
      <c r="F2395" t="s">
        <v>2507</v>
      </c>
      <c r="G2395" t="s">
        <v>2508</v>
      </c>
      <c r="H2395" t="s">
        <v>1218</v>
      </c>
      <c r="I2395" t="s">
        <v>130</v>
      </c>
      <c r="J2395" t="s">
        <v>78</v>
      </c>
      <c r="K2395" t="s">
        <v>109</v>
      </c>
      <c r="L2395">
        <v>38.682388148999998</v>
      </c>
      <c r="M2395">
        <v>-120.8551387386</v>
      </c>
      <c r="N2395" s="7" t="s">
        <v>2008</v>
      </c>
      <c r="O2395" s="7" t="s">
        <v>2093</v>
      </c>
      <c r="P2395" s="7" t="s">
        <v>2010</v>
      </c>
      <c r="Q2395" s="7" t="s">
        <v>141</v>
      </c>
      <c r="R2395" s="7">
        <v>666</v>
      </c>
      <c r="S2395" s="7">
        <v>775</v>
      </c>
      <c r="T2395" s="7" t="s">
        <v>220</v>
      </c>
      <c r="U2395" s="7"/>
      <c r="V2395" s="7" t="s">
        <v>2535</v>
      </c>
      <c r="W2395" s="8">
        <v>1.0732954545454545</v>
      </c>
      <c r="X2395" s="8">
        <v>0</v>
      </c>
      <c r="Y2395" s="8">
        <v>0</v>
      </c>
      <c r="Z2395" s="8">
        <v>1.0732954545454545</v>
      </c>
      <c r="AA2395" s="8">
        <v>0</v>
      </c>
      <c r="AB2395" s="8">
        <v>0</v>
      </c>
      <c r="AC2395" s="8">
        <v>0</v>
      </c>
      <c r="AD2395" s="8">
        <v>0</v>
      </c>
      <c r="AE2395" s="8">
        <v>0</v>
      </c>
      <c r="AF2395" s="8">
        <v>0</v>
      </c>
      <c r="AG2395" s="8">
        <v>0</v>
      </c>
      <c r="AH2395" s="8">
        <v>0</v>
      </c>
      <c r="AI2395" s="8">
        <v>0</v>
      </c>
      <c r="AJ2395" s="8">
        <v>0</v>
      </c>
      <c r="AK2395" s="8">
        <v>0</v>
      </c>
      <c r="AL2395" s="8">
        <v>0</v>
      </c>
      <c r="AM2395" s="8">
        <v>0</v>
      </c>
      <c r="AN2395" s="8">
        <v>0</v>
      </c>
      <c r="AO2395" s="8">
        <v>0</v>
      </c>
      <c r="AP2395" s="8">
        <v>0</v>
      </c>
      <c r="AQ2395" s="8">
        <v>0.29280303030303029</v>
      </c>
      <c r="AR2395" s="8">
        <v>0</v>
      </c>
      <c r="AS2395" s="8">
        <v>0</v>
      </c>
      <c r="AT2395" s="8">
        <v>0.29280303030303029</v>
      </c>
      <c r="AU2395" s="7">
        <v>0</v>
      </c>
      <c r="AV2395" s="7">
        <v>0</v>
      </c>
      <c r="AW2395" s="7">
        <v>0</v>
      </c>
      <c r="AX2395" s="7">
        <v>0</v>
      </c>
      <c r="AY2395" s="7">
        <v>0.78049242424242427</v>
      </c>
      <c r="AZ2395" s="7">
        <v>0</v>
      </c>
      <c r="BA2395" s="7">
        <v>0</v>
      </c>
      <c r="BB2395" s="7">
        <v>0.78049242424242427</v>
      </c>
      <c r="BC2395" s="8">
        <v>0</v>
      </c>
      <c r="BD2395" s="8">
        <v>0</v>
      </c>
      <c r="BE2395" s="8">
        <v>0</v>
      </c>
      <c r="BF2395" s="8">
        <v>0</v>
      </c>
      <c r="BG2395" s="8">
        <v>0</v>
      </c>
      <c r="BH2395" s="8">
        <v>0</v>
      </c>
      <c r="BI2395" s="8">
        <v>0</v>
      </c>
      <c r="BJ2395" s="8">
        <v>0</v>
      </c>
      <c r="BK2395" s="8">
        <v>0</v>
      </c>
      <c r="BL2395" s="8">
        <v>0</v>
      </c>
      <c r="BM2395" s="8">
        <v>0</v>
      </c>
      <c r="BN2395" s="8">
        <v>0</v>
      </c>
      <c r="BO2395" s="8">
        <v>0</v>
      </c>
      <c r="BP2395" s="8">
        <v>0</v>
      </c>
      <c r="BQ2395" s="8">
        <v>0</v>
      </c>
      <c r="BR2395" s="8">
        <v>0</v>
      </c>
    </row>
    <row r="2396" spans="1:70" x14ac:dyDescent="0.25">
      <c r="A2396" s="6">
        <v>35259514</v>
      </c>
      <c r="B2396" t="s">
        <v>4299</v>
      </c>
      <c r="C2396" s="7" t="s">
        <v>86</v>
      </c>
      <c r="D2396" s="7" t="s">
        <v>94</v>
      </c>
      <c r="E2396" s="7" t="s">
        <v>87</v>
      </c>
      <c r="F2396" t="s">
        <v>2507</v>
      </c>
      <c r="G2396" t="s">
        <v>2508</v>
      </c>
      <c r="H2396" t="s">
        <v>2021</v>
      </c>
      <c r="I2396" t="s">
        <v>118</v>
      </c>
      <c r="J2396" t="s">
        <v>78</v>
      </c>
      <c r="K2396" t="s">
        <v>79</v>
      </c>
      <c r="L2396">
        <v>40.589439723200002</v>
      </c>
      <c r="M2396">
        <v>-122.2243894961</v>
      </c>
      <c r="N2396" s="7" t="s">
        <v>2022</v>
      </c>
      <c r="O2396" s="7" t="s">
        <v>4300</v>
      </c>
      <c r="P2396" s="7" t="s">
        <v>2024</v>
      </c>
      <c r="Q2396" s="7" t="s">
        <v>141</v>
      </c>
      <c r="R2396" s="7">
        <v>301</v>
      </c>
      <c r="S2396" s="7">
        <v>3101</v>
      </c>
      <c r="T2396" s="7" t="s">
        <v>220</v>
      </c>
      <c r="U2396" s="7"/>
      <c r="V2396" s="7" t="s">
        <v>362</v>
      </c>
      <c r="W2396" s="8">
        <v>3.61</v>
      </c>
      <c r="X2396" s="8">
        <v>0</v>
      </c>
      <c r="Y2396" s="8">
        <v>0</v>
      </c>
      <c r="Z2396" s="8">
        <v>3.61</v>
      </c>
      <c r="AA2396" s="8">
        <v>0</v>
      </c>
      <c r="AB2396" s="8">
        <v>0</v>
      </c>
      <c r="AC2396" s="8">
        <v>0</v>
      </c>
      <c r="AD2396" s="8">
        <v>0</v>
      </c>
      <c r="AE2396" s="8">
        <v>0</v>
      </c>
      <c r="AF2396" s="8">
        <v>0</v>
      </c>
      <c r="AG2396" s="8">
        <v>0</v>
      </c>
      <c r="AH2396" s="8">
        <v>0</v>
      </c>
      <c r="AI2396" s="8">
        <v>0</v>
      </c>
      <c r="AJ2396" s="8">
        <v>0</v>
      </c>
      <c r="AK2396" s="8">
        <v>0</v>
      </c>
      <c r="AL2396" s="8">
        <v>0</v>
      </c>
      <c r="AM2396" s="8">
        <v>0</v>
      </c>
      <c r="AN2396" s="8">
        <v>0</v>
      </c>
      <c r="AO2396" s="8">
        <v>0</v>
      </c>
      <c r="AP2396" s="8">
        <v>0</v>
      </c>
      <c r="AQ2396" s="8">
        <v>0</v>
      </c>
      <c r="AR2396" s="8">
        <v>0</v>
      </c>
      <c r="AS2396" s="8">
        <v>0</v>
      </c>
      <c r="AT2396" s="8">
        <v>0</v>
      </c>
      <c r="AU2396" s="7">
        <v>0</v>
      </c>
      <c r="AV2396" s="7">
        <v>0</v>
      </c>
      <c r="AW2396" s="7">
        <v>0</v>
      </c>
      <c r="AX2396" s="7">
        <v>0</v>
      </c>
      <c r="AY2396" s="7">
        <v>0</v>
      </c>
      <c r="AZ2396" s="7">
        <v>0</v>
      </c>
      <c r="BA2396" s="7">
        <v>0</v>
      </c>
      <c r="BB2396" s="7">
        <v>0</v>
      </c>
      <c r="BC2396" s="8">
        <v>0</v>
      </c>
      <c r="BD2396" s="8">
        <v>0</v>
      </c>
      <c r="BE2396" s="8">
        <v>0</v>
      </c>
      <c r="BF2396" s="8">
        <v>0</v>
      </c>
      <c r="BG2396" s="8">
        <v>3.61</v>
      </c>
      <c r="BH2396" s="8">
        <v>0</v>
      </c>
      <c r="BI2396" s="8">
        <v>0</v>
      </c>
      <c r="BJ2396" s="8">
        <v>3.61</v>
      </c>
      <c r="BK2396" s="8">
        <v>0</v>
      </c>
      <c r="BL2396" s="8">
        <v>0</v>
      </c>
      <c r="BM2396" s="8">
        <v>0</v>
      </c>
      <c r="BN2396" s="8">
        <v>0</v>
      </c>
      <c r="BO2396" s="8">
        <v>0</v>
      </c>
      <c r="BP2396" s="8">
        <v>0</v>
      </c>
      <c r="BQ2396" s="8">
        <v>0</v>
      </c>
      <c r="BR2396" s="8">
        <v>0</v>
      </c>
    </row>
    <row r="2397" spans="1:70" x14ac:dyDescent="0.25">
      <c r="A2397" s="6">
        <v>35241071</v>
      </c>
      <c r="B2397" t="s">
        <v>4301</v>
      </c>
      <c r="C2397" s="7" t="s">
        <v>93</v>
      </c>
      <c r="D2397" s="7" t="s">
        <v>94</v>
      </c>
      <c r="E2397" s="7" t="s">
        <v>95</v>
      </c>
      <c r="F2397" t="s">
        <v>2507</v>
      </c>
      <c r="G2397" t="s">
        <v>2508</v>
      </c>
      <c r="H2397" t="s">
        <v>2021</v>
      </c>
      <c r="I2397" t="s">
        <v>118</v>
      </c>
      <c r="J2397" t="s">
        <v>78</v>
      </c>
      <c r="K2397" t="s">
        <v>79</v>
      </c>
      <c r="L2397">
        <v>40.572485703799998</v>
      </c>
      <c r="M2397">
        <v>-122.2380560812</v>
      </c>
      <c r="N2397" s="7" t="s">
        <v>2022</v>
      </c>
      <c r="O2397" s="7" t="s">
        <v>4300</v>
      </c>
      <c r="P2397" s="7" t="s">
        <v>2024</v>
      </c>
      <c r="Q2397" s="7" t="s">
        <v>141</v>
      </c>
      <c r="R2397" s="7">
        <v>301</v>
      </c>
      <c r="S2397" s="7">
        <v>3101</v>
      </c>
      <c r="T2397" s="7" t="s">
        <v>220</v>
      </c>
      <c r="U2397" s="7"/>
      <c r="V2397" s="7" t="s">
        <v>200</v>
      </c>
      <c r="W2397" s="8">
        <v>2.0297348484848485</v>
      </c>
      <c r="X2397" s="8">
        <v>0</v>
      </c>
      <c r="Y2397" s="8">
        <v>0.21041666666666667</v>
      </c>
      <c r="Z2397" s="8">
        <v>2.2401515151515152</v>
      </c>
      <c r="AA2397" s="8">
        <v>0</v>
      </c>
      <c r="AB2397" s="8">
        <v>0</v>
      </c>
      <c r="AC2397" s="8">
        <v>0</v>
      </c>
      <c r="AD2397" s="8">
        <v>0</v>
      </c>
      <c r="AE2397" s="8">
        <v>0</v>
      </c>
      <c r="AF2397" s="8">
        <v>0</v>
      </c>
      <c r="AG2397" s="8">
        <v>0</v>
      </c>
      <c r="AH2397" s="8">
        <v>0</v>
      </c>
      <c r="AI2397" s="8">
        <v>0</v>
      </c>
      <c r="AJ2397" s="8">
        <v>0</v>
      </c>
      <c r="AK2397" s="8">
        <v>0</v>
      </c>
      <c r="AL2397" s="8">
        <v>0</v>
      </c>
      <c r="AM2397" s="8">
        <v>0</v>
      </c>
      <c r="AN2397" s="8">
        <v>0</v>
      </c>
      <c r="AO2397" s="8">
        <v>0</v>
      </c>
      <c r="AP2397" s="8">
        <v>0</v>
      </c>
      <c r="AQ2397" s="8">
        <v>2.029734848484849</v>
      </c>
      <c r="AR2397" s="8">
        <v>0</v>
      </c>
      <c r="AS2397" s="8">
        <v>0.21041666666666664</v>
      </c>
      <c r="AT2397" s="8">
        <v>2.2401515151515157</v>
      </c>
      <c r="AU2397" s="7">
        <v>0</v>
      </c>
      <c r="AV2397" s="7">
        <v>0</v>
      </c>
      <c r="AW2397" s="7">
        <v>0</v>
      </c>
      <c r="AX2397" s="7">
        <v>0</v>
      </c>
      <c r="AY2397" s="7">
        <v>0</v>
      </c>
      <c r="AZ2397" s="7">
        <v>0</v>
      </c>
      <c r="BA2397" s="7">
        <v>0</v>
      </c>
      <c r="BB2397" s="7">
        <v>0</v>
      </c>
      <c r="BC2397" s="8">
        <v>0</v>
      </c>
      <c r="BD2397" s="8">
        <v>0</v>
      </c>
      <c r="BE2397" s="8">
        <v>0</v>
      </c>
      <c r="BF2397" s="8">
        <v>0</v>
      </c>
      <c r="BG2397" s="8">
        <v>0</v>
      </c>
      <c r="BH2397" s="8">
        <v>0</v>
      </c>
      <c r="BI2397" s="8">
        <v>0</v>
      </c>
      <c r="BJ2397" s="8">
        <v>0</v>
      </c>
      <c r="BK2397" s="8">
        <v>0</v>
      </c>
      <c r="BL2397" s="8">
        <v>0</v>
      </c>
      <c r="BM2397" s="8">
        <v>0</v>
      </c>
      <c r="BN2397" s="8">
        <v>0</v>
      </c>
      <c r="BO2397" s="8">
        <v>0</v>
      </c>
      <c r="BP2397" s="8">
        <v>0</v>
      </c>
      <c r="BQ2397" s="8">
        <v>0</v>
      </c>
      <c r="BR2397" s="8">
        <v>0</v>
      </c>
    </row>
    <row r="2398" spans="1:70" x14ac:dyDescent="0.25">
      <c r="A2398" s="6">
        <v>35241073</v>
      </c>
      <c r="B2398" t="s">
        <v>4302</v>
      </c>
      <c r="C2398" s="7" t="s">
        <v>115</v>
      </c>
      <c r="D2398" s="7" t="s">
        <v>94</v>
      </c>
      <c r="E2398" s="7" t="s">
        <v>95</v>
      </c>
      <c r="F2398" t="s">
        <v>2507</v>
      </c>
      <c r="G2398" t="s">
        <v>2508</v>
      </c>
      <c r="H2398" t="s">
        <v>2021</v>
      </c>
      <c r="I2398" t="s">
        <v>118</v>
      </c>
      <c r="J2398" t="s">
        <v>78</v>
      </c>
      <c r="K2398" t="s">
        <v>79</v>
      </c>
      <c r="L2398">
        <v>40.592868768899997</v>
      </c>
      <c r="M2398">
        <v>-122.2396248045</v>
      </c>
      <c r="N2398" s="7" t="s">
        <v>2022</v>
      </c>
      <c r="O2398" s="7" t="s">
        <v>4303</v>
      </c>
      <c r="P2398" s="7" t="s">
        <v>2024</v>
      </c>
      <c r="Q2398" s="7" t="s">
        <v>141</v>
      </c>
      <c r="R2398" s="7">
        <v>99</v>
      </c>
      <c r="S2398" s="7">
        <v>2481</v>
      </c>
      <c r="T2398" s="7" t="s">
        <v>220</v>
      </c>
      <c r="U2398" s="7"/>
      <c r="V2398" s="7" t="s">
        <v>200</v>
      </c>
      <c r="W2398" s="8">
        <v>3.8303030303030301</v>
      </c>
      <c r="X2398" s="8">
        <v>0</v>
      </c>
      <c r="Y2398" s="8">
        <v>0</v>
      </c>
      <c r="Z2398" s="8">
        <v>3.8303030303030301</v>
      </c>
      <c r="AA2398" s="8">
        <v>0</v>
      </c>
      <c r="AB2398" s="8">
        <v>0</v>
      </c>
      <c r="AC2398" s="8">
        <v>0</v>
      </c>
      <c r="AD2398" s="8">
        <v>0</v>
      </c>
      <c r="AE2398" s="8">
        <v>0</v>
      </c>
      <c r="AF2398" s="8">
        <v>0</v>
      </c>
      <c r="AG2398" s="8">
        <v>0</v>
      </c>
      <c r="AH2398" s="8">
        <v>0</v>
      </c>
      <c r="AI2398" s="8">
        <v>0</v>
      </c>
      <c r="AJ2398" s="8">
        <v>0</v>
      </c>
      <c r="AK2398" s="8">
        <v>0</v>
      </c>
      <c r="AL2398" s="8">
        <v>0</v>
      </c>
      <c r="AM2398" s="8">
        <v>0</v>
      </c>
      <c r="AN2398" s="8">
        <v>0</v>
      </c>
      <c r="AO2398" s="8">
        <v>0</v>
      </c>
      <c r="AP2398" s="8">
        <v>0</v>
      </c>
      <c r="AQ2398" s="8">
        <v>3.8303030303030288</v>
      </c>
      <c r="AR2398" s="8">
        <v>0</v>
      </c>
      <c r="AS2398" s="8">
        <v>0</v>
      </c>
      <c r="AT2398" s="8">
        <v>3.8303030303030288</v>
      </c>
      <c r="AU2398" s="7">
        <v>0</v>
      </c>
      <c r="AV2398" s="7">
        <v>0</v>
      </c>
      <c r="AW2398" s="7">
        <v>0</v>
      </c>
      <c r="AX2398" s="7">
        <v>0</v>
      </c>
      <c r="AY2398" s="7">
        <v>0</v>
      </c>
      <c r="AZ2398" s="7">
        <v>0</v>
      </c>
      <c r="BA2398" s="7">
        <v>0</v>
      </c>
      <c r="BB2398" s="7">
        <v>0</v>
      </c>
      <c r="BC2398" s="8">
        <v>0</v>
      </c>
      <c r="BD2398" s="8">
        <v>0</v>
      </c>
      <c r="BE2398" s="8">
        <v>0</v>
      </c>
      <c r="BF2398" s="8">
        <v>0</v>
      </c>
      <c r="BG2398" s="8">
        <v>0</v>
      </c>
      <c r="BH2398" s="8">
        <v>0</v>
      </c>
      <c r="BI2398" s="8">
        <v>0</v>
      </c>
      <c r="BJ2398" s="8">
        <v>0</v>
      </c>
      <c r="BK2398" s="8">
        <v>0</v>
      </c>
      <c r="BL2398" s="8">
        <v>0</v>
      </c>
      <c r="BM2398" s="8">
        <v>0</v>
      </c>
      <c r="BN2398" s="8">
        <v>0</v>
      </c>
      <c r="BO2398" s="8">
        <v>0</v>
      </c>
      <c r="BP2398" s="8">
        <v>0</v>
      </c>
      <c r="BQ2398" s="8">
        <v>0</v>
      </c>
      <c r="BR2398" s="8">
        <v>0</v>
      </c>
    </row>
    <row r="2399" spans="1:70" x14ac:dyDescent="0.25">
      <c r="A2399" s="6">
        <v>35243448</v>
      </c>
      <c r="B2399" t="s">
        <v>4304</v>
      </c>
      <c r="C2399" s="7" t="s">
        <v>86</v>
      </c>
      <c r="D2399" s="7" t="s">
        <v>94</v>
      </c>
      <c r="E2399" s="7" t="s">
        <v>87</v>
      </c>
      <c r="F2399" t="s">
        <v>2507</v>
      </c>
      <c r="G2399" t="s">
        <v>2508</v>
      </c>
      <c r="H2399" t="s">
        <v>2021</v>
      </c>
      <c r="I2399" t="s">
        <v>118</v>
      </c>
      <c r="J2399" t="s">
        <v>78</v>
      </c>
      <c r="K2399" t="s">
        <v>79</v>
      </c>
      <c r="L2399">
        <v>40.592868768899997</v>
      </c>
      <c r="M2399">
        <v>-122.2396248045</v>
      </c>
      <c r="N2399" s="7" t="s">
        <v>2022</v>
      </c>
      <c r="O2399" s="7" t="s">
        <v>4303</v>
      </c>
      <c r="P2399" s="7" t="s">
        <v>2024</v>
      </c>
      <c r="Q2399" s="7" t="s">
        <v>141</v>
      </c>
      <c r="R2399" s="7">
        <v>99</v>
      </c>
      <c r="S2399" s="7">
        <v>2481</v>
      </c>
      <c r="T2399" s="7" t="s">
        <v>220</v>
      </c>
      <c r="U2399" s="7"/>
      <c r="V2399" s="7" t="s">
        <v>2621</v>
      </c>
      <c r="W2399" s="8">
        <v>3.6899621212121212</v>
      </c>
      <c r="X2399" s="8">
        <v>0</v>
      </c>
      <c r="Y2399" s="8">
        <v>0</v>
      </c>
      <c r="Z2399" s="8">
        <v>3.6899621212121212</v>
      </c>
      <c r="AA2399" s="8">
        <v>0</v>
      </c>
      <c r="AB2399" s="8">
        <v>0</v>
      </c>
      <c r="AC2399" s="8">
        <v>0</v>
      </c>
      <c r="AD2399" s="8">
        <v>0</v>
      </c>
      <c r="AE2399" s="8">
        <v>0</v>
      </c>
      <c r="AF2399" s="8">
        <v>0</v>
      </c>
      <c r="AG2399" s="8">
        <v>0</v>
      </c>
      <c r="AH2399" s="8">
        <v>0</v>
      </c>
      <c r="AI2399" s="8">
        <v>0</v>
      </c>
      <c r="AJ2399" s="8">
        <v>0</v>
      </c>
      <c r="AK2399" s="8">
        <v>0</v>
      </c>
      <c r="AL2399" s="8">
        <v>0</v>
      </c>
      <c r="AM2399" s="8">
        <v>0</v>
      </c>
      <c r="AN2399" s="8">
        <v>0</v>
      </c>
      <c r="AO2399" s="8">
        <v>0</v>
      </c>
      <c r="AP2399" s="8">
        <v>0</v>
      </c>
      <c r="AQ2399" s="8">
        <v>0</v>
      </c>
      <c r="AR2399" s="8">
        <v>0</v>
      </c>
      <c r="AS2399" s="8">
        <v>0</v>
      </c>
      <c r="AT2399" s="8">
        <v>0</v>
      </c>
      <c r="AU2399" s="7">
        <v>0</v>
      </c>
      <c r="AV2399" s="7">
        <v>0</v>
      </c>
      <c r="AW2399" s="7">
        <v>0</v>
      </c>
      <c r="AX2399" s="7">
        <v>0</v>
      </c>
      <c r="AY2399" s="7">
        <v>0</v>
      </c>
      <c r="AZ2399" s="7">
        <v>0</v>
      </c>
      <c r="BA2399" s="7">
        <v>0</v>
      </c>
      <c r="BB2399" s="7">
        <v>0</v>
      </c>
      <c r="BC2399" s="8">
        <v>0</v>
      </c>
      <c r="BD2399" s="8">
        <v>0</v>
      </c>
      <c r="BE2399" s="8">
        <v>0</v>
      </c>
      <c r="BF2399" s="8">
        <v>0</v>
      </c>
      <c r="BG2399" s="8">
        <v>3.6899621212121212</v>
      </c>
      <c r="BH2399" s="8">
        <v>0</v>
      </c>
      <c r="BI2399" s="8">
        <v>0</v>
      </c>
      <c r="BJ2399" s="8">
        <v>3.6899621212121212</v>
      </c>
      <c r="BK2399" s="8">
        <v>0</v>
      </c>
      <c r="BL2399" s="8">
        <v>0</v>
      </c>
      <c r="BM2399" s="8">
        <v>0</v>
      </c>
      <c r="BN2399" s="8">
        <v>0</v>
      </c>
      <c r="BO2399" s="8">
        <v>0</v>
      </c>
      <c r="BP2399" s="8">
        <v>0</v>
      </c>
      <c r="BQ2399" s="8">
        <v>0</v>
      </c>
      <c r="BR2399" s="8">
        <v>0</v>
      </c>
    </row>
    <row r="2400" spans="1:70" x14ac:dyDescent="0.25">
      <c r="A2400" s="6">
        <v>35259517</v>
      </c>
      <c r="B2400" t="s">
        <v>4305</v>
      </c>
      <c r="C2400" s="7" t="s">
        <v>115</v>
      </c>
      <c r="D2400" s="7" t="s">
        <v>94</v>
      </c>
      <c r="E2400" s="7" t="s">
        <v>95</v>
      </c>
      <c r="F2400" t="s">
        <v>2507</v>
      </c>
      <c r="G2400" t="s">
        <v>2508</v>
      </c>
      <c r="H2400" t="s">
        <v>2021</v>
      </c>
      <c r="I2400" t="s">
        <v>118</v>
      </c>
      <c r="J2400" t="s">
        <v>78</v>
      </c>
      <c r="K2400" t="s">
        <v>79</v>
      </c>
      <c r="L2400">
        <v>40.592984990799998</v>
      </c>
      <c r="M2400">
        <v>-122.2548725835</v>
      </c>
      <c r="N2400" s="7" t="s">
        <v>2022</v>
      </c>
      <c r="O2400" s="7" t="s">
        <v>4303</v>
      </c>
      <c r="P2400" s="7" t="s">
        <v>2024</v>
      </c>
      <c r="Q2400" s="7" t="s">
        <v>141</v>
      </c>
      <c r="R2400" s="7">
        <v>99</v>
      </c>
      <c r="S2400" s="7">
        <v>2481</v>
      </c>
      <c r="T2400" s="7" t="s">
        <v>220</v>
      </c>
      <c r="U2400" s="7"/>
      <c r="V2400" s="7" t="s">
        <v>200</v>
      </c>
      <c r="W2400" s="8">
        <v>4.8469696969696967</v>
      </c>
      <c r="X2400" s="8">
        <v>0</v>
      </c>
      <c r="Y2400" s="8">
        <v>0</v>
      </c>
      <c r="Z2400" s="8">
        <v>4.8469696969696967</v>
      </c>
      <c r="AA2400" s="8">
        <v>0</v>
      </c>
      <c r="AB2400" s="8">
        <v>0</v>
      </c>
      <c r="AC2400" s="8">
        <v>0</v>
      </c>
      <c r="AD2400" s="8">
        <v>0</v>
      </c>
      <c r="AE2400" s="8">
        <v>0</v>
      </c>
      <c r="AF2400" s="8">
        <v>0</v>
      </c>
      <c r="AG2400" s="8">
        <v>0</v>
      </c>
      <c r="AH2400" s="8">
        <v>0</v>
      </c>
      <c r="AI2400" s="8">
        <v>0</v>
      </c>
      <c r="AJ2400" s="8">
        <v>0</v>
      </c>
      <c r="AK2400" s="8">
        <v>0</v>
      </c>
      <c r="AL2400" s="8">
        <v>0</v>
      </c>
      <c r="AM2400" s="8">
        <v>0</v>
      </c>
      <c r="AN2400" s="8">
        <v>0</v>
      </c>
      <c r="AO2400" s="8">
        <v>0</v>
      </c>
      <c r="AP2400" s="8">
        <v>0</v>
      </c>
      <c r="AQ2400" s="8">
        <v>4.8469696969696976</v>
      </c>
      <c r="AR2400" s="8">
        <v>0</v>
      </c>
      <c r="AS2400" s="8">
        <v>0</v>
      </c>
      <c r="AT2400" s="8">
        <v>4.8469696969696976</v>
      </c>
      <c r="AU2400" s="7">
        <v>0</v>
      </c>
      <c r="AV2400" s="7">
        <v>0</v>
      </c>
      <c r="AW2400" s="7">
        <v>0</v>
      </c>
      <c r="AX2400" s="7">
        <v>0</v>
      </c>
      <c r="AY2400" s="7">
        <v>0</v>
      </c>
      <c r="AZ2400" s="7">
        <v>0</v>
      </c>
      <c r="BA2400" s="7">
        <v>0</v>
      </c>
      <c r="BB2400" s="7">
        <v>0</v>
      </c>
      <c r="BC2400" s="8">
        <v>0</v>
      </c>
      <c r="BD2400" s="8">
        <v>0</v>
      </c>
      <c r="BE2400" s="8">
        <v>0</v>
      </c>
      <c r="BF2400" s="8">
        <v>0</v>
      </c>
      <c r="BG2400" s="8">
        <v>0</v>
      </c>
      <c r="BH2400" s="8">
        <v>0</v>
      </c>
      <c r="BI2400" s="8">
        <v>0</v>
      </c>
      <c r="BJ2400" s="8">
        <v>0</v>
      </c>
      <c r="BK2400" s="8">
        <v>0</v>
      </c>
      <c r="BL2400" s="8">
        <v>0</v>
      </c>
      <c r="BM2400" s="8">
        <v>0</v>
      </c>
      <c r="BN2400" s="8">
        <v>0</v>
      </c>
      <c r="BO2400" s="8">
        <v>0</v>
      </c>
      <c r="BP2400" s="8">
        <v>0</v>
      </c>
      <c r="BQ2400" s="8">
        <v>0</v>
      </c>
      <c r="BR2400" s="8">
        <v>0</v>
      </c>
    </row>
    <row r="2401" spans="1:70" x14ac:dyDescent="0.25">
      <c r="A2401" s="6">
        <v>35259513</v>
      </c>
      <c r="B2401" t="s">
        <v>4306</v>
      </c>
      <c r="C2401" s="7" t="s">
        <v>86</v>
      </c>
      <c r="D2401" s="7" t="s">
        <v>94</v>
      </c>
      <c r="E2401" s="7" t="s">
        <v>87</v>
      </c>
      <c r="F2401" t="s">
        <v>2507</v>
      </c>
      <c r="G2401" t="s">
        <v>2508</v>
      </c>
      <c r="H2401" t="s">
        <v>783</v>
      </c>
      <c r="I2401" t="s">
        <v>118</v>
      </c>
      <c r="J2401" t="s">
        <v>78</v>
      </c>
      <c r="K2401" t="s">
        <v>79</v>
      </c>
      <c r="L2401">
        <v>40.591749246200003</v>
      </c>
      <c r="M2401">
        <v>-122.27430989600001</v>
      </c>
      <c r="N2401" s="7" t="s">
        <v>2022</v>
      </c>
      <c r="O2401" s="7" t="s">
        <v>4303</v>
      </c>
      <c r="P2401" s="7" t="s">
        <v>2024</v>
      </c>
      <c r="Q2401" s="7" t="s">
        <v>141</v>
      </c>
      <c r="R2401" s="7">
        <v>99</v>
      </c>
      <c r="S2401" s="7">
        <v>2481</v>
      </c>
      <c r="T2401" s="7" t="s">
        <v>220</v>
      </c>
      <c r="U2401" s="7"/>
      <c r="V2401" s="7" t="s">
        <v>2621</v>
      </c>
      <c r="W2401" s="8">
        <v>4.5964015151515154</v>
      </c>
      <c r="X2401" s="8">
        <v>0</v>
      </c>
      <c r="Y2401" s="8">
        <v>0</v>
      </c>
      <c r="Z2401" s="8">
        <v>4.5964015151515154</v>
      </c>
      <c r="AA2401" s="8">
        <v>0</v>
      </c>
      <c r="AB2401" s="8">
        <v>0</v>
      </c>
      <c r="AC2401" s="8">
        <v>0</v>
      </c>
      <c r="AD2401" s="8">
        <v>0</v>
      </c>
      <c r="AE2401" s="8">
        <v>0</v>
      </c>
      <c r="AF2401" s="8">
        <v>0</v>
      </c>
      <c r="AG2401" s="8">
        <v>0</v>
      </c>
      <c r="AH2401" s="8">
        <v>0</v>
      </c>
      <c r="AI2401" s="8">
        <v>0</v>
      </c>
      <c r="AJ2401" s="8">
        <v>0</v>
      </c>
      <c r="AK2401" s="8">
        <v>0</v>
      </c>
      <c r="AL2401" s="8">
        <v>0</v>
      </c>
      <c r="AM2401" s="8">
        <v>0</v>
      </c>
      <c r="AN2401" s="8">
        <v>0</v>
      </c>
      <c r="AO2401" s="8">
        <v>0</v>
      </c>
      <c r="AP2401" s="8">
        <v>0</v>
      </c>
      <c r="AQ2401" s="8">
        <v>0</v>
      </c>
      <c r="AR2401" s="8">
        <v>0</v>
      </c>
      <c r="AS2401" s="8">
        <v>0</v>
      </c>
      <c r="AT2401" s="8">
        <v>0</v>
      </c>
      <c r="AU2401" s="7">
        <v>0</v>
      </c>
      <c r="AV2401" s="7">
        <v>0</v>
      </c>
      <c r="AW2401" s="7">
        <v>0</v>
      </c>
      <c r="AX2401" s="7">
        <v>0</v>
      </c>
      <c r="AY2401" s="7">
        <v>0</v>
      </c>
      <c r="AZ2401" s="7">
        <v>0</v>
      </c>
      <c r="BA2401" s="7">
        <v>0</v>
      </c>
      <c r="BB2401" s="7">
        <v>0</v>
      </c>
      <c r="BC2401" s="8">
        <v>0</v>
      </c>
      <c r="BD2401" s="8">
        <v>0</v>
      </c>
      <c r="BE2401" s="8">
        <v>0</v>
      </c>
      <c r="BF2401" s="8">
        <v>0</v>
      </c>
      <c r="BG2401" s="8">
        <v>4.5964015151515154</v>
      </c>
      <c r="BH2401" s="8">
        <v>0</v>
      </c>
      <c r="BI2401" s="8">
        <v>0</v>
      </c>
      <c r="BJ2401" s="8">
        <v>4.5964015151515154</v>
      </c>
      <c r="BK2401" s="8">
        <v>0</v>
      </c>
      <c r="BL2401" s="8">
        <v>0</v>
      </c>
      <c r="BM2401" s="8">
        <v>0</v>
      </c>
      <c r="BN2401" s="8">
        <v>0</v>
      </c>
      <c r="BO2401" s="8">
        <v>0</v>
      </c>
      <c r="BP2401" s="8">
        <v>0</v>
      </c>
      <c r="BQ2401" s="8">
        <v>0</v>
      </c>
      <c r="BR2401" s="8">
        <v>0</v>
      </c>
    </row>
    <row r="2402" spans="1:70" x14ac:dyDescent="0.25">
      <c r="A2402" s="6">
        <v>35232960</v>
      </c>
      <c r="B2402" t="s">
        <v>4307</v>
      </c>
      <c r="C2402" s="7" t="s">
        <v>115</v>
      </c>
      <c r="D2402" s="7" t="s">
        <v>94</v>
      </c>
      <c r="E2402" s="7" t="s">
        <v>95</v>
      </c>
      <c r="F2402" t="s">
        <v>2507</v>
      </c>
      <c r="G2402" t="s">
        <v>2508</v>
      </c>
      <c r="H2402" t="s">
        <v>2021</v>
      </c>
      <c r="I2402" t="s">
        <v>118</v>
      </c>
      <c r="J2402" t="s">
        <v>78</v>
      </c>
      <c r="K2402" t="s">
        <v>79</v>
      </c>
      <c r="L2402">
        <v>40.535000310500003</v>
      </c>
      <c r="M2402">
        <v>-122.23921635649999</v>
      </c>
      <c r="N2402" s="7" t="s">
        <v>2022</v>
      </c>
      <c r="O2402" s="7" t="s">
        <v>2023</v>
      </c>
      <c r="P2402" s="7" t="s">
        <v>2024</v>
      </c>
      <c r="Q2402" s="7" t="s">
        <v>141</v>
      </c>
      <c r="R2402" s="7">
        <v>48</v>
      </c>
      <c r="S2402" s="7">
        <v>3065</v>
      </c>
      <c r="T2402" s="7" t="s">
        <v>220</v>
      </c>
      <c r="U2402" s="7"/>
      <c r="V2402" s="7" t="s">
        <v>200</v>
      </c>
      <c r="W2402" s="8">
        <v>2.8662878787878787</v>
      </c>
      <c r="X2402" s="8">
        <v>0</v>
      </c>
      <c r="Y2402" s="8">
        <v>0</v>
      </c>
      <c r="Z2402" s="8">
        <v>2.8662878787878787</v>
      </c>
      <c r="AA2402" s="8">
        <v>0</v>
      </c>
      <c r="AB2402" s="8">
        <v>0</v>
      </c>
      <c r="AC2402" s="8">
        <v>0</v>
      </c>
      <c r="AD2402" s="8">
        <v>0</v>
      </c>
      <c r="AE2402" s="8">
        <v>0</v>
      </c>
      <c r="AF2402" s="8">
        <v>0</v>
      </c>
      <c r="AG2402" s="8">
        <v>0</v>
      </c>
      <c r="AH2402" s="8">
        <v>0</v>
      </c>
      <c r="AI2402" s="8">
        <v>0</v>
      </c>
      <c r="AJ2402" s="8">
        <v>0</v>
      </c>
      <c r="AK2402" s="8">
        <v>0</v>
      </c>
      <c r="AL2402" s="8">
        <v>0</v>
      </c>
      <c r="AM2402" s="8">
        <v>0</v>
      </c>
      <c r="AN2402" s="8">
        <v>0</v>
      </c>
      <c r="AO2402" s="8">
        <v>0</v>
      </c>
      <c r="AP2402" s="8">
        <v>0</v>
      </c>
      <c r="AQ2402" s="8">
        <v>2.8662878787878787</v>
      </c>
      <c r="AR2402" s="8">
        <v>0</v>
      </c>
      <c r="AS2402" s="8">
        <v>0</v>
      </c>
      <c r="AT2402" s="8">
        <v>2.8662878787878787</v>
      </c>
      <c r="AU2402" s="7">
        <v>0</v>
      </c>
      <c r="AV2402" s="7">
        <v>0</v>
      </c>
      <c r="AW2402" s="7">
        <v>0</v>
      </c>
      <c r="AX2402" s="7">
        <v>0</v>
      </c>
      <c r="AY2402" s="7">
        <v>0</v>
      </c>
      <c r="AZ2402" s="7">
        <v>0</v>
      </c>
      <c r="BA2402" s="7">
        <v>0</v>
      </c>
      <c r="BB2402" s="7">
        <v>0</v>
      </c>
      <c r="BC2402" s="8">
        <v>0</v>
      </c>
      <c r="BD2402" s="8">
        <v>0</v>
      </c>
      <c r="BE2402" s="8">
        <v>0</v>
      </c>
      <c r="BF2402" s="8">
        <v>0</v>
      </c>
      <c r="BG2402" s="8">
        <v>0</v>
      </c>
      <c r="BH2402" s="8">
        <v>0</v>
      </c>
      <c r="BI2402" s="8">
        <v>0</v>
      </c>
      <c r="BJ2402" s="8">
        <v>0</v>
      </c>
      <c r="BK2402" s="8">
        <v>0</v>
      </c>
      <c r="BL2402" s="8">
        <v>0</v>
      </c>
      <c r="BM2402" s="8">
        <v>0</v>
      </c>
      <c r="BN2402" s="8">
        <v>0</v>
      </c>
      <c r="BO2402" s="8">
        <v>0</v>
      </c>
      <c r="BP2402" s="8">
        <v>0</v>
      </c>
      <c r="BQ2402" s="8">
        <v>0</v>
      </c>
      <c r="BR2402" s="8">
        <v>0</v>
      </c>
    </row>
    <row r="2403" spans="1:70" x14ac:dyDescent="0.25">
      <c r="A2403" s="6">
        <v>35232442</v>
      </c>
      <c r="B2403" t="s">
        <v>4308</v>
      </c>
      <c r="C2403" s="7" t="s">
        <v>115</v>
      </c>
      <c r="D2403" s="7" t="s">
        <v>94</v>
      </c>
      <c r="E2403" s="7" t="s">
        <v>95</v>
      </c>
      <c r="F2403" t="s">
        <v>2507</v>
      </c>
      <c r="G2403" t="s">
        <v>2508</v>
      </c>
      <c r="H2403" t="s">
        <v>2021</v>
      </c>
      <c r="I2403" t="s">
        <v>118</v>
      </c>
      <c r="J2403" t="s">
        <v>78</v>
      </c>
      <c r="K2403" t="s">
        <v>79</v>
      </c>
      <c r="L2403">
        <v>40.535000310500003</v>
      </c>
      <c r="M2403">
        <v>-122.23921635649999</v>
      </c>
      <c r="N2403" s="7" t="s">
        <v>2022</v>
      </c>
      <c r="O2403" s="7" t="s">
        <v>2023</v>
      </c>
      <c r="P2403" s="7" t="s">
        <v>2024</v>
      </c>
      <c r="Q2403" s="7" t="s">
        <v>141</v>
      </c>
      <c r="R2403" s="7">
        <v>48</v>
      </c>
      <c r="S2403" s="7">
        <v>3065</v>
      </c>
      <c r="T2403" s="7" t="s">
        <v>220</v>
      </c>
      <c r="U2403" s="7"/>
      <c r="V2403" s="7" t="s">
        <v>200</v>
      </c>
      <c r="W2403" s="8">
        <v>3.1607954545454544</v>
      </c>
      <c r="X2403" s="8">
        <v>0</v>
      </c>
      <c r="Y2403" s="8">
        <v>0</v>
      </c>
      <c r="Z2403" s="8">
        <v>3.1607954545454544</v>
      </c>
      <c r="AA2403" s="8">
        <v>0</v>
      </c>
      <c r="AB2403" s="8">
        <v>0</v>
      </c>
      <c r="AC2403" s="8">
        <v>0</v>
      </c>
      <c r="AD2403" s="8">
        <v>0</v>
      </c>
      <c r="AE2403" s="8">
        <v>0</v>
      </c>
      <c r="AF2403" s="8">
        <v>0</v>
      </c>
      <c r="AG2403" s="8">
        <v>0</v>
      </c>
      <c r="AH2403" s="8">
        <v>0</v>
      </c>
      <c r="AI2403" s="8">
        <v>0</v>
      </c>
      <c r="AJ2403" s="8">
        <v>0</v>
      </c>
      <c r="AK2403" s="8">
        <v>0</v>
      </c>
      <c r="AL2403" s="8">
        <v>0</v>
      </c>
      <c r="AM2403" s="8">
        <v>0</v>
      </c>
      <c r="AN2403" s="8">
        <v>0</v>
      </c>
      <c r="AO2403" s="8">
        <v>0</v>
      </c>
      <c r="AP2403" s="8">
        <v>0</v>
      </c>
      <c r="AQ2403" s="8">
        <v>3.1607954545454553</v>
      </c>
      <c r="AR2403" s="8">
        <v>0</v>
      </c>
      <c r="AS2403" s="8">
        <v>0</v>
      </c>
      <c r="AT2403" s="8">
        <v>3.1607954545454553</v>
      </c>
      <c r="AU2403" s="7">
        <v>0</v>
      </c>
      <c r="AV2403" s="7">
        <v>0</v>
      </c>
      <c r="AW2403" s="7">
        <v>0</v>
      </c>
      <c r="AX2403" s="7">
        <v>0</v>
      </c>
      <c r="AY2403" s="7">
        <v>0</v>
      </c>
      <c r="AZ2403" s="7">
        <v>0</v>
      </c>
      <c r="BA2403" s="7">
        <v>0</v>
      </c>
      <c r="BB2403" s="7">
        <v>0</v>
      </c>
      <c r="BC2403" s="8">
        <v>0</v>
      </c>
      <c r="BD2403" s="8">
        <v>0</v>
      </c>
      <c r="BE2403" s="8">
        <v>0</v>
      </c>
      <c r="BF2403" s="8">
        <v>0</v>
      </c>
      <c r="BG2403" s="8">
        <v>0</v>
      </c>
      <c r="BH2403" s="8">
        <v>0</v>
      </c>
      <c r="BI2403" s="8">
        <v>0</v>
      </c>
      <c r="BJ2403" s="8">
        <v>0</v>
      </c>
      <c r="BK2403" s="8">
        <v>0</v>
      </c>
      <c r="BL2403" s="8">
        <v>0</v>
      </c>
      <c r="BM2403" s="8">
        <v>0</v>
      </c>
      <c r="BN2403" s="8">
        <v>0</v>
      </c>
      <c r="BO2403" s="8">
        <v>0</v>
      </c>
      <c r="BP2403" s="8">
        <v>0</v>
      </c>
      <c r="BQ2403" s="8">
        <v>0</v>
      </c>
      <c r="BR2403" s="8">
        <v>0</v>
      </c>
    </row>
    <row r="2404" spans="1:70" x14ac:dyDescent="0.25">
      <c r="A2404" s="6">
        <v>35232443</v>
      </c>
      <c r="B2404" t="s">
        <v>4309</v>
      </c>
      <c r="C2404" s="7" t="s">
        <v>115</v>
      </c>
      <c r="D2404" s="7" t="s">
        <v>94</v>
      </c>
      <c r="E2404" s="7" t="s">
        <v>95</v>
      </c>
      <c r="F2404" t="s">
        <v>2507</v>
      </c>
      <c r="G2404" t="s">
        <v>2508</v>
      </c>
      <c r="H2404" t="s">
        <v>2021</v>
      </c>
      <c r="I2404" t="s">
        <v>118</v>
      </c>
      <c r="J2404" t="s">
        <v>78</v>
      </c>
      <c r="K2404" t="s">
        <v>79</v>
      </c>
      <c r="L2404">
        <v>40.535000310500003</v>
      </c>
      <c r="M2404">
        <v>-122.23921635649999</v>
      </c>
      <c r="N2404" s="7" t="s">
        <v>2022</v>
      </c>
      <c r="O2404" s="7" t="s">
        <v>2023</v>
      </c>
      <c r="P2404" s="7" t="s">
        <v>2024</v>
      </c>
      <c r="Q2404" s="7" t="s">
        <v>141</v>
      </c>
      <c r="R2404" s="7">
        <v>48</v>
      </c>
      <c r="S2404" s="7">
        <v>3065</v>
      </c>
      <c r="T2404" s="7" t="s">
        <v>220</v>
      </c>
      <c r="U2404" s="7"/>
      <c r="V2404" s="7" t="s">
        <v>101</v>
      </c>
      <c r="W2404" s="8">
        <v>1.009280303030303</v>
      </c>
      <c r="X2404" s="8">
        <v>0</v>
      </c>
      <c r="Y2404" s="8">
        <v>0</v>
      </c>
      <c r="Z2404" s="8">
        <v>1.009280303030303</v>
      </c>
      <c r="AA2404" s="8">
        <v>0</v>
      </c>
      <c r="AB2404" s="8">
        <v>0</v>
      </c>
      <c r="AC2404" s="8">
        <v>0</v>
      </c>
      <c r="AD2404" s="8">
        <v>0</v>
      </c>
      <c r="AE2404" s="8">
        <v>0</v>
      </c>
      <c r="AF2404" s="8">
        <v>0</v>
      </c>
      <c r="AG2404" s="8">
        <v>0</v>
      </c>
      <c r="AH2404" s="8">
        <v>0</v>
      </c>
      <c r="AI2404" s="8">
        <v>0</v>
      </c>
      <c r="AJ2404" s="8">
        <v>0</v>
      </c>
      <c r="AK2404" s="8">
        <v>0</v>
      </c>
      <c r="AL2404" s="8">
        <v>0</v>
      </c>
      <c r="AM2404" s="8">
        <v>1.009280303030303</v>
      </c>
      <c r="AN2404" s="8">
        <v>0</v>
      </c>
      <c r="AO2404" s="8">
        <v>0</v>
      </c>
      <c r="AP2404" s="8">
        <v>1.009280303030303</v>
      </c>
      <c r="AQ2404" s="8">
        <v>0</v>
      </c>
      <c r="AR2404" s="8">
        <v>0</v>
      </c>
      <c r="AS2404" s="8">
        <v>0</v>
      </c>
      <c r="AT2404" s="8">
        <v>0</v>
      </c>
      <c r="AU2404" s="7">
        <v>0</v>
      </c>
      <c r="AV2404" s="7">
        <v>0</v>
      </c>
      <c r="AW2404" s="7">
        <v>0</v>
      </c>
      <c r="AX2404" s="7">
        <v>0</v>
      </c>
      <c r="AY2404" s="7">
        <v>0</v>
      </c>
      <c r="AZ2404" s="7">
        <v>0</v>
      </c>
      <c r="BA2404" s="7">
        <v>0</v>
      </c>
      <c r="BB2404" s="7">
        <v>0</v>
      </c>
      <c r="BC2404" s="8">
        <v>0</v>
      </c>
      <c r="BD2404" s="8">
        <v>0</v>
      </c>
      <c r="BE2404" s="8">
        <v>0</v>
      </c>
      <c r="BF2404" s="8">
        <v>0</v>
      </c>
      <c r="BG2404" s="8">
        <v>0</v>
      </c>
      <c r="BH2404" s="8">
        <v>0</v>
      </c>
      <c r="BI2404" s="8">
        <v>0</v>
      </c>
      <c r="BJ2404" s="8">
        <v>0</v>
      </c>
      <c r="BK2404" s="8">
        <v>0</v>
      </c>
      <c r="BL2404" s="8">
        <v>0</v>
      </c>
      <c r="BM2404" s="8">
        <v>0</v>
      </c>
      <c r="BN2404" s="8">
        <v>0</v>
      </c>
      <c r="BO2404" s="8">
        <v>0</v>
      </c>
      <c r="BP2404" s="8">
        <v>0</v>
      </c>
      <c r="BQ2404" s="8">
        <v>0</v>
      </c>
      <c r="BR2404" s="8">
        <v>0</v>
      </c>
    </row>
    <row r="2405" spans="1:70" x14ac:dyDescent="0.25">
      <c r="A2405" s="6">
        <v>35232444</v>
      </c>
      <c r="B2405" t="s">
        <v>4310</v>
      </c>
      <c r="C2405" s="7" t="s">
        <v>93</v>
      </c>
      <c r="D2405" s="7" t="s">
        <v>94</v>
      </c>
      <c r="E2405" s="7" t="s">
        <v>95</v>
      </c>
      <c r="F2405" t="s">
        <v>2507</v>
      </c>
      <c r="G2405" t="s">
        <v>2508</v>
      </c>
      <c r="H2405" t="s">
        <v>2021</v>
      </c>
      <c r="I2405" t="s">
        <v>118</v>
      </c>
      <c r="J2405" t="s">
        <v>78</v>
      </c>
      <c r="K2405" t="s">
        <v>79</v>
      </c>
      <c r="L2405">
        <v>40.535000310500003</v>
      </c>
      <c r="M2405">
        <v>-122.23921635649999</v>
      </c>
      <c r="N2405" s="7" t="s">
        <v>2022</v>
      </c>
      <c r="O2405" s="7" t="s">
        <v>2023</v>
      </c>
      <c r="P2405" s="7" t="s">
        <v>2024</v>
      </c>
      <c r="Q2405" s="7" t="s">
        <v>141</v>
      </c>
      <c r="R2405" s="7">
        <v>48</v>
      </c>
      <c r="S2405" s="7">
        <v>3065</v>
      </c>
      <c r="T2405" s="7" t="s">
        <v>220</v>
      </c>
      <c r="U2405" s="7"/>
      <c r="V2405" s="7" t="s">
        <v>200</v>
      </c>
      <c r="W2405" s="8">
        <v>3.3821969696969698</v>
      </c>
      <c r="X2405" s="8">
        <v>0</v>
      </c>
      <c r="Y2405" s="8">
        <v>0</v>
      </c>
      <c r="Z2405" s="8">
        <v>3.3821969696969698</v>
      </c>
      <c r="AA2405" s="8">
        <v>0</v>
      </c>
      <c r="AB2405" s="8">
        <v>0</v>
      </c>
      <c r="AC2405" s="8">
        <v>0</v>
      </c>
      <c r="AD2405" s="8">
        <v>0</v>
      </c>
      <c r="AE2405" s="8">
        <v>0</v>
      </c>
      <c r="AF2405" s="8">
        <v>0</v>
      </c>
      <c r="AG2405" s="8">
        <v>0</v>
      </c>
      <c r="AH2405" s="8">
        <v>0</v>
      </c>
      <c r="AI2405" s="8">
        <v>0</v>
      </c>
      <c r="AJ2405" s="8">
        <v>0</v>
      </c>
      <c r="AK2405" s="8">
        <v>0</v>
      </c>
      <c r="AL2405" s="8">
        <v>0</v>
      </c>
      <c r="AM2405" s="8">
        <v>1.2443181818181821</v>
      </c>
      <c r="AN2405" s="8">
        <v>0</v>
      </c>
      <c r="AO2405" s="8">
        <v>0</v>
      </c>
      <c r="AP2405" s="8">
        <v>1.2443181818181821</v>
      </c>
      <c r="AQ2405" s="8">
        <v>2.1378787878787882</v>
      </c>
      <c r="AR2405" s="8">
        <v>0</v>
      </c>
      <c r="AS2405" s="8">
        <v>0</v>
      </c>
      <c r="AT2405" s="8">
        <v>2.1378787878787882</v>
      </c>
      <c r="AU2405" s="7">
        <v>0</v>
      </c>
      <c r="AV2405" s="7">
        <v>0</v>
      </c>
      <c r="AW2405" s="7">
        <v>0</v>
      </c>
      <c r="AX2405" s="7">
        <v>0</v>
      </c>
      <c r="AY2405" s="7">
        <v>0</v>
      </c>
      <c r="AZ2405" s="7">
        <v>0</v>
      </c>
      <c r="BA2405" s="7">
        <v>0</v>
      </c>
      <c r="BB2405" s="7">
        <v>0</v>
      </c>
      <c r="BC2405" s="8">
        <v>0</v>
      </c>
      <c r="BD2405" s="8">
        <v>0</v>
      </c>
      <c r="BE2405" s="8">
        <v>0</v>
      </c>
      <c r="BF2405" s="8">
        <v>0</v>
      </c>
      <c r="BG2405" s="8">
        <v>0</v>
      </c>
      <c r="BH2405" s="8">
        <v>0</v>
      </c>
      <c r="BI2405" s="8">
        <v>0</v>
      </c>
      <c r="BJ2405" s="8">
        <v>0</v>
      </c>
      <c r="BK2405" s="8">
        <v>0</v>
      </c>
      <c r="BL2405" s="8">
        <v>0</v>
      </c>
      <c r="BM2405" s="8">
        <v>0</v>
      </c>
      <c r="BN2405" s="8">
        <v>0</v>
      </c>
      <c r="BO2405" s="8">
        <v>0</v>
      </c>
      <c r="BP2405" s="8">
        <v>0</v>
      </c>
      <c r="BQ2405" s="8">
        <v>0</v>
      </c>
      <c r="BR2405" s="8">
        <v>0</v>
      </c>
    </row>
    <row r="2406" spans="1:70" x14ac:dyDescent="0.25">
      <c r="A2406" s="6">
        <v>35232445</v>
      </c>
      <c r="B2406" t="s">
        <v>4311</v>
      </c>
      <c r="C2406" s="7" t="s">
        <v>93</v>
      </c>
      <c r="D2406" s="7" t="s">
        <v>94</v>
      </c>
      <c r="E2406" s="7" t="s">
        <v>95</v>
      </c>
      <c r="F2406" t="s">
        <v>2507</v>
      </c>
      <c r="G2406" t="s">
        <v>2508</v>
      </c>
      <c r="H2406" t="s">
        <v>2021</v>
      </c>
      <c r="I2406" t="s">
        <v>118</v>
      </c>
      <c r="J2406" t="s">
        <v>78</v>
      </c>
      <c r="K2406" t="s">
        <v>79</v>
      </c>
      <c r="L2406">
        <v>40.535000310500003</v>
      </c>
      <c r="M2406">
        <v>-122.23921635649999</v>
      </c>
      <c r="N2406" s="7" t="s">
        <v>2022</v>
      </c>
      <c r="O2406" s="7" t="s">
        <v>2023</v>
      </c>
      <c r="P2406" s="7" t="s">
        <v>2024</v>
      </c>
      <c r="Q2406" s="7" t="s">
        <v>141</v>
      </c>
      <c r="R2406" s="7">
        <v>48</v>
      </c>
      <c r="S2406" s="7">
        <v>3065</v>
      </c>
      <c r="T2406" s="7" t="s">
        <v>220</v>
      </c>
      <c r="U2406" s="7"/>
      <c r="V2406" s="7" t="s">
        <v>200</v>
      </c>
      <c r="W2406" s="8">
        <v>2.6035984848484848</v>
      </c>
      <c r="X2406" s="8">
        <v>0</v>
      </c>
      <c r="Y2406" s="8">
        <v>0</v>
      </c>
      <c r="Z2406" s="8">
        <v>2.6035984848484848</v>
      </c>
      <c r="AA2406" s="8">
        <v>0</v>
      </c>
      <c r="AB2406" s="8">
        <v>0</v>
      </c>
      <c r="AC2406" s="8">
        <v>0</v>
      </c>
      <c r="AD2406" s="8">
        <v>0</v>
      </c>
      <c r="AE2406" s="8">
        <v>0</v>
      </c>
      <c r="AF2406" s="8">
        <v>0</v>
      </c>
      <c r="AG2406" s="8">
        <v>0</v>
      </c>
      <c r="AH2406" s="8">
        <v>0</v>
      </c>
      <c r="AI2406" s="8">
        <v>0</v>
      </c>
      <c r="AJ2406" s="8">
        <v>0</v>
      </c>
      <c r="AK2406" s="8">
        <v>0</v>
      </c>
      <c r="AL2406" s="8">
        <v>0</v>
      </c>
      <c r="AM2406" s="8">
        <v>0.4524621212121212</v>
      </c>
      <c r="AN2406" s="8">
        <v>0</v>
      </c>
      <c r="AO2406" s="8">
        <v>0</v>
      </c>
      <c r="AP2406" s="8">
        <v>0.4524621212121212</v>
      </c>
      <c r="AQ2406" s="8">
        <v>2.1511363636363634</v>
      </c>
      <c r="AR2406" s="8">
        <v>0</v>
      </c>
      <c r="AS2406" s="8">
        <v>0</v>
      </c>
      <c r="AT2406" s="8">
        <v>2.1511363636363634</v>
      </c>
      <c r="AU2406" s="7">
        <v>0</v>
      </c>
      <c r="AV2406" s="7">
        <v>0</v>
      </c>
      <c r="AW2406" s="7">
        <v>0</v>
      </c>
      <c r="AX2406" s="7">
        <v>0</v>
      </c>
      <c r="AY2406" s="7">
        <v>0</v>
      </c>
      <c r="AZ2406" s="7">
        <v>0</v>
      </c>
      <c r="BA2406" s="7">
        <v>0</v>
      </c>
      <c r="BB2406" s="7">
        <v>0</v>
      </c>
      <c r="BC2406" s="8">
        <v>0</v>
      </c>
      <c r="BD2406" s="8">
        <v>0</v>
      </c>
      <c r="BE2406" s="8">
        <v>0</v>
      </c>
      <c r="BF2406" s="8">
        <v>0</v>
      </c>
      <c r="BG2406" s="8">
        <v>0</v>
      </c>
      <c r="BH2406" s="8">
        <v>0</v>
      </c>
      <c r="BI2406" s="8">
        <v>0</v>
      </c>
      <c r="BJ2406" s="8">
        <v>0</v>
      </c>
      <c r="BK2406" s="8">
        <v>0</v>
      </c>
      <c r="BL2406" s="8">
        <v>0</v>
      </c>
      <c r="BM2406" s="8">
        <v>0</v>
      </c>
      <c r="BN2406" s="8">
        <v>0</v>
      </c>
      <c r="BO2406" s="8">
        <v>0</v>
      </c>
      <c r="BP2406" s="8">
        <v>0</v>
      </c>
      <c r="BQ2406" s="8">
        <v>0</v>
      </c>
      <c r="BR2406" s="8">
        <v>0</v>
      </c>
    </row>
    <row r="2407" spans="1:70" x14ac:dyDescent="0.25">
      <c r="A2407" s="6">
        <v>35243447</v>
      </c>
      <c r="B2407" t="s">
        <v>4312</v>
      </c>
      <c r="C2407" s="7" t="s">
        <v>86</v>
      </c>
      <c r="D2407" s="7" t="s">
        <v>94</v>
      </c>
      <c r="E2407" s="7" t="s">
        <v>87</v>
      </c>
      <c r="F2407" t="s">
        <v>2507</v>
      </c>
      <c r="G2407" t="s">
        <v>2508</v>
      </c>
      <c r="H2407" t="s">
        <v>2021</v>
      </c>
      <c r="I2407" t="s">
        <v>118</v>
      </c>
      <c r="J2407" t="s">
        <v>78</v>
      </c>
      <c r="K2407" t="s">
        <v>79</v>
      </c>
      <c r="L2407">
        <v>40.572988109900002</v>
      </c>
      <c r="M2407">
        <v>-122.2386070396</v>
      </c>
      <c r="N2407" s="7" t="s">
        <v>2022</v>
      </c>
      <c r="O2407" s="7" t="s">
        <v>2080</v>
      </c>
      <c r="P2407" s="7" t="s">
        <v>2024</v>
      </c>
      <c r="Q2407" s="7" t="s">
        <v>141</v>
      </c>
      <c r="R2407" s="7">
        <v>100</v>
      </c>
      <c r="S2407" s="7">
        <v>2704</v>
      </c>
      <c r="T2407" s="7" t="s">
        <v>220</v>
      </c>
      <c r="U2407" s="7"/>
      <c r="V2407" s="7" t="s">
        <v>2621</v>
      </c>
      <c r="W2407" s="8">
        <v>2.6399621212121214</v>
      </c>
      <c r="X2407" s="8">
        <v>0</v>
      </c>
      <c r="Y2407" s="8">
        <v>3.2954545454545452E-2</v>
      </c>
      <c r="Z2407" s="8">
        <v>2.6729166666666666</v>
      </c>
      <c r="AA2407" s="8">
        <v>0</v>
      </c>
      <c r="AB2407" s="8">
        <v>0</v>
      </c>
      <c r="AC2407" s="8">
        <v>0</v>
      </c>
      <c r="AD2407" s="8">
        <v>0</v>
      </c>
      <c r="AE2407" s="8">
        <v>0</v>
      </c>
      <c r="AF2407" s="8">
        <v>0</v>
      </c>
      <c r="AG2407" s="8">
        <v>0</v>
      </c>
      <c r="AH2407" s="8">
        <v>0</v>
      </c>
      <c r="AI2407" s="8">
        <v>0</v>
      </c>
      <c r="AJ2407" s="8">
        <v>0</v>
      </c>
      <c r="AK2407" s="8">
        <v>0</v>
      </c>
      <c r="AL2407" s="8">
        <v>0</v>
      </c>
      <c r="AM2407" s="8">
        <v>0</v>
      </c>
      <c r="AN2407" s="8">
        <v>0</v>
      </c>
      <c r="AO2407" s="8">
        <v>0</v>
      </c>
      <c r="AP2407" s="8">
        <v>0</v>
      </c>
      <c r="AQ2407" s="8">
        <v>0</v>
      </c>
      <c r="AR2407" s="8">
        <v>0</v>
      </c>
      <c r="AS2407" s="8">
        <v>0</v>
      </c>
      <c r="AT2407" s="8">
        <v>0</v>
      </c>
      <c r="AU2407" s="7">
        <v>0</v>
      </c>
      <c r="AV2407" s="7">
        <v>0</v>
      </c>
      <c r="AW2407" s="7">
        <v>0</v>
      </c>
      <c r="AX2407" s="7">
        <v>0</v>
      </c>
      <c r="AY2407" s="7">
        <v>0</v>
      </c>
      <c r="AZ2407" s="7">
        <v>0</v>
      </c>
      <c r="BA2407" s="7">
        <v>0</v>
      </c>
      <c r="BB2407" s="7">
        <v>0</v>
      </c>
      <c r="BC2407" s="8">
        <v>0</v>
      </c>
      <c r="BD2407" s="8">
        <v>0</v>
      </c>
      <c r="BE2407" s="8">
        <v>0</v>
      </c>
      <c r="BF2407" s="8">
        <v>0</v>
      </c>
      <c r="BG2407" s="8">
        <v>2.6399621212121214</v>
      </c>
      <c r="BH2407" s="8">
        <v>0</v>
      </c>
      <c r="BI2407" s="8">
        <v>3.2954545454545452E-2</v>
      </c>
      <c r="BJ2407" s="8">
        <v>2.6729166666666666</v>
      </c>
      <c r="BK2407" s="8">
        <v>0</v>
      </c>
      <c r="BL2407" s="8">
        <v>0</v>
      </c>
      <c r="BM2407" s="8">
        <v>0</v>
      </c>
      <c r="BN2407" s="8">
        <v>0</v>
      </c>
      <c r="BO2407" s="8">
        <v>0</v>
      </c>
      <c r="BP2407" s="8">
        <v>0</v>
      </c>
      <c r="BQ2407" s="8">
        <v>0</v>
      </c>
      <c r="BR2407" s="8">
        <v>0</v>
      </c>
    </row>
    <row r="2408" spans="1:70" x14ac:dyDescent="0.25">
      <c r="A2408" s="6">
        <v>35241072</v>
      </c>
      <c r="B2408" t="s">
        <v>4313</v>
      </c>
      <c r="C2408" s="7" t="s">
        <v>410</v>
      </c>
      <c r="D2408" s="7" t="s">
        <v>94</v>
      </c>
      <c r="E2408" s="7" t="s">
        <v>95</v>
      </c>
      <c r="F2408" t="s">
        <v>2507</v>
      </c>
      <c r="G2408" t="s">
        <v>2508</v>
      </c>
      <c r="H2408" t="s">
        <v>2021</v>
      </c>
      <c r="I2408" t="s">
        <v>118</v>
      </c>
      <c r="J2408" t="s">
        <v>78</v>
      </c>
      <c r="K2408" t="s">
        <v>79</v>
      </c>
      <c r="L2408">
        <v>40.572988109900002</v>
      </c>
      <c r="M2408">
        <v>-122.2386070396</v>
      </c>
      <c r="N2408" s="7" t="s">
        <v>2022</v>
      </c>
      <c r="O2408" s="7" t="s">
        <v>2080</v>
      </c>
      <c r="P2408" s="7" t="s">
        <v>2024</v>
      </c>
      <c r="Q2408" s="7" t="s">
        <v>141</v>
      </c>
      <c r="R2408" s="7">
        <v>100</v>
      </c>
      <c r="S2408" s="7">
        <v>2704</v>
      </c>
      <c r="T2408" s="7" t="s">
        <v>220</v>
      </c>
      <c r="U2408" s="7"/>
      <c r="V2408" s="7" t="s">
        <v>200</v>
      </c>
      <c r="W2408" s="8">
        <v>3.4681818181818183</v>
      </c>
      <c r="X2408" s="8">
        <v>0</v>
      </c>
      <c r="Y2408" s="8">
        <v>0.15984848484848485</v>
      </c>
      <c r="Z2408" s="8">
        <v>3.6280303030303029</v>
      </c>
      <c r="AA2408" s="8">
        <v>0</v>
      </c>
      <c r="AB2408" s="8">
        <v>0</v>
      </c>
      <c r="AC2408" s="8">
        <v>0</v>
      </c>
      <c r="AD2408" s="8">
        <v>0</v>
      </c>
      <c r="AE2408" s="8">
        <v>0</v>
      </c>
      <c r="AF2408" s="8">
        <v>0</v>
      </c>
      <c r="AG2408" s="8">
        <v>0</v>
      </c>
      <c r="AH2408" s="8">
        <v>0</v>
      </c>
      <c r="AI2408" s="8">
        <v>0</v>
      </c>
      <c r="AJ2408" s="8">
        <v>0</v>
      </c>
      <c r="AK2408" s="8">
        <v>0</v>
      </c>
      <c r="AL2408" s="8">
        <v>0</v>
      </c>
      <c r="AM2408" s="8">
        <v>0</v>
      </c>
      <c r="AN2408" s="8">
        <v>0</v>
      </c>
      <c r="AO2408" s="8">
        <v>0</v>
      </c>
      <c r="AP2408" s="8">
        <v>0</v>
      </c>
      <c r="AQ2408" s="8">
        <v>3.4681818181818196</v>
      </c>
      <c r="AR2408" s="8">
        <v>0</v>
      </c>
      <c r="AS2408" s="8">
        <v>0.15984848484848485</v>
      </c>
      <c r="AT2408" s="8">
        <v>3.6280303030303043</v>
      </c>
      <c r="AU2408" s="7">
        <v>0</v>
      </c>
      <c r="AV2408" s="7">
        <v>0</v>
      </c>
      <c r="AW2408" s="7">
        <v>0</v>
      </c>
      <c r="AX2408" s="7">
        <v>0</v>
      </c>
      <c r="AY2408" s="7">
        <v>0</v>
      </c>
      <c r="AZ2408" s="7">
        <v>0</v>
      </c>
      <c r="BA2408" s="7">
        <v>0</v>
      </c>
      <c r="BB2408" s="7">
        <v>0</v>
      </c>
      <c r="BC2408" s="8">
        <v>0</v>
      </c>
      <c r="BD2408" s="8">
        <v>0</v>
      </c>
      <c r="BE2408" s="8">
        <v>0</v>
      </c>
      <c r="BF2408" s="8">
        <v>0</v>
      </c>
      <c r="BG2408" s="8">
        <v>0</v>
      </c>
      <c r="BH2408" s="8">
        <v>0</v>
      </c>
      <c r="BI2408" s="8">
        <v>0</v>
      </c>
      <c r="BJ2408" s="8">
        <v>0</v>
      </c>
      <c r="BK2408" s="8">
        <v>0</v>
      </c>
      <c r="BL2408" s="8">
        <v>0</v>
      </c>
      <c r="BM2408" s="8">
        <v>0</v>
      </c>
      <c r="BN2408" s="8">
        <v>0</v>
      </c>
      <c r="BO2408" s="8">
        <v>0</v>
      </c>
      <c r="BP2408" s="8">
        <v>0</v>
      </c>
      <c r="BQ2408" s="8">
        <v>0</v>
      </c>
      <c r="BR2408" s="8">
        <v>0</v>
      </c>
    </row>
    <row r="2409" spans="1:70" x14ac:dyDescent="0.25">
      <c r="A2409" s="6">
        <v>35259511</v>
      </c>
      <c r="B2409" t="s">
        <v>4314</v>
      </c>
      <c r="C2409" s="7" t="s">
        <v>410</v>
      </c>
      <c r="D2409" s="7" t="s">
        <v>94</v>
      </c>
      <c r="E2409" s="7" t="s">
        <v>95</v>
      </c>
      <c r="F2409" t="s">
        <v>2507</v>
      </c>
      <c r="G2409" t="s">
        <v>2508</v>
      </c>
      <c r="H2409" t="s">
        <v>1509</v>
      </c>
      <c r="I2409" t="s">
        <v>118</v>
      </c>
      <c r="J2409" t="s">
        <v>78</v>
      </c>
      <c r="K2409" t="s">
        <v>79</v>
      </c>
      <c r="L2409">
        <v>40.627589224600001</v>
      </c>
      <c r="M2409">
        <v>-122.23474499610001</v>
      </c>
      <c r="N2409" s="7" t="s">
        <v>2022</v>
      </c>
      <c r="O2409" s="7" t="s">
        <v>2080</v>
      </c>
      <c r="P2409" s="7" t="s">
        <v>2024</v>
      </c>
      <c r="Q2409" s="7" t="s">
        <v>141</v>
      </c>
      <c r="R2409" s="7">
        <v>100</v>
      </c>
      <c r="S2409" s="7">
        <v>2704</v>
      </c>
      <c r="T2409" s="7" t="s">
        <v>220</v>
      </c>
      <c r="U2409" s="7"/>
      <c r="V2409" s="7" t="s">
        <v>200</v>
      </c>
      <c r="W2409" s="8">
        <v>2.6670454545454545</v>
      </c>
      <c r="X2409" s="8">
        <v>0</v>
      </c>
      <c r="Y2409" s="8">
        <v>0</v>
      </c>
      <c r="Z2409" s="8">
        <v>2.6670454545454545</v>
      </c>
      <c r="AA2409" s="8">
        <v>0</v>
      </c>
      <c r="AB2409" s="8">
        <v>0</v>
      </c>
      <c r="AC2409" s="8">
        <v>0</v>
      </c>
      <c r="AD2409" s="8">
        <v>0</v>
      </c>
      <c r="AE2409" s="8">
        <v>0</v>
      </c>
      <c r="AF2409" s="8">
        <v>0</v>
      </c>
      <c r="AG2409" s="8">
        <v>0</v>
      </c>
      <c r="AH2409" s="8">
        <v>0</v>
      </c>
      <c r="AI2409" s="8">
        <v>0</v>
      </c>
      <c r="AJ2409" s="8">
        <v>0</v>
      </c>
      <c r="AK2409" s="8">
        <v>0</v>
      </c>
      <c r="AL2409" s="8">
        <v>0</v>
      </c>
      <c r="AM2409" s="8">
        <v>0</v>
      </c>
      <c r="AN2409" s="8">
        <v>0</v>
      </c>
      <c r="AO2409" s="8">
        <v>0</v>
      </c>
      <c r="AP2409" s="8">
        <v>0</v>
      </c>
      <c r="AQ2409" s="8">
        <v>2.6670454545454549</v>
      </c>
      <c r="AR2409" s="8">
        <v>0</v>
      </c>
      <c r="AS2409" s="8">
        <v>0</v>
      </c>
      <c r="AT2409" s="8">
        <v>2.6670454545454549</v>
      </c>
      <c r="AU2409" s="7">
        <v>0</v>
      </c>
      <c r="AV2409" s="7">
        <v>0</v>
      </c>
      <c r="AW2409" s="7">
        <v>0</v>
      </c>
      <c r="AX2409" s="7">
        <v>0</v>
      </c>
      <c r="AY2409" s="7">
        <v>0</v>
      </c>
      <c r="AZ2409" s="7">
        <v>0</v>
      </c>
      <c r="BA2409" s="7">
        <v>0</v>
      </c>
      <c r="BB2409" s="7">
        <v>0</v>
      </c>
      <c r="BC2409" s="8">
        <v>0</v>
      </c>
      <c r="BD2409" s="8">
        <v>0</v>
      </c>
      <c r="BE2409" s="8">
        <v>0</v>
      </c>
      <c r="BF2409" s="8">
        <v>0</v>
      </c>
      <c r="BG2409" s="8">
        <v>0</v>
      </c>
      <c r="BH2409" s="8">
        <v>0</v>
      </c>
      <c r="BI2409" s="8">
        <v>0</v>
      </c>
      <c r="BJ2409" s="8">
        <v>0</v>
      </c>
      <c r="BK2409" s="8">
        <v>0</v>
      </c>
      <c r="BL2409" s="8">
        <v>0</v>
      </c>
      <c r="BM2409" s="8">
        <v>0</v>
      </c>
      <c r="BN2409" s="8">
        <v>0</v>
      </c>
      <c r="BO2409" s="8">
        <v>0</v>
      </c>
      <c r="BP2409" s="8">
        <v>0</v>
      </c>
      <c r="BQ2409" s="8">
        <v>0</v>
      </c>
      <c r="BR2409" s="8">
        <v>0</v>
      </c>
    </row>
    <row r="2410" spans="1:70" x14ac:dyDescent="0.25">
      <c r="A2410" s="6">
        <v>35259512</v>
      </c>
      <c r="B2410" t="s">
        <v>4315</v>
      </c>
      <c r="C2410" s="7" t="s">
        <v>137</v>
      </c>
      <c r="D2410" s="7" t="s">
        <v>94</v>
      </c>
      <c r="E2410" s="7" t="s">
        <v>95</v>
      </c>
      <c r="F2410" t="s">
        <v>2507</v>
      </c>
      <c r="G2410" t="s">
        <v>2508</v>
      </c>
      <c r="H2410" t="s">
        <v>1509</v>
      </c>
      <c r="I2410" t="s">
        <v>118</v>
      </c>
      <c r="J2410" t="s">
        <v>78</v>
      </c>
      <c r="K2410" t="s">
        <v>79</v>
      </c>
      <c r="L2410">
        <v>40.632376712599999</v>
      </c>
      <c r="M2410">
        <v>-122.2376097082</v>
      </c>
      <c r="N2410" s="7" t="s">
        <v>2022</v>
      </c>
      <c r="O2410" s="7" t="s">
        <v>2080</v>
      </c>
      <c r="P2410" s="7" t="s">
        <v>2024</v>
      </c>
      <c r="Q2410" s="7" t="s">
        <v>141</v>
      </c>
      <c r="R2410" s="7">
        <v>100</v>
      </c>
      <c r="S2410" s="7">
        <v>2704</v>
      </c>
      <c r="T2410" s="7" t="s">
        <v>220</v>
      </c>
      <c r="U2410" s="7" t="s">
        <v>211</v>
      </c>
      <c r="V2410" s="7" t="s">
        <v>80</v>
      </c>
      <c r="W2410" s="8">
        <v>0</v>
      </c>
      <c r="X2410" s="8">
        <v>0.25871212121212123</v>
      </c>
      <c r="Y2410" s="8">
        <v>0</v>
      </c>
      <c r="Z2410" s="8">
        <v>0.25871212121212123</v>
      </c>
      <c r="AA2410" s="8">
        <v>0</v>
      </c>
      <c r="AB2410" s="8">
        <v>0</v>
      </c>
      <c r="AC2410" s="8">
        <v>0</v>
      </c>
      <c r="AD2410" s="8">
        <v>0</v>
      </c>
      <c r="AE2410" s="8">
        <v>0</v>
      </c>
      <c r="AF2410" s="8">
        <v>0</v>
      </c>
      <c r="AG2410" s="8">
        <v>0</v>
      </c>
      <c r="AH2410" s="8">
        <v>0</v>
      </c>
      <c r="AI2410" s="8">
        <v>0</v>
      </c>
      <c r="AJ2410" s="8">
        <v>0</v>
      </c>
      <c r="AK2410" s="8">
        <v>0</v>
      </c>
      <c r="AL2410" s="8">
        <v>0</v>
      </c>
      <c r="AM2410" s="8">
        <v>0</v>
      </c>
      <c r="AN2410" s="8">
        <v>0</v>
      </c>
      <c r="AO2410" s="8">
        <v>0</v>
      </c>
      <c r="AP2410" s="8">
        <v>0</v>
      </c>
      <c r="AQ2410" s="8">
        <v>0</v>
      </c>
      <c r="AR2410" s="8">
        <v>0</v>
      </c>
      <c r="AS2410" s="8">
        <v>0</v>
      </c>
      <c r="AT2410" s="8">
        <v>0</v>
      </c>
      <c r="AU2410" s="7">
        <v>0</v>
      </c>
      <c r="AV2410" s="7">
        <v>0</v>
      </c>
      <c r="AW2410" s="7">
        <v>0</v>
      </c>
      <c r="AX2410" s="7">
        <v>0</v>
      </c>
      <c r="AY2410" s="7">
        <v>0</v>
      </c>
      <c r="AZ2410" s="7">
        <v>0.25871212121212123</v>
      </c>
      <c r="BA2410" s="7">
        <v>0</v>
      </c>
      <c r="BB2410" s="7">
        <v>0.25871212121212123</v>
      </c>
      <c r="BC2410" s="8">
        <v>0</v>
      </c>
      <c r="BD2410" s="8">
        <v>0</v>
      </c>
      <c r="BE2410" s="8">
        <v>0</v>
      </c>
      <c r="BF2410" s="8">
        <v>0</v>
      </c>
      <c r="BG2410" s="8">
        <v>0</v>
      </c>
      <c r="BH2410" s="8">
        <v>0</v>
      </c>
      <c r="BI2410" s="8">
        <v>0</v>
      </c>
      <c r="BJ2410" s="8">
        <v>0</v>
      </c>
      <c r="BK2410" s="8">
        <v>0</v>
      </c>
      <c r="BL2410" s="8">
        <v>0</v>
      </c>
      <c r="BM2410" s="8">
        <v>0</v>
      </c>
      <c r="BN2410" s="8">
        <v>0</v>
      </c>
      <c r="BO2410" s="8">
        <v>0</v>
      </c>
      <c r="BP2410" s="8">
        <v>0</v>
      </c>
      <c r="BQ2410" s="8">
        <v>0</v>
      </c>
      <c r="BR2410" s="8">
        <v>0</v>
      </c>
    </row>
    <row r="2411" spans="1:70" x14ac:dyDescent="0.25">
      <c r="A2411" s="6">
        <v>35259515</v>
      </c>
      <c r="B2411" t="s">
        <v>4316</v>
      </c>
      <c r="C2411" s="7" t="s">
        <v>93</v>
      </c>
      <c r="D2411" s="7" t="s">
        <v>94</v>
      </c>
      <c r="E2411" s="7" t="s">
        <v>95</v>
      </c>
      <c r="F2411" t="s">
        <v>2507</v>
      </c>
      <c r="G2411" t="s">
        <v>2508</v>
      </c>
      <c r="H2411" t="s">
        <v>2021</v>
      </c>
      <c r="I2411" t="s">
        <v>118</v>
      </c>
      <c r="J2411" t="s">
        <v>78</v>
      </c>
      <c r="K2411" t="s">
        <v>79</v>
      </c>
      <c r="L2411">
        <v>40.583618917800003</v>
      </c>
      <c r="M2411">
        <v>-122.24220470349999</v>
      </c>
      <c r="N2411" s="7" t="s">
        <v>2022</v>
      </c>
      <c r="O2411" s="7" t="s">
        <v>2080</v>
      </c>
      <c r="P2411" s="7" t="s">
        <v>2024</v>
      </c>
      <c r="Q2411" s="7" t="s">
        <v>141</v>
      </c>
      <c r="R2411" s="7">
        <v>100</v>
      </c>
      <c r="S2411" s="7">
        <v>2704</v>
      </c>
      <c r="T2411" s="7" t="s">
        <v>220</v>
      </c>
      <c r="U2411" s="7"/>
      <c r="V2411" s="7" t="s">
        <v>200</v>
      </c>
      <c r="W2411" s="8">
        <v>2.5170454545454546</v>
      </c>
      <c r="X2411" s="8">
        <v>0</v>
      </c>
      <c r="Y2411" s="8">
        <v>0</v>
      </c>
      <c r="Z2411" s="8">
        <v>2.5170454545454546</v>
      </c>
      <c r="AA2411" s="8">
        <v>0</v>
      </c>
      <c r="AB2411" s="8">
        <v>0</v>
      </c>
      <c r="AC2411" s="8">
        <v>0</v>
      </c>
      <c r="AD2411" s="8">
        <v>0</v>
      </c>
      <c r="AE2411" s="8">
        <v>0</v>
      </c>
      <c r="AF2411" s="8">
        <v>0</v>
      </c>
      <c r="AG2411" s="8">
        <v>0</v>
      </c>
      <c r="AH2411" s="8">
        <v>0</v>
      </c>
      <c r="AI2411" s="8">
        <v>0</v>
      </c>
      <c r="AJ2411" s="8">
        <v>0</v>
      </c>
      <c r="AK2411" s="8">
        <v>0</v>
      </c>
      <c r="AL2411" s="8">
        <v>0</v>
      </c>
      <c r="AM2411" s="8">
        <v>0</v>
      </c>
      <c r="AN2411" s="8">
        <v>0</v>
      </c>
      <c r="AO2411" s="8">
        <v>0</v>
      </c>
      <c r="AP2411" s="8">
        <v>0</v>
      </c>
      <c r="AQ2411" s="8">
        <v>2.517045454545455</v>
      </c>
      <c r="AR2411" s="8">
        <v>0</v>
      </c>
      <c r="AS2411" s="8">
        <v>0</v>
      </c>
      <c r="AT2411" s="8">
        <v>2.517045454545455</v>
      </c>
      <c r="AU2411" s="7">
        <v>0</v>
      </c>
      <c r="AV2411" s="7">
        <v>0</v>
      </c>
      <c r="AW2411" s="7">
        <v>0</v>
      </c>
      <c r="AX2411" s="7">
        <v>0</v>
      </c>
      <c r="AY2411" s="7">
        <v>0</v>
      </c>
      <c r="AZ2411" s="7">
        <v>0</v>
      </c>
      <c r="BA2411" s="7">
        <v>0</v>
      </c>
      <c r="BB2411" s="7">
        <v>0</v>
      </c>
      <c r="BC2411" s="8">
        <v>0</v>
      </c>
      <c r="BD2411" s="8">
        <v>0</v>
      </c>
      <c r="BE2411" s="8">
        <v>0</v>
      </c>
      <c r="BF2411" s="8">
        <v>0</v>
      </c>
      <c r="BG2411" s="8">
        <v>0</v>
      </c>
      <c r="BH2411" s="8">
        <v>0</v>
      </c>
      <c r="BI2411" s="8">
        <v>0</v>
      </c>
      <c r="BJ2411" s="8">
        <v>0</v>
      </c>
      <c r="BK2411" s="8">
        <v>0</v>
      </c>
      <c r="BL2411" s="8">
        <v>0</v>
      </c>
      <c r="BM2411" s="8">
        <v>0</v>
      </c>
      <c r="BN2411" s="8">
        <v>0</v>
      </c>
      <c r="BO2411" s="8">
        <v>0</v>
      </c>
      <c r="BP2411" s="8">
        <v>0</v>
      </c>
      <c r="BQ2411" s="8">
        <v>0</v>
      </c>
      <c r="BR2411" s="8">
        <v>0</v>
      </c>
    </row>
    <row r="2412" spans="1:70" x14ac:dyDescent="0.25">
      <c r="A2412" s="6">
        <v>35259516</v>
      </c>
      <c r="B2412" t="s">
        <v>4317</v>
      </c>
      <c r="C2412" s="7" t="s">
        <v>93</v>
      </c>
      <c r="D2412" s="7" t="s">
        <v>94</v>
      </c>
      <c r="E2412" s="7" t="s">
        <v>95</v>
      </c>
      <c r="F2412" t="s">
        <v>2507</v>
      </c>
      <c r="G2412" t="s">
        <v>2508</v>
      </c>
      <c r="H2412" t="s">
        <v>2021</v>
      </c>
      <c r="I2412" t="s">
        <v>118</v>
      </c>
      <c r="J2412" t="s">
        <v>78</v>
      </c>
      <c r="K2412" t="s">
        <v>79</v>
      </c>
      <c r="L2412">
        <v>40.597964834099997</v>
      </c>
      <c r="M2412">
        <v>-122.23815781410001</v>
      </c>
      <c r="N2412" s="7" t="s">
        <v>2022</v>
      </c>
      <c r="O2412" s="7" t="s">
        <v>2080</v>
      </c>
      <c r="P2412" s="7" t="s">
        <v>2024</v>
      </c>
      <c r="Q2412" s="7" t="s">
        <v>141</v>
      </c>
      <c r="R2412" s="7">
        <v>100</v>
      </c>
      <c r="S2412" s="7">
        <v>2704</v>
      </c>
      <c r="T2412" s="7" t="s">
        <v>220</v>
      </c>
      <c r="U2412" s="7"/>
      <c r="V2412" s="7" t="s">
        <v>200</v>
      </c>
      <c r="W2412" s="8">
        <v>0</v>
      </c>
      <c r="X2412" s="8">
        <v>0.19488636363636364</v>
      </c>
      <c r="Y2412" s="8">
        <v>0</v>
      </c>
      <c r="Z2412" s="8">
        <v>0.19488636363636364</v>
      </c>
      <c r="AA2412" s="8">
        <v>0</v>
      </c>
      <c r="AB2412" s="8">
        <v>0</v>
      </c>
      <c r="AC2412" s="8">
        <v>0</v>
      </c>
      <c r="AD2412" s="8">
        <v>0</v>
      </c>
      <c r="AE2412" s="8">
        <v>0</v>
      </c>
      <c r="AF2412" s="8">
        <v>0</v>
      </c>
      <c r="AG2412" s="8">
        <v>0</v>
      </c>
      <c r="AH2412" s="8">
        <v>0</v>
      </c>
      <c r="AI2412" s="8">
        <v>0</v>
      </c>
      <c r="AJ2412" s="8">
        <v>0</v>
      </c>
      <c r="AK2412" s="8">
        <v>0</v>
      </c>
      <c r="AL2412" s="8">
        <v>0</v>
      </c>
      <c r="AM2412" s="8">
        <v>0</v>
      </c>
      <c r="AN2412" s="8">
        <v>0</v>
      </c>
      <c r="AO2412" s="8">
        <v>0</v>
      </c>
      <c r="AP2412" s="8">
        <v>0</v>
      </c>
      <c r="AQ2412" s="8">
        <v>0</v>
      </c>
      <c r="AR2412" s="8">
        <v>0.19488636363636364</v>
      </c>
      <c r="AS2412" s="8">
        <v>0</v>
      </c>
      <c r="AT2412" s="8">
        <v>0.19488636363636364</v>
      </c>
      <c r="AU2412" s="7">
        <v>0</v>
      </c>
      <c r="AV2412" s="7">
        <v>0</v>
      </c>
      <c r="AW2412" s="7">
        <v>0</v>
      </c>
      <c r="AX2412" s="7">
        <v>0</v>
      </c>
      <c r="AY2412" s="7">
        <v>0</v>
      </c>
      <c r="AZ2412" s="7">
        <v>0</v>
      </c>
      <c r="BA2412" s="7">
        <v>0</v>
      </c>
      <c r="BB2412" s="7">
        <v>0</v>
      </c>
      <c r="BC2412" s="8">
        <v>0</v>
      </c>
      <c r="BD2412" s="8">
        <v>0</v>
      </c>
      <c r="BE2412" s="8">
        <v>0</v>
      </c>
      <c r="BF2412" s="8">
        <v>0</v>
      </c>
      <c r="BG2412" s="8">
        <v>0</v>
      </c>
      <c r="BH2412" s="8">
        <v>0</v>
      </c>
      <c r="BI2412" s="8">
        <v>0</v>
      </c>
      <c r="BJ2412" s="8">
        <v>0</v>
      </c>
      <c r="BK2412" s="8">
        <v>0</v>
      </c>
      <c r="BL2412" s="8">
        <v>0</v>
      </c>
      <c r="BM2412" s="8">
        <v>0</v>
      </c>
      <c r="BN2412" s="8">
        <v>0</v>
      </c>
      <c r="BO2412" s="8">
        <v>0</v>
      </c>
      <c r="BP2412" s="8">
        <v>0</v>
      </c>
      <c r="BQ2412" s="8">
        <v>0</v>
      </c>
      <c r="BR2412" s="8">
        <v>0</v>
      </c>
    </row>
    <row r="2413" spans="1:70" x14ac:dyDescent="0.25">
      <c r="A2413" s="6">
        <v>35332218</v>
      </c>
      <c r="B2413" t="s">
        <v>4318</v>
      </c>
      <c r="C2413" s="7" t="s">
        <v>86</v>
      </c>
      <c r="D2413" s="7" t="s">
        <v>94</v>
      </c>
      <c r="E2413" s="7" t="s">
        <v>87</v>
      </c>
      <c r="F2413" t="s">
        <v>2507</v>
      </c>
      <c r="G2413" t="s">
        <v>2508</v>
      </c>
      <c r="H2413" t="s">
        <v>2046</v>
      </c>
      <c r="I2413" t="s">
        <v>118</v>
      </c>
      <c r="J2413" t="s">
        <v>78</v>
      </c>
      <c r="K2413" t="s">
        <v>79</v>
      </c>
      <c r="L2413">
        <v>40.398643382899998</v>
      </c>
      <c r="M2413">
        <v>-122.3143486412</v>
      </c>
      <c r="N2413" s="7" t="s">
        <v>2053</v>
      </c>
      <c r="O2413" s="7" t="s">
        <v>4319</v>
      </c>
      <c r="P2413" s="7" t="s">
        <v>2055</v>
      </c>
      <c r="Q2413" s="7" t="s">
        <v>141</v>
      </c>
      <c r="R2413" s="7">
        <v>123</v>
      </c>
      <c r="S2413" s="7">
        <v>1675</v>
      </c>
      <c r="T2413" s="7" t="s">
        <v>220</v>
      </c>
      <c r="U2413" s="7" t="s">
        <v>211</v>
      </c>
      <c r="V2413" s="7" t="s">
        <v>80</v>
      </c>
      <c r="W2413" s="8">
        <v>0</v>
      </c>
      <c r="X2413" s="8">
        <v>3.624621212121212</v>
      </c>
      <c r="Y2413" s="8">
        <v>0</v>
      </c>
      <c r="Z2413" s="8">
        <v>3.624621212121212</v>
      </c>
      <c r="AA2413" s="8">
        <v>0</v>
      </c>
      <c r="AB2413" s="8">
        <v>0</v>
      </c>
      <c r="AC2413" s="8">
        <v>0</v>
      </c>
      <c r="AD2413" s="8">
        <v>0</v>
      </c>
      <c r="AE2413" s="8">
        <v>0</v>
      </c>
      <c r="AF2413" s="8">
        <v>0</v>
      </c>
      <c r="AG2413" s="8">
        <v>0</v>
      </c>
      <c r="AH2413" s="8">
        <v>0</v>
      </c>
      <c r="AI2413" s="8">
        <v>0</v>
      </c>
      <c r="AJ2413" s="8">
        <v>0</v>
      </c>
      <c r="AK2413" s="8">
        <v>0</v>
      </c>
      <c r="AL2413" s="8">
        <v>0</v>
      </c>
      <c r="AM2413" s="8">
        <v>0</v>
      </c>
      <c r="AN2413" s="8">
        <v>0</v>
      </c>
      <c r="AO2413" s="8">
        <v>0</v>
      </c>
      <c r="AP2413" s="8">
        <v>0</v>
      </c>
      <c r="AQ2413" s="8">
        <v>0</v>
      </c>
      <c r="AR2413" s="8">
        <v>0</v>
      </c>
      <c r="AS2413" s="8">
        <v>0</v>
      </c>
      <c r="AT2413" s="8">
        <v>0</v>
      </c>
      <c r="AU2413" s="7">
        <v>0</v>
      </c>
      <c r="AV2413" s="7">
        <v>0</v>
      </c>
      <c r="AW2413" s="7">
        <v>0</v>
      </c>
      <c r="AX2413" s="7">
        <v>0</v>
      </c>
      <c r="AY2413" s="7">
        <v>0</v>
      </c>
      <c r="AZ2413" s="7">
        <v>3.624621212121212</v>
      </c>
      <c r="BA2413" s="7">
        <v>0</v>
      </c>
      <c r="BB2413" s="7">
        <v>3.624621212121212</v>
      </c>
      <c r="BC2413" s="8">
        <v>0</v>
      </c>
      <c r="BD2413" s="8">
        <v>0</v>
      </c>
      <c r="BE2413" s="8">
        <v>0</v>
      </c>
      <c r="BF2413" s="8">
        <v>0</v>
      </c>
      <c r="BG2413" s="8">
        <v>0</v>
      </c>
      <c r="BH2413" s="8">
        <v>0</v>
      </c>
      <c r="BI2413" s="8">
        <v>0</v>
      </c>
      <c r="BJ2413" s="8">
        <v>0</v>
      </c>
      <c r="BK2413" s="8">
        <v>0</v>
      </c>
      <c r="BL2413" s="8">
        <v>0</v>
      </c>
      <c r="BM2413" s="8">
        <v>0</v>
      </c>
      <c r="BN2413" s="8">
        <v>0</v>
      </c>
      <c r="BO2413" s="8">
        <v>0</v>
      </c>
      <c r="BP2413" s="8">
        <v>0</v>
      </c>
      <c r="BQ2413" s="8">
        <v>0</v>
      </c>
      <c r="BR2413" s="8">
        <v>0</v>
      </c>
    </row>
    <row r="2414" spans="1:70" x14ac:dyDescent="0.25">
      <c r="A2414" s="6">
        <v>35332213</v>
      </c>
      <c r="B2414" t="s">
        <v>4320</v>
      </c>
      <c r="C2414" s="7" t="s">
        <v>71</v>
      </c>
      <c r="D2414" s="7" t="s">
        <v>94</v>
      </c>
      <c r="E2414" s="7" t="s">
        <v>73</v>
      </c>
      <c r="F2414" t="s">
        <v>2507</v>
      </c>
      <c r="G2414" t="s">
        <v>2508</v>
      </c>
      <c r="H2414" t="s">
        <v>2046</v>
      </c>
      <c r="I2414" t="s">
        <v>118</v>
      </c>
      <c r="J2414" t="s">
        <v>78</v>
      </c>
      <c r="K2414" t="s">
        <v>79</v>
      </c>
      <c r="L2414">
        <v>40.389247981799997</v>
      </c>
      <c r="M2414">
        <v>-122.3258431397</v>
      </c>
      <c r="N2414" s="7" t="s">
        <v>2053</v>
      </c>
      <c r="O2414" s="7" t="s">
        <v>4319</v>
      </c>
      <c r="P2414" s="7" t="s">
        <v>2055</v>
      </c>
      <c r="Q2414" s="7" t="s">
        <v>141</v>
      </c>
      <c r="R2414" s="7">
        <v>123</v>
      </c>
      <c r="S2414" s="7">
        <v>1675</v>
      </c>
      <c r="T2414" s="7" t="s">
        <v>220</v>
      </c>
      <c r="U2414" s="7" t="s">
        <v>211</v>
      </c>
      <c r="V2414" s="7" t="s">
        <v>80</v>
      </c>
      <c r="W2414" s="8">
        <v>0</v>
      </c>
      <c r="X2414" s="8">
        <v>2.5613636363636365</v>
      </c>
      <c r="Y2414" s="8">
        <v>0</v>
      </c>
      <c r="Z2414" s="8">
        <v>2.5613636363636365</v>
      </c>
      <c r="AA2414" s="8">
        <v>0</v>
      </c>
      <c r="AB2414" s="8">
        <v>0</v>
      </c>
      <c r="AC2414" s="8">
        <v>0</v>
      </c>
      <c r="AD2414" s="8">
        <v>0</v>
      </c>
      <c r="AE2414" s="8">
        <v>0</v>
      </c>
      <c r="AF2414" s="8">
        <v>0</v>
      </c>
      <c r="AG2414" s="8">
        <v>0</v>
      </c>
      <c r="AH2414" s="8">
        <v>0</v>
      </c>
      <c r="AI2414" s="8">
        <v>0</v>
      </c>
      <c r="AJ2414" s="8">
        <v>0</v>
      </c>
      <c r="AK2414" s="8">
        <v>0</v>
      </c>
      <c r="AL2414" s="8">
        <v>0</v>
      </c>
      <c r="AM2414" s="8">
        <v>0</v>
      </c>
      <c r="AN2414" s="8">
        <v>0</v>
      </c>
      <c r="AO2414" s="8">
        <v>0</v>
      </c>
      <c r="AP2414" s="8">
        <v>0</v>
      </c>
      <c r="AQ2414" s="8">
        <v>0</v>
      </c>
      <c r="AR2414" s="8">
        <v>0</v>
      </c>
      <c r="AS2414" s="8">
        <v>0</v>
      </c>
      <c r="AT2414" s="8">
        <v>0</v>
      </c>
      <c r="AU2414" s="7">
        <v>0</v>
      </c>
      <c r="AV2414" s="7">
        <v>0</v>
      </c>
      <c r="AW2414" s="7">
        <v>0</v>
      </c>
      <c r="AX2414" s="7">
        <v>0</v>
      </c>
      <c r="AY2414" s="7">
        <v>0</v>
      </c>
      <c r="AZ2414" s="7">
        <v>2.5613636363636365</v>
      </c>
      <c r="BA2414" s="7">
        <v>0</v>
      </c>
      <c r="BB2414" s="7">
        <v>2.5613636363636365</v>
      </c>
      <c r="BC2414" s="8">
        <v>0</v>
      </c>
      <c r="BD2414" s="8">
        <v>0</v>
      </c>
      <c r="BE2414" s="8">
        <v>0</v>
      </c>
      <c r="BF2414" s="8">
        <v>0</v>
      </c>
      <c r="BG2414" s="8">
        <v>0</v>
      </c>
      <c r="BH2414" s="8">
        <v>0</v>
      </c>
      <c r="BI2414" s="8">
        <v>0</v>
      </c>
      <c r="BJ2414" s="8">
        <v>0</v>
      </c>
      <c r="BK2414" s="8">
        <v>0</v>
      </c>
      <c r="BL2414" s="8">
        <v>0</v>
      </c>
      <c r="BM2414" s="8">
        <v>0</v>
      </c>
      <c r="BN2414" s="8">
        <v>0</v>
      </c>
      <c r="BO2414" s="8">
        <v>0</v>
      </c>
      <c r="BP2414" s="8">
        <v>0</v>
      </c>
      <c r="BQ2414" s="8">
        <v>0</v>
      </c>
      <c r="BR2414" s="8">
        <v>0</v>
      </c>
    </row>
    <row r="2415" spans="1:70" x14ac:dyDescent="0.25">
      <c r="A2415" s="6">
        <v>35311899</v>
      </c>
      <c r="B2415" t="s">
        <v>4321</v>
      </c>
      <c r="C2415" s="7" t="s">
        <v>71</v>
      </c>
      <c r="D2415" s="7" t="s">
        <v>94</v>
      </c>
      <c r="E2415" s="7" t="s">
        <v>73</v>
      </c>
      <c r="F2415" t="s">
        <v>2507</v>
      </c>
      <c r="G2415" t="s">
        <v>2508</v>
      </c>
      <c r="H2415" t="s">
        <v>2046</v>
      </c>
      <c r="I2415" t="s">
        <v>118</v>
      </c>
      <c r="J2415" t="s">
        <v>78</v>
      </c>
      <c r="K2415" t="s">
        <v>79</v>
      </c>
      <c r="L2415">
        <v>40.389483592600001</v>
      </c>
      <c r="M2415">
        <v>-122.30672680479999</v>
      </c>
      <c r="N2415" s="7" t="s">
        <v>2053</v>
      </c>
      <c r="O2415" s="7" t="s">
        <v>4319</v>
      </c>
      <c r="P2415" s="7" t="s">
        <v>2055</v>
      </c>
      <c r="Q2415" s="7" t="s">
        <v>141</v>
      </c>
      <c r="R2415" s="7">
        <v>123</v>
      </c>
      <c r="S2415" s="7">
        <v>1675</v>
      </c>
      <c r="T2415" s="7" t="s">
        <v>220</v>
      </c>
      <c r="U2415" s="7" t="s">
        <v>211</v>
      </c>
      <c r="V2415" s="7" t="s">
        <v>80</v>
      </c>
      <c r="W2415" s="8">
        <v>0</v>
      </c>
      <c r="X2415" s="8">
        <v>3.4969696969696971</v>
      </c>
      <c r="Y2415" s="8">
        <v>0</v>
      </c>
      <c r="Z2415" s="8">
        <v>3.4969696969696971</v>
      </c>
      <c r="AA2415" s="8">
        <v>0</v>
      </c>
      <c r="AB2415" s="8">
        <v>0</v>
      </c>
      <c r="AC2415" s="8">
        <v>0</v>
      </c>
      <c r="AD2415" s="8">
        <v>0</v>
      </c>
      <c r="AE2415" s="8">
        <v>0</v>
      </c>
      <c r="AF2415" s="8">
        <v>0</v>
      </c>
      <c r="AG2415" s="8">
        <v>0</v>
      </c>
      <c r="AH2415" s="8">
        <v>0</v>
      </c>
      <c r="AI2415" s="8">
        <v>0</v>
      </c>
      <c r="AJ2415" s="8">
        <v>0</v>
      </c>
      <c r="AK2415" s="8">
        <v>0</v>
      </c>
      <c r="AL2415" s="8">
        <v>0</v>
      </c>
      <c r="AM2415" s="8">
        <v>0</v>
      </c>
      <c r="AN2415" s="8">
        <v>0</v>
      </c>
      <c r="AO2415" s="8">
        <v>0</v>
      </c>
      <c r="AP2415" s="8">
        <v>0</v>
      </c>
      <c r="AQ2415" s="8">
        <v>0</v>
      </c>
      <c r="AR2415" s="8">
        <v>0</v>
      </c>
      <c r="AS2415" s="8">
        <v>0</v>
      </c>
      <c r="AT2415" s="8">
        <v>0</v>
      </c>
      <c r="AU2415" s="7">
        <v>0</v>
      </c>
      <c r="AV2415" s="7">
        <v>0</v>
      </c>
      <c r="AW2415" s="7">
        <v>0</v>
      </c>
      <c r="AX2415" s="7">
        <v>0</v>
      </c>
      <c r="AY2415" s="7">
        <v>0</v>
      </c>
      <c r="AZ2415" s="7">
        <v>3.4969696969696971</v>
      </c>
      <c r="BA2415" s="7">
        <v>0</v>
      </c>
      <c r="BB2415" s="7">
        <v>3.4969696969696971</v>
      </c>
      <c r="BC2415" s="8">
        <v>0</v>
      </c>
      <c r="BD2415" s="8">
        <v>0</v>
      </c>
      <c r="BE2415" s="8">
        <v>0</v>
      </c>
      <c r="BF2415" s="8">
        <v>0</v>
      </c>
      <c r="BG2415" s="8">
        <v>0</v>
      </c>
      <c r="BH2415" s="8">
        <v>0</v>
      </c>
      <c r="BI2415" s="8">
        <v>0</v>
      </c>
      <c r="BJ2415" s="8">
        <v>0</v>
      </c>
      <c r="BK2415" s="8">
        <v>0</v>
      </c>
      <c r="BL2415" s="8">
        <v>0</v>
      </c>
      <c r="BM2415" s="8">
        <v>0</v>
      </c>
      <c r="BN2415" s="8">
        <v>0</v>
      </c>
      <c r="BO2415" s="8">
        <v>0</v>
      </c>
      <c r="BP2415" s="8">
        <v>0</v>
      </c>
      <c r="BQ2415" s="8">
        <v>0</v>
      </c>
      <c r="BR2415" s="8">
        <v>0</v>
      </c>
    </row>
    <row r="2416" spans="1:70" x14ac:dyDescent="0.25">
      <c r="A2416" s="6">
        <v>35316561</v>
      </c>
      <c r="B2416" t="s">
        <v>4322</v>
      </c>
      <c r="C2416" s="7" t="s">
        <v>86</v>
      </c>
      <c r="D2416" s="7" t="s">
        <v>94</v>
      </c>
      <c r="E2416" s="7" t="s">
        <v>87</v>
      </c>
      <c r="F2416" t="s">
        <v>2507</v>
      </c>
      <c r="G2416" t="s">
        <v>2508</v>
      </c>
      <c r="H2416" t="s">
        <v>2046</v>
      </c>
      <c r="I2416" t="s">
        <v>118</v>
      </c>
      <c r="J2416" t="s">
        <v>78</v>
      </c>
      <c r="K2416" t="s">
        <v>79</v>
      </c>
      <c r="L2416">
        <v>40.389483592600001</v>
      </c>
      <c r="M2416">
        <v>-122.30672680479999</v>
      </c>
      <c r="N2416" s="7" t="s">
        <v>2053</v>
      </c>
      <c r="O2416" s="7" t="s">
        <v>4319</v>
      </c>
      <c r="P2416" s="7" t="s">
        <v>2055</v>
      </c>
      <c r="Q2416" s="7" t="s">
        <v>141</v>
      </c>
      <c r="R2416" s="7">
        <v>123</v>
      </c>
      <c r="S2416" s="7">
        <v>1675</v>
      </c>
      <c r="T2416" s="7" t="s">
        <v>220</v>
      </c>
      <c r="U2416" s="7" t="s">
        <v>211</v>
      </c>
      <c r="V2416" s="7" t="s">
        <v>80</v>
      </c>
      <c r="W2416" s="8">
        <v>0</v>
      </c>
      <c r="X2416" s="8">
        <v>4.4331439393939398</v>
      </c>
      <c r="Y2416" s="8">
        <v>0</v>
      </c>
      <c r="Z2416" s="8">
        <v>4.4331439393939398</v>
      </c>
      <c r="AA2416" s="8">
        <v>0</v>
      </c>
      <c r="AB2416" s="8">
        <v>0</v>
      </c>
      <c r="AC2416" s="8">
        <v>0</v>
      </c>
      <c r="AD2416" s="8">
        <v>0</v>
      </c>
      <c r="AE2416" s="8">
        <v>0</v>
      </c>
      <c r="AF2416" s="8">
        <v>0</v>
      </c>
      <c r="AG2416" s="8">
        <v>0</v>
      </c>
      <c r="AH2416" s="8">
        <v>0</v>
      </c>
      <c r="AI2416" s="8">
        <v>0</v>
      </c>
      <c r="AJ2416" s="8">
        <v>0</v>
      </c>
      <c r="AK2416" s="8">
        <v>0</v>
      </c>
      <c r="AL2416" s="8">
        <v>0</v>
      </c>
      <c r="AM2416" s="8">
        <v>0</v>
      </c>
      <c r="AN2416" s="8">
        <v>0</v>
      </c>
      <c r="AO2416" s="8">
        <v>0</v>
      </c>
      <c r="AP2416" s="8">
        <v>0</v>
      </c>
      <c r="AQ2416" s="8">
        <v>0</v>
      </c>
      <c r="AR2416" s="8">
        <v>0</v>
      </c>
      <c r="AS2416" s="8">
        <v>0</v>
      </c>
      <c r="AT2416" s="8">
        <v>0</v>
      </c>
      <c r="AU2416" s="7">
        <v>0</v>
      </c>
      <c r="AV2416" s="7">
        <v>0</v>
      </c>
      <c r="AW2416" s="7">
        <v>0</v>
      </c>
      <c r="AX2416" s="7">
        <v>0</v>
      </c>
      <c r="AY2416" s="7">
        <v>0</v>
      </c>
      <c r="AZ2416" s="7">
        <v>4.4331439393939398</v>
      </c>
      <c r="BA2416" s="7">
        <v>0</v>
      </c>
      <c r="BB2416" s="7">
        <v>4.4331439393939398</v>
      </c>
      <c r="BC2416" s="8">
        <v>0</v>
      </c>
      <c r="BD2416" s="8">
        <v>0</v>
      </c>
      <c r="BE2416" s="8">
        <v>0</v>
      </c>
      <c r="BF2416" s="8">
        <v>0</v>
      </c>
      <c r="BG2416" s="8">
        <v>0</v>
      </c>
      <c r="BH2416" s="8">
        <v>0</v>
      </c>
      <c r="BI2416" s="8">
        <v>0</v>
      </c>
      <c r="BJ2416" s="8">
        <v>0</v>
      </c>
      <c r="BK2416" s="8">
        <v>0</v>
      </c>
      <c r="BL2416" s="8">
        <v>0</v>
      </c>
      <c r="BM2416" s="8">
        <v>0</v>
      </c>
      <c r="BN2416" s="8">
        <v>0</v>
      </c>
      <c r="BO2416" s="8">
        <v>0</v>
      </c>
      <c r="BP2416" s="8">
        <v>0</v>
      </c>
      <c r="BQ2416" s="8">
        <v>0</v>
      </c>
      <c r="BR2416" s="8">
        <v>0</v>
      </c>
    </row>
    <row r="2417" spans="1:70" x14ac:dyDescent="0.25">
      <c r="A2417" s="6">
        <v>35316567</v>
      </c>
      <c r="B2417" t="s">
        <v>4323</v>
      </c>
      <c r="C2417" s="7" t="s">
        <v>137</v>
      </c>
      <c r="D2417" s="7" t="s">
        <v>94</v>
      </c>
      <c r="E2417" s="7" t="s">
        <v>95</v>
      </c>
      <c r="F2417" t="s">
        <v>2507</v>
      </c>
      <c r="G2417" t="s">
        <v>2508</v>
      </c>
      <c r="H2417" t="s">
        <v>2046</v>
      </c>
      <c r="I2417" t="s">
        <v>118</v>
      </c>
      <c r="J2417" t="s">
        <v>78</v>
      </c>
      <c r="K2417" t="s">
        <v>79</v>
      </c>
      <c r="L2417">
        <v>40.389328484899998</v>
      </c>
      <c r="M2417">
        <v>-122.34335275070001</v>
      </c>
      <c r="N2417" s="7" t="s">
        <v>2053</v>
      </c>
      <c r="O2417" s="7" t="s">
        <v>4324</v>
      </c>
      <c r="P2417" s="7" t="s">
        <v>2055</v>
      </c>
      <c r="Q2417" s="7" t="s">
        <v>141</v>
      </c>
      <c r="R2417" s="7">
        <v>271</v>
      </c>
      <c r="S2417" s="7">
        <v>2723</v>
      </c>
      <c r="T2417" s="7" t="s">
        <v>220</v>
      </c>
      <c r="U2417" s="7" t="s">
        <v>211</v>
      </c>
      <c r="V2417" s="7" t="s">
        <v>80</v>
      </c>
      <c r="W2417" s="8">
        <v>8.1439393939393943E-3</v>
      </c>
      <c r="X2417" s="8">
        <v>2.636931818181818</v>
      </c>
      <c r="Y2417" s="8">
        <v>0</v>
      </c>
      <c r="Z2417" s="8">
        <v>2.6450757575757575</v>
      </c>
      <c r="AA2417" s="8">
        <v>0</v>
      </c>
      <c r="AB2417" s="8">
        <v>0</v>
      </c>
      <c r="AC2417" s="8">
        <v>0</v>
      </c>
      <c r="AD2417" s="8">
        <v>0</v>
      </c>
      <c r="AE2417" s="8">
        <v>0</v>
      </c>
      <c r="AF2417" s="8">
        <v>0</v>
      </c>
      <c r="AG2417" s="8">
        <v>0</v>
      </c>
      <c r="AH2417" s="8">
        <v>0</v>
      </c>
      <c r="AI2417" s="8">
        <v>0</v>
      </c>
      <c r="AJ2417" s="8">
        <v>0</v>
      </c>
      <c r="AK2417" s="8">
        <v>0</v>
      </c>
      <c r="AL2417" s="8">
        <v>0</v>
      </c>
      <c r="AM2417" s="8">
        <v>0</v>
      </c>
      <c r="AN2417" s="8">
        <v>0</v>
      </c>
      <c r="AO2417" s="8">
        <v>0</v>
      </c>
      <c r="AP2417" s="8">
        <v>0</v>
      </c>
      <c r="AQ2417" s="8">
        <v>0</v>
      </c>
      <c r="AR2417" s="8">
        <v>0</v>
      </c>
      <c r="AS2417" s="8">
        <v>0</v>
      </c>
      <c r="AT2417" s="8">
        <v>0</v>
      </c>
      <c r="AU2417" s="7">
        <v>0</v>
      </c>
      <c r="AV2417" s="7">
        <v>0</v>
      </c>
      <c r="AW2417" s="7">
        <v>0</v>
      </c>
      <c r="AX2417" s="7">
        <v>0</v>
      </c>
      <c r="AY2417" s="7">
        <v>8.1439393939393943E-3</v>
      </c>
      <c r="AZ2417" s="7">
        <v>2.636931818181818</v>
      </c>
      <c r="BA2417" s="7">
        <v>0</v>
      </c>
      <c r="BB2417" s="7">
        <v>2.6450757575757575</v>
      </c>
      <c r="BC2417" s="8">
        <v>0</v>
      </c>
      <c r="BD2417" s="8">
        <v>0</v>
      </c>
      <c r="BE2417" s="8">
        <v>0</v>
      </c>
      <c r="BF2417" s="8">
        <v>0</v>
      </c>
      <c r="BG2417" s="8">
        <v>0</v>
      </c>
      <c r="BH2417" s="8">
        <v>0</v>
      </c>
      <c r="BI2417" s="8">
        <v>0</v>
      </c>
      <c r="BJ2417" s="8">
        <v>0</v>
      </c>
      <c r="BK2417" s="8">
        <v>0</v>
      </c>
      <c r="BL2417" s="8">
        <v>0</v>
      </c>
      <c r="BM2417" s="8">
        <v>0</v>
      </c>
      <c r="BN2417" s="8">
        <v>0</v>
      </c>
      <c r="BO2417" s="8">
        <v>0</v>
      </c>
      <c r="BP2417" s="8">
        <v>0</v>
      </c>
      <c r="BQ2417" s="8">
        <v>0</v>
      </c>
      <c r="BR2417" s="8">
        <v>0</v>
      </c>
    </row>
    <row r="2418" spans="1:70" x14ac:dyDescent="0.25">
      <c r="A2418" s="6">
        <v>35316569</v>
      </c>
      <c r="B2418" t="s">
        <v>4325</v>
      </c>
      <c r="C2418" s="7" t="s">
        <v>71</v>
      </c>
      <c r="D2418" s="7" t="s">
        <v>94</v>
      </c>
      <c r="E2418" s="7" t="s">
        <v>73</v>
      </c>
      <c r="F2418" t="s">
        <v>2507</v>
      </c>
      <c r="G2418" t="s">
        <v>2508</v>
      </c>
      <c r="H2418" t="s">
        <v>2046</v>
      </c>
      <c r="I2418" t="s">
        <v>118</v>
      </c>
      <c r="J2418" t="s">
        <v>78</v>
      </c>
      <c r="K2418" t="s">
        <v>79</v>
      </c>
      <c r="L2418">
        <v>40.389328484899998</v>
      </c>
      <c r="M2418">
        <v>-122.34335275070001</v>
      </c>
      <c r="N2418" s="7" t="s">
        <v>2053</v>
      </c>
      <c r="O2418" s="7" t="s">
        <v>4324</v>
      </c>
      <c r="P2418" s="7" t="s">
        <v>2055</v>
      </c>
      <c r="Q2418" s="7" t="s">
        <v>141</v>
      </c>
      <c r="R2418" s="7">
        <v>271</v>
      </c>
      <c r="S2418" s="7">
        <v>2723</v>
      </c>
      <c r="T2418" s="7" t="s">
        <v>220</v>
      </c>
      <c r="U2418" s="7" t="s">
        <v>211</v>
      </c>
      <c r="V2418" s="7" t="s">
        <v>80</v>
      </c>
      <c r="W2418" s="8">
        <v>0</v>
      </c>
      <c r="X2418" s="8">
        <v>4.6282196969696967</v>
      </c>
      <c r="Y2418" s="8">
        <v>0</v>
      </c>
      <c r="Z2418" s="8">
        <v>4.6282196969696967</v>
      </c>
      <c r="AA2418" s="8">
        <v>0</v>
      </c>
      <c r="AB2418" s="8">
        <v>0</v>
      </c>
      <c r="AC2418" s="8">
        <v>0</v>
      </c>
      <c r="AD2418" s="8">
        <v>0</v>
      </c>
      <c r="AE2418" s="8">
        <v>0</v>
      </c>
      <c r="AF2418" s="8">
        <v>0</v>
      </c>
      <c r="AG2418" s="8">
        <v>0</v>
      </c>
      <c r="AH2418" s="8">
        <v>0</v>
      </c>
      <c r="AI2418" s="8">
        <v>0</v>
      </c>
      <c r="AJ2418" s="8">
        <v>0</v>
      </c>
      <c r="AK2418" s="8">
        <v>0</v>
      </c>
      <c r="AL2418" s="8">
        <v>0</v>
      </c>
      <c r="AM2418" s="8">
        <v>0</v>
      </c>
      <c r="AN2418" s="8">
        <v>0</v>
      </c>
      <c r="AO2418" s="8">
        <v>0</v>
      </c>
      <c r="AP2418" s="8">
        <v>0</v>
      </c>
      <c r="AQ2418" s="8">
        <v>0</v>
      </c>
      <c r="AR2418" s="8">
        <v>0</v>
      </c>
      <c r="AS2418" s="8">
        <v>0</v>
      </c>
      <c r="AT2418" s="8">
        <v>0</v>
      </c>
      <c r="AU2418" s="7">
        <v>0</v>
      </c>
      <c r="AV2418" s="7">
        <v>0</v>
      </c>
      <c r="AW2418" s="7">
        <v>0</v>
      </c>
      <c r="AX2418" s="7">
        <v>0</v>
      </c>
      <c r="AY2418" s="7">
        <v>0</v>
      </c>
      <c r="AZ2418" s="7">
        <v>4.6282196969696967</v>
      </c>
      <c r="BA2418" s="7">
        <v>0</v>
      </c>
      <c r="BB2418" s="7">
        <v>4.6282196969696967</v>
      </c>
      <c r="BC2418" s="8">
        <v>0</v>
      </c>
      <c r="BD2418" s="8">
        <v>0</v>
      </c>
      <c r="BE2418" s="8">
        <v>0</v>
      </c>
      <c r="BF2418" s="8">
        <v>0</v>
      </c>
      <c r="BG2418" s="8">
        <v>0</v>
      </c>
      <c r="BH2418" s="8">
        <v>0</v>
      </c>
      <c r="BI2418" s="8">
        <v>0</v>
      </c>
      <c r="BJ2418" s="8">
        <v>0</v>
      </c>
      <c r="BK2418" s="8">
        <v>0</v>
      </c>
      <c r="BL2418" s="8">
        <v>0</v>
      </c>
      <c r="BM2418" s="8">
        <v>0</v>
      </c>
      <c r="BN2418" s="8">
        <v>0</v>
      </c>
      <c r="BO2418" s="8">
        <v>0</v>
      </c>
      <c r="BP2418" s="8">
        <v>0</v>
      </c>
      <c r="BQ2418" s="8">
        <v>0</v>
      </c>
      <c r="BR2418" s="8">
        <v>0</v>
      </c>
    </row>
    <row r="2419" spans="1:70" x14ac:dyDescent="0.25">
      <c r="A2419" s="6">
        <v>35312540</v>
      </c>
      <c r="B2419" t="s">
        <v>4326</v>
      </c>
      <c r="C2419" s="7" t="s">
        <v>71</v>
      </c>
      <c r="D2419" s="7" t="s">
        <v>94</v>
      </c>
      <c r="E2419" s="7" t="s">
        <v>73</v>
      </c>
      <c r="F2419" t="s">
        <v>2507</v>
      </c>
      <c r="G2419" t="s">
        <v>2508</v>
      </c>
      <c r="H2419" t="s">
        <v>2046</v>
      </c>
      <c r="I2419" t="s">
        <v>118</v>
      </c>
      <c r="J2419" t="s">
        <v>78</v>
      </c>
      <c r="K2419" t="s">
        <v>79</v>
      </c>
      <c r="L2419">
        <v>40.389328484899998</v>
      </c>
      <c r="M2419">
        <v>-122.34335275070001</v>
      </c>
      <c r="N2419" s="7" t="s">
        <v>2053</v>
      </c>
      <c r="O2419" s="7" t="s">
        <v>4324</v>
      </c>
      <c r="P2419" s="7" t="s">
        <v>2055</v>
      </c>
      <c r="Q2419" s="7" t="s">
        <v>141</v>
      </c>
      <c r="R2419" s="7">
        <v>271</v>
      </c>
      <c r="S2419" s="7">
        <v>2723</v>
      </c>
      <c r="T2419" s="7" t="s">
        <v>220</v>
      </c>
      <c r="U2419" s="7" t="s">
        <v>211</v>
      </c>
      <c r="V2419" s="7" t="s">
        <v>80</v>
      </c>
      <c r="W2419" s="8">
        <v>0</v>
      </c>
      <c r="X2419" s="8">
        <v>4.8799242424242424</v>
      </c>
      <c r="Y2419" s="8">
        <v>0</v>
      </c>
      <c r="Z2419" s="8">
        <v>4.8799242424242424</v>
      </c>
      <c r="AA2419" s="8">
        <v>0</v>
      </c>
      <c r="AB2419" s="8">
        <v>0</v>
      </c>
      <c r="AC2419" s="8">
        <v>0</v>
      </c>
      <c r="AD2419" s="8">
        <v>0</v>
      </c>
      <c r="AE2419" s="8">
        <v>0</v>
      </c>
      <c r="AF2419" s="8">
        <v>0</v>
      </c>
      <c r="AG2419" s="8">
        <v>0</v>
      </c>
      <c r="AH2419" s="8">
        <v>0</v>
      </c>
      <c r="AI2419" s="8">
        <v>0</v>
      </c>
      <c r="AJ2419" s="8">
        <v>0</v>
      </c>
      <c r="AK2419" s="8">
        <v>0</v>
      </c>
      <c r="AL2419" s="8">
        <v>0</v>
      </c>
      <c r="AM2419" s="8">
        <v>0</v>
      </c>
      <c r="AN2419" s="8">
        <v>0</v>
      </c>
      <c r="AO2419" s="8">
        <v>0</v>
      </c>
      <c r="AP2419" s="8">
        <v>0</v>
      </c>
      <c r="AQ2419" s="8">
        <v>0</v>
      </c>
      <c r="AR2419" s="8">
        <v>0</v>
      </c>
      <c r="AS2419" s="8">
        <v>0</v>
      </c>
      <c r="AT2419" s="8">
        <v>0</v>
      </c>
      <c r="AU2419" s="7">
        <v>0</v>
      </c>
      <c r="AV2419" s="7">
        <v>0</v>
      </c>
      <c r="AW2419" s="7">
        <v>0</v>
      </c>
      <c r="AX2419" s="7">
        <v>0</v>
      </c>
      <c r="AY2419" s="7">
        <v>0</v>
      </c>
      <c r="AZ2419" s="7">
        <v>4.8799242424242424</v>
      </c>
      <c r="BA2419" s="7">
        <v>0</v>
      </c>
      <c r="BB2419" s="7">
        <v>4.8799242424242424</v>
      </c>
      <c r="BC2419" s="8">
        <v>0</v>
      </c>
      <c r="BD2419" s="8">
        <v>0</v>
      </c>
      <c r="BE2419" s="8">
        <v>0</v>
      </c>
      <c r="BF2419" s="8">
        <v>0</v>
      </c>
      <c r="BG2419" s="8">
        <v>0</v>
      </c>
      <c r="BH2419" s="8">
        <v>0</v>
      </c>
      <c r="BI2419" s="8">
        <v>0</v>
      </c>
      <c r="BJ2419" s="8">
        <v>0</v>
      </c>
      <c r="BK2419" s="8">
        <v>0</v>
      </c>
      <c r="BL2419" s="8">
        <v>0</v>
      </c>
      <c r="BM2419" s="8">
        <v>0</v>
      </c>
      <c r="BN2419" s="8">
        <v>0</v>
      </c>
      <c r="BO2419" s="8">
        <v>0</v>
      </c>
      <c r="BP2419" s="8">
        <v>0</v>
      </c>
      <c r="BQ2419" s="8">
        <v>0</v>
      </c>
      <c r="BR2419" s="8">
        <v>0</v>
      </c>
    </row>
    <row r="2420" spans="1:70" x14ac:dyDescent="0.25">
      <c r="A2420" s="6">
        <v>35332214</v>
      </c>
      <c r="B2420" t="s">
        <v>4327</v>
      </c>
      <c r="C2420" s="7" t="s">
        <v>86</v>
      </c>
      <c r="D2420" s="7" t="s">
        <v>94</v>
      </c>
      <c r="E2420" s="7" t="s">
        <v>87</v>
      </c>
      <c r="F2420" t="s">
        <v>2507</v>
      </c>
      <c r="G2420" t="s">
        <v>2508</v>
      </c>
      <c r="H2420" t="s">
        <v>2046</v>
      </c>
      <c r="I2420" t="s">
        <v>118</v>
      </c>
      <c r="J2420" t="s">
        <v>78</v>
      </c>
      <c r="K2420" t="s">
        <v>79</v>
      </c>
      <c r="L2420">
        <v>40.389946588999997</v>
      </c>
      <c r="M2420">
        <v>-122.34988453850001</v>
      </c>
      <c r="N2420" s="7" t="s">
        <v>2053</v>
      </c>
      <c r="O2420" s="7" t="s">
        <v>4324</v>
      </c>
      <c r="P2420" s="7" t="s">
        <v>2055</v>
      </c>
      <c r="Q2420" s="7" t="s">
        <v>141</v>
      </c>
      <c r="R2420" s="7">
        <v>271</v>
      </c>
      <c r="S2420" s="7">
        <v>2723</v>
      </c>
      <c r="T2420" s="7" t="s">
        <v>220</v>
      </c>
      <c r="U2420" s="7" t="s">
        <v>211</v>
      </c>
      <c r="V2420" s="7" t="s">
        <v>80</v>
      </c>
      <c r="W2420" s="8">
        <v>0</v>
      </c>
      <c r="X2420" s="8">
        <v>4.3371212121212119</v>
      </c>
      <c r="Y2420" s="8">
        <v>0</v>
      </c>
      <c r="Z2420" s="8">
        <v>4.3371212121212119</v>
      </c>
      <c r="AA2420" s="8">
        <v>0</v>
      </c>
      <c r="AB2420" s="8">
        <v>0</v>
      </c>
      <c r="AC2420" s="8">
        <v>0</v>
      </c>
      <c r="AD2420" s="8">
        <v>0</v>
      </c>
      <c r="AE2420" s="8">
        <v>0</v>
      </c>
      <c r="AF2420" s="8">
        <v>0</v>
      </c>
      <c r="AG2420" s="8">
        <v>0</v>
      </c>
      <c r="AH2420" s="8">
        <v>0</v>
      </c>
      <c r="AI2420" s="8">
        <v>0</v>
      </c>
      <c r="AJ2420" s="8">
        <v>0</v>
      </c>
      <c r="AK2420" s="8">
        <v>0</v>
      </c>
      <c r="AL2420" s="8">
        <v>0</v>
      </c>
      <c r="AM2420" s="8">
        <v>0</v>
      </c>
      <c r="AN2420" s="8">
        <v>0</v>
      </c>
      <c r="AO2420" s="8">
        <v>0</v>
      </c>
      <c r="AP2420" s="8">
        <v>0</v>
      </c>
      <c r="AQ2420" s="8">
        <v>0</v>
      </c>
      <c r="AR2420" s="8">
        <v>0</v>
      </c>
      <c r="AS2420" s="8">
        <v>0</v>
      </c>
      <c r="AT2420" s="8">
        <v>0</v>
      </c>
      <c r="AU2420" s="7">
        <v>0</v>
      </c>
      <c r="AV2420" s="7">
        <v>0</v>
      </c>
      <c r="AW2420" s="7">
        <v>0</v>
      </c>
      <c r="AX2420" s="7">
        <v>0</v>
      </c>
      <c r="AY2420" s="7">
        <v>0</v>
      </c>
      <c r="AZ2420" s="7">
        <v>4.3371212121212119</v>
      </c>
      <c r="BA2420" s="7">
        <v>0</v>
      </c>
      <c r="BB2420" s="7">
        <v>4.3371212121212119</v>
      </c>
      <c r="BC2420" s="8">
        <v>0</v>
      </c>
      <c r="BD2420" s="8">
        <v>0</v>
      </c>
      <c r="BE2420" s="8">
        <v>0</v>
      </c>
      <c r="BF2420" s="8">
        <v>0</v>
      </c>
      <c r="BG2420" s="8">
        <v>0</v>
      </c>
      <c r="BH2420" s="8">
        <v>0</v>
      </c>
      <c r="BI2420" s="8">
        <v>0</v>
      </c>
      <c r="BJ2420" s="8">
        <v>0</v>
      </c>
      <c r="BK2420" s="8">
        <v>0</v>
      </c>
      <c r="BL2420" s="8">
        <v>0</v>
      </c>
      <c r="BM2420" s="8">
        <v>0</v>
      </c>
      <c r="BN2420" s="8">
        <v>0</v>
      </c>
      <c r="BO2420" s="8">
        <v>0</v>
      </c>
      <c r="BP2420" s="8">
        <v>0</v>
      </c>
      <c r="BQ2420" s="8">
        <v>0</v>
      </c>
      <c r="BR2420" s="8">
        <v>0</v>
      </c>
    </row>
    <row r="2421" spans="1:70" x14ac:dyDescent="0.25">
      <c r="A2421" s="6">
        <v>35332215</v>
      </c>
      <c r="B2421" t="s">
        <v>4328</v>
      </c>
      <c r="C2421" s="7" t="s">
        <v>137</v>
      </c>
      <c r="D2421" s="7" t="s">
        <v>94</v>
      </c>
      <c r="E2421" s="7" t="s">
        <v>95</v>
      </c>
      <c r="F2421" t="s">
        <v>2507</v>
      </c>
      <c r="G2421" t="s">
        <v>2508</v>
      </c>
      <c r="H2421" t="s">
        <v>1464</v>
      </c>
      <c r="I2421" t="s">
        <v>118</v>
      </c>
      <c r="J2421" t="s">
        <v>78</v>
      </c>
      <c r="K2421" t="s">
        <v>79</v>
      </c>
      <c r="L2421">
        <v>40.414879865300001</v>
      </c>
      <c r="M2421">
        <v>-122.3420627542</v>
      </c>
      <c r="N2421" s="7" t="s">
        <v>2053</v>
      </c>
      <c r="O2421" s="7" t="s">
        <v>4324</v>
      </c>
      <c r="P2421" s="7" t="s">
        <v>2055</v>
      </c>
      <c r="Q2421" s="7" t="s">
        <v>141</v>
      </c>
      <c r="R2421" s="7">
        <v>271</v>
      </c>
      <c r="S2421" s="7">
        <v>2723</v>
      </c>
      <c r="T2421" s="7" t="s">
        <v>220</v>
      </c>
      <c r="U2421" s="7" t="s">
        <v>211</v>
      </c>
      <c r="V2421" s="7" t="s">
        <v>80</v>
      </c>
      <c r="W2421" s="8">
        <v>0</v>
      </c>
      <c r="X2421" s="8">
        <v>2.1808712121212119</v>
      </c>
      <c r="Y2421" s="8">
        <v>0</v>
      </c>
      <c r="Z2421" s="8">
        <v>2.1808712121212119</v>
      </c>
      <c r="AA2421" s="8">
        <v>0</v>
      </c>
      <c r="AB2421" s="8">
        <v>0</v>
      </c>
      <c r="AC2421" s="8">
        <v>0</v>
      </c>
      <c r="AD2421" s="8">
        <v>0</v>
      </c>
      <c r="AE2421" s="8">
        <v>0</v>
      </c>
      <c r="AF2421" s="8">
        <v>0</v>
      </c>
      <c r="AG2421" s="8">
        <v>0</v>
      </c>
      <c r="AH2421" s="8">
        <v>0</v>
      </c>
      <c r="AI2421" s="8">
        <v>0</v>
      </c>
      <c r="AJ2421" s="8">
        <v>0</v>
      </c>
      <c r="AK2421" s="8">
        <v>0</v>
      </c>
      <c r="AL2421" s="8">
        <v>0</v>
      </c>
      <c r="AM2421" s="8">
        <v>0</v>
      </c>
      <c r="AN2421" s="8">
        <v>0</v>
      </c>
      <c r="AO2421" s="8">
        <v>0</v>
      </c>
      <c r="AP2421" s="8">
        <v>0</v>
      </c>
      <c r="AQ2421" s="8">
        <v>0</v>
      </c>
      <c r="AR2421" s="8">
        <v>0</v>
      </c>
      <c r="AS2421" s="8">
        <v>0</v>
      </c>
      <c r="AT2421" s="8">
        <v>0</v>
      </c>
      <c r="AU2421" s="7">
        <v>0</v>
      </c>
      <c r="AV2421" s="7">
        <v>0</v>
      </c>
      <c r="AW2421" s="7">
        <v>0</v>
      </c>
      <c r="AX2421" s="7">
        <v>0</v>
      </c>
      <c r="AY2421" s="7">
        <v>0</v>
      </c>
      <c r="AZ2421" s="7">
        <v>2.1808712121212119</v>
      </c>
      <c r="BA2421" s="7">
        <v>0</v>
      </c>
      <c r="BB2421" s="7">
        <v>2.1808712121212119</v>
      </c>
      <c r="BC2421" s="8">
        <v>0</v>
      </c>
      <c r="BD2421" s="8">
        <v>0</v>
      </c>
      <c r="BE2421" s="8">
        <v>0</v>
      </c>
      <c r="BF2421" s="8">
        <v>0</v>
      </c>
      <c r="BG2421" s="8">
        <v>0</v>
      </c>
      <c r="BH2421" s="8">
        <v>0</v>
      </c>
      <c r="BI2421" s="8">
        <v>0</v>
      </c>
      <c r="BJ2421" s="8">
        <v>0</v>
      </c>
      <c r="BK2421" s="8">
        <v>0</v>
      </c>
      <c r="BL2421" s="8">
        <v>0</v>
      </c>
      <c r="BM2421" s="8">
        <v>0</v>
      </c>
      <c r="BN2421" s="8">
        <v>0</v>
      </c>
      <c r="BO2421" s="8">
        <v>0</v>
      </c>
      <c r="BP2421" s="8">
        <v>0</v>
      </c>
      <c r="BQ2421" s="8">
        <v>0</v>
      </c>
      <c r="BR2421" s="8">
        <v>0</v>
      </c>
    </row>
    <row r="2422" spans="1:70" x14ac:dyDescent="0.25">
      <c r="A2422" s="6">
        <v>35332216</v>
      </c>
      <c r="B2422" t="s">
        <v>4329</v>
      </c>
      <c r="C2422" s="7" t="s">
        <v>86</v>
      </c>
      <c r="D2422" s="7" t="s">
        <v>94</v>
      </c>
      <c r="E2422" s="7" t="s">
        <v>87</v>
      </c>
      <c r="F2422" t="s">
        <v>2507</v>
      </c>
      <c r="G2422" t="s">
        <v>2508</v>
      </c>
      <c r="H2422" t="s">
        <v>2046</v>
      </c>
      <c r="I2422" t="s">
        <v>118</v>
      </c>
      <c r="J2422" t="s">
        <v>78</v>
      </c>
      <c r="K2422" t="s">
        <v>79</v>
      </c>
      <c r="L2422">
        <v>40.404150383500003</v>
      </c>
      <c r="M2422">
        <v>-122.3264027394</v>
      </c>
      <c r="N2422" s="7" t="s">
        <v>2053</v>
      </c>
      <c r="O2422" s="7" t="s">
        <v>4324</v>
      </c>
      <c r="P2422" s="7" t="s">
        <v>2055</v>
      </c>
      <c r="Q2422" s="7" t="s">
        <v>141</v>
      </c>
      <c r="R2422" s="7">
        <v>271</v>
      </c>
      <c r="S2422" s="7">
        <v>2723</v>
      </c>
      <c r="T2422" s="7" t="s">
        <v>220</v>
      </c>
      <c r="U2422" s="7" t="s">
        <v>211</v>
      </c>
      <c r="V2422" s="7" t="s">
        <v>80</v>
      </c>
      <c r="W2422" s="8">
        <v>0</v>
      </c>
      <c r="X2422" s="8">
        <v>1.3410984848484848</v>
      </c>
      <c r="Y2422" s="8">
        <v>0</v>
      </c>
      <c r="Z2422" s="8">
        <v>1.3410984848484848</v>
      </c>
      <c r="AA2422" s="8">
        <v>0</v>
      </c>
      <c r="AB2422" s="8">
        <v>0</v>
      </c>
      <c r="AC2422" s="8">
        <v>0</v>
      </c>
      <c r="AD2422" s="8">
        <v>0</v>
      </c>
      <c r="AE2422" s="8">
        <v>0</v>
      </c>
      <c r="AF2422" s="8">
        <v>0</v>
      </c>
      <c r="AG2422" s="8">
        <v>0</v>
      </c>
      <c r="AH2422" s="8">
        <v>0</v>
      </c>
      <c r="AI2422" s="8">
        <v>0</v>
      </c>
      <c r="AJ2422" s="8">
        <v>0</v>
      </c>
      <c r="AK2422" s="8">
        <v>0</v>
      </c>
      <c r="AL2422" s="8">
        <v>0</v>
      </c>
      <c r="AM2422" s="8">
        <v>0</v>
      </c>
      <c r="AN2422" s="8">
        <v>0</v>
      </c>
      <c r="AO2422" s="8">
        <v>0</v>
      </c>
      <c r="AP2422" s="8">
        <v>0</v>
      </c>
      <c r="AQ2422" s="8">
        <v>0</v>
      </c>
      <c r="AR2422" s="8">
        <v>0</v>
      </c>
      <c r="AS2422" s="8">
        <v>0</v>
      </c>
      <c r="AT2422" s="8">
        <v>0</v>
      </c>
      <c r="AU2422" s="7">
        <v>0</v>
      </c>
      <c r="AV2422" s="7">
        <v>0</v>
      </c>
      <c r="AW2422" s="7">
        <v>0</v>
      </c>
      <c r="AX2422" s="7">
        <v>0</v>
      </c>
      <c r="AY2422" s="7">
        <v>0</v>
      </c>
      <c r="AZ2422" s="7">
        <v>1.3410984848484848</v>
      </c>
      <c r="BA2422" s="7">
        <v>0</v>
      </c>
      <c r="BB2422" s="7">
        <v>1.3410984848484848</v>
      </c>
      <c r="BC2422" s="8">
        <v>0</v>
      </c>
      <c r="BD2422" s="8">
        <v>0</v>
      </c>
      <c r="BE2422" s="8">
        <v>0</v>
      </c>
      <c r="BF2422" s="8">
        <v>0</v>
      </c>
      <c r="BG2422" s="8">
        <v>0</v>
      </c>
      <c r="BH2422" s="8">
        <v>0</v>
      </c>
      <c r="BI2422" s="8">
        <v>0</v>
      </c>
      <c r="BJ2422" s="8">
        <v>0</v>
      </c>
      <c r="BK2422" s="8">
        <v>0</v>
      </c>
      <c r="BL2422" s="8">
        <v>0</v>
      </c>
      <c r="BM2422" s="8">
        <v>0</v>
      </c>
      <c r="BN2422" s="8">
        <v>0</v>
      </c>
      <c r="BO2422" s="8">
        <v>0</v>
      </c>
      <c r="BP2422" s="8">
        <v>0</v>
      </c>
      <c r="BQ2422" s="8">
        <v>0</v>
      </c>
      <c r="BR2422" s="8">
        <v>0</v>
      </c>
    </row>
    <row r="2423" spans="1:70" x14ac:dyDescent="0.25">
      <c r="A2423" s="6">
        <v>35332217</v>
      </c>
      <c r="B2423" t="s">
        <v>4330</v>
      </c>
      <c r="C2423" s="7" t="s">
        <v>86</v>
      </c>
      <c r="D2423" s="7" t="s">
        <v>94</v>
      </c>
      <c r="E2423" s="7" t="s">
        <v>87</v>
      </c>
      <c r="F2423" t="s">
        <v>2507</v>
      </c>
      <c r="G2423" t="s">
        <v>2508</v>
      </c>
      <c r="H2423" t="s">
        <v>2046</v>
      </c>
      <c r="I2423" t="s">
        <v>118</v>
      </c>
      <c r="J2423" t="s">
        <v>78</v>
      </c>
      <c r="K2423" t="s">
        <v>79</v>
      </c>
      <c r="L2423">
        <v>40.388643986300004</v>
      </c>
      <c r="M2423">
        <v>-122.38313704639999</v>
      </c>
      <c r="N2423" s="7" t="s">
        <v>2053</v>
      </c>
      <c r="O2423" s="7" t="s">
        <v>4324</v>
      </c>
      <c r="P2423" s="7" t="s">
        <v>2055</v>
      </c>
      <c r="Q2423" s="7" t="s">
        <v>141</v>
      </c>
      <c r="R2423" s="7">
        <v>271</v>
      </c>
      <c r="S2423" s="7">
        <v>2723</v>
      </c>
      <c r="T2423" s="7" t="s">
        <v>220</v>
      </c>
      <c r="U2423" s="7" t="s">
        <v>216</v>
      </c>
      <c r="V2423" s="7" t="s">
        <v>222</v>
      </c>
      <c r="W2423" s="8">
        <v>0</v>
      </c>
      <c r="X2423" s="8">
        <v>3.0829545454545455</v>
      </c>
      <c r="Y2423" s="8">
        <v>0</v>
      </c>
      <c r="Z2423" s="8">
        <v>3.0829545454545455</v>
      </c>
      <c r="AA2423" s="8">
        <v>0</v>
      </c>
      <c r="AB2423" s="8">
        <v>0</v>
      </c>
      <c r="AC2423" s="8">
        <v>0</v>
      </c>
      <c r="AD2423" s="8">
        <v>0</v>
      </c>
      <c r="AE2423" s="8">
        <v>0</v>
      </c>
      <c r="AF2423" s="8">
        <v>0</v>
      </c>
      <c r="AG2423" s="8">
        <v>0</v>
      </c>
      <c r="AH2423" s="8">
        <v>0</v>
      </c>
      <c r="AI2423" s="8">
        <v>0</v>
      </c>
      <c r="AJ2423" s="8">
        <v>0</v>
      </c>
      <c r="AK2423" s="8">
        <v>0</v>
      </c>
      <c r="AL2423" s="8">
        <v>0</v>
      </c>
      <c r="AM2423" s="8">
        <v>0</v>
      </c>
      <c r="AN2423" s="8">
        <v>0</v>
      </c>
      <c r="AO2423" s="8">
        <v>0</v>
      </c>
      <c r="AP2423" s="8">
        <v>0</v>
      </c>
      <c r="AQ2423" s="8">
        <v>0</v>
      </c>
      <c r="AR2423" s="8">
        <v>0</v>
      </c>
      <c r="AS2423" s="8">
        <v>0</v>
      </c>
      <c r="AT2423" s="8">
        <v>0</v>
      </c>
      <c r="AU2423" s="7">
        <v>0</v>
      </c>
      <c r="AV2423" s="7">
        <v>0</v>
      </c>
      <c r="AW2423" s="7">
        <v>0</v>
      </c>
      <c r="AX2423" s="7">
        <v>0</v>
      </c>
      <c r="AY2423" s="7">
        <v>0</v>
      </c>
      <c r="AZ2423" s="7">
        <v>3.0829545454545455</v>
      </c>
      <c r="BA2423" s="7">
        <v>0</v>
      </c>
      <c r="BB2423" s="7">
        <v>3.0829545454545455</v>
      </c>
      <c r="BC2423" s="8">
        <v>0</v>
      </c>
      <c r="BD2423" s="8">
        <v>0</v>
      </c>
      <c r="BE2423" s="8">
        <v>0</v>
      </c>
      <c r="BF2423" s="8">
        <v>0</v>
      </c>
      <c r="BG2423" s="8">
        <v>0</v>
      </c>
      <c r="BH2423" s="8">
        <v>0</v>
      </c>
      <c r="BI2423" s="8">
        <v>0</v>
      </c>
      <c r="BJ2423" s="8">
        <v>0</v>
      </c>
      <c r="BK2423" s="8">
        <v>0</v>
      </c>
      <c r="BL2423" s="8">
        <v>0</v>
      </c>
      <c r="BM2423" s="8">
        <v>0</v>
      </c>
      <c r="BN2423" s="8">
        <v>0</v>
      </c>
      <c r="BO2423" s="8">
        <v>0</v>
      </c>
      <c r="BP2423" s="8">
        <v>0</v>
      </c>
      <c r="BQ2423" s="8">
        <v>0</v>
      </c>
      <c r="BR2423" s="8">
        <v>0</v>
      </c>
    </row>
    <row r="2424" spans="1:70" x14ac:dyDescent="0.25">
      <c r="A2424" s="6">
        <v>35229051</v>
      </c>
      <c r="B2424" t="s">
        <v>4331</v>
      </c>
      <c r="C2424" s="7" t="s">
        <v>137</v>
      </c>
      <c r="D2424" s="7" t="s">
        <v>94</v>
      </c>
      <c r="E2424" s="7" t="s">
        <v>95</v>
      </c>
      <c r="F2424" t="s">
        <v>2507</v>
      </c>
      <c r="G2424" t="s">
        <v>2609</v>
      </c>
      <c r="H2424" t="s">
        <v>1299</v>
      </c>
      <c r="I2424" t="s">
        <v>995</v>
      </c>
      <c r="J2424" t="s">
        <v>78</v>
      </c>
      <c r="K2424" t="s">
        <v>79</v>
      </c>
      <c r="L2424">
        <v>39.900257889300001</v>
      </c>
      <c r="M2424">
        <v>-122.50652506439999</v>
      </c>
      <c r="N2424" s="7" t="s">
        <v>2135</v>
      </c>
      <c r="O2424" s="7" t="s">
        <v>2136</v>
      </c>
      <c r="P2424" s="7" t="s">
        <v>2137</v>
      </c>
      <c r="Q2424" s="7" t="s">
        <v>170</v>
      </c>
      <c r="R2424" s="7">
        <v>413</v>
      </c>
      <c r="S2424" s="7">
        <v>694</v>
      </c>
      <c r="T2424" s="7" t="s">
        <v>220</v>
      </c>
      <c r="U2424" s="7"/>
      <c r="V2424" s="7" t="s">
        <v>80</v>
      </c>
      <c r="W2424" s="8">
        <v>0</v>
      </c>
      <c r="X2424" s="8">
        <v>0</v>
      </c>
      <c r="Y2424" s="8">
        <v>1.999810606060606</v>
      </c>
      <c r="Z2424" s="8">
        <v>1.999810606060606</v>
      </c>
      <c r="AA2424" s="8">
        <v>0</v>
      </c>
      <c r="AB2424" s="8">
        <v>0</v>
      </c>
      <c r="AC2424" s="8">
        <v>0</v>
      </c>
      <c r="AD2424" s="8">
        <v>0</v>
      </c>
      <c r="AE2424" s="8">
        <v>0</v>
      </c>
      <c r="AF2424" s="8">
        <v>0</v>
      </c>
      <c r="AG2424" s="8">
        <v>0</v>
      </c>
      <c r="AH2424" s="8">
        <v>0</v>
      </c>
      <c r="AI2424" s="8">
        <v>0</v>
      </c>
      <c r="AJ2424" s="8">
        <v>0</v>
      </c>
      <c r="AK2424" s="8">
        <v>0</v>
      </c>
      <c r="AL2424" s="8">
        <v>0</v>
      </c>
      <c r="AM2424" s="8">
        <v>0</v>
      </c>
      <c r="AN2424" s="8">
        <v>0</v>
      </c>
      <c r="AO2424" s="8">
        <v>0</v>
      </c>
      <c r="AP2424" s="8">
        <v>0</v>
      </c>
      <c r="AQ2424" s="8">
        <v>0</v>
      </c>
      <c r="AR2424" s="8">
        <v>0</v>
      </c>
      <c r="AS2424" s="8">
        <v>0</v>
      </c>
      <c r="AT2424" s="8">
        <v>0</v>
      </c>
      <c r="AU2424" s="7">
        <v>0</v>
      </c>
      <c r="AV2424" s="7">
        <v>0</v>
      </c>
      <c r="AW2424" s="7">
        <v>1.999810606060606</v>
      </c>
      <c r="AX2424" s="7">
        <v>1.999810606060606</v>
      </c>
      <c r="AY2424" s="7">
        <v>0</v>
      </c>
      <c r="AZ2424" s="7">
        <v>0</v>
      </c>
      <c r="BA2424" s="7">
        <v>-2.2204460492503131E-16</v>
      </c>
      <c r="BB2424" s="7">
        <v>-2.2204460492503131E-16</v>
      </c>
      <c r="BC2424" s="8">
        <v>0</v>
      </c>
      <c r="BD2424" s="8">
        <v>0</v>
      </c>
      <c r="BE2424" s="8">
        <v>0</v>
      </c>
      <c r="BF2424" s="8">
        <v>0</v>
      </c>
      <c r="BG2424" s="8">
        <v>0</v>
      </c>
      <c r="BH2424" s="8">
        <v>0</v>
      </c>
      <c r="BI2424" s="8">
        <v>0</v>
      </c>
      <c r="BJ2424" s="8">
        <v>0</v>
      </c>
      <c r="BK2424" s="8">
        <v>0</v>
      </c>
      <c r="BL2424" s="8">
        <v>0</v>
      </c>
      <c r="BM2424" s="8">
        <v>0</v>
      </c>
      <c r="BN2424" s="8">
        <v>0</v>
      </c>
      <c r="BO2424" s="8">
        <v>0</v>
      </c>
      <c r="BP2424" s="8">
        <v>0</v>
      </c>
      <c r="BQ2424" s="8">
        <v>0</v>
      </c>
      <c r="BR2424" s="8">
        <v>0</v>
      </c>
    </row>
    <row r="2425" spans="1:70" x14ac:dyDescent="0.25">
      <c r="A2425" s="6">
        <v>35276100</v>
      </c>
      <c r="B2425" t="s">
        <v>4332</v>
      </c>
      <c r="C2425" s="7" t="s">
        <v>421</v>
      </c>
      <c r="D2425" s="7" t="s">
        <v>94</v>
      </c>
      <c r="E2425" s="7" t="s">
        <v>421</v>
      </c>
      <c r="F2425" t="s">
        <v>2507</v>
      </c>
      <c r="G2425" t="s">
        <v>2609</v>
      </c>
      <c r="H2425" t="s">
        <v>1299</v>
      </c>
      <c r="I2425" t="s">
        <v>995</v>
      </c>
      <c r="J2425" t="s">
        <v>78</v>
      </c>
      <c r="K2425" t="s">
        <v>79</v>
      </c>
      <c r="L2425">
        <v>39.910805689500002</v>
      </c>
      <c r="M2425">
        <v>-122.4929566819</v>
      </c>
      <c r="N2425" s="7" t="s">
        <v>2135</v>
      </c>
      <c r="O2425" s="7" t="s">
        <v>2136</v>
      </c>
      <c r="P2425" s="7" t="s">
        <v>2137</v>
      </c>
      <c r="Q2425" s="7" t="s">
        <v>170</v>
      </c>
      <c r="R2425" s="7">
        <v>413</v>
      </c>
      <c r="S2425" s="7">
        <v>694</v>
      </c>
      <c r="T2425" s="7" t="s">
        <v>220</v>
      </c>
      <c r="U2425" s="7"/>
      <c r="V2425" s="7" t="s">
        <v>2625</v>
      </c>
      <c r="W2425" s="8">
        <v>0</v>
      </c>
      <c r="X2425" s="8">
        <v>0</v>
      </c>
      <c r="Y2425" s="8">
        <v>0.77007575757575752</v>
      </c>
      <c r="Z2425" s="8">
        <v>0.77007575757575752</v>
      </c>
      <c r="AA2425" s="8">
        <v>0</v>
      </c>
      <c r="AB2425" s="8">
        <v>0</v>
      </c>
      <c r="AC2425" s="8">
        <v>0</v>
      </c>
      <c r="AD2425" s="8">
        <v>0</v>
      </c>
      <c r="AE2425" s="8">
        <v>0</v>
      </c>
      <c r="AF2425" s="8">
        <v>0</v>
      </c>
      <c r="AG2425" s="8">
        <v>0</v>
      </c>
      <c r="AH2425" s="8">
        <v>0</v>
      </c>
      <c r="AI2425" s="8">
        <v>0</v>
      </c>
      <c r="AJ2425" s="8">
        <v>0</v>
      </c>
      <c r="AK2425" s="8">
        <v>0</v>
      </c>
      <c r="AL2425" s="8">
        <v>0</v>
      </c>
      <c r="AM2425" s="8">
        <v>0</v>
      </c>
      <c r="AN2425" s="8">
        <v>0</v>
      </c>
      <c r="AO2425" s="8">
        <v>0</v>
      </c>
      <c r="AP2425" s="8">
        <v>0</v>
      </c>
      <c r="AQ2425" s="8">
        <v>0</v>
      </c>
      <c r="AR2425" s="8">
        <v>0</v>
      </c>
      <c r="AS2425" s="8">
        <v>0</v>
      </c>
      <c r="AT2425" s="8">
        <v>0</v>
      </c>
      <c r="AU2425" s="7">
        <v>0</v>
      </c>
      <c r="AV2425" s="7">
        <v>0</v>
      </c>
      <c r="AW2425" s="7">
        <v>0</v>
      </c>
      <c r="AX2425" s="7">
        <v>0</v>
      </c>
      <c r="AY2425" s="7">
        <v>0</v>
      </c>
      <c r="AZ2425" s="7">
        <v>0</v>
      </c>
      <c r="BA2425" s="7">
        <v>0</v>
      </c>
      <c r="BB2425" s="7">
        <v>0</v>
      </c>
      <c r="BC2425" s="8">
        <v>0</v>
      </c>
      <c r="BD2425" s="8">
        <v>0</v>
      </c>
      <c r="BE2425" s="8">
        <v>0.77007575757575752</v>
      </c>
      <c r="BF2425" s="8">
        <v>0.77007575757575752</v>
      </c>
      <c r="BG2425" s="8">
        <v>0</v>
      </c>
      <c r="BH2425" s="8">
        <v>0</v>
      </c>
      <c r="BI2425" s="8">
        <v>0</v>
      </c>
      <c r="BJ2425" s="8">
        <v>0</v>
      </c>
      <c r="BK2425" s="8">
        <v>0</v>
      </c>
      <c r="BL2425" s="8">
        <v>0</v>
      </c>
      <c r="BM2425" s="8">
        <v>0</v>
      </c>
      <c r="BN2425" s="8">
        <v>0</v>
      </c>
      <c r="BO2425" s="8">
        <v>0</v>
      </c>
      <c r="BP2425" s="8">
        <v>0</v>
      </c>
      <c r="BQ2425" s="8">
        <v>0</v>
      </c>
      <c r="BR2425" s="8">
        <v>0</v>
      </c>
    </row>
    <row r="2426" spans="1:70" x14ac:dyDescent="0.25">
      <c r="A2426" s="6">
        <v>35312541</v>
      </c>
      <c r="B2426" t="s">
        <v>4333</v>
      </c>
      <c r="C2426" s="7" t="s">
        <v>71</v>
      </c>
      <c r="D2426" s="7" t="s">
        <v>94</v>
      </c>
      <c r="E2426" s="7" t="s">
        <v>73</v>
      </c>
      <c r="F2426" t="s">
        <v>2507</v>
      </c>
      <c r="G2426" t="s">
        <v>2508</v>
      </c>
      <c r="H2426" t="s">
        <v>1127</v>
      </c>
      <c r="I2426" t="s">
        <v>1128</v>
      </c>
      <c r="J2426" t="s">
        <v>99</v>
      </c>
      <c r="K2426" t="s">
        <v>100</v>
      </c>
      <c r="L2426">
        <v>37.9777232681</v>
      </c>
      <c r="M2426">
        <v>-120.32740911720001</v>
      </c>
      <c r="N2426" s="7" t="s">
        <v>4334</v>
      </c>
      <c r="O2426" s="7" t="s">
        <v>4335</v>
      </c>
      <c r="P2426" s="7" t="s">
        <v>4336</v>
      </c>
      <c r="Q2426" s="7" t="s">
        <v>141</v>
      </c>
      <c r="R2426" s="7">
        <v>1166</v>
      </c>
      <c r="S2426" s="7">
        <v>1018</v>
      </c>
      <c r="T2426" s="7" t="s">
        <v>220</v>
      </c>
      <c r="U2426" s="7" t="s">
        <v>211</v>
      </c>
      <c r="V2426" s="7" t="s">
        <v>80</v>
      </c>
      <c r="W2426" s="8">
        <v>0</v>
      </c>
      <c r="X2426" s="8">
        <v>0.46685606060606061</v>
      </c>
      <c r="Y2426" s="8">
        <v>0</v>
      </c>
      <c r="Z2426" s="8">
        <v>0.46685606060606061</v>
      </c>
      <c r="AA2426" s="8">
        <v>0</v>
      </c>
      <c r="AB2426" s="8">
        <v>0</v>
      </c>
      <c r="AC2426" s="8">
        <v>0</v>
      </c>
      <c r="AD2426" s="8">
        <v>0</v>
      </c>
      <c r="AE2426" s="8">
        <v>0</v>
      </c>
      <c r="AF2426" s="8">
        <v>0</v>
      </c>
      <c r="AG2426" s="8">
        <v>0</v>
      </c>
      <c r="AH2426" s="8">
        <v>0</v>
      </c>
      <c r="AI2426" s="8">
        <v>0</v>
      </c>
      <c r="AJ2426" s="8">
        <v>0</v>
      </c>
      <c r="AK2426" s="8">
        <v>0</v>
      </c>
      <c r="AL2426" s="8">
        <v>0</v>
      </c>
      <c r="AM2426" s="8">
        <v>0</v>
      </c>
      <c r="AN2426" s="8">
        <v>0</v>
      </c>
      <c r="AO2426" s="8">
        <v>0</v>
      </c>
      <c r="AP2426" s="8">
        <v>0</v>
      </c>
      <c r="AQ2426" s="8">
        <v>0</v>
      </c>
      <c r="AR2426" s="8">
        <v>0</v>
      </c>
      <c r="AS2426" s="8">
        <v>0</v>
      </c>
      <c r="AT2426" s="8">
        <v>0</v>
      </c>
      <c r="AU2426" s="7">
        <v>0</v>
      </c>
      <c r="AV2426" s="7">
        <v>0</v>
      </c>
      <c r="AW2426" s="7">
        <v>0</v>
      </c>
      <c r="AX2426" s="7">
        <v>0</v>
      </c>
      <c r="AY2426" s="7">
        <v>0</v>
      </c>
      <c r="AZ2426" s="7">
        <v>0.46685606060606061</v>
      </c>
      <c r="BA2426" s="7">
        <v>0</v>
      </c>
      <c r="BB2426" s="7">
        <v>0.46685606060606061</v>
      </c>
      <c r="BC2426" s="8">
        <v>0</v>
      </c>
      <c r="BD2426" s="8">
        <v>0</v>
      </c>
      <c r="BE2426" s="8">
        <v>0</v>
      </c>
      <c r="BF2426" s="8">
        <v>0</v>
      </c>
      <c r="BG2426" s="8">
        <v>0</v>
      </c>
      <c r="BH2426" s="8">
        <v>0</v>
      </c>
      <c r="BI2426" s="8">
        <v>0</v>
      </c>
      <c r="BJ2426" s="8">
        <v>0</v>
      </c>
      <c r="BK2426" s="8">
        <v>0</v>
      </c>
      <c r="BL2426" s="8">
        <v>0</v>
      </c>
      <c r="BM2426" s="8">
        <v>0</v>
      </c>
      <c r="BN2426" s="8">
        <v>0</v>
      </c>
      <c r="BO2426" s="8">
        <v>0</v>
      </c>
      <c r="BP2426" s="8">
        <v>0</v>
      </c>
      <c r="BQ2426" s="8">
        <v>0</v>
      </c>
      <c r="BR2426" s="8">
        <v>0</v>
      </c>
    </row>
    <row r="2427" spans="1:70" x14ac:dyDescent="0.25">
      <c r="A2427" s="6">
        <v>35332868</v>
      </c>
      <c r="B2427" t="s">
        <v>4337</v>
      </c>
      <c r="C2427" s="7" t="s">
        <v>86</v>
      </c>
      <c r="D2427" s="7" t="s">
        <v>94</v>
      </c>
      <c r="E2427" s="7" t="s">
        <v>87</v>
      </c>
      <c r="F2427" t="s">
        <v>2507</v>
      </c>
      <c r="G2427" t="s">
        <v>2508</v>
      </c>
      <c r="H2427" t="s">
        <v>1127</v>
      </c>
      <c r="I2427" t="s">
        <v>1128</v>
      </c>
      <c r="J2427" t="s">
        <v>99</v>
      </c>
      <c r="K2427" t="s">
        <v>100</v>
      </c>
      <c r="L2427">
        <v>37.980313670400001</v>
      </c>
      <c r="M2427">
        <v>-120.3369857245</v>
      </c>
      <c r="N2427" s="7" t="s">
        <v>4334</v>
      </c>
      <c r="O2427" s="7" t="s">
        <v>4335</v>
      </c>
      <c r="P2427" s="7" t="s">
        <v>4336</v>
      </c>
      <c r="Q2427" s="7" t="s">
        <v>141</v>
      </c>
      <c r="R2427" s="7">
        <v>1166</v>
      </c>
      <c r="S2427" s="7">
        <v>1018</v>
      </c>
      <c r="T2427" s="7" t="s">
        <v>220</v>
      </c>
      <c r="U2427" s="7" t="s">
        <v>211</v>
      </c>
      <c r="V2427" s="7" t="s">
        <v>222</v>
      </c>
      <c r="W2427" s="8">
        <v>0</v>
      </c>
      <c r="X2427" s="8">
        <v>2.7850378787878789</v>
      </c>
      <c r="Y2427" s="8">
        <v>0</v>
      </c>
      <c r="Z2427" s="8">
        <v>2.7850378787878789</v>
      </c>
      <c r="AA2427" s="8">
        <v>0</v>
      </c>
      <c r="AB2427" s="8">
        <v>0</v>
      </c>
      <c r="AC2427" s="8">
        <v>0</v>
      </c>
      <c r="AD2427" s="8">
        <v>0</v>
      </c>
      <c r="AE2427" s="8">
        <v>0</v>
      </c>
      <c r="AF2427" s="8">
        <v>0</v>
      </c>
      <c r="AG2427" s="8">
        <v>0</v>
      </c>
      <c r="AH2427" s="8">
        <v>0</v>
      </c>
      <c r="AI2427" s="8">
        <v>0</v>
      </c>
      <c r="AJ2427" s="8">
        <v>0</v>
      </c>
      <c r="AK2427" s="8">
        <v>0</v>
      </c>
      <c r="AL2427" s="8">
        <v>0</v>
      </c>
      <c r="AM2427" s="8">
        <v>0</v>
      </c>
      <c r="AN2427" s="8">
        <v>0</v>
      </c>
      <c r="AO2427" s="8">
        <v>0</v>
      </c>
      <c r="AP2427" s="8">
        <v>0</v>
      </c>
      <c r="AQ2427" s="8">
        <v>0</v>
      </c>
      <c r="AR2427" s="8">
        <v>0</v>
      </c>
      <c r="AS2427" s="8">
        <v>0</v>
      </c>
      <c r="AT2427" s="8">
        <v>0</v>
      </c>
      <c r="AU2427" s="7">
        <v>0</v>
      </c>
      <c r="AV2427" s="7">
        <v>0</v>
      </c>
      <c r="AW2427" s="7">
        <v>0</v>
      </c>
      <c r="AX2427" s="7">
        <v>0</v>
      </c>
      <c r="AY2427" s="7">
        <v>0</v>
      </c>
      <c r="AZ2427" s="7">
        <v>2.7850378787878789</v>
      </c>
      <c r="BA2427" s="7">
        <v>0</v>
      </c>
      <c r="BB2427" s="7">
        <v>2.7850378787878789</v>
      </c>
      <c r="BC2427" s="8">
        <v>0</v>
      </c>
      <c r="BD2427" s="8">
        <v>0</v>
      </c>
      <c r="BE2427" s="8">
        <v>0</v>
      </c>
      <c r="BF2427" s="8">
        <v>0</v>
      </c>
      <c r="BG2427" s="8">
        <v>0</v>
      </c>
      <c r="BH2427" s="8">
        <v>0</v>
      </c>
      <c r="BI2427" s="8">
        <v>0</v>
      </c>
      <c r="BJ2427" s="8">
        <v>0</v>
      </c>
      <c r="BK2427" s="8">
        <v>0</v>
      </c>
      <c r="BL2427" s="8">
        <v>0</v>
      </c>
      <c r="BM2427" s="8">
        <v>0</v>
      </c>
      <c r="BN2427" s="8">
        <v>0</v>
      </c>
      <c r="BO2427" s="8">
        <v>0</v>
      </c>
      <c r="BP2427" s="8">
        <v>0</v>
      </c>
      <c r="BQ2427" s="8">
        <v>0</v>
      </c>
      <c r="BR2427" s="8">
        <v>0</v>
      </c>
    </row>
    <row r="2428" spans="1:70" x14ac:dyDescent="0.25">
      <c r="A2428" s="6">
        <v>35332870</v>
      </c>
      <c r="B2428" t="s">
        <v>4338</v>
      </c>
      <c r="C2428" s="7" t="s">
        <v>86</v>
      </c>
      <c r="D2428" s="7" t="s">
        <v>94</v>
      </c>
      <c r="E2428" s="7" t="s">
        <v>87</v>
      </c>
      <c r="F2428" t="s">
        <v>2507</v>
      </c>
      <c r="G2428" t="s">
        <v>2508</v>
      </c>
      <c r="H2428" t="s">
        <v>1127</v>
      </c>
      <c r="I2428" t="s">
        <v>1128</v>
      </c>
      <c r="J2428" t="s">
        <v>99</v>
      </c>
      <c r="K2428" t="s">
        <v>100</v>
      </c>
      <c r="L2428">
        <v>37.973707988400001</v>
      </c>
      <c r="M2428">
        <v>-120.3714463004</v>
      </c>
      <c r="N2428" s="7" t="s">
        <v>4334</v>
      </c>
      <c r="O2428" s="7" t="s">
        <v>4335</v>
      </c>
      <c r="P2428" s="7" t="s">
        <v>4336</v>
      </c>
      <c r="Q2428" s="7" t="s">
        <v>141</v>
      </c>
      <c r="R2428" s="7">
        <v>1166</v>
      </c>
      <c r="S2428" s="7">
        <v>1018</v>
      </c>
      <c r="T2428" s="7" t="s">
        <v>220</v>
      </c>
      <c r="U2428" s="7" t="s">
        <v>211</v>
      </c>
      <c r="V2428" s="7" t="s">
        <v>80</v>
      </c>
      <c r="W2428" s="8">
        <v>0</v>
      </c>
      <c r="X2428" s="8">
        <v>0.69526515151515156</v>
      </c>
      <c r="Y2428" s="8">
        <v>0</v>
      </c>
      <c r="Z2428" s="8">
        <v>0.69526515151515156</v>
      </c>
      <c r="AA2428" s="8">
        <v>0</v>
      </c>
      <c r="AB2428" s="8">
        <v>0</v>
      </c>
      <c r="AC2428" s="8">
        <v>0</v>
      </c>
      <c r="AD2428" s="8">
        <v>0</v>
      </c>
      <c r="AE2428" s="8">
        <v>0</v>
      </c>
      <c r="AF2428" s="8">
        <v>0</v>
      </c>
      <c r="AG2428" s="8">
        <v>0</v>
      </c>
      <c r="AH2428" s="8">
        <v>0</v>
      </c>
      <c r="AI2428" s="8">
        <v>0</v>
      </c>
      <c r="AJ2428" s="8">
        <v>0</v>
      </c>
      <c r="AK2428" s="8">
        <v>0</v>
      </c>
      <c r="AL2428" s="8">
        <v>0</v>
      </c>
      <c r="AM2428" s="8">
        <v>0</v>
      </c>
      <c r="AN2428" s="8">
        <v>0</v>
      </c>
      <c r="AO2428" s="8">
        <v>0</v>
      </c>
      <c r="AP2428" s="8">
        <v>0</v>
      </c>
      <c r="AQ2428" s="8">
        <v>0</v>
      </c>
      <c r="AR2428" s="8">
        <v>0</v>
      </c>
      <c r="AS2428" s="8">
        <v>0</v>
      </c>
      <c r="AT2428" s="8">
        <v>0</v>
      </c>
      <c r="AU2428" s="7">
        <v>0</v>
      </c>
      <c r="AV2428" s="7">
        <v>0</v>
      </c>
      <c r="AW2428" s="7">
        <v>0</v>
      </c>
      <c r="AX2428" s="7">
        <v>0</v>
      </c>
      <c r="AY2428" s="7">
        <v>0</v>
      </c>
      <c r="AZ2428" s="7">
        <v>0.69526515151515156</v>
      </c>
      <c r="BA2428" s="7">
        <v>0</v>
      </c>
      <c r="BB2428" s="7">
        <v>0.69526515151515156</v>
      </c>
      <c r="BC2428" s="8">
        <v>0</v>
      </c>
      <c r="BD2428" s="8">
        <v>0</v>
      </c>
      <c r="BE2428" s="8">
        <v>0</v>
      </c>
      <c r="BF2428" s="8">
        <v>0</v>
      </c>
      <c r="BG2428" s="8">
        <v>0</v>
      </c>
      <c r="BH2428" s="8">
        <v>0</v>
      </c>
      <c r="BI2428" s="8">
        <v>0</v>
      </c>
      <c r="BJ2428" s="8">
        <v>0</v>
      </c>
      <c r="BK2428" s="8">
        <v>0</v>
      </c>
      <c r="BL2428" s="8">
        <v>0</v>
      </c>
      <c r="BM2428" s="8">
        <v>0</v>
      </c>
      <c r="BN2428" s="8">
        <v>0</v>
      </c>
      <c r="BO2428" s="8">
        <v>0</v>
      </c>
      <c r="BP2428" s="8">
        <v>0</v>
      </c>
      <c r="BQ2428" s="8">
        <v>0</v>
      </c>
      <c r="BR2428" s="8">
        <v>0</v>
      </c>
    </row>
    <row r="2429" spans="1:70" x14ac:dyDescent="0.25">
      <c r="A2429" s="6">
        <v>74021903</v>
      </c>
      <c r="B2429" t="s">
        <v>4339</v>
      </c>
      <c r="C2429" s="7" t="s">
        <v>93</v>
      </c>
      <c r="D2429" s="7" t="s">
        <v>94</v>
      </c>
      <c r="E2429" s="7" t="s">
        <v>95</v>
      </c>
      <c r="F2429" t="s">
        <v>2507</v>
      </c>
      <c r="G2429" t="s">
        <v>2508</v>
      </c>
      <c r="H2429" t="s">
        <v>1537</v>
      </c>
      <c r="I2429" t="s">
        <v>330</v>
      </c>
      <c r="J2429" t="s">
        <v>78</v>
      </c>
      <c r="K2429" t="s">
        <v>109</v>
      </c>
      <c r="L2429">
        <v>39.241301684699998</v>
      </c>
      <c r="M2429">
        <v>-121.0305023045</v>
      </c>
      <c r="N2429" s="7" t="s">
        <v>4340</v>
      </c>
      <c r="O2429" s="7" t="s">
        <v>4341</v>
      </c>
      <c r="P2429" s="7" t="s">
        <v>4342</v>
      </c>
      <c r="Q2429" s="7" t="s">
        <v>170</v>
      </c>
      <c r="R2429" s="7">
        <v>2654</v>
      </c>
      <c r="S2429" s="7"/>
      <c r="T2429" s="7"/>
      <c r="U2429" s="7"/>
      <c r="V2429" s="7" t="s">
        <v>101</v>
      </c>
      <c r="W2429" s="8">
        <v>4.7710227272727277</v>
      </c>
      <c r="X2429" s="8">
        <v>0</v>
      </c>
      <c r="Y2429" s="8">
        <v>0</v>
      </c>
      <c r="Z2429" s="8">
        <v>4.7710227272727277</v>
      </c>
      <c r="AA2429" s="8">
        <v>0</v>
      </c>
      <c r="AB2429" s="8">
        <v>0</v>
      </c>
      <c r="AC2429" s="8">
        <v>0</v>
      </c>
      <c r="AD2429" s="8">
        <v>0</v>
      </c>
      <c r="AE2429" s="8">
        <v>4.7710227272727286</v>
      </c>
      <c r="AF2429" s="8">
        <v>0</v>
      </c>
      <c r="AG2429" s="8">
        <v>0</v>
      </c>
      <c r="AH2429" s="8">
        <v>4.7710227272727286</v>
      </c>
      <c r="AI2429" s="8">
        <v>0</v>
      </c>
      <c r="AJ2429" s="8">
        <v>0</v>
      </c>
      <c r="AK2429" s="8">
        <v>0</v>
      </c>
      <c r="AL2429" s="8">
        <v>0</v>
      </c>
      <c r="AM2429" s="8">
        <v>0</v>
      </c>
      <c r="AN2429" s="8">
        <v>0</v>
      </c>
      <c r="AO2429" s="8">
        <v>0</v>
      </c>
      <c r="AP2429" s="8">
        <v>0</v>
      </c>
      <c r="AQ2429" s="8">
        <v>0</v>
      </c>
      <c r="AR2429" s="8">
        <v>0</v>
      </c>
      <c r="AS2429" s="8">
        <v>0</v>
      </c>
      <c r="AT2429" s="8">
        <v>0</v>
      </c>
      <c r="AU2429" s="7">
        <v>0</v>
      </c>
      <c r="AV2429" s="7">
        <v>0</v>
      </c>
      <c r="AW2429" s="7">
        <v>0</v>
      </c>
      <c r="AX2429" s="7">
        <v>0</v>
      </c>
      <c r="AY2429" s="7">
        <v>0</v>
      </c>
      <c r="AZ2429" s="7">
        <v>0</v>
      </c>
      <c r="BA2429" s="7">
        <v>0</v>
      </c>
      <c r="BB2429" s="7">
        <v>0</v>
      </c>
      <c r="BC2429" s="8">
        <v>0</v>
      </c>
      <c r="BD2429" s="8">
        <v>0</v>
      </c>
      <c r="BE2429" s="8">
        <v>0</v>
      </c>
      <c r="BF2429" s="8">
        <v>0</v>
      </c>
      <c r="BG2429" s="8">
        <v>0</v>
      </c>
      <c r="BH2429" s="8">
        <v>0</v>
      </c>
      <c r="BI2429" s="8">
        <v>0</v>
      </c>
      <c r="BJ2429" s="8">
        <v>0</v>
      </c>
      <c r="BK2429" s="8">
        <v>0</v>
      </c>
      <c r="BL2429" s="8">
        <v>0</v>
      </c>
      <c r="BM2429" s="8">
        <v>0</v>
      </c>
      <c r="BN2429" s="8">
        <v>0</v>
      </c>
      <c r="BO2429" s="8">
        <v>0</v>
      </c>
      <c r="BP2429" s="8">
        <v>0</v>
      </c>
      <c r="BQ2429" s="8">
        <v>0</v>
      </c>
      <c r="BR2429" s="8">
        <v>0</v>
      </c>
    </row>
    <row r="2430" spans="1:70" x14ac:dyDescent="0.25">
      <c r="A2430" s="6">
        <v>74021960</v>
      </c>
      <c r="B2430" t="s">
        <v>4343</v>
      </c>
      <c r="C2430" s="7" t="s">
        <v>93</v>
      </c>
      <c r="D2430" s="7" t="s">
        <v>94</v>
      </c>
      <c r="E2430" s="7" t="s">
        <v>95</v>
      </c>
      <c r="F2430" t="s">
        <v>2507</v>
      </c>
      <c r="G2430" t="s">
        <v>2508</v>
      </c>
      <c r="H2430" t="s">
        <v>1537</v>
      </c>
      <c r="I2430" t="s">
        <v>330</v>
      </c>
      <c r="J2430" t="s">
        <v>78</v>
      </c>
      <c r="K2430" t="s">
        <v>109</v>
      </c>
      <c r="L2430">
        <v>39.239358582000001</v>
      </c>
      <c r="M2430">
        <v>-120.9997479423</v>
      </c>
      <c r="N2430" s="7" t="s">
        <v>4340</v>
      </c>
      <c r="O2430" s="7" t="s">
        <v>4344</v>
      </c>
      <c r="P2430" s="7" t="s">
        <v>4342</v>
      </c>
      <c r="Q2430" s="7" t="s">
        <v>170</v>
      </c>
      <c r="R2430" s="7">
        <v>2734</v>
      </c>
      <c r="S2430" s="7"/>
      <c r="T2430" s="7"/>
      <c r="U2430" s="7"/>
      <c r="V2430" s="7" t="s">
        <v>101</v>
      </c>
      <c r="W2430" s="8">
        <v>5.8755681818181822</v>
      </c>
      <c r="X2430" s="8">
        <v>0</v>
      </c>
      <c r="Y2430" s="8">
        <v>0</v>
      </c>
      <c r="Z2430" s="8">
        <v>5.8755681818181822</v>
      </c>
      <c r="AA2430" s="8">
        <v>0</v>
      </c>
      <c r="AB2430" s="8">
        <v>0</v>
      </c>
      <c r="AC2430" s="8">
        <v>0</v>
      </c>
      <c r="AD2430" s="8">
        <v>0</v>
      </c>
      <c r="AE2430" s="8">
        <v>5.8755681818181813</v>
      </c>
      <c r="AF2430" s="8">
        <v>0</v>
      </c>
      <c r="AG2430" s="8">
        <v>0</v>
      </c>
      <c r="AH2430" s="8">
        <v>5.8755681818181813</v>
      </c>
      <c r="AI2430" s="8">
        <v>0</v>
      </c>
      <c r="AJ2430" s="8">
        <v>0</v>
      </c>
      <c r="AK2430" s="8">
        <v>0</v>
      </c>
      <c r="AL2430" s="8">
        <v>0</v>
      </c>
      <c r="AM2430" s="8">
        <v>0</v>
      </c>
      <c r="AN2430" s="8">
        <v>0</v>
      </c>
      <c r="AO2430" s="8">
        <v>0</v>
      </c>
      <c r="AP2430" s="8">
        <v>0</v>
      </c>
      <c r="AQ2430" s="8">
        <v>0</v>
      </c>
      <c r="AR2430" s="8">
        <v>0</v>
      </c>
      <c r="AS2430" s="8">
        <v>0</v>
      </c>
      <c r="AT2430" s="8">
        <v>0</v>
      </c>
      <c r="AU2430" s="7">
        <v>0</v>
      </c>
      <c r="AV2430" s="7">
        <v>0</v>
      </c>
      <c r="AW2430" s="7">
        <v>0</v>
      </c>
      <c r="AX2430" s="7">
        <v>0</v>
      </c>
      <c r="AY2430" s="7">
        <v>0</v>
      </c>
      <c r="AZ2430" s="7">
        <v>0</v>
      </c>
      <c r="BA2430" s="7">
        <v>0</v>
      </c>
      <c r="BB2430" s="7">
        <v>0</v>
      </c>
      <c r="BC2430" s="8">
        <v>0</v>
      </c>
      <c r="BD2430" s="8">
        <v>0</v>
      </c>
      <c r="BE2430" s="8">
        <v>0</v>
      </c>
      <c r="BF2430" s="8">
        <v>0</v>
      </c>
      <c r="BG2430" s="8">
        <v>0</v>
      </c>
      <c r="BH2430" s="8">
        <v>0</v>
      </c>
      <c r="BI2430" s="8">
        <v>0</v>
      </c>
      <c r="BJ2430" s="8">
        <v>0</v>
      </c>
      <c r="BK2430" s="8">
        <v>0</v>
      </c>
      <c r="BL2430" s="8">
        <v>0</v>
      </c>
      <c r="BM2430" s="8">
        <v>0</v>
      </c>
      <c r="BN2430" s="8">
        <v>0</v>
      </c>
      <c r="BO2430" s="8">
        <v>0</v>
      </c>
      <c r="BP2430" s="8">
        <v>0</v>
      </c>
      <c r="BQ2430" s="8">
        <v>0</v>
      </c>
      <c r="BR2430" s="8">
        <v>0</v>
      </c>
    </row>
    <row r="2431" spans="1:70" x14ac:dyDescent="0.25">
      <c r="A2431" s="6">
        <v>35373585</v>
      </c>
      <c r="B2431" t="s">
        <v>4345</v>
      </c>
      <c r="C2431" s="7" t="s">
        <v>82</v>
      </c>
      <c r="D2431" s="7" t="s">
        <v>2647</v>
      </c>
      <c r="E2431" s="7" t="s">
        <v>83</v>
      </c>
      <c r="F2431" t="s">
        <v>2507</v>
      </c>
      <c r="G2431" t="s">
        <v>2648</v>
      </c>
      <c r="H2431" t="s">
        <v>329</v>
      </c>
      <c r="I2431" t="s">
        <v>330</v>
      </c>
      <c r="J2431" t="s">
        <v>78</v>
      </c>
      <c r="K2431" t="s">
        <v>109</v>
      </c>
      <c r="L2431">
        <v>39.195340886399997</v>
      </c>
      <c r="M2431">
        <v>-121.0107715282</v>
      </c>
      <c r="N2431" s="7" t="s">
        <v>2229</v>
      </c>
      <c r="O2431" s="7" t="s">
        <v>4346</v>
      </c>
      <c r="P2431" s="7" t="s">
        <v>333</v>
      </c>
      <c r="Q2431" s="7" t="s">
        <v>170</v>
      </c>
      <c r="R2431" s="7">
        <v>2157</v>
      </c>
      <c r="S2431" s="7">
        <v>429</v>
      </c>
      <c r="T2431" s="7" t="s">
        <v>123</v>
      </c>
      <c r="U2431" s="7" t="s">
        <v>216</v>
      </c>
      <c r="V2431" s="7" t="s">
        <v>790</v>
      </c>
      <c r="W2431" s="8">
        <v>0</v>
      </c>
      <c r="X2431" s="8">
        <v>1.44</v>
      </c>
      <c r="Y2431" s="8">
        <v>0</v>
      </c>
      <c r="Z2431" s="8">
        <v>1.44</v>
      </c>
      <c r="AA2431" s="8">
        <v>0</v>
      </c>
      <c r="AB2431" s="8">
        <v>0</v>
      </c>
      <c r="AC2431" s="8">
        <v>0</v>
      </c>
      <c r="AD2431" s="8">
        <v>0</v>
      </c>
      <c r="AE2431" s="8">
        <v>0</v>
      </c>
      <c r="AF2431" s="8">
        <v>0</v>
      </c>
      <c r="AG2431" s="8">
        <v>0</v>
      </c>
      <c r="AH2431" s="8">
        <v>0</v>
      </c>
      <c r="AI2431" s="8">
        <v>0</v>
      </c>
      <c r="AJ2431" s="8">
        <v>0</v>
      </c>
      <c r="AK2431" s="8">
        <v>0</v>
      </c>
      <c r="AL2431" s="8">
        <v>0</v>
      </c>
      <c r="AM2431" s="8">
        <v>0</v>
      </c>
      <c r="AN2431" s="8">
        <v>0</v>
      </c>
      <c r="AO2431" s="8">
        <v>0</v>
      </c>
      <c r="AP2431" s="8">
        <v>0</v>
      </c>
      <c r="AQ2431" s="8">
        <v>0</v>
      </c>
      <c r="AR2431" s="8">
        <v>0</v>
      </c>
      <c r="AS2431" s="8">
        <v>0</v>
      </c>
      <c r="AT2431" s="8">
        <v>0</v>
      </c>
      <c r="AU2431" s="7">
        <v>0</v>
      </c>
      <c r="AV2431" s="7">
        <v>0</v>
      </c>
      <c r="AW2431" s="7">
        <v>0</v>
      </c>
      <c r="AX2431" s="7">
        <v>0</v>
      </c>
      <c r="AY2431" s="7">
        <v>0</v>
      </c>
      <c r="AZ2431" s="7">
        <v>0</v>
      </c>
      <c r="BA2431" s="7">
        <v>0</v>
      </c>
      <c r="BB2431" s="7">
        <v>0</v>
      </c>
      <c r="BC2431" s="8">
        <v>0</v>
      </c>
      <c r="BD2431" s="8">
        <v>1.44</v>
      </c>
      <c r="BE2431" s="8">
        <v>0</v>
      </c>
      <c r="BF2431" s="8">
        <v>1.44</v>
      </c>
      <c r="BG2431" s="8">
        <v>0</v>
      </c>
      <c r="BH2431" s="8">
        <v>0</v>
      </c>
      <c r="BI2431" s="8">
        <v>0</v>
      </c>
      <c r="BJ2431" s="8">
        <v>0</v>
      </c>
      <c r="BK2431" s="8">
        <v>0</v>
      </c>
      <c r="BL2431" s="8">
        <v>0</v>
      </c>
      <c r="BM2431" s="8">
        <v>0</v>
      </c>
      <c r="BN2431" s="8">
        <v>0</v>
      </c>
      <c r="BO2431" s="8">
        <v>0</v>
      </c>
      <c r="BP2431" s="8">
        <v>0</v>
      </c>
      <c r="BQ2431" s="8">
        <v>0</v>
      </c>
      <c r="BR2431" s="8">
        <v>0</v>
      </c>
    </row>
    <row r="2432" spans="1:70" x14ac:dyDescent="0.25">
      <c r="A2432" s="6">
        <v>35367418</v>
      </c>
      <c r="B2432" t="s">
        <v>4347</v>
      </c>
      <c r="C2432" s="7" t="s">
        <v>421</v>
      </c>
      <c r="D2432" s="7" t="s">
        <v>2647</v>
      </c>
      <c r="E2432" s="7" t="s">
        <v>421</v>
      </c>
      <c r="F2432" t="s">
        <v>2507</v>
      </c>
      <c r="G2432" t="s">
        <v>2648</v>
      </c>
      <c r="H2432" t="s">
        <v>329</v>
      </c>
      <c r="I2432" t="s">
        <v>330</v>
      </c>
      <c r="J2432" t="s">
        <v>78</v>
      </c>
      <c r="K2432" t="s">
        <v>109</v>
      </c>
      <c r="L2432">
        <v>39.199433908800003</v>
      </c>
      <c r="M2432">
        <v>-121.0172089178</v>
      </c>
      <c r="N2432" s="7" t="s">
        <v>2229</v>
      </c>
      <c r="O2432" s="7" t="s">
        <v>4346</v>
      </c>
      <c r="P2432" s="7" t="s">
        <v>333</v>
      </c>
      <c r="Q2432" s="7" t="s">
        <v>170</v>
      </c>
      <c r="R2432" s="7">
        <v>2157</v>
      </c>
      <c r="S2432" s="7">
        <v>429</v>
      </c>
      <c r="T2432" s="7" t="s">
        <v>123</v>
      </c>
      <c r="U2432" s="7" t="s">
        <v>221</v>
      </c>
      <c r="V2432" s="7" t="s">
        <v>790</v>
      </c>
      <c r="W2432" s="8">
        <v>0</v>
      </c>
      <c r="X2432" s="8">
        <v>4.0198863636363633</v>
      </c>
      <c r="Y2432" s="8">
        <v>0</v>
      </c>
      <c r="Z2432" s="8">
        <v>4.0198863636363633</v>
      </c>
      <c r="AA2432" s="8">
        <v>0</v>
      </c>
      <c r="AB2432" s="8">
        <v>0</v>
      </c>
      <c r="AC2432" s="8">
        <v>0</v>
      </c>
      <c r="AD2432" s="8">
        <v>0</v>
      </c>
      <c r="AE2432" s="8">
        <v>0</v>
      </c>
      <c r="AF2432" s="8">
        <v>0</v>
      </c>
      <c r="AG2432" s="8">
        <v>0</v>
      </c>
      <c r="AH2432" s="8">
        <v>0</v>
      </c>
      <c r="AI2432" s="8">
        <v>0</v>
      </c>
      <c r="AJ2432" s="8">
        <v>0</v>
      </c>
      <c r="AK2432" s="8">
        <v>0</v>
      </c>
      <c r="AL2432" s="8">
        <v>0</v>
      </c>
      <c r="AM2432" s="8">
        <v>0</v>
      </c>
      <c r="AN2432" s="8">
        <v>0</v>
      </c>
      <c r="AO2432" s="8">
        <v>0</v>
      </c>
      <c r="AP2432" s="8">
        <v>0</v>
      </c>
      <c r="AQ2432" s="8">
        <v>0</v>
      </c>
      <c r="AR2432" s="8">
        <v>0</v>
      </c>
      <c r="AS2432" s="8">
        <v>0</v>
      </c>
      <c r="AT2432" s="8">
        <v>0</v>
      </c>
      <c r="AU2432" s="7">
        <v>0</v>
      </c>
      <c r="AV2432" s="7">
        <v>0</v>
      </c>
      <c r="AW2432" s="7">
        <v>0</v>
      </c>
      <c r="AX2432" s="7">
        <v>0</v>
      </c>
      <c r="AY2432" s="7">
        <v>0</v>
      </c>
      <c r="AZ2432" s="7">
        <v>0</v>
      </c>
      <c r="BA2432" s="7">
        <v>0</v>
      </c>
      <c r="BB2432" s="7">
        <v>0</v>
      </c>
      <c r="BC2432" s="8">
        <v>0</v>
      </c>
      <c r="BD2432" s="8">
        <v>4.0198863636363633</v>
      </c>
      <c r="BE2432" s="8">
        <v>0</v>
      </c>
      <c r="BF2432" s="8">
        <v>4.0198863636363633</v>
      </c>
      <c r="BG2432" s="8">
        <v>0</v>
      </c>
      <c r="BH2432" s="8">
        <v>0</v>
      </c>
      <c r="BI2432" s="8">
        <v>0</v>
      </c>
      <c r="BJ2432" s="8">
        <v>0</v>
      </c>
      <c r="BK2432" s="8">
        <v>0</v>
      </c>
      <c r="BL2432" s="8">
        <v>0</v>
      </c>
      <c r="BM2432" s="8">
        <v>0</v>
      </c>
      <c r="BN2432" s="8">
        <v>0</v>
      </c>
      <c r="BO2432" s="8">
        <v>0</v>
      </c>
      <c r="BP2432" s="8">
        <v>0</v>
      </c>
      <c r="BQ2432" s="8">
        <v>0</v>
      </c>
      <c r="BR2432" s="8">
        <v>0</v>
      </c>
    </row>
    <row r="2433" spans="1:70" x14ac:dyDescent="0.25">
      <c r="A2433" s="6">
        <v>35392778</v>
      </c>
      <c r="B2433" t="s">
        <v>4348</v>
      </c>
      <c r="C2433" s="7" t="s">
        <v>421</v>
      </c>
      <c r="D2433" s="7" t="s">
        <v>2647</v>
      </c>
      <c r="E2433" s="7" t="s">
        <v>421</v>
      </c>
      <c r="F2433" t="s">
        <v>2507</v>
      </c>
      <c r="G2433" t="s">
        <v>2648</v>
      </c>
      <c r="H2433" t="s">
        <v>329</v>
      </c>
      <c r="I2433" t="s">
        <v>330</v>
      </c>
      <c r="J2433" t="s">
        <v>78</v>
      </c>
      <c r="K2433" t="s">
        <v>109</v>
      </c>
      <c r="L2433">
        <v>39.198902387399997</v>
      </c>
      <c r="M2433">
        <v>-121.010557922</v>
      </c>
      <c r="N2433" s="7" t="s">
        <v>2229</v>
      </c>
      <c r="O2433" s="7" t="s">
        <v>4346</v>
      </c>
      <c r="P2433" s="7" t="s">
        <v>333</v>
      </c>
      <c r="Q2433" s="7" t="s">
        <v>170</v>
      </c>
      <c r="R2433" s="7">
        <v>2157</v>
      </c>
      <c r="S2433" s="7">
        <v>429</v>
      </c>
      <c r="T2433" s="7" t="s">
        <v>123</v>
      </c>
      <c r="U2433" s="7"/>
      <c r="V2433" s="7" t="s">
        <v>790</v>
      </c>
      <c r="W2433" s="8">
        <v>0</v>
      </c>
      <c r="X2433" s="8">
        <v>1.48</v>
      </c>
      <c r="Y2433" s="8">
        <v>0</v>
      </c>
      <c r="Z2433" s="8">
        <v>1.48</v>
      </c>
      <c r="AA2433" s="8">
        <v>0</v>
      </c>
      <c r="AB2433" s="8">
        <v>0</v>
      </c>
      <c r="AC2433" s="8">
        <v>0</v>
      </c>
      <c r="AD2433" s="8">
        <v>0</v>
      </c>
      <c r="AE2433" s="8">
        <v>0</v>
      </c>
      <c r="AF2433" s="8">
        <v>0</v>
      </c>
      <c r="AG2433" s="8">
        <v>0</v>
      </c>
      <c r="AH2433" s="8">
        <v>0</v>
      </c>
      <c r="AI2433" s="8">
        <v>0</v>
      </c>
      <c r="AJ2433" s="8">
        <v>0</v>
      </c>
      <c r="AK2433" s="8">
        <v>0</v>
      </c>
      <c r="AL2433" s="8">
        <v>0</v>
      </c>
      <c r="AM2433" s="8">
        <v>0</v>
      </c>
      <c r="AN2433" s="8">
        <v>0</v>
      </c>
      <c r="AO2433" s="8">
        <v>0</v>
      </c>
      <c r="AP2433" s="8">
        <v>0</v>
      </c>
      <c r="AQ2433" s="8">
        <v>0</v>
      </c>
      <c r="AR2433" s="8">
        <v>0</v>
      </c>
      <c r="AS2433" s="8">
        <v>0</v>
      </c>
      <c r="AT2433" s="8">
        <v>0</v>
      </c>
      <c r="AU2433" s="7">
        <v>0</v>
      </c>
      <c r="AV2433" s="7">
        <v>0</v>
      </c>
      <c r="AW2433" s="7">
        <v>0</v>
      </c>
      <c r="AX2433" s="7">
        <v>0</v>
      </c>
      <c r="AY2433" s="7">
        <v>0</v>
      </c>
      <c r="AZ2433" s="7">
        <v>0</v>
      </c>
      <c r="BA2433" s="7">
        <v>0</v>
      </c>
      <c r="BB2433" s="7">
        <v>0</v>
      </c>
      <c r="BC2433" s="8">
        <v>0</v>
      </c>
      <c r="BD2433" s="8">
        <v>1.48</v>
      </c>
      <c r="BE2433" s="8">
        <v>0</v>
      </c>
      <c r="BF2433" s="8">
        <v>1.48</v>
      </c>
      <c r="BG2433" s="8">
        <v>0</v>
      </c>
      <c r="BH2433" s="8">
        <v>0</v>
      </c>
      <c r="BI2433" s="8">
        <v>0</v>
      </c>
      <c r="BJ2433" s="8">
        <v>0</v>
      </c>
      <c r="BK2433" s="8">
        <v>0</v>
      </c>
      <c r="BL2433" s="8">
        <v>0</v>
      </c>
      <c r="BM2433" s="8">
        <v>0</v>
      </c>
      <c r="BN2433" s="8">
        <v>0</v>
      </c>
      <c r="BO2433" s="8">
        <v>0</v>
      </c>
      <c r="BP2433" s="8">
        <v>0</v>
      </c>
      <c r="BQ2433" s="8">
        <v>0</v>
      </c>
      <c r="BR2433" s="8">
        <v>0</v>
      </c>
    </row>
    <row r="2434" spans="1:70" x14ac:dyDescent="0.25">
      <c r="A2434" s="6">
        <v>35392779</v>
      </c>
      <c r="B2434" t="s">
        <v>4349</v>
      </c>
      <c r="C2434" s="7" t="s">
        <v>421</v>
      </c>
      <c r="D2434" s="7" t="s">
        <v>2647</v>
      </c>
      <c r="E2434" s="7" t="s">
        <v>421</v>
      </c>
      <c r="F2434" t="s">
        <v>2507</v>
      </c>
      <c r="G2434" t="s">
        <v>2648</v>
      </c>
      <c r="H2434" t="s">
        <v>329</v>
      </c>
      <c r="I2434" t="s">
        <v>330</v>
      </c>
      <c r="J2434" t="s">
        <v>78</v>
      </c>
      <c r="K2434" t="s">
        <v>109</v>
      </c>
      <c r="L2434">
        <v>39.198518796800002</v>
      </c>
      <c r="M2434">
        <v>-121.0106041193</v>
      </c>
      <c r="N2434" s="7" t="s">
        <v>2229</v>
      </c>
      <c r="O2434" s="7" t="s">
        <v>4346</v>
      </c>
      <c r="P2434" s="7" t="s">
        <v>333</v>
      </c>
      <c r="Q2434" s="7" t="s">
        <v>170</v>
      </c>
      <c r="R2434" s="7">
        <v>2157</v>
      </c>
      <c r="S2434" s="7">
        <v>429</v>
      </c>
      <c r="T2434" s="7" t="s">
        <v>123</v>
      </c>
      <c r="U2434" s="7"/>
      <c r="V2434" s="7" t="s">
        <v>790</v>
      </c>
      <c r="W2434" s="8">
        <v>0</v>
      </c>
      <c r="X2434" s="8">
        <v>3.0700000000000003</v>
      </c>
      <c r="Y2434" s="8">
        <v>0</v>
      </c>
      <c r="Z2434" s="8">
        <v>3.0700000000000003</v>
      </c>
      <c r="AA2434" s="8">
        <v>0</v>
      </c>
      <c r="AB2434" s="8">
        <v>0</v>
      </c>
      <c r="AC2434" s="8">
        <v>0</v>
      </c>
      <c r="AD2434" s="8">
        <v>0</v>
      </c>
      <c r="AE2434" s="8">
        <v>0</v>
      </c>
      <c r="AF2434" s="8">
        <v>0</v>
      </c>
      <c r="AG2434" s="8">
        <v>0</v>
      </c>
      <c r="AH2434" s="8">
        <v>0</v>
      </c>
      <c r="AI2434" s="8">
        <v>0</v>
      </c>
      <c r="AJ2434" s="8">
        <v>0</v>
      </c>
      <c r="AK2434" s="8">
        <v>0</v>
      </c>
      <c r="AL2434" s="8">
        <v>0</v>
      </c>
      <c r="AM2434" s="8">
        <v>0</v>
      </c>
      <c r="AN2434" s="8">
        <v>0</v>
      </c>
      <c r="AO2434" s="8">
        <v>0</v>
      </c>
      <c r="AP2434" s="8">
        <v>0</v>
      </c>
      <c r="AQ2434" s="8">
        <v>0</v>
      </c>
      <c r="AR2434" s="8">
        <v>0</v>
      </c>
      <c r="AS2434" s="8">
        <v>0</v>
      </c>
      <c r="AT2434" s="8">
        <v>0</v>
      </c>
      <c r="AU2434" s="7">
        <v>0</v>
      </c>
      <c r="AV2434" s="7">
        <v>0</v>
      </c>
      <c r="AW2434" s="7">
        <v>0</v>
      </c>
      <c r="AX2434" s="7">
        <v>0</v>
      </c>
      <c r="AY2434" s="7">
        <v>0</v>
      </c>
      <c r="AZ2434" s="7">
        <v>0</v>
      </c>
      <c r="BA2434" s="7">
        <v>0</v>
      </c>
      <c r="BB2434" s="7">
        <v>0</v>
      </c>
      <c r="BC2434" s="8">
        <v>0</v>
      </c>
      <c r="BD2434" s="8">
        <v>3.0700000000000003</v>
      </c>
      <c r="BE2434" s="8">
        <v>0</v>
      </c>
      <c r="BF2434" s="8">
        <v>3.0700000000000003</v>
      </c>
      <c r="BG2434" s="8">
        <v>0</v>
      </c>
      <c r="BH2434" s="8">
        <v>0</v>
      </c>
      <c r="BI2434" s="8">
        <v>0</v>
      </c>
      <c r="BJ2434" s="8">
        <v>0</v>
      </c>
      <c r="BK2434" s="8">
        <v>0</v>
      </c>
      <c r="BL2434" s="8">
        <v>0</v>
      </c>
      <c r="BM2434" s="8">
        <v>0</v>
      </c>
      <c r="BN2434" s="8">
        <v>0</v>
      </c>
      <c r="BO2434" s="8">
        <v>0</v>
      </c>
      <c r="BP2434" s="8">
        <v>0</v>
      </c>
      <c r="BQ2434" s="8">
        <v>0</v>
      </c>
      <c r="BR2434" s="8">
        <v>0</v>
      </c>
    </row>
    <row r="2435" spans="1:70" x14ac:dyDescent="0.25">
      <c r="A2435" s="6">
        <v>35396304</v>
      </c>
      <c r="B2435" t="s">
        <v>4350</v>
      </c>
      <c r="C2435" s="7" t="s">
        <v>421</v>
      </c>
      <c r="D2435" s="7" t="s">
        <v>2647</v>
      </c>
      <c r="E2435" s="7" t="s">
        <v>421</v>
      </c>
      <c r="F2435" t="s">
        <v>2507</v>
      </c>
      <c r="G2435" t="s">
        <v>2648</v>
      </c>
      <c r="H2435" t="s">
        <v>329</v>
      </c>
      <c r="I2435" t="s">
        <v>330</v>
      </c>
      <c r="J2435" t="s">
        <v>78</v>
      </c>
      <c r="K2435" t="s">
        <v>109</v>
      </c>
      <c r="L2435">
        <v>39.190361009999997</v>
      </c>
      <c r="M2435">
        <v>-121.0028139289</v>
      </c>
      <c r="N2435" s="7" t="s">
        <v>2229</v>
      </c>
      <c r="O2435" s="7" t="s">
        <v>4346</v>
      </c>
      <c r="P2435" s="7" t="s">
        <v>333</v>
      </c>
      <c r="Q2435" s="7" t="s">
        <v>170</v>
      </c>
      <c r="R2435" s="7">
        <v>2157</v>
      </c>
      <c r="S2435" s="7">
        <v>429</v>
      </c>
      <c r="T2435" s="7" t="s">
        <v>123</v>
      </c>
      <c r="U2435" s="7"/>
      <c r="V2435" s="7" t="s">
        <v>790</v>
      </c>
      <c r="W2435" s="8">
        <v>0</v>
      </c>
      <c r="X2435" s="8">
        <v>2.2400000000000002</v>
      </c>
      <c r="Y2435" s="8">
        <v>0</v>
      </c>
      <c r="Z2435" s="8">
        <v>2.2400000000000002</v>
      </c>
      <c r="AA2435" s="8">
        <v>0</v>
      </c>
      <c r="AB2435" s="8">
        <v>0</v>
      </c>
      <c r="AC2435" s="8">
        <v>0</v>
      </c>
      <c r="AD2435" s="8">
        <v>0</v>
      </c>
      <c r="AE2435" s="8">
        <v>0</v>
      </c>
      <c r="AF2435" s="8">
        <v>0</v>
      </c>
      <c r="AG2435" s="8">
        <v>0</v>
      </c>
      <c r="AH2435" s="8">
        <v>0</v>
      </c>
      <c r="AI2435" s="8">
        <v>0</v>
      </c>
      <c r="AJ2435" s="8">
        <v>0</v>
      </c>
      <c r="AK2435" s="8">
        <v>0</v>
      </c>
      <c r="AL2435" s="8">
        <v>0</v>
      </c>
      <c r="AM2435" s="8">
        <v>0</v>
      </c>
      <c r="AN2435" s="8">
        <v>0</v>
      </c>
      <c r="AO2435" s="8">
        <v>0</v>
      </c>
      <c r="AP2435" s="8">
        <v>0</v>
      </c>
      <c r="AQ2435" s="8">
        <v>0</v>
      </c>
      <c r="AR2435" s="8">
        <v>0</v>
      </c>
      <c r="AS2435" s="8">
        <v>0</v>
      </c>
      <c r="AT2435" s="8">
        <v>0</v>
      </c>
      <c r="AU2435" s="7">
        <v>0</v>
      </c>
      <c r="AV2435" s="7">
        <v>0</v>
      </c>
      <c r="AW2435" s="7">
        <v>0</v>
      </c>
      <c r="AX2435" s="7">
        <v>0</v>
      </c>
      <c r="AY2435" s="7">
        <v>0</v>
      </c>
      <c r="AZ2435" s="7">
        <v>0</v>
      </c>
      <c r="BA2435" s="7">
        <v>0</v>
      </c>
      <c r="BB2435" s="7">
        <v>0</v>
      </c>
      <c r="BC2435" s="8">
        <v>0</v>
      </c>
      <c r="BD2435" s="8">
        <v>2.2400000000000002</v>
      </c>
      <c r="BE2435" s="8">
        <v>0</v>
      </c>
      <c r="BF2435" s="8">
        <v>2.2400000000000002</v>
      </c>
      <c r="BG2435" s="8">
        <v>0</v>
      </c>
      <c r="BH2435" s="8">
        <v>0</v>
      </c>
      <c r="BI2435" s="8">
        <v>0</v>
      </c>
      <c r="BJ2435" s="8">
        <v>0</v>
      </c>
      <c r="BK2435" s="8">
        <v>0</v>
      </c>
      <c r="BL2435" s="8">
        <v>0</v>
      </c>
      <c r="BM2435" s="8">
        <v>0</v>
      </c>
      <c r="BN2435" s="8">
        <v>0</v>
      </c>
      <c r="BO2435" s="8">
        <v>0</v>
      </c>
      <c r="BP2435" s="8">
        <v>0</v>
      </c>
      <c r="BQ2435" s="8">
        <v>0</v>
      </c>
      <c r="BR2435" s="8">
        <v>0</v>
      </c>
    </row>
    <row r="2436" spans="1:70" x14ac:dyDescent="0.25">
      <c r="A2436" s="6">
        <v>35115147</v>
      </c>
      <c r="B2436" t="s">
        <v>4351</v>
      </c>
      <c r="C2436" s="7" t="s">
        <v>101</v>
      </c>
      <c r="D2436" s="7" t="s">
        <v>94</v>
      </c>
      <c r="E2436" s="7" t="s">
        <v>95</v>
      </c>
      <c r="F2436" t="s">
        <v>2507</v>
      </c>
      <c r="G2436" t="s">
        <v>2508</v>
      </c>
      <c r="H2436" t="s">
        <v>1537</v>
      </c>
      <c r="I2436" t="s">
        <v>330</v>
      </c>
      <c r="J2436" t="s">
        <v>78</v>
      </c>
      <c r="K2436" t="s">
        <v>109</v>
      </c>
      <c r="L2436">
        <v>39.290271981399997</v>
      </c>
      <c r="M2436">
        <v>-121.02323370880001</v>
      </c>
      <c r="N2436" s="7" t="s">
        <v>2398</v>
      </c>
      <c r="O2436" s="7" t="s">
        <v>4352</v>
      </c>
      <c r="P2436" s="7" t="s">
        <v>4353</v>
      </c>
      <c r="Q2436" s="7" t="s">
        <v>170</v>
      </c>
      <c r="R2436" s="7">
        <v>2144</v>
      </c>
      <c r="S2436" s="7"/>
      <c r="T2436" s="7"/>
      <c r="U2436" s="7"/>
      <c r="V2436" s="7" t="s">
        <v>101</v>
      </c>
      <c r="W2436" s="8">
        <v>1.2268939393939393</v>
      </c>
      <c r="X2436" s="8">
        <v>0</v>
      </c>
      <c r="Y2436" s="8">
        <v>0</v>
      </c>
      <c r="Z2436" s="8">
        <v>1.2268939393939393</v>
      </c>
      <c r="AA2436" s="8">
        <v>0</v>
      </c>
      <c r="AB2436" s="8">
        <v>0</v>
      </c>
      <c r="AC2436" s="8">
        <v>0</v>
      </c>
      <c r="AD2436" s="8">
        <v>0</v>
      </c>
      <c r="AE2436" s="8">
        <v>0</v>
      </c>
      <c r="AF2436" s="8">
        <v>0</v>
      </c>
      <c r="AG2436" s="8">
        <v>0</v>
      </c>
      <c r="AH2436" s="8">
        <v>0</v>
      </c>
      <c r="AI2436" s="8">
        <v>1.2268939393939391</v>
      </c>
      <c r="AJ2436" s="8">
        <v>0</v>
      </c>
      <c r="AK2436" s="8">
        <v>0</v>
      </c>
      <c r="AL2436" s="8">
        <v>1.2268939393939391</v>
      </c>
      <c r="AM2436" s="8">
        <v>0</v>
      </c>
      <c r="AN2436" s="8">
        <v>0</v>
      </c>
      <c r="AO2436" s="8">
        <v>0</v>
      </c>
      <c r="AP2436" s="8">
        <v>0</v>
      </c>
      <c r="AQ2436" s="8">
        <v>0</v>
      </c>
      <c r="AR2436" s="8">
        <v>0</v>
      </c>
      <c r="AS2436" s="8">
        <v>0</v>
      </c>
      <c r="AT2436" s="8">
        <v>0</v>
      </c>
      <c r="AU2436" s="7">
        <v>0</v>
      </c>
      <c r="AV2436" s="7">
        <v>0</v>
      </c>
      <c r="AW2436" s="7">
        <v>0</v>
      </c>
      <c r="AX2436" s="7">
        <v>0</v>
      </c>
      <c r="AY2436" s="7">
        <v>0</v>
      </c>
      <c r="AZ2436" s="7">
        <v>0</v>
      </c>
      <c r="BA2436" s="7">
        <v>0</v>
      </c>
      <c r="BB2436" s="7">
        <v>0</v>
      </c>
      <c r="BC2436" s="8">
        <v>0</v>
      </c>
      <c r="BD2436" s="8">
        <v>0</v>
      </c>
      <c r="BE2436" s="8">
        <v>0</v>
      </c>
      <c r="BF2436" s="8">
        <v>0</v>
      </c>
      <c r="BG2436" s="8">
        <v>0</v>
      </c>
      <c r="BH2436" s="8">
        <v>0</v>
      </c>
      <c r="BI2436" s="8">
        <v>0</v>
      </c>
      <c r="BJ2436" s="8">
        <v>0</v>
      </c>
      <c r="BK2436" s="8">
        <v>0</v>
      </c>
      <c r="BL2436" s="8">
        <v>0</v>
      </c>
      <c r="BM2436" s="8">
        <v>0</v>
      </c>
      <c r="BN2436" s="8">
        <v>0</v>
      </c>
      <c r="BO2436" s="8">
        <v>0</v>
      </c>
      <c r="BP2436" s="8">
        <v>0</v>
      </c>
      <c r="BQ2436" s="8">
        <v>0</v>
      </c>
      <c r="BR2436" s="8">
        <v>0</v>
      </c>
    </row>
    <row r="2437" spans="1:70" x14ac:dyDescent="0.25">
      <c r="A2437" s="6">
        <v>35115148</v>
      </c>
      <c r="B2437" t="s">
        <v>4354</v>
      </c>
      <c r="C2437" s="7" t="s">
        <v>93</v>
      </c>
      <c r="D2437" s="7" t="s">
        <v>94</v>
      </c>
      <c r="E2437" s="7" t="s">
        <v>95</v>
      </c>
      <c r="F2437" t="s">
        <v>2507</v>
      </c>
      <c r="G2437" t="s">
        <v>2508</v>
      </c>
      <c r="H2437" t="s">
        <v>1537</v>
      </c>
      <c r="I2437" t="s">
        <v>330</v>
      </c>
      <c r="J2437" t="s">
        <v>78</v>
      </c>
      <c r="K2437" t="s">
        <v>109</v>
      </c>
      <c r="L2437">
        <v>39.295725174700003</v>
      </c>
      <c r="M2437">
        <v>-121.0154592839</v>
      </c>
      <c r="N2437" s="7" t="s">
        <v>2398</v>
      </c>
      <c r="O2437" s="7" t="s">
        <v>4352</v>
      </c>
      <c r="P2437" s="7" t="s">
        <v>4353</v>
      </c>
      <c r="Q2437" s="7" t="s">
        <v>170</v>
      </c>
      <c r="R2437" s="7">
        <v>2144</v>
      </c>
      <c r="S2437" s="7">
        <v>662</v>
      </c>
      <c r="T2437" s="7" t="s">
        <v>220</v>
      </c>
      <c r="U2437" s="7"/>
      <c r="V2437" s="7" t="s">
        <v>101</v>
      </c>
      <c r="W2437" s="8">
        <v>2.1331439393939395</v>
      </c>
      <c r="X2437" s="8">
        <v>0</v>
      </c>
      <c r="Y2437" s="8">
        <v>0</v>
      </c>
      <c r="Z2437" s="8">
        <v>2.1331439393939395</v>
      </c>
      <c r="AA2437" s="8">
        <v>0</v>
      </c>
      <c r="AB2437" s="8">
        <v>0</v>
      </c>
      <c r="AC2437" s="8">
        <v>0</v>
      </c>
      <c r="AD2437" s="8">
        <v>0</v>
      </c>
      <c r="AE2437" s="8">
        <v>0</v>
      </c>
      <c r="AF2437" s="8">
        <v>0</v>
      </c>
      <c r="AG2437" s="8">
        <v>0</v>
      </c>
      <c r="AH2437" s="8">
        <v>0</v>
      </c>
      <c r="AI2437" s="8">
        <v>2.1331439393939386</v>
      </c>
      <c r="AJ2437" s="8">
        <v>0</v>
      </c>
      <c r="AK2437" s="8">
        <v>0</v>
      </c>
      <c r="AL2437" s="8">
        <v>2.1331439393939386</v>
      </c>
      <c r="AM2437" s="8">
        <v>0</v>
      </c>
      <c r="AN2437" s="8">
        <v>0</v>
      </c>
      <c r="AO2437" s="8">
        <v>0</v>
      </c>
      <c r="AP2437" s="8">
        <v>0</v>
      </c>
      <c r="AQ2437" s="8">
        <v>0</v>
      </c>
      <c r="AR2437" s="8">
        <v>0</v>
      </c>
      <c r="AS2437" s="8">
        <v>0</v>
      </c>
      <c r="AT2437" s="8">
        <v>0</v>
      </c>
      <c r="AU2437" s="7">
        <v>0</v>
      </c>
      <c r="AV2437" s="7">
        <v>0</v>
      </c>
      <c r="AW2437" s="7">
        <v>0</v>
      </c>
      <c r="AX2437" s="7">
        <v>0</v>
      </c>
      <c r="AY2437" s="7">
        <v>0</v>
      </c>
      <c r="AZ2437" s="7">
        <v>0</v>
      </c>
      <c r="BA2437" s="7">
        <v>0</v>
      </c>
      <c r="BB2437" s="7">
        <v>0</v>
      </c>
      <c r="BC2437" s="8">
        <v>0</v>
      </c>
      <c r="BD2437" s="8">
        <v>0</v>
      </c>
      <c r="BE2437" s="8">
        <v>0</v>
      </c>
      <c r="BF2437" s="8">
        <v>0</v>
      </c>
      <c r="BG2437" s="8">
        <v>0</v>
      </c>
      <c r="BH2437" s="8">
        <v>0</v>
      </c>
      <c r="BI2437" s="8">
        <v>0</v>
      </c>
      <c r="BJ2437" s="8">
        <v>0</v>
      </c>
      <c r="BK2437" s="8">
        <v>0</v>
      </c>
      <c r="BL2437" s="8">
        <v>0</v>
      </c>
      <c r="BM2437" s="8">
        <v>0</v>
      </c>
      <c r="BN2437" s="8">
        <v>0</v>
      </c>
      <c r="BO2437" s="8">
        <v>0</v>
      </c>
      <c r="BP2437" s="8">
        <v>0</v>
      </c>
      <c r="BQ2437" s="8">
        <v>0</v>
      </c>
      <c r="BR2437" s="8">
        <v>0</v>
      </c>
    </row>
    <row r="2438" spans="1:70" x14ac:dyDescent="0.25">
      <c r="A2438" s="6">
        <v>35115149</v>
      </c>
      <c r="B2438" t="s">
        <v>4355</v>
      </c>
      <c r="C2438" s="7" t="s">
        <v>101</v>
      </c>
      <c r="D2438" s="7" t="s">
        <v>94</v>
      </c>
      <c r="E2438" s="7" t="s">
        <v>95</v>
      </c>
      <c r="F2438" t="s">
        <v>2507</v>
      </c>
      <c r="G2438" t="s">
        <v>2508</v>
      </c>
      <c r="H2438" t="s">
        <v>1537</v>
      </c>
      <c r="I2438" t="s">
        <v>330</v>
      </c>
      <c r="J2438" t="s">
        <v>78</v>
      </c>
      <c r="K2438" t="s">
        <v>109</v>
      </c>
      <c r="L2438">
        <v>39.292872177699998</v>
      </c>
      <c r="M2438">
        <v>-121.0146187918</v>
      </c>
      <c r="N2438" s="7" t="s">
        <v>2398</v>
      </c>
      <c r="O2438" s="7" t="s">
        <v>4352</v>
      </c>
      <c r="P2438" s="7" t="s">
        <v>4353</v>
      </c>
      <c r="Q2438" s="7" t="s">
        <v>170</v>
      </c>
      <c r="R2438" s="7">
        <v>2144</v>
      </c>
      <c r="S2438" s="7"/>
      <c r="T2438" s="7"/>
      <c r="U2438" s="7"/>
      <c r="V2438" s="7" t="s">
        <v>101</v>
      </c>
      <c r="W2438" s="8">
        <v>1.2674242424242423</v>
      </c>
      <c r="X2438" s="8">
        <v>0</v>
      </c>
      <c r="Y2438" s="8">
        <v>0</v>
      </c>
      <c r="Z2438" s="8">
        <v>1.2674242424242423</v>
      </c>
      <c r="AA2438" s="8">
        <v>0</v>
      </c>
      <c r="AB2438" s="8">
        <v>0</v>
      </c>
      <c r="AC2438" s="8">
        <v>0</v>
      </c>
      <c r="AD2438" s="8">
        <v>0</v>
      </c>
      <c r="AE2438" s="8">
        <v>0</v>
      </c>
      <c r="AF2438" s="8">
        <v>0</v>
      </c>
      <c r="AG2438" s="8">
        <v>0</v>
      </c>
      <c r="AH2438" s="8">
        <v>0</v>
      </c>
      <c r="AI2438" s="8">
        <v>1.2674242424242421</v>
      </c>
      <c r="AJ2438" s="8">
        <v>0</v>
      </c>
      <c r="AK2438" s="8">
        <v>0</v>
      </c>
      <c r="AL2438" s="8">
        <v>1.2674242424242421</v>
      </c>
      <c r="AM2438" s="8">
        <v>0</v>
      </c>
      <c r="AN2438" s="8">
        <v>0</v>
      </c>
      <c r="AO2438" s="8">
        <v>0</v>
      </c>
      <c r="AP2438" s="8">
        <v>0</v>
      </c>
      <c r="AQ2438" s="8">
        <v>0</v>
      </c>
      <c r="AR2438" s="8">
        <v>0</v>
      </c>
      <c r="AS2438" s="8">
        <v>0</v>
      </c>
      <c r="AT2438" s="8">
        <v>0</v>
      </c>
      <c r="AU2438" s="7">
        <v>0</v>
      </c>
      <c r="AV2438" s="7">
        <v>0</v>
      </c>
      <c r="AW2438" s="7">
        <v>0</v>
      </c>
      <c r="AX2438" s="7">
        <v>0</v>
      </c>
      <c r="AY2438" s="7">
        <v>0</v>
      </c>
      <c r="AZ2438" s="7">
        <v>0</v>
      </c>
      <c r="BA2438" s="7">
        <v>0</v>
      </c>
      <c r="BB2438" s="7">
        <v>0</v>
      </c>
      <c r="BC2438" s="8">
        <v>0</v>
      </c>
      <c r="BD2438" s="8">
        <v>0</v>
      </c>
      <c r="BE2438" s="8">
        <v>0</v>
      </c>
      <c r="BF2438" s="8">
        <v>0</v>
      </c>
      <c r="BG2438" s="8">
        <v>0</v>
      </c>
      <c r="BH2438" s="8">
        <v>0</v>
      </c>
      <c r="BI2438" s="8">
        <v>0</v>
      </c>
      <c r="BJ2438" s="8">
        <v>0</v>
      </c>
      <c r="BK2438" s="8">
        <v>0</v>
      </c>
      <c r="BL2438" s="8">
        <v>0</v>
      </c>
      <c r="BM2438" s="8">
        <v>0</v>
      </c>
      <c r="BN2438" s="8">
        <v>0</v>
      </c>
      <c r="BO2438" s="8">
        <v>0</v>
      </c>
      <c r="BP2438" s="8">
        <v>0</v>
      </c>
      <c r="BQ2438" s="8">
        <v>0</v>
      </c>
      <c r="BR2438" s="8">
        <v>0</v>
      </c>
    </row>
    <row r="2439" spans="1:70" x14ac:dyDescent="0.25">
      <c r="A2439" s="6">
        <v>35115150</v>
      </c>
      <c r="B2439" t="s">
        <v>4356</v>
      </c>
      <c r="C2439" s="7" t="s">
        <v>101</v>
      </c>
      <c r="D2439" s="7" t="s">
        <v>94</v>
      </c>
      <c r="E2439" s="7" t="s">
        <v>95</v>
      </c>
      <c r="F2439" t="s">
        <v>2507</v>
      </c>
      <c r="G2439" t="s">
        <v>2508</v>
      </c>
      <c r="H2439" t="s">
        <v>1537</v>
      </c>
      <c r="I2439" t="s">
        <v>330</v>
      </c>
      <c r="J2439" t="s">
        <v>78</v>
      </c>
      <c r="K2439" t="s">
        <v>109</v>
      </c>
      <c r="L2439">
        <v>39.294999073299998</v>
      </c>
      <c r="M2439">
        <v>-121.010893495</v>
      </c>
      <c r="N2439" s="7" t="s">
        <v>2398</v>
      </c>
      <c r="O2439" s="7" t="s">
        <v>4352</v>
      </c>
      <c r="P2439" s="7" t="s">
        <v>4353</v>
      </c>
      <c r="Q2439" s="7" t="s">
        <v>170</v>
      </c>
      <c r="R2439" s="7">
        <v>2144</v>
      </c>
      <c r="S2439" s="7"/>
      <c r="T2439" s="7"/>
      <c r="U2439" s="7"/>
      <c r="V2439" s="7" t="s">
        <v>101</v>
      </c>
      <c r="W2439" s="8">
        <v>1.1820075757575759</v>
      </c>
      <c r="X2439" s="8">
        <v>0</v>
      </c>
      <c r="Y2439" s="8">
        <v>0</v>
      </c>
      <c r="Z2439" s="8">
        <v>1.1820075757575759</v>
      </c>
      <c r="AA2439" s="8">
        <v>0</v>
      </c>
      <c r="AB2439" s="8">
        <v>0</v>
      </c>
      <c r="AC2439" s="8">
        <v>0</v>
      </c>
      <c r="AD2439" s="8">
        <v>0</v>
      </c>
      <c r="AE2439" s="8">
        <v>0</v>
      </c>
      <c r="AF2439" s="8">
        <v>0</v>
      </c>
      <c r="AG2439" s="8">
        <v>0</v>
      </c>
      <c r="AH2439" s="8">
        <v>0</v>
      </c>
      <c r="AI2439" s="8">
        <v>1.1820075757575759</v>
      </c>
      <c r="AJ2439" s="8">
        <v>0</v>
      </c>
      <c r="AK2439" s="8">
        <v>0</v>
      </c>
      <c r="AL2439" s="8">
        <v>1.1820075757575759</v>
      </c>
      <c r="AM2439" s="8">
        <v>0</v>
      </c>
      <c r="AN2439" s="8">
        <v>0</v>
      </c>
      <c r="AO2439" s="8">
        <v>0</v>
      </c>
      <c r="AP2439" s="8">
        <v>0</v>
      </c>
      <c r="AQ2439" s="8">
        <v>0</v>
      </c>
      <c r="AR2439" s="8">
        <v>0</v>
      </c>
      <c r="AS2439" s="8">
        <v>0</v>
      </c>
      <c r="AT2439" s="8">
        <v>0</v>
      </c>
      <c r="AU2439" s="7">
        <v>0</v>
      </c>
      <c r="AV2439" s="7">
        <v>0</v>
      </c>
      <c r="AW2439" s="7">
        <v>0</v>
      </c>
      <c r="AX2439" s="7">
        <v>0</v>
      </c>
      <c r="AY2439" s="7">
        <v>0</v>
      </c>
      <c r="AZ2439" s="7">
        <v>0</v>
      </c>
      <c r="BA2439" s="7">
        <v>0</v>
      </c>
      <c r="BB2439" s="7">
        <v>0</v>
      </c>
      <c r="BC2439" s="8">
        <v>0</v>
      </c>
      <c r="BD2439" s="8">
        <v>0</v>
      </c>
      <c r="BE2439" s="8">
        <v>0</v>
      </c>
      <c r="BF2439" s="8">
        <v>0</v>
      </c>
      <c r="BG2439" s="8">
        <v>0</v>
      </c>
      <c r="BH2439" s="8">
        <v>0</v>
      </c>
      <c r="BI2439" s="8">
        <v>0</v>
      </c>
      <c r="BJ2439" s="8">
        <v>0</v>
      </c>
      <c r="BK2439" s="8">
        <v>0</v>
      </c>
      <c r="BL2439" s="8">
        <v>0</v>
      </c>
      <c r="BM2439" s="8">
        <v>0</v>
      </c>
      <c r="BN2439" s="8">
        <v>0</v>
      </c>
      <c r="BO2439" s="8">
        <v>0</v>
      </c>
      <c r="BP2439" s="8">
        <v>0</v>
      </c>
      <c r="BQ2439" s="8">
        <v>0</v>
      </c>
      <c r="BR2439" s="8">
        <v>0</v>
      </c>
    </row>
    <row r="2440" spans="1:70" x14ac:dyDescent="0.25">
      <c r="A2440" s="6">
        <v>35115151</v>
      </c>
      <c r="B2440" t="s">
        <v>4357</v>
      </c>
      <c r="C2440" s="7" t="s">
        <v>93</v>
      </c>
      <c r="D2440" s="7" t="s">
        <v>94</v>
      </c>
      <c r="E2440" s="7" t="s">
        <v>95</v>
      </c>
      <c r="F2440" t="s">
        <v>2507</v>
      </c>
      <c r="G2440" t="s">
        <v>2508</v>
      </c>
      <c r="H2440" t="s">
        <v>1537</v>
      </c>
      <c r="I2440" t="s">
        <v>330</v>
      </c>
      <c r="J2440" t="s">
        <v>78</v>
      </c>
      <c r="K2440" t="s">
        <v>109</v>
      </c>
      <c r="L2440">
        <v>39.303690076999999</v>
      </c>
      <c r="M2440">
        <v>-121.0396266023</v>
      </c>
      <c r="N2440" s="7" t="s">
        <v>2398</v>
      </c>
      <c r="O2440" s="7" t="s">
        <v>4352</v>
      </c>
      <c r="P2440" s="7" t="s">
        <v>4353</v>
      </c>
      <c r="Q2440" s="7" t="s">
        <v>170</v>
      </c>
      <c r="R2440" s="7">
        <v>2144</v>
      </c>
      <c r="S2440" s="7">
        <v>662</v>
      </c>
      <c r="T2440" s="7" t="s">
        <v>220</v>
      </c>
      <c r="U2440" s="7"/>
      <c r="V2440" s="7" t="s">
        <v>101</v>
      </c>
      <c r="W2440" s="8">
        <v>1.9056818181818183</v>
      </c>
      <c r="X2440" s="8">
        <v>0</v>
      </c>
      <c r="Y2440" s="8">
        <v>0</v>
      </c>
      <c r="Z2440" s="8">
        <v>1.9056818181818183</v>
      </c>
      <c r="AA2440" s="8">
        <v>0</v>
      </c>
      <c r="AB2440" s="8">
        <v>0</v>
      </c>
      <c r="AC2440" s="8">
        <v>0</v>
      </c>
      <c r="AD2440" s="8">
        <v>0</v>
      </c>
      <c r="AE2440" s="8">
        <v>0</v>
      </c>
      <c r="AF2440" s="8">
        <v>0</v>
      </c>
      <c r="AG2440" s="8">
        <v>0</v>
      </c>
      <c r="AH2440" s="8">
        <v>0</v>
      </c>
      <c r="AI2440" s="8">
        <v>0</v>
      </c>
      <c r="AJ2440" s="8">
        <v>0</v>
      </c>
      <c r="AK2440" s="8">
        <v>0</v>
      </c>
      <c r="AL2440" s="8">
        <v>0</v>
      </c>
      <c r="AM2440" s="8">
        <v>1.9056818181818185</v>
      </c>
      <c r="AN2440" s="8">
        <v>0</v>
      </c>
      <c r="AO2440" s="8">
        <v>0</v>
      </c>
      <c r="AP2440" s="8">
        <v>1.9056818181818185</v>
      </c>
      <c r="AQ2440" s="8">
        <v>0</v>
      </c>
      <c r="AR2440" s="8">
        <v>0</v>
      </c>
      <c r="AS2440" s="8">
        <v>0</v>
      </c>
      <c r="AT2440" s="8">
        <v>0</v>
      </c>
      <c r="AU2440" s="7">
        <v>0</v>
      </c>
      <c r="AV2440" s="7">
        <v>0</v>
      </c>
      <c r="AW2440" s="7">
        <v>0</v>
      </c>
      <c r="AX2440" s="7">
        <v>0</v>
      </c>
      <c r="AY2440" s="7">
        <v>0</v>
      </c>
      <c r="AZ2440" s="7">
        <v>0</v>
      </c>
      <c r="BA2440" s="7">
        <v>0</v>
      </c>
      <c r="BB2440" s="7">
        <v>0</v>
      </c>
      <c r="BC2440" s="8">
        <v>0</v>
      </c>
      <c r="BD2440" s="8">
        <v>0</v>
      </c>
      <c r="BE2440" s="8">
        <v>0</v>
      </c>
      <c r="BF2440" s="8">
        <v>0</v>
      </c>
      <c r="BG2440" s="8">
        <v>0</v>
      </c>
      <c r="BH2440" s="8">
        <v>0</v>
      </c>
      <c r="BI2440" s="8">
        <v>0</v>
      </c>
      <c r="BJ2440" s="8">
        <v>0</v>
      </c>
      <c r="BK2440" s="8">
        <v>0</v>
      </c>
      <c r="BL2440" s="8">
        <v>0</v>
      </c>
      <c r="BM2440" s="8">
        <v>0</v>
      </c>
      <c r="BN2440" s="8">
        <v>0</v>
      </c>
      <c r="BO2440" s="8">
        <v>0</v>
      </c>
      <c r="BP2440" s="8">
        <v>0</v>
      </c>
      <c r="BQ2440" s="8">
        <v>0</v>
      </c>
      <c r="BR2440" s="8">
        <v>0</v>
      </c>
    </row>
    <row r="2441" spans="1:70" x14ac:dyDescent="0.25">
      <c r="A2441" s="6">
        <v>35115152</v>
      </c>
      <c r="B2441" t="s">
        <v>4358</v>
      </c>
      <c r="C2441" s="7" t="s">
        <v>93</v>
      </c>
      <c r="D2441" s="7" t="s">
        <v>94</v>
      </c>
      <c r="E2441" s="7" t="s">
        <v>95</v>
      </c>
      <c r="F2441" t="s">
        <v>2507</v>
      </c>
      <c r="G2441" t="s">
        <v>2508</v>
      </c>
      <c r="H2441" t="s">
        <v>1537</v>
      </c>
      <c r="I2441" t="s">
        <v>330</v>
      </c>
      <c r="J2441" t="s">
        <v>78</v>
      </c>
      <c r="K2441" t="s">
        <v>109</v>
      </c>
      <c r="L2441">
        <v>39.316647183900002</v>
      </c>
      <c r="M2441">
        <v>-121.03704217489999</v>
      </c>
      <c r="N2441" s="7" t="s">
        <v>2398</v>
      </c>
      <c r="O2441" s="7" t="s">
        <v>4352</v>
      </c>
      <c r="P2441" s="7" t="s">
        <v>4353</v>
      </c>
      <c r="Q2441" s="7" t="s">
        <v>170</v>
      </c>
      <c r="R2441" s="7">
        <v>2144</v>
      </c>
      <c r="S2441" s="7">
        <v>662</v>
      </c>
      <c r="T2441" s="7" t="s">
        <v>220</v>
      </c>
      <c r="U2441" s="7"/>
      <c r="V2441" s="7" t="s">
        <v>200</v>
      </c>
      <c r="W2441" s="8">
        <v>1.6022727272727273</v>
      </c>
      <c r="X2441" s="8">
        <v>0</v>
      </c>
      <c r="Y2441" s="8">
        <v>0</v>
      </c>
      <c r="Z2441" s="8">
        <v>1.6022727272727273</v>
      </c>
      <c r="AA2441" s="8">
        <v>0</v>
      </c>
      <c r="AB2441" s="8">
        <v>0</v>
      </c>
      <c r="AC2441" s="8">
        <v>0</v>
      </c>
      <c r="AD2441" s="8">
        <v>0</v>
      </c>
      <c r="AE2441" s="8">
        <v>0</v>
      </c>
      <c r="AF2441" s="8">
        <v>0</v>
      </c>
      <c r="AG2441" s="8">
        <v>0</v>
      </c>
      <c r="AH2441" s="8">
        <v>0</v>
      </c>
      <c r="AI2441" s="8">
        <v>0</v>
      </c>
      <c r="AJ2441" s="8">
        <v>0</v>
      </c>
      <c r="AK2441" s="8">
        <v>0</v>
      </c>
      <c r="AL2441" s="8">
        <v>0</v>
      </c>
      <c r="AM2441" s="8">
        <v>0.83200757575757567</v>
      </c>
      <c r="AN2441" s="8">
        <v>0</v>
      </c>
      <c r="AO2441" s="8">
        <v>0</v>
      </c>
      <c r="AP2441" s="8">
        <v>0.83200757575757567</v>
      </c>
      <c r="AQ2441" s="8">
        <v>0.77026515151515151</v>
      </c>
      <c r="AR2441" s="8">
        <v>0</v>
      </c>
      <c r="AS2441" s="8">
        <v>0</v>
      </c>
      <c r="AT2441" s="8">
        <v>0.77026515151515151</v>
      </c>
      <c r="AU2441" s="7">
        <v>0</v>
      </c>
      <c r="AV2441" s="7">
        <v>0</v>
      </c>
      <c r="AW2441" s="7">
        <v>0</v>
      </c>
      <c r="AX2441" s="7">
        <v>0</v>
      </c>
      <c r="AY2441" s="7">
        <v>0</v>
      </c>
      <c r="AZ2441" s="7">
        <v>0</v>
      </c>
      <c r="BA2441" s="7">
        <v>0</v>
      </c>
      <c r="BB2441" s="7">
        <v>0</v>
      </c>
      <c r="BC2441" s="8">
        <v>0</v>
      </c>
      <c r="BD2441" s="8">
        <v>0</v>
      </c>
      <c r="BE2441" s="8">
        <v>0</v>
      </c>
      <c r="BF2441" s="8">
        <v>0</v>
      </c>
      <c r="BG2441" s="8">
        <v>0</v>
      </c>
      <c r="BH2441" s="8">
        <v>0</v>
      </c>
      <c r="BI2441" s="8">
        <v>0</v>
      </c>
      <c r="BJ2441" s="8">
        <v>0</v>
      </c>
      <c r="BK2441" s="8">
        <v>0</v>
      </c>
      <c r="BL2441" s="8">
        <v>0</v>
      </c>
      <c r="BM2441" s="8">
        <v>0</v>
      </c>
      <c r="BN2441" s="8">
        <v>0</v>
      </c>
      <c r="BO2441" s="8">
        <v>0</v>
      </c>
      <c r="BP2441" s="8">
        <v>0</v>
      </c>
      <c r="BQ2441" s="8">
        <v>0</v>
      </c>
      <c r="BR2441" s="8">
        <v>0</v>
      </c>
    </row>
    <row r="2442" spans="1:70" x14ac:dyDescent="0.25">
      <c r="A2442" s="6">
        <v>35115153</v>
      </c>
      <c r="B2442" t="s">
        <v>4359</v>
      </c>
      <c r="C2442" s="7" t="s">
        <v>93</v>
      </c>
      <c r="D2442" s="7" t="s">
        <v>94</v>
      </c>
      <c r="E2442" s="7" t="s">
        <v>95</v>
      </c>
      <c r="F2442" t="s">
        <v>2507</v>
      </c>
      <c r="G2442" t="s">
        <v>2508</v>
      </c>
      <c r="H2442" t="s">
        <v>1537</v>
      </c>
      <c r="I2442" t="s">
        <v>330</v>
      </c>
      <c r="J2442" t="s">
        <v>78</v>
      </c>
      <c r="K2442" t="s">
        <v>109</v>
      </c>
      <c r="L2442">
        <v>39.299031988000003</v>
      </c>
      <c r="M2442">
        <v>-121.0390532813</v>
      </c>
      <c r="N2442" s="7" t="s">
        <v>2398</v>
      </c>
      <c r="O2442" s="7" t="s">
        <v>4352</v>
      </c>
      <c r="P2442" s="7" t="s">
        <v>4353</v>
      </c>
      <c r="Q2442" s="7" t="s">
        <v>170</v>
      </c>
      <c r="R2442" s="7">
        <v>2144</v>
      </c>
      <c r="S2442" s="7">
        <v>662</v>
      </c>
      <c r="T2442" s="7" t="s">
        <v>220</v>
      </c>
      <c r="U2442" s="7"/>
      <c r="V2442" s="7" t="s">
        <v>101</v>
      </c>
      <c r="W2442" s="8">
        <v>1.7005681818181819</v>
      </c>
      <c r="X2442" s="8">
        <v>0</v>
      </c>
      <c r="Y2442" s="8">
        <v>0</v>
      </c>
      <c r="Z2442" s="8">
        <v>1.7005681818181819</v>
      </c>
      <c r="AA2442" s="8">
        <v>0</v>
      </c>
      <c r="AB2442" s="8">
        <v>0</v>
      </c>
      <c r="AC2442" s="8">
        <v>0</v>
      </c>
      <c r="AD2442" s="8">
        <v>0</v>
      </c>
      <c r="AE2442" s="8">
        <v>0</v>
      </c>
      <c r="AF2442" s="8">
        <v>0</v>
      </c>
      <c r="AG2442" s="8">
        <v>0</v>
      </c>
      <c r="AH2442" s="8">
        <v>0</v>
      </c>
      <c r="AI2442" s="8">
        <v>0</v>
      </c>
      <c r="AJ2442" s="8">
        <v>0</v>
      </c>
      <c r="AK2442" s="8">
        <v>0</v>
      </c>
      <c r="AL2442" s="8">
        <v>0</v>
      </c>
      <c r="AM2442" s="8">
        <v>1.700568181818181</v>
      </c>
      <c r="AN2442" s="8">
        <v>0</v>
      </c>
      <c r="AO2442" s="8">
        <v>0</v>
      </c>
      <c r="AP2442" s="8">
        <v>1.700568181818181</v>
      </c>
      <c r="AQ2442" s="8">
        <v>0</v>
      </c>
      <c r="AR2442" s="8">
        <v>0</v>
      </c>
      <c r="AS2442" s="8">
        <v>0</v>
      </c>
      <c r="AT2442" s="8">
        <v>0</v>
      </c>
      <c r="AU2442" s="7">
        <v>0</v>
      </c>
      <c r="AV2442" s="7">
        <v>0</v>
      </c>
      <c r="AW2442" s="7">
        <v>0</v>
      </c>
      <c r="AX2442" s="7">
        <v>0</v>
      </c>
      <c r="AY2442" s="7">
        <v>0</v>
      </c>
      <c r="AZ2442" s="7">
        <v>0</v>
      </c>
      <c r="BA2442" s="7">
        <v>0</v>
      </c>
      <c r="BB2442" s="7">
        <v>0</v>
      </c>
      <c r="BC2442" s="8">
        <v>0</v>
      </c>
      <c r="BD2442" s="8">
        <v>0</v>
      </c>
      <c r="BE2442" s="8">
        <v>0</v>
      </c>
      <c r="BF2442" s="8">
        <v>0</v>
      </c>
      <c r="BG2442" s="8">
        <v>0</v>
      </c>
      <c r="BH2442" s="8">
        <v>0</v>
      </c>
      <c r="BI2442" s="8">
        <v>0</v>
      </c>
      <c r="BJ2442" s="8">
        <v>0</v>
      </c>
      <c r="BK2442" s="8">
        <v>0</v>
      </c>
      <c r="BL2442" s="8">
        <v>0</v>
      </c>
      <c r="BM2442" s="8">
        <v>0</v>
      </c>
      <c r="BN2442" s="8">
        <v>0</v>
      </c>
      <c r="BO2442" s="8">
        <v>0</v>
      </c>
      <c r="BP2442" s="8">
        <v>0</v>
      </c>
      <c r="BQ2442" s="8">
        <v>0</v>
      </c>
      <c r="BR2442" s="8">
        <v>0</v>
      </c>
    </row>
    <row r="2443" spans="1:70" x14ac:dyDescent="0.25">
      <c r="A2443" s="6">
        <v>35115154</v>
      </c>
      <c r="B2443" t="s">
        <v>4360</v>
      </c>
      <c r="C2443" s="7" t="s">
        <v>93</v>
      </c>
      <c r="D2443" s="7" t="s">
        <v>94</v>
      </c>
      <c r="E2443" s="7" t="s">
        <v>95</v>
      </c>
      <c r="F2443" t="s">
        <v>2507</v>
      </c>
      <c r="G2443" t="s">
        <v>2508</v>
      </c>
      <c r="H2443" t="s">
        <v>1537</v>
      </c>
      <c r="I2443" t="s">
        <v>330</v>
      </c>
      <c r="J2443" t="s">
        <v>78</v>
      </c>
      <c r="K2443" t="s">
        <v>109</v>
      </c>
      <c r="L2443">
        <v>39.310260291200002</v>
      </c>
      <c r="M2443">
        <v>-121.0216120881</v>
      </c>
      <c r="N2443" s="7" t="s">
        <v>2398</v>
      </c>
      <c r="O2443" s="7" t="s">
        <v>4352</v>
      </c>
      <c r="P2443" s="7" t="s">
        <v>4353</v>
      </c>
      <c r="Q2443" s="7" t="s">
        <v>170</v>
      </c>
      <c r="R2443" s="7">
        <v>2144</v>
      </c>
      <c r="S2443" s="7">
        <v>662</v>
      </c>
      <c r="T2443" s="7" t="s">
        <v>220</v>
      </c>
      <c r="U2443" s="7"/>
      <c r="V2443" s="7" t="s">
        <v>101</v>
      </c>
      <c r="W2443" s="8">
        <v>1.6462121212121212</v>
      </c>
      <c r="X2443" s="8">
        <v>0</v>
      </c>
      <c r="Y2443" s="8">
        <v>0</v>
      </c>
      <c r="Z2443" s="8">
        <v>1.6462121212121212</v>
      </c>
      <c r="AA2443" s="8">
        <v>0</v>
      </c>
      <c r="AB2443" s="8">
        <v>0</v>
      </c>
      <c r="AC2443" s="8">
        <v>0</v>
      </c>
      <c r="AD2443" s="8">
        <v>0</v>
      </c>
      <c r="AE2443" s="8">
        <v>0</v>
      </c>
      <c r="AF2443" s="8">
        <v>0</v>
      </c>
      <c r="AG2443" s="8">
        <v>0</v>
      </c>
      <c r="AH2443" s="8">
        <v>0</v>
      </c>
      <c r="AI2443" s="8">
        <v>0</v>
      </c>
      <c r="AJ2443" s="8">
        <v>0</v>
      </c>
      <c r="AK2443" s="8">
        <v>0</v>
      </c>
      <c r="AL2443" s="8">
        <v>0</v>
      </c>
      <c r="AM2443" s="8">
        <v>1.6462121212121217</v>
      </c>
      <c r="AN2443" s="8">
        <v>0</v>
      </c>
      <c r="AO2443" s="8">
        <v>0</v>
      </c>
      <c r="AP2443" s="8">
        <v>1.6462121212121217</v>
      </c>
      <c r="AQ2443" s="8">
        <v>0</v>
      </c>
      <c r="AR2443" s="8">
        <v>0</v>
      </c>
      <c r="AS2443" s="8">
        <v>0</v>
      </c>
      <c r="AT2443" s="8">
        <v>0</v>
      </c>
      <c r="AU2443" s="7">
        <v>0</v>
      </c>
      <c r="AV2443" s="7">
        <v>0</v>
      </c>
      <c r="AW2443" s="7">
        <v>0</v>
      </c>
      <c r="AX2443" s="7">
        <v>0</v>
      </c>
      <c r="AY2443" s="7">
        <v>0</v>
      </c>
      <c r="AZ2443" s="7">
        <v>0</v>
      </c>
      <c r="BA2443" s="7">
        <v>0</v>
      </c>
      <c r="BB2443" s="7">
        <v>0</v>
      </c>
      <c r="BC2443" s="8">
        <v>0</v>
      </c>
      <c r="BD2443" s="8">
        <v>0</v>
      </c>
      <c r="BE2443" s="8">
        <v>0</v>
      </c>
      <c r="BF2443" s="8">
        <v>0</v>
      </c>
      <c r="BG2443" s="8">
        <v>0</v>
      </c>
      <c r="BH2443" s="8">
        <v>0</v>
      </c>
      <c r="BI2443" s="8">
        <v>0</v>
      </c>
      <c r="BJ2443" s="8">
        <v>0</v>
      </c>
      <c r="BK2443" s="8">
        <v>0</v>
      </c>
      <c r="BL2443" s="8">
        <v>0</v>
      </c>
      <c r="BM2443" s="8">
        <v>0</v>
      </c>
      <c r="BN2443" s="8">
        <v>0</v>
      </c>
      <c r="BO2443" s="8">
        <v>0</v>
      </c>
      <c r="BP2443" s="8">
        <v>0</v>
      </c>
      <c r="BQ2443" s="8">
        <v>0</v>
      </c>
      <c r="BR2443" s="8">
        <v>0</v>
      </c>
    </row>
    <row r="2444" spans="1:70" x14ac:dyDescent="0.25">
      <c r="A2444" s="6">
        <v>35115155</v>
      </c>
      <c r="B2444" t="s">
        <v>4361</v>
      </c>
      <c r="C2444" s="7" t="s">
        <v>93</v>
      </c>
      <c r="D2444" s="7" t="s">
        <v>94</v>
      </c>
      <c r="E2444" s="7" t="s">
        <v>95</v>
      </c>
      <c r="F2444" t="s">
        <v>2507</v>
      </c>
      <c r="G2444" t="s">
        <v>2508</v>
      </c>
      <c r="H2444" t="s">
        <v>1537</v>
      </c>
      <c r="I2444" t="s">
        <v>330</v>
      </c>
      <c r="J2444" t="s">
        <v>78</v>
      </c>
      <c r="K2444" t="s">
        <v>109</v>
      </c>
      <c r="L2444">
        <v>39.275581674500003</v>
      </c>
      <c r="M2444">
        <v>-121.0230382581</v>
      </c>
      <c r="N2444" s="7" t="s">
        <v>2398</v>
      </c>
      <c r="O2444" s="7" t="s">
        <v>4352</v>
      </c>
      <c r="P2444" s="7" t="s">
        <v>4353</v>
      </c>
      <c r="Q2444" s="7" t="s">
        <v>170</v>
      </c>
      <c r="R2444" s="7">
        <v>2144</v>
      </c>
      <c r="S2444" s="7"/>
      <c r="T2444" s="7"/>
      <c r="U2444" s="7"/>
      <c r="V2444" s="7" t="s">
        <v>101</v>
      </c>
      <c r="W2444" s="8">
        <v>1.7833333333333334</v>
      </c>
      <c r="X2444" s="8">
        <v>0</v>
      </c>
      <c r="Y2444" s="8">
        <v>0</v>
      </c>
      <c r="Z2444" s="8">
        <v>1.7833333333333334</v>
      </c>
      <c r="AA2444" s="8">
        <v>0</v>
      </c>
      <c r="AB2444" s="8">
        <v>0</v>
      </c>
      <c r="AC2444" s="8">
        <v>0</v>
      </c>
      <c r="AD2444" s="8">
        <v>0</v>
      </c>
      <c r="AE2444" s="8">
        <v>0</v>
      </c>
      <c r="AF2444" s="8">
        <v>0</v>
      </c>
      <c r="AG2444" s="8">
        <v>0</v>
      </c>
      <c r="AH2444" s="8">
        <v>0</v>
      </c>
      <c r="AI2444" s="8">
        <v>1.7833333333333332</v>
      </c>
      <c r="AJ2444" s="8">
        <v>0</v>
      </c>
      <c r="AK2444" s="8">
        <v>0</v>
      </c>
      <c r="AL2444" s="8">
        <v>1.7833333333333332</v>
      </c>
      <c r="AM2444" s="8">
        <v>0</v>
      </c>
      <c r="AN2444" s="8">
        <v>0</v>
      </c>
      <c r="AO2444" s="8">
        <v>0</v>
      </c>
      <c r="AP2444" s="8">
        <v>0</v>
      </c>
      <c r="AQ2444" s="8">
        <v>0</v>
      </c>
      <c r="AR2444" s="8">
        <v>0</v>
      </c>
      <c r="AS2444" s="8">
        <v>0</v>
      </c>
      <c r="AT2444" s="8">
        <v>0</v>
      </c>
      <c r="AU2444" s="7">
        <v>0</v>
      </c>
      <c r="AV2444" s="7">
        <v>0</v>
      </c>
      <c r="AW2444" s="7">
        <v>0</v>
      </c>
      <c r="AX2444" s="7">
        <v>0</v>
      </c>
      <c r="AY2444" s="7">
        <v>0</v>
      </c>
      <c r="AZ2444" s="7">
        <v>0</v>
      </c>
      <c r="BA2444" s="7">
        <v>0</v>
      </c>
      <c r="BB2444" s="7">
        <v>0</v>
      </c>
      <c r="BC2444" s="8">
        <v>0</v>
      </c>
      <c r="BD2444" s="8">
        <v>0</v>
      </c>
      <c r="BE2444" s="8">
        <v>0</v>
      </c>
      <c r="BF2444" s="8">
        <v>0</v>
      </c>
      <c r="BG2444" s="8">
        <v>0</v>
      </c>
      <c r="BH2444" s="8">
        <v>0</v>
      </c>
      <c r="BI2444" s="8">
        <v>0</v>
      </c>
      <c r="BJ2444" s="8">
        <v>0</v>
      </c>
      <c r="BK2444" s="8">
        <v>0</v>
      </c>
      <c r="BL2444" s="8">
        <v>0</v>
      </c>
      <c r="BM2444" s="8">
        <v>0</v>
      </c>
      <c r="BN2444" s="8">
        <v>0</v>
      </c>
      <c r="BO2444" s="8">
        <v>0</v>
      </c>
      <c r="BP2444" s="8">
        <v>0</v>
      </c>
      <c r="BQ2444" s="8">
        <v>0</v>
      </c>
      <c r="BR2444" s="8">
        <v>0</v>
      </c>
    </row>
    <row r="2445" spans="1:70" x14ac:dyDescent="0.25">
      <c r="A2445" s="6">
        <v>35115156</v>
      </c>
      <c r="B2445" t="s">
        <v>4362</v>
      </c>
      <c r="C2445" s="7" t="s">
        <v>101</v>
      </c>
      <c r="D2445" s="7" t="s">
        <v>94</v>
      </c>
      <c r="E2445" s="7" t="s">
        <v>95</v>
      </c>
      <c r="F2445" t="s">
        <v>2507</v>
      </c>
      <c r="G2445" t="s">
        <v>2508</v>
      </c>
      <c r="H2445" t="s">
        <v>1537</v>
      </c>
      <c r="I2445" t="s">
        <v>330</v>
      </c>
      <c r="J2445" t="s">
        <v>78</v>
      </c>
      <c r="K2445" t="s">
        <v>109</v>
      </c>
      <c r="L2445">
        <v>39.281701097099997</v>
      </c>
      <c r="M2445">
        <v>-121.0342410061</v>
      </c>
      <c r="N2445" s="7" t="s">
        <v>2398</v>
      </c>
      <c r="O2445" s="7" t="s">
        <v>4352</v>
      </c>
      <c r="P2445" s="7" t="s">
        <v>4353</v>
      </c>
      <c r="Q2445" s="7" t="s">
        <v>170</v>
      </c>
      <c r="R2445" s="7">
        <v>2144</v>
      </c>
      <c r="S2445" s="7"/>
      <c r="T2445" s="7"/>
      <c r="U2445" s="7"/>
      <c r="V2445" s="7" t="s">
        <v>101</v>
      </c>
      <c r="W2445" s="8">
        <v>1.9005681818181819</v>
      </c>
      <c r="X2445" s="8">
        <v>0</v>
      </c>
      <c r="Y2445" s="8">
        <v>0</v>
      </c>
      <c r="Z2445" s="8">
        <v>1.9005681818181819</v>
      </c>
      <c r="AA2445" s="8">
        <v>0</v>
      </c>
      <c r="AB2445" s="8">
        <v>0</v>
      </c>
      <c r="AC2445" s="8">
        <v>0</v>
      </c>
      <c r="AD2445" s="8">
        <v>0</v>
      </c>
      <c r="AE2445" s="8">
        <v>0</v>
      </c>
      <c r="AF2445" s="8">
        <v>0</v>
      </c>
      <c r="AG2445" s="8">
        <v>0</v>
      </c>
      <c r="AH2445" s="8">
        <v>0</v>
      </c>
      <c r="AI2445" s="8">
        <v>1.9005681818181819</v>
      </c>
      <c r="AJ2445" s="8">
        <v>0</v>
      </c>
      <c r="AK2445" s="8">
        <v>0</v>
      </c>
      <c r="AL2445" s="8">
        <v>1.9005681818181819</v>
      </c>
      <c r="AM2445" s="8">
        <v>0</v>
      </c>
      <c r="AN2445" s="8">
        <v>0</v>
      </c>
      <c r="AO2445" s="8">
        <v>0</v>
      </c>
      <c r="AP2445" s="8">
        <v>0</v>
      </c>
      <c r="AQ2445" s="8">
        <v>0</v>
      </c>
      <c r="AR2445" s="8">
        <v>0</v>
      </c>
      <c r="AS2445" s="8">
        <v>0</v>
      </c>
      <c r="AT2445" s="8">
        <v>0</v>
      </c>
      <c r="AU2445" s="7">
        <v>0</v>
      </c>
      <c r="AV2445" s="7">
        <v>0</v>
      </c>
      <c r="AW2445" s="7">
        <v>0</v>
      </c>
      <c r="AX2445" s="7">
        <v>0</v>
      </c>
      <c r="AY2445" s="7">
        <v>0</v>
      </c>
      <c r="AZ2445" s="7">
        <v>0</v>
      </c>
      <c r="BA2445" s="7">
        <v>0</v>
      </c>
      <c r="BB2445" s="7">
        <v>0</v>
      </c>
      <c r="BC2445" s="8">
        <v>0</v>
      </c>
      <c r="BD2445" s="8">
        <v>0</v>
      </c>
      <c r="BE2445" s="8">
        <v>0</v>
      </c>
      <c r="BF2445" s="8">
        <v>0</v>
      </c>
      <c r="BG2445" s="8">
        <v>0</v>
      </c>
      <c r="BH2445" s="8">
        <v>0</v>
      </c>
      <c r="BI2445" s="8">
        <v>0</v>
      </c>
      <c r="BJ2445" s="8">
        <v>0</v>
      </c>
      <c r="BK2445" s="8">
        <v>0</v>
      </c>
      <c r="BL2445" s="8">
        <v>0</v>
      </c>
      <c r="BM2445" s="8">
        <v>0</v>
      </c>
      <c r="BN2445" s="8">
        <v>0</v>
      </c>
      <c r="BO2445" s="8">
        <v>0</v>
      </c>
      <c r="BP2445" s="8">
        <v>0</v>
      </c>
      <c r="BQ2445" s="8">
        <v>0</v>
      </c>
      <c r="BR2445" s="8">
        <v>0</v>
      </c>
    </row>
    <row r="2446" spans="1:70" x14ac:dyDescent="0.25">
      <c r="A2446" s="6">
        <v>35115157</v>
      </c>
      <c r="B2446" t="s">
        <v>4363</v>
      </c>
      <c r="C2446" s="7" t="s">
        <v>101</v>
      </c>
      <c r="D2446" s="7" t="s">
        <v>94</v>
      </c>
      <c r="E2446" s="7" t="s">
        <v>95</v>
      </c>
      <c r="F2446" t="s">
        <v>2507</v>
      </c>
      <c r="G2446" t="s">
        <v>2508</v>
      </c>
      <c r="H2446" t="s">
        <v>1537</v>
      </c>
      <c r="I2446" t="s">
        <v>330</v>
      </c>
      <c r="J2446" t="s">
        <v>78</v>
      </c>
      <c r="K2446" t="s">
        <v>109</v>
      </c>
      <c r="L2446">
        <v>39.291148198400002</v>
      </c>
      <c r="M2446">
        <v>-121.03100028679999</v>
      </c>
      <c r="N2446" s="7" t="s">
        <v>2398</v>
      </c>
      <c r="O2446" s="7" t="s">
        <v>4352</v>
      </c>
      <c r="P2446" s="7" t="s">
        <v>4353</v>
      </c>
      <c r="Q2446" s="7" t="s">
        <v>170</v>
      </c>
      <c r="R2446" s="7">
        <v>2144</v>
      </c>
      <c r="S2446" s="7"/>
      <c r="T2446" s="7"/>
      <c r="U2446" s="7"/>
      <c r="V2446" s="7" t="s">
        <v>101</v>
      </c>
      <c r="W2446" s="8">
        <v>1.790909090909091</v>
      </c>
      <c r="X2446" s="8">
        <v>0</v>
      </c>
      <c r="Y2446" s="8">
        <v>0</v>
      </c>
      <c r="Z2446" s="8">
        <v>1.790909090909091</v>
      </c>
      <c r="AA2446" s="8">
        <v>0</v>
      </c>
      <c r="AB2446" s="8">
        <v>0</v>
      </c>
      <c r="AC2446" s="8">
        <v>0</v>
      </c>
      <c r="AD2446" s="8">
        <v>0</v>
      </c>
      <c r="AE2446" s="8">
        <v>0</v>
      </c>
      <c r="AF2446" s="8">
        <v>0</v>
      </c>
      <c r="AG2446" s="8">
        <v>0</v>
      </c>
      <c r="AH2446" s="8">
        <v>0</v>
      </c>
      <c r="AI2446" s="8">
        <v>1.790909090909091</v>
      </c>
      <c r="AJ2446" s="8">
        <v>0</v>
      </c>
      <c r="AK2446" s="8">
        <v>0</v>
      </c>
      <c r="AL2446" s="8">
        <v>1.790909090909091</v>
      </c>
      <c r="AM2446" s="8">
        <v>0</v>
      </c>
      <c r="AN2446" s="8">
        <v>0</v>
      </c>
      <c r="AO2446" s="8">
        <v>0</v>
      </c>
      <c r="AP2446" s="8">
        <v>0</v>
      </c>
      <c r="AQ2446" s="8">
        <v>0</v>
      </c>
      <c r="AR2446" s="8">
        <v>0</v>
      </c>
      <c r="AS2446" s="8">
        <v>0</v>
      </c>
      <c r="AT2446" s="8">
        <v>0</v>
      </c>
      <c r="AU2446" s="7">
        <v>0</v>
      </c>
      <c r="AV2446" s="7">
        <v>0</v>
      </c>
      <c r="AW2446" s="7">
        <v>0</v>
      </c>
      <c r="AX2446" s="7">
        <v>0</v>
      </c>
      <c r="AY2446" s="7">
        <v>0</v>
      </c>
      <c r="AZ2446" s="7">
        <v>0</v>
      </c>
      <c r="BA2446" s="7">
        <v>0</v>
      </c>
      <c r="BB2446" s="7">
        <v>0</v>
      </c>
      <c r="BC2446" s="8">
        <v>0</v>
      </c>
      <c r="BD2446" s="8">
        <v>0</v>
      </c>
      <c r="BE2446" s="8">
        <v>0</v>
      </c>
      <c r="BF2446" s="8">
        <v>0</v>
      </c>
      <c r="BG2446" s="8">
        <v>0</v>
      </c>
      <c r="BH2446" s="8">
        <v>0</v>
      </c>
      <c r="BI2446" s="8">
        <v>0</v>
      </c>
      <c r="BJ2446" s="8">
        <v>0</v>
      </c>
      <c r="BK2446" s="8">
        <v>0</v>
      </c>
      <c r="BL2446" s="8">
        <v>0</v>
      </c>
      <c r="BM2446" s="8">
        <v>0</v>
      </c>
      <c r="BN2446" s="8">
        <v>0</v>
      </c>
      <c r="BO2446" s="8">
        <v>0</v>
      </c>
      <c r="BP2446" s="8">
        <v>0</v>
      </c>
      <c r="BQ2446" s="8">
        <v>0</v>
      </c>
      <c r="BR2446" s="8">
        <v>0</v>
      </c>
    </row>
    <row r="2447" spans="1:70" x14ac:dyDescent="0.25">
      <c r="A2447" s="6">
        <v>35115158</v>
      </c>
      <c r="B2447" t="s">
        <v>4364</v>
      </c>
      <c r="C2447" s="7" t="s">
        <v>101</v>
      </c>
      <c r="D2447" s="7" t="s">
        <v>94</v>
      </c>
      <c r="E2447" s="7" t="s">
        <v>95</v>
      </c>
      <c r="F2447" t="s">
        <v>2507</v>
      </c>
      <c r="G2447" t="s">
        <v>2508</v>
      </c>
      <c r="H2447" t="s">
        <v>1537</v>
      </c>
      <c r="I2447" t="s">
        <v>330</v>
      </c>
      <c r="J2447" t="s">
        <v>78</v>
      </c>
      <c r="K2447" t="s">
        <v>109</v>
      </c>
      <c r="L2447">
        <v>39.283975382000001</v>
      </c>
      <c r="M2447">
        <v>-121.0237276104</v>
      </c>
      <c r="N2447" s="7" t="s">
        <v>2398</v>
      </c>
      <c r="O2447" s="7" t="s">
        <v>4352</v>
      </c>
      <c r="P2447" s="7" t="s">
        <v>4353</v>
      </c>
      <c r="Q2447" s="7" t="s">
        <v>170</v>
      </c>
      <c r="R2447" s="7">
        <v>2144</v>
      </c>
      <c r="S2447" s="7"/>
      <c r="T2447" s="7"/>
      <c r="U2447" s="7"/>
      <c r="V2447" s="7" t="s">
        <v>101</v>
      </c>
      <c r="W2447" s="8">
        <v>2.146212121212121</v>
      </c>
      <c r="X2447" s="8">
        <v>0</v>
      </c>
      <c r="Y2447" s="8">
        <v>0</v>
      </c>
      <c r="Z2447" s="8">
        <v>2.146212121212121</v>
      </c>
      <c r="AA2447" s="8">
        <v>0</v>
      </c>
      <c r="AB2447" s="8">
        <v>0</v>
      </c>
      <c r="AC2447" s="8">
        <v>0</v>
      </c>
      <c r="AD2447" s="8">
        <v>0</v>
      </c>
      <c r="AE2447" s="8">
        <v>0</v>
      </c>
      <c r="AF2447" s="8">
        <v>0</v>
      </c>
      <c r="AG2447" s="8">
        <v>0</v>
      </c>
      <c r="AH2447" s="8">
        <v>0</v>
      </c>
      <c r="AI2447" s="8">
        <v>2.146212121212121</v>
      </c>
      <c r="AJ2447" s="8">
        <v>0</v>
      </c>
      <c r="AK2447" s="8">
        <v>0</v>
      </c>
      <c r="AL2447" s="8">
        <v>2.146212121212121</v>
      </c>
      <c r="AM2447" s="8">
        <v>0</v>
      </c>
      <c r="AN2447" s="8">
        <v>0</v>
      </c>
      <c r="AO2447" s="8">
        <v>0</v>
      </c>
      <c r="AP2447" s="8">
        <v>0</v>
      </c>
      <c r="AQ2447" s="8">
        <v>0</v>
      </c>
      <c r="AR2447" s="8">
        <v>0</v>
      </c>
      <c r="AS2447" s="8">
        <v>0</v>
      </c>
      <c r="AT2447" s="8">
        <v>0</v>
      </c>
      <c r="AU2447" s="7">
        <v>0</v>
      </c>
      <c r="AV2447" s="7">
        <v>0</v>
      </c>
      <c r="AW2447" s="7">
        <v>0</v>
      </c>
      <c r="AX2447" s="7">
        <v>0</v>
      </c>
      <c r="AY2447" s="7">
        <v>0</v>
      </c>
      <c r="AZ2447" s="7">
        <v>0</v>
      </c>
      <c r="BA2447" s="7">
        <v>0</v>
      </c>
      <c r="BB2447" s="7">
        <v>0</v>
      </c>
      <c r="BC2447" s="8">
        <v>0</v>
      </c>
      <c r="BD2447" s="8">
        <v>0</v>
      </c>
      <c r="BE2447" s="8">
        <v>0</v>
      </c>
      <c r="BF2447" s="8">
        <v>0</v>
      </c>
      <c r="BG2447" s="8">
        <v>0</v>
      </c>
      <c r="BH2447" s="8">
        <v>0</v>
      </c>
      <c r="BI2447" s="8">
        <v>0</v>
      </c>
      <c r="BJ2447" s="8">
        <v>0</v>
      </c>
      <c r="BK2447" s="8">
        <v>0</v>
      </c>
      <c r="BL2447" s="8">
        <v>0</v>
      </c>
      <c r="BM2447" s="8">
        <v>0</v>
      </c>
      <c r="BN2447" s="8">
        <v>0</v>
      </c>
      <c r="BO2447" s="8">
        <v>0</v>
      </c>
      <c r="BP2447" s="8">
        <v>0</v>
      </c>
      <c r="BQ2447" s="8">
        <v>0</v>
      </c>
      <c r="BR2447" s="8">
        <v>0</v>
      </c>
    </row>
    <row r="2448" spans="1:70" x14ac:dyDescent="0.25">
      <c r="A2448" s="6">
        <v>35117443</v>
      </c>
      <c r="B2448" t="s">
        <v>4365</v>
      </c>
      <c r="C2448" s="7" t="s">
        <v>410</v>
      </c>
      <c r="D2448" s="7" t="s">
        <v>94</v>
      </c>
      <c r="E2448" s="7" t="s">
        <v>95</v>
      </c>
      <c r="F2448" t="s">
        <v>2507</v>
      </c>
      <c r="G2448" t="s">
        <v>2508</v>
      </c>
      <c r="H2448" t="s">
        <v>1537</v>
      </c>
      <c r="I2448" t="s">
        <v>330</v>
      </c>
      <c r="J2448" t="s">
        <v>78</v>
      </c>
      <c r="K2448" t="s">
        <v>109</v>
      </c>
      <c r="L2448">
        <v>39.300346790100001</v>
      </c>
      <c r="M2448">
        <v>-121.0156926885</v>
      </c>
      <c r="N2448" s="7" t="s">
        <v>2398</v>
      </c>
      <c r="O2448" s="7" t="s">
        <v>4352</v>
      </c>
      <c r="P2448" s="7" t="s">
        <v>4353</v>
      </c>
      <c r="Q2448" s="7" t="s">
        <v>170</v>
      </c>
      <c r="R2448" s="7">
        <v>2144</v>
      </c>
      <c r="S2448" s="7">
        <v>662</v>
      </c>
      <c r="T2448" s="7" t="s">
        <v>220</v>
      </c>
      <c r="U2448" s="7"/>
      <c r="V2448" s="7" t="s">
        <v>101</v>
      </c>
      <c r="W2448" s="8">
        <v>2.134659090909091</v>
      </c>
      <c r="X2448" s="8">
        <v>0</v>
      </c>
      <c r="Y2448" s="8">
        <v>0</v>
      </c>
      <c r="Z2448" s="8">
        <v>2.134659090909091</v>
      </c>
      <c r="AA2448" s="8">
        <v>0</v>
      </c>
      <c r="AB2448" s="8">
        <v>0</v>
      </c>
      <c r="AC2448" s="8">
        <v>0</v>
      </c>
      <c r="AD2448" s="8">
        <v>0</v>
      </c>
      <c r="AE2448" s="8">
        <v>0</v>
      </c>
      <c r="AF2448" s="8">
        <v>0</v>
      </c>
      <c r="AG2448" s="8">
        <v>0</v>
      </c>
      <c r="AH2448" s="8">
        <v>0</v>
      </c>
      <c r="AI2448" s="8">
        <v>0</v>
      </c>
      <c r="AJ2448" s="8">
        <v>0</v>
      </c>
      <c r="AK2448" s="8">
        <v>0</v>
      </c>
      <c r="AL2448" s="8">
        <v>0</v>
      </c>
      <c r="AM2448" s="8">
        <v>2.134659090909091</v>
      </c>
      <c r="AN2448" s="8">
        <v>0</v>
      </c>
      <c r="AO2448" s="8">
        <v>0</v>
      </c>
      <c r="AP2448" s="8">
        <v>2.134659090909091</v>
      </c>
      <c r="AQ2448" s="8">
        <v>0</v>
      </c>
      <c r="AR2448" s="8">
        <v>0</v>
      </c>
      <c r="AS2448" s="8">
        <v>0</v>
      </c>
      <c r="AT2448" s="8">
        <v>0</v>
      </c>
      <c r="AU2448" s="7">
        <v>0</v>
      </c>
      <c r="AV2448" s="7">
        <v>0</v>
      </c>
      <c r="AW2448" s="7">
        <v>0</v>
      </c>
      <c r="AX2448" s="7">
        <v>0</v>
      </c>
      <c r="AY2448" s="7">
        <v>0</v>
      </c>
      <c r="AZ2448" s="7">
        <v>0</v>
      </c>
      <c r="BA2448" s="7">
        <v>0</v>
      </c>
      <c r="BB2448" s="7">
        <v>0</v>
      </c>
      <c r="BC2448" s="8">
        <v>0</v>
      </c>
      <c r="BD2448" s="8">
        <v>0</v>
      </c>
      <c r="BE2448" s="8">
        <v>0</v>
      </c>
      <c r="BF2448" s="8">
        <v>0</v>
      </c>
      <c r="BG2448" s="8">
        <v>0</v>
      </c>
      <c r="BH2448" s="8">
        <v>0</v>
      </c>
      <c r="BI2448" s="8">
        <v>0</v>
      </c>
      <c r="BJ2448" s="8">
        <v>0</v>
      </c>
      <c r="BK2448" s="8">
        <v>0</v>
      </c>
      <c r="BL2448" s="8">
        <v>0</v>
      </c>
      <c r="BM2448" s="8">
        <v>0</v>
      </c>
      <c r="BN2448" s="8">
        <v>0</v>
      </c>
      <c r="BO2448" s="8">
        <v>0</v>
      </c>
      <c r="BP2448" s="8">
        <v>0</v>
      </c>
      <c r="BQ2448" s="8">
        <v>0</v>
      </c>
      <c r="BR2448" s="8">
        <v>0</v>
      </c>
    </row>
    <row r="2449" spans="1:70" x14ac:dyDescent="0.25">
      <c r="A2449" s="6">
        <v>35061206</v>
      </c>
      <c r="B2449" t="s">
        <v>4366</v>
      </c>
      <c r="C2449" s="7" t="s">
        <v>93</v>
      </c>
      <c r="D2449" s="7" t="s">
        <v>94</v>
      </c>
      <c r="E2449" s="7" t="s">
        <v>95</v>
      </c>
      <c r="F2449" t="s">
        <v>2507</v>
      </c>
      <c r="G2449" t="s">
        <v>2508</v>
      </c>
      <c r="H2449" t="s">
        <v>1537</v>
      </c>
      <c r="I2449" t="s">
        <v>330</v>
      </c>
      <c r="J2449" t="s">
        <v>78</v>
      </c>
      <c r="K2449" t="s">
        <v>109</v>
      </c>
      <c r="L2449">
        <v>39.2754515998</v>
      </c>
      <c r="M2449">
        <v>-121.0223002205</v>
      </c>
      <c r="N2449" s="7" t="s">
        <v>2398</v>
      </c>
      <c r="O2449" s="7" t="s">
        <v>4352</v>
      </c>
      <c r="P2449" s="7" t="s">
        <v>4353</v>
      </c>
      <c r="Q2449" s="7" t="s">
        <v>170</v>
      </c>
      <c r="R2449" s="7">
        <v>2144</v>
      </c>
      <c r="S2449" s="7">
        <v>662</v>
      </c>
      <c r="T2449" s="7" t="s">
        <v>220</v>
      </c>
      <c r="U2449" s="7"/>
      <c r="V2449" s="7" t="s">
        <v>101</v>
      </c>
      <c r="W2449" s="8">
        <v>1.7348484848484849</v>
      </c>
      <c r="X2449" s="8">
        <v>0</v>
      </c>
      <c r="Y2449" s="8">
        <v>0</v>
      </c>
      <c r="Z2449" s="8">
        <v>1.7348484848484849</v>
      </c>
      <c r="AA2449" s="8">
        <v>0</v>
      </c>
      <c r="AB2449" s="8">
        <v>0</v>
      </c>
      <c r="AC2449" s="8">
        <v>0</v>
      </c>
      <c r="AD2449" s="8">
        <v>0</v>
      </c>
      <c r="AE2449" s="8">
        <v>0</v>
      </c>
      <c r="AF2449" s="8">
        <v>0</v>
      </c>
      <c r="AG2449" s="8">
        <v>0</v>
      </c>
      <c r="AH2449" s="8">
        <v>0</v>
      </c>
      <c r="AI2449" s="8">
        <v>0</v>
      </c>
      <c r="AJ2449" s="8">
        <v>0</v>
      </c>
      <c r="AK2449" s="8">
        <v>0</v>
      </c>
      <c r="AL2449" s="8">
        <v>0</v>
      </c>
      <c r="AM2449" s="8">
        <v>1.7348484848484849</v>
      </c>
      <c r="AN2449" s="8">
        <v>0</v>
      </c>
      <c r="AO2449" s="8">
        <v>0</v>
      </c>
      <c r="AP2449" s="8">
        <v>1.7348484848484849</v>
      </c>
      <c r="AQ2449" s="8">
        <v>0</v>
      </c>
      <c r="AR2449" s="8">
        <v>0</v>
      </c>
      <c r="AS2449" s="8">
        <v>0</v>
      </c>
      <c r="AT2449" s="8">
        <v>0</v>
      </c>
      <c r="AU2449" s="7">
        <v>0</v>
      </c>
      <c r="AV2449" s="7">
        <v>0</v>
      </c>
      <c r="AW2449" s="7">
        <v>0</v>
      </c>
      <c r="AX2449" s="7">
        <v>0</v>
      </c>
      <c r="AY2449" s="7">
        <v>0</v>
      </c>
      <c r="AZ2449" s="7">
        <v>0</v>
      </c>
      <c r="BA2449" s="7">
        <v>0</v>
      </c>
      <c r="BB2449" s="7">
        <v>0</v>
      </c>
      <c r="BC2449" s="8">
        <v>0</v>
      </c>
      <c r="BD2449" s="8">
        <v>0</v>
      </c>
      <c r="BE2449" s="8">
        <v>0</v>
      </c>
      <c r="BF2449" s="8">
        <v>0</v>
      </c>
      <c r="BG2449" s="8">
        <v>0</v>
      </c>
      <c r="BH2449" s="8">
        <v>0</v>
      </c>
      <c r="BI2449" s="8">
        <v>0</v>
      </c>
      <c r="BJ2449" s="8">
        <v>0</v>
      </c>
      <c r="BK2449" s="8">
        <v>0</v>
      </c>
      <c r="BL2449" s="8">
        <v>0</v>
      </c>
      <c r="BM2449" s="8">
        <v>0</v>
      </c>
      <c r="BN2449" s="8">
        <v>0</v>
      </c>
      <c r="BO2449" s="8">
        <v>0</v>
      </c>
      <c r="BP2449" s="8">
        <v>0</v>
      </c>
      <c r="BQ2449" s="8">
        <v>0</v>
      </c>
      <c r="BR2449" s="8">
        <v>0</v>
      </c>
    </row>
    <row r="2450" spans="1:70" x14ac:dyDescent="0.25">
      <c r="A2450" s="6">
        <v>35061212</v>
      </c>
      <c r="B2450" t="s">
        <v>4367</v>
      </c>
      <c r="C2450" s="7" t="s">
        <v>93</v>
      </c>
      <c r="D2450" s="7" t="s">
        <v>94</v>
      </c>
      <c r="E2450" s="7" t="s">
        <v>95</v>
      </c>
      <c r="F2450" t="s">
        <v>2507</v>
      </c>
      <c r="G2450" t="s">
        <v>2508</v>
      </c>
      <c r="H2450" t="s">
        <v>1537</v>
      </c>
      <c r="I2450" t="s">
        <v>330</v>
      </c>
      <c r="J2450" t="s">
        <v>78</v>
      </c>
      <c r="K2450" t="s">
        <v>109</v>
      </c>
      <c r="L2450">
        <v>39.291034400699999</v>
      </c>
      <c r="M2450">
        <v>-121.0308995851</v>
      </c>
      <c r="N2450" s="7" t="s">
        <v>2398</v>
      </c>
      <c r="O2450" s="7" t="s">
        <v>4352</v>
      </c>
      <c r="P2450" s="7" t="s">
        <v>4353</v>
      </c>
      <c r="Q2450" s="7" t="s">
        <v>170</v>
      </c>
      <c r="R2450" s="7">
        <v>2144</v>
      </c>
      <c r="S2450" s="7">
        <v>662</v>
      </c>
      <c r="T2450" s="7" t="s">
        <v>220</v>
      </c>
      <c r="U2450" s="7"/>
      <c r="V2450" s="7" t="s">
        <v>101</v>
      </c>
      <c r="W2450" s="8">
        <v>1.9984848484848485</v>
      </c>
      <c r="X2450" s="8">
        <v>0</v>
      </c>
      <c r="Y2450" s="8">
        <v>0</v>
      </c>
      <c r="Z2450" s="8">
        <v>1.9984848484848485</v>
      </c>
      <c r="AA2450" s="8">
        <v>0</v>
      </c>
      <c r="AB2450" s="8">
        <v>0</v>
      </c>
      <c r="AC2450" s="8">
        <v>0</v>
      </c>
      <c r="AD2450" s="8">
        <v>0</v>
      </c>
      <c r="AE2450" s="8">
        <v>0</v>
      </c>
      <c r="AF2450" s="8">
        <v>0</v>
      </c>
      <c r="AG2450" s="8">
        <v>0</v>
      </c>
      <c r="AH2450" s="8">
        <v>0</v>
      </c>
      <c r="AI2450" s="8">
        <v>0</v>
      </c>
      <c r="AJ2450" s="8">
        <v>0</v>
      </c>
      <c r="AK2450" s="8">
        <v>0</v>
      </c>
      <c r="AL2450" s="8">
        <v>0</v>
      </c>
      <c r="AM2450" s="8">
        <v>1.9984848484848488</v>
      </c>
      <c r="AN2450" s="8">
        <v>0</v>
      </c>
      <c r="AO2450" s="8">
        <v>0</v>
      </c>
      <c r="AP2450" s="8">
        <v>1.9984848484848488</v>
      </c>
      <c r="AQ2450" s="8">
        <v>0</v>
      </c>
      <c r="AR2450" s="8">
        <v>0</v>
      </c>
      <c r="AS2450" s="8">
        <v>0</v>
      </c>
      <c r="AT2450" s="8">
        <v>0</v>
      </c>
      <c r="AU2450" s="7">
        <v>0</v>
      </c>
      <c r="AV2450" s="7">
        <v>0</v>
      </c>
      <c r="AW2450" s="7">
        <v>0</v>
      </c>
      <c r="AX2450" s="7">
        <v>0</v>
      </c>
      <c r="AY2450" s="7">
        <v>0</v>
      </c>
      <c r="AZ2450" s="7">
        <v>0</v>
      </c>
      <c r="BA2450" s="7">
        <v>0</v>
      </c>
      <c r="BB2450" s="7">
        <v>0</v>
      </c>
      <c r="BC2450" s="8">
        <v>0</v>
      </c>
      <c r="BD2450" s="8">
        <v>0</v>
      </c>
      <c r="BE2450" s="8">
        <v>0</v>
      </c>
      <c r="BF2450" s="8">
        <v>0</v>
      </c>
      <c r="BG2450" s="8">
        <v>0</v>
      </c>
      <c r="BH2450" s="8">
        <v>0</v>
      </c>
      <c r="BI2450" s="8">
        <v>0</v>
      </c>
      <c r="BJ2450" s="8">
        <v>0</v>
      </c>
      <c r="BK2450" s="8">
        <v>0</v>
      </c>
      <c r="BL2450" s="8">
        <v>0</v>
      </c>
      <c r="BM2450" s="8">
        <v>0</v>
      </c>
      <c r="BN2450" s="8">
        <v>0</v>
      </c>
      <c r="BO2450" s="8">
        <v>0</v>
      </c>
      <c r="BP2450" s="8">
        <v>0</v>
      </c>
      <c r="BQ2450" s="8">
        <v>0</v>
      </c>
      <c r="BR2450" s="8">
        <v>0</v>
      </c>
    </row>
    <row r="2451" spans="1:70" x14ac:dyDescent="0.25">
      <c r="A2451" s="6">
        <v>35061213</v>
      </c>
      <c r="B2451" t="s">
        <v>4368</v>
      </c>
      <c r="C2451" s="7" t="s">
        <v>101</v>
      </c>
      <c r="D2451" s="7" t="s">
        <v>94</v>
      </c>
      <c r="E2451" s="7" t="s">
        <v>95</v>
      </c>
      <c r="F2451" t="s">
        <v>2507</v>
      </c>
      <c r="G2451" t="s">
        <v>2508</v>
      </c>
      <c r="H2451" t="s">
        <v>1537</v>
      </c>
      <c r="I2451" t="s">
        <v>330</v>
      </c>
      <c r="J2451" t="s">
        <v>78</v>
      </c>
      <c r="K2451" t="s">
        <v>109</v>
      </c>
      <c r="L2451">
        <v>39.290665993200001</v>
      </c>
      <c r="M2451">
        <v>-121.0161894986</v>
      </c>
      <c r="N2451" s="7" t="s">
        <v>2398</v>
      </c>
      <c r="O2451" s="7" t="s">
        <v>4352</v>
      </c>
      <c r="P2451" s="7" t="s">
        <v>4353</v>
      </c>
      <c r="Q2451" s="7" t="s">
        <v>170</v>
      </c>
      <c r="R2451" s="7">
        <v>2144</v>
      </c>
      <c r="S2451" s="7">
        <v>662</v>
      </c>
      <c r="T2451" s="7" t="s">
        <v>220</v>
      </c>
      <c r="U2451" s="7"/>
      <c r="V2451" s="7" t="s">
        <v>101</v>
      </c>
      <c r="W2451" s="8">
        <v>1.4511363636363637</v>
      </c>
      <c r="X2451" s="8">
        <v>0</v>
      </c>
      <c r="Y2451" s="8">
        <v>0</v>
      </c>
      <c r="Z2451" s="8">
        <v>1.4511363636363637</v>
      </c>
      <c r="AA2451" s="8">
        <v>0</v>
      </c>
      <c r="AB2451" s="8">
        <v>0</v>
      </c>
      <c r="AC2451" s="8">
        <v>0</v>
      </c>
      <c r="AD2451" s="8">
        <v>0</v>
      </c>
      <c r="AE2451" s="8">
        <v>0</v>
      </c>
      <c r="AF2451" s="8">
        <v>0</v>
      </c>
      <c r="AG2451" s="8">
        <v>0</v>
      </c>
      <c r="AH2451" s="8">
        <v>0</v>
      </c>
      <c r="AI2451" s="8">
        <v>1.4511363636363632</v>
      </c>
      <c r="AJ2451" s="8">
        <v>0</v>
      </c>
      <c r="AK2451" s="8">
        <v>0</v>
      </c>
      <c r="AL2451" s="8">
        <v>1.4511363636363632</v>
      </c>
      <c r="AM2451" s="8">
        <v>0</v>
      </c>
      <c r="AN2451" s="8">
        <v>0</v>
      </c>
      <c r="AO2451" s="8">
        <v>0</v>
      </c>
      <c r="AP2451" s="8">
        <v>0</v>
      </c>
      <c r="AQ2451" s="8">
        <v>0</v>
      </c>
      <c r="AR2451" s="8">
        <v>0</v>
      </c>
      <c r="AS2451" s="8">
        <v>0</v>
      </c>
      <c r="AT2451" s="8">
        <v>0</v>
      </c>
      <c r="AU2451" s="7">
        <v>0</v>
      </c>
      <c r="AV2451" s="7">
        <v>0</v>
      </c>
      <c r="AW2451" s="7">
        <v>0</v>
      </c>
      <c r="AX2451" s="7">
        <v>0</v>
      </c>
      <c r="AY2451" s="7">
        <v>0</v>
      </c>
      <c r="AZ2451" s="7">
        <v>0</v>
      </c>
      <c r="BA2451" s="7">
        <v>0</v>
      </c>
      <c r="BB2451" s="7">
        <v>0</v>
      </c>
      <c r="BC2451" s="8">
        <v>0</v>
      </c>
      <c r="BD2451" s="8">
        <v>0</v>
      </c>
      <c r="BE2451" s="8">
        <v>0</v>
      </c>
      <c r="BF2451" s="8">
        <v>0</v>
      </c>
      <c r="BG2451" s="8">
        <v>0</v>
      </c>
      <c r="BH2451" s="8">
        <v>0</v>
      </c>
      <c r="BI2451" s="8">
        <v>0</v>
      </c>
      <c r="BJ2451" s="8">
        <v>0</v>
      </c>
      <c r="BK2451" s="8">
        <v>0</v>
      </c>
      <c r="BL2451" s="8">
        <v>0</v>
      </c>
      <c r="BM2451" s="8">
        <v>0</v>
      </c>
      <c r="BN2451" s="8">
        <v>0</v>
      </c>
      <c r="BO2451" s="8">
        <v>0</v>
      </c>
      <c r="BP2451" s="8">
        <v>0</v>
      </c>
      <c r="BQ2451" s="8">
        <v>0</v>
      </c>
      <c r="BR2451" s="8">
        <v>0</v>
      </c>
    </row>
    <row r="2452" spans="1:70" x14ac:dyDescent="0.25">
      <c r="A2452" s="6">
        <v>35367415</v>
      </c>
      <c r="B2452" t="s">
        <v>4369</v>
      </c>
      <c r="C2452" s="7" t="s">
        <v>421</v>
      </c>
      <c r="D2452" s="7" t="s">
        <v>2647</v>
      </c>
      <c r="E2452" s="7" t="s">
        <v>421</v>
      </c>
      <c r="F2452" t="s">
        <v>2507</v>
      </c>
      <c r="G2452" t="s">
        <v>2648</v>
      </c>
      <c r="H2452" t="s">
        <v>329</v>
      </c>
      <c r="I2452" t="s">
        <v>330</v>
      </c>
      <c r="J2452" t="s">
        <v>78</v>
      </c>
      <c r="K2452" t="s">
        <v>109</v>
      </c>
      <c r="L2452">
        <v>39.212876449900001</v>
      </c>
      <c r="M2452">
        <v>-121.0128377682</v>
      </c>
      <c r="N2452" s="7" t="s">
        <v>4370</v>
      </c>
      <c r="O2452" s="7" t="s">
        <v>4371</v>
      </c>
      <c r="P2452" s="7" t="s">
        <v>4372</v>
      </c>
      <c r="Q2452" s="7" t="s">
        <v>170</v>
      </c>
      <c r="R2452" s="7">
        <v>1649</v>
      </c>
      <c r="S2452" s="7">
        <v>234</v>
      </c>
      <c r="T2452" s="7" t="s">
        <v>123</v>
      </c>
      <c r="U2452" s="7" t="s">
        <v>221</v>
      </c>
      <c r="V2452" s="7" t="s">
        <v>422</v>
      </c>
      <c r="W2452" s="8">
        <v>0</v>
      </c>
      <c r="X2452" s="8">
        <v>7.0100378787878785</v>
      </c>
      <c r="Y2452" s="8">
        <v>0</v>
      </c>
      <c r="Z2452" s="8">
        <v>7.0100378787878785</v>
      </c>
      <c r="AA2452" s="8">
        <v>0</v>
      </c>
      <c r="AB2452" s="8">
        <v>0</v>
      </c>
      <c r="AC2452" s="8">
        <v>0</v>
      </c>
      <c r="AD2452" s="8">
        <v>0</v>
      </c>
      <c r="AE2452" s="8">
        <v>0</v>
      </c>
      <c r="AF2452" s="8">
        <v>0</v>
      </c>
      <c r="AG2452" s="8">
        <v>0</v>
      </c>
      <c r="AH2452" s="8">
        <v>0</v>
      </c>
      <c r="AI2452" s="8">
        <v>0</v>
      </c>
      <c r="AJ2452" s="8">
        <v>0</v>
      </c>
      <c r="AK2452" s="8">
        <v>0</v>
      </c>
      <c r="AL2452" s="8">
        <v>0</v>
      </c>
      <c r="AM2452" s="8">
        <v>0</v>
      </c>
      <c r="AN2452" s="8">
        <v>0</v>
      </c>
      <c r="AO2452" s="8">
        <v>0</v>
      </c>
      <c r="AP2452" s="8">
        <v>0</v>
      </c>
      <c r="AQ2452" s="8">
        <v>0</v>
      </c>
      <c r="AR2452" s="8">
        <v>0</v>
      </c>
      <c r="AS2452" s="8">
        <v>0</v>
      </c>
      <c r="AT2452" s="8">
        <v>0</v>
      </c>
      <c r="AU2452" s="7">
        <v>0</v>
      </c>
      <c r="AV2452" s="7">
        <v>0</v>
      </c>
      <c r="AW2452" s="7">
        <v>0</v>
      </c>
      <c r="AX2452" s="7">
        <v>0</v>
      </c>
      <c r="AY2452" s="7">
        <v>0</v>
      </c>
      <c r="AZ2452" s="7">
        <v>0</v>
      </c>
      <c r="BA2452" s="7">
        <v>0</v>
      </c>
      <c r="BB2452" s="7">
        <v>0</v>
      </c>
      <c r="BC2452" s="8">
        <v>0</v>
      </c>
      <c r="BD2452" s="8">
        <v>0</v>
      </c>
      <c r="BE2452" s="8">
        <v>0</v>
      </c>
      <c r="BF2452" s="8">
        <v>0</v>
      </c>
      <c r="BG2452" s="8">
        <v>0</v>
      </c>
      <c r="BH2452" s="8">
        <v>7.0100378787878785</v>
      </c>
      <c r="BI2452" s="8">
        <v>0</v>
      </c>
      <c r="BJ2452" s="8">
        <v>7.0100378787878785</v>
      </c>
      <c r="BK2452" s="8">
        <v>0</v>
      </c>
      <c r="BL2452" s="8">
        <v>0</v>
      </c>
      <c r="BM2452" s="8">
        <v>0</v>
      </c>
      <c r="BN2452" s="8">
        <v>0</v>
      </c>
      <c r="BO2452" s="8">
        <v>0</v>
      </c>
      <c r="BP2452" s="8">
        <v>0</v>
      </c>
      <c r="BQ2452" s="8">
        <v>0</v>
      </c>
      <c r="BR2452" s="8">
        <v>0</v>
      </c>
    </row>
    <row r="2453" spans="1:70" x14ac:dyDescent="0.25">
      <c r="A2453" s="6">
        <v>35373536</v>
      </c>
      <c r="B2453" t="s">
        <v>4373</v>
      </c>
      <c r="C2453" s="7" t="s">
        <v>421</v>
      </c>
      <c r="D2453" s="7" t="s">
        <v>2647</v>
      </c>
      <c r="E2453" s="7" t="s">
        <v>421</v>
      </c>
      <c r="F2453" t="s">
        <v>2507</v>
      </c>
      <c r="G2453" t="s">
        <v>2648</v>
      </c>
      <c r="H2453" t="s">
        <v>329</v>
      </c>
      <c r="I2453" t="s">
        <v>330</v>
      </c>
      <c r="J2453" t="s">
        <v>78</v>
      </c>
      <c r="K2453" t="s">
        <v>109</v>
      </c>
      <c r="L2453">
        <v>39.212721520300001</v>
      </c>
      <c r="M2453">
        <v>-121.0123079259</v>
      </c>
      <c r="N2453" s="7" t="s">
        <v>4370</v>
      </c>
      <c r="O2453" s="7" t="s">
        <v>4371</v>
      </c>
      <c r="P2453" s="7" t="s">
        <v>4372</v>
      </c>
      <c r="Q2453" s="7" t="s">
        <v>170</v>
      </c>
      <c r="R2453" s="7">
        <v>1649</v>
      </c>
      <c r="S2453" s="7">
        <v>234</v>
      </c>
      <c r="T2453" s="7" t="s">
        <v>123</v>
      </c>
      <c r="U2453" s="7" t="s">
        <v>221</v>
      </c>
      <c r="V2453" s="7" t="s">
        <v>422</v>
      </c>
      <c r="W2453" s="8">
        <v>0</v>
      </c>
      <c r="X2453" s="8">
        <v>10.3</v>
      </c>
      <c r="Y2453" s="8">
        <v>0</v>
      </c>
      <c r="Z2453" s="8">
        <v>10.3</v>
      </c>
      <c r="AA2453" s="8">
        <v>0</v>
      </c>
      <c r="AB2453" s="8">
        <v>0</v>
      </c>
      <c r="AC2453" s="8">
        <v>0</v>
      </c>
      <c r="AD2453" s="8">
        <v>0</v>
      </c>
      <c r="AE2453" s="8">
        <v>0</v>
      </c>
      <c r="AF2453" s="8">
        <v>0</v>
      </c>
      <c r="AG2453" s="8">
        <v>0</v>
      </c>
      <c r="AH2453" s="8">
        <v>0</v>
      </c>
      <c r="AI2453" s="8">
        <v>0</v>
      </c>
      <c r="AJ2453" s="8">
        <v>0</v>
      </c>
      <c r="AK2453" s="8">
        <v>0</v>
      </c>
      <c r="AL2453" s="8">
        <v>0</v>
      </c>
      <c r="AM2453" s="8">
        <v>0</v>
      </c>
      <c r="AN2453" s="8">
        <v>0</v>
      </c>
      <c r="AO2453" s="8">
        <v>0</v>
      </c>
      <c r="AP2453" s="8">
        <v>0</v>
      </c>
      <c r="AQ2453" s="8">
        <v>0</v>
      </c>
      <c r="AR2453" s="8">
        <v>0</v>
      </c>
      <c r="AS2453" s="8">
        <v>0</v>
      </c>
      <c r="AT2453" s="8">
        <v>0</v>
      </c>
      <c r="AU2453" s="7">
        <v>0</v>
      </c>
      <c r="AV2453" s="7">
        <v>0</v>
      </c>
      <c r="AW2453" s="7">
        <v>0</v>
      </c>
      <c r="AX2453" s="7">
        <v>0</v>
      </c>
      <c r="AY2453" s="7">
        <v>0</v>
      </c>
      <c r="AZ2453" s="7">
        <v>0</v>
      </c>
      <c r="BA2453" s="7">
        <v>0</v>
      </c>
      <c r="BB2453" s="7">
        <v>0</v>
      </c>
      <c r="BC2453" s="8">
        <v>0</v>
      </c>
      <c r="BD2453" s="8">
        <v>0</v>
      </c>
      <c r="BE2453" s="8">
        <v>0</v>
      </c>
      <c r="BF2453" s="8">
        <v>0</v>
      </c>
      <c r="BG2453" s="8">
        <v>0</v>
      </c>
      <c r="BH2453" s="8">
        <v>10.3</v>
      </c>
      <c r="BI2453" s="8">
        <v>0</v>
      </c>
      <c r="BJ2453" s="8">
        <v>10.3</v>
      </c>
      <c r="BK2453" s="8">
        <v>0</v>
      </c>
      <c r="BL2453" s="8">
        <v>0</v>
      </c>
      <c r="BM2453" s="8">
        <v>0</v>
      </c>
      <c r="BN2453" s="8">
        <v>0</v>
      </c>
      <c r="BO2453" s="8">
        <v>0</v>
      </c>
      <c r="BP2453" s="8">
        <v>0</v>
      </c>
      <c r="BQ2453" s="8">
        <v>0</v>
      </c>
      <c r="BR2453" s="8">
        <v>0</v>
      </c>
    </row>
    <row r="2454" spans="1:70" x14ac:dyDescent="0.25">
      <c r="A2454" s="6">
        <v>35373537</v>
      </c>
      <c r="B2454" t="s">
        <v>4374</v>
      </c>
      <c r="C2454" s="7" t="s">
        <v>421</v>
      </c>
      <c r="D2454" s="7" t="s">
        <v>2647</v>
      </c>
      <c r="E2454" s="7" t="s">
        <v>421</v>
      </c>
      <c r="F2454" t="s">
        <v>2507</v>
      </c>
      <c r="G2454" t="s">
        <v>2648</v>
      </c>
      <c r="H2454" t="s">
        <v>329</v>
      </c>
      <c r="I2454" t="s">
        <v>330</v>
      </c>
      <c r="J2454" t="s">
        <v>78</v>
      </c>
      <c r="K2454" t="s">
        <v>109</v>
      </c>
      <c r="L2454">
        <v>39.212663508399999</v>
      </c>
      <c r="M2454">
        <v>-121.0121279917</v>
      </c>
      <c r="N2454" s="7" t="s">
        <v>4370</v>
      </c>
      <c r="O2454" s="7" t="s">
        <v>4371</v>
      </c>
      <c r="P2454" s="7" t="s">
        <v>4372</v>
      </c>
      <c r="Q2454" s="7" t="s">
        <v>170</v>
      </c>
      <c r="R2454" s="7">
        <v>1649</v>
      </c>
      <c r="S2454" s="7">
        <v>234</v>
      </c>
      <c r="T2454" s="7" t="s">
        <v>123</v>
      </c>
      <c r="U2454" s="7" t="s">
        <v>221</v>
      </c>
      <c r="V2454" s="7" t="s">
        <v>422</v>
      </c>
      <c r="W2454" s="8">
        <v>0</v>
      </c>
      <c r="X2454" s="8">
        <v>9.6999999999999993</v>
      </c>
      <c r="Y2454" s="8">
        <v>0</v>
      </c>
      <c r="Z2454" s="8">
        <v>9.6999999999999993</v>
      </c>
      <c r="AA2454" s="8">
        <v>0</v>
      </c>
      <c r="AB2454" s="8">
        <v>0</v>
      </c>
      <c r="AC2454" s="8">
        <v>0</v>
      </c>
      <c r="AD2454" s="8">
        <v>0</v>
      </c>
      <c r="AE2454" s="8">
        <v>0</v>
      </c>
      <c r="AF2454" s="8">
        <v>0</v>
      </c>
      <c r="AG2454" s="8">
        <v>0</v>
      </c>
      <c r="AH2454" s="8">
        <v>0</v>
      </c>
      <c r="AI2454" s="8">
        <v>0</v>
      </c>
      <c r="AJ2454" s="8">
        <v>0</v>
      </c>
      <c r="AK2454" s="8">
        <v>0</v>
      </c>
      <c r="AL2454" s="8">
        <v>0</v>
      </c>
      <c r="AM2454" s="8">
        <v>0</v>
      </c>
      <c r="AN2454" s="8">
        <v>0</v>
      </c>
      <c r="AO2454" s="8">
        <v>0</v>
      </c>
      <c r="AP2454" s="8">
        <v>0</v>
      </c>
      <c r="AQ2454" s="8">
        <v>0</v>
      </c>
      <c r="AR2454" s="8">
        <v>0</v>
      </c>
      <c r="AS2454" s="8">
        <v>0</v>
      </c>
      <c r="AT2454" s="8">
        <v>0</v>
      </c>
      <c r="AU2454" s="7">
        <v>0</v>
      </c>
      <c r="AV2454" s="7">
        <v>0</v>
      </c>
      <c r="AW2454" s="7">
        <v>0</v>
      </c>
      <c r="AX2454" s="7">
        <v>0</v>
      </c>
      <c r="AY2454" s="7">
        <v>0</v>
      </c>
      <c r="AZ2454" s="7">
        <v>0</v>
      </c>
      <c r="BA2454" s="7">
        <v>0</v>
      </c>
      <c r="BB2454" s="7">
        <v>0</v>
      </c>
      <c r="BC2454" s="8">
        <v>0</v>
      </c>
      <c r="BD2454" s="8">
        <v>0</v>
      </c>
      <c r="BE2454" s="8">
        <v>0</v>
      </c>
      <c r="BF2454" s="8">
        <v>0</v>
      </c>
      <c r="BG2454" s="8">
        <v>0</v>
      </c>
      <c r="BH2454" s="8">
        <v>0</v>
      </c>
      <c r="BI2454" s="8">
        <v>0</v>
      </c>
      <c r="BJ2454" s="8">
        <v>0</v>
      </c>
      <c r="BK2454" s="8">
        <v>0</v>
      </c>
      <c r="BL2454" s="8">
        <v>9.6999999999999993</v>
      </c>
      <c r="BM2454" s="8">
        <v>0</v>
      </c>
      <c r="BN2454" s="8">
        <v>9.6999999999999993</v>
      </c>
      <c r="BO2454" s="8">
        <v>0</v>
      </c>
      <c r="BP2454" s="8">
        <v>0</v>
      </c>
      <c r="BQ2454" s="8">
        <v>0</v>
      </c>
      <c r="BR2454" s="8">
        <v>0</v>
      </c>
    </row>
    <row r="2455" spans="1:70" x14ac:dyDescent="0.25">
      <c r="A2455" s="6">
        <v>35373538</v>
      </c>
      <c r="B2455" t="s">
        <v>4375</v>
      </c>
      <c r="C2455" s="7" t="s">
        <v>421</v>
      </c>
      <c r="D2455" s="7" t="s">
        <v>2647</v>
      </c>
      <c r="E2455" s="7" t="s">
        <v>421</v>
      </c>
      <c r="F2455" t="s">
        <v>2507</v>
      </c>
      <c r="G2455" t="s">
        <v>2648</v>
      </c>
      <c r="H2455" t="s">
        <v>329</v>
      </c>
      <c r="I2455" t="s">
        <v>330</v>
      </c>
      <c r="J2455" t="s">
        <v>78</v>
      </c>
      <c r="K2455" t="s">
        <v>109</v>
      </c>
      <c r="L2455">
        <v>39.212455252700003</v>
      </c>
      <c r="M2455">
        <v>-121.011421807</v>
      </c>
      <c r="N2455" s="7" t="s">
        <v>4370</v>
      </c>
      <c r="O2455" s="7" t="s">
        <v>4371</v>
      </c>
      <c r="P2455" s="7" t="s">
        <v>4372</v>
      </c>
      <c r="Q2455" s="7" t="s">
        <v>170</v>
      </c>
      <c r="R2455" s="7">
        <v>1649</v>
      </c>
      <c r="S2455" s="7">
        <v>234</v>
      </c>
      <c r="T2455" s="7" t="s">
        <v>123</v>
      </c>
      <c r="U2455" s="7" t="s">
        <v>221</v>
      </c>
      <c r="V2455" s="7" t="s">
        <v>422</v>
      </c>
      <c r="W2455" s="8">
        <v>0</v>
      </c>
      <c r="X2455" s="8">
        <v>8.2399621212121215</v>
      </c>
      <c r="Y2455" s="8">
        <v>0</v>
      </c>
      <c r="Z2455" s="8">
        <v>8.2399621212121215</v>
      </c>
      <c r="AA2455" s="8">
        <v>0</v>
      </c>
      <c r="AB2455" s="8">
        <v>0</v>
      </c>
      <c r="AC2455" s="8">
        <v>0</v>
      </c>
      <c r="AD2455" s="8">
        <v>0</v>
      </c>
      <c r="AE2455" s="8">
        <v>0</v>
      </c>
      <c r="AF2455" s="8">
        <v>0</v>
      </c>
      <c r="AG2455" s="8">
        <v>0</v>
      </c>
      <c r="AH2455" s="8">
        <v>0</v>
      </c>
      <c r="AI2455" s="8">
        <v>0</v>
      </c>
      <c r="AJ2455" s="8">
        <v>0</v>
      </c>
      <c r="AK2455" s="8">
        <v>0</v>
      </c>
      <c r="AL2455" s="8">
        <v>0</v>
      </c>
      <c r="AM2455" s="8">
        <v>0</v>
      </c>
      <c r="AN2455" s="8">
        <v>0</v>
      </c>
      <c r="AO2455" s="8">
        <v>0</v>
      </c>
      <c r="AP2455" s="8">
        <v>0</v>
      </c>
      <c r="AQ2455" s="8">
        <v>0</v>
      </c>
      <c r="AR2455" s="8">
        <v>0</v>
      </c>
      <c r="AS2455" s="8">
        <v>0</v>
      </c>
      <c r="AT2455" s="8">
        <v>0</v>
      </c>
      <c r="AU2455" s="7">
        <v>0</v>
      </c>
      <c r="AV2455" s="7">
        <v>0</v>
      </c>
      <c r="AW2455" s="7">
        <v>0</v>
      </c>
      <c r="AX2455" s="7">
        <v>0</v>
      </c>
      <c r="AY2455" s="7">
        <v>0</v>
      </c>
      <c r="AZ2455" s="7">
        <v>0</v>
      </c>
      <c r="BA2455" s="7">
        <v>0</v>
      </c>
      <c r="BB2455" s="7">
        <v>0</v>
      </c>
      <c r="BC2455" s="8">
        <v>0</v>
      </c>
      <c r="BD2455" s="8">
        <v>0</v>
      </c>
      <c r="BE2455" s="8">
        <v>0</v>
      </c>
      <c r="BF2455" s="8">
        <v>0</v>
      </c>
      <c r="BG2455" s="8">
        <v>0</v>
      </c>
      <c r="BH2455" s="8">
        <v>0</v>
      </c>
      <c r="BI2455" s="8">
        <v>0</v>
      </c>
      <c r="BJ2455" s="8">
        <v>0</v>
      </c>
      <c r="BK2455" s="8">
        <v>0</v>
      </c>
      <c r="BL2455" s="8">
        <v>8.2399621212121215</v>
      </c>
      <c r="BM2455" s="8">
        <v>0</v>
      </c>
      <c r="BN2455" s="8">
        <v>8.2399621212121215</v>
      </c>
      <c r="BO2455" s="8">
        <v>0</v>
      </c>
      <c r="BP2455" s="8">
        <v>0</v>
      </c>
      <c r="BQ2455" s="8">
        <v>0</v>
      </c>
      <c r="BR2455" s="8">
        <v>0</v>
      </c>
    </row>
    <row r="2456" spans="1:70" x14ac:dyDescent="0.25">
      <c r="A2456" s="6">
        <v>35373539</v>
      </c>
      <c r="B2456" t="s">
        <v>4376</v>
      </c>
      <c r="C2456" s="7" t="s">
        <v>421</v>
      </c>
      <c r="D2456" s="7" t="s">
        <v>2647</v>
      </c>
      <c r="E2456" s="7" t="s">
        <v>421</v>
      </c>
      <c r="F2456" t="s">
        <v>2507</v>
      </c>
      <c r="G2456" t="s">
        <v>2648</v>
      </c>
      <c r="H2456" t="s">
        <v>329</v>
      </c>
      <c r="I2456" t="s">
        <v>330</v>
      </c>
      <c r="J2456" t="s">
        <v>78</v>
      </c>
      <c r="K2456" t="s">
        <v>109</v>
      </c>
      <c r="L2456">
        <v>39.212256794600002</v>
      </c>
      <c r="M2456">
        <v>-121.010716249</v>
      </c>
      <c r="N2456" s="7" t="s">
        <v>4370</v>
      </c>
      <c r="O2456" s="7" t="s">
        <v>4371</v>
      </c>
      <c r="P2456" s="7" t="s">
        <v>4372</v>
      </c>
      <c r="Q2456" s="7" t="s">
        <v>170</v>
      </c>
      <c r="R2456" s="7">
        <v>1649</v>
      </c>
      <c r="S2456" s="7">
        <v>234</v>
      </c>
      <c r="T2456" s="7" t="s">
        <v>123</v>
      </c>
      <c r="U2456" s="7" t="s">
        <v>221</v>
      </c>
      <c r="V2456" s="7" t="s">
        <v>422</v>
      </c>
      <c r="W2456" s="8">
        <v>0</v>
      </c>
      <c r="X2456" s="8">
        <v>9.3100378787878793</v>
      </c>
      <c r="Y2456" s="8">
        <v>0</v>
      </c>
      <c r="Z2456" s="8">
        <v>9.3100378787878793</v>
      </c>
      <c r="AA2456" s="8">
        <v>0</v>
      </c>
      <c r="AB2456" s="8">
        <v>0</v>
      </c>
      <c r="AC2456" s="8">
        <v>0</v>
      </c>
      <c r="AD2456" s="8">
        <v>0</v>
      </c>
      <c r="AE2456" s="8">
        <v>0</v>
      </c>
      <c r="AF2456" s="8">
        <v>0</v>
      </c>
      <c r="AG2456" s="8">
        <v>0</v>
      </c>
      <c r="AH2456" s="8">
        <v>0</v>
      </c>
      <c r="AI2456" s="8">
        <v>0</v>
      </c>
      <c r="AJ2456" s="8">
        <v>0</v>
      </c>
      <c r="AK2456" s="8">
        <v>0</v>
      </c>
      <c r="AL2456" s="8">
        <v>0</v>
      </c>
      <c r="AM2456" s="8">
        <v>0</v>
      </c>
      <c r="AN2456" s="8">
        <v>0</v>
      </c>
      <c r="AO2456" s="8">
        <v>0</v>
      </c>
      <c r="AP2456" s="8">
        <v>0</v>
      </c>
      <c r="AQ2456" s="8">
        <v>0</v>
      </c>
      <c r="AR2456" s="8">
        <v>0</v>
      </c>
      <c r="AS2456" s="8">
        <v>0</v>
      </c>
      <c r="AT2456" s="8">
        <v>0</v>
      </c>
      <c r="AU2456" s="7">
        <v>0</v>
      </c>
      <c r="AV2456" s="7">
        <v>0</v>
      </c>
      <c r="AW2456" s="7">
        <v>0</v>
      </c>
      <c r="AX2456" s="7">
        <v>0</v>
      </c>
      <c r="AY2456" s="7">
        <v>0</v>
      </c>
      <c r="AZ2456" s="7">
        <v>0</v>
      </c>
      <c r="BA2456" s="7">
        <v>0</v>
      </c>
      <c r="BB2456" s="7">
        <v>0</v>
      </c>
      <c r="BC2456" s="8">
        <v>0</v>
      </c>
      <c r="BD2456" s="8">
        <v>0</v>
      </c>
      <c r="BE2456" s="8">
        <v>0</v>
      </c>
      <c r="BF2456" s="8">
        <v>0</v>
      </c>
      <c r="BG2456" s="8">
        <v>0</v>
      </c>
      <c r="BH2456" s="8">
        <v>0</v>
      </c>
      <c r="BI2456" s="8">
        <v>0</v>
      </c>
      <c r="BJ2456" s="8">
        <v>0</v>
      </c>
      <c r="BK2456" s="8">
        <v>0</v>
      </c>
      <c r="BL2456" s="8">
        <v>9.3100378787878793</v>
      </c>
      <c r="BM2456" s="8">
        <v>0</v>
      </c>
      <c r="BN2456" s="8">
        <v>9.3100378787878793</v>
      </c>
      <c r="BO2456" s="8">
        <v>0</v>
      </c>
      <c r="BP2456" s="8">
        <v>0</v>
      </c>
      <c r="BQ2456" s="8">
        <v>0</v>
      </c>
      <c r="BR2456" s="8">
        <v>0</v>
      </c>
    </row>
    <row r="2457" spans="1:70" x14ac:dyDescent="0.25">
      <c r="A2457" s="6">
        <v>35373580</v>
      </c>
      <c r="B2457" t="s">
        <v>4377</v>
      </c>
      <c r="C2457" s="7" t="s">
        <v>421</v>
      </c>
      <c r="D2457" s="7" t="s">
        <v>2647</v>
      </c>
      <c r="E2457" s="7" t="s">
        <v>421</v>
      </c>
      <c r="F2457" t="s">
        <v>2507</v>
      </c>
      <c r="G2457" t="s">
        <v>2648</v>
      </c>
      <c r="H2457" t="s">
        <v>329</v>
      </c>
      <c r="I2457" t="s">
        <v>330</v>
      </c>
      <c r="J2457" t="s">
        <v>78</v>
      </c>
      <c r="K2457" t="s">
        <v>109</v>
      </c>
      <c r="L2457">
        <v>39.212011387099999</v>
      </c>
      <c r="M2457">
        <v>-121.0099475685</v>
      </c>
      <c r="N2457" s="7" t="s">
        <v>4370</v>
      </c>
      <c r="O2457" s="7" t="s">
        <v>4371</v>
      </c>
      <c r="P2457" s="7" t="s">
        <v>4372</v>
      </c>
      <c r="Q2457" s="7" t="s">
        <v>170</v>
      </c>
      <c r="R2457" s="7">
        <v>1649</v>
      </c>
      <c r="S2457" s="7">
        <v>234</v>
      </c>
      <c r="T2457" s="7" t="s">
        <v>123</v>
      </c>
      <c r="U2457" s="7" t="s">
        <v>221</v>
      </c>
      <c r="V2457" s="7" t="s">
        <v>422</v>
      </c>
      <c r="W2457" s="8">
        <v>0</v>
      </c>
      <c r="X2457" s="8">
        <v>8.3799242424242433</v>
      </c>
      <c r="Y2457" s="8">
        <v>0</v>
      </c>
      <c r="Z2457" s="8">
        <v>8.3799242424242433</v>
      </c>
      <c r="AA2457" s="8">
        <v>0</v>
      </c>
      <c r="AB2457" s="8">
        <v>0</v>
      </c>
      <c r="AC2457" s="8">
        <v>0</v>
      </c>
      <c r="AD2457" s="8">
        <v>0</v>
      </c>
      <c r="AE2457" s="8">
        <v>0</v>
      </c>
      <c r="AF2457" s="8">
        <v>0</v>
      </c>
      <c r="AG2457" s="8">
        <v>0</v>
      </c>
      <c r="AH2457" s="8">
        <v>0</v>
      </c>
      <c r="AI2457" s="8">
        <v>0</v>
      </c>
      <c r="AJ2457" s="8">
        <v>0</v>
      </c>
      <c r="AK2457" s="8">
        <v>0</v>
      </c>
      <c r="AL2457" s="8">
        <v>0</v>
      </c>
      <c r="AM2457" s="8">
        <v>0</v>
      </c>
      <c r="AN2457" s="8">
        <v>0</v>
      </c>
      <c r="AO2457" s="8">
        <v>0</v>
      </c>
      <c r="AP2457" s="8">
        <v>0</v>
      </c>
      <c r="AQ2457" s="8">
        <v>0</v>
      </c>
      <c r="AR2457" s="8">
        <v>0</v>
      </c>
      <c r="AS2457" s="8">
        <v>0</v>
      </c>
      <c r="AT2457" s="8">
        <v>0</v>
      </c>
      <c r="AU2457" s="7">
        <v>0</v>
      </c>
      <c r="AV2457" s="7">
        <v>0</v>
      </c>
      <c r="AW2457" s="7">
        <v>0</v>
      </c>
      <c r="AX2457" s="7">
        <v>0</v>
      </c>
      <c r="AY2457" s="7">
        <v>0</v>
      </c>
      <c r="AZ2457" s="7">
        <v>0</v>
      </c>
      <c r="BA2457" s="7">
        <v>0</v>
      </c>
      <c r="BB2457" s="7">
        <v>0</v>
      </c>
      <c r="BC2457" s="8">
        <v>0</v>
      </c>
      <c r="BD2457" s="8">
        <v>0</v>
      </c>
      <c r="BE2457" s="8">
        <v>0</v>
      </c>
      <c r="BF2457" s="8">
        <v>0</v>
      </c>
      <c r="BG2457" s="8">
        <v>0</v>
      </c>
      <c r="BH2457" s="8">
        <v>0</v>
      </c>
      <c r="BI2457" s="8">
        <v>0</v>
      </c>
      <c r="BJ2457" s="8">
        <v>0</v>
      </c>
      <c r="BK2457" s="8">
        <v>0</v>
      </c>
      <c r="BL2457" s="8">
        <v>8.3799242424242433</v>
      </c>
      <c r="BM2457" s="8">
        <v>0</v>
      </c>
      <c r="BN2457" s="8">
        <v>8.3799242424242433</v>
      </c>
      <c r="BO2457" s="8">
        <v>0</v>
      </c>
      <c r="BP2457" s="8">
        <v>0</v>
      </c>
      <c r="BQ2457" s="8">
        <v>0</v>
      </c>
      <c r="BR2457" s="8">
        <v>0</v>
      </c>
    </row>
    <row r="2458" spans="1:70" x14ac:dyDescent="0.25">
      <c r="A2458" s="6">
        <v>35373581</v>
      </c>
      <c r="B2458" t="s">
        <v>4378</v>
      </c>
      <c r="C2458" s="7" t="s">
        <v>421</v>
      </c>
      <c r="D2458" s="7" t="s">
        <v>2647</v>
      </c>
      <c r="E2458" s="7" t="s">
        <v>421</v>
      </c>
      <c r="F2458" t="s">
        <v>2507</v>
      </c>
      <c r="G2458" t="s">
        <v>2648</v>
      </c>
      <c r="H2458" t="s">
        <v>329</v>
      </c>
      <c r="I2458" t="s">
        <v>330</v>
      </c>
      <c r="J2458" t="s">
        <v>78</v>
      </c>
      <c r="K2458" t="s">
        <v>109</v>
      </c>
      <c r="L2458">
        <v>39.211794361700001</v>
      </c>
      <c r="M2458">
        <v>-121.00918415</v>
      </c>
      <c r="N2458" s="7" t="s">
        <v>4370</v>
      </c>
      <c r="O2458" s="7" t="s">
        <v>4371</v>
      </c>
      <c r="P2458" s="7" t="s">
        <v>4372</v>
      </c>
      <c r="Q2458" s="7" t="s">
        <v>170</v>
      </c>
      <c r="R2458" s="7">
        <v>1649</v>
      </c>
      <c r="S2458" s="7">
        <v>234</v>
      </c>
      <c r="T2458" s="7" t="s">
        <v>123</v>
      </c>
      <c r="U2458" s="7" t="s">
        <v>221</v>
      </c>
      <c r="V2458" s="7" t="s">
        <v>422</v>
      </c>
      <c r="W2458" s="8">
        <v>0.12992424242424241</v>
      </c>
      <c r="X2458" s="8">
        <v>6.729924242424242</v>
      </c>
      <c r="Y2458" s="8">
        <v>0</v>
      </c>
      <c r="Z2458" s="8">
        <v>6.8598484848484844</v>
      </c>
      <c r="AA2458" s="8">
        <v>0</v>
      </c>
      <c r="AB2458" s="8">
        <v>0</v>
      </c>
      <c r="AC2458" s="8">
        <v>0</v>
      </c>
      <c r="AD2458" s="8">
        <v>0</v>
      </c>
      <c r="AE2458" s="8">
        <v>0</v>
      </c>
      <c r="AF2458" s="8">
        <v>0</v>
      </c>
      <c r="AG2458" s="8">
        <v>0</v>
      </c>
      <c r="AH2458" s="8">
        <v>0</v>
      </c>
      <c r="AI2458" s="8">
        <v>0</v>
      </c>
      <c r="AJ2458" s="8">
        <v>0</v>
      </c>
      <c r="AK2458" s="8">
        <v>0</v>
      </c>
      <c r="AL2458" s="8">
        <v>0</v>
      </c>
      <c r="AM2458" s="8">
        <v>0</v>
      </c>
      <c r="AN2458" s="8">
        <v>0</v>
      </c>
      <c r="AO2458" s="8">
        <v>0</v>
      </c>
      <c r="AP2458" s="8">
        <v>0</v>
      </c>
      <c r="AQ2458" s="8">
        <v>0</v>
      </c>
      <c r="AR2458" s="8">
        <v>0</v>
      </c>
      <c r="AS2458" s="8">
        <v>0</v>
      </c>
      <c r="AT2458" s="8">
        <v>0</v>
      </c>
      <c r="AU2458" s="7">
        <v>0</v>
      </c>
      <c r="AV2458" s="7">
        <v>0</v>
      </c>
      <c r="AW2458" s="7">
        <v>0</v>
      </c>
      <c r="AX2458" s="7">
        <v>0</v>
      </c>
      <c r="AY2458" s="7">
        <v>0</v>
      </c>
      <c r="AZ2458" s="7">
        <v>0</v>
      </c>
      <c r="BA2458" s="7">
        <v>0</v>
      </c>
      <c r="BB2458" s="7">
        <v>0</v>
      </c>
      <c r="BC2458" s="8">
        <v>0</v>
      </c>
      <c r="BD2458" s="8">
        <v>0</v>
      </c>
      <c r="BE2458" s="8">
        <v>0</v>
      </c>
      <c r="BF2458" s="8">
        <v>0</v>
      </c>
      <c r="BG2458" s="8">
        <v>0.12992424242424241</v>
      </c>
      <c r="BH2458" s="8">
        <v>6.729924242424242</v>
      </c>
      <c r="BI2458" s="8">
        <v>0</v>
      </c>
      <c r="BJ2458" s="8">
        <v>6.8598484848484844</v>
      </c>
      <c r="BK2458" s="8">
        <v>0</v>
      </c>
      <c r="BL2458" s="8">
        <v>0</v>
      </c>
      <c r="BM2458" s="8">
        <v>0</v>
      </c>
      <c r="BN2458" s="8">
        <v>0</v>
      </c>
      <c r="BO2458" s="8">
        <v>0</v>
      </c>
      <c r="BP2458" s="8">
        <v>0</v>
      </c>
      <c r="BQ2458" s="8">
        <v>0</v>
      </c>
      <c r="BR2458" s="8">
        <v>0</v>
      </c>
    </row>
    <row r="2459" spans="1:70" x14ac:dyDescent="0.25">
      <c r="A2459" s="6">
        <v>35142826</v>
      </c>
      <c r="B2459" t="s">
        <v>4379</v>
      </c>
      <c r="C2459" s="7" t="s">
        <v>93</v>
      </c>
      <c r="D2459" s="7" t="s">
        <v>94</v>
      </c>
      <c r="E2459" s="7" t="s">
        <v>95</v>
      </c>
      <c r="F2459" t="s">
        <v>2507</v>
      </c>
      <c r="G2459" t="s">
        <v>2508</v>
      </c>
      <c r="H2459" t="s">
        <v>1537</v>
      </c>
      <c r="I2459" t="s">
        <v>330</v>
      </c>
      <c r="J2459" t="s">
        <v>78</v>
      </c>
      <c r="K2459" t="s">
        <v>109</v>
      </c>
      <c r="L2459">
        <v>39.290599999999998</v>
      </c>
      <c r="M2459">
        <v>-120.9978</v>
      </c>
      <c r="N2459" s="7" t="s">
        <v>2398</v>
      </c>
      <c r="O2459" s="7" t="s">
        <v>4380</v>
      </c>
      <c r="P2459" s="7" t="s">
        <v>4353</v>
      </c>
      <c r="Q2459" s="7" t="s">
        <v>170</v>
      </c>
      <c r="R2459" s="7">
        <v>2521</v>
      </c>
      <c r="S2459" s="7">
        <v>752</v>
      </c>
      <c r="T2459" s="7" t="s">
        <v>220</v>
      </c>
      <c r="U2459" s="7"/>
      <c r="V2459" s="7" t="s">
        <v>101</v>
      </c>
      <c r="W2459" s="8">
        <v>1.5931818181818183</v>
      </c>
      <c r="X2459" s="8">
        <v>0</v>
      </c>
      <c r="Y2459" s="8">
        <v>0</v>
      </c>
      <c r="Z2459" s="8">
        <v>1.5931818181818183</v>
      </c>
      <c r="AA2459" s="8">
        <v>0</v>
      </c>
      <c r="AB2459" s="8">
        <v>0</v>
      </c>
      <c r="AC2459" s="8">
        <v>0</v>
      </c>
      <c r="AD2459" s="8">
        <v>0</v>
      </c>
      <c r="AE2459" s="8">
        <v>0</v>
      </c>
      <c r="AF2459" s="8">
        <v>0</v>
      </c>
      <c r="AG2459" s="8">
        <v>0</v>
      </c>
      <c r="AH2459" s="8">
        <v>0</v>
      </c>
      <c r="AI2459" s="8">
        <v>0</v>
      </c>
      <c r="AJ2459" s="8">
        <v>0</v>
      </c>
      <c r="AK2459" s="8">
        <v>0</v>
      </c>
      <c r="AL2459" s="8">
        <v>0</v>
      </c>
      <c r="AM2459" s="8">
        <v>1.593181818181818</v>
      </c>
      <c r="AN2459" s="8">
        <v>0</v>
      </c>
      <c r="AO2459" s="8">
        <v>0</v>
      </c>
      <c r="AP2459" s="8">
        <v>1.593181818181818</v>
      </c>
      <c r="AQ2459" s="8">
        <v>0</v>
      </c>
      <c r="AR2459" s="8">
        <v>0</v>
      </c>
      <c r="AS2459" s="8">
        <v>0</v>
      </c>
      <c r="AT2459" s="8">
        <v>0</v>
      </c>
      <c r="AU2459" s="7">
        <v>0</v>
      </c>
      <c r="AV2459" s="7">
        <v>0</v>
      </c>
      <c r="AW2459" s="7">
        <v>0</v>
      </c>
      <c r="AX2459" s="7">
        <v>0</v>
      </c>
      <c r="AY2459" s="7">
        <v>0</v>
      </c>
      <c r="AZ2459" s="7">
        <v>0</v>
      </c>
      <c r="BA2459" s="7">
        <v>0</v>
      </c>
      <c r="BB2459" s="7">
        <v>0</v>
      </c>
      <c r="BC2459" s="8">
        <v>0</v>
      </c>
      <c r="BD2459" s="8">
        <v>0</v>
      </c>
      <c r="BE2459" s="8">
        <v>0</v>
      </c>
      <c r="BF2459" s="8">
        <v>0</v>
      </c>
      <c r="BG2459" s="8">
        <v>0</v>
      </c>
      <c r="BH2459" s="8">
        <v>0</v>
      </c>
      <c r="BI2459" s="8">
        <v>0</v>
      </c>
      <c r="BJ2459" s="8">
        <v>0</v>
      </c>
      <c r="BK2459" s="8">
        <v>0</v>
      </c>
      <c r="BL2459" s="8">
        <v>0</v>
      </c>
      <c r="BM2459" s="8">
        <v>0</v>
      </c>
      <c r="BN2459" s="8">
        <v>0</v>
      </c>
      <c r="BO2459" s="8">
        <v>0</v>
      </c>
      <c r="BP2459" s="8">
        <v>0</v>
      </c>
      <c r="BQ2459" s="8">
        <v>0</v>
      </c>
      <c r="BR2459" s="8">
        <v>0</v>
      </c>
    </row>
    <row r="2460" spans="1:70" x14ac:dyDescent="0.25">
      <c r="A2460" s="6">
        <v>35419707</v>
      </c>
      <c r="B2460" t="s">
        <v>4381</v>
      </c>
      <c r="C2460" s="7" t="s">
        <v>421</v>
      </c>
      <c r="D2460" s="7" t="s">
        <v>2647</v>
      </c>
      <c r="E2460" s="7" t="s">
        <v>421</v>
      </c>
      <c r="F2460" t="s">
        <v>2507</v>
      </c>
      <c r="G2460" t="s">
        <v>2648</v>
      </c>
      <c r="H2460" t="s">
        <v>329</v>
      </c>
      <c r="I2460" t="s">
        <v>330</v>
      </c>
      <c r="J2460" t="s">
        <v>78</v>
      </c>
      <c r="K2460" t="s">
        <v>109</v>
      </c>
      <c r="L2460">
        <v>39.181129597000002</v>
      </c>
      <c r="M2460">
        <v>-120.9943842406</v>
      </c>
      <c r="N2460" s="7" t="s">
        <v>2229</v>
      </c>
      <c r="O2460" s="7" t="s">
        <v>4382</v>
      </c>
      <c r="P2460" s="7" t="s">
        <v>333</v>
      </c>
      <c r="Q2460" s="7" t="s">
        <v>122</v>
      </c>
      <c r="R2460" s="7">
        <v>1154</v>
      </c>
      <c r="S2460" s="7">
        <v>266</v>
      </c>
      <c r="T2460" s="7" t="s">
        <v>123</v>
      </c>
      <c r="U2460" s="7"/>
      <c r="V2460" s="7" t="s">
        <v>2625</v>
      </c>
      <c r="W2460" s="8">
        <v>0</v>
      </c>
      <c r="X2460" s="8">
        <v>2.69</v>
      </c>
      <c r="Y2460" s="8">
        <v>0</v>
      </c>
      <c r="Z2460" s="8">
        <v>2.69</v>
      </c>
      <c r="AA2460" s="8">
        <v>0</v>
      </c>
      <c r="AB2460" s="8">
        <v>0</v>
      </c>
      <c r="AC2460" s="8">
        <v>0</v>
      </c>
      <c r="AD2460" s="8">
        <v>0</v>
      </c>
      <c r="AE2460" s="8">
        <v>0</v>
      </c>
      <c r="AF2460" s="8">
        <v>0</v>
      </c>
      <c r="AG2460" s="8">
        <v>0</v>
      </c>
      <c r="AH2460" s="8">
        <v>0</v>
      </c>
      <c r="AI2460" s="8">
        <v>0</v>
      </c>
      <c r="AJ2460" s="8">
        <v>0</v>
      </c>
      <c r="AK2460" s="8">
        <v>0</v>
      </c>
      <c r="AL2460" s="8">
        <v>0</v>
      </c>
      <c r="AM2460" s="8">
        <v>0</v>
      </c>
      <c r="AN2460" s="8">
        <v>0</v>
      </c>
      <c r="AO2460" s="8">
        <v>0</v>
      </c>
      <c r="AP2460" s="8">
        <v>0</v>
      </c>
      <c r="AQ2460" s="8">
        <v>0</v>
      </c>
      <c r="AR2460" s="8">
        <v>0</v>
      </c>
      <c r="AS2460" s="8">
        <v>0</v>
      </c>
      <c r="AT2460" s="8">
        <v>0</v>
      </c>
      <c r="AU2460" s="7">
        <v>0</v>
      </c>
      <c r="AV2460" s="7">
        <v>0</v>
      </c>
      <c r="AW2460" s="7">
        <v>0</v>
      </c>
      <c r="AX2460" s="7">
        <v>0</v>
      </c>
      <c r="AY2460" s="7">
        <v>0</v>
      </c>
      <c r="AZ2460" s="7">
        <v>0</v>
      </c>
      <c r="BA2460" s="7">
        <v>0</v>
      </c>
      <c r="BB2460" s="7">
        <v>0</v>
      </c>
      <c r="BC2460" s="8">
        <v>0</v>
      </c>
      <c r="BD2460" s="8">
        <v>2.69</v>
      </c>
      <c r="BE2460" s="8">
        <v>0</v>
      </c>
      <c r="BF2460" s="8">
        <v>2.69</v>
      </c>
      <c r="BG2460" s="8">
        <v>0</v>
      </c>
      <c r="BH2460" s="8">
        <v>0</v>
      </c>
      <c r="BI2460" s="8">
        <v>0</v>
      </c>
      <c r="BJ2460" s="8">
        <v>0</v>
      </c>
      <c r="BK2460" s="8">
        <v>0</v>
      </c>
      <c r="BL2460" s="8">
        <v>0</v>
      </c>
      <c r="BM2460" s="8">
        <v>0</v>
      </c>
      <c r="BN2460" s="8">
        <v>0</v>
      </c>
      <c r="BO2460" s="8">
        <v>0</v>
      </c>
      <c r="BP2460" s="8">
        <v>0</v>
      </c>
      <c r="BQ2460" s="8">
        <v>0</v>
      </c>
      <c r="BR2460" s="8">
        <v>0</v>
      </c>
    </row>
    <row r="2461" spans="1:70" x14ac:dyDescent="0.25">
      <c r="A2461" s="6">
        <v>35419708</v>
      </c>
      <c r="B2461" t="s">
        <v>4383</v>
      </c>
      <c r="C2461" s="7" t="s">
        <v>421</v>
      </c>
      <c r="D2461" s="7" t="s">
        <v>2647</v>
      </c>
      <c r="E2461" s="7" t="s">
        <v>421</v>
      </c>
      <c r="F2461" t="s">
        <v>2507</v>
      </c>
      <c r="G2461" t="s">
        <v>2648</v>
      </c>
      <c r="H2461" t="s">
        <v>329</v>
      </c>
      <c r="I2461" t="s">
        <v>330</v>
      </c>
      <c r="J2461" t="s">
        <v>78</v>
      </c>
      <c r="K2461" t="s">
        <v>109</v>
      </c>
      <c r="L2461">
        <v>39.172251900399999</v>
      </c>
      <c r="M2461">
        <v>-120.9914930427</v>
      </c>
      <c r="N2461" s="7" t="s">
        <v>2229</v>
      </c>
      <c r="O2461" s="7" t="s">
        <v>4382</v>
      </c>
      <c r="P2461" s="7" t="s">
        <v>333</v>
      </c>
      <c r="Q2461" s="7" t="s">
        <v>122</v>
      </c>
      <c r="R2461" s="7">
        <v>1154</v>
      </c>
      <c r="S2461" s="7">
        <v>266</v>
      </c>
      <c r="T2461" s="7" t="s">
        <v>123</v>
      </c>
      <c r="U2461" s="7"/>
      <c r="V2461" s="7" t="s">
        <v>2625</v>
      </c>
      <c r="W2461" s="8">
        <v>0</v>
      </c>
      <c r="X2461" s="8">
        <v>3.07</v>
      </c>
      <c r="Y2461" s="8">
        <v>0</v>
      </c>
      <c r="Z2461" s="8">
        <v>3.07</v>
      </c>
      <c r="AA2461" s="8">
        <v>0</v>
      </c>
      <c r="AB2461" s="8">
        <v>0</v>
      </c>
      <c r="AC2461" s="8">
        <v>0</v>
      </c>
      <c r="AD2461" s="8">
        <v>0</v>
      </c>
      <c r="AE2461" s="8">
        <v>0</v>
      </c>
      <c r="AF2461" s="8">
        <v>0</v>
      </c>
      <c r="AG2461" s="8">
        <v>0</v>
      </c>
      <c r="AH2461" s="8">
        <v>0</v>
      </c>
      <c r="AI2461" s="8">
        <v>0</v>
      </c>
      <c r="AJ2461" s="8">
        <v>0</v>
      </c>
      <c r="AK2461" s="8">
        <v>0</v>
      </c>
      <c r="AL2461" s="8">
        <v>0</v>
      </c>
      <c r="AM2461" s="8">
        <v>0</v>
      </c>
      <c r="AN2461" s="8">
        <v>0</v>
      </c>
      <c r="AO2461" s="8">
        <v>0</v>
      </c>
      <c r="AP2461" s="8">
        <v>0</v>
      </c>
      <c r="AQ2461" s="8">
        <v>0</v>
      </c>
      <c r="AR2461" s="8">
        <v>0</v>
      </c>
      <c r="AS2461" s="8">
        <v>0</v>
      </c>
      <c r="AT2461" s="8">
        <v>0</v>
      </c>
      <c r="AU2461" s="7">
        <v>0</v>
      </c>
      <c r="AV2461" s="7">
        <v>0</v>
      </c>
      <c r="AW2461" s="7">
        <v>0</v>
      </c>
      <c r="AX2461" s="7">
        <v>0</v>
      </c>
      <c r="AY2461" s="7">
        <v>0</v>
      </c>
      <c r="AZ2461" s="7">
        <v>0</v>
      </c>
      <c r="BA2461" s="7">
        <v>0</v>
      </c>
      <c r="BB2461" s="7">
        <v>0</v>
      </c>
      <c r="BC2461" s="8">
        <v>0</v>
      </c>
      <c r="BD2461" s="8">
        <v>3.07</v>
      </c>
      <c r="BE2461" s="8">
        <v>0</v>
      </c>
      <c r="BF2461" s="8">
        <v>3.07</v>
      </c>
      <c r="BG2461" s="8">
        <v>0</v>
      </c>
      <c r="BH2461" s="8">
        <v>0</v>
      </c>
      <c r="BI2461" s="8">
        <v>0</v>
      </c>
      <c r="BJ2461" s="8">
        <v>0</v>
      </c>
      <c r="BK2461" s="8">
        <v>0</v>
      </c>
      <c r="BL2461" s="8">
        <v>0</v>
      </c>
      <c r="BM2461" s="8">
        <v>0</v>
      </c>
      <c r="BN2461" s="8">
        <v>0</v>
      </c>
      <c r="BO2461" s="8">
        <v>0</v>
      </c>
      <c r="BP2461" s="8">
        <v>0</v>
      </c>
      <c r="BQ2461" s="8">
        <v>0</v>
      </c>
      <c r="BR2461" s="8">
        <v>0</v>
      </c>
    </row>
    <row r="2462" spans="1:70" x14ac:dyDescent="0.25">
      <c r="A2462" s="6">
        <v>35419709</v>
      </c>
      <c r="B2462" t="s">
        <v>4384</v>
      </c>
      <c r="C2462" s="7" t="s">
        <v>421</v>
      </c>
      <c r="D2462" s="7" t="s">
        <v>2647</v>
      </c>
      <c r="E2462" s="7" t="s">
        <v>421</v>
      </c>
      <c r="F2462" t="s">
        <v>2507</v>
      </c>
      <c r="G2462" t="s">
        <v>2648</v>
      </c>
      <c r="H2462" t="s">
        <v>329</v>
      </c>
      <c r="I2462" t="s">
        <v>330</v>
      </c>
      <c r="J2462" t="s">
        <v>78</v>
      </c>
      <c r="K2462" t="s">
        <v>109</v>
      </c>
      <c r="L2462">
        <v>39.1665589893</v>
      </c>
      <c r="M2462">
        <v>-120.98934684779999</v>
      </c>
      <c r="N2462" s="7" t="s">
        <v>2229</v>
      </c>
      <c r="O2462" s="7" t="s">
        <v>4382</v>
      </c>
      <c r="P2462" s="7" t="s">
        <v>333</v>
      </c>
      <c r="Q2462" s="7" t="s">
        <v>122</v>
      </c>
      <c r="R2462" s="7">
        <v>1154</v>
      </c>
      <c r="S2462" s="7">
        <v>266</v>
      </c>
      <c r="T2462" s="7" t="s">
        <v>123</v>
      </c>
      <c r="U2462" s="7"/>
      <c r="V2462" s="7" t="s">
        <v>2625</v>
      </c>
      <c r="W2462" s="8">
        <v>0</v>
      </c>
      <c r="X2462" s="8">
        <v>2.2200000000000002</v>
      </c>
      <c r="Y2462" s="8">
        <v>0</v>
      </c>
      <c r="Z2462" s="8">
        <v>2.2200000000000002</v>
      </c>
      <c r="AA2462" s="8">
        <v>0</v>
      </c>
      <c r="AB2462" s="8">
        <v>0</v>
      </c>
      <c r="AC2462" s="8">
        <v>0</v>
      </c>
      <c r="AD2462" s="8">
        <v>0</v>
      </c>
      <c r="AE2462" s="8">
        <v>0</v>
      </c>
      <c r="AF2462" s="8">
        <v>0</v>
      </c>
      <c r="AG2462" s="8">
        <v>0</v>
      </c>
      <c r="AH2462" s="8">
        <v>0</v>
      </c>
      <c r="AI2462" s="8">
        <v>0</v>
      </c>
      <c r="AJ2462" s="8">
        <v>0</v>
      </c>
      <c r="AK2462" s="8">
        <v>0</v>
      </c>
      <c r="AL2462" s="8">
        <v>0</v>
      </c>
      <c r="AM2462" s="8">
        <v>0</v>
      </c>
      <c r="AN2462" s="8">
        <v>0</v>
      </c>
      <c r="AO2462" s="8">
        <v>0</v>
      </c>
      <c r="AP2462" s="8">
        <v>0</v>
      </c>
      <c r="AQ2462" s="8">
        <v>0</v>
      </c>
      <c r="AR2462" s="8">
        <v>0</v>
      </c>
      <c r="AS2462" s="8">
        <v>0</v>
      </c>
      <c r="AT2462" s="8">
        <v>0</v>
      </c>
      <c r="AU2462" s="7">
        <v>0</v>
      </c>
      <c r="AV2462" s="7">
        <v>0</v>
      </c>
      <c r="AW2462" s="7">
        <v>0</v>
      </c>
      <c r="AX2462" s="7">
        <v>0</v>
      </c>
      <c r="AY2462" s="7">
        <v>0</v>
      </c>
      <c r="AZ2462" s="7">
        <v>0</v>
      </c>
      <c r="BA2462" s="7">
        <v>0</v>
      </c>
      <c r="BB2462" s="7">
        <v>0</v>
      </c>
      <c r="BC2462" s="8">
        <v>0</v>
      </c>
      <c r="BD2462" s="8">
        <v>2.2200000000000002</v>
      </c>
      <c r="BE2462" s="8">
        <v>0</v>
      </c>
      <c r="BF2462" s="8">
        <v>2.2200000000000002</v>
      </c>
      <c r="BG2462" s="8">
        <v>0</v>
      </c>
      <c r="BH2462" s="8">
        <v>0</v>
      </c>
      <c r="BI2462" s="8">
        <v>0</v>
      </c>
      <c r="BJ2462" s="8">
        <v>0</v>
      </c>
      <c r="BK2462" s="8">
        <v>0</v>
      </c>
      <c r="BL2462" s="8">
        <v>0</v>
      </c>
      <c r="BM2462" s="8">
        <v>0</v>
      </c>
      <c r="BN2462" s="8">
        <v>0</v>
      </c>
      <c r="BO2462" s="8">
        <v>0</v>
      </c>
      <c r="BP2462" s="8">
        <v>0</v>
      </c>
      <c r="BQ2462" s="8">
        <v>0</v>
      </c>
      <c r="BR2462" s="8">
        <v>0</v>
      </c>
    </row>
    <row r="2463" spans="1:70" x14ac:dyDescent="0.25">
      <c r="A2463" s="6">
        <v>35419710</v>
      </c>
      <c r="B2463" t="s">
        <v>4385</v>
      </c>
      <c r="C2463" s="7" t="s">
        <v>421</v>
      </c>
      <c r="D2463" s="7" t="s">
        <v>2647</v>
      </c>
      <c r="E2463" s="7" t="s">
        <v>421</v>
      </c>
      <c r="F2463" t="s">
        <v>2507</v>
      </c>
      <c r="G2463" t="s">
        <v>2648</v>
      </c>
      <c r="H2463" t="s">
        <v>329</v>
      </c>
      <c r="I2463" t="s">
        <v>330</v>
      </c>
      <c r="J2463" t="s">
        <v>78</v>
      </c>
      <c r="K2463" t="s">
        <v>109</v>
      </c>
      <c r="L2463">
        <v>39.1821231017</v>
      </c>
      <c r="M2463">
        <v>-121.0021959427</v>
      </c>
      <c r="N2463" s="7" t="s">
        <v>2229</v>
      </c>
      <c r="O2463" s="7" t="s">
        <v>4382</v>
      </c>
      <c r="P2463" s="7" t="s">
        <v>333</v>
      </c>
      <c r="Q2463" s="7" t="s">
        <v>122</v>
      </c>
      <c r="R2463" s="7">
        <v>1154</v>
      </c>
      <c r="S2463" s="7">
        <v>266</v>
      </c>
      <c r="T2463" s="7" t="s">
        <v>123</v>
      </c>
      <c r="U2463" s="7"/>
      <c r="V2463" s="7" t="s">
        <v>790</v>
      </c>
      <c r="W2463" s="8">
        <v>0</v>
      </c>
      <c r="X2463" s="8">
        <v>2.2799999999999998</v>
      </c>
      <c r="Y2463" s="8">
        <v>0</v>
      </c>
      <c r="Z2463" s="8">
        <v>2.2799999999999998</v>
      </c>
      <c r="AA2463" s="8">
        <v>0</v>
      </c>
      <c r="AB2463" s="8">
        <v>0</v>
      </c>
      <c r="AC2463" s="8">
        <v>0</v>
      </c>
      <c r="AD2463" s="8">
        <v>0</v>
      </c>
      <c r="AE2463" s="8">
        <v>0</v>
      </c>
      <c r="AF2463" s="8">
        <v>0</v>
      </c>
      <c r="AG2463" s="8">
        <v>0</v>
      </c>
      <c r="AH2463" s="8">
        <v>0</v>
      </c>
      <c r="AI2463" s="8">
        <v>0</v>
      </c>
      <c r="AJ2463" s="8">
        <v>0</v>
      </c>
      <c r="AK2463" s="8">
        <v>0</v>
      </c>
      <c r="AL2463" s="8">
        <v>0</v>
      </c>
      <c r="AM2463" s="8">
        <v>0</v>
      </c>
      <c r="AN2463" s="8">
        <v>0</v>
      </c>
      <c r="AO2463" s="8">
        <v>0</v>
      </c>
      <c r="AP2463" s="8">
        <v>0</v>
      </c>
      <c r="AQ2463" s="8">
        <v>0</v>
      </c>
      <c r="AR2463" s="8">
        <v>0</v>
      </c>
      <c r="AS2463" s="8">
        <v>0</v>
      </c>
      <c r="AT2463" s="8">
        <v>0</v>
      </c>
      <c r="AU2463" s="7">
        <v>0</v>
      </c>
      <c r="AV2463" s="7">
        <v>0</v>
      </c>
      <c r="AW2463" s="7">
        <v>0</v>
      </c>
      <c r="AX2463" s="7">
        <v>0</v>
      </c>
      <c r="AY2463" s="7">
        <v>0</v>
      </c>
      <c r="AZ2463" s="7">
        <v>0</v>
      </c>
      <c r="BA2463" s="7">
        <v>0</v>
      </c>
      <c r="BB2463" s="7">
        <v>0</v>
      </c>
      <c r="BC2463" s="8">
        <v>0</v>
      </c>
      <c r="BD2463" s="8">
        <v>2.2799999999999998</v>
      </c>
      <c r="BE2463" s="8">
        <v>0</v>
      </c>
      <c r="BF2463" s="8">
        <v>2.2799999999999998</v>
      </c>
      <c r="BG2463" s="8">
        <v>0</v>
      </c>
      <c r="BH2463" s="8">
        <v>0</v>
      </c>
      <c r="BI2463" s="8">
        <v>0</v>
      </c>
      <c r="BJ2463" s="8">
        <v>0</v>
      </c>
      <c r="BK2463" s="8">
        <v>0</v>
      </c>
      <c r="BL2463" s="8">
        <v>0</v>
      </c>
      <c r="BM2463" s="8">
        <v>0</v>
      </c>
      <c r="BN2463" s="8">
        <v>0</v>
      </c>
      <c r="BO2463" s="8">
        <v>0</v>
      </c>
      <c r="BP2463" s="8">
        <v>0</v>
      </c>
      <c r="BQ2463" s="8">
        <v>0</v>
      </c>
      <c r="BR2463" s="8">
        <v>0</v>
      </c>
    </row>
    <row r="2464" spans="1:70" x14ac:dyDescent="0.25">
      <c r="A2464" s="6">
        <v>35419711</v>
      </c>
      <c r="B2464" t="s">
        <v>4386</v>
      </c>
      <c r="C2464" s="7" t="s">
        <v>421</v>
      </c>
      <c r="D2464" s="7" t="s">
        <v>2647</v>
      </c>
      <c r="E2464" s="7" t="s">
        <v>421</v>
      </c>
      <c r="F2464" t="s">
        <v>2507</v>
      </c>
      <c r="G2464" t="s">
        <v>2648</v>
      </c>
      <c r="H2464" t="s">
        <v>329</v>
      </c>
      <c r="I2464" t="s">
        <v>330</v>
      </c>
      <c r="J2464" t="s">
        <v>78</v>
      </c>
      <c r="K2464" t="s">
        <v>109</v>
      </c>
      <c r="L2464">
        <v>39.160188912800002</v>
      </c>
      <c r="M2464">
        <v>-120.98865695800001</v>
      </c>
      <c r="N2464" s="7" t="s">
        <v>2229</v>
      </c>
      <c r="O2464" s="7" t="s">
        <v>4382</v>
      </c>
      <c r="P2464" s="7" t="s">
        <v>333</v>
      </c>
      <c r="Q2464" s="7" t="s">
        <v>122</v>
      </c>
      <c r="R2464" s="7">
        <v>1154</v>
      </c>
      <c r="S2464" s="7">
        <v>266</v>
      </c>
      <c r="T2464" s="7" t="s">
        <v>123</v>
      </c>
      <c r="U2464" s="7"/>
      <c r="V2464" s="7" t="s">
        <v>790</v>
      </c>
      <c r="W2464" s="8">
        <v>0</v>
      </c>
      <c r="X2464" s="8">
        <v>1.38</v>
      </c>
      <c r="Y2464" s="8">
        <v>0</v>
      </c>
      <c r="Z2464" s="8">
        <v>1.38</v>
      </c>
      <c r="AA2464" s="8">
        <v>0</v>
      </c>
      <c r="AB2464" s="8">
        <v>0</v>
      </c>
      <c r="AC2464" s="8">
        <v>0</v>
      </c>
      <c r="AD2464" s="8">
        <v>0</v>
      </c>
      <c r="AE2464" s="8">
        <v>0</v>
      </c>
      <c r="AF2464" s="8">
        <v>0</v>
      </c>
      <c r="AG2464" s="8">
        <v>0</v>
      </c>
      <c r="AH2464" s="8">
        <v>0</v>
      </c>
      <c r="AI2464" s="8">
        <v>0</v>
      </c>
      <c r="AJ2464" s="8">
        <v>0</v>
      </c>
      <c r="AK2464" s="8">
        <v>0</v>
      </c>
      <c r="AL2464" s="8">
        <v>0</v>
      </c>
      <c r="AM2464" s="8">
        <v>0</v>
      </c>
      <c r="AN2464" s="8">
        <v>0</v>
      </c>
      <c r="AO2464" s="8">
        <v>0</v>
      </c>
      <c r="AP2464" s="8">
        <v>0</v>
      </c>
      <c r="AQ2464" s="8">
        <v>0</v>
      </c>
      <c r="AR2464" s="8">
        <v>0</v>
      </c>
      <c r="AS2464" s="8">
        <v>0</v>
      </c>
      <c r="AT2464" s="8">
        <v>0</v>
      </c>
      <c r="AU2464" s="7">
        <v>0</v>
      </c>
      <c r="AV2464" s="7">
        <v>0</v>
      </c>
      <c r="AW2464" s="7">
        <v>0</v>
      </c>
      <c r="AX2464" s="7">
        <v>0</v>
      </c>
      <c r="AY2464" s="7">
        <v>0</v>
      </c>
      <c r="AZ2464" s="7">
        <v>0</v>
      </c>
      <c r="BA2464" s="7">
        <v>0</v>
      </c>
      <c r="BB2464" s="7">
        <v>0</v>
      </c>
      <c r="BC2464" s="8">
        <v>0</v>
      </c>
      <c r="BD2464" s="8">
        <v>0</v>
      </c>
      <c r="BE2464" s="8">
        <v>0</v>
      </c>
      <c r="BF2464" s="8">
        <v>0</v>
      </c>
      <c r="BG2464" s="8">
        <v>0</v>
      </c>
      <c r="BH2464" s="8">
        <v>1.38</v>
      </c>
      <c r="BI2464" s="8">
        <v>0</v>
      </c>
      <c r="BJ2464" s="8">
        <v>1.38</v>
      </c>
      <c r="BK2464" s="8">
        <v>0</v>
      </c>
      <c r="BL2464" s="8">
        <v>0</v>
      </c>
      <c r="BM2464" s="8">
        <v>0</v>
      </c>
      <c r="BN2464" s="8">
        <v>0</v>
      </c>
      <c r="BO2464" s="8">
        <v>0</v>
      </c>
      <c r="BP2464" s="8">
        <v>0</v>
      </c>
      <c r="BQ2464" s="8">
        <v>0</v>
      </c>
      <c r="BR2464" s="8">
        <v>0</v>
      </c>
    </row>
    <row r="2465" spans="1:70" x14ac:dyDescent="0.25">
      <c r="A2465" s="6">
        <v>35419712</v>
      </c>
      <c r="B2465" t="s">
        <v>4387</v>
      </c>
      <c r="C2465" s="7" t="s">
        <v>421</v>
      </c>
      <c r="D2465" s="7" t="s">
        <v>2647</v>
      </c>
      <c r="E2465" s="7" t="s">
        <v>421</v>
      </c>
      <c r="F2465" t="s">
        <v>2507</v>
      </c>
      <c r="G2465" t="s">
        <v>2648</v>
      </c>
      <c r="H2465" t="s">
        <v>329</v>
      </c>
      <c r="I2465" t="s">
        <v>330</v>
      </c>
      <c r="J2465" t="s">
        <v>78</v>
      </c>
      <c r="K2465" t="s">
        <v>109</v>
      </c>
      <c r="L2465">
        <v>39.157834096599998</v>
      </c>
      <c r="M2465">
        <v>-120.9812343695</v>
      </c>
      <c r="N2465" s="7" t="s">
        <v>2229</v>
      </c>
      <c r="O2465" s="7" t="s">
        <v>4382</v>
      </c>
      <c r="P2465" s="7" t="s">
        <v>333</v>
      </c>
      <c r="Q2465" s="7" t="s">
        <v>122</v>
      </c>
      <c r="R2465" s="7">
        <v>1154</v>
      </c>
      <c r="S2465" s="7">
        <v>266</v>
      </c>
      <c r="T2465" s="7" t="s">
        <v>123</v>
      </c>
      <c r="U2465" s="7"/>
      <c r="V2465" s="7" t="s">
        <v>790</v>
      </c>
      <c r="W2465" s="8">
        <v>0</v>
      </c>
      <c r="X2465" s="8">
        <v>1.86</v>
      </c>
      <c r="Y2465" s="8">
        <v>0</v>
      </c>
      <c r="Z2465" s="8">
        <v>1.86</v>
      </c>
      <c r="AA2465" s="8">
        <v>0</v>
      </c>
      <c r="AB2465" s="8">
        <v>0</v>
      </c>
      <c r="AC2465" s="8">
        <v>0</v>
      </c>
      <c r="AD2465" s="8">
        <v>0</v>
      </c>
      <c r="AE2465" s="8">
        <v>0</v>
      </c>
      <c r="AF2465" s="8">
        <v>0</v>
      </c>
      <c r="AG2465" s="8">
        <v>0</v>
      </c>
      <c r="AH2465" s="8">
        <v>0</v>
      </c>
      <c r="AI2465" s="8">
        <v>0</v>
      </c>
      <c r="AJ2465" s="8">
        <v>0</v>
      </c>
      <c r="AK2465" s="8">
        <v>0</v>
      </c>
      <c r="AL2465" s="8">
        <v>0</v>
      </c>
      <c r="AM2465" s="8">
        <v>0</v>
      </c>
      <c r="AN2465" s="8">
        <v>0</v>
      </c>
      <c r="AO2465" s="8">
        <v>0</v>
      </c>
      <c r="AP2465" s="8">
        <v>0</v>
      </c>
      <c r="AQ2465" s="8">
        <v>0</v>
      </c>
      <c r="AR2465" s="8">
        <v>0</v>
      </c>
      <c r="AS2465" s="8">
        <v>0</v>
      </c>
      <c r="AT2465" s="8">
        <v>0</v>
      </c>
      <c r="AU2465" s="7">
        <v>0</v>
      </c>
      <c r="AV2465" s="7">
        <v>0</v>
      </c>
      <c r="AW2465" s="7">
        <v>0</v>
      </c>
      <c r="AX2465" s="7">
        <v>0</v>
      </c>
      <c r="AY2465" s="7">
        <v>0</v>
      </c>
      <c r="AZ2465" s="7">
        <v>0</v>
      </c>
      <c r="BA2465" s="7">
        <v>0</v>
      </c>
      <c r="BB2465" s="7">
        <v>0</v>
      </c>
      <c r="BC2465" s="8">
        <v>0</v>
      </c>
      <c r="BD2465" s="8">
        <v>0</v>
      </c>
      <c r="BE2465" s="8">
        <v>0</v>
      </c>
      <c r="BF2465" s="8">
        <v>0</v>
      </c>
      <c r="BG2465" s="8">
        <v>0</v>
      </c>
      <c r="BH2465" s="8">
        <v>1.86</v>
      </c>
      <c r="BI2465" s="8">
        <v>0</v>
      </c>
      <c r="BJ2465" s="8">
        <v>1.86</v>
      </c>
      <c r="BK2465" s="8">
        <v>0</v>
      </c>
      <c r="BL2465" s="8">
        <v>0</v>
      </c>
      <c r="BM2465" s="8">
        <v>0</v>
      </c>
      <c r="BN2465" s="8">
        <v>0</v>
      </c>
      <c r="BO2465" s="8">
        <v>0</v>
      </c>
      <c r="BP2465" s="8">
        <v>0</v>
      </c>
      <c r="BQ2465" s="8">
        <v>0</v>
      </c>
      <c r="BR2465" s="8">
        <v>0</v>
      </c>
    </row>
    <row r="2466" spans="1:70" x14ac:dyDescent="0.25">
      <c r="A2466" s="6">
        <v>35419713</v>
      </c>
      <c r="B2466" t="s">
        <v>4388</v>
      </c>
      <c r="C2466" s="7" t="s">
        <v>421</v>
      </c>
      <c r="D2466" s="7" t="s">
        <v>2647</v>
      </c>
      <c r="E2466" s="7" t="s">
        <v>421</v>
      </c>
      <c r="F2466" t="s">
        <v>2507</v>
      </c>
      <c r="G2466" t="s">
        <v>2648</v>
      </c>
      <c r="H2466" t="s">
        <v>329</v>
      </c>
      <c r="I2466" t="s">
        <v>330</v>
      </c>
      <c r="J2466" t="s">
        <v>78</v>
      </c>
      <c r="K2466" t="s">
        <v>109</v>
      </c>
      <c r="L2466">
        <v>39.152340800499999</v>
      </c>
      <c r="M2466">
        <v>-120.9825581627</v>
      </c>
      <c r="N2466" s="7" t="s">
        <v>2229</v>
      </c>
      <c r="O2466" s="7" t="s">
        <v>4382</v>
      </c>
      <c r="P2466" s="7" t="s">
        <v>333</v>
      </c>
      <c r="Q2466" s="7" t="s">
        <v>122</v>
      </c>
      <c r="R2466" s="7">
        <v>1154</v>
      </c>
      <c r="S2466" s="7">
        <v>266</v>
      </c>
      <c r="T2466" s="7" t="s">
        <v>123</v>
      </c>
      <c r="U2466" s="7"/>
      <c r="V2466" s="7" t="s">
        <v>790</v>
      </c>
      <c r="W2466" s="8">
        <v>0</v>
      </c>
      <c r="X2466" s="8">
        <v>2.76</v>
      </c>
      <c r="Y2466" s="8">
        <v>0</v>
      </c>
      <c r="Z2466" s="8">
        <v>2.76</v>
      </c>
      <c r="AA2466" s="8">
        <v>0</v>
      </c>
      <c r="AB2466" s="8">
        <v>0</v>
      </c>
      <c r="AC2466" s="8">
        <v>0</v>
      </c>
      <c r="AD2466" s="8">
        <v>0</v>
      </c>
      <c r="AE2466" s="8">
        <v>0</v>
      </c>
      <c r="AF2466" s="8">
        <v>0</v>
      </c>
      <c r="AG2466" s="8">
        <v>0</v>
      </c>
      <c r="AH2466" s="8">
        <v>0</v>
      </c>
      <c r="AI2466" s="8">
        <v>0</v>
      </c>
      <c r="AJ2466" s="8">
        <v>0</v>
      </c>
      <c r="AK2466" s="8">
        <v>0</v>
      </c>
      <c r="AL2466" s="8">
        <v>0</v>
      </c>
      <c r="AM2466" s="8">
        <v>0</v>
      </c>
      <c r="AN2466" s="8">
        <v>0</v>
      </c>
      <c r="AO2466" s="8">
        <v>0</v>
      </c>
      <c r="AP2466" s="8">
        <v>0</v>
      </c>
      <c r="AQ2466" s="8">
        <v>0</v>
      </c>
      <c r="AR2466" s="8">
        <v>0</v>
      </c>
      <c r="AS2466" s="8">
        <v>0</v>
      </c>
      <c r="AT2466" s="8">
        <v>0</v>
      </c>
      <c r="AU2466" s="7">
        <v>0</v>
      </c>
      <c r="AV2466" s="7">
        <v>0</v>
      </c>
      <c r="AW2466" s="7">
        <v>0</v>
      </c>
      <c r="AX2466" s="7">
        <v>0</v>
      </c>
      <c r="AY2466" s="7">
        <v>0</v>
      </c>
      <c r="AZ2466" s="7">
        <v>0</v>
      </c>
      <c r="BA2466" s="7">
        <v>0</v>
      </c>
      <c r="BB2466" s="7">
        <v>0</v>
      </c>
      <c r="BC2466" s="8">
        <v>0</v>
      </c>
      <c r="BD2466" s="8">
        <v>0</v>
      </c>
      <c r="BE2466" s="8">
        <v>0</v>
      </c>
      <c r="BF2466" s="8">
        <v>0</v>
      </c>
      <c r="BG2466" s="8">
        <v>0</v>
      </c>
      <c r="BH2466" s="8">
        <v>2.76</v>
      </c>
      <c r="BI2466" s="8">
        <v>0</v>
      </c>
      <c r="BJ2466" s="8">
        <v>2.76</v>
      </c>
      <c r="BK2466" s="8">
        <v>0</v>
      </c>
      <c r="BL2466" s="8">
        <v>0</v>
      </c>
      <c r="BM2466" s="8">
        <v>0</v>
      </c>
      <c r="BN2466" s="8">
        <v>0</v>
      </c>
      <c r="BO2466" s="8">
        <v>0</v>
      </c>
      <c r="BP2466" s="8">
        <v>0</v>
      </c>
      <c r="BQ2466" s="8">
        <v>0</v>
      </c>
      <c r="BR2466" s="8">
        <v>0</v>
      </c>
    </row>
    <row r="2467" spans="1:70" x14ac:dyDescent="0.25">
      <c r="A2467" s="6">
        <v>35419714</v>
      </c>
      <c r="B2467" t="s">
        <v>4389</v>
      </c>
      <c r="C2467" s="7" t="s">
        <v>421</v>
      </c>
      <c r="D2467" s="7" t="s">
        <v>2647</v>
      </c>
      <c r="E2467" s="7" t="s">
        <v>421</v>
      </c>
      <c r="F2467" t="s">
        <v>2507</v>
      </c>
      <c r="G2467" t="s">
        <v>2648</v>
      </c>
      <c r="H2467" t="s">
        <v>329</v>
      </c>
      <c r="I2467" t="s">
        <v>330</v>
      </c>
      <c r="J2467" t="s">
        <v>78</v>
      </c>
      <c r="K2467" t="s">
        <v>109</v>
      </c>
      <c r="L2467">
        <v>39.149845788699999</v>
      </c>
      <c r="M2467">
        <v>-120.9744227747</v>
      </c>
      <c r="N2467" s="7" t="s">
        <v>2229</v>
      </c>
      <c r="O2467" s="7" t="s">
        <v>4382</v>
      </c>
      <c r="P2467" s="7" t="s">
        <v>333</v>
      </c>
      <c r="Q2467" s="7" t="s">
        <v>122</v>
      </c>
      <c r="R2467" s="7">
        <v>1154</v>
      </c>
      <c r="S2467" s="7">
        <v>266</v>
      </c>
      <c r="T2467" s="7" t="s">
        <v>123</v>
      </c>
      <c r="U2467" s="7"/>
      <c r="V2467" s="7" t="s">
        <v>790</v>
      </c>
      <c r="W2467" s="8">
        <v>0</v>
      </c>
      <c r="X2467" s="8">
        <v>1.26</v>
      </c>
      <c r="Y2467" s="8">
        <v>0</v>
      </c>
      <c r="Z2467" s="8">
        <v>1.26</v>
      </c>
      <c r="AA2467" s="8">
        <v>0</v>
      </c>
      <c r="AB2467" s="8">
        <v>0</v>
      </c>
      <c r="AC2467" s="8">
        <v>0</v>
      </c>
      <c r="AD2467" s="8">
        <v>0</v>
      </c>
      <c r="AE2467" s="8">
        <v>0</v>
      </c>
      <c r="AF2467" s="8">
        <v>0</v>
      </c>
      <c r="AG2467" s="8">
        <v>0</v>
      </c>
      <c r="AH2467" s="8">
        <v>0</v>
      </c>
      <c r="AI2467" s="8">
        <v>0</v>
      </c>
      <c r="AJ2467" s="8">
        <v>0</v>
      </c>
      <c r="AK2467" s="8">
        <v>0</v>
      </c>
      <c r="AL2467" s="8">
        <v>0</v>
      </c>
      <c r="AM2467" s="8">
        <v>0</v>
      </c>
      <c r="AN2467" s="8">
        <v>0</v>
      </c>
      <c r="AO2467" s="8">
        <v>0</v>
      </c>
      <c r="AP2467" s="8">
        <v>0</v>
      </c>
      <c r="AQ2467" s="8">
        <v>0</v>
      </c>
      <c r="AR2467" s="8">
        <v>0</v>
      </c>
      <c r="AS2467" s="8">
        <v>0</v>
      </c>
      <c r="AT2467" s="8">
        <v>0</v>
      </c>
      <c r="AU2467" s="7">
        <v>0</v>
      </c>
      <c r="AV2467" s="7">
        <v>0</v>
      </c>
      <c r="AW2467" s="7">
        <v>0</v>
      </c>
      <c r="AX2467" s="7">
        <v>0</v>
      </c>
      <c r="AY2467" s="7">
        <v>0</v>
      </c>
      <c r="AZ2467" s="7">
        <v>0</v>
      </c>
      <c r="BA2467" s="7">
        <v>0</v>
      </c>
      <c r="BB2467" s="7">
        <v>0</v>
      </c>
      <c r="BC2467" s="8">
        <v>0</v>
      </c>
      <c r="BD2467" s="8">
        <v>0</v>
      </c>
      <c r="BE2467" s="8">
        <v>0</v>
      </c>
      <c r="BF2467" s="8">
        <v>0</v>
      </c>
      <c r="BG2467" s="8">
        <v>0</v>
      </c>
      <c r="BH2467" s="8">
        <v>1.26</v>
      </c>
      <c r="BI2467" s="8">
        <v>0</v>
      </c>
      <c r="BJ2467" s="8">
        <v>1.26</v>
      </c>
      <c r="BK2467" s="8">
        <v>0</v>
      </c>
      <c r="BL2467" s="8">
        <v>0</v>
      </c>
      <c r="BM2467" s="8">
        <v>0</v>
      </c>
      <c r="BN2467" s="8">
        <v>0</v>
      </c>
      <c r="BO2467" s="8">
        <v>0</v>
      </c>
      <c r="BP2467" s="8">
        <v>0</v>
      </c>
      <c r="BQ2467" s="8">
        <v>0</v>
      </c>
      <c r="BR2467" s="8">
        <v>0</v>
      </c>
    </row>
    <row r="2468" spans="1:70" x14ac:dyDescent="0.25">
      <c r="A2468" s="6">
        <v>35419715</v>
      </c>
      <c r="B2468" t="s">
        <v>4390</v>
      </c>
      <c r="C2468" s="7" t="s">
        <v>421</v>
      </c>
      <c r="D2468" s="7" t="s">
        <v>2647</v>
      </c>
      <c r="E2468" s="7" t="s">
        <v>421</v>
      </c>
      <c r="F2468" t="s">
        <v>2507</v>
      </c>
      <c r="G2468" t="s">
        <v>2648</v>
      </c>
      <c r="H2468" t="s">
        <v>329</v>
      </c>
      <c r="I2468" t="s">
        <v>330</v>
      </c>
      <c r="J2468" t="s">
        <v>78</v>
      </c>
      <c r="K2468" t="s">
        <v>109</v>
      </c>
      <c r="L2468">
        <v>39.164239607699997</v>
      </c>
      <c r="M2468">
        <v>-120.9979553535</v>
      </c>
      <c r="N2468" s="7" t="s">
        <v>2229</v>
      </c>
      <c r="O2468" s="7" t="s">
        <v>4382</v>
      </c>
      <c r="P2468" s="7" t="s">
        <v>333</v>
      </c>
      <c r="Q2468" s="7" t="s">
        <v>122</v>
      </c>
      <c r="R2468" s="7">
        <v>1154</v>
      </c>
      <c r="S2468" s="7">
        <v>266</v>
      </c>
      <c r="T2468" s="7" t="s">
        <v>123</v>
      </c>
      <c r="U2468" s="7"/>
      <c r="V2468" s="7" t="s">
        <v>790</v>
      </c>
      <c r="W2468" s="8">
        <v>0</v>
      </c>
      <c r="X2468" s="8">
        <v>1.8520000000000003</v>
      </c>
      <c r="Y2468" s="8">
        <v>0</v>
      </c>
      <c r="Z2468" s="8">
        <v>1.8520000000000003</v>
      </c>
      <c r="AA2468" s="8">
        <v>0</v>
      </c>
      <c r="AB2468" s="8">
        <v>0</v>
      </c>
      <c r="AC2468" s="8">
        <v>0</v>
      </c>
      <c r="AD2468" s="8">
        <v>0</v>
      </c>
      <c r="AE2468" s="8">
        <v>0</v>
      </c>
      <c r="AF2468" s="8">
        <v>0</v>
      </c>
      <c r="AG2468" s="8">
        <v>0</v>
      </c>
      <c r="AH2468" s="8">
        <v>0</v>
      </c>
      <c r="AI2468" s="8">
        <v>0</v>
      </c>
      <c r="AJ2468" s="8">
        <v>0</v>
      </c>
      <c r="AK2468" s="8">
        <v>0</v>
      </c>
      <c r="AL2468" s="8">
        <v>0</v>
      </c>
      <c r="AM2468" s="8">
        <v>0</v>
      </c>
      <c r="AN2468" s="8">
        <v>0</v>
      </c>
      <c r="AO2468" s="8">
        <v>0</v>
      </c>
      <c r="AP2468" s="8">
        <v>0</v>
      </c>
      <c r="AQ2468" s="8">
        <v>0</v>
      </c>
      <c r="AR2468" s="8">
        <v>0</v>
      </c>
      <c r="AS2468" s="8">
        <v>0</v>
      </c>
      <c r="AT2468" s="8">
        <v>0</v>
      </c>
      <c r="AU2468" s="7">
        <v>0</v>
      </c>
      <c r="AV2468" s="7">
        <v>0</v>
      </c>
      <c r="AW2468" s="7">
        <v>0</v>
      </c>
      <c r="AX2468" s="7">
        <v>0</v>
      </c>
      <c r="AY2468" s="7">
        <v>0</v>
      </c>
      <c r="AZ2468" s="7">
        <v>0</v>
      </c>
      <c r="BA2468" s="7">
        <v>0</v>
      </c>
      <c r="BB2468" s="7">
        <v>0</v>
      </c>
      <c r="BC2468" s="8">
        <v>0</v>
      </c>
      <c r="BD2468" s="8">
        <v>1.8520000000000003</v>
      </c>
      <c r="BE2468" s="8">
        <v>0</v>
      </c>
      <c r="BF2468" s="8">
        <v>1.8520000000000003</v>
      </c>
      <c r="BG2468" s="8">
        <v>0</v>
      </c>
      <c r="BH2468" s="8">
        <v>0</v>
      </c>
      <c r="BI2468" s="8">
        <v>0</v>
      </c>
      <c r="BJ2468" s="8">
        <v>0</v>
      </c>
      <c r="BK2468" s="8">
        <v>0</v>
      </c>
      <c r="BL2468" s="8">
        <v>0</v>
      </c>
      <c r="BM2468" s="8">
        <v>0</v>
      </c>
      <c r="BN2468" s="8">
        <v>0</v>
      </c>
      <c r="BO2468" s="8">
        <v>0</v>
      </c>
      <c r="BP2468" s="8">
        <v>0</v>
      </c>
      <c r="BQ2468" s="8">
        <v>0</v>
      </c>
      <c r="BR2468" s="8">
        <v>0</v>
      </c>
    </row>
    <row r="2469" spans="1:70" x14ac:dyDescent="0.25">
      <c r="A2469" s="6">
        <v>35419716</v>
      </c>
      <c r="B2469" t="s">
        <v>4391</v>
      </c>
      <c r="C2469" s="7" t="s">
        <v>421</v>
      </c>
      <c r="D2469" s="7" t="s">
        <v>2647</v>
      </c>
      <c r="E2469" s="7" t="s">
        <v>421</v>
      </c>
      <c r="F2469" t="s">
        <v>2507</v>
      </c>
      <c r="G2469" t="s">
        <v>2648</v>
      </c>
      <c r="H2469" t="s">
        <v>329</v>
      </c>
      <c r="I2469" t="s">
        <v>330</v>
      </c>
      <c r="J2469" t="s">
        <v>78</v>
      </c>
      <c r="K2469" t="s">
        <v>109</v>
      </c>
      <c r="L2469">
        <v>39.161848820700001</v>
      </c>
      <c r="M2469">
        <v>-121.00235384929999</v>
      </c>
      <c r="N2469" s="7" t="s">
        <v>2229</v>
      </c>
      <c r="O2469" s="7" t="s">
        <v>4382</v>
      </c>
      <c r="P2469" s="7" t="s">
        <v>333</v>
      </c>
      <c r="Q2469" s="7" t="s">
        <v>122</v>
      </c>
      <c r="R2469" s="7">
        <v>1154</v>
      </c>
      <c r="S2469" s="7">
        <v>266</v>
      </c>
      <c r="T2469" s="7" t="s">
        <v>123</v>
      </c>
      <c r="U2469" s="7"/>
      <c r="V2469" s="7" t="s">
        <v>790</v>
      </c>
      <c r="W2469" s="8">
        <v>0</v>
      </c>
      <c r="X2469" s="8">
        <v>2.282</v>
      </c>
      <c r="Y2469" s="8">
        <v>0</v>
      </c>
      <c r="Z2469" s="8">
        <v>2.282</v>
      </c>
      <c r="AA2469" s="8">
        <v>0</v>
      </c>
      <c r="AB2469" s="8">
        <v>0</v>
      </c>
      <c r="AC2469" s="8">
        <v>0</v>
      </c>
      <c r="AD2469" s="8">
        <v>0</v>
      </c>
      <c r="AE2469" s="8">
        <v>0</v>
      </c>
      <c r="AF2469" s="8">
        <v>0</v>
      </c>
      <c r="AG2469" s="8">
        <v>0</v>
      </c>
      <c r="AH2469" s="8">
        <v>0</v>
      </c>
      <c r="AI2469" s="8">
        <v>0</v>
      </c>
      <c r="AJ2469" s="8">
        <v>0</v>
      </c>
      <c r="AK2469" s="8">
        <v>0</v>
      </c>
      <c r="AL2469" s="8">
        <v>0</v>
      </c>
      <c r="AM2469" s="8">
        <v>0</v>
      </c>
      <c r="AN2469" s="8">
        <v>0</v>
      </c>
      <c r="AO2469" s="8">
        <v>0</v>
      </c>
      <c r="AP2469" s="8">
        <v>0</v>
      </c>
      <c r="AQ2469" s="8">
        <v>0</v>
      </c>
      <c r="AR2469" s="8">
        <v>0</v>
      </c>
      <c r="AS2469" s="8">
        <v>0</v>
      </c>
      <c r="AT2469" s="8">
        <v>0</v>
      </c>
      <c r="AU2469" s="7">
        <v>0</v>
      </c>
      <c r="AV2469" s="7">
        <v>0</v>
      </c>
      <c r="AW2469" s="7">
        <v>0</v>
      </c>
      <c r="AX2469" s="7">
        <v>0</v>
      </c>
      <c r="AY2469" s="7">
        <v>0</v>
      </c>
      <c r="AZ2469" s="7">
        <v>0</v>
      </c>
      <c r="BA2469" s="7">
        <v>0</v>
      </c>
      <c r="BB2469" s="7">
        <v>0</v>
      </c>
      <c r="BC2469" s="8">
        <v>0</v>
      </c>
      <c r="BD2469" s="8">
        <v>2.282</v>
      </c>
      <c r="BE2469" s="8">
        <v>0</v>
      </c>
      <c r="BF2469" s="8">
        <v>2.282</v>
      </c>
      <c r="BG2469" s="8">
        <v>0</v>
      </c>
      <c r="BH2469" s="8">
        <v>0</v>
      </c>
      <c r="BI2469" s="8">
        <v>0</v>
      </c>
      <c r="BJ2469" s="8">
        <v>0</v>
      </c>
      <c r="BK2469" s="8">
        <v>0</v>
      </c>
      <c r="BL2469" s="8">
        <v>0</v>
      </c>
      <c r="BM2469" s="8">
        <v>0</v>
      </c>
      <c r="BN2469" s="8">
        <v>0</v>
      </c>
      <c r="BO2469" s="8">
        <v>0</v>
      </c>
      <c r="BP2469" s="8">
        <v>0</v>
      </c>
      <c r="BQ2469" s="8">
        <v>0</v>
      </c>
      <c r="BR2469" s="8">
        <v>0</v>
      </c>
    </row>
    <row r="2470" spans="1:70" x14ac:dyDescent="0.25">
      <c r="A2470" s="6">
        <v>35419717</v>
      </c>
      <c r="B2470" t="s">
        <v>4392</v>
      </c>
      <c r="C2470" s="7" t="s">
        <v>421</v>
      </c>
      <c r="D2470" s="7" t="s">
        <v>2647</v>
      </c>
      <c r="E2470" s="7" t="s">
        <v>421</v>
      </c>
      <c r="F2470" t="s">
        <v>2507</v>
      </c>
      <c r="G2470" t="s">
        <v>2648</v>
      </c>
      <c r="H2470" t="s">
        <v>329</v>
      </c>
      <c r="I2470" t="s">
        <v>330</v>
      </c>
      <c r="J2470" t="s">
        <v>78</v>
      </c>
      <c r="K2470" t="s">
        <v>109</v>
      </c>
      <c r="L2470">
        <v>39.163250498300002</v>
      </c>
      <c r="M2470">
        <v>-121.0068411342</v>
      </c>
      <c r="N2470" s="7" t="s">
        <v>2229</v>
      </c>
      <c r="O2470" s="7" t="s">
        <v>4382</v>
      </c>
      <c r="P2470" s="7" t="s">
        <v>333</v>
      </c>
      <c r="Q2470" s="7" t="s">
        <v>122</v>
      </c>
      <c r="R2470" s="7">
        <v>1154</v>
      </c>
      <c r="S2470" s="7">
        <v>266</v>
      </c>
      <c r="T2470" s="7" t="s">
        <v>123</v>
      </c>
      <c r="U2470" s="7"/>
      <c r="V2470" s="7" t="s">
        <v>790</v>
      </c>
      <c r="W2470" s="8">
        <v>0</v>
      </c>
      <c r="X2470" s="8">
        <v>3.0379999999999998</v>
      </c>
      <c r="Y2470" s="8">
        <v>0</v>
      </c>
      <c r="Z2470" s="8">
        <v>3.0379999999999998</v>
      </c>
      <c r="AA2470" s="8">
        <v>0</v>
      </c>
      <c r="AB2470" s="8">
        <v>0</v>
      </c>
      <c r="AC2470" s="8">
        <v>0</v>
      </c>
      <c r="AD2470" s="8">
        <v>0</v>
      </c>
      <c r="AE2470" s="8">
        <v>0</v>
      </c>
      <c r="AF2470" s="8">
        <v>0</v>
      </c>
      <c r="AG2470" s="8">
        <v>0</v>
      </c>
      <c r="AH2470" s="8">
        <v>0</v>
      </c>
      <c r="AI2470" s="8">
        <v>0</v>
      </c>
      <c r="AJ2470" s="8">
        <v>0</v>
      </c>
      <c r="AK2470" s="8">
        <v>0</v>
      </c>
      <c r="AL2470" s="8">
        <v>0</v>
      </c>
      <c r="AM2470" s="8">
        <v>0</v>
      </c>
      <c r="AN2470" s="8">
        <v>0</v>
      </c>
      <c r="AO2470" s="8">
        <v>0</v>
      </c>
      <c r="AP2470" s="8">
        <v>0</v>
      </c>
      <c r="AQ2470" s="8">
        <v>0</v>
      </c>
      <c r="AR2470" s="8">
        <v>0</v>
      </c>
      <c r="AS2470" s="8">
        <v>0</v>
      </c>
      <c r="AT2470" s="8">
        <v>0</v>
      </c>
      <c r="AU2470" s="7">
        <v>0</v>
      </c>
      <c r="AV2470" s="7">
        <v>0</v>
      </c>
      <c r="AW2470" s="7">
        <v>0</v>
      </c>
      <c r="AX2470" s="7">
        <v>0</v>
      </c>
      <c r="AY2470" s="7">
        <v>0</v>
      </c>
      <c r="AZ2470" s="7">
        <v>0</v>
      </c>
      <c r="BA2470" s="7">
        <v>0</v>
      </c>
      <c r="BB2470" s="7">
        <v>0</v>
      </c>
      <c r="BC2470" s="8">
        <v>0</v>
      </c>
      <c r="BD2470" s="8">
        <v>3.0379999999999998</v>
      </c>
      <c r="BE2470" s="8">
        <v>0</v>
      </c>
      <c r="BF2470" s="8">
        <v>3.0379999999999998</v>
      </c>
      <c r="BG2470" s="8">
        <v>0</v>
      </c>
      <c r="BH2470" s="8">
        <v>0</v>
      </c>
      <c r="BI2470" s="8">
        <v>0</v>
      </c>
      <c r="BJ2470" s="8">
        <v>0</v>
      </c>
      <c r="BK2470" s="8">
        <v>0</v>
      </c>
      <c r="BL2470" s="8">
        <v>0</v>
      </c>
      <c r="BM2470" s="8">
        <v>0</v>
      </c>
      <c r="BN2470" s="8">
        <v>0</v>
      </c>
      <c r="BO2470" s="8">
        <v>0</v>
      </c>
      <c r="BP2470" s="8">
        <v>0</v>
      </c>
      <c r="BQ2470" s="8">
        <v>0</v>
      </c>
      <c r="BR2470" s="8">
        <v>0</v>
      </c>
    </row>
    <row r="2471" spans="1:70" x14ac:dyDescent="0.25">
      <c r="A2471" s="6">
        <v>35367460</v>
      </c>
      <c r="B2471" t="s">
        <v>4393</v>
      </c>
      <c r="C2471" s="7" t="s">
        <v>421</v>
      </c>
      <c r="D2471" s="7" t="s">
        <v>2647</v>
      </c>
      <c r="E2471" s="7" t="s">
        <v>421</v>
      </c>
      <c r="F2471" t="s">
        <v>2507</v>
      </c>
      <c r="G2471" t="s">
        <v>2648</v>
      </c>
      <c r="H2471" t="s">
        <v>329</v>
      </c>
      <c r="I2471" t="s">
        <v>330</v>
      </c>
      <c r="J2471" t="s">
        <v>78</v>
      </c>
      <c r="K2471" t="s">
        <v>109</v>
      </c>
      <c r="L2471">
        <v>39.190869801799998</v>
      </c>
      <c r="M2471">
        <v>-120.9998480475</v>
      </c>
      <c r="N2471" s="7" t="s">
        <v>2229</v>
      </c>
      <c r="O2471" s="7" t="s">
        <v>4382</v>
      </c>
      <c r="P2471" s="7" t="s">
        <v>333</v>
      </c>
      <c r="Q2471" s="7" t="s">
        <v>122</v>
      </c>
      <c r="R2471" s="7">
        <v>1154</v>
      </c>
      <c r="S2471" s="7">
        <v>266</v>
      </c>
      <c r="T2471" s="7" t="s">
        <v>123</v>
      </c>
      <c r="U2471" s="7"/>
      <c r="V2471" s="7" t="s">
        <v>790</v>
      </c>
      <c r="W2471" s="8">
        <v>0</v>
      </c>
      <c r="X2471" s="8">
        <v>2.41</v>
      </c>
      <c r="Y2471" s="8">
        <v>0</v>
      </c>
      <c r="Z2471" s="8">
        <v>2.41</v>
      </c>
      <c r="AA2471" s="8">
        <v>0</v>
      </c>
      <c r="AB2471" s="8">
        <v>0</v>
      </c>
      <c r="AC2471" s="8">
        <v>0</v>
      </c>
      <c r="AD2471" s="8">
        <v>0</v>
      </c>
      <c r="AE2471" s="8">
        <v>0</v>
      </c>
      <c r="AF2471" s="8">
        <v>0</v>
      </c>
      <c r="AG2471" s="8">
        <v>0</v>
      </c>
      <c r="AH2471" s="8">
        <v>0</v>
      </c>
      <c r="AI2471" s="8">
        <v>0</v>
      </c>
      <c r="AJ2471" s="8">
        <v>0</v>
      </c>
      <c r="AK2471" s="8">
        <v>0</v>
      </c>
      <c r="AL2471" s="8">
        <v>0</v>
      </c>
      <c r="AM2471" s="8">
        <v>0</v>
      </c>
      <c r="AN2471" s="8">
        <v>0</v>
      </c>
      <c r="AO2471" s="8">
        <v>0</v>
      </c>
      <c r="AP2471" s="8">
        <v>0</v>
      </c>
      <c r="AQ2471" s="8">
        <v>0</v>
      </c>
      <c r="AR2471" s="8">
        <v>0</v>
      </c>
      <c r="AS2471" s="8">
        <v>0</v>
      </c>
      <c r="AT2471" s="8">
        <v>0</v>
      </c>
      <c r="AU2471" s="7">
        <v>0</v>
      </c>
      <c r="AV2471" s="7">
        <v>0</v>
      </c>
      <c r="AW2471" s="7">
        <v>0</v>
      </c>
      <c r="AX2471" s="7">
        <v>0</v>
      </c>
      <c r="AY2471" s="7">
        <v>0</v>
      </c>
      <c r="AZ2471" s="7">
        <v>0</v>
      </c>
      <c r="BA2471" s="7">
        <v>0</v>
      </c>
      <c r="BB2471" s="7">
        <v>0</v>
      </c>
      <c r="BC2471" s="8">
        <v>0</v>
      </c>
      <c r="BD2471" s="8">
        <v>2.41</v>
      </c>
      <c r="BE2471" s="8">
        <v>0</v>
      </c>
      <c r="BF2471" s="8">
        <v>2.41</v>
      </c>
      <c r="BG2471" s="8">
        <v>0</v>
      </c>
      <c r="BH2471" s="8">
        <v>0</v>
      </c>
      <c r="BI2471" s="8">
        <v>0</v>
      </c>
      <c r="BJ2471" s="8">
        <v>0</v>
      </c>
      <c r="BK2471" s="8">
        <v>0</v>
      </c>
      <c r="BL2471" s="8">
        <v>0</v>
      </c>
      <c r="BM2471" s="8">
        <v>0</v>
      </c>
      <c r="BN2471" s="8">
        <v>0</v>
      </c>
      <c r="BO2471" s="8">
        <v>0</v>
      </c>
      <c r="BP2471" s="8">
        <v>0</v>
      </c>
      <c r="BQ2471" s="8">
        <v>0</v>
      </c>
      <c r="BR2471" s="8">
        <v>0</v>
      </c>
    </row>
    <row r="2472" spans="1:70" x14ac:dyDescent="0.25">
      <c r="A2472" s="6">
        <v>35373587</v>
      </c>
      <c r="B2472" t="s">
        <v>4394</v>
      </c>
      <c r="C2472" s="7" t="s">
        <v>421</v>
      </c>
      <c r="D2472" s="7" t="s">
        <v>2647</v>
      </c>
      <c r="E2472" s="7" t="s">
        <v>421</v>
      </c>
      <c r="F2472" t="s">
        <v>2507</v>
      </c>
      <c r="G2472" t="s">
        <v>2648</v>
      </c>
      <c r="H2472" t="s">
        <v>329</v>
      </c>
      <c r="I2472" t="s">
        <v>330</v>
      </c>
      <c r="J2472" t="s">
        <v>78</v>
      </c>
      <c r="K2472" t="s">
        <v>109</v>
      </c>
      <c r="L2472">
        <v>39.165070792199998</v>
      </c>
      <c r="M2472">
        <v>-120.9879642475</v>
      </c>
      <c r="N2472" s="7" t="s">
        <v>2229</v>
      </c>
      <c r="O2472" s="7" t="s">
        <v>4382</v>
      </c>
      <c r="P2472" s="7" t="s">
        <v>333</v>
      </c>
      <c r="Q2472" s="7" t="s">
        <v>122</v>
      </c>
      <c r="R2472" s="7">
        <v>1154</v>
      </c>
      <c r="S2472" s="7">
        <v>266</v>
      </c>
      <c r="T2472" s="7" t="s">
        <v>123</v>
      </c>
      <c r="U2472" s="7"/>
      <c r="V2472" s="7" t="s">
        <v>790</v>
      </c>
      <c r="W2472" s="8">
        <v>0</v>
      </c>
      <c r="X2472" s="8">
        <v>2.84</v>
      </c>
      <c r="Y2472" s="8">
        <v>0</v>
      </c>
      <c r="Z2472" s="8">
        <v>2.84</v>
      </c>
      <c r="AA2472" s="8">
        <v>0</v>
      </c>
      <c r="AB2472" s="8">
        <v>0</v>
      </c>
      <c r="AC2472" s="8">
        <v>0</v>
      </c>
      <c r="AD2472" s="8">
        <v>0</v>
      </c>
      <c r="AE2472" s="8">
        <v>0</v>
      </c>
      <c r="AF2472" s="8">
        <v>0</v>
      </c>
      <c r="AG2472" s="8">
        <v>0</v>
      </c>
      <c r="AH2472" s="8">
        <v>0</v>
      </c>
      <c r="AI2472" s="8">
        <v>0</v>
      </c>
      <c r="AJ2472" s="8">
        <v>0</v>
      </c>
      <c r="AK2472" s="8">
        <v>0</v>
      </c>
      <c r="AL2472" s="8">
        <v>0</v>
      </c>
      <c r="AM2472" s="8">
        <v>0</v>
      </c>
      <c r="AN2472" s="8">
        <v>0</v>
      </c>
      <c r="AO2472" s="8">
        <v>0</v>
      </c>
      <c r="AP2472" s="8">
        <v>0</v>
      </c>
      <c r="AQ2472" s="8">
        <v>0</v>
      </c>
      <c r="AR2472" s="8">
        <v>0</v>
      </c>
      <c r="AS2472" s="8">
        <v>0</v>
      </c>
      <c r="AT2472" s="8">
        <v>0</v>
      </c>
      <c r="AU2472" s="7">
        <v>0</v>
      </c>
      <c r="AV2472" s="7">
        <v>0</v>
      </c>
      <c r="AW2472" s="7">
        <v>0</v>
      </c>
      <c r="AX2472" s="7">
        <v>0</v>
      </c>
      <c r="AY2472" s="7">
        <v>0</v>
      </c>
      <c r="AZ2472" s="7">
        <v>0</v>
      </c>
      <c r="BA2472" s="7">
        <v>0</v>
      </c>
      <c r="BB2472" s="7">
        <v>0</v>
      </c>
      <c r="BC2472" s="8">
        <v>0</v>
      </c>
      <c r="BD2472" s="8">
        <v>0</v>
      </c>
      <c r="BE2472" s="8">
        <v>0</v>
      </c>
      <c r="BF2472" s="8">
        <v>0</v>
      </c>
      <c r="BG2472" s="8">
        <v>0</v>
      </c>
      <c r="BH2472" s="8">
        <v>2.84</v>
      </c>
      <c r="BI2472" s="8">
        <v>0</v>
      </c>
      <c r="BJ2472" s="8">
        <v>2.84</v>
      </c>
      <c r="BK2472" s="8">
        <v>0</v>
      </c>
      <c r="BL2472" s="8">
        <v>0</v>
      </c>
      <c r="BM2472" s="8">
        <v>0</v>
      </c>
      <c r="BN2472" s="8">
        <v>0</v>
      </c>
      <c r="BO2472" s="8">
        <v>0</v>
      </c>
      <c r="BP2472" s="8">
        <v>0</v>
      </c>
      <c r="BQ2472" s="8">
        <v>0</v>
      </c>
      <c r="BR2472" s="8">
        <v>0</v>
      </c>
    </row>
    <row r="2473" spans="1:70" x14ac:dyDescent="0.25">
      <c r="A2473" s="6">
        <v>35373588</v>
      </c>
      <c r="B2473" t="s">
        <v>4395</v>
      </c>
      <c r="C2473" s="7" t="s">
        <v>421</v>
      </c>
      <c r="D2473" s="7" t="s">
        <v>2647</v>
      </c>
      <c r="E2473" s="7" t="s">
        <v>421</v>
      </c>
      <c r="F2473" t="s">
        <v>2507</v>
      </c>
      <c r="G2473" t="s">
        <v>2648</v>
      </c>
      <c r="H2473" t="s">
        <v>329</v>
      </c>
      <c r="I2473" t="s">
        <v>330</v>
      </c>
      <c r="J2473" t="s">
        <v>78</v>
      </c>
      <c r="K2473" t="s">
        <v>109</v>
      </c>
      <c r="L2473">
        <v>39.169564506900002</v>
      </c>
      <c r="M2473">
        <v>-120.9929729446</v>
      </c>
      <c r="N2473" s="7" t="s">
        <v>2229</v>
      </c>
      <c r="O2473" s="7" t="s">
        <v>4382</v>
      </c>
      <c r="P2473" s="7" t="s">
        <v>333</v>
      </c>
      <c r="Q2473" s="7" t="s">
        <v>122</v>
      </c>
      <c r="R2473" s="7">
        <v>1154</v>
      </c>
      <c r="S2473" s="7">
        <v>266</v>
      </c>
      <c r="T2473" s="7" t="s">
        <v>123</v>
      </c>
      <c r="U2473" s="7"/>
      <c r="V2473" s="7" t="s">
        <v>790</v>
      </c>
      <c r="W2473" s="8">
        <v>0</v>
      </c>
      <c r="X2473" s="8">
        <v>1.8260000000000001</v>
      </c>
      <c r="Y2473" s="8">
        <v>0</v>
      </c>
      <c r="Z2473" s="8">
        <v>1.8260000000000001</v>
      </c>
      <c r="AA2473" s="8">
        <v>0</v>
      </c>
      <c r="AB2473" s="8">
        <v>0</v>
      </c>
      <c r="AC2473" s="8">
        <v>0</v>
      </c>
      <c r="AD2473" s="8">
        <v>0</v>
      </c>
      <c r="AE2473" s="8">
        <v>0</v>
      </c>
      <c r="AF2473" s="8">
        <v>0</v>
      </c>
      <c r="AG2473" s="8">
        <v>0</v>
      </c>
      <c r="AH2473" s="8">
        <v>0</v>
      </c>
      <c r="AI2473" s="8">
        <v>0</v>
      </c>
      <c r="AJ2473" s="8">
        <v>0</v>
      </c>
      <c r="AK2473" s="8">
        <v>0</v>
      </c>
      <c r="AL2473" s="8">
        <v>0</v>
      </c>
      <c r="AM2473" s="8">
        <v>0</v>
      </c>
      <c r="AN2473" s="8">
        <v>0</v>
      </c>
      <c r="AO2473" s="8">
        <v>0</v>
      </c>
      <c r="AP2473" s="8">
        <v>0</v>
      </c>
      <c r="AQ2473" s="8">
        <v>0</v>
      </c>
      <c r="AR2473" s="8">
        <v>0</v>
      </c>
      <c r="AS2473" s="8">
        <v>0</v>
      </c>
      <c r="AT2473" s="8">
        <v>0</v>
      </c>
      <c r="AU2473" s="7">
        <v>0</v>
      </c>
      <c r="AV2473" s="7">
        <v>0</v>
      </c>
      <c r="AW2473" s="7">
        <v>0</v>
      </c>
      <c r="AX2473" s="7">
        <v>0</v>
      </c>
      <c r="AY2473" s="7">
        <v>0</v>
      </c>
      <c r="AZ2473" s="7">
        <v>0</v>
      </c>
      <c r="BA2473" s="7">
        <v>0</v>
      </c>
      <c r="BB2473" s="7">
        <v>0</v>
      </c>
      <c r="BC2473" s="8">
        <v>0</v>
      </c>
      <c r="BD2473" s="8">
        <v>1.8260000000000001</v>
      </c>
      <c r="BE2473" s="8">
        <v>0</v>
      </c>
      <c r="BF2473" s="8">
        <v>1.8260000000000001</v>
      </c>
      <c r="BG2473" s="8">
        <v>0</v>
      </c>
      <c r="BH2473" s="8">
        <v>0</v>
      </c>
      <c r="BI2473" s="8">
        <v>0</v>
      </c>
      <c r="BJ2473" s="8">
        <v>0</v>
      </c>
      <c r="BK2473" s="8">
        <v>0</v>
      </c>
      <c r="BL2473" s="8">
        <v>0</v>
      </c>
      <c r="BM2473" s="8">
        <v>0</v>
      </c>
      <c r="BN2473" s="8">
        <v>0</v>
      </c>
      <c r="BO2473" s="8">
        <v>0</v>
      </c>
      <c r="BP2473" s="8">
        <v>0</v>
      </c>
      <c r="BQ2473" s="8">
        <v>0</v>
      </c>
      <c r="BR2473" s="8">
        <v>0</v>
      </c>
    </row>
    <row r="2474" spans="1:70" x14ac:dyDescent="0.25">
      <c r="A2474" s="6">
        <v>35373589</v>
      </c>
      <c r="B2474" t="s">
        <v>4396</v>
      </c>
      <c r="C2474" s="7" t="s">
        <v>82</v>
      </c>
      <c r="D2474" s="7" t="s">
        <v>2647</v>
      </c>
      <c r="E2474" s="7" t="s">
        <v>83</v>
      </c>
      <c r="F2474" t="s">
        <v>2507</v>
      </c>
      <c r="G2474" t="s">
        <v>2648</v>
      </c>
      <c r="H2474" t="s">
        <v>329</v>
      </c>
      <c r="I2474" t="s">
        <v>330</v>
      </c>
      <c r="J2474" t="s">
        <v>78</v>
      </c>
      <c r="K2474" t="s">
        <v>109</v>
      </c>
      <c r="L2474">
        <v>39.190506298899997</v>
      </c>
      <c r="M2474">
        <v>-120.98869804749999</v>
      </c>
      <c r="N2474" s="7" t="s">
        <v>2229</v>
      </c>
      <c r="O2474" s="7" t="s">
        <v>4397</v>
      </c>
      <c r="P2474" s="7" t="s">
        <v>333</v>
      </c>
      <c r="Q2474" s="7" t="s">
        <v>170</v>
      </c>
      <c r="R2474" s="7">
        <v>1788</v>
      </c>
      <c r="S2474" s="7">
        <v>315</v>
      </c>
      <c r="T2474" s="7" t="s">
        <v>123</v>
      </c>
      <c r="U2474" s="7" t="s">
        <v>221</v>
      </c>
      <c r="V2474" s="7" t="s">
        <v>222</v>
      </c>
      <c r="W2474" s="8">
        <v>0</v>
      </c>
      <c r="X2474" s="8">
        <v>2.6700757575757574</v>
      </c>
      <c r="Y2474" s="8">
        <v>0</v>
      </c>
      <c r="Z2474" s="8">
        <v>2.6700757575757574</v>
      </c>
      <c r="AA2474" s="8">
        <v>0</v>
      </c>
      <c r="AB2474" s="8">
        <v>0</v>
      </c>
      <c r="AC2474" s="8">
        <v>0</v>
      </c>
      <c r="AD2474" s="8">
        <v>0</v>
      </c>
      <c r="AE2474" s="8">
        <v>0</v>
      </c>
      <c r="AF2474" s="8">
        <v>0</v>
      </c>
      <c r="AG2474" s="8">
        <v>0</v>
      </c>
      <c r="AH2474" s="8">
        <v>0</v>
      </c>
      <c r="AI2474" s="8">
        <v>0</v>
      </c>
      <c r="AJ2474" s="8">
        <v>0</v>
      </c>
      <c r="AK2474" s="8">
        <v>0</v>
      </c>
      <c r="AL2474" s="8">
        <v>0</v>
      </c>
      <c r="AM2474" s="8">
        <v>0</v>
      </c>
      <c r="AN2474" s="8">
        <v>0</v>
      </c>
      <c r="AO2474" s="8">
        <v>0</v>
      </c>
      <c r="AP2474" s="8">
        <v>0</v>
      </c>
      <c r="AQ2474" s="8">
        <v>0</v>
      </c>
      <c r="AR2474" s="8">
        <v>0</v>
      </c>
      <c r="AS2474" s="8">
        <v>0</v>
      </c>
      <c r="AT2474" s="8">
        <v>0</v>
      </c>
      <c r="AU2474" s="7">
        <v>0</v>
      </c>
      <c r="AV2474" s="7">
        <v>0</v>
      </c>
      <c r="AW2474" s="7">
        <v>0</v>
      </c>
      <c r="AX2474" s="7">
        <v>0</v>
      </c>
      <c r="AY2474" s="7">
        <v>0</v>
      </c>
      <c r="AZ2474" s="7">
        <v>0</v>
      </c>
      <c r="BA2474" s="7">
        <v>0</v>
      </c>
      <c r="BB2474" s="7">
        <v>0</v>
      </c>
      <c r="BC2474" s="8">
        <v>0</v>
      </c>
      <c r="BD2474" s="8">
        <v>2.6700757575757574</v>
      </c>
      <c r="BE2474" s="8">
        <v>0</v>
      </c>
      <c r="BF2474" s="8">
        <v>2.6700757575757574</v>
      </c>
      <c r="BG2474" s="8">
        <v>0</v>
      </c>
      <c r="BH2474" s="8">
        <v>0</v>
      </c>
      <c r="BI2474" s="8">
        <v>0</v>
      </c>
      <c r="BJ2474" s="8">
        <v>0</v>
      </c>
      <c r="BK2474" s="8">
        <v>0</v>
      </c>
      <c r="BL2474" s="8">
        <v>0</v>
      </c>
      <c r="BM2474" s="8">
        <v>0</v>
      </c>
      <c r="BN2474" s="8">
        <v>0</v>
      </c>
      <c r="BO2474" s="8">
        <v>0</v>
      </c>
      <c r="BP2474" s="8">
        <v>0</v>
      </c>
      <c r="BQ2474" s="8">
        <v>0</v>
      </c>
      <c r="BR2474" s="8">
        <v>0</v>
      </c>
    </row>
    <row r="2475" spans="1:70" x14ac:dyDescent="0.25">
      <c r="A2475" s="6">
        <v>35373590</v>
      </c>
      <c r="B2475" t="s">
        <v>4398</v>
      </c>
      <c r="C2475" s="7" t="s">
        <v>82</v>
      </c>
      <c r="D2475" s="7" t="s">
        <v>2647</v>
      </c>
      <c r="E2475" s="7" t="s">
        <v>83</v>
      </c>
      <c r="F2475" t="s">
        <v>2507</v>
      </c>
      <c r="G2475" t="s">
        <v>2648</v>
      </c>
      <c r="H2475" t="s">
        <v>329</v>
      </c>
      <c r="I2475" t="s">
        <v>330</v>
      </c>
      <c r="J2475" t="s">
        <v>78</v>
      </c>
      <c r="K2475" t="s">
        <v>109</v>
      </c>
      <c r="L2475">
        <v>39.171497611699998</v>
      </c>
      <c r="M2475">
        <v>-120.9735853135</v>
      </c>
      <c r="N2475" s="7" t="s">
        <v>2229</v>
      </c>
      <c r="O2475" s="7" t="s">
        <v>4397</v>
      </c>
      <c r="P2475" s="7" t="s">
        <v>333</v>
      </c>
      <c r="Q2475" s="7" t="s">
        <v>122</v>
      </c>
      <c r="R2475" s="7">
        <v>1788</v>
      </c>
      <c r="S2475" s="7">
        <v>315</v>
      </c>
      <c r="T2475" s="7" t="s">
        <v>123</v>
      </c>
      <c r="U2475" s="7" t="s">
        <v>221</v>
      </c>
      <c r="V2475" s="7" t="s">
        <v>2625</v>
      </c>
      <c r="W2475" s="8">
        <v>0</v>
      </c>
      <c r="X2475" s="8">
        <v>2.2679999999999998</v>
      </c>
      <c r="Y2475" s="8">
        <v>0</v>
      </c>
      <c r="Z2475" s="8">
        <v>2.2679999999999998</v>
      </c>
      <c r="AA2475" s="8">
        <v>0</v>
      </c>
      <c r="AB2475" s="8">
        <v>0</v>
      </c>
      <c r="AC2475" s="8">
        <v>0</v>
      </c>
      <c r="AD2475" s="8">
        <v>0</v>
      </c>
      <c r="AE2475" s="8">
        <v>0</v>
      </c>
      <c r="AF2475" s="8">
        <v>0</v>
      </c>
      <c r="AG2475" s="8">
        <v>0</v>
      </c>
      <c r="AH2475" s="8">
        <v>0</v>
      </c>
      <c r="AI2475" s="8">
        <v>0</v>
      </c>
      <c r="AJ2475" s="8">
        <v>0</v>
      </c>
      <c r="AK2475" s="8">
        <v>0</v>
      </c>
      <c r="AL2475" s="8">
        <v>0</v>
      </c>
      <c r="AM2475" s="8">
        <v>0</v>
      </c>
      <c r="AN2475" s="8">
        <v>0</v>
      </c>
      <c r="AO2475" s="8">
        <v>0</v>
      </c>
      <c r="AP2475" s="8">
        <v>0</v>
      </c>
      <c r="AQ2475" s="8">
        <v>0</v>
      </c>
      <c r="AR2475" s="8">
        <v>0</v>
      </c>
      <c r="AS2475" s="8">
        <v>0</v>
      </c>
      <c r="AT2475" s="8">
        <v>0</v>
      </c>
      <c r="AU2475" s="7">
        <v>0</v>
      </c>
      <c r="AV2475" s="7">
        <v>0</v>
      </c>
      <c r="AW2475" s="7">
        <v>0</v>
      </c>
      <c r="AX2475" s="7">
        <v>0</v>
      </c>
      <c r="AY2475" s="7">
        <v>0</v>
      </c>
      <c r="AZ2475" s="7">
        <v>0</v>
      </c>
      <c r="BA2475" s="7">
        <v>0</v>
      </c>
      <c r="BB2475" s="7">
        <v>0</v>
      </c>
      <c r="BC2475" s="8">
        <v>0</v>
      </c>
      <c r="BD2475" s="8">
        <v>2.2679999999999998</v>
      </c>
      <c r="BE2475" s="8">
        <v>0</v>
      </c>
      <c r="BF2475" s="8">
        <v>2.2679999999999998</v>
      </c>
      <c r="BG2475" s="8">
        <v>0</v>
      </c>
      <c r="BH2475" s="8">
        <v>0</v>
      </c>
      <c r="BI2475" s="8">
        <v>0</v>
      </c>
      <c r="BJ2475" s="8">
        <v>0</v>
      </c>
      <c r="BK2475" s="8">
        <v>0</v>
      </c>
      <c r="BL2475" s="8">
        <v>0</v>
      </c>
      <c r="BM2475" s="8">
        <v>0</v>
      </c>
      <c r="BN2475" s="8">
        <v>0</v>
      </c>
      <c r="BO2475" s="8">
        <v>0</v>
      </c>
      <c r="BP2475" s="8">
        <v>0</v>
      </c>
      <c r="BQ2475" s="8">
        <v>0</v>
      </c>
      <c r="BR2475" s="8">
        <v>0</v>
      </c>
    </row>
    <row r="2476" spans="1:70" x14ac:dyDescent="0.25">
      <c r="A2476" s="6">
        <v>35373592</v>
      </c>
      <c r="B2476" t="s">
        <v>4399</v>
      </c>
      <c r="C2476" s="7" t="s">
        <v>82</v>
      </c>
      <c r="D2476" s="7" t="s">
        <v>2647</v>
      </c>
      <c r="E2476" s="7" t="s">
        <v>83</v>
      </c>
      <c r="F2476" t="s">
        <v>2507</v>
      </c>
      <c r="G2476" t="s">
        <v>2648</v>
      </c>
      <c r="H2476" t="s">
        <v>329</v>
      </c>
      <c r="I2476" t="s">
        <v>330</v>
      </c>
      <c r="J2476" t="s">
        <v>78</v>
      </c>
      <c r="K2476" t="s">
        <v>109</v>
      </c>
      <c r="L2476">
        <v>39.191929688599998</v>
      </c>
      <c r="M2476">
        <v>-120.97476436389999</v>
      </c>
      <c r="N2476" s="7" t="s">
        <v>2229</v>
      </c>
      <c r="O2476" s="7" t="s">
        <v>4397</v>
      </c>
      <c r="P2476" s="7" t="s">
        <v>333</v>
      </c>
      <c r="Q2476" s="7" t="s">
        <v>170</v>
      </c>
      <c r="R2476" s="7">
        <v>1788</v>
      </c>
      <c r="S2476" s="7">
        <v>315</v>
      </c>
      <c r="T2476" s="7" t="s">
        <v>123</v>
      </c>
      <c r="U2476" s="7" t="s">
        <v>221</v>
      </c>
      <c r="V2476" s="7" t="s">
        <v>222</v>
      </c>
      <c r="W2476" s="8">
        <v>0</v>
      </c>
      <c r="X2476" s="8">
        <v>5.6420000000000003</v>
      </c>
      <c r="Y2476" s="8">
        <v>0</v>
      </c>
      <c r="Z2476" s="8">
        <v>5.6420000000000003</v>
      </c>
      <c r="AA2476" s="8">
        <v>0</v>
      </c>
      <c r="AB2476" s="8">
        <v>0</v>
      </c>
      <c r="AC2476" s="8">
        <v>0</v>
      </c>
      <c r="AD2476" s="8">
        <v>0</v>
      </c>
      <c r="AE2476" s="8">
        <v>0</v>
      </c>
      <c r="AF2476" s="8">
        <v>0</v>
      </c>
      <c r="AG2476" s="8">
        <v>0</v>
      </c>
      <c r="AH2476" s="8">
        <v>0</v>
      </c>
      <c r="AI2476" s="8">
        <v>0</v>
      </c>
      <c r="AJ2476" s="8">
        <v>0</v>
      </c>
      <c r="AK2476" s="8">
        <v>0</v>
      </c>
      <c r="AL2476" s="8">
        <v>0</v>
      </c>
      <c r="AM2476" s="8">
        <v>0</v>
      </c>
      <c r="AN2476" s="8">
        <v>0</v>
      </c>
      <c r="AO2476" s="8">
        <v>0</v>
      </c>
      <c r="AP2476" s="8">
        <v>0</v>
      </c>
      <c r="AQ2476" s="8">
        <v>0</v>
      </c>
      <c r="AR2476" s="8">
        <v>0</v>
      </c>
      <c r="AS2476" s="8">
        <v>0</v>
      </c>
      <c r="AT2476" s="8">
        <v>0</v>
      </c>
      <c r="AU2476" s="7">
        <v>0</v>
      </c>
      <c r="AV2476" s="7">
        <v>0</v>
      </c>
      <c r="AW2476" s="7">
        <v>0</v>
      </c>
      <c r="AX2476" s="7">
        <v>0</v>
      </c>
      <c r="AY2476" s="7">
        <v>0</v>
      </c>
      <c r="AZ2476" s="7">
        <v>0</v>
      </c>
      <c r="BA2476" s="7">
        <v>0</v>
      </c>
      <c r="BB2476" s="7">
        <v>0</v>
      </c>
      <c r="BC2476" s="8">
        <v>0</v>
      </c>
      <c r="BD2476" s="8">
        <v>5.6420000000000003</v>
      </c>
      <c r="BE2476" s="8">
        <v>0</v>
      </c>
      <c r="BF2476" s="8">
        <v>5.6420000000000003</v>
      </c>
      <c r="BG2476" s="8">
        <v>0</v>
      </c>
      <c r="BH2476" s="8">
        <v>0</v>
      </c>
      <c r="BI2476" s="8">
        <v>0</v>
      </c>
      <c r="BJ2476" s="8">
        <v>0</v>
      </c>
      <c r="BK2476" s="8">
        <v>0</v>
      </c>
      <c r="BL2476" s="8">
        <v>0</v>
      </c>
      <c r="BM2476" s="8">
        <v>0</v>
      </c>
      <c r="BN2476" s="8">
        <v>0</v>
      </c>
      <c r="BO2476" s="8">
        <v>0</v>
      </c>
      <c r="BP2476" s="8">
        <v>0</v>
      </c>
      <c r="BQ2476" s="8">
        <v>0</v>
      </c>
      <c r="BR2476" s="8">
        <v>0</v>
      </c>
    </row>
    <row r="2477" spans="1:70" x14ac:dyDescent="0.25">
      <c r="A2477" s="6">
        <v>35373593</v>
      </c>
      <c r="B2477" t="s">
        <v>4400</v>
      </c>
      <c r="C2477" s="7" t="s">
        <v>82</v>
      </c>
      <c r="D2477" s="7" t="s">
        <v>2647</v>
      </c>
      <c r="E2477" s="7" t="s">
        <v>83</v>
      </c>
      <c r="F2477" t="s">
        <v>2507</v>
      </c>
      <c r="G2477" t="s">
        <v>2648</v>
      </c>
      <c r="H2477" t="s">
        <v>329</v>
      </c>
      <c r="I2477" t="s">
        <v>330</v>
      </c>
      <c r="J2477" t="s">
        <v>78</v>
      </c>
      <c r="K2477" t="s">
        <v>109</v>
      </c>
      <c r="L2477">
        <v>39.187141695800001</v>
      </c>
      <c r="M2477">
        <v>-120.9543239568</v>
      </c>
      <c r="N2477" s="7" t="s">
        <v>2229</v>
      </c>
      <c r="O2477" s="7" t="s">
        <v>4397</v>
      </c>
      <c r="P2477" s="7" t="s">
        <v>333</v>
      </c>
      <c r="Q2477" s="7" t="s">
        <v>170</v>
      </c>
      <c r="R2477" s="7">
        <v>1788</v>
      </c>
      <c r="S2477" s="7">
        <v>315</v>
      </c>
      <c r="T2477" s="7" t="s">
        <v>123</v>
      </c>
      <c r="U2477" s="7" t="s">
        <v>216</v>
      </c>
      <c r="V2477" s="7" t="s">
        <v>222</v>
      </c>
      <c r="W2477" s="8">
        <v>0</v>
      </c>
      <c r="X2477" s="8">
        <v>3.081</v>
      </c>
      <c r="Y2477" s="8">
        <v>0</v>
      </c>
      <c r="Z2477" s="8">
        <v>3.081</v>
      </c>
      <c r="AA2477" s="8">
        <v>0</v>
      </c>
      <c r="AB2477" s="8">
        <v>0</v>
      </c>
      <c r="AC2477" s="8">
        <v>0</v>
      </c>
      <c r="AD2477" s="8">
        <v>0</v>
      </c>
      <c r="AE2477" s="8">
        <v>0</v>
      </c>
      <c r="AF2477" s="8">
        <v>0</v>
      </c>
      <c r="AG2477" s="8">
        <v>0</v>
      </c>
      <c r="AH2477" s="8">
        <v>0</v>
      </c>
      <c r="AI2477" s="8">
        <v>0</v>
      </c>
      <c r="AJ2477" s="8">
        <v>0</v>
      </c>
      <c r="AK2477" s="8">
        <v>0</v>
      </c>
      <c r="AL2477" s="8">
        <v>0</v>
      </c>
      <c r="AM2477" s="8">
        <v>0</v>
      </c>
      <c r="AN2477" s="8">
        <v>0</v>
      </c>
      <c r="AO2477" s="8">
        <v>0</v>
      </c>
      <c r="AP2477" s="8">
        <v>0</v>
      </c>
      <c r="AQ2477" s="8">
        <v>0</v>
      </c>
      <c r="AR2477" s="8">
        <v>0</v>
      </c>
      <c r="AS2477" s="8">
        <v>0</v>
      </c>
      <c r="AT2477" s="8">
        <v>0</v>
      </c>
      <c r="AU2477" s="7">
        <v>0</v>
      </c>
      <c r="AV2477" s="7">
        <v>0</v>
      </c>
      <c r="AW2477" s="7">
        <v>0</v>
      </c>
      <c r="AX2477" s="7">
        <v>0</v>
      </c>
      <c r="AY2477" s="7">
        <v>0</v>
      </c>
      <c r="AZ2477" s="7">
        <v>0</v>
      </c>
      <c r="BA2477" s="7">
        <v>0</v>
      </c>
      <c r="BB2477" s="7">
        <v>0</v>
      </c>
      <c r="BC2477" s="8">
        <v>0</v>
      </c>
      <c r="BD2477" s="8">
        <v>3.081</v>
      </c>
      <c r="BE2477" s="8">
        <v>0</v>
      </c>
      <c r="BF2477" s="8">
        <v>3.081</v>
      </c>
      <c r="BG2477" s="8">
        <v>0</v>
      </c>
      <c r="BH2477" s="8">
        <v>0</v>
      </c>
      <c r="BI2477" s="8">
        <v>0</v>
      </c>
      <c r="BJ2477" s="8">
        <v>0</v>
      </c>
      <c r="BK2477" s="8">
        <v>0</v>
      </c>
      <c r="BL2477" s="8">
        <v>0</v>
      </c>
      <c r="BM2477" s="8">
        <v>0</v>
      </c>
      <c r="BN2477" s="8">
        <v>0</v>
      </c>
      <c r="BO2477" s="8">
        <v>0</v>
      </c>
      <c r="BP2477" s="8">
        <v>0</v>
      </c>
      <c r="BQ2477" s="8">
        <v>0</v>
      </c>
      <c r="BR2477" s="8">
        <v>0</v>
      </c>
    </row>
    <row r="2478" spans="1:70" x14ac:dyDescent="0.25">
      <c r="A2478" s="6">
        <v>35373594</v>
      </c>
      <c r="B2478" t="s">
        <v>4401</v>
      </c>
      <c r="C2478" s="7" t="s">
        <v>82</v>
      </c>
      <c r="D2478" s="7" t="s">
        <v>2647</v>
      </c>
      <c r="E2478" s="7" t="s">
        <v>83</v>
      </c>
      <c r="F2478" t="s">
        <v>2507</v>
      </c>
      <c r="G2478" t="s">
        <v>2648</v>
      </c>
      <c r="H2478" t="s">
        <v>329</v>
      </c>
      <c r="I2478" t="s">
        <v>330</v>
      </c>
      <c r="J2478" t="s">
        <v>78</v>
      </c>
      <c r="K2478" t="s">
        <v>109</v>
      </c>
      <c r="L2478">
        <v>39.184050484300002</v>
      </c>
      <c r="M2478">
        <v>-120.9420760606</v>
      </c>
      <c r="N2478" s="7" t="s">
        <v>2229</v>
      </c>
      <c r="O2478" s="7" t="s">
        <v>4397</v>
      </c>
      <c r="P2478" s="7" t="s">
        <v>333</v>
      </c>
      <c r="Q2478" s="7" t="s">
        <v>170</v>
      </c>
      <c r="R2478" s="7">
        <v>1788</v>
      </c>
      <c r="S2478" s="7">
        <v>315</v>
      </c>
      <c r="T2478" s="7" t="s">
        <v>123</v>
      </c>
      <c r="U2478" s="7" t="s">
        <v>216</v>
      </c>
      <c r="V2478" s="7" t="s">
        <v>222</v>
      </c>
      <c r="W2478" s="8">
        <v>0</v>
      </c>
      <c r="X2478" s="8">
        <v>2.3530000000000002</v>
      </c>
      <c r="Y2478" s="8">
        <v>0</v>
      </c>
      <c r="Z2478" s="8">
        <v>2.3530000000000002</v>
      </c>
      <c r="AA2478" s="8">
        <v>0</v>
      </c>
      <c r="AB2478" s="8">
        <v>0</v>
      </c>
      <c r="AC2478" s="8">
        <v>0</v>
      </c>
      <c r="AD2478" s="8">
        <v>0</v>
      </c>
      <c r="AE2478" s="8">
        <v>0</v>
      </c>
      <c r="AF2478" s="8">
        <v>0</v>
      </c>
      <c r="AG2478" s="8">
        <v>0</v>
      </c>
      <c r="AH2478" s="8">
        <v>0</v>
      </c>
      <c r="AI2478" s="8">
        <v>0</v>
      </c>
      <c r="AJ2478" s="8">
        <v>0</v>
      </c>
      <c r="AK2478" s="8">
        <v>0</v>
      </c>
      <c r="AL2478" s="8">
        <v>0</v>
      </c>
      <c r="AM2478" s="8">
        <v>0</v>
      </c>
      <c r="AN2478" s="8">
        <v>0</v>
      </c>
      <c r="AO2478" s="8">
        <v>0</v>
      </c>
      <c r="AP2478" s="8">
        <v>0</v>
      </c>
      <c r="AQ2478" s="8">
        <v>0</v>
      </c>
      <c r="AR2478" s="8">
        <v>0</v>
      </c>
      <c r="AS2478" s="8">
        <v>0</v>
      </c>
      <c r="AT2478" s="8">
        <v>0</v>
      </c>
      <c r="AU2478" s="7">
        <v>0</v>
      </c>
      <c r="AV2478" s="7">
        <v>0</v>
      </c>
      <c r="AW2478" s="7">
        <v>0</v>
      </c>
      <c r="AX2478" s="7">
        <v>0</v>
      </c>
      <c r="AY2478" s="7">
        <v>0</v>
      </c>
      <c r="AZ2478" s="7">
        <v>0</v>
      </c>
      <c r="BA2478" s="7">
        <v>0</v>
      </c>
      <c r="BB2478" s="7">
        <v>0</v>
      </c>
      <c r="BC2478" s="8">
        <v>0</v>
      </c>
      <c r="BD2478" s="8">
        <v>0</v>
      </c>
      <c r="BE2478" s="8">
        <v>0</v>
      </c>
      <c r="BF2478" s="8">
        <v>0</v>
      </c>
      <c r="BG2478" s="8">
        <v>0</v>
      </c>
      <c r="BH2478" s="8">
        <v>2.3530000000000002</v>
      </c>
      <c r="BI2478" s="8">
        <v>0</v>
      </c>
      <c r="BJ2478" s="8">
        <v>2.3530000000000002</v>
      </c>
      <c r="BK2478" s="8">
        <v>0</v>
      </c>
      <c r="BL2478" s="8">
        <v>0</v>
      </c>
      <c r="BM2478" s="8">
        <v>0</v>
      </c>
      <c r="BN2478" s="8">
        <v>0</v>
      </c>
      <c r="BO2478" s="8">
        <v>0</v>
      </c>
      <c r="BP2478" s="8">
        <v>0</v>
      </c>
      <c r="BQ2478" s="8">
        <v>0</v>
      </c>
      <c r="BR2478" s="8">
        <v>0</v>
      </c>
    </row>
    <row r="2479" spans="1:70" x14ac:dyDescent="0.25">
      <c r="A2479" s="6">
        <v>35373595</v>
      </c>
      <c r="B2479" t="s">
        <v>4402</v>
      </c>
      <c r="C2479" s="7" t="s">
        <v>421</v>
      </c>
      <c r="D2479" s="7" t="s">
        <v>2647</v>
      </c>
      <c r="E2479" s="7" t="s">
        <v>421</v>
      </c>
      <c r="F2479" t="s">
        <v>2507</v>
      </c>
      <c r="G2479" t="s">
        <v>2648</v>
      </c>
      <c r="H2479" t="s">
        <v>329</v>
      </c>
      <c r="I2479" t="s">
        <v>330</v>
      </c>
      <c r="J2479" t="s">
        <v>78</v>
      </c>
      <c r="K2479" t="s">
        <v>109</v>
      </c>
      <c r="L2479">
        <v>39.185067991300002</v>
      </c>
      <c r="M2479">
        <v>-120.971855964</v>
      </c>
      <c r="N2479" s="7" t="s">
        <v>2229</v>
      </c>
      <c r="O2479" s="7" t="s">
        <v>4397</v>
      </c>
      <c r="P2479" s="7" t="s">
        <v>333</v>
      </c>
      <c r="Q2479" s="7" t="s">
        <v>170</v>
      </c>
      <c r="R2479" s="7">
        <v>1788</v>
      </c>
      <c r="S2479" s="7">
        <v>315</v>
      </c>
      <c r="T2479" s="7" t="s">
        <v>123</v>
      </c>
      <c r="U2479" s="7"/>
      <c r="V2479" s="7" t="s">
        <v>790</v>
      </c>
      <c r="W2479" s="8">
        <v>0</v>
      </c>
      <c r="X2479" s="8">
        <v>3.0609999999999999</v>
      </c>
      <c r="Y2479" s="8">
        <v>0</v>
      </c>
      <c r="Z2479" s="8">
        <v>3.0609999999999999</v>
      </c>
      <c r="AA2479" s="8">
        <v>0</v>
      </c>
      <c r="AB2479" s="8">
        <v>0</v>
      </c>
      <c r="AC2479" s="8">
        <v>0</v>
      </c>
      <c r="AD2479" s="8">
        <v>0</v>
      </c>
      <c r="AE2479" s="8">
        <v>0</v>
      </c>
      <c r="AF2479" s="8">
        <v>0</v>
      </c>
      <c r="AG2479" s="8">
        <v>0</v>
      </c>
      <c r="AH2479" s="8">
        <v>0</v>
      </c>
      <c r="AI2479" s="8">
        <v>0</v>
      </c>
      <c r="AJ2479" s="8">
        <v>0</v>
      </c>
      <c r="AK2479" s="8">
        <v>0</v>
      </c>
      <c r="AL2479" s="8">
        <v>0</v>
      </c>
      <c r="AM2479" s="8">
        <v>0</v>
      </c>
      <c r="AN2479" s="8">
        <v>0</v>
      </c>
      <c r="AO2479" s="8">
        <v>0</v>
      </c>
      <c r="AP2479" s="8">
        <v>0</v>
      </c>
      <c r="AQ2479" s="8">
        <v>0</v>
      </c>
      <c r="AR2479" s="8">
        <v>0</v>
      </c>
      <c r="AS2479" s="8">
        <v>0</v>
      </c>
      <c r="AT2479" s="8">
        <v>0</v>
      </c>
      <c r="AU2479" s="7">
        <v>0</v>
      </c>
      <c r="AV2479" s="7">
        <v>0</v>
      </c>
      <c r="AW2479" s="7">
        <v>0</v>
      </c>
      <c r="AX2479" s="7">
        <v>0</v>
      </c>
      <c r="AY2479" s="7">
        <v>0</v>
      </c>
      <c r="AZ2479" s="7">
        <v>0</v>
      </c>
      <c r="BA2479" s="7">
        <v>0</v>
      </c>
      <c r="BB2479" s="7">
        <v>0</v>
      </c>
      <c r="BC2479" s="8">
        <v>0</v>
      </c>
      <c r="BD2479" s="8">
        <v>0</v>
      </c>
      <c r="BE2479" s="8">
        <v>0</v>
      </c>
      <c r="BF2479" s="8">
        <v>0</v>
      </c>
      <c r="BG2479" s="8">
        <v>0</v>
      </c>
      <c r="BH2479" s="8">
        <v>3.0609999999999999</v>
      </c>
      <c r="BI2479" s="8">
        <v>0</v>
      </c>
      <c r="BJ2479" s="8">
        <v>3.0609999999999999</v>
      </c>
      <c r="BK2479" s="8">
        <v>0</v>
      </c>
      <c r="BL2479" s="8">
        <v>0</v>
      </c>
      <c r="BM2479" s="8">
        <v>0</v>
      </c>
      <c r="BN2479" s="8">
        <v>0</v>
      </c>
      <c r="BO2479" s="8">
        <v>0</v>
      </c>
      <c r="BP2479" s="8">
        <v>0</v>
      </c>
      <c r="BQ2479" s="8">
        <v>0</v>
      </c>
      <c r="BR2479" s="8">
        <v>0</v>
      </c>
    </row>
    <row r="2480" spans="1:70" x14ac:dyDescent="0.25">
      <c r="A2480" s="6">
        <v>35373596</v>
      </c>
      <c r="B2480" t="s">
        <v>4403</v>
      </c>
      <c r="C2480" s="7" t="s">
        <v>421</v>
      </c>
      <c r="D2480" s="7" t="s">
        <v>2647</v>
      </c>
      <c r="E2480" s="7" t="s">
        <v>421</v>
      </c>
      <c r="F2480" t="s">
        <v>2507</v>
      </c>
      <c r="G2480" t="s">
        <v>2648</v>
      </c>
      <c r="H2480" t="s">
        <v>329</v>
      </c>
      <c r="I2480" t="s">
        <v>330</v>
      </c>
      <c r="J2480" t="s">
        <v>78</v>
      </c>
      <c r="K2480" t="s">
        <v>109</v>
      </c>
      <c r="L2480">
        <v>39.190676588999999</v>
      </c>
      <c r="M2480">
        <v>-120.9916660296</v>
      </c>
      <c r="N2480" s="7" t="s">
        <v>2229</v>
      </c>
      <c r="O2480" s="7" t="s">
        <v>4397</v>
      </c>
      <c r="P2480" s="7" t="s">
        <v>333</v>
      </c>
      <c r="Q2480" s="7" t="s">
        <v>170</v>
      </c>
      <c r="R2480" s="7">
        <v>1788</v>
      </c>
      <c r="S2480" s="7">
        <v>315</v>
      </c>
      <c r="T2480" s="7" t="s">
        <v>123</v>
      </c>
      <c r="U2480" s="7"/>
      <c r="V2480" s="7" t="s">
        <v>422</v>
      </c>
      <c r="W2480" s="8">
        <v>0</v>
      </c>
      <c r="X2480" s="8">
        <v>8.0899621212121211</v>
      </c>
      <c r="Y2480" s="8">
        <v>0</v>
      </c>
      <c r="Z2480" s="8">
        <v>8.0899621212121211</v>
      </c>
      <c r="AA2480" s="8">
        <v>0</v>
      </c>
      <c r="AB2480" s="8">
        <v>0</v>
      </c>
      <c r="AC2480" s="8">
        <v>0</v>
      </c>
      <c r="AD2480" s="8">
        <v>0</v>
      </c>
      <c r="AE2480" s="8">
        <v>0</v>
      </c>
      <c r="AF2480" s="8">
        <v>0</v>
      </c>
      <c r="AG2480" s="8">
        <v>0</v>
      </c>
      <c r="AH2480" s="8">
        <v>0</v>
      </c>
      <c r="AI2480" s="8">
        <v>0</v>
      </c>
      <c r="AJ2480" s="8">
        <v>0</v>
      </c>
      <c r="AK2480" s="8">
        <v>0</v>
      </c>
      <c r="AL2480" s="8">
        <v>0</v>
      </c>
      <c r="AM2480" s="8">
        <v>0</v>
      </c>
      <c r="AN2480" s="8">
        <v>0</v>
      </c>
      <c r="AO2480" s="8">
        <v>0</v>
      </c>
      <c r="AP2480" s="8">
        <v>0</v>
      </c>
      <c r="AQ2480" s="8">
        <v>0</v>
      </c>
      <c r="AR2480" s="8">
        <v>0</v>
      </c>
      <c r="AS2480" s="8">
        <v>0</v>
      </c>
      <c r="AT2480" s="8">
        <v>0</v>
      </c>
      <c r="AU2480" s="7">
        <v>0</v>
      </c>
      <c r="AV2480" s="7">
        <v>0</v>
      </c>
      <c r="AW2480" s="7">
        <v>0</v>
      </c>
      <c r="AX2480" s="7">
        <v>0</v>
      </c>
      <c r="AY2480" s="7">
        <v>0</v>
      </c>
      <c r="AZ2480" s="7">
        <v>0</v>
      </c>
      <c r="BA2480" s="7">
        <v>0</v>
      </c>
      <c r="BB2480" s="7">
        <v>0</v>
      </c>
      <c r="BC2480" s="8">
        <v>0</v>
      </c>
      <c r="BD2480" s="8">
        <v>0</v>
      </c>
      <c r="BE2480" s="8">
        <v>0</v>
      </c>
      <c r="BF2480" s="8">
        <v>0</v>
      </c>
      <c r="BG2480" s="8">
        <v>0</v>
      </c>
      <c r="BH2480" s="8">
        <v>0</v>
      </c>
      <c r="BI2480" s="8">
        <v>0</v>
      </c>
      <c r="BJ2480" s="8">
        <v>0</v>
      </c>
      <c r="BK2480" s="8">
        <v>0</v>
      </c>
      <c r="BL2480" s="8">
        <v>8.0899621212121211</v>
      </c>
      <c r="BM2480" s="8">
        <v>0</v>
      </c>
      <c r="BN2480" s="8">
        <v>8.0899621212121211</v>
      </c>
      <c r="BO2480" s="8">
        <v>0</v>
      </c>
      <c r="BP2480" s="8">
        <v>0</v>
      </c>
      <c r="BQ2480" s="8">
        <v>0</v>
      </c>
      <c r="BR2480" s="8">
        <v>0</v>
      </c>
    </row>
    <row r="2481" spans="1:70" x14ac:dyDescent="0.25">
      <c r="A2481" s="6">
        <v>35367462</v>
      </c>
      <c r="B2481" t="s">
        <v>4404</v>
      </c>
      <c r="C2481" s="7" t="s">
        <v>178</v>
      </c>
      <c r="D2481" s="7" t="s">
        <v>2647</v>
      </c>
      <c r="E2481" s="7" t="s">
        <v>83</v>
      </c>
      <c r="F2481" t="s">
        <v>2507</v>
      </c>
      <c r="G2481" t="s">
        <v>2648</v>
      </c>
      <c r="H2481" t="s">
        <v>329</v>
      </c>
      <c r="I2481" t="s">
        <v>330</v>
      </c>
      <c r="J2481" t="s">
        <v>78</v>
      </c>
      <c r="K2481" t="s">
        <v>109</v>
      </c>
      <c r="L2481">
        <v>39.191245788499998</v>
      </c>
      <c r="M2481">
        <v>-120.99362443299999</v>
      </c>
      <c r="N2481" s="7" t="s">
        <v>2229</v>
      </c>
      <c r="O2481" s="7" t="s">
        <v>4397</v>
      </c>
      <c r="P2481" s="7" t="s">
        <v>333</v>
      </c>
      <c r="Q2481" s="7" t="s">
        <v>170</v>
      </c>
      <c r="R2481" s="7">
        <v>1788</v>
      </c>
      <c r="S2481" s="7">
        <v>315</v>
      </c>
      <c r="T2481" s="7" t="s">
        <v>123</v>
      </c>
      <c r="U2481" s="7" t="s">
        <v>221</v>
      </c>
      <c r="V2481" s="7" t="s">
        <v>222</v>
      </c>
      <c r="W2481" s="8">
        <v>0</v>
      </c>
      <c r="X2481" s="8">
        <v>4.6529999999999996</v>
      </c>
      <c r="Y2481" s="8">
        <v>0</v>
      </c>
      <c r="Z2481" s="8">
        <v>4.6529999999999996</v>
      </c>
      <c r="AA2481" s="8">
        <v>0</v>
      </c>
      <c r="AB2481" s="8">
        <v>0</v>
      </c>
      <c r="AC2481" s="8">
        <v>0</v>
      </c>
      <c r="AD2481" s="8">
        <v>0</v>
      </c>
      <c r="AE2481" s="8">
        <v>0</v>
      </c>
      <c r="AF2481" s="8">
        <v>0</v>
      </c>
      <c r="AG2481" s="8">
        <v>0</v>
      </c>
      <c r="AH2481" s="8">
        <v>0</v>
      </c>
      <c r="AI2481" s="8">
        <v>0</v>
      </c>
      <c r="AJ2481" s="8">
        <v>0</v>
      </c>
      <c r="AK2481" s="8">
        <v>0</v>
      </c>
      <c r="AL2481" s="8">
        <v>0</v>
      </c>
      <c r="AM2481" s="8">
        <v>0</v>
      </c>
      <c r="AN2481" s="8">
        <v>0</v>
      </c>
      <c r="AO2481" s="8">
        <v>0</v>
      </c>
      <c r="AP2481" s="8">
        <v>0</v>
      </c>
      <c r="AQ2481" s="8">
        <v>0</v>
      </c>
      <c r="AR2481" s="8">
        <v>0</v>
      </c>
      <c r="AS2481" s="8">
        <v>0</v>
      </c>
      <c r="AT2481" s="8">
        <v>0</v>
      </c>
      <c r="AU2481" s="7">
        <v>0</v>
      </c>
      <c r="AV2481" s="7">
        <v>0</v>
      </c>
      <c r="AW2481" s="7">
        <v>0</v>
      </c>
      <c r="AX2481" s="7">
        <v>0</v>
      </c>
      <c r="AY2481" s="7">
        <v>0</v>
      </c>
      <c r="AZ2481" s="7">
        <v>4.6529999999999996</v>
      </c>
      <c r="BA2481" s="7">
        <v>0</v>
      </c>
      <c r="BB2481" s="7">
        <v>4.6529999999999996</v>
      </c>
      <c r="BC2481" s="8">
        <v>0</v>
      </c>
      <c r="BD2481" s="8">
        <v>0</v>
      </c>
      <c r="BE2481" s="8">
        <v>0</v>
      </c>
      <c r="BF2481" s="8">
        <v>0</v>
      </c>
      <c r="BG2481" s="8">
        <v>0</v>
      </c>
      <c r="BH2481" s="8">
        <v>0</v>
      </c>
      <c r="BI2481" s="8">
        <v>0</v>
      </c>
      <c r="BJ2481" s="8">
        <v>0</v>
      </c>
      <c r="BK2481" s="8">
        <v>0</v>
      </c>
      <c r="BL2481" s="8">
        <v>0</v>
      </c>
      <c r="BM2481" s="8">
        <v>0</v>
      </c>
      <c r="BN2481" s="8">
        <v>0</v>
      </c>
      <c r="BO2481" s="8">
        <v>0</v>
      </c>
      <c r="BP2481" s="8">
        <v>0</v>
      </c>
      <c r="BQ2481" s="8">
        <v>0</v>
      </c>
      <c r="BR2481" s="8">
        <v>0</v>
      </c>
    </row>
    <row r="2482" spans="1:70" x14ac:dyDescent="0.25">
      <c r="A2482" s="6">
        <v>35396860</v>
      </c>
      <c r="B2482" t="s">
        <v>4405</v>
      </c>
      <c r="C2482" s="7" t="s">
        <v>82</v>
      </c>
      <c r="D2482" s="7" t="s">
        <v>2647</v>
      </c>
      <c r="E2482" s="7" t="s">
        <v>83</v>
      </c>
      <c r="F2482" t="s">
        <v>2507</v>
      </c>
      <c r="G2482" t="s">
        <v>2648</v>
      </c>
      <c r="H2482" t="s">
        <v>329</v>
      </c>
      <c r="I2482" t="s">
        <v>330</v>
      </c>
      <c r="J2482" t="s">
        <v>78</v>
      </c>
      <c r="K2482" t="s">
        <v>109</v>
      </c>
      <c r="L2482">
        <v>39.185667089500001</v>
      </c>
      <c r="M2482">
        <v>-120.9734914542</v>
      </c>
      <c r="N2482" s="7" t="s">
        <v>2229</v>
      </c>
      <c r="O2482" s="7" t="s">
        <v>4397</v>
      </c>
      <c r="P2482" s="7" t="s">
        <v>333</v>
      </c>
      <c r="Q2482" s="7" t="s">
        <v>170</v>
      </c>
      <c r="R2482" s="7">
        <v>1788</v>
      </c>
      <c r="S2482" s="7">
        <v>315</v>
      </c>
      <c r="T2482" s="7" t="s">
        <v>123</v>
      </c>
      <c r="U2482" s="7" t="s">
        <v>221</v>
      </c>
      <c r="V2482" s="7" t="s">
        <v>222</v>
      </c>
      <c r="W2482" s="8">
        <v>0</v>
      </c>
      <c r="X2482" s="8">
        <v>2.6</v>
      </c>
      <c r="Y2482" s="8">
        <v>0</v>
      </c>
      <c r="Z2482" s="8">
        <v>2.6</v>
      </c>
      <c r="AA2482" s="8">
        <v>0</v>
      </c>
      <c r="AB2482" s="8">
        <v>0</v>
      </c>
      <c r="AC2482" s="8">
        <v>0</v>
      </c>
      <c r="AD2482" s="8">
        <v>0</v>
      </c>
      <c r="AE2482" s="8">
        <v>0</v>
      </c>
      <c r="AF2482" s="8">
        <v>0</v>
      </c>
      <c r="AG2482" s="8">
        <v>0</v>
      </c>
      <c r="AH2482" s="8">
        <v>0</v>
      </c>
      <c r="AI2482" s="8">
        <v>0</v>
      </c>
      <c r="AJ2482" s="8">
        <v>0</v>
      </c>
      <c r="AK2482" s="8">
        <v>0</v>
      </c>
      <c r="AL2482" s="8">
        <v>0</v>
      </c>
      <c r="AM2482" s="8">
        <v>0</v>
      </c>
      <c r="AN2482" s="8">
        <v>0</v>
      </c>
      <c r="AO2482" s="8">
        <v>0</v>
      </c>
      <c r="AP2482" s="8">
        <v>0</v>
      </c>
      <c r="AQ2482" s="8">
        <v>0</v>
      </c>
      <c r="AR2482" s="8">
        <v>0</v>
      </c>
      <c r="AS2482" s="8">
        <v>0</v>
      </c>
      <c r="AT2482" s="8">
        <v>0</v>
      </c>
      <c r="AU2482" s="7">
        <v>0</v>
      </c>
      <c r="AV2482" s="7">
        <v>0</v>
      </c>
      <c r="AW2482" s="7">
        <v>0</v>
      </c>
      <c r="AX2482" s="7">
        <v>0</v>
      </c>
      <c r="AY2482" s="7">
        <v>0</v>
      </c>
      <c r="AZ2482" s="7">
        <v>0</v>
      </c>
      <c r="BA2482" s="7">
        <v>0</v>
      </c>
      <c r="BB2482" s="7">
        <v>0</v>
      </c>
      <c r="BC2482" s="8">
        <v>0</v>
      </c>
      <c r="BD2482" s="8">
        <v>2.6</v>
      </c>
      <c r="BE2482" s="8">
        <v>0</v>
      </c>
      <c r="BF2482" s="8">
        <v>2.6</v>
      </c>
      <c r="BG2482" s="8">
        <v>0</v>
      </c>
      <c r="BH2482" s="8">
        <v>0</v>
      </c>
      <c r="BI2482" s="8">
        <v>0</v>
      </c>
      <c r="BJ2482" s="8">
        <v>0</v>
      </c>
      <c r="BK2482" s="8">
        <v>0</v>
      </c>
      <c r="BL2482" s="8">
        <v>0</v>
      </c>
      <c r="BM2482" s="8">
        <v>0</v>
      </c>
      <c r="BN2482" s="8">
        <v>0</v>
      </c>
      <c r="BO2482" s="8">
        <v>0</v>
      </c>
      <c r="BP2482" s="8">
        <v>0</v>
      </c>
      <c r="BQ2482" s="8">
        <v>0</v>
      </c>
      <c r="BR2482" s="8">
        <v>0</v>
      </c>
    </row>
    <row r="2483" spans="1:70" x14ac:dyDescent="0.25">
      <c r="A2483" s="6">
        <v>35396861</v>
      </c>
      <c r="B2483" t="s">
        <v>4406</v>
      </c>
      <c r="C2483" s="7" t="s">
        <v>86</v>
      </c>
      <c r="D2483" s="7" t="s">
        <v>2647</v>
      </c>
      <c r="E2483" s="7" t="s">
        <v>87</v>
      </c>
      <c r="F2483" t="s">
        <v>2507</v>
      </c>
      <c r="G2483" t="s">
        <v>2648</v>
      </c>
      <c r="H2483" t="s">
        <v>329</v>
      </c>
      <c r="I2483" t="s">
        <v>330</v>
      </c>
      <c r="J2483" t="s">
        <v>78</v>
      </c>
      <c r="K2483" t="s">
        <v>109</v>
      </c>
      <c r="L2483">
        <v>39.188113192300001</v>
      </c>
      <c r="M2483">
        <v>-120.9473558541</v>
      </c>
      <c r="N2483" s="7" t="s">
        <v>2229</v>
      </c>
      <c r="O2483" s="7" t="s">
        <v>4397</v>
      </c>
      <c r="P2483" s="7" t="s">
        <v>333</v>
      </c>
      <c r="Q2483" s="7" t="s">
        <v>170</v>
      </c>
      <c r="R2483" s="7">
        <v>1788</v>
      </c>
      <c r="S2483" s="7">
        <v>315</v>
      </c>
      <c r="T2483" s="7" t="s">
        <v>123</v>
      </c>
      <c r="U2483" s="7"/>
      <c r="V2483" s="7" t="s">
        <v>222</v>
      </c>
      <c r="W2483" s="8">
        <v>0</v>
      </c>
      <c r="X2483" s="8">
        <v>2.1339999999999999</v>
      </c>
      <c r="Y2483" s="8">
        <v>0</v>
      </c>
      <c r="Z2483" s="8">
        <v>2.1339999999999999</v>
      </c>
      <c r="AA2483" s="8">
        <v>0</v>
      </c>
      <c r="AB2483" s="8">
        <v>0</v>
      </c>
      <c r="AC2483" s="8">
        <v>0</v>
      </c>
      <c r="AD2483" s="8">
        <v>0</v>
      </c>
      <c r="AE2483" s="8">
        <v>0</v>
      </c>
      <c r="AF2483" s="8">
        <v>0</v>
      </c>
      <c r="AG2483" s="8">
        <v>0</v>
      </c>
      <c r="AH2483" s="8">
        <v>0</v>
      </c>
      <c r="AI2483" s="8">
        <v>0</v>
      </c>
      <c r="AJ2483" s="8">
        <v>0</v>
      </c>
      <c r="AK2483" s="8">
        <v>0</v>
      </c>
      <c r="AL2483" s="8">
        <v>0</v>
      </c>
      <c r="AM2483" s="8">
        <v>0</v>
      </c>
      <c r="AN2483" s="8">
        <v>0</v>
      </c>
      <c r="AO2483" s="8">
        <v>0</v>
      </c>
      <c r="AP2483" s="8">
        <v>0</v>
      </c>
      <c r="AQ2483" s="8">
        <v>0</v>
      </c>
      <c r="AR2483" s="8">
        <v>0</v>
      </c>
      <c r="AS2483" s="8">
        <v>0</v>
      </c>
      <c r="AT2483" s="8">
        <v>0</v>
      </c>
      <c r="AU2483" s="7">
        <v>0</v>
      </c>
      <c r="AV2483" s="7">
        <v>0</v>
      </c>
      <c r="AW2483" s="7">
        <v>0</v>
      </c>
      <c r="AX2483" s="7">
        <v>0</v>
      </c>
      <c r="AY2483" s="7">
        <v>0</v>
      </c>
      <c r="AZ2483" s="7">
        <v>0</v>
      </c>
      <c r="BA2483" s="7">
        <v>0</v>
      </c>
      <c r="BB2483" s="7">
        <v>0</v>
      </c>
      <c r="BC2483" s="8">
        <v>0</v>
      </c>
      <c r="BD2483" s="8">
        <v>0</v>
      </c>
      <c r="BE2483" s="8">
        <v>0</v>
      </c>
      <c r="BF2483" s="8">
        <v>0</v>
      </c>
      <c r="BG2483" s="8">
        <v>0</v>
      </c>
      <c r="BH2483" s="8">
        <v>2.1339999999999999</v>
      </c>
      <c r="BI2483" s="8">
        <v>0</v>
      </c>
      <c r="BJ2483" s="8">
        <v>2.1339999999999999</v>
      </c>
      <c r="BK2483" s="8">
        <v>0</v>
      </c>
      <c r="BL2483" s="8">
        <v>0</v>
      </c>
      <c r="BM2483" s="8">
        <v>0</v>
      </c>
      <c r="BN2483" s="8">
        <v>0</v>
      </c>
      <c r="BO2483" s="8">
        <v>0</v>
      </c>
      <c r="BP2483" s="8">
        <v>0</v>
      </c>
      <c r="BQ2483" s="8">
        <v>0</v>
      </c>
      <c r="BR2483" s="8">
        <v>0</v>
      </c>
    </row>
    <row r="2484" spans="1:70" x14ac:dyDescent="0.25">
      <c r="A2484" s="6">
        <v>35396862</v>
      </c>
      <c r="B2484" t="s">
        <v>4407</v>
      </c>
      <c r="C2484" s="7" t="s">
        <v>86</v>
      </c>
      <c r="D2484" s="7" t="s">
        <v>2647</v>
      </c>
      <c r="E2484" s="7" t="s">
        <v>87</v>
      </c>
      <c r="F2484" t="s">
        <v>2507</v>
      </c>
      <c r="G2484" t="s">
        <v>2648</v>
      </c>
      <c r="H2484" t="s">
        <v>329</v>
      </c>
      <c r="I2484" t="s">
        <v>330</v>
      </c>
      <c r="J2484" t="s">
        <v>78</v>
      </c>
      <c r="K2484" t="s">
        <v>109</v>
      </c>
      <c r="L2484">
        <v>39.187959000799999</v>
      </c>
      <c r="M2484">
        <v>-120.9590189601</v>
      </c>
      <c r="N2484" s="7" t="s">
        <v>2229</v>
      </c>
      <c r="O2484" s="7" t="s">
        <v>4397</v>
      </c>
      <c r="P2484" s="7" t="s">
        <v>333</v>
      </c>
      <c r="Q2484" s="7" t="s">
        <v>170</v>
      </c>
      <c r="R2484" s="7">
        <v>1788</v>
      </c>
      <c r="S2484" s="7">
        <v>315</v>
      </c>
      <c r="T2484" s="7" t="s">
        <v>123</v>
      </c>
      <c r="U2484" s="7"/>
      <c r="V2484" s="7" t="s">
        <v>222</v>
      </c>
      <c r="W2484" s="8">
        <v>0</v>
      </c>
      <c r="X2484" s="8">
        <v>1.798</v>
      </c>
      <c r="Y2484" s="8">
        <v>0</v>
      </c>
      <c r="Z2484" s="8">
        <v>1.798</v>
      </c>
      <c r="AA2484" s="8">
        <v>0</v>
      </c>
      <c r="AB2484" s="8">
        <v>0</v>
      </c>
      <c r="AC2484" s="8">
        <v>0</v>
      </c>
      <c r="AD2484" s="8">
        <v>0</v>
      </c>
      <c r="AE2484" s="8">
        <v>0</v>
      </c>
      <c r="AF2484" s="8">
        <v>0</v>
      </c>
      <c r="AG2484" s="8">
        <v>0</v>
      </c>
      <c r="AH2484" s="8">
        <v>0</v>
      </c>
      <c r="AI2484" s="8">
        <v>0</v>
      </c>
      <c r="AJ2484" s="8">
        <v>0</v>
      </c>
      <c r="AK2484" s="8">
        <v>0</v>
      </c>
      <c r="AL2484" s="8">
        <v>0</v>
      </c>
      <c r="AM2484" s="8">
        <v>0</v>
      </c>
      <c r="AN2484" s="8">
        <v>0</v>
      </c>
      <c r="AO2484" s="8">
        <v>0</v>
      </c>
      <c r="AP2484" s="8">
        <v>0</v>
      </c>
      <c r="AQ2484" s="8">
        <v>0</v>
      </c>
      <c r="AR2484" s="8">
        <v>0</v>
      </c>
      <c r="AS2484" s="8">
        <v>0</v>
      </c>
      <c r="AT2484" s="8">
        <v>0</v>
      </c>
      <c r="AU2484" s="7">
        <v>0</v>
      </c>
      <c r="AV2484" s="7">
        <v>0</v>
      </c>
      <c r="AW2484" s="7">
        <v>0</v>
      </c>
      <c r="AX2484" s="7">
        <v>0</v>
      </c>
      <c r="AY2484" s="7">
        <v>0</v>
      </c>
      <c r="AZ2484" s="7">
        <v>0</v>
      </c>
      <c r="BA2484" s="7">
        <v>0</v>
      </c>
      <c r="BB2484" s="7">
        <v>0</v>
      </c>
      <c r="BC2484" s="8">
        <v>0</v>
      </c>
      <c r="BD2484" s="8">
        <v>0</v>
      </c>
      <c r="BE2484" s="8">
        <v>0</v>
      </c>
      <c r="BF2484" s="8">
        <v>0</v>
      </c>
      <c r="BG2484" s="8">
        <v>0</v>
      </c>
      <c r="BH2484" s="8">
        <v>1.798</v>
      </c>
      <c r="BI2484" s="8">
        <v>0</v>
      </c>
      <c r="BJ2484" s="8">
        <v>1.798</v>
      </c>
      <c r="BK2484" s="8">
        <v>0</v>
      </c>
      <c r="BL2484" s="8">
        <v>0</v>
      </c>
      <c r="BM2484" s="8">
        <v>0</v>
      </c>
      <c r="BN2484" s="8">
        <v>0</v>
      </c>
      <c r="BO2484" s="8">
        <v>0</v>
      </c>
      <c r="BP2484" s="8">
        <v>0</v>
      </c>
      <c r="BQ2484" s="8">
        <v>0</v>
      </c>
      <c r="BR2484" s="8">
        <v>0</v>
      </c>
    </row>
    <row r="2485" spans="1:70" x14ac:dyDescent="0.25">
      <c r="A2485" s="6">
        <v>35396863</v>
      </c>
      <c r="B2485" t="s">
        <v>4408</v>
      </c>
      <c r="C2485" s="7" t="s">
        <v>82</v>
      </c>
      <c r="D2485" s="7" t="s">
        <v>2647</v>
      </c>
      <c r="E2485" s="7" t="s">
        <v>83</v>
      </c>
      <c r="F2485" t="s">
        <v>2507</v>
      </c>
      <c r="G2485" t="s">
        <v>2648</v>
      </c>
      <c r="H2485" t="s">
        <v>329</v>
      </c>
      <c r="I2485" t="s">
        <v>330</v>
      </c>
      <c r="J2485" t="s">
        <v>78</v>
      </c>
      <c r="K2485" t="s">
        <v>109</v>
      </c>
      <c r="L2485">
        <v>39.177900985100003</v>
      </c>
      <c r="M2485">
        <v>-120.9564498748</v>
      </c>
      <c r="N2485" s="7" t="s">
        <v>2229</v>
      </c>
      <c r="O2485" s="7" t="s">
        <v>4397</v>
      </c>
      <c r="P2485" s="7" t="s">
        <v>333</v>
      </c>
      <c r="Q2485" s="7" t="s">
        <v>170</v>
      </c>
      <c r="R2485" s="7">
        <v>1788</v>
      </c>
      <c r="S2485" s="7">
        <v>315</v>
      </c>
      <c r="T2485" s="7" t="s">
        <v>123</v>
      </c>
      <c r="U2485" s="7"/>
      <c r="V2485" s="7" t="s">
        <v>222</v>
      </c>
      <c r="W2485" s="8">
        <v>0</v>
      </c>
      <c r="X2485" s="8">
        <v>2.4870000000000001</v>
      </c>
      <c r="Y2485" s="8">
        <v>0</v>
      </c>
      <c r="Z2485" s="8">
        <v>2.4870000000000001</v>
      </c>
      <c r="AA2485" s="8">
        <v>0</v>
      </c>
      <c r="AB2485" s="8">
        <v>0</v>
      </c>
      <c r="AC2485" s="8">
        <v>0</v>
      </c>
      <c r="AD2485" s="8">
        <v>0</v>
      </c>
      <c r="AE2485" s="8">
        <v>0</v>
      </c>
      <c r="AF2485" s="8">
        <v>0</v>
      </c>
      <c r="AG2485" s="8">
        <v>0</v>
      </c>
      <c r="AH2485" s="8">
        <v>0</v>
      </c>
      <c r="AI2485" s="8">
        <v>0</v>
      </c>
      <c r="AJ2485" s="8">
        <v>0</v>
      </c>
      <c r="AK2485" s="8">
        <v>0</v>
      </c>
      <c r="AL2485" s="8">
        <v>0</v>
      </c>
      <c r="AM2485" s="8">
        <v>0</v>
      </c>
      <c r="AN2485" s="8">
        <v>0</v>
      </c>
      <c r="AO2485" s="8">
        <v>0</v>
      </c>
      <c r="AP2485" s="8">
        <v>0</v>
      </c>
      <c r="AQ2485" s="8">
        <v>0</v>
      </c>
      <c r="AR2485" s="8">
        <v>0</v>
      </c>
      <c r="AS2485" s="8">
        <v>0</v>
      </c>
      <c r="AT2485" s="8">
        <v>0</v>
      </c>
      <c r="AU2485" s="7">
        <v>0</v>
      </c>
      <c r="AV2485" s="7">
        <v>0</v>
      </c>
      <c r="AW2485" s="7">
        <v>0</v>
      </c>
      <c r="AX2485" s="7">
        <v>0</v>
      </c>
      <c r="AY2485" s="7">
        <v>0</v>
      </c>
      <c r="AZ2485" s="7">
        <v>0</v>
      </c>
      <c r="BA2485" s="7">
        <v>0</v>
      </c>
      <c r="BB2485" s="7">
        <v>0</v>
      </c>
      <c r="BC2485" s="8">
        <v>0</v>
      </c>
      <c r="BD2485" s="8">
        <v>0</v>
      </c>
      <c r="BE2485" s="8">
        <v>0</v>
      </c>
      <c r="BF2485" s="8">
        <v>0</v>
      </c>
      <c r="BG2485" s="8">
        <v>0</v>
      </c>
      <c r="BH2485" s="8">
        <v>2.4870000000000001</v>
      </c>
      <c r="BI2485" s="8">
        <v>0</v>
      </c>
      <c r="BJ2485" s="8">
        <v>2.4870000000000001</v>
      </c>
      <c r="BK2485" s="8">
        <v>0</v>
      </c>
      <c r="BL2485" s="8">
        <v>0</v>
      </c>
      <c r="BM2485" s="8">
        <v>0</v>
      </c>
      <c r="BN2485" s="8">
        <v>0</v>
      </c>
      <c r="BO2485" s="8">
        <v>0</v>
      </c>
      <c r="BP2485" s="8">
        <v>0</v>
      </c>
      <c r="BQ2485" s="8">
        <v>0</v>
      </c>
      <c r="BR2485" s="8">
        <v>0</v>
      </c>
    </row>
    <row r="2486" spans="1:70" x14ac:dyDescent="0.25">
      <c r="A2486" s="6">
        <v>35396864</v>
      </c>
      <c r="B2486" t="s">
        <v>4409</v>
      </c>
      <c r="C2486" s="7" t="s">
        <v>82</v>
      </c>
      <c r="D2486" s="7" t="s">
        <v>2647</v>
      </c>
      <c r="E2486" s="7" t="s">
        <v>83</v>
      </c>
      <c r="F2486" t="s">
        <v>2507</v>
      </c>
      <c r="G2486" t="s">
        <v>2648</v>
      </c>
      <c r="H2486" t="s">
        <v>329</v>
      </c>
      <c r="I2486" t="s">
        <v>330</v>
      </c>
      <c r="J2486" t="s">
        <v>78</v>
      </c>
      <c r="K2486" t="s">
        <v>109</v>
      </c>
      <c r="L2486">
        <v>39.187628177500002</v>
      </c>
      <c r="M2486">
        <v>-120.9380658588</v>
      </c>
      <c r="N2486" s="7" t="s">
        <v>2229</v>
      </c>
      <c r="O2486" s="7" t="s">
        <v>4397</v>
      </c>
      <c r="P2486" s="7" t="s">
        <v>333</v>
      </c>
      <c r="Q2486" s="7" t="s">
        <v>170</v>
      </c>
      <c r="R2486" s="7">
        <v>1788</v>
      </c>
      <c r="S2486" s="7">
        <v>315</v>
      </c>
      <c r="T2486" s="7" t="s">
        <v>123</v>
      </c>
      <c r="U2486" s="7"/>
      <c r="V2486" s="7" t="s">
        <v>222</v>
      </c>
      <c r="W2486" s="8">
        <v>0</v>
      </c>
      <c r="X2486" s="8">
        <v>2.952</v>
      </c>
      <c r="Y2486" s="8">
        <v>0</v>
      </c>
      <c r="Z2486" s="8">
        <v>2.952</v>
      </c>
      <c r="AA2486" s="8">
        <v>0</v>
      </c>
      <c r="AB2486" s="8">
        <v>0</v>
      </c>
      <c r="AC2486" s="8">
        <v>0</v>
      </c>
      <c r="AD2486" s="8">
        <v>0</v>
      </c>
      <c r="AE2486" s="8">
        <v>0</v>
      </c>
      <c r="AF2486" s="8">
        <v>0</v>
      </c>
      <c r="AG2486" s="8">
        <v>0</v>
      </c>
      <c r="AH2486" s="8">
        <v>0</v>
      </c>
      <c r="AI2486" s="8">
        <v>0</v>
      </c>
      <c r="AJ2486" s="8">
        <v>0</v>
      </c>
      <c r="AK2486" s="8">
        <v>0</v>
      </c>
      <c r="AL2486" s="8">
        <v>0</v>
      </c>
      <c r="AM2486" s="8">
        <v>0</v>
      </c>
      <c r="AN2486" s="8">
        <v>0</v>
      </c>
      <c r="AO2486" s="8">
        <v>0</v>
      </c>
      <c r="AP2486" s="8">
        <v>0</v>
      </c>
      <c r="AQ2486" s="8">
        <v>0</v>
      </c>
      <c r="AR2486" s="8">
        <v>0</v>
      </c>
      <c r="AS2486" s="8">
        <v>0</v>
      </c>
      <c r="AT2486" s="8">
        <v>0</v>
      </c>
      <c r="AU2486" s="7">
        <v>0</v>
      </c>
      <c r="AV2486" s="7">
        <v>0</v>
      </c>
      <c r="AW2486" s="7">
        <v>0</v>
      </c>
      <c r="AX2486" s="7">
        <v>0</v>
      </c>
      <c r="AY2486" s="7">
        <v>0</v>
      </c>
      <c r="AZ2486" s="7">
        <v>0</v>
      </c>
      <c r="BA2486" s="7">
        <v>0</v>
      </c>
      <c r="BB2486" s="7">
        <v>0</v>
      </c>
      <c r="BC2486" s="8">
        <v>0</v>
      </c>
      <c r="BD2486" s="8">
        <v>0</v>
      </c>
      <c r="BE2486" s="8">
        <v>0</v>
      </c>
      <c r="BF2486" s="8">
        <v>0</v>
      </c>
      <c r="BG2486" s="8">
        <v>0</v>
      </c>
      <c r="BH2486" s="8">
        <v>2.952</v>
      </c>
      <c r="BI2486" s="8">
        <v>0</v>
      </c>
      <c r="BJ2486" s="8">
        <v>2.952</v>
      </c>
      <c r="BK2486" s="8">
        <v>0</v>
      </c>
      <c r="BL2486" s="8">
        <v>0</v>
      </c>
      <c r="BM2486" s="8">
        <v>0</v>
      </c>
      <c r="BN2486" s="8">
        <v>0</v>
      </c>
      <c r="BO2486" s="8">
        <v>0</v>
      </c>
      <c r="BP2486" s="8">
        <v>0</v>
      </c>
      <c r="BQ2486" s="8">
        <v>0</v>
      </c>
      <c r="BR2486" s="8">
        <v>0</v>
      </c>
    </row>
    <row r="2487" spans="1:70" x14ac:dyDescent="0.25">
      <c r="A2487" s="6">
        <v>35396865</v>
      </c>
      <c r="B2487" t="s">
        <v>4410</v>
      </c>
      <c r="C2487" s="7" t="s">
        <v>82</v>
      </c>
      <c r="D2487" s="7" t="s">
        <v>2647</v>
      </c>
      <c r="E2487" s="7" t="s">
        <v>83</v>
      </c>
      <c r="F2487" t="s">
        <v>2507</v>
      </c>
      <c r="G2487" t="s">
        <v>2648</v>
      </c>
      <c r="H2487" t="s">
        <v>329</v>
      </c>
      <c r="I2487" t="s">
        <v>330</v>
      </c>
      <c r="J2487" t="s">
        <v>78</v>
      </c>
      <c r="K2487" t="s">
        <v>109</v>
      </c>
      <c r="L2487">
        <v>39.186557794899997</v>
      </c>
      <c r="M2487">
        <v>-120.9460697647</v>
      </c>
      <c r="N2487" s="7" t="s">
        <v>2229</v>
      </c>
      <c r="O2487" s="7" t="s">
        <v>4397</v>
      </c>
      <c r="P2487" s="7" t="s">
        <v>333</v>
      </c>
      <c r="Q2487" s="7" t="s">
        <v>170</v>
      </c>
      <c r="R2487" s="7">
        <v>1788</v>
      </c>
      <c r="S2487" s="7">
        <v>315</v>
      </c>
      <c r="T2487" s="7" t="s">
        <v>123</v>
      </c>
      <c r="U2487" s="7"/>
      <c r="V2487" s="7" t="s">
        <v>222</v>
      </c>
      <c r="W2487" s="8">
        <v>0</v>
      </c>
      <c r="X2487" s="8">
        <v>2.165</v>
      </c>
      <c r="Y2487" s="8">
        <v>0</v>
      </c>
      <c r="Z2487" s="8">
        <v>2.165</v>
      </c>
      <c r="AA2487" s="8">
        <v>0</v>
      </c>
      <c r="AB2487" s="8">
        <v>0</v>
      </c>
      <c r="AC2487" s="8">
        <v>0</v>
      </c>
      <c r="AD2487" s="8">
        <v>0</v>
      </c>
      <c r="AE2487" s="8">
        <v>0</v>
      </c>
      <c r="AF2487" s="8">
        <v>0</v>
      </c>
      <c r="AG2487" s="8">
        <v>0</v>
      </c>
      <c r="AH2487" s="8">
        <v>0</v>
      </c>
      <c r="AI2487" s="8">
        <v>0</v>
      </c>
      <c r="AJ2487" s="8">
        <v>0</v>
      </c>
      <c r="AK2487" s="8">
        <v>0</v>
      </c>
      <c r="AL2487" s="8">
        <v>0</v>
      </c>
      <c r="AM2487" s="8">
        <v>0</v>
      </c>
      <c r="AN2487" s="8">
        <v>0</v>
      </c>
      <c r="AO2487" s="8">
        <v>0</v>
      </c>
      <c r="AP2487" s="8">
        <v>0</v>
      </c>
      <c r="AQ2487" s="8">
        <v>0</v>
      </c>
      <c r="AR2487" s="8">
        <v>0</v>
      </c>
      <c r="AS2487" s="8">
        <v>0</v>
      </c>
      <c r="AT2487" s="8">
        <v>0</v>
      </c>
      <c r="AU2487" s="7">
        <v>0</v>
      </c>
      <c r="AV2487" s="7">
        <v>0</v>
      </c>
      <c r="AW2487" s="7">
        <v>0</v>
      </c>
      <c r="AX2487" s="7">
        <v>0</v>
      </c>
      <c r="AY2487" s="7">
        <v>0</v>
      </c>
      <c r="AZ2487" s="7">
        <v>0</v>
      </c>
      <c r="BA2487" s="7">
        <v>0</v>
      </c>
      <c r="BB2487" s="7">
        <v>0</v>
      </c>
      <c r="BC2487" s="8">
        <v>0</v>
      </c>
      <c r="BD2487" s="8">
        <v>0</v>
      </c>
      <c r="BE2487" s="8">
        <v>0</v>
      </c>
      <c r="BF2487" s="8">
        <v>0</v>
      </c>
      <c r="BG2487" s="8">
        <v>0</v>
      </c>
      <c r="BH2487" s="8">
        <v>2.165</v>
      </c>
      <c r="BI2487" s="8">
        <v>0</v>
      </c>
      <c r="BJ2487" s="8">
        <v>2.165</v>
      </c>
      <c r="BK2487" s="8">
        <v>0</v>
      </c>
      <c r="BL2487" s="8">
        <v>0</v>
      </c>
      <c r="BM2487" s="8">
        <v>0</v>
      </c>
      <c r="BN2487" s="8">
        <v>0</v>
      </c>
      <c r="BO2487" s="8">
        <v>0</v>
      </c>
      <c r="BP2487" s="8">
        <v>0</v>
      </c>
      <c r="BQ2487" s="8">
        <v>0</v>
      </c>
      <c r="BR2487" s="8">
        <v>0</v>
      </c>
    </row>
    <row r="2488" spans="1:70" x14ac:dyDescent="0.25">
      <c r="A2488" s="6">
        <v>35396867</v>
      </c>
      <c r="B2488" t="s">
        <v>4411</v>
      </c>
      <c r="C2488" s="7" t="s">
        <v>178</v>
      </c>
      <c r="D2488" s="7" t="s">
        <v>2647</v>
      </c>
      <c r="E2488" s="7" t="s">
        <v>83</v>
      </c>
      <c r="F2488" t="s">
        <v>2507</v>
      </c>
      <c r="G2488" t="s">
        <v>2648</v>
      </c>
      <c r="H2488" t="s">
        <v>329</v>
      </c>
      <c r="I2488" t="s">
        <v>330</v>
      </c>
      <c r="J2488" t="s">
        <v>78</v>
      </c>
      <c r="K2488" t="s">
        <v>109</v>
      </c>
      <c r="L2488">
        <v>39.187022177300001</v>
      </c>
      <c r="M2488">
        <v>-120.9376392697</v>
      </c>
      <c r="N2488" s="7" t="s">
        <v>2229</v>
      </c>
      <c r="O2488" s="7" t="s">
        <v>4397</v>
      </c>
      <c r="P2488" s="7" t="s">
        <v>333</v>
      </c>
      <c r="Q2488" s="7" t="s">
        <v>170</v>
      </c>
      <c r="R2488" s="7">
        <v>1788</v>
      </c>
      <c r="S2488" s="7">
        <v>315</v>
      </c>
      <c r="T2488" s="7" t="s">
        <v>123</v>
      </c>
      <c r="U2488" s="7"/>
      <c r="V2488" s="7" t="s">
        <v>222</v>
      </c>
      <c r="W2488" s="8">
        <v>0</v>
      </c>
      <c r="X2488" s="8">
        <v>2.1379999999999999</v>
      </c>
      <c r="Y2488" s="8">
        <v>0</v>
      </c>
      <c r="Z2488" s="8">
        <v>2.1379999999999999</v>
      </c>
      <c r="AA2488" s="8">
        <v>0</v>
      </c>
      <c r="AB2488" s="8">
        <v>0</v>
      </c>
      <c r="AC2488" s="8">
        <v>0</v>
      </c>
      <c r="AD2488" s="8">
        <v>0</v>
      </c>
      <c r="AE2488" s="8">
        <v>0</v>
      </c>
      <c r="AF2488" s="8">
        <v>0</v>
      </c>
      <c r="AG2488" s="8">
        <v>0</v>
      </c>
      <c r="AH2488" s="8">
        <v>0</v>
      </c>
      <c r="AI2488" s="8">
        <v>0</v>
      </c>
      <c r="AJ2488" s="8">
        <v>0</v>
      </c>
      <c r="AK2488" s="8">
        <v>0</v>
      </c>
      <c r="AL2488" s="8">
        <v>0</v>
      </c>
      <c r="AM2488" s="8">
        <v>0</v>
      </c>
      <c r="AN2488" s="8">
        <v>0</v>
      </c>
      <c r="AO2488" s="8">
        <v>0</v>
      </c>
      <c r="AP2488" s="8">
        <v>0</v>
      </c>
      <c r="AQ2488" s="8">
        <v>0</v>
      </c>
      <c r="AR2488" s="8">
        <v>0</v>
      </c>
      <c r="AS2488" s="8">
        <v>0</v>
      </c>
      <c r="AT2488" s="8">
        <v>0</v>
      </c>
      <c r="AU2488" s="7">
        <v>0</v>
      </c>
      <c r="AV2488" s="7">
        <v>0</v>
      </c>
      <c r="AW2488" s="7">
        <v>0</v>
      </c>
      <c r="AX2488" s="7">
        <v>0</v>
      </c>
      <c r="AY2488" s="7">
        <v>0</v>
      </c>
      <c r="AZ2488" s="7">
        <v>0</v>
      </c>
      <c r="BA2488" s="7">
        <v>0</v>
      </c>
      <c r="BB2488" s="7">
        <v>0</v>
      </c>
      <c r="BC2488" s="8">
        <v>0</v>
      </c>
      <c r="BD2488" s="8">
        <v>0</v>
      </c>
      <c r="BE2488" s="8">
        <v>0</v>
      </c>
      <c r="BF2488" s="8">
        <v>0</v>
      </c>
      <c r="BG2488" s="8">
        <v>0</v>
      </c>
      <c r="BH2488" s="8">
        <v>2.1379999999999999</v>
      </c>
      <c r="BI2488" s="8">
        <v>0</v>
      </c>
      <c r="BJ2488" s="8">
        <v>2.1379999999999999</v>
      </c>
      <c r="BK2488" s="8">
        <v>0</v>
      </c>
      <c r="BL2488" s="8">
        <v>0</v>
      </c>
      <c r="BM2488" s="8">
        <v>0</v>
      </c>
      <c r="BN2488" s="8">
        <v>0</v>
      </c>
      <c r="BO2488" s="8">
        <v>0</v>
      </c>
      <c r="BP2488" s="8">
        <v>0</v>
      </c>
      <c r="BQ2488" s="8">
        <v>0</v>
      </c>
      <c r="BR2488" s="8">
        <v>0</v>
      </c>
    </row>
    <row r="2489" spans="1:70" x14ac:dyDescent="0.25">
      <c r="A2489" s="6">
        <v>35390288</v>
      </c>
      <c r="B2489" t="s">
        <v>4412</v>
      </c>
      <c r="C2489" s="7" t="s">
        <v>86</v>
      </c>
      <c r="D2489" s="7" t="s">
        <v>2647</v>
      </c>
      <c r="E2489" s="7" t="s">
        <v>87</v>
      </c>
      <c r="F2489" t="s">
        <v>2507</v>
      </c>
      <c r="G2489" t="s">
        <v>2648</v>
      </c>
      <c r="H2489" t="s">
        <v>329</v>
      </c>
      <c r="I2489" t="s">
        <v>330</v>
      </c>
      <c r="J2489" t="s">
        <v>78</v>
      </c>
      <c r="K2489" t="s">
        <v>109</v>
      </c>
      <c r="L2489">
        <v>39.176637506799999</v>
      </c>
      <c r="M2489">
        <v>-120.97721754130001</v>
      </c>
      <c r="N2489" s="7" t="s">
        <v>2229</v>
      </c>
      <c r="O2489" s="7" t="s">
        <v>4397</v>
      </c>
      <c r="P2489" s="7" t="s">
        <v>333</v>
      </c>
      <c r="Q2489" s="7" t="s">
        <v>170</v>
      </c>
      <c r="R2489" s="7">
        <v>1788</v>
      </c>
      <c r="S2489" s="7">
        <v>315</v>
      </c>
      <c r="T2489" s="7" t="s">
        <v>123</v>
      </c>
      <c r="U2489" s="7" t="s">
        <v>211</v>
      </c>
      <c r="V2489" s="7" t="s">
        <v>422</v>
      </c>
      <c r="W2489" s="8">
        <v>0</v>
      </c>
      <c r="X2489" s="8">
        <v>0.12973484848484848</v>
      </c>
      <c r="Y2489" s="8">
        <v>0</v>
      </c>
      <c r="Z2489" s="8">
        <v>0.12973484848484848</v>
      </c>
      <c r="AA2489" s="8">
        <v>0</v>
      </c>
      <c r="AB2489" s="8">
        <v>0</v>
      </c>
      <c r="AC2489" s="8">
        <v>0</v>
      </c>
      <c r="AD2489" s="8">
        <v>0</v>
      </c>
      <c r="AE2489" s="8">
        <v>0</v>
      </c>
      <c r="AF2489" s="8">
        <v>0</v>
      </c>
      <c r="AG2489" s="8">
        <v>0</v>
      </c>
      <c r="AH2489" s="8">
        <v>0</v>
      </c>
      <c r="AI2489" s="8">
        <v>0</v>
      </c>
      <c r="AJ2489" s="8">
        <v>0</v>
      </c>
      <c r="AK2489" s="8">
        <v>0</v>
      </c>
      <c r="AL2489" s="8">
        <v>0</v>
      </c>
      <c r="AM2489" s="8">
        <v>0</v>
      </c>
      <c r="AN2489" s="8">
        <v>0</v>
      </c>
      <c r="AO2489" s="8">
        <v>0</v>
      </c>
      <c r="AP2489" s="8">
        <v>0</v>
      </c>
      <c r="AQ2489" s="8">
        <v>0</v>
      </c>
      <c r="AR2489" s="8">
        <v>0</v>
      </c>
      <c r="AS2489" s="8">
        <v>0</v>
      </c>
      <c r="AT2489" s="8">
        <v>0</v>
      </c>
      <c r="AU2489" s="7">
        <v>0</v>
      </c>
      <c r="AV2489" s="7">
        <v>0</v>
      </c>
      <c r="AW2489" s="7">
        <v>0</v>
      </c>
      <c r="AX2489" s="7">
        <v>0</v>
      </c>
      <c r="AY2489" s="7">
        <v>0</v>
      </c>
      <c r="AZ2489" s="7">
        <v>0</v>
      </c>
      <c r="BA2489" s="7">
        <v>0</v>
      </c>
      <c r="BB2489" s="7">
        <v>0</v>
      </c>
      <c r="BC2489" s="8">
        <v>0</v>
      </c>
      <c r="BD2489" s="8">
        <v>0</v>
      </c>
      <c r="BE2489" s="8">
        <v>0</v>
      </c>
      <c r="BF2489" s="8">
        <v>0</v>
      </c>
      <c r="BG2489" s="8">
        <v>0</v>
      </c>
      <c r="BH2489" s="8">
        <v>0</v>
      </c>
      <c r="BI2489" s="8">
        <v>0</v>
      </c>
      <c r="BJ2489" s="8">
        <v>0</v>
      </c>
      <c r="BK2489" s="8">
        <v>0</v>
      </c>
      <c r="BL2489" s="8">
        <v>0.12973484848484848</v>
      </c>
      <c r="BM2489" s="8">
        <v>0</v>
      </c>
      <c r="BN2489" s="8">
        <v>0.12973484848484848</v>
      </c>
      <c r="BO2489" s="8">
        <v>0</v>
      </c>
      <c r="BP2489" s="8">
        <v>0</v>
      </c>
      <c r="BQ2489" s="8">
        <v>0</v>
      </c>
      <c r="BR2489" s="8">
        <v>0</v>
      </c>
    </row>
    <row r="2490" spans="1:70" x14ac:dyDescent="0.25">
      <c r="A2490" s="6">
        <v>35396775</v>
      </c>
      <c r="B2490" t="s">
        <v>4413</v>
      </c>
      <c r="C2490" s="7" t="s">
        <v>178</v>
      </c>
      <c r="D2490" s="7" t="s">
        <v>2647</v>
      </c>
      <c r="E2490" s="7" t="s">
        <v>83</v>
      </c>
      <c r="F2490" t="s">
        <v>2507</v>
      </c>
      <c r="G2490" t="s">
        <v>2648</v>
      </c>
      <c r="H2490" t="s">
        <v>329</v>
      </c>
      <c r="I2490" t="s">
        <v>330</v>
      </c>
      <c r="J2490" t="s">
        <v>78</v>
      </c>
      <c r="K2490" t="s">
        <v>109</v>
      </c>
      <c r="L2490">
        <v>39.1910861944</v>
      </c>
      <c r="M2490">
        <v>-120.99636802809999</v>
      </c>
      <c r="N2490" s="7" t="s">
        <v>2229</v>
      </c>
      <c r="O2490" s="7" t="s">
        <v>4397</v>
      </c>
      <c r="P2490" s="7" t="s">
        <v>333</v>
      </c>
      <c r="Q2490" s="7" t="s">
        <v>170</v>
      </c>
      <c r="R2490" s="7">
        <v>1788</v>
      </c>
      <c r="S2490" s="7">
        <v>315</v>
      </c>
      <c r="T2490" s="7" t="s">
        <v>123</v>
      </c>
      <c r="U2490" s="7"/>
      <c r="V2490" s="7" t="s">
        <v>222</v>
      </c>
      <c r="W2490" s="8">
        <v>0</v>
      </c>
      <c r="X2490" s="8">
        <v>1.71</v>
      </c>
      <c r="Y2490" s="8">
        <v>0</v>
      </c>
      <c r="Z2490" s="8">
        <v>1.71</v>
      </c>
      <c r="AA2490" s="8">
        <v>0</v>
      </c>
      <c r="AB2490" s="8">
        <v>0</v>
      </c>
      <c r="AC2490" s="8">
        <v>0</v>
      </c>
      <c r="AD2490" s="8">
        <v>0</v>
      </c>
      <c r="AE2490" s="8">
        <v>0</v>
      </c>
      <c r="AF2490" s="8">
        <v>0</v>
      </c>
      <c r="AG2490" s="8">
        <v>0</v>
      </c>
      <c r="AH2490" s="8">
        <v>0</v>
      </c>
      <c r="AI2490" s="8">
        <v>0</v>
      </c>
      <c r="AJ2490" s="8">
        <v>0</v>
      </c>
      <c r="AK2490" s="8">
        <v>0</v>
      </c>
      <c r="AL2490" s="8">
        <v>0</v>
      </c>
      <c r="AM2490" s="8">
        <v>0</v>
      </c>
      <c r="AN2490" s="8">
        <v>0</v>
      </c>
      <c r="AO2490" s="8">
        <v>0</v>
      </c>
      <c r="AP2490" s="8">
        <v>0</v>
      </c>
      <c r="AQ2490" s="8">
        <v>0</v>
      </c>
      <c r="AR2490" s="8">
        <v>0</v>
      </c>
      <c r="AS2490" s="8">
        <v>0</v>
      </c>
      <c r="AT2490" s="8">
        <v>0</v>
      </c>
      <c r="AU2490" s="7">
        <v>0</v>
      </c>
      <c r="AV2490" s="7">
        <v>0</v>
      </c>
      <c r="AW2490" s="7">
        <v>0</v>
      </c>
      <c r="AX2490" s="7">
        <v>0</v>
      </c>
      <c r="AY2490" s="7">
        <v>0</v>
      </c>
      <c r="AZ2490" s="7">
        <v>0</v>
      </c>
      <c r="BA2490" s="7">
        <v>0</v>
      </c>
      <c r="BB2490" s="7">
        <v>0</v>
      </c>
      <c r="BC2490" s="8">
        <v>0</v>
      </c>
      <c r="BD2490" s="8">
        <v>0</v>
      </c>
      <c r="BE2490" s="8">
        <v>0</v>
      </c>
      <c r="BF2490" s="8">
        <v>0</v>
      </c>
      <c r="BG2490" s="8">
        <v>0</v>
      </c>
      <c r="BH2490" s="8">
        <v>1.71</v>
      </c>
      <c r="BI2490" s="8">
        <v>0</v>
      </c>
      <c r="BJ2490" s="8">
        <v>1.71</v>
      </c>
      <c r="BK2490" s="8">
        <v>0</v>
      </c>
      <c r="BL2490" s="8">
        <v>0</v>
      </c>
      <c r="BM2490" s="8">
        <v>0</v>
      </c>
      <c r="BN2490" s="8">
        <v>0</v>
      </c>
      <c r="BO2490" s="8">
        <v>0</v>
      </c>
      <c r="BP2490" s="8">
        <v>0</v>
      </c>
      <c r="BQ2490" s="8">
        <v>0</v>
      </c>
      <c r="BR2490" s="8">
        <v>0</v>
      </c>
    </row>
    <row r="2491" spans="1:70" x14ac:dyDescent="0.25">
      <c r="A2491" s="6">
        <v>35396776</v>
      </c>
      <c r="B2491" t="s">
        <v>4414</v>
      </c>
      <c r="C2491" s="7" t="s">
        <v>82</v>
      </c>
      <c r="D2491" s="7" t="s">
        <v>2647</v>
      </c>
      <c r="E2491" s="7" t="s">
        <v>83</v>
      </c>
      <c r="F2491" t="s">
        <v>2507</v>
      </c>
      <c r="G2491" t="s">
        <v>2648</v>
      </c>
      <c r="H2491" t="s">
        <v>329</v>
      </c>
      <c r="I2491" t="s">
        <v>330</v>
      </c>
      <c r="J2491" t="s">
        <v>78</v>
      </c>
      <c r="K2491" t="s">
        <v>109</v>
      </c>
      <c r="L2491">
        <v>39.190864501299998</v>
      </c>
      <c r="M2491">
        <v>-120.9932969396</v>
      </c>
      <c r="N2491" s="7" t="s">
        <v>2229</v>
      </c>
      <c r="O2491" s="7" t="s">
        <v>4397</v>
      </c>
      <c r="P2491" s="7" t="s">
        <v>333</v>
      </c>
      <c r="Q2491" s="7" t="s">
        <v>170</v>
      </c>
      <c r="R2491" s="7">
        <v>1788</v>
      </c>
      <c r="S2491" s="7">
        <v>315</v>
      </c>
      <c r="T2491" s="7" t="s">
        <v>123</v>
      </c>
      <c r="U2491" s="7" t="s">
        <v>221</v>
      </c>
      <c r="V2491" s="7" t="s">
        <v>222</v>
      </c>
      <c r="W2491" s="8">
        <v>0</v>
      </c>
      <c r="X2491" s="8">
        <v>2.79</v>
      </c>
      <c r="Y2491" s="8">
        <v>0</v>
      </c>
      <c r="Z2491" s="8">
        <v>2.79</v>
      </c>
      <c r="AA2491" s="8">
        <v>0</v>
      </c>
      <c r="AB2491" s="8">
        <v>0</v>
      </c>
      <c r="AC2491" s="8">
        <v>0</v>
      </c>
      <c r="AD2491" s="8">
        <v>0</v>
      </c>
      <c r="AE2491" s="8">
        <v>0</v>
      </c>
      <c r="AF2491" s="8">
        <v>0</v>
      </c>
      <c r="AG2491" s="8">
        <v>0</v>
      </c>
      <c r="AH2491" s="8">
        <v>0</v>
      </c>
      <c r="AI2491" s="8">
        <v>0</v>
      </c>
      <c r="AJ2491" s="8">
        <v>0</v>
      </c>
      <c r="AK2491" s="8">
        <v>0</v>
      </c>
      <c r="AL2491" s="8">
        <v>0</v>
      </c>
      <c r="AM2491" s="8">
        <v>0</v>
      </c>
      <c r="AN2491" s="8">
        <v>0</v>
      </c>
      <c r="AO2491" s="8">
        <v>0</v>
      </c>
      <c r="AP2491" s="8">
        <v>0</v>
      </c>
      <c r="AQ2491" s="8">
        <v>0</v>
      </c>
      <c r="AR2491" s="8">
        <v>0</v>
      </c>
      <c r="AS2491" s="8">
        <v>0</v>
      </c>
      <c r="AT2491" s="8">
        <v>0</v>
      </c>
      <c r="AU2491" s="7">
        <v>0</v>
      </c>
      <c r="AV2491" s="7">
        <v>0</v>
      </c>
      <c r="AW2491" s="7">
        <v>0</v>
      </c>
      <c r="AX2491" s="7">
        <v>0</v>
      </c>
      <c r="AY2491" s="7">
        <v>0</v>
      </c>
      <c r="AZ2491" s="7">
        <v>0</v>
      </c>
      <c r="BA2491" s="7">
        <v>0</v>
      </c>
      <c r="BB2491" s="7">
        <v>0</v>
      </c>
      <c r="BC2491" s="8">
        <v>0</v>
      </c>
      <c r="BD2491" s="8">
        <v>2.79</v>
      </c>
      <c r="BE2491" s="8">
        <v>0</v>
      </c>
      <c r="BF2491" s="8">
        <v>2.79</v>
      </c>
      <c r="BG2491" s="8">
        <v>0</v>
      </c>
      <c r="BH2491" s="8">
        <v>0</v>
      </c>
      <c r="BI2491" s="8">
        <v>0</v>
      </c>
      <c r="BJ2491" s="8">
        <v>0</v>
      </c>
      <c r="BK2491" s="8">
        <v>0</v>
      </c>
      <c r="BL2491" s="8">
        <v>0</v>
      </c>
      <c r="BM2491" s="8">
        <v>0</v>
      </c>
      <c r="BN2491" s="8">
        <v>0</v>
      </c>
      <c r="BO2491" s="8">
        <v>0</v>
      </c>
      <c r="BP2491" s="8">
        <v>0</v>
      </c>
      <c r="BQ2491" s="8">
        <v>0</v>
      </c>
      <c r="BR2491" s="8">
        <v>0</v>
      </c>
    </row>
    <row r="2492" spans="1:70" x14ac:dyDescent="0.25">
      <c r="A2492" s="6">
        <v>35396778</v>
      </c>
      <c r="B2492" t="s">
        <v>4415</v>
      </c>
      <c r="C2492" s="7" t="s">
        <v>82</v>
      </c>
      <c r="D2492" s="7" t="s">
        <v>2647</v>
      </c>
      <c r="E2492" s="7" t="s">
        <v>83</v>
      </c>
      <c r="F2492" t="s">
        <v>2507</v>
      </c>
      <c r="G2492" t="s">
        <v>2648</v>
      </c>
      <c r="H2492" t="s">
        <v>329</v>
      </c>
      <c r="I2492" t="s">
        <v>330</v>
      </c>
      <c r="J2492" t="s">
        <v>78</v>
      </c>
      <c r="K2492" t="s">
        <v>109</v>
      </c>
      <c r="L2492">
        <v>39.1908457838</v>
      </c>
      <c r="M2492">
        <v>-120.9839892463</v>
      </c>
      <c r="N2492" s="7" t="s">
        <v>2229</v>
      </c>
      <c r="O2492" s="7" t="s">
        <v>4397</v>
      </c>
      <c r="P2492" s="7" t="s">
        <v>333</v>
      </c>
      <c r="Q2492" s="7" t="s">
        <v>170</v>
      </c>
      <c r="R2492" s="7">
        <v>1788</v>
      </c>
      <c r="S2492" s="7">
        <v>315</v>
      </c>
      <c r="T2492" s="7" t="s">
        <v>123</v>
      </c>
      <c r="U2492" s="7" t="s">
        <v>221</v>
      </c>
      <c r="V2492" s="7" t="s">
        <v>2625</v>
      </c>
      <c r="W2492" s="8">
        <v>0</v>
      </c>
      <c r="X2492" s="8">
        <v>1.4100378787878789</v>
      </c>
      <c r="Y2492" s="8">
        <v>0</v>
      </c>
      <c r="Z2492" s="8">
        <v>1.4100378787878789</v>
      </c>
      <c r="AA2492" s="8">
        <v>0</v>
      </c>
      <c r="AB2492" s="8">
        <v>0</v>
      </c>
      <c r="AC2492" s="8">
        <v>0</v>
      </c>
      <c r="AD2492" s="8">
        <v>0</v>
      </c>
      <c r="AE2492" s="8">
        <v>0</v>
      </c>
      <c r="AF2492" s="8">
        <v>0</v>
      </c>
      <c r="AG2492" s="8">
        <v>0</v>
      </c>
      <c r="AH2492" s="8">
        <v>0</v>
      </c>
      <c r="AI2492" s="8">
        <v>0</v>
      </c>
      <c r="AJ2492" s="8">
        <v>0</v>
      </c>
      <c r="AK2492" s="8">
        <v>0</v>
      </c>
      <c r="AL2492" s="8">
        <v>0</v>
      </c>
      <c r="AM2492" s="8">
        <v>0</v>
      </c>
      <c r="AN2492" s="8">
        <v>0</v>
      </c>
      <c r="AO2492" s="8">
        <v>0</v>
      </c>
      <c r="AP2492" s="8">
        <v>0</v>
      </c>
      <c r="AQ2492" s="8">
        <v>0</v>
      </c>
      <c r="AR2492" s="8">
        <v>0</v>
      </c>
      <c r="AS2492" s="8">
        <v>0</v>
      </c>
      <c r="AT2492" s="8">
        <v>0</v>
      </c>
      <c r="AU2492" s="7">
        <v>0</v>
      </c>
      <c r="AV2492" s="7">
        <v>0</v>
      </c>
      <c r="AW2492" s="7">
        <v>0</v>
      </c>
      <c r="AX2492" s="7">
        <v>0</v>
      </c>
      <c r="AY2492" s="7">
        <v>0</v>
      </c>
      <c r="AZ2492" s="7">
        <v>0</v>
      </c>
      <c r="BA2492" s="7">
        <v>0</v>
      </c>
      <c r="BB2492" s="7">
        <v>0</v>
      </c>
      <c r="BC2492" s="8">
        <v>0</v>
      </c>
      <c r="BD2492" s="8">
        <v>1.4100378787878789</v>
      </c>
      <c r="BE2492" s="8">
        <v>0</v>
      </c>
      <c r="BF2492" s="8">
        <v>1.4100378787878789</v>
      </c>
      <c r="BG2492" s="8">
        <v>0</v>
      </c>
      <c r="BH2492" s="8">
        <v>0</v>
      </c>
      <c r="BI2492" s="8">
        <v>0</v>
      </c>
      <c r="BJ2492" s="8">
        <v>0</v>
      </c>
      <c r="BK2492" s="8">
        <v>0</v>
      </c>
      <c r="BL2492" s="8">
        <v>0</v>
      </c>
      <c r="BM2492" s="8">
        <v>0</v>
      </c>
      <c r="BN2492" s="8">
        <v>0</v>
      </c>
      <c r="BO2492" s="8">
        <v>0</v>
      </c>
      <c r="BP2492" s="8">
        <v>0</v>
      </c>
      <c r="BQ2492" s="8">
        <v>0</v>
      </c>
      <c r="BR2492" s="8">
        <v>0</v>
      </c>
    </row>
    <row r="2493" spans="1:70" x14ac:dyDescent="0.25">
      <c r="A2493" s="6">
        <v>35396779</v>
      </c>
      <c r="B2493" t="s">
        <v>4416</v>
      </c>
      <c r="C2493" s="7" t="s">
        <v>82</v>
      </c>
      <c r="D2493" s="7" t="s">
        <v>2647</v>
      </c>
      <c r="E2493" s="7" t="s">
        <v>83</v>
      </c>
      <c r="F2493" t="s">
        <v>2507</v>
      </c>
      <c r="G2493" t="s">
        <v>2648</v>
      </c>
      <c r="H2493" t="s">
        <v>329</v>
      </c>
      <c r="I2493" t="s">
        <v>330</v>
      </c>
      <c r="J2493" t="s">
        <v>78</v>
      </c>
      <c r="K2493" t="s">
        <v>109</v>
      </c>
      <c r="L2493">
        <v>39.190200085500003</v>
      </c>
      <c r="M2493">
        <v>-120.9766583359</v>
      </c>
      <c r="N2493" s="7" t="s">
        <v>2229</v>
      </c>
      <c r="O2493" s="7" t="s">
        <v>4397</v>
      </c>
      <c r="P2493" s="7" t="s">
        <v>333</v>
      </c>
      <c r="Q2493" s="7" t="s">
        <v>170</v>
      </c>
      <c r="R2493" s="7">
        <v>1788</v>
      </c>
      <c r="S2493" s="7">
        <v>315</v>
      </c>
      <c r="T2493" s="7" t="s">
        <v>123</v>
      </c>
      <c r="U2493" s="7" t="s">
        <v>221</v>
      </c>
      <c r="V2493" s="7" t="s">
        <v>222</v>
      </c>
      <c r="W2493" s="8">
        <v>0</v>
      </c>
      <c r="X2493" s="8">
        <v>2.010037878787879</v>
      </c>
      <c r="Y2493" s="8">
        <v>0</v>
      </c>
      <c r="Z2493" s="8">
        <v>2.010037878787879</v>
      </c>
      <c r="AA2493" s="8">
        <v>0</v>
      </c>
      <c r="AB2493" s="8">
        <v>0</v>
      </c>
      <c r="AC2493" s="8">
        <v>0</v>
      </c>
      <c r="AD2493" s="8">
        <v>0</v>
      </c>
      <c r="AE2493" s="8">
        <v>0</v>
      </c>
      <c r="AF2493" s="8">
        <v>0</v>
      </c>
      <c r="AG2493" s="8">
        <v>0</v>
      </c>
      <c r="AH2493" s="8">
        <v>0</v>
      </c>
      <c r="AI2493" s="8">
        <v>0</v>
      </c>
      <c r="AJ2493" s="8">
        <v>0</v>
      </c>
      <c r="AK2493" s="8">
        <v>0</v>
      </c>
      <c r="AL2493" s="8">
        <v>0</v>
      </c>
      <c r="AM2493" s="8">
        <v>0</v>
      </c>
      <c r="AN2493" s="8">
        <v>0</v>
      </c>
      <c r="AO2493" s="8">
        <v>0</v>
      </c>
      <c r="AP2493" s="8">
        <v>0</v>
      </c>
      <c r="AQ2493" s="8">
        <v>0</v>
      </c>
      <c r="AR2493" s="8">
        <v>0</v>
      </c>
      <c r="AS2493" s="8">
        <v>0</v>
      </c>
      <c r="AT2493" s="8">
        <v>0</v>
      </c>
      <c r="AU2493" s="7">
        <v>0</v>
      </c>
      <c r="AV2493" s="7">
        <v>0</v>
      </c>
      <c r="AW2493" s="7">
        <v>0</v>
      </c>
      <c r="AX2493" s="7">
        <v>0</v>
      </c>
      <c r="AY2493" s="7">
        <v>0</v>
      </c>
      <c r="AZ2493" s="7">
        <v>0</v>
      </c>
      <c r="BA2493" s="7">
        <v>0</v>
      </c>
      <c r="BB2493" s="7">
        <v>0</v>
      </c>
      <c r="BC2493" s="8">
        <v>0</v>
      </c>
      <c r="BD2493" s="8">
        <v>2.010037878787879</v>
      </c>
      <c r="BE2493" s="8">
        <v>0</v>
      </c>
      <c r="BF2493" s="8">
        <v>2.010037878787879</v>
      </c>
      <c r="BG2493" s="8">
        <v>0</v>
      </c>
      <c r="BH2493" s="8">
        <v>0</v>
      </c>
      <c r="BI2493" s="8">
        <v>0</v>
      </c>
      <c r="BJ2493" s="8">
        <v>0</v>
      </c>
      <c r="BK2493" s="8">
        <v>0</v>
      </c>
      <c r="BL2493" s="8">
        <v>0</v>
      </c>
      <c r="BM2493" s="8">
        <v>0</v>
      </c>
      <c r="BN2493" s="8">
        <v>0</v>
      </c>
      <c r="BO2493" s="8">
        <v>0</v>
      </c>
      <c r="BP2493" s="8">
        <v>0</v>
      </c>
      <c r="BQ2493" s="8">
        <v>0</v>
      </c>
      <c r="BR2493" s="8">
        <v>0</v>
      </c>
    </row>
    <row r="2494" spans="1:70" x14ac:dyDescent="0.25">
      <c r="A2494" s="6">
        <v>35397452</v>
      </c>
      <c r="B2494" t="s">
        <v>4417</v>
      </c>
      <c r="C2494" s="7" t="s">
        <v>82</v>
      </c>
      <c r="D2494" s="7" t="s">
        <v>2647</v>
      </c>
      <c r="E2494" s="7" t="s">
        <v>83</v>
      </c>
      <c r="F2494" t="s">
        <v>2507</v>
      </c>
      <c r="G2494" t="s">
        <v>2648</v>
      </c>
      <c r="H2494" t="s">
        <v>329</v>
      </c>
      <c r="I2494" t="s">
        <v>330</v>
      </c>
      <c r="J2494" t="s">
        <v>78</v>
      </c>
      <c r="K2494" t="s">
        <v>109</v>
      </c>
      <c r="L2494">
        <v>39.170205194799998</v>
      </c>
      <c r="M2494">
        <v>-120.9720176655</v>
      </c>
      <c r="N2494" s="7" t="s">
        <v>2229</v>
      </c>
      <c r="O2494" s="7" t="s">
        <v>4397</v>
      </c>
      <c r="P2494" s="7" t="s">
        <v>333</v>
      </c>
      <c r="Q2494" s="7" t="s">
        <v>122</v>
      </c>
      <c r="R2494" s="7">
        <v>1788</v>
      </c>
      <c r="S2494" s="7">
        <v>315</v>
      </c>
      <c r="T2494" s="7" t="s">
        <v>123</v>
      </c>
      <c r="U2494" s="7"/>
      <c r="V2494" s="7" t="s">
        <v>2625</v>
      </c>
      <c r="W2494" s="8">
        <v>0</v>
      </c>
      <c r="X2494" s="8">
        <v>2.0739999999999998</v>
      </c>
      <c r="Y2494" s="8">
        <v>0</v>
      </c>
      <c r="Z2494" s="8">
        <v>2.0739999999999998</v>
      </c>
      <c r="AA2494" s="8">
        <v>0</v>
      </c>
      <c r="AB2494" s="8">
        <v>0</v>
      </c>
      <c r="AC2494" s="8">
        <v>0</v>
      </c>
      <c r="AD2494" s="8">
        <v>0</v>
      </c>
      <c r="AE2494" s="8">
        <v>0</v>
      </c>
      <c r="AF2494" s="8">
        <v>0</v>
      </c>
      <c r="AG2494" s="8">
        <v>0</v>
      </c>
      <c r="AH2494" s="8">
        <v>0</v>
      </c>
      <c r="AI2494" s="8">
        <v>0</v>
      </c>
      <c r="AJ2494" s="8">
        <v>0</v>
      </c>
      <c r="AK2494" s="8">
        <v>0</v>
      </c>
      <c r="AL2494" s="8">
        <v>0</v>
      </c>
      <c r="AM2494" s="8">
        <v>0</v>
      </c>
      <c r="AN2494" s="8">
        <v>0</v>
      </c>
      <c r="AO2494" s="8">
        <v>0</v>
      </c>
      <c r="AP2494" s="8">
        <v>0</v>
      </c>
      <c r="AQ2494" s="8">
        <v>0</v>
      </c>
      <c r="AR2494" s="8">
        <v>0</v>
      </c>
      <c r="AS2494" s="8">
        <v>0</v>
      </c>
      <c r="AT2494" s="8">
        <v>0</v>
      </c>
      <c r="AU2494" s="7">
        <v>0</v>
      </c>
      <c r="AV2494" s="7">
        <v>0</v>
      </c>
      <c r="AW2494" s="7">
        <v>0</v>
      </c>
      <c r="AX2494" s="7">
        <v>0</v>
      </c>
      <c r="AY2494" s="7">
        <v>0</v>
      </c>
      <c r="AZ2494" s="7">
        <v>0</v>
      </c>
      <c r="BA2494" s="7">
        <v>0</v>
      </c>
      <c r="BB2494" s="7">
        <v>0</v>
      </c>
      <c r="BC2494" s="8">
        <v>0</v>
      </c>
      <c r="BD2494" s="8">
        <v>2.0739999999999998</v>
      </c>
      <c r="BE2494" s="8">
        <v>0</v>
      </c>
      <c r="BF2494" s="8">
        <v>2.0739999999999998</v>
      </c>
      <c r="BG2494" s="8">
        <v>0</v>
      </c>
      <c r="BH2494" s="8">
        <v>0</v>
      </c>
      <c r="BI2494" s="8">
        <v>0</v>
      </c>
      <c r="BJ2494" s="8">
        <v>0</v>
      </c>
      <c r="BK2494" s="8">
        <v>0</v>
      </c>
      <c r="BL2494" s="8">
        <v>0</v>
      </c>
      <c r="BM2494" s="8">
        <v>0</v>
      </c>
      <c r="BN2494" s="8">
        <v>0</v>
      </c>
      <c r="BO2494" s="8">
        <v>0</v>
      </c>
      <c r="BP2494" s="8">
        <v>0</v>
      </c>
      <c r="BQ2494" s="8">
        <v>0</v>
      </c>
      <c r="BR2494" s="8">
        <v>0</v>
      </c>
    </row>
    <row r="2495" spans="1:70" x14ac:dyDescent="0.25">
      <c r="A2495" s="6">
        <v>35397453</v>
      </c>
      <c r="B2495" t="s">
        <v>4418</v>
      </c>
      <c r="C2495" s="7" t="s">
        <v>82</v>
      </c>
      <c r="D2495" s="7" t="s">
        <v>2647</v>
      </c>
      <c r="E2495" s="7" t="s">
        <v>83</v>
      </c>
      <c r="F2495" t="s">
        <v>2507</v>
      </c>
      <c r="G2495" t="s">
        <v>2648</v>
      </c>
      <c r="H2495" t="s">
        <v>329</v>
      </c>
      <c r="I2495" t="s">
        <v>330</v>
      </c>
      <c r="J2495" t="s">
        <v>78</v>
      </c>
      <c r="K2495" t="s">
        <v>109</v>
      </c>
      <c r="L2495">
        <v>39.167502990599999</v>
      </c>
      <c r="M2495">
        <v>-120.9690320636</v>
      </c>
      <c r="N2495" s="7" t="s">
        <v>2229</v>
      </c>
      <c r="O2495" s="7" t="s">
        <v>4397</v>
      </c>
      <c r="P2495" s="7" t="s">
        <v>333</v>
      </c>
      <c r="Q2495" s="7" t="s">
        <v>122</v>
      </c>
      <c r="R2495" s="7">
        <v>1788</v>
      </c>
      <c r="S2495" s="7">
        <v>315</v>
      </c>
      <c r="T2495" s="7" t="s">
        <v>123</v>
      </c>
      <c r="U2495" s="7"/>
      <c r="V2495" s="7" t="s">
        <v>2625</v>
      </c>
      <c r="W2495" s="8">
        <v>0</v>
      </c>
      <c r="X2495" s="8">
        <v>4.3019999999999996</v>
      </c>
      <c r="Y2495" s="8">
        <v>0</v>
      </c>
      <c r="Z2495" s="8">
        <v>4.3019999999999996</v>
      </c>
      <c r="AA2495" s="8">
        <v>0</v>
      </c>
      <c r="AB2495" s="8">
        <v>0</v>
      </c>
      <c r="AC2495" s="8">
        <v>0</v>
      </c>
      <c r="AD2495" s="8">
        <v>0</v>
      </c>
      <c r="AE2495" s="8">
        <v>0</v>
      </c>
      <c r="AF2495" s="8">
        <v>0</v>
      </c>
      <c r="AG2495" s="8">
        <v>0</v>
      </c>
      <c r="AH2495" s="8">
        <v>0</v>
      </c>
      <c r="AI2495" s="8">
        <v>0</v>
      </c>
      <c r="AJ2495" s="8">
        <v>0</v>
      </c>
      <c r="AK2495" s="8">
        <v>0</v>
      </c>
      <c r="AL2495" s="8">
        <v>0</v>
      </c>
      <c r="AM2495" s="8">
        <v>0</v>
      </c>
      <c r="AN2495" s="8">
        <v>0</v>
      </c>
      <c r="AO2495" s="8">
        <v>0</v>
      </c>
      <c r="AP2495" s="8">
        <v>0</v>
      </c>
      <c r="AQ2495" s="8">
        <v>0</v>
      </c>
      <c r="AR2495" s="8">
        <v>0</v>
      </c>
      <c r="AS2495" s="8">
        <v>0</v>
      </c>
      <c r="AT2495" s="8">
        <v>0</v>
      </c>
      <c r="AU2495" s="7">
        <v>0</v>
      </c>
      <c r="AV2495" s="7">
        <v>0</v>
      </c>
      <c r="AW2495" s="7">
        <v>0</v>
      </c>
      <c r="AX2495" s="7">
        <v>0</v>
      </c>
      <c r="AY2495" s="7">
        <v>0</v>
      </c>
      <c r="AZ2495" s="7">
        <v>0</v>
      </c>
      <c r="BA2495" s="7">
        <v>0</v>
      </c>
      <c r="BB2495" s="7">
        <v>0</v>
      </c>
      <c r="BC2495" s="8">
        <v>0</v>
      </c>
      <c r="BD2495" s="8">
        <v>4.3019999999999996</v>
      </c>
      <c r="BE2495" s="8">
        <v>0</v>
      </c>
      <c r="BF2495" s="8">
        <v>4.3019999999999996</v>
      </c>
      <c r="BG2495" s="8">
        <v>0</v>
      </c>
      <c r="BH2495" s="8">
        <v>0</v>
      </c>
      <c r="BI2495" s="8">
        <v>0</v>
      </c>
      <c r="BJ2495" s="8">
        <v>0</v>
      </c>
      <c r="BK2495" s="8">
        <v>0</v>
      </c>
      <c r="BL2495" s="8">
        <v>0</v>
      </c>
      <c r="BM2495" s="8">
        <v>0</v>
      </c>
      <c r="BN2495" s="8">
        <v>0</v>
      </c>
      <c r="BO2495" s="8">
        <v>0</v>
      </c>
      <c r="BP2495" s="8">
        <v>0</v>
      </c>
      <c r="BQ2495" s="8">
        <v>0</v>
      </c>
      <c r="BR2495" s="8">
        <v>0</v>
      </c>
    </row>
    <row r="2496" spans="1:70" x14ac:dyDescent="0.25">
      <c r="A2496" s="6">
        <v>35397454</v>
      </c>
      <c r="B2496" t="s">
        <v>4419</v>
      </c>
      <c r="C2496" s="7" t="s">
        <v>82</v>
      </c>
      <c r="D2496" s="7" t="s">
        <v>2647</v>
      </c>
      <c r="E2496" s="7" t="s">
        <v>83</v>
      </c>
      <c r="F2496" t="s">
        <v>2507</v>
      </c>
      <c r="G2496" t="s">
        <v>2648</v>
      </c>
      <c r="H2496" t="s">
        <v>329</v>
      </c>
      <c r="I2496" t="s">
        <v>330</v>
      </c>
      <c r="J2496" t="s">
        <v>78</v>
      </c>
      <c r="K2496" t="s">
        <v>109</v>
      </c>
      <c r="L2496">
        <v>39.191403381800001</v>
      </c>
      <c r="M2496">
        <v>-120.96143906339999</v>
      </c>
      <c r="N2496" s="7" t="s">
        <v>2229</v>
      </c>
      <c r="O2496" s="7" t="s">
        <v>4397</v>
      </c>
      <c r="P2496" s="7" t="s">
        <v>333</v>
      </c>
      <c r="Q2496" s="7" t="s">
        <v>170</v>
      </c>
      <c r="R2496" s="7">
        <v>1788</v>
      </c>
      <c r="S2496" s="7">
        <v>315</v>
      </c>
      <c r="T2496" s="7" t="s">
        <v>123</v>
      </c>
      <c r="U2496" s="7"/>
      <c r="V2496" s="7" t="s">
        <v>222</v>
      </c>
      <c r="W2496" s="8">
        <v>0</v>
      </c>
      <c r="X2496" s="8">
        <v>2.778</v>
      </c>
      <c r="Y2496" s="8">
        <v>0</v>
      </c>
      <c r="Z2496" s="8">
        <v>2.778</v>
      </c>
      <c r="AA2496" s="8">
        <v>0</v>
      </c>
      <c r="AB2496" s="8">
        <v>0</v>
      </c>
      <c r="AC2496" s="8">
        <v>0</v>
      </c>
      <c r="AD2496" s="8">
        <v>0</v>
      </c>
      <c r="AE2496" s="8">
        <v>0</v>
      </c>
      <c r="AF2496" s="8">
        <v>0</v>
      </c>
      <c r="AG2496" s="8">
        <v>0</v>
      </c>
      <c r="AH2496" s="8">
        <v>0</v>
      </c>
      <c r="AI2496" s="8">
        <v>0</v>
      </c>
      <c r="AJ2496" s="8">
        <v>0</v>
      </c>
      <c r="AK2496" s="8">
        <v>0</v>
      </c>
      <c r="AL2496" s="8">
        <v>0</v>
      </c>
      <c r="AM2496" s="8">
        <v>0</v>
      </c>
      <c r="AN2496" s="8">
        <v>0</v>
      </c>
      <c r="AO2496" s="8">
        <v>0</v>
      </c>
      <c r="AP2496" s="8">
        <v>0</v>
      </c>
      <c r="AQ2496" s="8">
        <v>0</v>
      </c>
      <c r="AR2496" s="8">
        <v>0</v>
      </c>
      <c r="AS2496" s="8">
        <v>0</v>
      </c>
      <c r="AT2496" s="8">
        <v>0</v>
      </c>
      <c r="AU2496" s="7">
        <v>0</v>
      </c>
      <c r="AV2496" s="7">
        <v>0</v>
      </c>
      <c r="AW2496" s="7">
        <v>0</v>
      </c>
      <c r="AX2496" s="7">
        <v>0</v>
      </c>
      <c r="AY2496" s="7">
        <v>0</v>
      </c>
      <c r="AZ2496" s="7">
        <v>0</v>
      </c>
      <c r="BA2496" s="7">
        <v>0</v>
      </c>
      <c r="BB2496" s="7">
        <v>0</v>
      </c>
      <c r="BC2496" s="8">
        <v>0</v>
      </c>
      <c r="BD2496" s="8">
        <v>2.778</v>
      </c>
      <c r="BE2496" s="8">
        <v>0</v>
      </c>
      <c r="BF2496" s="8">
        <v>2.778</v>
      </c>
      <c r="BG2496" s="8">
        <v>0</v>
      </c>
      <c r="BH2496" s="8">
        <v>0</v>
      </c>
      <c r="BI2496" s="8">
        <v>0</v>
      </c>
      <c r="BJ2496" s="8">
        <v>0</v>
      </c>
      <c r="BK2496" s="8">
        <v>0</v>
      </c>
      <c r="BL2496" s="8">
        <v>0</v>
      </c>
      <c r="BM2496" s="8">
        <v>0</v>
      </c>
      <c r="BN2496" s="8">
        <v>0</v>
      </c>
      <c r="BO2496" s="8">
        <v>0</v>
      </c>
      <c r="BP2496" s="8">
        <v>0</v>
      </c>
      <c r="BQ2496" s="8">
        <v>0</v>
      </c>
      <c r="BR2496" s="8">
        <v>0</v>
      </c>
    </row>
    <row r="2497" spans="1:70" x14ac:dyDescent="0.25">
      <c r="A2497" s="6">
        <v>35397455</v>
      </c>
      <c r="B2497" t="s">
        <v>4420</v>
      </c>
      <c r="C2497" s="7" t="s">
        <v>421</v>
      </c>
      <c r="D2497" s="7" t="s">
        <v>2647</v>
      </c>
      <c r="E2497" s="7" t="s">
        <v>421</v>
      </c>
      <c r="F2497" t="s">
        <v>2507</v>
      </c>
      <c r="G2497" t="s">
        <v>2648</v>
      </c>
      <c r="H2497" t="s">
        <v>329</v>
      </c>
      <c r="I2497" t="s">
        <v>330</v>
      </c>
      <c r="J2497" t="s">
        <v>78</v>
      </c>
      <c r="K2497" t="s">
        <v>109</v>
      </c>
      <c r="L2497">
        <v>39.1806451968</v>
      </c>
      <c r="M2497">
        <v>-120.97511126019999</v>
      </c>
      <c r="N2497" s="7" t="s">
        <v>2229</v>
      </c>
      <c r="O2497" s="7" t="s">
        <v>4397</v>
      </c>
      <c r="P2497" s="7" t="s">
        <v>333</v>
      </c>
      <c r="Q2497" s="7" t="s">
        <v>170</v>
      </c>
      <c r="R2497" s="7">
        <v>1788</v>
      </c>
      <c r="S2497" s="7">
        <v>315</v>
      </c>
      <c r="T2497" s="7" t="s">
        <v>123</v>
      </c>
      <c r="U2497" s="7"/>
      <c r="V2497" s="7" t="s">
        <v>790</v>
      </c>
      <c r="W2497" s="8">
        <v>0</v>
      </c>
      <c r="X2497" s="8">
        <v>1.3120000000000001</v>
      </c>
      <c r="Y2497" s="8">
        <v>0</v>
      </c>
      <c r="Z2497" s="8">
        <v>1.3120000000000001</v>
      </c>
      <c r="AA2497" s="8">
        <v>0</v>
      </c>
      <c r="AB2497" s="8">
        <v>0</v>
      </c>
      <c r="AC2497" s="8">
        <v>0</v>
      </c>
      <c r="AD2497" s="8">
        <v>0</v>
      </c>
      <c r="AE2497" s="8">
        <v>0</v>
      </c>
      <c r="AF2497" s="8">
        <v>0</v>
      </c>
      <c r="AG2497" s="8">
        <v>0</v>
      </c>
      <c r="AH2497" s="8">
        <v>0</v>
      </c>
      <c r="AI2497" s="8">
        <v>0</v>
      </c>
      <c r="AJ2497" s="8">
        <v>0</v>
      </c>
      <c r="AK2497" s="8">
        <v>0</v>
      </c>
      <c r="AL2497" s="8">
        <v>0</v>
      </c>
      <c r="AM2497" s="8">
        <v>0</v>
      </c>
      <c r="AN2497" s="8">
        <v>0</v>
      </c>
      <c r="AO2497" s="8">
        <v>0</v>
      </c>
      <c r="AP2497" s="8">
        <v>0</v>
      </c>
      <c r="AQ2497" s="8">
        <v>0</v>
      </c>
      <c r="AR2497" s="8">
        <v>0</v>
      </c>
      <c r="AS2497" s="8">
        <v>0</v>
      </c>
      <c r="AT2497" s="8">
        <v>0</v>
      </c>
      <c r="AU2497" s="7">
        <v>0</v>
      </c>
      <c r="AV2497" s="7">
        <v>0</v>
      </c>
      <c r="AW2497" s="7">
        <v>0</v>
      </c>
      <c r="AX2497" s="7">
        <v>0</v>
      </c>
      <c r="AY2497" s="7">
        <v>0</v>
      </c>
      <c r="AZ2497" s="7">
        <v>0</v>
      </c>
      <c r="BA2497" s="7">
        <v>0</v>
      </c>
      <c r="BB2497" s="7">
        <v>0</v>
      </c>
      <c r="BC2497" s="8">
        <v>0</v>
      </c>
      <c r="BD2497" s="8">
        <v>0</v>
      </c>
      <c r="BE2497" s="8">
        <v>0</v>
      </c>
      <c r="BF2497" s="8">
        <v>0</v>
      </c>
      <c r="BG2497" s="8">
        <v>0</v>
      </c>
      <c r="BH2497" s="8">
        <v>1.3120000000000001</v>
      </c>
      <c r="BI2497" s="8">
        <v>0</v>
      </c>
      <c r="BJ2497" s="8">
        <v>1.3120000000000001</v>
      </c>
      <c r="BK2497" s="8">
        <v>0</v>
      </c>
      <c r="BL2497" s="8">
        <v>0</v>
      </c>
      <c r="BM2497" s="8">
        <v>0</v>
      </c>
      <c r="BN2497" s="8">
        <v>0</v>
      </c>
      <c r="BO2497" s="8">
        <v>0</v>
      </c>
      <c r="BP2497" s="8">
        <v>0</v>
      </c>
      <c r="BQ2497" s="8">
        <v>0</v>
      </c>
      <c r="BR2497" s="8">
        <v>0</v>
      </c>
    </row>
    <row r="2498" spans="1:70" x14ac:dyDescent="0.25">
      <c r="A2498" s="6">
        <v>35397456</v>
      </c>
      <c r="B2498" t="s">
        <v>4421</v>
      </c>
      <c r="C2498" s="7" t="s">
        <v>421</v>
      </c>
      <c r="D2498" s="7" t="s">
        <v>2647</v>
      </c>
      <c r="E2498" s="7" t="s">
        <v>421</v>
      </c>
      <c r="F2498" t="s">
        <v>2507</v>
      </c>
      <c r="G2498" t="s">
        <v>2648</v>
      </c>
      <c r="H2498" t="s">
        <v>329</v>
      </c>
      <c r="I2498" t="s">
        <v>330</v>
      </c>
      <c r="J2498" t="s">
        <v>78</v>
      </c>
      <c r="K2498" t="s">
        <v>109</v>
      </c>
      <c r="L2498">
        <v>39.174046986999997</v>
      </c>
      <c r="M2498">
        <v>-120.9729333359</v>
      </c>
      <c r="N2498" s="7" t="s">
        <v>2229</v>
      </c>
      <c r="O2498" s="7" t="s">
        <v>4397</v>
      </c>
      <c r="P2498" s="7" t="s">
        <v>333</v>
      </c>
      <c r="Q2498" s="7" t="s">
        <v>170</v>
      </c>
      <c r="R2498" s="7">
        <v>1788</v>
      </c>
      <c r="S2498" s="7">
        <v>315</v>
      </c>
      <c r="T2498" s="7" t="s">
        <v>123</v>
      </c>
      <c r="U2498" s="7"/>
      <c r="V2498" s="7" t="s">
        <v>790</v>
      </c>
      <c r="W2498" s="8">
        <v>0</v>
      </c>
      <c r="X2498" s="8">
        <v>3.5289999999999999</v>
      </c>
      <c r="Y2498" s="8">
        <v>0</v>
      </c>
      <c r="Z2498" s="8">
        <v>3.5289999999999999</v>
      </c>
      <c r="AA2498" s="8">
        <v>0</v>
      </c>
      <c r="AB2498" s="8">
        <v>0</v>
      </c>
      <c r="AC2498" s="8">
        <v>0</v>
      </c>
      <c r="AD2498" s="8">
        <v>0</v>
      </c>
      <c r="AE2498" s="8">
        <v>0</v>
      </c>
      <c r="AF2498" s="8">
        <v>0</v>
      </c>
      <c r="AG2498" s="8">
        <v>0</v>
      </c>
      <c r="AH2498" s="8">
        <v>0</v>
      </c>
      <c r="AI2498" s="8">
        <v>0</v>
      </c>
      <c r="AJ2498" s="8">
        <v>0</v>
      </c>
      <c r="AK2498" s="8">
        <v>0</v>
      </c>
      <c r="AL2498" s="8">
        <v>0</v>
      </c>
      <c r="AM2498" s="8">
        <v>0</v>
      </c>
      <c r="AN2498" s="8">
        <v>0</v>
      </c>
      <c r="AO2498" s="8">
        <v>0</v>
      </c>
      <c r="AP2498" s="8">
        <v>0</v>
      </c>
      <c r="AQ2498" s="8">
        <v>0</v>
      </c>
      <c r="AR2498" s="8">
        <v>0</v>
      </c>
      <c r="AS2498" s="8">
        <v>0</v>
      </c>
      <c r="AT2498" s="8">
        <v>0</v>
      </c>
      <c r="AU2498" s="7">
        <v>0</v>
      </c>
      <c r="AV2498" s="7">
        <v>0</v>
      </c>
      <c r="AW2498" s="7">
        <v>0</v>
      </c>
      <c r="AX2498" s="7">
        <v>0</v>
      </c>
      <c r="AY2498" s="7">
        <v>0</v>
      </c>
      <c r="AZ2498" s="7">
        <v>0</v>
      </c>
      <c r="BA2498" s="7">
        <v>0</v>
      </c>
      <c r="BB2498" s="7">
        <v>0</v>
      </c>
      <c r="BC2498" s="8">
        <v>0</v>
      </c>
      <c r="BD2498" s="8">
        <v>0</v>
      </c>
      <c r="BE2498" s="8">
        <v>0</v>
      </c>
      <c r="BF2498" s="8">
        <v>0</v>
      </c>
      <c r="BG2498" s="8">
        <v>0</v>
      </c>
      <c r="BH2498" s="8">
        <v>3.5289999999999999</v>
      </c>
      <c r="BI2498" s="8">
        <v>0</v>
      </c>
      <c r="BJ2498" s="8">
        <v>3.5289999999999999</v>
      </c>
      <c r="BK2498" s="8">
        <v>0</v>
      </c>
      <c r="BL2498" s="8">
        <v>0</v>
      </c>
      <c r="BM2498" s="8">
        <v>0</v>
      </c>
      <c r="BN2498" s="8">
        <v>0</v>
      </c>
      <c r="BO2498" s="8">
        <v>0</v>
      </c>
      <c r="BP2498" s="8">
        <v>0</v>
      </c>
      <c r="BQ2498" s="8">
        <v>0</v>
      </c>
      <c r="BR2498" s="8">
        <v>0</v>
      </c>
    </row>
    <row r="2499" spans="1:70" x14ac:dyDescent="0.25">
      <c r="A2499" s="6">
        <v>35223030</v>
      </c>
      <c r="B2499" t="s">
        <v>4422</v>
      </c>
      <c r="C2499" s="7" t="s">
        <v>137</v>
      </c>
      <c r="D2499" s="7" t="s">
        <v>94</v>
      </c>
      <c r="E2499" s="7" t="s">
        <v>95</v>
      </c>
      <c r="F2499" t="s">
        <v>2507</v>
      </c>
      <c r="G2499" t="s">
        <v>2508</v>
      </c>
      <c r="H2499" t="s">
        <v>2323</v>
      </c>
      <c r="I2499" t="s">
        <v>144</v>
      </c>
      <c r="J2499" t="s">
        <v>78</v>
      </c>
      <c r="K2499" t="s">
        <v>79</v>
      </c>
      <c r="L2499">
        <v>39.387815832299999</v>
      </c>
      <c r="M2499">
        <v>-121.4038010547</v>
      </c>
      <c r="N2499" s="7" t="s">
        <v>2324</v>
      </c>
      <c r="O2499" s="7" t="s">
        <v>4423</v>
      </c>
      <c r="P2499" s="7" t="s">
        <v>2326</v>
      </c>
      <c r="Q2499" s="7" t="s">
        <v>141</v>
      </c>
      <c r="R2499" s="7">
        <v>355</v>
      </c>
      <c r="S2499" s="7">
        <v>2768</v>
      </c>
      <c r="T2499" s="7" t="s">
        <v>220</v>
      </c>
      <c r="U2499" s="7" t="s">
        <v>211</v>
      </c>
      <c r="V2499" s="7" t="s">
        <v>80</v>
      </c>
      <c r="W2499" s="8">
        <v>0.28352272727272726</v>
      </c>
      <c r="X2499" s="8">
        <v>1.2660984848484849</v>
      </c>
      <c r="Y2499" s="8">
        <v>0</v>
      </c>
      <c r="Z2499" s="8">
        <v>1.5496212121212121</v>
      </c>
      <c r="AA2499" s="8">
        <v>0</v>
      </c>
      <c r="AB2499" s="8">
        <v>0</v>
      </c>
      <c r="AC2499" s="8">
        <v>0</v>
      </c>
      <c r="AD2499" s="8">
        <v>0</v>
      </c>
      <c r="AE2499" s="8">
        <v>0</v>
      </c>
      <c r="AF2499" s="8">
        <v>0</v>
      </c>
      <c r="AG2499" s="8">
        <v>0</v>
      </c>
      <c r="AH2499" s="8">
        <v>0</v>
      </c>
      <c r="AI2499" s="8">
        <v>0</v>
      </c>
      <c r="AJ2499" s="8">
        <v>0</v>
      </c>
      <c r="AK2499" s="8">
        <v>0</v>
      </c>
      <c r="AL2499" s="8">
        <v>0</v>
      </c>
      <c r="AM2499" s="8">
        <v>0</v>
      </c>
      <c r="AN2499" s="8">
        <v>0</v>
      </c>
      <c r="AO2499" s="8">
        <v>0</v>
      </c>
      <c r="AP2499" s="8">
        <v>0</v>
      </c>
      <c r="AQ2499" s="8">
        <v>0.28352272727272732</v>
      </c>
      <c r="AR2499" s="8">
        <v>1.1363636363636365</v>
      </c>
      <c r="AS2499" s="8">
        <v>0</v>
      </c>
      <c r="AT2499" s="8">
        <v>1.4198863636363637</v>
      </c>
      <c r="AU2499" s="7">
        <v>0</v>
      </c>
      <c r="AV2499" s="7">
        <v>0.1297348484848484</v>
      </c>
      <c r="AW2499" s="7">
        <v>0</v>
      </c>
      <c r="AX2499" s="7">
        <v>0.1297348484848484</v>
      </c>
      <c r="AY2499" s="7">
        <v>0</v>
      </c>
      <c r="AZ2499" s="7">
        <v>0</v>
      </c>
      <c r="BA2499" s="7">
        <v>0</v>
      </c>
      <c r="BB2499" s="7">
        <v>0</v>
      </c>
      <c r="BC2499" s="8">
        <v>0</v>
      </c>
      <c r="BD2499" s="8">
        <v>0</v>
      </c>
      <c r="BE2499" s="8">
        <v>0</v>
      </c>
      <c r="BF2499" s="8">
        <v>0</v>
      </c>
      <c r="BG2499" s="8">
        <v>0</v>
      </c>
      <c r="BH2499" s="8">
        <v>0</v>
      </c>
      <c r="BI2499" s="8">
        <v>0</v>
      </c>
      <c r="BJ2499" s="8">
        <v>0</v>
      </c>
      <c r="BK2499" s="8">
        <v>0</v>
      </c>
      <c r="BL2499" s="8">
        <v>0</v>
      </c>
      <c r="BM2499" s="8">
        <v>0</v>
      </c>
      <c r="BN2499" s="8">
        <v>0</v>
      </c>
      <c r="BO2499" s="8">
        <v>0</v>
      </c>
      <c r="BP2499" s="8">
        <v>0</v>
      </c>
      <c r="BQ2499" s="8">
        <v>0</v>
      </c>
      <c r="BR2499" s="8">
        <v>0</v>
      </c>
    </row>
    <row r="2500" spans="1:70" x14ac:dyDescent="0.25">
      <c r="A2500" s="6">
        <v>35008479</v>
      </c>
      <c r="B2500" t="s">
        <v>4424</v>
      </c>
      <c r="C2500" s="7" t="s">
        <v>101</v>
      </c>
      <c r="D2500" s="7" t="s">
        <v>94</v>
      </c>
      <c r="E2500" s="7" t="s">
        <v>95</v>
      </c>
      <c r="F2500" t="s">
        <v>2507</v>
      </c>
      <c r="G2500" t="s">
        <v>2508</v>
      </c>
      <c r="H2500" t="s">
        <v>4425</v>
      </c>
      <c r="I2500" t="s">
        <v>186</v>
      </c>
      <c r="J2500" t="s">
        <v>99</v>
      </c>
      <c r="K2500" t="s">
        <v>187</v>
      </c>
      <c r="L2500">
        <v>37.0059854788</v>
      </c>
      <c r="M2500">
        <v>-119.4064936263</v>
      </c>
      <c r="N2500" s="7" t="s">
        <v>2291</v>
      </c>
      <c r="O2500" s="7" t="s">
        <v>4426</v>
      </c>
      <c r="P2500" s="7" t="s">
        <v>2293</v>
      </c>
      <c r="Q2500" s="7" t="s">
        <v>170</v>
      </c>
      <c r="R2500" s="7">
        <v>163</v>
      </c>
      <c r="S2500" s="7"/>
      <c r="T2500" s="7"/>
      <c r="U2500" s="7"/>
      <c r="V2500" s="7" t="s">
        <v>101</v>
      </c>
      <c r="W2500" s="8">
        <v>0.31420454545454546</v>
      </c>
      <c r="X2500" s="8">
        <v>0</v>
      </c>
      <c r="Y2500" s="8">
        <v>0</v>
      </c>
      <c r="Z2500" s="8">
        <v>0.31420454545454546</v>
      </c>
      <c r="AA2500" s="8">
        <v>0</v>
      </c>
      <c r="AB2500" s="8">
        <v>0</v>
      </c>
      <c r="AC2500" s="8">
        <v>0</v>
      </c>
      <c r="AD2500" s="8">
        <v>0</v>
      </c>
      <c r="AE2500" s="8">
        <v>0.3142045454545454</v>
      </c>
      <c r="AF2500" s="8">
        <v>0</v>
      </c>
      <c r="AG2500" s="8">
        <v>0</v>
      </c>
      <c r="AH2500" s="8">
        <v>0.3142045454545454</v>
      </c>
      <c r="AI2500" s="8">
        <v>0</v>
      </c>
      <c r="AJ2500" s="8">
        <v>0</v>
      </c>
      <c r="AK2500" s="8">
        <v>0</v>
      </c>
      <c r="AL2500" s="8">
        <v>0</v>
      </c>
      <c r="AM2500" s="8">
        <v>0</v>
      </c>
      <c r="AN2500" s="8">
        <v>0</v>
      </c>
      <c r="AO2500" s="8">
        <v>0</v>
      </c>
      <c r="AP2500" s="8">
        <v>0</v>
      </c>
      <c r="AQ2500" s="8">
        <v>0</v>
      </c>
      <c r="AR2500" s="8">
        <v>0</v>
      </c>
      <c r="AS2500" s="8">
        <v>0</v>
      </c>
      <c r="AT2500" s="8">
        <v>0</v>
      </c>
      <c r="AU2500" s="7">
        <v>0</v>
      </c>
      <c r="AV2500" s="7">
        <v>0</v>
      </c>
      <c r="AW2500" s="7">
        <v>0</v>
      </c>
      <c r="AX2500" s="7">
        <v>0</v>
      </c>
      <c r="AY2500" s="7">
        <v>0</v>
      </c>
      <c r="AZ2500" s="7">
        <v>0</v>
      </c>
      <c r="BA2500" s="7">
        <v>0</v>
      </c>
      <c r="BB2500" s="7">
        <v>0</v>
      </c>
      <c r="BC2500" s="8">
        <v>0</v>
      </c>
      <c r="BD2500" s="8">
        <v>0</v>
      </c>
      <c r="BE2500" s="8">
        <v>0</v>
      </c>
      <c r="BF2500" s="8">
        <v>0</v>
      </c>
      <c r="BG2500" s="8">
        <v>0</v>
      </c>
      <c r="BH2500" s="8">
        <v>0</v>
      </c>
      <c r="BI2500" s="8">
        <v>0</v>
      </c>
      <c r="BJ2500" s="8">
        <v>0</v>
      </c>
      <c r="BK2500" s="8">
        <v>0</v>
      </c>
      <c r="BL2500" s="8">
        <v>0</v>
      </c>
      <c r="BM2500" s="8">
        <v>0</v>
      </c>
      <c r="BN2500" s="8">
        <v>0</v>
      </c>
      <c r="BO2500" s="8">
        <v>0</v>
      </c>
      <c r="BP2500" s="8">
        <v>0</v>
      </c>
      <c r="BQ2500" s="8">
        <v>0</v>
      </c>
      <c r="BR2500" s="8">
        <v>0</v>
      </c>
    </row>
    <row r="2501" spans="1:70" x14ac:dyDescent="0.25">
      <c r="A2501" s="6">
        <v>31286573</v>
      </c>
      <c r="B2501" t="s">
        <v>4427</v>
      </c>
      <c r="C2501" s="7" t="s">
        <v>101</v>
      </c>
      <c r="D2501" s="7" t="s">
        <v>94</v>
      </c>
      <c r="E2501" s="7" t="s">
        <v>95</v>
      </c>
      <c r="F2501" t="s">
        <v>2507</v>
      </c>
      <c r="G2501" t="s">
        <v>2508</v>
      </c>
      <c r="H2501" t="s">
        <v>129</v>
      </c>
      <c r="I2501" t="s">
        <v>130</v>
      </c>
      <c r="J2501" t="s">
        <v>78</v>
      </c>
      <c r="K2501" t="s">
        <v>109</v>
      </c>
      <c r="L2501">
        <v>38.6057619356</v>
      </c>
      <c r="M2501">
        <v>-120.7220010194</v>
      </c>
      <c r="N2501" s="7" t="s">
        <v>131</v>
      </c>
      <c r="O2501" s="7" t="s">
        <v>4428</v>
      </c>
      <c r="P2501" s="7" t="s">
        <v>133</v>
      </c>
      <c r="Q2501" s="7" t="s">
        <v>170</v>
      </c>
      <c r="R2501" s="7">
        <v>1035</v>
      </c>
      <c r="S2501" s="7"/>
      <c r="T2501" s="7"/>
      <c r="U2501" s="7"/>
      <c r="V2501" s="7" t="s">
        <v>101</v>
      </c>
      <c r="W2501" s="8">
        <v>0.66136363636363638</v>
      </c>
      <c r="X2501" s="8">
        <v>0</v>
      </c>
      <c r="Y2501" s="8">
        <v>0</v>
      </c>
      <c r="Z2501" s="8">
        <v>0.66136363636363638</v>
      </c>
      <c r="AA2501" s="8">
        <v>0</v>
      </c>
      <c r="AB2501" s="8">
        <v>0</v>
      </c>
      <c r="AC2501" s="8">
        <v>0</v>
      </c>
      <c r="AD2501" s="8">
        <v>0</v>
      </c>
      <c r="AE2501" s="8">
        <v>0.66136363636363638</v>
      </c>
      <c r="AF2501" s="8">
        <v>0</v>
      </c>
      <c r="AG2501" s="8">
        <v>0</v>
      </c>
      <c r="AH2501" s="8">
        <v>0.66136363636363638</v>
      </c>
      <c r="AI2501" s="8">
        <v>0</v>
      </c>
      <c r="AJ2501" s="8">
        <v>0</v>
      </c>
      <c r="AK2501" s="8">
        <v>0</v>
      </c>
      <c r="AL2501" s="8">
        <v>0</v>
      </c>
      <c r="AM2501" s="8">
        <v>0</v>
      </c>
      <c r="AN2501" s="8">
        <v>0</v>
      </c>
      <c r="AO2501" s="8">
        <v>0</v>
      </c>
      <c r="AP2501" s="8">
        <v>0</v>
      </c>
      <c r="AQ2501" s="8">
        <v>0</v>
      </c>
      <c r="AR2501" s="8">
        <v>0</v>
      </c>
      <c r="AS2501" s="8">
        <v>0</v>
      </c>
      <c r="AT2501" s="8">
        <v>0</v>
      </c>
      <c r="AU2501" s="7">
        <v>0</v>
      </c>
      <c r="AV2501" s="7">
        <v>0</v>
      </c>
      <c r="AW2501" s="7">
        <v>0</v>
      </c>
      <c r="AX2501" s="7">
        <v>0</v>
      </c>
      <c r="AY2501" s="7">
        <v>0</v>
      </c>
      <c r="AZ2501" s="7">
        <v>0</v>
      </c>
      <c r="BA2501" s="7">
        <v>0</v>
      </c>
      <c r="BB2501" s="7">
        <v>0</v>
      </c>
      <c r="BC2501" s="8">
        <v>0</v>
      </c>
      <c r="BD2501" s="8">
        <v>0</v>
      </c>
      <c r="BE2501" s="8">
        <v>0</v>
      </c>
      <c r="BF2501" s="8">
        <v>0</v>
      </c>
      <c r="BG2501" s="8">
        <v>0</v>
      </c>
      <c r="BH2501" s="8">
        <v>0</v>
      </c>
      <c r="BI2501" s="8">
        <v>0</v>
      </c>
      <c r="BJ2501" s="8">
        <v>0</v>
      </c>
      <c r="BK2501" s="8">
        <v>0</v>
      </c>
      <c r="BL2501" s="8">
        <v>0</v>
      </c>
      <c r="BM2501" s="8">
        <v>0</v>
      </c>
      <c r="BN2501" s="8">
        <v>0</v>
      </c>
      <c r="BO2501" s="8">
        <v>0</v>
      </c>
      <c r="BP2501" s="8">
        <v>0</v>
      </c>
      <c r="BQ2501" s="8">
        <v>0</v>
      </c>
      <c r="BR2501" s="8">
        <v>0</v>
      </c>
    </row>
    <row r="2502" spans="1:70" x14ac:dyDescent="0.25">
      <c r="A2502" s="6">
        <v>35375509</v>
      </c>
      <c r="B2502" t="s">
        <v>4429</v>
      </c>
      <c r="C2502" s="7" t="s">
        <v>421</v>
      </c>
      <c r="D2502" s="7" t="s">
        <v>2647</v>
      </c>
      <c r="E2502" s="7" t="s">
        <v>421</v>
      </c>
      <c r="F2502" t="s">
        <v>2507</v>
      </c>
      <c r="G2502" t="s">
        <v>2648</v>
      </c>
      <c r="H2502" t="s">
        <v>2359</v>
      </c>
      <c r="I2502" t="s">
        <v>130</v>
      </c>
      <c r="J2502" t="s">
        <v>78</v>
      </c>
      <c r="K2502" t="s">
        <v>109</v>
      </c>
      <c r="L2502">
        <v>38.737703098200001</v>
      </c>
      <c r="M2502">
        <v>-120.6759025952</v>
      </c>
      <c r="N2502" s="7" t="s">
        <v>131</v>
      </c>
      <c r="O2502" s="7" t="s">
        <v>4430</v>
      </c>
      <c r="P2502" s="7" t="s">
        <v>133</v>
      </c>
      <c r="Q2502" s="7" t="s">
        <v>122</v>
      </c>
      <c r="R2502" s="7">
        <v>644</v>
      </c>
      <c r="S2502" s="7">
        <v>132</v>
      </c>
      <c r="T2502" s="7" t="s">
        <v>123</v>
      </c>
      <c r="U2502" s="7"/>
      <c r="V2502" s="7" t="s">
        <v>2625</v>
      </c>
      <c r="W2502" s="8">
        <v>0</v>
      </c>
      <c r="X2502" s="8">
        <v>2.36</v>
      </c>
      <c r="Y2502" s="8">
        <v>0</v>
      </c>
      <c r="Z2502" s="8">
        <v>2.36</v>
      </c>
      <c r="AA2502" s="8">
        <v>0</v>
      </c>
      <c r="AB2502" s="8">
        <v>0</v>
      </c>
      <c r="AC2502" s="8">
        <v>0</v>
      </c>
      <c r="AD2502" s="8">
        <v>0</v>
      </c>
      <c r="AE2502" s="8">
        <v>0</v>
      </c>
      <c r="AF2502" s="8">
        <v>0</v>
      </c>
      <c r="AG2502" s="8">
        <v>0</v>
      </c>
      <c r="AH2502" s="8">
        <v>0</v>
      </c>
      <c r="AI2502" s="8">
        <v>0</v>
      </c>
      <c r="AJ2502" s="8">
        <v>0</v>
      </c>
      <c r="AK2502" s="8">
        <v>0</v>
      </c>
      <c r="AL2502" s="8">
        <v>0</v>
      </c>
      <c r="AM2502" s="8">
        <v>0</v>
      </c>
      <c r="AN2502" s="8">
        <v>0</v>
      </c>
      <c r="AO2502" s="8">
        <v>0</v>
      </c>
      <c r="AP2502" s="8">
        <v>0</v>
      </c>
      <c r="AQ2502" s="8">
        <v>0</v>
      </c>
      <c r="AR2502" s="8">
        <v>0</v>
      </c>
      <c r="AS2502" s="8">
        <v>0</v>
      </c>
      <c r="AT2502" s="8">
        <v>0</v>
      </c>
      <c r="AU2502" s="7">
        <v>0</v>
      </c>
      <c r="AV2502" s="7">
        <v>0</v>
      </c>
      <c r="AW2502" s="7">
        <v>0</v>
      </c>
      <c r="AX2502" s="7">
        <v>0</v>
      </c>
      <c r="AY2502" s="7">
        <v>0</v>
      </c>
      <c r="AZ2502" s="7">
        <v>0</v>
      </c>
      <c r="BA2502" s="7">
        <v>0</v>
      </c>
      <c r="BB2502" s="7">
        <v>0</v>
      </c>
      <c r="BC2502" s="8">
        <v>0</v>
      </c>
      <c r="BD2502" s="8">
        <v>0</v>
      </c>
      <c r="BE2502" s="8">
        <v>0</v>
      </c>
      <c r="BF2502" s="8">
        <v>0</v>
      </c>
      <c r="BG2502" s="8">
        <v>0</v>
      </c>
      <c r="BH2502" s="8">
        <v>0</v>
      </c>
      <c r="BI2502" s="8">
        <v>0</v>
      </c>
      <c r="BJ2502" s="8">
        <v>0</v>
      </c>
      <c r="BK2502" s="8">
        <v>0</v>
      </c>
      <c r="BL2502" s="8">
        <v>2.36</v>
      </c>
      <c r="BM2502" s="8">
        <v>0</v>
      </c>
      <c r="BN2502" s="8">
        <v>2.36</v>
      </c>
      <c r="BO2502" s="8">
        <v>0</v>
      </c>
      <c r="BP2502" s="8">
        <v>0</v>
      </c>
      <c r="BQ2502" s="8">
        <v>0</v>
      </c>
      <c r="BR2502" s="8">
        <v>0</v>
      </c>
    </row>
    <row r="2503" spans="1:70" x14ac:dyDescent="0.25">
      <c r="A2503" s="6">
        <v>35375510</v>
      </c>
      <c r="B2503" t="s">
        <v>4431</v>
      </c>
      <c r="C2503" s="7" t="s">
        <v>421</v>
      </c>
      <c r="D2503" s="7" t="s">
        <v>2647</v>
      </c>
      <c r="E2503" s="7" t="s">
        <v>421</v>
      </c>
      <c r="F2503" t="s">
        <v>2507</v>
      </c>
      <c r="G2503" t="s">
        <v>2648</v>
      </c>
      <c r="H2503" t="s">
        <v>2359</v>
      </c>
      <c r="I2503" t="s">
        <v>130</v>
      </c>
      <c r="J2503" t="s">
        <v>78</v>
      </c>
      <c r="K2503" t="s">
        <v>109</v>
      </c>
      <c r="L2503">
        <v>38.737000510100003</v>
      </c>
      <c r="M2503">
        <v>-120.6758966666</v>
      </c>
      <c r="N2503" s="7" t="s">
        <v>131</v>
      </c>
      <c r="O2503" s="7" t="s">
        <v>4430</v>
      </c>
      <c r="P2503" s="7" t="s">
        <v>133</v>
      </c>
      <c r="Q2503" s="7" t="s">
        <v>122</v>
      </c>
      <c r="R2503" s="7">
        <v>644</v>
      </c>
      <c r="S2503" s="7">
        <v>132</v>
      </c>
      <c r="T2503" s="7" t="s">
        <v>123</v>
      </c>
      <c r="U2503" s="7"/>
      <c r="V2503" s="7" t="s">
        <v>790</v>
      </c>
      <c r="W2503" s="8">
        <v>0</v>
      </c>
      <c r="X2503" s="8">
        <v>2.64</v>
      </c>
      <c r="Y2503" s="8">
        <v>0</v>
      </c>
      <c r="Z2503" s="8">
        <v>2.64</v>
      </c>
      <c r="AA2503" s="8">
        <v>0</v>
      </c>
      <c r="AB2503" s="8">
        <v>0</v>
      </c>
      <c r="AC2503" s="8">
        <v>0</v>
      </c>
      <c r="AD2503" s="8">
        <v>0</v>
      </c>
      <c r="AE2503" s="8">
        <v>0</v>
      </c>
      <c r="AF2503" s="8">
        <v>0</v>
      </c>
      <c r="AG2503" s="8">
        <v>0</v>
      </c>
      <c r="AH2503" s="8">
        <v>0</v>
      </c>
      <c r="AI2503" s="8">
        <v>0</v>
      </c>
      <c r="AJ2503" s="8">
        <v>0</v>
      </c>
      <c r="AK2503" s="8">
        <v>0</v>
      </c>
      <c r="AL2503" s="8">
        <v>0</v>
      </c>
      <c r="AM2503" s="8">
        <v>0</v>
      </c>
      <c r="AN2503" s="8">
        <v>0</v>
      </c>
      <c r="AO2503" s="8">
        <v>0</v>
      </c>
      <c r="AP2503" s="8">
        <v>0</v>
      </c>
      <c r="AQ2503" s="8">
        <v>0</v>
      </c>
      <c r="AR2503" s="8">
        <v>0</v>
      </c>
      <c r="AS2503" s="8">
        <v>0</v>
      </c>
      <c r="AT2503" s="8">
        <v>0</v>
      </c>
      <c r="AU2503" s="7">
        <v>0</v>
      </c>
      <c r="AV2503" s="7">
        <v>0</v>
      </c>
      <c r="AW2503" s="7">
        <v>0</v>
      </c>
      <c r="AX2503" s="7">
        <v>0</v>
      </c>
      <c r="AY2503" s="7">
        <v>0</v>
      </c>
      <c r="AZ2503" s="7">
        <v>0</v>
      </c>
      <c r="BA2503" s="7">
        <v>0</v>
      </c>
      <c r="BB2503" s="7">
        <v>0</v>
      </c>
      <c r="BC2503" s="8">
        <v>0</v>
      </c>
      <c r="BD2503" s="8">
        <v>0</v>
      </c>
      <c r="BE2503" s="8">
        <v>0</v>
      </c>
      <c r="BF2503" s="8">
        <v>0</v>
      </c>
      <c r="BG2503" s="8">
        <v>0</v>
      </c>
      <c r="BH2503" s="8">
        <v>0</v>
      </c>
      <c r="BI2503" s="8">
        <v>0</v>
      </c>
      <c r="BJ2503" s="8">
        <v>0</v>
      </c>
      <c r="BK2503" s="8">
        <v>0</v>
      </c>
      <c r="BL2503" s="8">
        <v>2.64</v>
      </c>
      <c r="BM2503" s="8">
        <v>0</v>
      </c>
      <c r="BN2503" s="8">
        <v>2.64</v>
      </c>
      <c r="BO2503" s="8">
        <v>0</v>
      </c>
      <c r="BP2503" s="8">
        <v>0</v>
      </c>
      <c r="BQ2503" s="8">
        <v>0</v>
      </c>
      <c r="BR2503" s="8">
        <v>0</v>
      </c>
    </row>
    <row r="2504" spans="1:70" x14ac:dyDescent="0.25">
      <c r="A2504" s="6">
        <v>35375511</v>
      </c>
      <c r="B2504" t="s">
        <v>4432</v>
      </c>
      <c r="C2504" s="7" t="s">
        <v>421</v>
      </c>
      <c r="D2504" s="7" t="s">
        <v>2647</v>
      </c>
      <c r="E2504" s="7" t="s">
        <v>421</v>
      </c>
      <c r="F2504" t="s">
        <v>2507</v>
      </c>
      <c r="G2504" t="s">
        <v>2648</v>
      </c>
      <c r="H2504" t="s">
        <v>2359</v>
      </c>
      <c r="I2504" t="s">
        <v>130</v>
      </c>
      <c r="J2504" t="s">
        <v>78</v>
      </c>
      <c r="K2504" t="s">
        <v>109</v>
      </c>
      <c r="L2504">
        <v>38.713639632099998</v>
      </c>
      <c r="M2504">
        <v>-120.66782488849999</v>
      </c>
      <c r="N2504" s="7" t="s">
        <v>131</v>
      </c>
      <c r="O2504" s="7" t="s">
        <v>4430</v>
      </c>
      <c r="P2504" s="7" t="s">
        <v>133</v>
      </c>
      <c r="Q2504" s="7" t="s">
        <v>170</v>
      </c>
      <c r="R2504" s="7">
        <v>644</v>
      </c>
      <c r="S2504" s="7">
        <v>132</v>
      </c>
      <c r="T2504" s="7" t="s">
        <v>123</v>
      </c>
      <c r="U2504" s="7"/>
      <c r="V2504" s="7" t="s">
        <v>790</v>
      </c>
      <c r="W2504" s="8">
        <v>0</v>
      </c>
      <c r="X2504" s="8">
        <v>1.1399999999999999</v>
      </c>
      <c r="Y2504" s="8">
        <v>0</v>
      </c>
      <c r="Z2504" s="8">
        <v>1.1399999999999999</v>
      </c>
      <c r="AA2504" s="8">
        <v>0</v>
      </c>
      <c r="AB2504" s="8">
        <v>0</v>
      </c>
      <c r="AC2504" s="8">
        <v>0</v>
      </c>
      <c r="AD2504" s="8">
        <v>0</v>
      </c>
      <c r="AE2504" s="8">
        <v>0</v>
      </c>
      <c r="AF2504" s="8">
        <v>0</v>
      </c>
      <c r="AG2504" s="8">
        <v>0</v>
      </c>
      <c r="AH2504" s="8">
        <v>0</v>
      </c>
      <c r="AI2504" s="8">
        <v>0</v>
      </c>
      <c r="AJ2504" s="8">
        <v>0</v>
      </c>
      <c r="AK2504" s="8">
        <v>0</v>
      </c>
      <c r="AL2504" s="8">
        <v>0</v>
      </c>
      <c r="AM2504" s="8">
        <v>0</v>
      </c>
      <c r="AN2504" s="8">
        <v>0</v>
      </c>
      <c r="AO2504" s="8">
        <v>0</v>
      </c>
      <c r="AP2504" s="8">
        <v>0</v>
      </c>
      <c r="AQ2504" s="8">
        <v>0</v>
      </c>
      <c r="AR2504" s="8">
        <v>0</v>
      </c>
      <c r="AS2504" s="8">
        <v>0</v>
      </c>
      <c r="AT2504" s="8">
        <v>0</v>
      </c>
      <c r="AU2504" s="7">
        <v>0</v>
      </c>
      <c r="AV2504" s="7">
        <v>0</v>
      </c>
      <c r="AW2504" s="7">
        <v>0</v>
      </c>
      <c r="AX2504" s="7">
        <v>0</v>
      </c>
      <c r="AY2504" s="7">
        <v>0</v>
      </c>
      <c r="AZ2504" s="7">
        <v>0</v>
      </c>
      <c r="BA2504" s="7">
        <v>0</v>
      </c>
      <c r="BB2504" s="7">
        <v>0</v>
      </c>
      <c r="BC2504" s="8">
        <v>0</v>
      </c>
      <c r="BD2504" s="8">
        <v>0</v>
      </c>
      <c r="BE2504" s="8">
        <v>0</v>
      </c>
      <c r="BF2504" s="8">
        <v>0</v>
      </c>
      <c r="BG2504" s="8">
        <v>0</v>
      </c>
      <c r="BH2504" s="8">
        <v>0</v>
      </c>
      <c r="BI2504" s="8">
        <v>0</v>
      </c>
      <c r="BJ2504" s="8">
        <v>0</v>
      </c>
      <c r="BK2504" s="8">
        <v>0</v>
      </c>
      <c r="BL2504" s="8">
        <v>1.1399999999999999</v>
      </c>
      <c r="BM2504" s="8">
        <v>0</v>
      </c>
      <c r="BN2504" s="8">
        <v>1.1399999999999999</v>
      </c>
      <c r="BO2504" s="8">
        <v>0</v>
      </c>
      <c r="BP2504" s="8">
        <v>0</v>
      </c>
      <c r="BQ2504" s="8">
        <v>0</v>
      </c>
      <c r="BR2504" s="8">
        <v>0</v>
      </c>
    </row>
    <row r="2505" spans="1:70" x14ac:dyDescent="0.25">
      <c r="A2505" s="6">
        <v>35375512</v>
      </c>
      <c r="B2505" t="s">
        <v>4433</v>
      </c>
      <c r="C2505" s="7" t="s">
        <v>421</v>
      </c>
      <c r="D2505" s="7" t="s">
        <v>2647</v>
      </c>
      <c r="E2505" s="7" t="s">
        <v>421</v>
      </c>
      <c r="F2505" t="s">
        <v>2507</v>
      </c>
      <c r="G2505" t="s">
        <v>2648</v>
      </c>
      <c r="H2505" t="s">
        <v>2359</v>
      </c>
      <c r="I2505" t="s">
        <v>130</v>
      </c>
      <c r="J2505" t="s">
        <v>78</v>
      </c>
      <c r="K2505" t="s">
        <v>109</v>
      </c>
      <c r="L2505">
        <v>38.7127486921</v>
      </c>
      <c r="M2505">
        <v>-120.6674542766</v>
      </c>
      <c r="N2505" s="7" t="s">
        <v>131</v>
      </c>
      <c r="O2505" s="7" t="s">
        <v>4430</v>
      </c>
      <c r="P2505" s="7" t="s">
        <v>133</v>
      </c>
      <c r="Q2505" s="7" t="s">
        <v>122</v>
      </c>
      <c r="R2505" s="7">
        <v>644</v>
      </c>
      <c r="S2505" s="7">
        <v>132</v>
      </c>
      <c r="T2505" s="7" t="s">
        <v>123</v>
      </c>
      <c r="U2505" s="7"/>
      <c r="V2505" s="7" t="s">
        <v>790</v>
      </c>
      <c r="W2505" s="8">
        <v>0</v>
      </c>
      <c r="X2505" s="8">
        <v>2.17</v>
      </c>
      <c r="Y2505" s="8">
        <v>0</v>
      </c>
      <c r="Z2505" s="8">
        <v>2.17</v>
      </c>
      <c r="AA2505" s="8">
        <v>0</v>
      </c>
      <c r="AB2505" s="8">
        <v>0</v>
      </c>
      <c r="AC2505" s="8">
        <v>0</v>
      </c>
      <c r="AD2505" s="8">
        <v>0</v>
      </c>
      <c r="AE2505" s="8">
        <v>0</v>
      </c>
      <c r="AF2505" s="8">
        <v>0</v>
      </c>
      <c r="AG2505" s="8">
        <v>0</v>
      </c>
      <c r="AH2505" s="8">
        <v>0</v>
      </c>
      <c r="AI2505" s="8">
        <v>0</v>
      </c>
      <c r="AJ2505" s="8">
        <v>0</v>
      </c>
      <c r="AK2505" s="8">
        <v>0</v>
      </c>
      <c r="AL2505" s="8">
        <v>0</v>
      </c>
      <c r="AM2505" s="8">
        <v>0</v>
      </c>
      <c r="AN2505" s="8">
        <v>0</v>
      </c>
      <c r="AO2505" s="8">
        <v>0</v>
      </c>
      <c r="AP2505" s="8">
        <v>0</v>
      </c>
      <c r="AQ2505" s="8">
        <v>0</v>
      </c>
      <c r="AR2505" s="8">
        <v>0</v>
      </c>
      <c r="AS2505" s="8">
        <v>0</v>
      </c>
      <c r="AT2505" s="8">
        <v>0</v>
      </c>
      <c r="AU2505" s="7">
        <v>0</v>
      </c>
      <c r="AV2505" s="7">
        <v>0</v>
      </c>
      <c r="AW2505" s="7">
        <v>0</v>
      </c>
      <c r="AX2505" s="7">
        <v>0</v>
      </c>
      <c r="AY2505" s="7">
        <v>0</v>
      </c>
      <c r="AZ2505" s="7">
        <v>0</v>
      </c>
      <c r="BA2505" s="7">
        <v>0</v>
      </c>
      <c r="BB2505" s="7">
        <v>0</v>
      </c>
      <c r="BC2505" s="8">
        <v>0</v>
      </c>
      <c r="BD2505" s="8">
        <v>0</v>
      </c>
      <c r="BE2505" s="8">
        <v>0</v>
      </c>
      <c r="BF2505" s="8">
        <v>0</v>
      </c>
      <c r="BG2505" s="8">
        <v>0</v>
      </c>
      <c r="BH2505" s="8">
        <v>0</v>
      </c>
      <c r="BI2505" s="8">
        <v>0</v>
      </c>
      <c r="BJ2505" s="8">
        <v>0</v>
      </c>
      <c r="BK2505" s="8">
        <v>0</v>
      </c>
      <c r="BL2505" s="8">
        <v>2.17</v>
      </c>
      <c r="BM2505" s="8">
        <v>0</v>
      </c>
      <c r="BN2505" s="8">
        <v>2.17</v>
      </c>
      <c r="BO2505" s="8">
        <v>0</v>
      </c>
      <c r="BP2505" s="8">
        <v>0</v>
      </c>
      <c r="BQ2505" s="8">
        <v>0</v>
      </c>
      <c r="BR2505" s="8">
        <v>0</v>
      </c>
    </row>
    <row r="2506" spans="1:70" x14ac:dyDescent="0.25">
      <c r="A2506" s="6">
        <v>35375513</v>
      </c>
      <c r="B2506" t="s">
        <v>4434</v>
      </c>
      <c r="C2506" s="7" t="s">
        <v>421</v>
      </c>
      <c r="D2506" s="7" t="s">
        <v>2647</v>
      </c>
      <c r="E2506" s="7" t="s">
        <v>421</v>
      </c>
      <c r="F2506" t="s">
        <v>2507</v>
      </c>
      <c r="G2506" t="s">
        <v>2648</v>
      </c>
      <c r="H2506" t="s">
        <v>1218</v>
      </c>
      <c r="I2506" t="s">
        <v>130</v>
      </c>
      <c r="J2506" t="s">
        <v>78</v>
      </c>
      <c r="K2506" t="s">
        <v>109</v>
      </c>
      <c r="L2506">
        <v>38.7119938035</v>
      </c>
      <c r="M2506">
        <v>-120.6675105743</v>
      </c>
      <c r="N2506" s="7" t="s">
        <v>131</v>
      </c>
      <c r="O2506" s="7" t="s">
        <v>4430</v>
      </c>
      <c r="P2506" s="7" t="s">
        <v>133</v>
      </c>
      <c r="Q2506" s="7" t="s">
        <v>122</v>
      </c>
      <c r="R2506" s="7">
        <v>644</v>
      </c>
      <c r="S2506" s="7">
        <v>132</v>
      </c>
      <c r="T2506" s="7" t="s">
        <v>123</v>
      </c>
      <c r="U2506" s="7"/>
      <c r="V2506" s="7" t="s">
        <v>790</v>
      </c>
      <c r="W2506" s="8">
        <v>0</v>
      </c>
      <c r="X2506" s="8">
        <v>7.5</v>
      </c>
      <c r="Y2506" s="8">
        <v>0</v>
      </c>
      <c r="Z2506" s="8">
        <v>7.5</v>
      </c>
      <c r="AA2506" s="8">
        <v>0</v>
      </c>
      <c r="AB2506" s="8">
        <v>0</v>
      </c>
      <c r="AC2506" s="8">
        <v>0</v>
      </c>
      <c r="AD2506" s="8">
        <v>0</v>
      </c>
      <c r="AE2506" s="8">
        <v>0</v>
      </c>
      <c r="AF2506" s="8">
        <v>0</v>
      </c>
      <c r="AG2506" s="8">
        <v>0</v>
      </c>
      <c r="AH2506" s="8">
        <v>0</v>
      </c>
      <c r="AI2506" s="8">
        <v>0</v>
      </c>
      <c r="AJ2506" s="8">
        <v>0</v>
      </c>
      <c r="AK2506" s="8">
        <v>0</v>
      </c>
      <c r="AL2506" s="8">
        <v>0</v>
      </c>
      <c r="AM2506" s="8">
        <v>0</v>
      </c>
      <c r="AN2506" s="8">
        <v>0</v>
      </c>
      <c r="AO2506" s="8">
        <v>0</v>
      </c>
      <c r="AP2506" s="8">
        <v>0</v>
      </c>
      <c r="AQ2506" s="8">
        <v>0</v>
      </c>
      <c r="AR2506" s="8">
        <v>0</v>
      </c>
      <c r="AS2506" s="8">
        <v>0</v>
      </c>
      <c r="AT2506" s="8">
        <v>0</v>
      </c>
      <c r="AU2506" s="7">
        <v>0</v>
      </c>
      <c r="AV2506" s="7">
        <v>0</v>
      </c>
      <c r="AW2506" s="7">
        <v>0</v>
      </c>
      <c r="AX2506" s="7">
        <v>0</v>
      </c>
      <c r="AY2506" s="7">
        <v>0</v>
      </c>
      <c r="AZ2506" s="7">
        <v>0</v>
      </c>
      <c r="BA2506" s="7">
        <v>0</v>
      </c>
      <c r="BB2506" s="7">
        <v>0</v>
      </c>
      <c r="BC2506" s="8">
        <v>0</v>
      </c>
      <c r="BD2506" s="8">
        <v>0</v>
      </c>
      <c r="BE2506" s="8">
        <v>0</v>
      </c>
      <c r="BF2506" s="8">
        <v>0</v>
      </c>
      <c r="BG2506" s="8">
        <v>0</v>
      </c>
      <c r="BH2506" s="8">
        <v>0</v>
      </c>
      <c r="BI2506" s="8">
        <v>0</v>
      </c>
      <c r="BJ2506" s="8">
        <v>0</v>
      </c>
      <c r="BK2506" s="8">
        <v>0</v>
      </c>
      <c r="BL2506" s="8">
        <v>7.5</v>
      </c>
      <c r="BM2506" s="8">
        <v>0</v>
      </c>
      <c r="BN2506" s="8">
        <v>7.5</v>
      </c>
      <c r="BO2506" s="8">
        <v>0</v>
      </c>
      <c r="BP2506" s="8">
        <v>0</v>
      </c>
      <c r="BQ2506" s="8">
        <v>0</v>
      </c>
      <c r="BR2506" s="8">
        <v>0</v>
      </c>
    </row>
    <row r="2507" spans="1:70" x14ac:dyDescent="0.25">
      <c r="A2507" s="6">
        <v>35375514</v>
      </c>
      <c r="B2507" t="s">
        <v>4435</v>
      </c>
      <c r="C2507" s="7" t="s">
        <v>421</v>
      </c>
      <c r="D2507" s="7" t="s">
        <v>2647</v>
      </c>
      <c r="E2507" s="7" t="s">
        <v>421</v>
      </c>
      <c r="F2507" t="s">
        <v>2507</v>
      </c>
      <c r="G2507" t="s">
        <v>2648</v>
      </c>
      <c r="H2507" t="s">
        <v>1218</v>
      </c>
      <c r="I2507" t="s">
        <v>130</v>
      </c>
      <c r="J2507" t="s">
        <v>78</v>
      </c>
      <c r="K2507" t="s">
        <v>109</v>
      </c>
      <c r="L2507">
        <v>38.695076620800002</v>
      </c>
      <c r="M2507">
        <v>-120.6746094949</v>
      </c>
      <c r="N2507" s="7" t="s">
        <v>131</v>
      </c>
      <c r="O2507" s="7" t="s">
        <v>4430</v>
      </c>
      <c r="P2507" s="7" t="s">
        <v>133</v>
      </c>
      <c r="Q2507" s="7" t="s">
        <v>122</v>
      </c>
      <c r="R2507" s="7">
        <v>644</v>
      </c>
      <c r="S2507" s="7">
        <v>132</v>
      </c>
      <c r="T2507" s="7" t="s">
        <v>123</v>
      </c>
      <c r="U2507" s="7"/>
      <c r="V2507" s="7" t="s">
        <v>422</v>
      </c>
      <c r="W2507" s="8">
        <v>0</v>
      </c>
      <c r="X2507" s="8">
        <v>7.5</v>
      </c>
      <c r="Y2507" s="8">
        <v>0</v>
      </c>
      <c r="Z2507" s="8">
        <v>7.5</v>
      </c>
      <c r="AA2507" s="8">
        <v>0</v>
      </c>
      <c r="AB2507" s="8">
        <v>0</v>
      </c>
      <c r="AC2507" s="8">
        <v>0</v>
      </c>
      <c r="AD2507" s="8">
        <v>0</v>
      </c>
      <c r="AE2507" s="8">
        <v>0</v>
      </c>
      <c r="AF2507" s="8">
        <v>0</v>
      </c>
      <c r="AG2507" s="8">
        <v>0</v>
      </c>
      <c r="AH2507" s="8">
        <v>0</v>
      </c>
      <c r="AI2507" s="8">
        <v>0</v>
      </c>
      <c r="AJ2507" s="8">
        <v>0</v>
      </c>
      <c r="AK2507" s="8">
        <v>0</v>
      </c>
      <c r="AL2507" s="8">
        <v>0</v>
      </c>
      <c r="AM2507" s="8">
        <v>0</v>
      </c>
      <c r="AN2507" s="8">
        <v>0</v>
      </c>
      <c r="AO2507" s="8">
        <v>0</v>
      </c>
      <c r="AP2507" s="8">
        <v>0</v>
      </c>
      <c r="AQ2507" s="8">
        <v>0</v>
      </c>
      <c r="AR2507" s="8">
        <v>0</v>
      </c>
      <c r="AS2507" s="8">
        <v>0</v>
      </c>
      <c r="AT2507" s="8">
        <v>0</v>
      </c>
      <c r="AU2507" s="7">
        <v>0</v>
      </c>
      <c r="AV2507" s="7">
        <v>0</v>
      </c>
      <c r="AW2507" s="7">
        <v>0</v>
      </c>
      <c r="AX2507" s="7">
        <v>0</v>
      </c>
      <c r="AY2507" s="7">
        <v>0</v>
      </c>
      <c r="AZ2507" s="7">
        <v>0</v>
      </c>
      <c r="BA2507" s="7">
        <v>0</v>
      </c>
      <c r="BB2507" s="7">
        <v>0</v>
      </c>
      <c r="BC2507" s="8">
        <v>0</v>
      </c>
      <c r="BD2507" s="8">
        <v>0</v>
      </c>
      <c r="BE2507" s="8">
        <v>0</v>
      </c>
      <c r="BF2507" s="8">
        <v>0</v>
      </c>
      <c r="BG2507" s="8">
        <v>0</v>
      </c>
      <c r="BH2507" s="8">
        <v>0</v>
      </c>
      <c r="BI2507" s="8">
        <v>0</v>
      </c>
      <c r="BJ2507" s="8">
        <v>0</v>
      </c>
      <c r="BK2507" s="8">
        <v>0</v>
      </c>
      <c r="BL2507" s="8">
        <v>7.5</v>
      </c>
      <c r="BM2507" s="8">
        <v>0</v>
      </c>
      <c r="BN2507" s="8">
        <v>7.5</v>
      </c>
      <c r="BO2507" s="8">
        <v>0</v>
      </c>
      <c r="BP2507" s="8">
        <v>0</v>
      </c>
      <c r="BQ2507" s="8">
        <v>0</v>
      </c>
      <c r="BR2507" s="8">
        <v>0</v>
      </c>
    </row>
    <row r="2508" spans="1:70" x14ac:dyDescent="0.25">
      <c r="A2508" s="6">
        <v>35375515</v>
      </c>
      <c r="B2508" t="s">
        <v>4436</v>
      </c>
      <c r="C2508" s="7" t="s">
        <v>421</v>
      </c>
      <c r="D2508" s="7" t="s">
        <v>2647</v>
      </c>
      <c r="E2508" s="7" t="s">
        <v>421</v>
      </c>
      <c r="F2508" t="s">
        <v>2507</v>
      </c>
      <c r="G2508" t="s">
        <v>2648</v>
      </c>
      <c r="H2508" t="s">
        <v>1218</v>
      </c>
      <c r="I2508" t="s">
        <v>130</v>
      </c>
      <c r="J2508" t="s">
        <v>78</v>
      </c>
      <c r="K2508" t="s">
        <v>109</v>
      </c>
      <c r="L2508">
        <v>38.687676529400001</v>
      </c>
      <c r="M2508">
        <v>-120.6692340029</v>
      </c>
      <c r="N2508" s="7" t="s">
        <v>131</v>
      </c>
      <c r="O2508" s="7" t="s">
        <v>4430</v>
      </c>
      <c r="P2508" s="7" t="s">
        <v>133</v>
      </c>
      <c r="Q2508" s="7" t="s">
        <v>141</v>
      </c>
      <c r="R2508" s="7">
        <v>644</v>
      </c>
      <c r="S2508" s="7">
        <v>132</v>
      </c>
      <c r="T2508" s="7" t="s">
        <v>123</v>
      </c>
      <c r="U2508" s="7"/>
      <c r="V2508" s="7" t="s">
        <v>422</v>
      </c>
      <c r="W2508" s="8">
        <v>0</v>
      </c>
      <c r="X2508" s="8">
        <v>7.5</v>
      </c>
      <c r="Y2508" s="8">
        <v>0</v>
      </c>
      <c r="Z2508" s="8">
        <v>7.5</v>
      </c>
      <c r="AA2508" s="8">
        <v>0</v>
      </c>
      <c r="AB2508" s="8">
        <v>0</v>
      </c>
      <c r="AC2508" s="8">
        <v>0</v>
      </c>
      <c r="AD2508" s="8">
        <v>0</v>
      </c>
      <c r="AE2508" s="8">
        <v>0</v>
      </c>
      <c r="AF2508" s="8">
        <v>0</v>
      </c>
      <c r="AG2508" s="8">
        <v>0</v>
      </c>
      <c r="AH2508" s="8">
        <v>0</v>
      </c>
      <c r="AI2508" s="8">
        <v>0</v>
      </c>
      <c r="AJ2508" s="8">
        <v>0</v>
      </c>
      <c r="AK2508" s="8">
        <v>0</v>
      </c>
      <c r="AL2508" s="8">
        <v>0</v>
      </c>
      <c r="AM2508" s="8">
        <v>0</v>
      </c>
      <c r="AN2508" s="8">
        <v>0</v>
      </c>
      <c r="AO2508" s="8">
        <v>0</v>
      </c>
      <c r="AP2508" s="8">
        <v>0</v>
      </c>
      <c r="AQ2508" s="8">
        <v>0</v>
      </c>
      <c r="AR2508" s="8">
        <v>0</v>
      </c>
      <c r="AS2508" s="8">
        <v>0</v>
      </c>
      <c r="AT2508" s="8">
        <v>0</v>
      </c>
      <c r="AU2508" s="7">
        <v>0</v>
      </c>
      <c r="AV2508" s="7">
        <v>0</v>
      </c>
      <c r="AW2508" s="7">
        <v>0</v>
      </c>
      <c r="AX2508" s="7">
        <v>0</v>
      </c>
      <c r="AY2508" s="7">
        <v>0</v>
      </c>
      <c r="AZ2508" s="7">
        <v>0</v>
      </c>
      <c r="BA2508" s="7">
        <v>0</v>
      </c>
      <c r="BB2508" s="7">
        <v>0</v>
      </c>
      <c r="BC2508" s="8">
        <v>0</v>
      </c>
      <c r="BD2508" s="8">
        <v>0</v>
      </c>
      <c r="BE2508" s="8">
        <v>0</v>
      </c>
      <c r="BF2508" s="8">
        <v>0</v>
      </c>
      <c r="BG2508" s="8">
        <v>0</v>
      </c>
      <c r="BH2508" s="8">
        <v>0</v>
      </c>
      <c r="BI2508" s="8">
        <v>0</v>
      </c>
      <c r="BJ2508" s="8">
        <v>0</v>
      </c>
      <c r="BK2508" s="8">
        <v>0</v>
      </c>
      <c r="BL2508" s="8">
        <v>7.5</v>
      </c>
      <c r="BM2508" s="8">
        <v>0</v>
      </c>
      <c r="BN2508" s="8">
        <v>7.5</v>
      </c>
      <c r="BO2508" s="8">
        <v>0</v>
      </c>
      <c r="BP2508" s="8">
        <v>0</v>
      </c>
      <c r="BQ2508" s="8">
        <v>0</v>
      </c>
      <c r="BR2508" s="8">
        <v>0</v>
      </c>
    </row>
    <row r="2509" spans="1:70" x14ac:dyDescent="0.25">
      <c r="A2509" s="6">
        <v>35431069</v>
      </c>
      <c r="B2509" t="s">
        <v>4437</v>
      </c>
      <c r="C2509" s="7" t="s">
        <v>421</v>
      </c>
      <c r="D2509" s="7" t="s">
        <v>2647</v>
      </c>
      <c r="E2509" s="7" t="s">
        <v>421</v>
      </c>
      <c r="F2509" t="s">
        <v>2507</v>
      </c>
      <c r="G2509" t="s">
        <v>2648</v>
      </c>
      <c r="H2509" t="s">
        <v>1218</v>
      </c>
      <c r="I2509" t="s">
        <v>130</v>
      </c>
      <c r="J2509" t="s">
        <v>78</v>
      </c>
      <c r="K2509" t="s">
        <v>109</v>
      </c>
      <c r="L2509">
        <v>38.698833413199999</v>
      </c>
      <c r="M2509">
        <v>-120.65880110569999</v>
      </c>
      <c r="N2509" s="7" t="s">
        <v>131</v>
      </c>
      <c r="O2509" s="7" t="s">
        <v>4430</v>
      </c>
      <c r="P2509" s="7" t="s">
        <v>133</v>
      </c>
      <c r="Q2509" s="7" t="s">
        <v>122</v>
      </c>
      <c r="R2509" s="7"/>
      <c r="S2509" s="7">
        <v>132</v>
      </c>
      <c r="T2509" s="7" t="s">
        <v>123</v>
      </c>
      <c r="U2509" s="7"/>
      <c r="V2509" s="7" t="s">
        <v>790</v>
      </c>
      <c r="W2509" s="8">
        <v>0</v>
      </c>
      <c r="X2509" s="8">
        <v>0</v>
      </c>
      <c r="Y2509" s="8">
        <v>0</v>
      </c>
      <c r="Z2509" s="8">
        <v>0</v>
      </c>
      <c r="AA2509" s="8">
        <v>0</v>
      </c>
      <c r="AB2509" s="8">
        <v>0</v>
      </c>
      <c r="AC2509" s="8">
        <v>0</v>
      </c>
      <c r="AD2509" s="8">
        <v>0</v>
      </c>
      <c r="AE2509" s="8">
        <v>0</v>
      </c>
      <c r="AF2509" s="8">
        <v>0</v>
      </c>
      <c r="AG2509" s="8">
        <v>0</v>
      </c>
      <c r="AH2509" s="8">
        <v>0</v>
      </c>
      <c r="AI2509" s="8">
        <v>0</v>
      </c>
      <c r="AJ2509" s="8">
        <v>0</v>
      </c>
      <c r="AK2509" s="8">
        <v>0</v>
      </c>
      <c r="AL2509" s="8">
        <v>0</v>
      </c>
      <c r="AM2509" s="8">
        <v>0</v>
      </c>
      <c r="AN2509" s="8">
        <v>0</v>
      </c>
      <c r="AO2509" s="8">
        <v>0</v>
      </c>
      <c r="AP2509" s="8">
        <v>0</v>
      </c>
      <c r="AQ2509" s="8">
        <v>0</v>
      </c>
      <c r="AR2509" s="8">
        <v>0</v>
      </c>
      <c r="AS2509" s="8">
        <v>0</v>
      </c>
      <c r="AT2509" s="8">
        <v>0</v>
      </c>
      <c r="AU2509" s="7">
        <v>0</v>
      </c>
      <c r="AV2509" s="7">
        <v>0</v>
      </c>
      <c r="AW2509" s="7">
        <v>0</v>
      </c>
      <c r="AX2509" s="7">
        <v>0</v>
      </c>
      <c r="AY2509" s="7">
        <v>0</v>
      </c>
      <c r="AZ2509" s="7">
        <v>0</v>
      </c>
      <c r="BA2509" s="7">
        <v>0</v>
      </c>
      <c r="BB2509" s="7">
        <v>0</v>
      </c>
      <c r="BC2509" s="8">
        <v>0</v>
      </c>
      <c r="BD2509" s="8">
        <v>0</v>
      </c>
      <c r="BE2509" s="8">
        <v>0</v>
      </c>
      <c r="BF2509" s="8">
        <v>0</v>
      </c>
      <c r="BG2509" s="8">
        <v>0</v>
      </c>
      <c r="BH2509" s="8">
        <v>0</v>
      </c>
      <c r="BI2509" s="8">
        <v>0</v>
      </c>
      <c r="BJ2509" s="8">
        <v>0</v>
      </c>
      <c r="BK2509" s="8">
        <v>0</v>
      </c>
      <c r="BL2509" s="8">
        <v>0</v>
      </c>
      <c r="BM2509" s="8">
        <v>0</v>
      </c>
      <c r="BN2509" s="8">
        <v>0</v>
      </c>
      <c r="BO2509" s="8">
        <v>0</v>
      </c>
      <c r="BP2509" s="8">
        <v>0</v>
      </c>
      <c r="BQ2509" s="8">
        <v>0</v>
      </c>
      <c r="BR2509" s="8">
        <v>0</v>
      </c>
    </row>
    <row r="2510" spans="1:70" x14ac:dyDescent="0.25">
      <c r="A2510" s="6">
        <v>35424591</v>
      </c>
      <c r="B2510" t="s">
        <v>4438</v>
      </c>
      <c r="C2510" s="7" t="s">
        <v>421</v>
      </c>
      <c r="D2510" s="7" t="s">
        <v>2647</v>
      </c>
      <c r="E2510" s="7" t="s">
        <v>421</v>
      </c>
      <c r="F2510" t="s">
        <v>2507</v>
      </c>
      <c r="G2510" t="s">
        <v>2648</v>
      </c>
      <c r="H2510" t="s">
        <v>2359</v>
      </c>
      <c r="I2510" t="s">
        <v>130</v>
      </c>
      <c r="J2510" t="s">
        <v>78</v>
      </c>
      <c r="K2510" t="s">
        <v>109</v>
      </c>
      <c r="L2510">
        <v>38.720041909599999</v>
      </c>
      <c r="M2510">
        <v>-120.65580670759999</v>
      </c>
      <c r="N2510" s="7" t="s">
        <v>131</v>
      </c>
      <c r="O2510" s="7" t="s">
        <v>4430</v>
      </c>
      <c r="P2510" s="7" t="s">
        <v>133</v>
      </c>
      <c r="Q2510" s="7" t="s">
        <v>170</v>
      </c>
      <c r="R2510" s="7">
        <v>0</v>
      </c>
      <c r="S2510" s="7">
        <v>132</v>
      </c>
      <c r="T2510" s="7" t="s">
        <v>123</v>
      </c>
      <c r="U2510" s="7"/>
      <c r="V2510" s="7" t="s">
        <v>790</v>
      </c>
      <c r="W2510" s="8">
        <v>0</v>
      </c>
      <c r="X2510" s="8">
        <v>3.97</v>
      </c>
      <c r="Y2510" s="8">
        <v>0</v>
      </c>
      <c r="Z2510" s="8">
        <v>3.97</v>
      </c>
      <c r="AA2510" s="8">
        <v>0</v>
      </c>
      <c r="AB2510" s="8">
        <v>0</v>
      </c>
      <c r="AC2510" s="8">
        <v>0</v>
      </c>
      <c r="AD2510" s="8">
        <v>0</v>
      </c>
      <c r="AE2510" s="8">
        <v>0</v>
      </c>
      <c r="AF2510" s="8">
        <v>0</v>
      </c>
      <c r="AG2510" s="8">
        <v>0</v>
      </c>
      <c r="AH2510" s="8">
        <v>0</v>
      </c>
      <c r="AI2510" s="8">
        <v>0</v>
      </c>
      <c r="AJ2510" s="8">
        <v>0</v>
      </c>
      <c r="AK2510" s="8">
        <v>0</v>
      </c>
      <c r="AL2510" s="8">
        <v>0</v>
      </c>
      <c r="AM2510" s="8">
        <v>0</v>
      </c>
      <c r="AN2510" s="8">
        <v>0</v>
      </c>
      <c r="AO2510" s="8">
        <v>0</v>
      </c>
      <c r="AP2510" s="8">
        <v>0</v>
      </c>
      <c r="AQ2510" s="8">
        <v>0</v>
      </c>
      <c r="AR2510" s="8">
        <v>0</v>
      </c>
      <c r="AS2510" s="8">
        <v>0</v>
      </c>
      <c r="AT2510" s="8">
        <v>0</v>
      </c>
      <c r="AU2510" s="7">
        <v>0</v>
      </c>
      <c r="AV2510" s="7">
        <v>0</v>
      </c>
      <c r="AW2510" s="7">
        <v>0</v>
      </c>
      <c r="AX2510" s="7">
        <v>0</v>
      </c>
      <c r="AY2510" s="7">
        <v>0</v>
      </c>
      <c r="AZ2510" s="7">
        <v>0</v>
      </c>
      <c r="BA2510" s="7">
        <v>0</v>
      </c>
      <c r="BB2510" s="7">
        <v>0</v>
      </c>
      <c r="BC2510" s="8">
        <v>0</v>
      </c>
      <c r="BD2510" s="8">
        <v>0</v>
      </c>
      <c r="BE2510" s="8">
        <v>0</v>
      </c>
      <c r="BF2510" s="8">
        <v>0</v>
      </c>
      <c r="BG2510" s="8">
        <v>0</v>
      </c>
      <c r="BH2510" s="8">
        <v>0</v>
      </c>
      <c r="BI2510" s="8">
        <v>0</v>
      </c>
      <c r="BJ2510" s="8">
        <v>0</v>
      </c>
      <c r="BK2510" s="8">
        <v>0</v>
      </c>
      <c r="BL2510" s="8">
        <v>3.97</v>
      </c>
      <c r="BM2510" s="8">
        <v>0</v>
      </c>
      <c r="BN2510" s="8">
        <v>3.97</v>
      </c>
      <c r="BO2510" s="8">
        <v>0</v>
      </c>
      <c r="BP2510" s="8">
        <v>0</v>
      </c>
      <c r="BQ2510" s="8">
        <v>0</v>
      </c>
      <c r="BR2510" s="8">
        <v>0</v>
      </c>
    </row>
    <row r="2511" spans="1:70" x14ac:dyDescent="0.25">
      <c r="A2511" s="6">
        <v>35424592</v>
      </c>
      <c r="B2511" t="s">
        <v>4439</v>
      </c>
      <c r="C2511" s="7" t="s">
        <v>421</v>
      </c>
      <c r="D2511" s="7" t="s">
        <v>2647</v>
      </c>
      <c r="E2511" s="7" t="s">
        <v>421</v>
      </c>
      <c r="F2511" t="s">
        <v>2507</v>
      </c>
      <c r="G2511" t="s">
        <v>2648</v>
      </c>
      <c r="H2511" t="s">
        <v>1956</v>
      </c>
      <c r="I2511" t="s">
        <v>130</v>
      </c>
      <c r="J2511" t="s">
        <v>78</v>
      </c>
      <c r="K2511" t="s">
        <v>109</v>
      </c>
      <c r="L2511">
        <v>38.7247039915</v>
      </c>
      <c r="M2511">
        <v>-120.6404489243</v>
      </c>
      <c r="N2511" s="7" t="s">
        <v>131</v>
      </c>
      <c r="O2511" s="7" t="s">
        <v>4430</v>
      </c>
      <c r="P2511" s="7" t="s">
        <v>133</v>
      </c>
      <c r="Q2511" s="7" t="s">
        <v>170</v>
      </c>
      <c r="R2511" s="7">
        <v>0</v>
      </c>
      <c r="S2511" s="7">
        <v>132</v>
      </c>
      <c r="T2511" s="7" t="s">
        <v>123</v>
      </c>
      <c r="U2511" s="7"/>
      <c r="V2511" s="7" t="s">
        <v>790</v>
      </c>
      <c r="W2511" s="8">
        <v>0</v>
      </c>
      <c r="X2511" s="8">
        <v>3.11</v>
      </c>
      <c r="Y2511" s="8">
        <v>0</v>
      </c>
      <c r="Z2511" s="8">
        <v>3.11</v>
      </c>
      <c r="AA2511" s="8">
        <v>0</v>
      </c>
      <c r="AB2511" s="8">
        <v>0</v>
      </c>
      <c r="AC2511" s="8">
        <v>0</v>
      </c>
      <c r="AD2511" s="8">
        <v>0</v>
      </c>
      <c r="AE2511" s="8">
        <v>0</v>
      </c>
      <c r="AF2511" s="8">
        <v>0</v>
      </c>
      <c r="AG2511" s="8">
        <v>0</v>
      </c>
      <c r="AH2511" s="8">
        <v>0</v>
      </c>
      <c r="AI2511" s="8">
        <v>0</v>
      </c>
      <c r="AJ2511" s="8">
        <v>0</v>
      </c>
      <c r="AK2511" s="8">
        <v>0</v>
      </c>
      <c r="AL2511" s="8">
        <v>0</v>
      </c>
      <c r="AM2511" s="8">
        <v>0</v>
      </c>
      <c r="AN2511" s="8">
        <v>0</v>
      </c>
      <c r="AO2511" s="8">
        <v>0</v>
      </c>
      <c r="AP2511" s="8">
        <v>0</v>
      </c>
      <c r="AQ2511" s="8">
        <v>0</v>
      </c>
      <c r="AR2511" s="8">
        <v>0</v>
      </c>
      <c r="AS2511" s="8">
        <v>0</v>
      </c>
      <c r="AT2511" s="8">
        <v>0</v>
      </c>
      <c r="AU2511" s="7">
        <v>0</v>
      </c>
      <c r="AV2511" s="7">
        <v>0</v>
      </c>
      <c r="AW2511" s="7">
        <v>0</v>
      </c>
      <c r="AX2511" s="7">
        <v>0</v>
      </c>
      <c r="AY2511" s="7">
        <v>0</v>
      </c>
      <c r="AZ2511" s="7">
        <v>0</v>
      </c>
      <c r="BA2511" s="7">
        <v>0</v>
      </c>
      <c r="BB2511" s="7">
        <v>0</v>
      </c>
      <c r="BC2511" s="8">
        <v>0</v>
      </c>
      <c r="BD2511" s="8">
        <v>0</v>
      </c>
      <c r="BE2511" s="8">
        <v>0</v>
      </c>
      <c r="BF2511" s="8">
        <v>0</v>
      </c>
      <c r="BG2511" s="8">
        <v>0</v>
      </c>
      <c r="BH2511" s="8">
        <v>0</v>
      </c>
      <c r="BI2511" s="8">
        <v>0</v>
      </c>
      <c r="BJ2511" s="8">
        <v>0</v>
      </c>
      <c r="BK2511" s="8">
        <v>0</v>
      </c>
      <c r="BL2511" s="8">
        <v>3.11</v>
      </c>
      <c r="BM2511" s="8">
        <v>0</v>
      </c>
      <c r="BN2511" s="8">
        <v>3.11</v>
      </c>
      <c r="BO2511" s="8">
        <v>0</v>
      </c>
      <c r="BP2511" s="8">
        <v>0</v>
      </c>
      <c r="BQ2511" s="8">
        <v>0</v>
      </c>
      <c r="BR2511" s="8">
        <v>0</v>
      </c>
    </row>
    <row r="2512" spans="1:70" x14ac:dyDescent="0.25">
      <c r="A2512" s="6">
        <v>35428234</v>
      </c>
      <c r="B2512" t="s">
        <v>4440</v>
      </c>
      <c r="C2512" s="7" t="s">
        <v>421</v>
      </c>
      <c r="D2512" s="7" t="s">
        <v>2647</v>
      </c>
      <c r="E2512" s="7" t="s">
        <v>421</v>
      </c>
      <c r="F2512" t="s">
        <v>2507</v>
      </c>
      <c r="G2512" t="s">
        <v>2648</v>
      </c>
      <c r="H2512" t="s">
        <v>2359</v>
      </c>
      <c r="I2512" t="s">
        <v>130</v>
      </c>
      <c r="J2512" t="s">
        <v>78</v>
      </c>
      <c r="K2512" t="s">
        <v>109</v>
      </c>
      <c r="L2512">
        <v>38.733768920099998</v>
      </c>
      <c r="M2512">
        <v>-120.6758880709</v>
      </c>
      <c r="N2512" s="7" t="s">
        <v>131</v>
      </c>
      <c r="O2512" s="7" t="s">
        <v>4430</v>
      </c>
      <c r="P2512" s="7" t="s">
        <v>133</v>
      </c>
      <c r="Q2512" s="7" t="s">
        <v>122</v>
      </c>
      <c r="R2512" s="7">
        <v>0</v>
      </c>
      <c r="S2512" s="7">
        <v>132</v>
      </c>
      <c r="T2512" s="7" t="s">
        <v>123</v>
      </c>
      <c r="U2512" s="7"/>
      <c r="V2512" s="7" t="s">
        <v>2625</v>
      </c>
      <c r="W2512" s="8">
        <v>0</v>
      </c>
      <c r="X2512" s="8">
        <v>0.04</v>
      </c>
      <c r="Y2512" s="8">
        <v>0</v>
      </c>
      <c r="Z2512" s="8">
        <v>0.04</v>
      </c>
      <c r="AA2512" s="8">
        <v>0</v>
      </c>
      <c r="AB2512" s="8">
        <v>0</v>
      </c>
      <c r="AC2512" s="8">
        <v>0</v>
      </c>
      <c r="AD2512" s="8">
        <v>0</v>
      </c>
      <c r="AE2512" s="8">
        <v>0</v>
      </c>
      <c r="AF2512" s="8">
        <v>0</v>
      </c>
      <c r="AG2512" s="8">
        <v>0</v>
      </c>
      <c r="AH2512" s="8">
        <v>0</v>
      </c>
      <c r="AI2512" s="8">
        <v>0</v>
      </c>
      <c r="AJ2512" s="8">
        <v>0</v>
      </c>
      <c r="AK2512" s="8">
        <v>0</v>
      </c>
      <c r="AL2512" s="8">
        <v>0</v>
      </c>
      <c r="AM2512" s="8">
        <v>0</v>
      </c>
      <c r="AN2512" s="8">
        <v>0</v>
      </c>
      <c r="AO2512" s="8">
        <v>0</v>
      </c>
      <c r="AP2512" s="8">
        <v>0</v>
      </c>
      <c r="AQ2512" s="8">
        <v>0</v>
      </c>
      <c r="AR2512" s="8">
        <v>0</v>
      </c>
      <c r="AS2512" s="8">
        <v>0</v>
      </c>
      <c r="AT2512" s="8">
        <v>0</v>
      </c>
      <c r="AU2512" s="7">
        <v>0</v>
      </c>
      <c r="AV2512" s="7">
        <v>0</v>
      </c>
      <c r="AW2512" s="7">
        <v>0</v>
      </c>
      <c r="AX2512" s="7">
        <v>0</v>
      </c>
      <c r="AY2512" s="7">
        <v>0</v>
      </c>
      <c r="AZ2512" s="7">
        <v>0</v>
      </c>
      <c r="BA2512" s="7">
        <v>0</v>
      </c>
      <c r="BB2512" s="7">
        <v>0</v>
      </c>
      <c r="BC2512" s="8">
        <v>0</v>
      </c>
      <c r="BD2512" s="8">
        <v>0</v>
      </c>
      <c r="BE2512" s="8">
        <v>0</v>
      </c>
      <c r="BF2512" s="8">
        <v>0</v>
      </c>
      <c r="BG2512" s="8">
        <v>0</v>
      </c>
      <c r="BH2512" s="8">
        <v>0</v>
      </c>
      <c r="BI2512" s="8">
        <v>0</v>
      </c>
      <c r="BJ2512" s="8">
        <v>0</v>
      </c>
      <c r="BK2512" s="8">
        <v>0</v>
      </c>
      <c r="BL2512" s="8">
        <v>0.04</v>
      </c>
      <c r="BM2512" s="8">
        <v>0</v>
      </c>
      <c r="BN2512" s="8">
        <v>0.04</v>
      </c>
      <c r="BO2512" s="8">
        <v>0</v>
      </c>
      <c r="BP2512" s="8">
        <v>0</v>
      </c>
      <c r="BQ2512" s="8">
        <v>0</v>
      </c>
      <c r="BR2512" s="8">
        <v>0</v>
      </c>
    </row>
    <row r="2513" spans="1:70" x14ac:dyDescent="0.25">
      <c r="A2513" s="6">
        <v>35428235</v>
      </c>
      <c r="B2513" t="s">
        <v>4441</v>
      </c>
      <c r="C2513" s="7" t="s">
        <v>421</v>
      </c>
      <c r="D2513" s="7" t="s">
        <v>2647</v>
      </c>
      <c r="E2513" s="7" t="s">
        <v>421</v>
      </c>
      <c r="F2513" t="s">
        <v>2507</v>
      </c>
      <c r="G2513" t="s">
        <v>2648</v>
      </c>
      <c r="H2513" t="s">
        <v>1218</v>
      </c>
      <c r="I2513" t="s">
        <v>130</v>
      </c>
      <c r="J2513" t="s">
        <v>78</v>
      </c>
      <c r="K2513" t="s">
        <v>109</v>
      </c>
      <c r="L2513">
        <v>38.712279824900001</v>
      </c>
      <c r="M2513">
        <v>-120.66735760509999</v>
      </c>
      <c r="N2513" s="7" t="s">
        <v>131</v>
      </c>
      <c r="O2513" s="7" t="s">
        <v>4430</v>
      </c>
      <c r="P2513" s="7" t="s">
        <v>133</v>
      </c>
      <c r="Q2513" s="7" t="s">
        <v>122</v>
      </c>
      <c r="R2513" s="7">
        <v>0</v>
      </c>
      <c r="S2513" s="7">
        <v>132</v>
      </c>
      <c r="T2513" s="7" t="s">
        <v>123</v>
      </c>
      <c r="U2513" s="7"/>
      <c r="V2513" s="7" t="s">
        <v>2625</v>
      </c>
      <c r="W2513" s="8">
        <v>0</v>
      </c>
      <c r="X2513" s="8">
        <v>1.6899999999999997</v>
      </c>
      <c r="Y2513" s="8">
        <v>0</v>
      </c>
      <c r="Z2513" s="8">
        <v>1.6899999999999997</v>
      </c>
      <c r="AA2513" s="8">
        <v>0</v>
      </c>
      <c r="AB2513" s="8">
        <v>0</v>
      </c>
      <c r="AC2513" s="8">
        <v>0</v>
      </c>
      <c r="AD2513" s="8">
        <v>0</v>
      </c>
      <c r="AE2513" s="8">
        <v>0</v>
      </c>
      <c r="AF2513" s="8">
        <v>0</v>
      </c>
      <c r="AG2513" s="8">
        <v>0</v>
      </c>
      <c r="AH2513" s="8">
        <v>0</v>
      </c>
      <c r="AI2513" s="8">
        <v>0</v>
      </c>
      <c r="AJ2513" s="8">
        <v>0</v>
      </c>
      <c r="AK2513" s="8">
        <v>0</v>
      </c>
      <c r="AL2513" s="8">
        <v>0</v>
      </c>
      <c r="AM2513" s="8">
        <v>0</v>
      </c>
      <c r="AN2513" s="8">
        <v>0</v>
      </c>
      <c r="AO2513" s="8">
        <v>0</v>
      </c>
      <c r="AP2513" s="8">
        <v>0</v>
      </c>
      <c r="AQ2513" s="8">
        <v>0</v>
      </c>
      <c r="AR2513" s="8">
        <v>0</v>
      </c>
      <c r="AS2513" s="8">
        <v>0</v>
      </c>
      <c r="AT2513" s="8">
        <v>0</v>
      </c>
      <c r="AU2513" s="7">
        <v>0</v>
      </c>
      <c r="AV2513" s="7">
        <v>0</v>
      </c>
      <c r="AW2513" s="7">
        <v>0</v>
      </c>
      <c r="AX2513" s="7">
        <v>0</v>
      </c>
      <c r="AY2513" s="7">
        <v>0</v>
      </c>
      <c r="AZ2513" s="7">
        <v>0</v>
      </c>
      <c r="BA2513" s="7">
        <v>0</v>
      </c>
      <c r="BB2513" s="7">
        <v>0</v>
      </c>
      <c r="BC2513" s="8">
        <v>0</v>
      </c>
      <c r="BD2513" s="8">
        <v>0</v>
      </c>
      <c r="BE2513" s="8">
        <v>0</v>
      </c>
      <c r="BF2513" s="8">
        <v>0</v>
      </c>
      <c r="BG2513" s="8">
        <v>0</v>
      </c>
      <c r="BH2513" s="8">
        <v>0</v>
      </c>
      <c r="BI2513" s="8">
        <v>0</v>
      </c>
      <c r="BJ2513" s="8">
        <v>0</v>
      </c>
      <c r="BK2513" s="8">
        <v>0</v>
      </c>
      <c r="BL2513" s="8">
        <v>1.6899999999999997</v>
      </c>
      <c r="BM2513" s="8">
        <v>0</v>
      </c>
      <c r="BN2513" s="8">
        <v>1.6899999999999997</v>
      </c>
      <c r="BO2513" s="8">
        <v>0</v>
      </c>
      <c r="BP2513" s="8">
        <v>0</v>
      </c>
      <c r="BQ2513" s="8">
        <v>0</v>
      </c>
      <c r="BR2513" s="8">
        <v>0</v>
      </c>
    </row>
    <row r="2514" spans="1:70" x14ac:dyDescent="0.25">
      <c r="A2514" s="6">
        <v>35428236</v>
      </c>
      <c r="B2514" t="s">
        <v>4442</v>
      </c>
      <c r="C2514" s="7" t="s">
        <v>421</v>
      </c>
      <c r="D2514" s="7" t="s">
        <v>2647</v>
      </c>
      <c r="E2514" s="7" t="s">
        <v>421</v>
      </c>
      <c r="F2514" t="s">
        <v>2507</v>
      </c>
      <c r="G2514" t="s">
        <v>2648</v>
      </c>
      <c r="H2514" t="s">
        <v>1218</v>
      </c>
      <c r="I2514" t="s">
        <v>130</v>
      </c>
      <c r="J2514" t="s">
        <v>78</v>
      </c>
      <c r="K2514" t="s">
        <v>109</v>
      </c>
      <c r="L2514">
        <v>38.695076620800002</v>
      </c>
      <c r="M2514">
        <v>-120.6746094949</v>
      </c>
      <c r="N2514" s="7" t="s">
        <v>131</v>
      </c>
      <c r="O2514" s="7" t="s">
        <v>4430</v>
      </c>
      <c r="P2514" s="7" t="s">
        <v>133</v>
      </c>
      <c r="Q2514" s="7" t="s">
        <v>122</v>
      </c>
      <c r="R2514" s="7">
        <v>0</v>
      </c>
      <c r="S2514" s="7">
        <v>132</v>
      </c>
      <c r="T2514" s="7" t="s">
        <v>123</v>
      </c>
      <c r="U2514" s="7"/>
      <c r="V2514" s="7" t="s">
        <v>2625</v>
      </c>
      <c r="W2514" s="8">
        <v>0</v>
      </c>
      <c r="X2514" s="8">
        <v>1.1499999999999999</v>
      </c>
      <c r="Y2514" s="8">
        <v>0</v>
      </c>
      <c r="Z2514" s="8">
        <v>1.1499999999999999</v>
      </c>
      <c r="AA2514" s="8">
        <v>0</v>
      </c>
      <c r="AB2514" s="8">
        <v>0</v>
      </c>
      <c r="AC2514" s="8">
        <v>0</v>
      </c>
      <c r="AD2514" s="8">
        <v>0</v>
      </c>
      <c r="AE2514" s="8">
        <v>0</v>
      </c>
      <c r="AF2514" s="8">
        <v>0</v>
      </c>
      <c r="AG2514" s="8">
        <v>0</v>
      </c>
      <c r="AH2514" s="8">
        <v>0</v>
      </c>
      <c r="AI2514" s="8">
        <v>0</v>
      </c>
      <c r="AJ2514" s="8">
        <v>0</v>
      </c>
      <c r="AK2514" s="8">
        <v>0</v>
      </c>
      <c r="AL2514" s="8">
        <v>0</v>
      </c>
      <c r="AM2514" s="8">
        <v>0</v>
      </c>
      <c r="AN2514" s="8">
        <v>0</v>
      </c>
      <c r="AO2514" s="8">
        <v>0</v>
      </c>
      <c r="AP2514" s="8">
        <v>0</v>
      </c>
      <c r="AQ2514" s="8">
        <v>0</v>
      </c>
      <c r="AR2514" s="8">
        <v>0</v>
      </c>
      <c r="AS2514" s="8">
        <v>0</v>
      </c>
      <c r="AT2514" s="8">
        <v>0</v>
      </c>
      <c r="AU2514" s="7">
        <v>0</v>
      </c>
      <c r="AV2514" s="7">
        <v>0</v>
      </c>
      <c r="AW2514" s="7">
        <v>0</v>
      </c>
      <c r="AX2514" s="7">
        <v>0</v>
      </c>
      <c r="AY2514" s="7">
        <v>0</v>
      </c>
      <c r="AZ2514" s="7">
        <v>0</v>
      </c>
      <c r="BA2514" s="7">
        <v>0</v>
      </c>
      <c r="BB2514" s="7">
        <v>0</v>
      </c>
      <c r="BC2514" s="8">
        <v>0</v>
      </c>
      <c r="BD2514" s="8">
        <v>0</v>
      </c>
      <c r="BE2514" s="8">
        <v>0</v>
      </c>
      <c r="BF2514" s="8">
        <v>0</v>
      </c>
      <c r="BG2514" s="8">
        <v>0</v>
      </c>
      <c r="BH2514" s="8">
        <v>0</v>
      </c>
      <c r="BI2514" s="8">
        <v>0</v>
      </c>
      <c r="BJ2514" s="8">
        <v>0</v>
      </c>
      <c r="BK2514" s="8">
        <v>0</v>
      </c>
      <c r="BL2514" s="8">
        <v>1.1499999999999999</v>
      </c>
      <c r="BM2514" s="8">
        <v>0</v>
      </c>
      <c r="BN2514" s="8">
        <v>1.1499999999999999</v>
      </c>
      <c r="BO2514" s="8">
        <v>0</v>
      </c>
      <c r="BP2514" s="8">
        <v>0</v>
      </c>
      <c r="BQ2514" s="8">
        <v>0</v>
      </c>
      <c r="BR2514" s="8">
        <v>0</v>
      </c>
    </row>
    <row r="2515" spans="1:70" x14ac:dyDescent="0.25">
      <c r="A2515" s="6">
        <v>35428237</v>
      </c>
      <c r="B2515" t="s">
        <v>4443</v>
      </c>
      <c r="C2515" s="7" t="s">
        <v>421</v>
      </c>
      <c r="D2515" s="7" t="s">
        <v>2647</v>
      </c>
      <c r="E2515" s="7" t="s">
        <v>421</v>
      </c>
      <c r="F2515" t="s">
        <v>2507</v>
      </c>
      <c r="G2515" t="s">
        <v>2648</v>
      </c>
      <c r="H2515" t="s">
        <v>2359</v>
      </c>
      <c r="I2515" t="s">
        <v>130</v>
      </c>
      <c r="J2515" t="s">
        <v>78</v>
      </c>
      <c r="K2515" t="s">
        <v>109</v>
      </c>
      <c r="L2515">
        <v>38.726855313500003</v>
      </c>
      <c r="M2515">
        <v>-120.6737025969</v>
      </c>
      <c r="N2515" s="7" t="s">
        <v>131</v>
      </c>
      <c r="O2515" s="7" t="s">
        <v>4430</v>
      </c>
      <c r="P2515" s="7" t="s">
        <v>133</v>
      </c>
      <c r="Q2515" s="7" t="s">
        <v>122</v>
      </c>
      <c r="R2515" s="7">
        <v>0</v>
      </c>
      <c r="S2515" s="7">
        <v>132</v>
      </c>
      <c r="T2515" s="7" t="s">
        <v>123</v>
      </c>
      <c r="U2515" s="7"/>
      <c r="V2515" s="7" t="s">
        <v>790</v>
      </c>
      <c r="W2515" s="8">
        <v>0</v>
      </c>
      <c r="X2515" s="8">
        <v>2.5099999999999998</v>
      </c>
      <c r="Y2515" s="8">
        <v>0</v>
      </c>
      <c r="Z2515" s="8">
        <v>2.5099999999999998</v>
      </c>
      <c r="AA2515" s="8">
        <v>0</v>
      </c>
      <c r="AB2515" s="8">
        <v>0</v>
      </c>
      <c r="AC2515" s="8">
        <v>0</v>
      </c>
      <c r="AD2515" s="8">
        <v>0</v>
      </c>
      <c r="AE2515" s="8">
        <v>0</v>
      </c>
      <c r="AF2515" s="8">
        <v>0</v>
      </c>
      <c r="AG2515" s="8">
        <v>0</v>
      </c>
      <c r="AH2515" s="8">
        <v>0</v>
      </c>
      <c r="AI2515" s="8">
        <v>0</v>
      </c>
      <c r="AJ2515" s="8">
        <v>0</v>
      </c>
      <c r="AK2515" s="8">
        <v>0</v>
      </c>
      <c r="AL2515" s="8">
        <v>0</v>
      </c>
      <c r="AM2515" s="8">
        <v>0</v>
      </c>
      <c r="AN2515" s="8">
        <v>0</v>
      </c>
      <c r="AO2515" s="8">
        <v>0</v>
      </c>
      <c r="AP2515" s="8">
        <v>0</v>
      </c>
      <c r="AQ2515" s="8">
        <v>0</v>
      </c>
      <c r="AR2515" s="8">
        <v>0</v>
      </c>
      <c r="AS2515" s="8">
        <v>0</v>
      </c>
      <c r="AT2515" s="8">
        <v>0</v>
      </c>
      <c r="AU2515" s="7">
        <v>0</v>
      </c>
      <c r="AV2515" s="7">
        <v>0</v>
      </c>
      <c r="AW2515" s="7">
        <v>0</v>
      </c>
      <c r="AX2515" s="7">
        <v>0</v>
      </c>
      <c r="AY2515" s="7">
        <v>0</v>
      </c>
      <c r="AZ2515" s="7">
        <v>0</v>
      </c>
      <c r="BA2515" s="7">
        <v>0</v>
      </c>
      <c r="BB2515" s="7">
        <v>0</v>
      </c>
      <c r="BC2515" s="8">
        <v>0</v>
      </c>
      <c r="BD2515" s="8">
        <v>0</v>
      </c>
      <c r="BE2515" s="8">
        <v>0</v>
      </c>
      <c r="BF2515" s="8">
        <v>0</v>
      </c>
      <c r="BG2515" s="8">
        <v>0</v>
      </c>
      <c r="BH2515" s="8">
        <v>0</v>
      </c>
      <c r="BI2515" s="8">
        <v>0</v>
      </c>
      <c r="BJ2515" s="8">
        <v>0</v>
      </c>
      <c r="BK2515" s="8">
        <v>0</v>
      </c>
      <c r="BL2515" s="8">
        <v>2.5099999999999998</v>
      </c>
      <c r="BM2515" s="8">
        <v>0</v>
      </c>
      <c r="BN2515" s="8">
        <v>2.5099999999999998</v>
      </c>
      <c r="BO2515" s="8">
        <v>0</v>
      </c>
      <c r="BP2515" s="8">
        <v>0</v>
      </c>
      <c r="BQ2515" s="8">
        <v>0</v>
      </c>
      <c r="BR2515" s="8">
        <v>0</v>
      </c>
    </row>
    <row r="2516" spans="1:70" x14ac:dyDescent="0.25">
      <c r="A2516" s="6">
        <v>35428238</v>
      </c>
      <c r="B2516" t="s">
        <v>4444</v>
      </c>
      <c r="C2516" s="7" t="s">
        <v>421</v>
      </c>
      <c r="D2516" s="7" t="s">
        <v>2647</v>
      </c>
      <c r="E2516" s="7" t="s">
        <v>421</v>
      </c>
      <c r="F2516" t="s">
        <v>2507</v>
      </c>
      <c r="G2516" t="s">
        <v>2648</v>
      </c>
      <c r="H2516" t="s">
        <v>2359</v>
      </c>
      <c r="I2516" t="s">
        <v>130</v>
      </c>
      <c r="J2516" t="s">
        <v>78</v>
      </c>
      <c r="K2516" t="s">
        <v>109</v>
      </c>
      <c r="L2516">
        <v>38.714339027699999</v>
      </c>
      <c r="M2516">
        <v>-120.66817269160001</v>
      </c>
      <c r="N2516" s="7" t="s">
        <v>131</v>
      </c>
      <c r="O2516" s="7" t="s">
        <v>4430</v>
      </c>
      <c r="P2516" s="7" t="s">
        <v>133</v>
      </c>
      <c r="Q2516" s="7" t="s">
        <v>122</v>
      </c>
      <c r="R2516" s="7">
        <v>0</v>
      </c>
      <c r="S2516" s="7">
        <v>132</v>
      </c>
      <c r="T2516" s="7" t="s">
        <v>123</v>
      </c>
      <c r="U2516" s="7"/>
      <c r="V2516" s="7" t="s">
        <v>790</v>
      </c>
      <c r="W2516" s="8">
        <v>0</v>
      </c>
      <c r="X2516" s="8">
        <v>3.42</v>
      </c>
      <c r="Y2516" s="8">
        <v>0</v>
      </c>
      <c r="Z2516" s="8">
        <v>3.42</v>
      </c>
      <c r="AA2516" s="8">
        <v>0</v>
      </c>
      <c r="AB2516" s="8">
        <v>0</v>
      </c>
      <c r="AC2516" s="8">
        <v>0</v>
      </c>
      <c r="AD2516" s="8">
        <v>0</v>
      </c>
      <c r="AE2516" s="8">
        <v>0</v>
      </c>
      <c r="AF2516" s="8">
        <v>0</v>
      </c>
      <c r="AG2516" s="8">
        <v>0</v>
      </c>
      <c r="AH2516" s="8">
        <v>0</v>
      </c>
      <c r="AI2516" s="8">
        <v>0</v>
      </c>
      <c r="AJ2516" s="8">
        <v>0</v>
      </c>
      <c r="AK2516" s="8">
        <v>0</v>
      </c>
      <c r="AL2516" s="8">
        <v>0</v>
      </c>
      <c r="AM2516" s="8">
        <v>0</v>
      </c>
      <c r="AN2516" s="8">
        <v>0</v>
      </c>
      <c r="AO2516" s="8">
        <v>0</v>
      </c>
      <c r="AP2516" s="8">
        <v>0</v>
      </c>
      <c r="AQ2516" s="8">
        <v>0</v>
      </c>
      <c r="AR2516" s="8">
        <v>0</v>
      </c>
      <c r="AS2516" s="8">
        <v>0</v>
      </c>
      <c r="AT2516" s="8">
        <v>0</v>
      </c>
      <c r="AU2516" s="7">
        <v>0</v>
      </c>
      <c r="AV2516" s="7">
        <v>0</v>
      </c>
      <c r="AW2516" s="7">
        <v>0</v>
      </c>
      <c r="AX2516" s="7">
        <v>0</v>
      </c>
      <c r="AY2516" s="7">
        <v>0</v>
      </c>
      <c r="AZ2516" s="7">
        <v>0</v>
      </c>
      <c r="BA2516" s="7">
        <v>0</v>
      </c>
      <c r="BB2516" s="7">
        <v>0</v>
      </c>
      <c r="BC2516" s="8">
        <v>0</v>
      </c>
      <c r="BD2516" s="8">
        <v>0</v>
      </c>
      <c r="BE2516" s="8">
        <v>0</v>
      </c>
      <c r="BF2516" s="8">
        <v>0</v>
      </c>
      <c r="BG2516" s="8">
        <v>0</v>
      </c>
      <c r="BH2516" s="8">
        <v>0</v>
      </c>
      <c r="BI2516" s="8">
        <v>0</v>
      </c>
      <c r="BJ2516" s="8">
        <v>0</v>
      </c>
      <c r="BK2516" s="8">
        <v>0</v>
      </c>
      <c r="BL2516" s="8">
        <v>3.42</v>
      </c>
      <c r="BM2516" s="8">
        <v>0</v>
      </c>
      <c r="BN2516" s="8">
        <v>3.42</v>
      </c>
      <c r="BO2516" s="8">
        <v>0</v>
      </c>
      <c r="BP2516" s="8">
        <v>0</v>
      </c>
      <c r="BQ2516" s="8">
        <v>0</v>
      </c>
      <c r="BR2516" s="8">
        <v>0</v>
      </c>
    </row>
    <row r="2517" spans="1:70" x14ac:dyDescent="0.25">
      <c r="A2517" s="6">
        <v>35428239</v>
      </c>
      <c r="B2517" t="s">
        <v>4445</v>
      </c>
      <c r="C2517" s="7" t="s">
        <v>421</v>
      </c>
      <c r="D2517" s="7" t="s">
        <v>2647</v>
      </c>
      <c r="E2517" s="7" t="s">
        <v>421</v>
      </c>
      <c r="F2517" t="s">
        <v>2507</v>
      </c>
      <c r="G2517" t="s">
        <v>2648</v>
      </c>
      <c r="H2517" t="s">
        <v>1218</v>
      </c>
      <c r="I2517" t="s">
        <v>130</v>
      </c>
      <c r="J2517" t="s">
        <v>78</v>
      </c>
      <c r="K2517" t="s">
        <v>109</v>
      </c>
      <c r="L2517">
        <v>38.694267109199998</v>
      </c>
      <c r="M2517">
        <v>-120.6745647931</v>
      </c>
      <c r="N2517" s="7" t="s">
        <v>131</v>
      </c>
      <c r="O2517" s="7" t="s">
        <v>4430</v>
      </c>
      <c r="P2517" s="7" t="s">
        <v>133</v>
      </c>
      <c r="Q2517" s="7" t="s">
        <v>122</v>
      </c>
      <c r="R2517" s="7"/>
      <c r="S2517" s="7">
        <v>132</v>
      </c>
      <c r="T2517" s="7" t="s">
        <v>123</v>
      </c>
      <c r="U2517" s="7"/>
      <c r="V2517" s="7" t="s">
        <v>422</v>
      </c>
      <c r="W2517" s="8">
        <v>0</v>
      </c>
      <c r="X2517" s="8">
        <v>0</v>
      </c>
      <c r="Y2517" s="8">
        <v>0</v>
      </c>
      <c r="Z2517" s="8">
        <v>0</v>
      </c>
      <c r="AA2517" s="8">
        <v>0</v>
      </c>
      <c r="AB2517" s="8">
        <v>0</v>
      </c>
      <c r="AC2517" s="8">
        <v>0</v>
      </c>
      <c r="AD2517" s="8">
        <v>0</v>
      </c>
      <c r="AE2517" s="8">
        <v>0</v>
      </c>
      <c r="AF2517" s="8">
        <v>0</v>
      </c>
      <c r="AG2517" s="8">
        <v>0</v>
      </c>
      <c r="AH2517" s="8">
        <v>0</v>
      </c>
      <c r="AI2517" s="8">
        <v>0</v>
      </c>
      <c r="AJ2517" s="8">
        <v>0</v>
      </c>
      <c r="AK2517" s="8">
        <v>0</v>
      </c>
      <c r="AL2517" s="8">
        <v>0</v>
      </c>
      <c r="AM2517" s="8">
        <v>0</v>
      </c>
      <c r="AN2517" s="8">
        <v>0</v>
      </c>
      <c r="AO2517" s="8">
        <v>0</v>
      </c>
      <c r="AP2517" s="8">
        <v>0</v>
      </c>
      <c r="AQ2517" s="8">
        <v>0</v>
      </c>
      <c r="AR2517" s="8">
        <v>0</v>
      </c>
      <c r="AS2517" s="8">
        <v>0</v>
      </c>
      <c r="AT2517" s="8">
        <v>0</v>
      </c>
      <c r="AU2517" s="7">
        <v>0</v>
      </c>
      <c r="AV2517" s="7">
        <v>0</v>
      </c>
      <c r="AW2517" s="7">
        <v>0</v>
      </c>
      <c r="AX2517" s="7">
        <v>0</v>
      </c>
      <c r="AY2517" s="7">
        <v>0</v>
      </c>
      <c r="AZ2517" s="7">
        <v>0</v>
      </c>
      <c r="BA2517" s="7">
        <v>0</v>
      </c>
      <c r="BB2517" s="7">
        <v>0</v>
      </c>
      <c r="BC2517" s="8">
        <v>0</v>
      </c>
      <c r="BD2517" s="8">
        <v>0</v>
      </c>
      <c r="BE2517" s="8">
        <v>0</v>
      </c>
      <c r="BF2517" s="8">
        <v>0</v>
      </c>
      <c r="BG2517" s="8">
        <v>0</v>
      </c>
      <c r="BH2517" s="8">
        <v>0</v>
      </c>
      <c r="BI2517" s="8">
        <v>0</v>
      </c>
      <c r="BJ2517" s="8">
        <v>0</v>
      </c>
      <c r="BK2517" s="8">
        <v>0</v>
      </c>
      <c r="BL2517" s="8">
        <v>0</v>
      </c>
      <c r="BM2517" s="8">
        <v>0</v>
      </c>
      <c r="BN2517" s="8">
        <v>0</v>
      </c>
      <c r="BO2517" s="8">
        <v>0</v>
      </c>
      <c r="BP2517" s="8">
        <v>0</v>
      </c>
      <c r="BQ2517" s="8">
        <v>0</v>
      </c>
      <c r="BR2517" s="8">
        <v>0</v>
      </c>
    </row>
    <row r="2518" spans="1:70" x14ac:dyDescent="0.25">
      <c r="A2518" s="6">
        <v>35428380</v>
      </c>
      <c r="B2518" t="s">
        <v>4446</v>
      </c>
      <c r="C2518" s="7" t="s">
        <v>421</v>
      </c>
      <c r="D2518" s="7" t="s">
        <v>2647</v>
      </c>
      <c r="E2518" s="7" t="s">
        <v>421</v>
      </c>
      <c r="F2518" t="s">
        <v>2507</v>
      </c>
      <c r="G2518" t="s">
        <v>2648</v>
      </c>
      <c r="H2518" t="s">
        <v>1218</v>
      </c>
      <c r="I2518" t="s">
        <v>130</v>
      </c>
      <c r="J2518" t="s">
        <v>78</v>
      </c>
      <c r="K2518" t="s">
        <v>109</v>
      </c>
      <c r="L2518">
        <v>38.685379925500001</v>
      </c>
      <c r="M2518">
        <v>-120.6666822081</v>
      </c>
      <c r="N2518" s="7" t="s">
        <v>131</v>
      </c>
      <c r="O2518" s="7" t="s">
        <v>4430</v>
      </c>
      <c r="P2518" s="7" t="s">
        <v>133</v>
      </c>
      <c r="Q2518" s="7" t="s">
        <v>122</v>
      </c>
      <c r="R2518" s="7"/>
      <c r="S2518" s="7">
        <v>132</v>
      </c>
      <c r="T2518" s="7" t="s">
        <v>123</v>
      </c>
      <c r="U2518" s="7"/>
      <c r="V2518" s="7" t="s">
        <v>422</v>
      </c>
      <c r="W2518" s="8">
        <v>0</v>
      </c>
      <c r="X2518" s="8">
        <v>0</v>
      </c>
      <c r="Y2518" s="8">
        <v>0</v>
      </c>
      <c r="Z2518" s="8">
        <v>0</v>
      </c>
      <c r="AA2518" s="8">
        <v>0</v>
      </c>
      <c r="AB2518" s="8">
        <v>0</v>
      </c>
      <c r="AC2518" s="8">
        <v>0</v>
      </c>
      <c r="AD2518" s="8">
        <v>0</v>
      </c>
      <c r="AE2518" s="8">
        <v>0</v>
      </c>
      <c r="AF2518" s="8">
        <v>0</v>
      </c>
      <c r="AG2518" s="8">
        <v>0</v>
      </c>
      <c r="AH2518" s="8">
        <v>0</v>
      </c>
      <c r="AI2518" s="8">
        <v>0</v>
      </c>
      <c r="AJ2518" s="8">
        <v>0</v>
      </c>
      <c r="AK2518" s="8">
        <v>0</v>
      </c>
      <c r="AL2518" s="8">
        <v>0</v>
      </c>
      <c r="AM2518" s="8">
        <v>0</v>
      </c>
      <c r="AN2518" s="8">
        <v>0</v>
      </c>
      <c r="AO2518" s="8">
        <v>0</v>
      </c>
      <c r="AP2518" s="8">
        <v>0</v>
      </c>
      <c r="AQ2518" s="8">
        <v>0</v>
      </c>
      <c r="AR2518" s="8">
        <v>0</v>
      </c>
      <c r="AS2518" s="8">
        <v>0</v>
      </c>
      <c r="AT2518" s="8">
        <v>0</v>
      </c>
      <c r="AU2518" s="7">
        <v>0</v>
      </c>
      <c r="AV2518" s="7">
        <v>0</v>
      </c>
      <c r="AW2518" s="7">
        <v>0</v>
      </c>
      <c r="AX2518" s="7">
        <v>0</v>
      </c>
      <c r="AY2518" s="7">
        <v>0</v>
      </c>
      <c r="AZ2518" s="7">
        <v>0</v>
      </c>
      <c r="BA2518" s="7">
        <v>0</v>
      </c>
      <c r="BB2518" s="7">
        <v>0</v>
      </c>
      <c r="BC2518" s="8">
        <v>0</v>
      </c>
      <c r="BD2518" s="8">
        <v>0</v>
      </c>
      <c r="BE2518" s="8">
        <v>0</v>
      </c>
      <c r="BF2518" s="8">
        <v>0</v>
      </c>
      <c r="BG2518" s="8">
        <v>0</v>
      </c>
      <c r="BH2518" s="8">
        <v>0</v>
      </c>
      <c r="BI2518" s="8">
        <v>0</v>
      </c>
      <c r="BJ2518" s="8">
        <v>0</v>
      </c>
      <c r="BK2518" s="8">
        <v>0</v>
      </c>
      <c r="BL2518" s="8">
        <v>0</v>
      </c>
      <c r="BM2518" s="8">
        <v>0</v>
      </c>
      <c r="BN2518" s="8">
        <v>0</v>
      </c>
      <c r="BO2518" s="8">
        <v>0</v>
      </c>
      <c r="BP2518" s="8">
        <v>0</v>
      </c>
      <c r="BQ2518" s="8">
        <v>0</v>
      </c>
      <c r="BR2518" s="8">
        <v>0</v>
      </c>
    </row>
    <row r="2519" spans="1:70" x14ac:dyDescent="0.25">
      <c r="A2519" s="6">
        <v>35428381</v>
      </c>
      <c r="B2519" t="s">
        <v>4447</v>
      </c>
      <c r="C2519" s="7" t="s">
        <v>421</v>
      </c>
      <c r="D2519" s="7" t="s">
        <v>2647</v>
      </c>
      <c r="E2519" s="7" t="s">
        <v>421</v>
      </c>
      <c r="F2519" t="s">
        <v>2507</v>
      </c>
      <c r="G2519" t="s">
        <v>2648</v>
      </c>
      <c r="H2519" t="s">
        <v>1218</v>
      </c>
      <c r="I2519" t="s">
        <v>130</v>
      </c>
      <c r="J2519" t="s">
        <v>78</v>
      </c>
      <c r="K2519" t="s">
        <v>109</v>
      </c>
      <c r="L2519">
        <v>38.692614614599997</v>
      </c>
      <c r="M2519">
        <v>-120.6533989973</v>
      </c>
      <c r="N2519" s="7" t="s">
        <v>131</v>
      </c>
      <c r="O2519" s="7" t="s">
        <v>4430</v>
      </c>
      <c r="P2519" s="7" t="s">
        <v>133</v>
      </c>
      <c r="Q2519" s="7" t="s">
        <v>122</v>
      </c>
      <c r="R2519" s="7"/>
      <c r="S2519" s="7">
        <v>132</v>
      </c>
      <c r="T2519" s="7" t="s">
        <v>123</v>
      </c>
      <c r="U2519" s="7"/>
      <c r="V2519" s="7" t="s">
        <v>422</v>
      </c>
      <c r="W2519" s="8">
        <v>0</v>
      </c>
      <c r="X2519" s="8">
        <v>0</v>
      </c>
      <c r="Y2519" s="8">
        <v>0</v>
      </c>
      <c r="Z2519" s="8">
        <v>0</v>
      </c>
      <c r="AA2519" s="8">
        <v>0</v>
      </c>
      <c r="AB2519" s="8">
        <v>0</v>
      </c>
      <c r="AC2519" s="8">
        <v>0</v>
      </c>
      <c r="AD2519" s="8">
        <v>0</v>
      </c>
      <c r="AE2519" s="8">
        <v>0</v>
      </c>
      <c r="AF2519" s="8">
        <v>0</v>
      </c>
      <c r="AG2519" s="8">
        <v>0</v>
      </c>
      <c r="AH2519" s="8">
        <v>0</v>
      </c>
      <c r="AI2519" s="8">
        <v>0</v>
      </c>
      <c r="AJ2519" s="8">
        <v>0</v>
      </c>
      <c r="AK2519" s="8">
        <v>0</v>
      </c>
      <c r="AL2519" s="8">
        <v>0</v>
      </c>
      <c r="AM2519" s="8">
        <v>0</v>
      </c>
      <c r="AN2519" s="8">
        <v>0</v>
      </c>
      <c r="AO2519" s="8">
        <v>0</v>
      </c>
      <c r="AP2519" s="8">
        <v>0</v>
      </c>
      <c r="AQ2519" s="8">
        <v>0</v>
      </c>
      <c r="AR2519" s="8">
        <v>0</v>
      </c>
      <c r="AS2519" s="8">
        <v>0</v>
      </c>
      <c r="AT2519" s="8">
        <v>0</v>
      </c>
      <c r="AU2519" s="7">
        <v>0</v>
      </c>
      <c r="AV2519" s="7">
        <v>0</v>
      </c>
      <c r="AW2519" s="7">
        <v>0</v>
      </c>
      <c r="AX2519" s="7">
        <v>0</v>
      </c>
      <c r="AY2519" s="7">
        <v>0</v>
      </c>
      <c r="AZ2519" s="7">
        <v>0</v>
      </c>
      <c r="BA2519" s="7">
        <v>0</v>
      </c>
      <c r="BB2519" s="7">
        <v>0</v>
      </c>
      <c r="BC2519" s="8">
        <v>0</v>
      </c>
      <c r="BD2519" s="8">
        <v>0</v>
      </c>
      <c r="BE2519" s="8">
        <v>0</v>
      </c>
      <c r="BF2519" s="8">
        <v>0</v>
      </c>
      <c r="BG2519" s="8">
        <v>0</v>
      </c>
      <c r="BH2519" s="8">
        <v>0</v>
      </c>
      <c r="BI2519" s="8">
        <v>0</v>
      </c>
      <c r="BJ2519" s="8">
        <v>0</v>
      </c>
      <c r="BK2519" s="8">
        <v>0</v>
      </c>
      <c r="BL2519" s="8">
        <v>0</v>
      </c>
      <c r="BM2519" s="8">
        <v>0</v>
      </c>
      <c r="BN2519" s="8">
        <v>0</v>
      </c>
      <c r="BO2519" s="8">
        <v>0</v>
      </c>
      <c r="BP2519" s="8">
        <v>0</v>
      </c>
      <c r="BQ2519" s="8">
        <v>0</v>
      </c>
      <c r="BR2519" s="8">
        <v>0</v>
      </c>
    </row>
    <row r="2520" spans="1:70" x14ac:dyDescent="0.25">
      <c r="A2520" s="6">
        <v>35428382</v>
      </c>
      <c r="B2520" t="s">
        <v>4448</v>
      </c>
      <c r="C2520" s="7" t="s">
        <v>421</v>
      </c>
      <c r="D2520" s="7" t="s">
        <v>2647</v>
      </c>
      <c r="E2520" s="7" t="s">
        <v>421</v>
      </c>
      <c r="F2520" t="s">
        <v>2507</v>
      </c>
      <c r="G2520" t="s">
        <v>2648</v>
      </c>
      <c r="H2520" t="s">
        <v>1218</v>
      </c>
      <c r="I2520" t="s">
        <v>130</v>
      </c>
      <c r="J2520" t="s">
        <v>78</v>
      </c>
      <c r="K2520" t="s">
        <v>109</v>
      </c>
      <c r="L2520">
        <v>38.683312708099997</v>
      </c>
      <c r="M2520">
        <v>-120.6720691828</v>
      </c>
      <c r="N2520" s="7" t="s">
        <v>131</v>
      </c>
      <c r="O2520" s="7" t="s">
        <v>4430</v>
      </c>
      <c r="P2520" s="7" t="s">
        <v>133</v>
      </c>
      <c r="Q2520" s="7" t="s">
        <v>141</v>
      </c>
      <c r="R2520" s="7"/>
      <c r="S2520" s="7">
        <v>132</v>
      </c>
      <c r="T2520" s="7" t="s">
        <v>123</v>
      </c>
      <c r="U2520" s="7"/>
      <c r="V2520" s="7" t="s">
        <v>422</v>
      </c>
      <c r="W2520" s="8">
        <v>0</v>
      </c>
      <c r="X2520" s="8">
        <v>0</v>
      </c>
      <c r="Y2520" s="8">
        <v>0</v>
      </c>
      <c r="Z2520" s="8">
        <v>0</v>
      </c>
      <c r="AA2520" s="8">
        <v>0</v>
      </c>
      <c r="AB2520" s="8">
        <v>0</v>
      </c>
      <c r="AC2520" s="8">
        <v>0</v>
      </c>
      <c r="AD2520" s="8">
        <v>0</v>
      </c>
      <c r="AE2520" s="8">
        <v>0</v>
      </c>
      <c r="AF2520" s="8">
        <v>0</v>
      </c>
      <c r="AG2520" s="8">
        <v>0</v>
      </c>
      <c r="AH2520" s="8">
        <v>0</v>
      </c>
      <c r="AI2520" s="8">
        <v>0</v>
      </c>
      <c r="AJ2520" s="8">
        <v>0</v>
      </c>
      <c r="AK2520" s="8">
        <v>0</v>
      </c>
      <c r="AL2520" s="8">
        <v>0</v>
      </c>
      <c r="AM2520" s="8">
        <v>0</v>
      </c>
      <c r="AN2520" s="8">
        <v>0</v>
      </c>
      <c r="AO2520" s="8">
        <v>0</v>
      </c>
      <c r="AP2520" s="8">
        <v>0</v>
      </c>
      <c r="AQ2520" s="8">
        <v>0</v>
      </c>
      <c r="AR2520" s="8">
        <v>0</v>
      </c>
      <c r="AS2520" s="8">
        <v>0</v>
      </c>
      <c r="AT2520" s="8">
        <v>0</v>
      </c>
      <c r="AU2520" s="7">
        <v>0</v>
      </c>
      <c r="AV2520" s="7">
        <v>0</v>
      </c>
      <c r="AW2520" s="7">
        <v>0</v>
      </c>
      <c r="AX2520" s="7">
        <v>0</v>
      </c>
      <c r="AY2520" s="7">
        <v>0</v>
      </c>
      <c r="AZ2520" s="7">
        <v>0</v>
      </c>
      <c r="BA2520" s="7">
        <v>0</v>
      </c>
      <c r="BB2520" s="7">
        <v>0</v>
      </c>
      <c r="BC2520" s="8">
        <v>0</v>
      </c>
      <c r="BD2520" s="8">
        <v>0</v>
      </c>
      <c r="BE2520" s="8">
        <v>0</v>
      </c>
      <c r="BF2520" s="8">
        <v>0</v>
      </c>
      <c r="BG2520" s="8">
        <v>0</v>
      </c>
      <c r="BH2520" s="8">
        <v>0</v>
      </c>
      <c r="BI2520" s="8">
        <v>0</v>
      </c>
      <c r="BJ2520" s="8">
        <v>0</v>
      </c>
      <c r="BK2520" s="8">
        <v>0</v>
      </c>
      <c r="BL2520" s="8">
        <v>0</v>
      </c>
      <c r="BM2520" s="8">
        <v>0</v>
      </c>
      <c r="BN2520" s="8">
        <v>0</v>
      </c>
      <c r="BO2520" s="8">
        <v>0</v>
      </c>
      <c r="BP2520" s="8">
        <v>0</v>
      </c>
      <c r="BQ2520" s="8">
        <v>0</v>
      </c>
      <c r="BR2520" s="8">
        <v>0</v>
      </c>
    </row>
    <row r="2521" spans="1:70" x14ac:dyDescent="0.25">
      <c r="A2521" s="6">
        <v>35428383</v>
      </c>
      <c r="B2521" t="s">
        <v>4449</v>
      </c>
      <c r="C2521" s="7" t="s">
        <v>421</v>
      </c>
      <c r="D2521" s="7" t="s">
        <v>2647</v>
      </c>
      <c r="E2521" s="7" t="s">
        <v>421</v>
      </c>
      <c r="F2521" t="s">
        <v>2507</v>
      </c>
      <c r="G2521" t="s">
        <v>2648</v>
      </c>
      <c r="H2521" t="s">
        <v>1218</v>
      </c>
      <c r="I2521" t="s">
        <v>130</v>
      </c>
      <c r="J2521" t="s">
        <v>78</v>
      </c>
      <c r="K2521" t="s">
        <v>109</v>
      </c>
      <c r="L2521">
        <v>38.6796945229</v>
      </c>
      <c r="M2521">
        <v>-120.68436158519999</v>
      </c>
      <c r="N2521" s="7" t="s">
        <v>131</v>
      </c>
      <c r="O2521" s="7" t="s">
        <v>4430</v>
      </c>
      <c r="P2521" s="7" t="s">
        <v>133</v>
      </c>
      <c r="Q2521" s="7" t="s">
        <v>141</v>
      </c>
      <c r="R2521" s="7"/>
      <c r="S2521" s="7">
        <v>132</v>
      </c>
      <c r="T2521" s="7" t="s">
        <v>123</v>
      </c>
      <c r="U2521" s="7"/>
      <c r="V2521" s="7" t="s">
        <v>422</v>
      </c>
      <c r="W2521" s="8">
        <v>0</v>
      </c>
      <c r="X2521" s="8">
        <v>0</v>
      </c>
      <c r="Y2521" s="8">
        <v>0</v>
      </c>
      <c r="Z2521" s="8">
        <v>0</v>
      </c>
      <c r="AA2521" s="8">
        <v>0</v>
      </c>
      <c r="AB2521" s="8">
        <v>0</v>
      </c>
      <c r="AC2521" s="8">
        <v>0</v>
      </c>
      <c r="AD2521" s="8">
        <v>0</v>
      </c>
      <c r="AE2521" s="8">
        <v>0</v>
      </c>
      <c r="AF2521" s="8">
        <v>0</v>
      </c>
      <c r="AG2521" s="8">
        <v>0</v>
      </c>
      <c r="AH2521" s="8">
        <v>0</v>
      </c>
      <c r="AI2521" s="8">
        <v>0</v>
      </c>
      <c r="AJ2521" s="8">
        <v>0</v>
      </c>
      <c r="AK2521" s="8">
        <v>0</v>
      </c>
      <c r="AL2521" s="8">
        <v>0</v>
      </c>
      <c r="AM2521" s="8">
        <v>0</v>
      </c>
      <c r="AN2521" s="8">
        <v>0</v>
      </c>
      <c r="AO2521" s="8">
        <v>0</v>
      </c>
      <c r="AP2521" s="8">
        <v>0</v>
      </c>
      <c r="AQ2521" s="8">
        <v>0</v>
      </c>
      <c r="AR2521" s="8">
        <v>0</v>
      </c>
      <c r="AS2521" s="8">
        <v>0</v>
      </c>
      <c r="AT2521" s="8">
        <v>0</v>
      </c>
      <c r="AU2521" s="7">
        <v>0</v>
      </c>
      <c r="AV2521" s="7">
        <v>0</v>
      </c>
      <c r="AW2521" s="7">
        <v>0</v>
      </c>
      <c r="AX2521" s="7">
        <v>0</v>
      </c>
      <c r="AY2521" s="7">
        <v>0</v>
      </c>
      <c r="AZ2521" s="7">
        <v>0</v>
      </c>
      <c r="BA2521" s="7">
        <v>0</v>
      </c>
      <c r="BB2521" s="7">
        <v>0</v>
      </c>
      <c r="BC2521" s="8">
        <v>0</v>
      </c>
      <c r="BD2521" s="8">
        <v>0</v>
      </c>
      <c r="BE2521" s="8">
        <v>0</v>
      </c>
      <c r="BF2521" s="8">
        <v>0</v>
      </c>
      <c r="BG2521" s="8">
        <v>0</v>
      </c>
      <c r="BH2521" s="8">
        <v>0</v>
      </c>
      <c r="BI2521" s="8">
        <v>0</v>
      </c>
      <c r="BJ2521" s="8">
        <v>0</v>
      </c>
      <c r="BK2521" s="8">
        <v>0</v>
      </c>
      <c r="BL2521" s="8">
        <v>0</v>
      </c>
      <c r="BM2521" s="8">
        <v>0</v>
      </c>
      <c r="BN2521" s="8">
        <v>0</v>
      </c>
      <c r="BO2521" s="8">
        <v>0</v>
      </c>
      <c r="BP2521" s="8">
        <v>0</v>
      </c>
      <c r="BQ2521" s="8">
        <v>0</v>
      </c>
      <c r="BR2521" s="8">
        <v>0</v>
      </c>
    </row>
    <row r="2522" spans="1:70" x14ac:dyDescent="0.25">
      <c r="A2522" s="6">
        <v>35428384</v>
      </c>
      <c r="B2522" t="s">
        <v>4450</v>
      </c>
      <c r="C2522" s="7" t="s">
        <v>421</v>
      </c>
      <c r="D2522" s="7" t="s">
        <v>2647</v>
      </c>
      <c r="E2522" s="7" t="s">
        <v>421</v>
      </c>
      <c r="F2522" t="s">
        <v>2507</v>
      </c>
      <c r="G2522" t="s">
        <v>2648</v>
      </c>
      <c r="H2522" t="s">
        <v>1218</v>
      </c>
      <c r="I2522" t="s">
        <v>130</v>
      </c>
      <c r="J2522" t="s">
        <v>78</v>
      </c>
      <c r="K2522" t="s">
        <v>109</v>
      </c>
      <c r="L2522">
        <v>38.703140022299998</v>
      </c>
      <c r="M2522">
        <v>-120.6702822009</v>
      </c>
      <c r="N2522" s="7" t="s">
        <v>131</v>
      </c>
      <c r="O2522" s="7" t="s">
        <v>4430</v>
      </c>
      <c r="P2522" s="7" t="s">
        <v>133</v>
      </c>
      <c r="Q2522" s="7" t="s">
        <v>122</v>
      </c>
      <c r="R2522" s="7"/>
      <c r="S2522" s="7">
        <v>132</v>
      </c>
      <c r="T2522" s="7" t="s">
        <v>123</v>
      </c>
      <c r="U2522" s="7"/>
      <c r="V2522" s="7" t="s">
        <v>790</v>
      </c>
      <c r="W2522" s="8">
        <v>0</v>
      </c>
      <c r="X2522" s="8">
        <v>0</v>
      </c>
      <c r="Y2522" s="8">
        <v>0</v>
      </c>
      <c r="Z2522" s="8">
        <v>0</v>
      </c>
      <c r="AA2522" s="8">
        <v>0</v>
      </c>
      <c r="AB2522" s="8">
        <v>0</v>
      </c>
      <c r="AC2522" s="8">
        <v>0</v>
      </c>
      <c r="AD2522" s="8">
        <v>0</v>
      </c>
      <c r="AE2522" s="8">
        <v>0</v>
      </c>
      <c r="AF2522" s="8">
        <v>0</v>
      </c>
      <c r="AG2522" s="8">
        <v>0</v>
      </c>
      <c r="AH2522" s="8">
        <v>0</v>
      </c>
      <c r="AI2522" s="8">
        <v>0</v>
      </c>
      <c r="AJ2522" s="8">
        <v>0</v>
      </c>
      <c r="AK2522" s="8">
        <v>0</v>
      </c>
      <c r="AL2522" s="8">
        <v>0</v>
      </c>
      <c r="AM2522" s="8">
        <v>0</v>
      </c>
      <c r="AN2522" s="8">
        <v>0</v>
      </c>
      <c r="AO2522" s="8">
        <v>0</v>
      </c>
      <c r="AP2522" s="8">
        <v>0</v>
      </c>
      <c r="AQ2522" s="8">
        <v>0</v>
      </c>
      <c r="AR2522" s="8">
        <v>0</v>
      </c>
      <c r="AS2522" s="8">
        <v>0</v>
      </c>
      <c r="AT2522" s="8">
        <v>0</v>
      </c>
      <c r="AU2522" s="7">
        <v>0</v>
      </c>
      <c r="AV2522" s="7">
        <v>0</v>
      </c>
      <c r="AW2522" s="7">
        <v>0</v>
      </c>
      <c r="AX2522" s="7">
        <v>0</v>
      </c>
      <c r="AY2522" s="7">
        <v>0</v>
      </c>
      <c r="AZ2522" s="7">
        <v>0</v>
      </c>
      <c r="BA2522" s="7">
        <v>0</v>
      </c>
      <c r="BB2522" s="7">
        <v>0</v>
      </c>
      <c r="BC2522" s="8">
        <v>0</v>
      </c>
      <c r="BD2522" s="8">
        <v>0</v>
      </c>
      <c r="BE2522" s="8">
        <v>0</v>
      </c>
      <c r="BF2522" s="8">
        <v>0</v>
      </c>
      <c r="BG2522" s="8">
        <v>0</v>
      </c>
      <c r="BH2522" s="8">
        <v>0</v>
      </c>
      <c r="BI2522" s="8">
        <v>0</v>
      </c>
      <c r="BJ2522" s="8">
        <v>0</v>
      </c>
      <c r="BK2522" s="8">
        <v>0</v>
      </c>
      <c r="BL2522" s="8">
        <v>0</v>
      </c>
      <c r="BM2522" s="8">
        <v>0</v>
      </c>
      <c r="BN2522" s="8">
        <v>0</v>
      </c>
      <c r="BO2522" s="8">
        <v>0</v>
      </c>
      <c r="BP2522" s="8">
        <v>0</v>
      </c>
      <c r="BQ2522" s="8">
        <v>0</v>
      </c>
      <c r="BR2522" s="8">
        <v>0</v>
      </c>
    </row>
    <row r="2523" spans="1:70" x14ac:dyDescent="0.25">
      <c r="A2523" s="6">
        <v>35428387</v>
      </c>
      <c r="B2523" t="s">
        <v>4451</v>
      </c>
      <c r="C2523" s="7" t="s">
        <v>421</v>
      </c>
      <c r="D2523" s="7" t="s">
        <v>2647</v>
      </c>
      <c r="E2523" s="7" t="s">
        <v>421</v>
      </c>
      <c r="F2523" t="s">
        <v>2507</v>
      </c>
      <c r="G2523" t="s">
        <v>2648</v>
      </c>
      <c r="H2523" t="s">
        <v>1218</v>
      </c>
      <c r="I2523" t="s">
        <v>130</v>
      </c>
      <c r="J2523" t="s">
        <v>78</v>
      </c>
      <c r="K2523" t="s">
        <v>109</v>
      </c>
      <c r="L2523">
        <v>38.699509830700002</v>
      </c>
      <c r="M2523">
        <v>-120.6695465012</v>
      </c>
      <c r="N2523" s="7" t="s">
        <v>131</v>
      </c>
      <c r="O2523" s="7" t="s">
        <v>4430</v>
      </c>
      <c r="P2523" s="7" t="s">
        <v>133</v>
      </c>
      <c r="Q2523" s="7" t="s">
        <v>122</v>
      </c>
      <c r="R2523" s="7"/>
      <c r="S2523" s="7">
        <v>132</v>
      </c>
      <c r="T2523" s="7" t="s">
        <v>123</v>
      </c>
      <c r="U2523" s="7"/>
      <c r="V2523" s="7" t="s">
        <v>790</v>
      </c>
      <c r="W2523" s="8">
        <v>0</v>
      </c>
      <c r="X2523" s="8">
        <v>0</v>
      </c>
      <c r="Y2523" s="8">
        <v>0</v>
      </c>
      <c r="Z2523" s="8">
        <v>0</v>
      </c>
      <c r="AA2523" s="8">
        <v>0</v>
      </c>
      <c r="AB2523" s="8">
        <v>0</v>
      </c>
      <c r="AC2523" s="8">
        <v>0</v>
      </c>
      <c r="AD2523" s="8">
        <v>0</v>
      </c>
      <c r="AE2523" s="8">
        <v>0</v>
      </c>
      <c r="AF2523" s="8">
        <v>0</v>
      </c>
      <c r="AG2523" s="8">
        <v>0</v>
      </c>
      <c r="AH2523" s="8">
        <v>0</v>
      </c>
      <c r="AI2523" s="8">
        <v>0</v>
      </c>
      <c r="AJ2523" s="8">
        <v>0</v>
      </c>
      <c r="AK2523" s="8">
        <v>0</v>
      </c>
      <c r="AL2523" s="8">
        <v>0</v>
      </c>
      <c r="AM2523" s="8">
        <v>0</v>
      </c>
      <c r="AN2523" s="8">
        <v>0</v>
      </c>
      <c r="AO2523" s="8">
        <v>0</v>
      </c>
      <c r="AP2523" s="8">
        <v>0</v>
      </c>
      <c r="AQ2523" s="8">
        <v>0</v>
      </c>
      <c r="AR2523" s="8">
        <v>0</v>
      </c>
      <c r="AS2523" s="8">
        <v>0</v>
      </c>
      <c r="AT2523" s="8">
        <v>0</v>
      </c>
      <c r="AU2523" s="7">
        <v>0</v>
      </c>
      <c r="AV2523" s="7">
        <v>0</v>
      </c>
      <c r="AW2523" s="7">
        <v>0</v>
      </c>
      <c r="AX2523" s="7">
        <v>0</v>
      </c>
      <c r="AY2523" s="7">
        <v>0</v>
      </c>
      <c r="AZ2523" s="7">
        <v>0</v>
      </c>
      <c r="BA2523" s="7">
        <v>0</v>
      </c>
      <c r="BB2523" s="7">
        <v>0</v>
      </c>
      <c r="BC2523" s="8">
        <v>0</v>
      </c>
      <c r="BD2523" s="8">
        <v>0</v>
      </c>
      <c r="BE2523" s="8">
        <v>0</v>
      </c>
      <c r="BF2523" s="8">
        <v>0</v>
      </c>
      <c r="BG2523" s="8">
        <v>0</v>
      </c>
      <c r="BH2523" s="8">
        <v>0</v>
      </c>
      <c r="BI2523" s="8">
        <v>0</v>
      </c>
      <c r="BJ2523" s="8">
        <v>0</v>
      </c>
      <c r="BK2523" s="8">
        <v>0</v>
      </c>
      <c r="BL2523" s="8">
        <v>0</v>
      </c>
      <c r="BM2523" s="8">
        <v>0</v>
      </c>
      <c r="BN2523" s="8">
        <v>0</v>
      </c>
      <c r="BO2523" s="8">
        <v>0</v>
      </c>
      <c r="BP2523" s="8">
        <v>0</v>
      </c>
      <c r="BQ2523" s="8">
        <v>0</v>
      </c>
      <c r="BR2523" s="8">
        <v>0</v>
      </c>
    </row>
    <row r="2524" spans="1:70" x14ac:dyDescent="0.25">
      <c r="A2524" s="6">
        <v>35428389</v>
      </c>
      <c r="B2524" t="s">
        <v>4452</v>
      </c>
      <c r="C2524" s="7" t="s">
        <v>421</v>
      </c>
      <c r="D2524" s="7" t="s">
        <v>2647</v>
      </c>
      <c r="E2524" s="7" t="s">
        <v>421</v>
      </c>
      <c r="F2524" t="s">
        <v>2507</v>
      </c>
      <c r="G2524" t="s">
        <v>2648</v>
      </c>
      <c r="H2524" t="s">
        <v>1218</v>
      </c>
      <c r="I2524" t="s">
        <v>130</v>
      </c>
      <c r="J2524" t="s">
        <v>78</v>
      </c>
      <c r="K2524" t="s">
        <v>109</v>
      </c>
      <c r="L2524">
        <v>38.699327423500002</v>
      </c>
      <c r="M2524">
        <v>-120.6579895942</v>
      </c>
      <c r="N2524" s="7" t="s">
        <v>131</v>
      </c>
      <c r="O2524" s="7" t="s">
        <v>4430</v>
      </c>
      <c r="P2524" s="7" t="s">
        <v>133</v>
      </c>
      <c r="Q2524" s="7" t="s">
        <v>122</v>
      </c>
      <c r="R2524" s="7"/>
      <c r="S2524" s="7">
        <v>132</v>
      </c>
      <c r="T2524" s="7" t="s">
        <v>123</v>
      </c>
      <c r="U2524" s="7"/>
      <c r="V2524" s="7" t="s">
        <v>790</v>
      </c>
      <c r="W2524" s="8">
        <v>0</v>
      </c>
      <c r="X2524" s="8">
        <v>0</v>
      </c>
      <c r="Y2524" s="8">
        <v>0</v>
      </c>
      <c r="Z2524" s="8">
        <v>0</v>
      </c>
      <c r="AA2524" s="8">
        <v>0</v>
      </c>
      <c r="AB2524" s="8">
        <v>0</v>
      </c>
      <c r="AC2524" s="8">
        <v>0</v>
      </c>
      <c r="AD2524" s="8">
        <v>0</v>
      </c>
      <c r="AE2524" s="8">
        <v>0</v>
      </c>
      <c r="AF2524" s="8">
        <v>0</v>
      </c>
      <c r="AG2524" s="8">
        <v>0</v>
      </c>
      <c r="AH2524" s="8">
        <v>0</v>
      </c>
      <c r="AI2524" s="8">
        <v>0</v>
      </c>
      <c r="AJ2524" s="8">
        <v>0</v>
      </c>
      <c r="AK2524" s="8">
        <v>0</v>
      </c>
      <c r="AL2524" s="8">
        <v>0</v>
      </c>
      <c r="AM2524" s="8">
        <v>0</v>
      </c>
      <c r="AN2524" s="8">
        <v>0</v>
      </c>
      <c r="AO2524" s="8">
        <v>0</v>
      </c>
      <c r="AP2524" s="8">
        <v>0</v>
      </c>
      <c r="AQ2524" s="8">
        <v>0</v>
      </c>
      <c r="AR2524" s="8">
        <v>0</v>
      </c>
      <c r="AS2524" s="8">
        <v>0</v>
      </c>
      <c r="AT2524" s="8">
        <v>0</v>
      </c>
      <c r="AU2524" s="7">
        <v>0</v>
      </c>
      <c r="AV2524" s="7">
        <v>0</v>
      </c>
      <c r="AW2524" s="7">
        <v>0</v>
      </c>
      <c r="AX2524" s="7">
        <v>0</v>
      </c>
      <c r="AY2524" s="7">
        <v>0</v>
      </c>
      <c r="AZ2524" s="7">
        <v>0</v>
      </c>
      <c r="BA2524" s="7">
        <v>0</v>
      </c>
      <c r="BB2524" s="7">
        <v>0</v>
      </c>
      <c r="BC2524" s="8">
        <v>0</v>
      </c>
      <c r="BD2524" s="8">
        <v>0</v>
      </c>
      <c r="BE2524" s="8">
        <v>0</v>
      </c>
      <c r="BF2524" s="8">
        <v>0</v>
      </c>
      <c r="BG2524" s="8">
        <v>0</v>
      </c>
      <c r="BH2524" s="8">
        <v>0</v>
      </c>
      <c r="BI2524" s="8">
        <v>0</v>
      </c>
      <c r="BJ2524" s="8">
        <v>0</v>
      </c>
      <c r="BK2524" s="8">
        <v>0</v>
      </c>
      <c r="BL2524" s="8">
        <v>0</v>
      </c>
      <c r="BM2524" s="8">
        <v>0</v>
      </c>
      <c r="BN2524" s="8">
        <v>0</v>
      </c>
      <c r="BO2524" s="8">
        <v>0</v>
      </c>
      <c r="BP2524" s="8">
        <v>0</v>
      </c>
      <c r="BQ2524" s="8">
        <v>0</v>
      </c>
      <c r="BR2524" s="8">
        <v>0</v>
      </c>
    </row>
    <row r="2525" spans="1:70" x14ac:dyDescent="0.25">
      <c r="A2525" s="6">
        <v>35424654</v>
      </c>
      <c r="B2525" t="s">
        <v>4453</v>
      </c>
      <c r="C2525" s="7" t="s">
        <v>421</v>
      </c>
      <c r="D2525" s="7" t="s">
        <v>2647</v>
      </c>
      <c r="E2525" s="7" t="s">
        <v>421</v>
      </c>
      <c r="F2525" t="s">
        <v>2507</v>
      </c>
      <c r="G2525" t="s">
        <v>2648</v>
      </c>
      <c r="H2525" t="s">
        <v>1218</v>
      </c>
      <c r="I2525" t="s">
        <v>130</v>
      </c>
      <c r="J2525" t="s">
        <v>78</v>
      </c>
      <c r="K2525" t="s">
        <v>109</v>
      </c>
      <c r="L2525">
        <v>38.707209109600001</v>
      </c>
      <c r="M2525">
        <v>-120.67992680339999</v>
      </c>
      <c r="N2525" s="7" t="s">
        <v>131</v>
      </c>
      <c r="O2525" s="7" t="s">
        <v>4430</v>
      </c>
      <c r="P2525" s="7" t="s">
        <v>133</v>
      </c>
      <c r="Q2525" s="7" t="s">
        <v>122</v>
      </c>
      <c r="R2525" s="7">
        <v>0</v>
      </c>
      <c r="S2525" s="7">
        <v>132</v>
      </c>
      <c r="T2525" s="7" t="s">
        <v>123</v>
      </c>
      <c r="U2525" s="7"/>
      <c r="V2525" s="7" t="s">
        <v>790</v>
      </c>
      <c r="W2525" s="8">
        <v>0</v>
      </c>
      <c r="X2525" s="8">
        <v>2.88</v>
      </c>
      <c r="Y2525" s="8">
        <v>0</v>
      </c>
      <c r="Z2525" s="8">
        <v>2.88</v>
      </c>
      <c r="AA2525" s="8">
        <v>0</v>
      </c>
      <c r="AB2525" s="8">
        <v>0</v>
      </c>
      <c r="AC2525" s="8">
        <v>0</v>
      </c>
      <c r="AD2525" s="8">
        <v>0</v>
      </c>
      <c r="AE2525" s="8">
        <v>0</v>
      </c>
      <c r="AF2525" s="8">
        <v>0</v>
      </c>
      <c r="AG2525" s="8">
        <v>0</v>
      </c>
      <c r="AH2525" s="8">
        <v>0</v>
      </c>
      <c r="AI2525" s="8">
        <v>0</v>
      </c>
      <c r="AJ2525" s="8">
        <v>0</v>
      </c>
      <c r="AK2525" s="8">
        <v>0</v>
      </c>
      <c r="AL2525" s="8">
        <v>0</v>
      </c>
      <c r="AM2525" s="8">
        <v>0</v>
      </c>
      <c r="AN2525" s="8">
        <v>0</v>
      </c>
      <c r="AO2525" s="8">
        <v>0</v>
      </c>
      <c r="AP2525" s="8">
        <v>0</v>
      </c>
      <c r="AQ2525" s="8">
        <v>0</v>
      </c>
      <c r="AR2525" s="8">
        <v>0</v>
      </c>
      <c r="AS2525" s="8">
        <v>0</v>
      </c>
      <c r="AT2525" s="8">
        <v>0</v>
      </c>
      <c r="AU2525" s="7">
        <v>0</v>
      </c>
      <c r="AV2525" s="7">
        <v>0</v>
      </c>
      <c r="AW2525" s="7">
        <v>0</v>
      </c>
      <c r="AX2525" s="7">
        <v>0</v>
      </c>
      <c r="AY2525" s="7">
        <v>0</v>
      </c>
      <c r="AZ2525" s="7">
        <v>0</v>
      </c>
      <c r="BA2525" s="7">
        <v>0</v>
      </c>
      <c r="BB2525" s="7">
        <v>0</v>
      </c>
      <c r="BC2525" s="8">
        <v>0</v>
      </c>
      <c r="BD2525" s="8">
        <v>0</v>
      </c>
      <c r="BE2525" s="8">
        <v>0</v>
      </c>
      <c r="BF2525" s="8">
        <v>0</v>
      </c>
      <c r="BG2525" s="8">
        <v>0</v>
      </c>
      <c r="BH2525" s="8">
        <v>0</v>
      </c>
      <c r="BI2525" s="8">
        <v>0</v>
      </c>
      <c r="BJ2525" s="8">
        <v>0</v>
      </c>
      <c r="BK2525" s="8">
        <v>0</v>
      </c>
      <c r="BL2525" s="8">
        <v>2.88</v>
      </c>
      <c r="BM2525" s="8">
        <v>0</v>
      </c>
      <c r="BN2525" s="8">
        <v>2.88</v>
      </c>
      <c r="BO2525" s="8">
        <v>0</v>
      </c>
      <c r="BP2525" s="8">
        <v>0</v>
      </c>
      <c r="BQ2525" s="8">
        <v>0</v>
      </c>
      <c r="BR2525" s="8">
        <v>0</v>
      </c>
    </row>
    <row r="2526" spans="1:70" x14ac:dyDescent="0.25">
      <c r="A2526" s="6">
        <v>35424655</v>
      </c>
      <c r="B2526" t="s">
        <v>4454</v>
      </c>
      <c r="C2526" s="7" t="s">
        <v>421</v>
      </c>
      <c r="D2526" s="7" t="s">
        <v>2647</v>
      </c>
      <c r="E2526" s="7" t="s">
        <v>421</v>
      </c>
      <c r="F2526" t="s">
        <v>2507</v>
      </c>
      <c r="G2526" t="s">
        <v>2648</v>
      </c>
      <c r="H2526" t="s">
        <v>2359</v>
      </c>
      <c r="I2526" t="s">
        <v>130</v>
      </c>
      <c r="J2526" t="s">
        <v>78</v>
      </c>
      <c r="K2526" t="s">
        <v>109</v>
      </c>
      <c r="L2526">
        <v>38.710957020899997</v>
      </c>
      <c r="M2526">
        <v>-120.6760387962</v>
      </c>
      <c r="N2526" s="7" t="s">
        <v>131</v>
      </c>
      <c r="O2526" s="7" t="s">
        <v>4430</v>
      </c>
      <c r="P2526" s="7" t="s">
        <v>133</v>
      </c>
      <c r="Q2526" s="7" t="s">
        <v>122</v>
      </c>
      <c r="R2526" s="7">
        <v>0</v>
      </c>
      <c r="S2526" s="7">
        <v>132</v>
      </c>
      <c r="T2526" s="7" t="s">
        <v>123</v>
      </c>
      <c r="U2526" s="7"/>
      <c r="V2526" s="7" t="s">
        <v>790</v>
      </c>
      <c r="W2526" s="8">
        <v>0</v>
      </c>
      <c r="X2526" s="8">
        <v>2.1800000000000002</v>
      </c>
      <c r="Y2526" s="8">
        <v>0</v>
      </c>
      <c r="Z2526" s="8">
        <v>2.1800000000000002</v>
      </c>
      <c r="AA2526" s="8">
        <v>0</v>
      </c>
      <c r="AB2526" s="8">
        <v>0</v>
      </c>
      <c r="AC2526" s="8">
        <v>0</v>
      </c>
      <c r="AD2526" s="8">
        <v>0</v>
      </c>
      <c r="AE2526" s="8">
        <v>0</v>
      </c>
      <c r="AF2526" s="8">
        <v>0</v>
      </c>
      <c r="AG2526" s="8">
        <v>0</v>
      </c>
      <c r="AH2526" s="8">
        <v>0</v>
      </c>
      <c r="AI2526" s="8">
        <v>0</v>
      </c>
      <c r="AJ2526" s="8">
        <v>0</v>
      </c>
      <c r="AK2526" s="8">
        <v>0</v>
      </c>
      <c r="AL2526" s="8">
        <v>0</v>
      </c>
      <c r="AM2526" s="8">
        <v>0</v>
      </c>
      <c r="AN2526" s="8">
        <v>0</v>
      </c>
      <c r="AO2526" s="8">
        <v>0</v>
      </c>
      <c r="AP2526" s="8">
        <v>0</v>
      </c>
      <c r="AQ2526" s="8">
        <v>0</v>
      </c>
      <c r="AR2526" s="8">
        <v>0</v>
      </c>
      <c r="AS2526" s="8">
        <v>0</v>
      </c>
      <c r="AT2526" s="8">
        <v>0</v>
      </c>
      <c r="AU2526" s="7">
        <v>0</v>
      </c>
      <c r="AV2526" s="7">
        <v>0</v>
      </c>
      <c r="AW2526" s="7">
        <v>0</v>
      </c>
      <c r="AX2526" s="7">
        <v>0</v>
      </c>
      <c r="AY2526" s="7">
        <v>0</v>
      </c>
      <c r="AZ2526" s="7">
        <v>0</v>
      </c>
      <c r="BA2526" s="7">
        <v>0</v>
      </c>
      <c r="BB2526" s="7">
        <v>0</v>
      </c>
      <c r="BC2526" s="8">
        <v>0</v>
      </c>
      <c r="BD2526" s="8">
        <v>0</v>
      </c>
      <c r="BE2526" s="8">
        <v>0</v>
      </c>
      <c r="BF2526" s="8">
        <v>0</v>
      </c>
      <c r="BG2526" s="8">
        <v>0</v>
      </c>
      <c r="BH2526" s="8">
        <v>0</v>
      </c>
      <c r="BI2526" s="8">
        <v>0</v>
      </c>
      <c r="BJ2526" s="8">
        <v>0</v>
      </c>
      <c r="BK2526" s="8">
        <v>0</v>
      </c>
      <c r="BL2526" s="8">
        <v>2.1800000000000002</v>
      </c>
      <c r="BM2526" s="8">
        <v>0</v>
      </c>
      <c r="BN2526" s="8">
        <v>2.1800000000000002</v>
      </c>
      <c r="BO2526" s="8">
        <v>0</v>
      </c>
      <c r="BP2526" s="8">
        <v>0</v>
      </c>
      <c r="BQ2526" s="8">
        <v>0</v>
      </c>
      <c r="BR2526" s="8">
        <v>0</v>
      </c>
    </row>
    <row r="2527" spans="1:70" x14ac:dyDescent="0.25">
      <c r="A2527" s="6">
        <v>35424656</v>
      </c>
      <c r="B2527" t="s">
        <v>4455</v>
      </c>
      <c r="C2527" s="7" t="s">
        <v>421</v>
      </c>
      <c r="D2527" s="7" t="s">
        <v>2647</v>
      </c>
      <c r="E2527" s="7" t="s">
        <v>421</v>
      </c>
      <c r="F2527" t="s">
        <v>2507</v>
      </c>
      <c r="G2527" t="s">
        <v>2648</v>
      </c>
      <c r="H2527" t="s">
        <v>1218</v>
      </c>
      <c r="I2527" t="s">
        <v>130</v>
      </c>
      <c r="J2527" t="s">
        <v>78</v>
      </c>
      <c r="K2527" t="s">
        <v>109</v>
      </c>
      <c r="L2527">
        <v>38.710838613699998</v>
      </c>
      <c r="M2527">
        <v>-120.68274239660001</v>
      </c>
      <c r="N2527" s="7" t="s">
        <v>131</v>
      </c>
      <c r="O2527" s="7" t="s">
        <v>4430</v>
      </c>
      <c r="P2527" s="7" t="s">
        <v>133</v>
      </c>
      <c r="Q2527" s="7" t="s">
        <v>122</v>
      </c>
      <c r="R2527" s="7">
        <v>0</v>
      </c>
      <c r="S2527" s="7">
        <v>132</v>
      </c>
      <c r="T2527" s="7" t="s">
        <v>123</v>
      </c>
      <c r="U2527" s="7"/>
      <c r="V2527" s="7" t="s">
        <v>790</v>
      </c>
      <c r="W2527" s="8">
        <v>0</v>
      </c>
      <c r="X2527" s="8">
        <v>2.0099999999999998</v>
      </c>
      <c r="Y2527" s="8">
        <v>0</v>
      </c>
      <c r="Z2527" s="8">
        <v>2.0099999999999998</v>
      </c>
      <c r="AA2527" s="8">
        <v>0</v>
      </c>
      <c r="AB2527" s="8">
        <v>0</v>
      </c>
      <c r="AC2527" s="8">
        <v>0</v>
      </c>
      <c r="AD2527" s="8">
        <v>0</v>
      </c>
      <c r="AE2527" s="8">
        <v>0</v>
      </c>
      <c r="AF2527" s="8">
        <v>0</v>
      </c>
      <c r="AG2527" s="8">
        <v>0</v>
      </c>
      <c r="AH2527" s="8">
        <v>0</v>
      </c>
      <c r="AI2527" s="8">
        <v>0</v>
      </c>
      <c r="AJ2527" s="8">
        <v>0</v>
      </c>
      <c r="AK2527" s="8">
        <v>0</v>
      </c>
      <c r="AL2527" s="8">
        <v>0</v>
      </c>
      <c r="AM2527" s="8">
        <v>0</v>
      </c>
      <c r="AN2527" s="8">
        <v>0</v>
      </c>
      <c r="AO2527" s="8">
        <v>0</v>
      </c>
      <c r="AP2527" s="8">
        <v>0</v>
      </c>
      <c r="AQ2527" s="8">
        <v>0</v>
      </c>
      <c r="AR2527" s="8">
        <v>0</v>
      </c>
      <c r="AS2527" s="8">
        <v>0</v>
      </c>
      <c r="AT2527" s="8">
        <v>0</v>
      </c>
      <c r="AU2527" s="7">
        <v>0</v>
      </c>
      <c r="AV2527" s="7">
        <v>0</v>
      </c>
      <c r="AW2527" s="7">
        <v>0</v>
      </c>
      <c r="AX2527" s="7">
        <v>0</v>
      </c>
      <c r="AY2527" s="7">
        <v>0</v>
      </c>
      <c r="AZ2527" s="7">
        <v>0</v>
      </c>
      <c r="BA2527" s="7">
        <v>0</v>
      </c>
      <c r="BB2527" s="7">
        <v>0</v>
      </c>
      <c r="BC2527" s="8">
        <v>0</v>
      </c>
      <c r="BD2527" s="8">
        <v>0</v>
      </c>
      <c r="BE2527" s="8">
        <v>0</v>
      </c>
      <c r="BF2527" s="8">
        <v>0</v>
      </c>
      <c r="BG2527" s="8">
        <v>0</v>
      </c>
      <c r="BH2527" s="8">
        <v>0</v>
      </c>
      <c r="BI2527" s="8">
        <v>0</v>
      </c>
      <c r="BJ2527" s="8">
        <v>0</v>
      </c>
      <c r="BK2527" s="8">
        <v>0</v>
      </c>
      <c r="BL2527" s="8">
        <v>2.0099999999999998</v>
      </c>
      <c r="BM2527" s="8">
        <v>0</v>
      </c>
      <c r="BN2527" s="8">
        <v>2.0099999999999998</v>
      </c>
      <c r="BO2527" s="8">
        <v>0</v>
      </c>
      <c r="BP2527" s="8">
        <v>0</v>
      </c>
      <c r="BQ2527" s="8">
        <v>0</v>
      </c>
      <c r="BR2527" s="8">
        <v>0</v>
      </c>
    </row>
    <row r="2528" spans="1:70" x14ac:dyDescent="0.25">
      <c r="A2528" s="6">
        <v>35333500</v>
      </c>
      <c r="B2528" t="s">
        <v>4456</v>
      </c>
      <c r="C2528" s="7" t="s">
        <v>82</v>
      </c>
      <c r="D2528" s="7" t="s">
        <v>94</v>
      </c>
      <c r="E2528" s="7" t="s">
        <v>83</v>
      </c>
      <c r="F2528" t="s">
        <v>2507</v>
      </c>
      <c r="G2528" t="s">
        <v>2848</v>
      </c>
      <c r="H2528" t="s">
        <v>1798</v>
      </c>
      <c r="I2528" t="s">
        <v>108</v>
      </c>
      <c r="J2528" t="s">
        <v>78</v>
      </c>
      <c r="K2528" t="s">
        <v>109</v>
      </c>
      <c r="L2528">
        <v>38.996080559299998</v>
      </c>
      <c r="M2528">
        <v>-121.1267626676</v>
      </c>
      <c r="N2528" s="7" t="s">
        <v>2295</v>
      </c>
      <c r="O2528" s="7" t="s">
        <v>4457</v>
      </c>
      <c r="P2528" s="7" t="s">
        <v>2297</v>
      </c>
      <c r="Q2528" s="7" t="s">
        <v>141</v>
      </c>
      <c r="R2528" s="7">
        <v>118</v>
      </c>
      <c r="S2528" s="7">
        <v>2685</v>
      </c>
      <c r="T2528" s="7" t="s">
        <v>220</v>
      </c>
      <c r="U2528" s="7"/>
      <c r="V2528" s="7" t="s">
        <v>362</v>
      </c>
      <c r="W2528" s="8">
        <v>1.7100378787878787</v>
      </c>
      <c r="X2528" s="8">
        <v>0</v>
      </c>
      <c r="Y2528" s="8">
        <v>0</v>
      </c>
      <c r="Z2528" s="8">
        <v>1.7100378787878787</v>
      </c>
      <c r="AA2528" s="8">
        <v>0</v>
      </c>
      <c r="AB2528" s="8">
        <v>0</v>
      </c>
      <c r="AC2528" s="8">
        <v>0</v>
      </c>
      <c r="AD2528" s="8">
        <v>0</v>
      </c>
      <c r="AE2528" s="8">
        <v>0</v>
      </c>
      <c r="AF2528" s="8">
        <v>0</v>
      </c>
      <c r="AG2528" s="8">
        <v>0</v>
      </c>
      <c r="AH2528" s="8">
        <v>0</v>
      </c>
      <c r="AI2528" s="8">
        <v>0</v>
      </c>
      <c r="AJ2528" s="8">
        <v>0</v>
      </c>
      <c r="AK2528" s="8">
        <v>0</v>
      </c>
      <c r="AL2528" s="8">
        <v>0</v>
      </c>
      <c r="AM2528" s="8">
        <v>0</v>
      </c>
      <c r="AN2528" s="8">
        <v>0</v>
      </c>
      <c r="AO2528" s="8">
        <v>0</v>
      </c>
      <c r="AP2528" s="8">
        <v>0</v>
      </c>
      <c r="AQ2528" s="8">
        <v>0</v>
      </c>
      <c r="AR2528" s="8">
        <v>0</v>
      </c>
      <c r="AS2528" s="8">
        <v>0</v>
      </c>
      <c r="AT2528" s="8">
        <v>0</v>
      </c>
      <c r="AU2528" s="7">
        <v>0</v>
      </c>
      <c r="AV2528" s="7">
        <v>0</v>
      </c>
      <c r="AW2528" s="7">
        <v>0</v>
      </c>
      <c r="AX2528" s="7">
        <v>0</v>
      </c>
      <c r="AY2528" s="7">
        <v>0</v>
      </c>
      <c r="AZ2528" s="7">
        <v>0</v>
      </c>
      <c r="BA2528" s="7">
        <v>0</v>
      </c>
      <c r="BB2528" s="7">
        <v>0</v>
      </c>
      <c r="BC2528" s="8">
        <v>1.7100378787878787</v>
      </c>
      <c r="BD2528" s="8">
        <v>0</v>
      </c>
      <c r="BE2528" s="8">
        <v>0</v>
      </c>
      <c r="BF2528" s="8">
        <v>1.7100378787878787</v>
      </c>
      <c r="BG2528" s="8">
        <v>0</v>
      </c>
      <c r="BH2528" s="8">
        <v>0</v>
      </c>
      <c r="BI2528" s="8">
        <v>0</v>
      </c>
      <c r="BJ2528" s="8">
        <v>0</v>
      </c>
      <c r="BK2528" s="8">
        <v>0</v>
      </c>
      <c r="BL2528" s="8">
        <v>0</v>
      </c>
      <c r="BM2528" s="8">
        <v>0</v>
      </c>
      <c r="BN2528" s="8">
        <v>0</v>
      </c>
      <c r="BO2528" s="8">
        <v>0</v>
      </c>
      <c r="BP2528" s="8">
        <v>0</v>
      </c>
      <c r="BQ2528" s="8">
        <v>0</v>
      </c>
      <c r="BR2528" s="8">
        <v>0</v>
      </c>
    </row>
    <row r="2529" spans="1:70" x14ac:dyDescent="0.25">
      <c r="A2529" s="6">
        <v>35333501</v>
      </c>
      <c r="B2529" t="s">
        <v>4458</v>
      </c>
      <c r="C2529" s="7" t="s">
        <v>82</v>
      </c>
      <c r="D2529" s="7" t="s">
        <v>94</v>
      </c>
      <c r="E2529" s="7" t="s">
        <v>83</v>
      </c>
      <c r="F2529" t="s">
        <v>2507</v>
      </c>
      <c r="G2529" t="s">
        <v>2848</v>
      </c>
      <c r="H2529" t="s">
        <v>1798</v>
      </c>
      <c r="I2529" t="s">
        <v>108</v>
      </c>
      <c r="J2529" t="s">
        <v>78</v>
      </c>
      <c r="K2529" t="s">
        <v>109</v>
      </c>
      <c r="L2529">
        <v>38.985078755700002</v>
      </c>
      <c r="M2529">
        <v>-121.129639672</v>
      </c>
      <c r="N2529" s="7" t="s">
        <v>2295</v>
      </c>
      <c r="O2529" s="7" t="s">
        <v>4457</v>
      </c>
      <c r="P2529" s="7" t="s">
        <v>2297</v>
      </c>
      <c r="Q2529" s="7" t="s">
        <v>141</v>
      </c>
      <c r="R2529" s="7">
        <v>118</v>
      </c>
      <c r="S2529" s="7">
        <v>2685</v>
      </c>
      <c r="T2529" s="7" t="s">
        <v>220</v>
      </c>
      <c r="U2529" s="7" t="s">
        <v>221</v>
      </c>
      <c r="V2529" s="7" t="s">
        <v>222</v>
      </c>
      <c r="W2529" s="8">
        <v>0</v>
      </c>
      <c r="X2529" s="8">
        <v>2.9600378787878787</v>
      </c>
      <c r="Y2529" s="8">
        <v>0</v>
      </c>
      <c r="Z2529" s="8">
        <v>2.9600378787878787</v>
      </c>
      <c r="AA2529" s="8">
        <v>0</v>
      </c>
      <c r="AB2529" s="8">
        <v>0</v>
      </c>
      <c r="AC2529" s="8">
        <v>0</v>
      </c>
      <c r="AD2529" s="8">
        <v>0</v>
      </c>
      <c r="AE2529" s="8">
        <v>0</v>
      </c>
      <c r="AF2529" s="8">
        <v>0</v>
      </c>
      <c r="AG2529" s="8">
        <v>0</v>
      </c>
      <c r="AH2529" s="8">
        <v>0</v>
      </c>
      <c r="AI2529" s="8">
        <v>0</v>
      </c>
      <c r="AJ2529" s="8">
        <v>0</v>
      </c>
      <c r="AK2529" s="8">
        <v>0</v>
      </c>
      <c r="AL2529" s="8">
        <v>0</v>
      </c>
      <c r="AM2529" s="8">
        <v>0</v>
      </c>
      <c r="AN2529" s="8">
        <v>0</v>
      </c>
      <c r="AO2529" s="8">
        <v>0</v>
      </c>
      <c r="AP2529" s="8">
        <v>0</v>
      </c>
      <c r="AQ2529" s="8">
        <v>0</v>
      </c>
      <c r="AR2529" s="8">
        <v>0</v>
      </c>
      <c r="AS2529" s="8">
        <v>0</v>
      </c>
      <c r="AT2529" s="8">
        <v>0</v>
      </c>
      <c r="AU2529" s="7">
        <v>0</v>
      </c>
      <c r="AV2529" s="7">
        <v>0</v>
      </c>
      <c r="AW2529" s="7">
        <v>0</v>
      </c>
      <c r="AX2529" s="7">
        <v>0</v>
      </c>
      <c r="AY2529" s="7">
        <v>0</v>
      </c>
      <c r="AZ2529" s="7">
        <v>2.9600378787878787</v>
      </c>
      <c r="BA2529" s="7">
        <v>0</v>
      </c>
      <c r="BB2529" s="7">
        <v>2.9600378787878787</v>
      </c>
      <c r="BC2529" s="8">
        <v>0</v>
      </c>
      <c r="BD2529" s="8">
        <v>0</v>
      </c>
      <c r="BE2529" s="8">
        <v>0</v>
      </c>
      <c r="BF2529" s="8">
        <v>0</v>
      </c>
      <c r="BG2529" s="8">
        <v>0</v>
      </c>
      <c r="BH2529" s="8">
        <v>0</v>
      </c>
      <c r="BI2529" s="8">
        <v>0</v>
      </c>
      <c r="BJ2529" s="8">
        <v>0</v>
      </c>
      <c r="BK2529" s="8">
        <v>0</v>
      </c>
      <c r="BL2529" s="8">
        <v>0</v>
      </c>
      <c r="BM2529" s="8">
        <v>0</v>
      </c>
      <c r="BN2529" s="8">
        <v>0</v>
      </c>
      <c r="BO2529" s="8">
        <v>0</v>
      </c>
      <c r="BP2529" s="8">
        <v>0</v>
      </c>
      <c r="BQ2529" s="8">
        <v>0</v>
      </c>
      <c r="BR2529" s="8">
        <v>0</v>
      </c>
    </row>
    <row r="2530" spans="1:70" x14ac:dyDescent="0.25">
      <c r="A2530" s="6">
        <v>35333502</v>
      </c>
      <c r="B2530" t="s">
        <v>4459</v>
      </c>
      <c r="C2530" s="7" t="s">
        <v>82</v>
      </c>
      <c r="D2530" s="7" t="s">
        <v>94</v>
      </c>
      <c r="E2530" s="7" t="s">
        <v>83</v>
      </c>
      <c r="F2530" t="s">
        <v>2507</v>
      </c>
      <c r="G2530" t="s">
        <v>2848</v>
      </c>
      <c r="H2530" t="s">
        <v>1798</v>
      </c>
      <c r="I2530" t="s">
        <v>108</v>
      </c>
      <c r="J2530" t="s">
        <v>78</v>
      </c>
      <c r="K2530" t="s">
        <v>109</v>
      </c>
      <c r="L2530">
        <v>38.9891158561</v>
      </c>
      <c r="M2530">
        <v>-121.1353423533</v>
      </c>
      <c r="N2530" s="7" t="s">
        <v>2295</v>
      </c>
      <c r="O2530" s="7" t="s">
        <v>4457</v>
      </c>
      <c r="P2530" s="7" t="s">
        <v>2297</v>
      </c>
      <c r="Q2530" s="7" t="s">
        <v>141</v>
      </c>
      <c r="R2530" s="7">
        <v>118</v>
      </c>
      <c r="S2530" s="7">
        <v>2685</v>
      </c>
      <c r="T2530" s="7" t="s">
        <v>220</v>
      </c>
      <c r="U2530" s="7"/>
      <c r="V2530" s="7" t="s">
        <v>362</v>
      </c>
      <c r="W2530" s="8">
        <v>1.7399621212121212</v>
      </c>
      <c r="X2530" s="8">
        <v>0</v>
      </c>
      <c r="Y2530" s="8">
        <v>0</v>
      </c>
      <c r="Z2530" s="8">
        <v>1.7399621212121212</v>
      </c>
      <c r="AA2530" s="8">
        <v>0</v>
      </c>
      <c r="AB2530" s="8">
        <v>0</v>
      </c>
      <c r="AC2530" s="8">
        <v>0</v>
      </c>
      <c r="AD2530" s="8">
        <v>0</v>
      </c>
      <c r="AE2530" s="8">
        <v>0</v>
      </c>
      <c r="AF2530" s="8">
        <v>0</v>
      </c>
      <c r="AG2530" s="8">
        <v>0</v>
      </c>
      <c r="AH2530" s="8">
        <v>0</v>
      </c>
      <c r="AI2530" s="8">
        <v>0</v>
      </c>
      <c r="AJ2530" s="8">
        <v>0</v>
      </c>
      <c r="AK2530" s="8">
        <v>0</v>
      </c>
      <c r="AL2530" s="8">
        <v>0</v>
      </c>
      <c r="AM2530" s="8">
        <v>0</v>
      </c>
      <c r="AN2530" s="8">
        <v>0</v>
      </c>
      <c r="AO2530" s="8">
        <v>0</v>
      </c>
      <c r="AP2530" s="8">
        <v>0</v>
      </c>
      <c r="AQ2530" s="8">
        <v>0</v>
      </c>
      <c r="AR2530" s="8">
        <v>0</v>
      </c>
      <c r="AS2530" s="8">
        <v>0</v>
      </c>
      <c r="AT2530" s="8">
        <v>0</v>
      </c>
      <c r="AU2530" s="7">
        <v>0</v>
      </c>
      <c r="AV2530" s="7">
        <v>0</v>
      </c>
      <c r="AW2530" s="7">
        <v>0</v>
      </c>
      <c r="AX2530" s="7">
        <v>0</v>
      </c>
      <c r="AY2530" s="7">
        <v>0</v>
      </c>
      <c r="AZ2530" s="7">
        <v>0</v>
      </c>
      <c r="BA2530" s="7">
        <v>0</v>
      </c>
      <c r="BB2530" s="7">
        <v>0</v>
      </c>
      <c r="BC2530" s="8">
        <v>1.7399621212121212</v>
      </c>
      <c r="BD2530" s="8">
        <v>0</v>
      </c>
      <c r="BE2530" s="8">
        <v>0</v>
      </c>
      <c r="BF2530" s="8">
        <v>1.7399621212121212</v>
      </c>
      <c r="BG2530" s="8">
        <v>0</v>
      </c>
      <c r="BH2530" s="8">
        <v>0</v>
      </c>
      <c r="BI2530" s="8">
        <v>0</v>
      </c>
      <c r="BJ2530" s="8">
        <v>0</v>
      </c>
      <c r="BK2530" s="8">
        <v>0</v>
      </c>
      <c r="BL2530" s="8">
        <v>0</v>
      </c>
      <c r="BM2530" s="8">
        <v>0</v>
      </c>
      <c r="BN2530" s="8">
        <v>0</v>
      </c>
      <c r="BO2530" s="8">
        <v>0</v>
      </c>
      <c r="BP2530" s="8">
        <v>0</v>
      </c>
      <c r="BQ2530" s="8">
        <v>0</v>
      </c>
      <c r="BR2530" s="8">
        <v>0</v>
      </c>
    </row>
    <row r="2531" spans="1:70" x14ac:dyDescent="0.25">
      <c r="A2531" s="6">
        <v>35333503</v>
      </c>
      <c r="B2531" t="s">
        <v>4460</v>
      </c>
      <c r="C2531" s="7" t="s">
        <v>82</v>
      </c>
      <c r="D2531" s="7" t="s">
        <v>94</v>
      </c>
      <c r="E2531" s="7" t="s">
        <v>83</v>
      </c>
      <c r="F2531" t="s">
        <v>2507</v>
      </c>
      <c r="G2531" t="s">
        <v>2848</v>
      </c>
      <c r="H2531" t="s">
        <v>1798</v>
      </c>
      <c r="I2531" t="s">
        <v>108</v>
      </c>
      <c r="J2531" t="s">
        <v>78</v>
      </c>
      <c r="K2531" t="s">
        <v>109</v>
      </c>
      <c r="L2531">
        <v>38.995862560299997</v>
      </c>
      <c r="M2531">
        <v>-121.1354776613</v>
      </c>
      <c r="N2531" s="7" t="s">
        <v>2295</v>
      </c>
      <c r="O2531" s="7" t="s">
        <v>4457</v>
      </c>
      <c r="P2531" s="7" t="s">
        <v>2297</v>
      </c>
      <c r="Q2531" s="7" t="s">
        <v>141</v>
      </c>
      <c r="R2531" s="7">
        <v>118</v>
      </c>
      <c r="S2531" s="7">
        <v>2685</v>
      </c>
      <c r="T2531" s="7" t="s">
        <v>220</v>
      </c>
      <c r="U2531" s="7" t="s">
        <v>216</v>
      </c>
      <c r="V2531" s="7" t="s">
        <v>222</v>
      </c>
      <c r="W2531" s="8">
        <v>1.4399621212121212</v>
      </c>
      <c r="X2531" s="8">
        <v>0.3</v>
      </c>
      <c r="Y2531" s="8">
        <v>0</v>
      </c>
      <c r="Z2531" s="8">
        <v>1.7399621212121212</v>
      </c>
      <c r="AA2531" s="8">
        <v>0</v>
      </c>
      <c r="AB2531" s="8">
        <v>0</v>
      </c>
      <c r="AC2531" s="8">
        <v>0</v>
      </c>
      <c r="AD2531" s="8">
        <v>0</v>
      </c>
      <c r="AE2531" s="8">
        <v>0</v>
      </c>
      <c r="AF2531" s="8">
        <v>0</v>
      </c>
      <c r="AG2531" s="8">
        <v>0</v>
      </c>
      <c r="AH2531" s="8">
        <v>0</v>
      </c>
      <c r="AI2531" s="8">
        <v>0</v>
      </c>
      <c r="AJ2531" s="8">
        <v>0</v>
      </c>
      <c r="AK2531" s="8">
        <v>0</v>
      </c>
      <c r="AL2531" s="8">
        <v>0</v>
      </c>
      <c r="AM2531" s="8">
        <v>0</v>
      </c>
      <c r="AN2531" s="8">
        <v>0</v>
      </c>
      <c r="AO2531" s="8">
        <v>0</v>
      </c>
      <c r="AP2531" s="8">
        <v>0</v>
      </c>
      <c r="AQ2531" s="8">
        <v>0</v>
      </c>
      <c r="AR2531" s="8">
        <v>0</v>
      </c>
      <c r="AS2531" s="8">
        <v>0</v>
      </c>
      <c r="AT2531" s="8">
        <v>0</v>
      </c>
      <c r="AU2531" s="7">
        <v>0</v>
      </c>
      <c r="AV2531" s="7">
        <v>0</v>
      </c>
      <c r="AW2531" s="7">
        <v>0</v>
      </c>
      <c r="AX2531" s="7">
        <v>0</v>
      </c>
      <c r="AY2531" s="7">
        <v>1.4399621212121212</v>
      </c>
      <c r="AZ2531" s="7">
        <v>0.3</v>
      </c>
      <c r="BA2531" s="7">
        <v>0</v>
      </c>
      <c r="BB2531" s="7">
        <v>1.7399621212121212</v>
      </c>
      <c r="BC2531" s="8">
        <v>0</v>
      </c>
      <c r="BD2531" s="8">
        <v>0</v>
      </c>
      <c r="BE2531" s="8">
        <v>0</v>
      </c>
      <c r="BF2531" s="8">
        <v>0</v>
      </c>
      <c r="BG2531" s="8">
        <v>0</v>
      </c>
      <c r="BH2531" s="8">
        <v>0</v>
      </c>
      <c r="BI2531" s="8">
        <v>0</v>
      </c>
      <c r="BJ2531" s="8">
        <v>0</v>
      </c>
      <c r="BK2531" s="8">
        <v>0</v>
      </c>
      <c r="BL2531" s="8">
        <v>0</v>
      </c>
      <c r="BM2531" s="8">
        <v>0</v>
      </c>
      <c r="BN2531" s="8">
        <v>0</v>
      </c>
      <c r="BO2531" s="8">
        <v>0</v>
      </c>
      <c r="BP2531" s="8">
        <v>0</v>
      </c>
      <c r="BQ2531" s="8">
        <v>0</v>
      </c>
      <c r="BR2531" s="8">
        <v>0</v>
      </c>
    </row>
    <row r="2532" spans="1:70" x14ac:dyDescent="0.25">
      <c r="A2532" s="6">
        <v>35333504</v>
      </c>
      <c r="B2532" t="s">
        <v>4461</v>
      </c>
      <c r="C2532" s="7" t="s">
        <v>82</v>
      </c>
      <c r="D2532" s="7" t="s">
        <v>94</v>
      </c>
      <c r="E2532" s="7" t="s">
        <v>83</v>
      </c>
      <c r="F2532" t="s">
        <v>2507</v>
      </c>
      <c r="G2532" t="s">
        <v>2848</v>
      </c>
      <c r="H2532" t="s">
        <v>1798</v>
      </c>
      <c r="I2532" t="s">
        <v>108</v>
      </c>
      <c r="J2532" t="s">
        <v>78</v>
      </c>
      <c r="K2532" t="s">
        <v>109</v>
      </c>
      <c r="L2532">
        <v>38.999192358800002</v>
      </c>
      <c r="M2532">
        <v>-121.13627426639999</v>
      </c>
      <c r="N2532" s="7" t="s">
        <v>2295</v>
      </c>
      <c r="O2532" s="7" t="s">
        <v>4457</v>
      </c>
      <c r="P2532" s="7" t="s">
        <v>2297</v>
      </c>
      <c r="Q2532" s="7" t="s">
        <v>141</v>
      </c>
      <c r="R2532" s="7">
        <v>118</v>
      </c>
      <c r="S2532" s="7">
        <v>2685</v>
      </c>
      <c r="T2532" s="7" t="s">
        <v>220</v>
      </c>
      <c r="U2532" s="7" t="s">
        <v>216</v>
      </c>
      <c r="V2532" s="7" t="s">
        <v>222</v>
      </c>
      <c r="W2532" s="8">
        <v>0</v>
      </c>
      <c r="X2532" s="8">
        <v>0.45</v>
      </c>
      <c r="Y2532" s="8">
        <v>0</v>
      </c>
      <c r="Z2532" s="8">
        <v>0.45</v>
      </c>
      <c r="AA2532" s="8">
        <v>0</v>
      </c>
      <c r="AB2532" s="8">
        <v>0</v>
      </c>
      <c r="AC2532" s="8">
        <v>0</v>
      </c>
      <c r="AD2532" s="8">
        <v>0</v>
      </c>
      <c r="AE2532" s="8">
        <v>0</v>
      </c>
      <c r="AF2532" s="8">
        <v>0</v>
      </c>
      <c r="AG2532" s="8">
        <v>0</v>
      </c>
      <c r="AH2532" s="8">
        <v>0</v>
      </c>
      <c r="AI2532" s="8">
        <v>0</v>
      </c>
      <c r="AJ2532" s="8">
        <v>0</v>
      </c>
      <c r="AK2532" s="8">
        <v>0</v>
      </c>
      <c r="AL2532" s="8">
        <v>0</v>
      </c>
      <c r="AM2532" s="8">
        <v>0</v>
      </c>
      <c r="AN2532" s="8">
        <v>0</v>
      </c>
      <c r="AO2532" s="8">
        <v>0</v>
      </c>
      <c r="AP2532" s="8">
        <v>0</v>
      </c>
      <c r="AQ2532" s="8">
        <v>0</v>
      </c>
      <c r="AR2532" s="8">
        <v>0</v>
      </c>
      <c r="AS2532" s="8">
        <v>0</v>
      </c>
      <c r="AT2532" s="8">
        <v>0</v>
      </c>
      <c r="AU2532" s="7">
        <v>0</v>
      </c>
      <c r="AV2532" s="7">
        <v>0</v>
      </c>
      <c r="AW2532" s="7">
        <v>0</v>
      </c>
      <c r="AX2532" s="7">
        <v>0</v>
      </c>
      <c r="AY2532" s="7">
        <v>0</v>
      </c>
      <c r="AZ2532" s="7">
        <v>0.45</v>
      </c>
      <c r="BA2532" s="7">
        <v>0</v>
      </c>
      <c r="BB2532" s="7">
        <v>0.45</v>
      </c>
      <c r="BC2532" s="8">
        <v>0</v>
      </c>
      <c r="BD2532" s="8">
        <v>0</v>
      </c>
      <c r="BE2532" s="8">
        <v>0</v>
      </c>
      <c r="BF2532" s="8">
        <v>0</v>
      </c>
      <c r="BG2532" s="8">
        <v>0</v>
      </c>
      <c r="BH2532" s="8">
        <v>0</v>
      </c>
      <c r="BI2532" s="8">
        <v>0</v>
      </c>
      <c r="BJ2532" s="8">
        <v>0</v>
      </c>
      <c r="BK2532" s="8">
        <v>0</v>
      </c>
      <c r="BL2532" s="8">
        <v>0</v>
      </c>
      <c r="BM2532" s="8">
        <v>0</v>
      </c>
      <c r="BN2532" s="8">
        <v>0</v>
      </c>
      <c r="BO2532" s="8">
        <v>0</v>
      </c>
      <c r="BP2532" s="8">
        <v>0</v>
      </c>
      <c r="BQ2532" s="8">
        <v>0</v>
      </c>
      <c r="BR2532" s="8">
        <v>0</v>
      </c>
    </row>
    <row r="2533" spans="1:70" x14ac:dyDescent="0.25">
      <c r="A2533" s="6">
        <v>35333505</v>
      </c>
      <c r="B2533" t="s">
        <v>4462</v>
      </c>
      <c r="C2533" s="7" t="s">
        <v>82</v>
      </c>
      <c r="D2533" s="7" t="s">
        <v>94</v>
      </c>
      <c r="E2533" s="7" t="s">
        <v>83</v>
      </c>
      <c r="F2533" t="s">
        <v>2507</v>
      </c>
      <c r="G2533" t="s">
        <v>2848</v>
      </c>
      <c r="H2533" t="s">
        <v>1798</v>
      </c>
      <c r="I2533" t="s">
        <v>108</v>
      </c>
      <c r="J2533" t="s">
        <v>78</v>
      </c>
      <c r="K2533" t="s">
        <v>109</v>
      </c>
      <c r="L2533">
        <v>38.9991970576</v>
      </c>
      <c r="M2533">
        <v>-121.14295386320001</v>
      </c>
      <c r="N2533" s="7" t="s">
        <v>2295</v>
      </c>
      <c r="O2533" s="7" t="s">
        <v>4457</v>
      </c>
      <c r="P2533" s="7" t="s">
        <v>2297</v>
      </c>
      <c r="Q2533" s="7" t="s">
        <v>141</v>
      </c>
      <c r="R2533" s="7">
        <v>118</v>
      </c>
      <c r="S2533" s="7">
        <v>2685</v>
      </c>
      <c r="T2533" s="7" t="s">
        <v>220</v>
      </c>
      <c r="U2533" s="7"/>
      <c r="V2533" s="7" t="s">
        <v>362</v>
      </c>
      <c r="W2533" s="8">
        <v>0.85</v>
      </c>
      <c r="X2533" s="8">
        <v>0</v>
      </c>
      <c r="Y2533" s="8">
        <v>0</v>
      </c>
      <c r="Z2533" s="8">
        <v>0.85</v>
      </c>
      <c r="AA2533" s="8">
        <v>0</v>
      </c>
      <c r="AB2533" s="8">
        <v>0</v>
      </c>
      <c r="AC2533" s="8">
        <v>0</v>
      </c>
      <c r="AD2533" s="8">
        <v>0</v>
      </c>
      <c r="AE2533" s="8">
        <v>0</v>
      </c>
      <c r="AF2533" s="8">
        <v>0</v>
      </c>
      <c r="AG2533" s="8">
        <v>0</v>
      </c>
      <c r="AH2533" s="8">
        <v>0</v>
      </c>
      <c r="AI2533" s="8">
        <v>0</v>
      </c>
      <c r="AJ2533" s="8">
        <v>0</v>
      </c>
      <c r="AK2533" s="8">
        <v>0</v>
      </c>
      <c r="AL2533" s="8">
        <v>0</v>
      </c>
      <c r="AM2533" s="8">
        <v>0</v>
      </c>
      <c r="AN2533" s="8">
        <v>0</v>
      </c>
      <c r="AO2533" s="8">
        <v>0</v>
      </c>
      <c r="AP2533" s="8">
        <v>0</v>
      </c>
      <c r="AQ2533" s="8">
        <v>0</v>
      </c>
      <c r="AR2533" s="8">
        <v>0</v>
      </c>
      <c r="AS2533" s="8">
        <v>0</v>
      </c>
      <c r="AT2533" s="8">
        <v>0</v>
      </c>
      <c r="AU2533" s="7">
        <v>0</v>
      </c>
      <c r="AV2533" s="7">
        <v>0</v>
      </c>
      <c r="AW2533" s="7">
        <v>0</v>
      </c>
      <c r="AX2533" s="7">
        <v>0</v>
      </c>
      <c r="AY2533" s="7">
        <v>0</v>
      </c>
      <c r="AZ2533" s="7">
        <v>0</v>
      </c>
      <c r="BA2533" s="7">
        <v>0</v>
      </c>
      <c r="BB2533" s="7">
        <v>0</v>
      </c>
      <c r="BC2533" s="8">
        <v>0.85</v>
      </c>
      <c r="BD2533" s="8">
        <v>0</v>
      </c>
      <c r="BE2533" s="8">
        <v>0</v>
      </c>
      <c r="BF2533" s="8">
        <v>0.85</v>
      </c>
      <c r="BG2533" s="8">
        <v>0</v>
      </c>
      <c r="BH2533" s="8">
        <v>0</v>
      </c>
      <c r="BI2533" s="8">
        <v>0</v>
      </c>
      <c r="BJ2533" s="8">
        <v>0</v>
      </c>
      <c r="BK2533" s="8">
        <v>0</v>
      </c>
      <c r="BL2533" s="8">
        <v>0</v>
      </c>
      <c r="BM2533" s="8">
        <v>0</v>
      </c>
      <c r="BN2533" s="8">
        <v>0</v>
      </c>
      <c r="BO2533" s="8">
        <v>0</v>
      </c>
      <c r="BP2533" s="8">
        <v>0</v>
      </c>
      <c r="BQ2533" s="8">
        <v>0</v>
      </c>
      <c r="BR2533" s="8">
        <v>0</v>
      </c>
    </row>
    <row r="2534" spans="1:70" x14ac:dyDescent="0.25">
      <c r="A2534" s="6">
        <v>35333506</v>
      </c>
      <c r="B2534" t="s">
        <v>4463</v>
      </c>
      <c r="C2534" s="7" t="s">
        <v>421</v>
      </c>
      <c r="D2534" s="7" t="s">
        <v>94</v>
      </c>
      <c r="E2534" s="7" t="s">
        <v>421</v>
      </c>
      <c r="F2534" t="s">
        <v>2507</v>
      </c>
      <c r="G2534" t="s">
        <v>2848</v>
      </c>
      <c r="H2534" t="s">
        <v>1798</v>
      </c>
      <c r="I2534" t="s">
        <v>108</v>
      </c>
      <c r="J2534" t="s">
        <v>78</v>
      </c>
      <c r="K2534" t="s">
        <v>109</v>
      </c>
      <c r="L2534">
        <v>38.999465243800003</v>
      </c>
      <c r="M2534">
        <v>-121.122003771</v>
      </c>
      <c r="N2534" s="7" t="s">
        <v>2295</v>
      </c>
      <c r="O2534" s="7" t="s">
        <v>4457</v>
      </c>
      <c r="P2534" s="7" t="s">
        <v>2297</v>
      </c>
      <c r="Q2534" s="7" t="s">
        <v>141</v>
      </c>
      <c r="R2534" s="7">
        <v>118</v>
      </c>
      <c r="S2534" s="7">
        <v>2685</v>
      </c>
      <c r="T2534" s="7" t="s">
        <v>220</v>
      </c>
      <c r="U2534" s="7"/>
      <c r="V2534" s="7" t="s">
        <v>3749</v>
      </c>
      <c r="W2534" s="8">
        <v>1.7600378787878788</v>
      </c>
      <c r="X2534" s="8">
        <v>0</v>
      </c>
      <c r="Y2534" s="8">
        <v>0</v>
      </c>
      <c r="Z2534" s="8">
        <v>1.7600378787878788</v>
      </c>
      <c r="AA2534" s="8">
        <v>0</v>
      </c>
      <c r="AB2534" s="8">
        <v>0</v>
      </c>
      <c r="AC2534" s="8">
        <v>0</v>
      </c>
      <c r="AD2534" s="8">
        <v>0</v>
      </c>
      <c r="AE2534" s="8">
        <v>0</v>
      </c>
      <c r="AF2534" s="8">
        <v>0</v>
      </c>
      <c r="AG2534" s="8">
        <v>0</v>
      </c>
      <c r="AH2534" s="8">
        <v>0</v>
      </c>
      <c r="AI2534" s="8">
        <v>0</v>
      </c>
      <c r="AJ2534" s="8">
        <v>0</v>
      </c>
      <c r="AK2534" s="8">
        <v>0</v>
      </c>
      <c r="AL2534" s="8">
        <v>0</v>
      </c>
      <c r="AM2534" s="8">
        <v>0</v>
      </c>
      <c r="AN2534" s="8">
        <v>0</v>
      </c>
      <c r="AO2534" s="8">
        <v>0</v>
      </c>
      <c r="AP2534" s="8">
        <v>0</v>
      </c>
      <c r="AQ2534" s="8">
        <v>0</v>
      </c>
      <c r="AR2534" s="8">
        <v>0</v>
      </c>
      <c r="AS2534" s="8">
        <v>0</v>
      </c>
      <c r="AT2534" s="8">
        <v>0</v>
      </c>
      <c r="AU2534" s="7">
        <v>0</v>
      </c>
      <c r="AV2534" s="7">
        <v>0</v>
      </c>
      <c r="AW2534" s="7">
        <v>0</v>
      </c>
      <c r="AX2534" s="7">
        <v>0</v>
      </c>
      <c r="AY2534" s="7">
        <v>0</v>
      </c>
      <c r="AZ2534" s="7">
        <v>0</v>
      </c>
      <c r="BA2534" s="7">
        <v>0</v>
      </c>
      <c r="BB2534" s="7">
        <v>0</v>
      </c>
      <c r="BC2534" s="8">
        <v>1.7600378787878788</v>
      </c>
      <c r="BD2534" s="8">
        <v>0</v>
      </c>
      <c r="BE2534" s="8">
        <v>0</v>
      </c>
      <c r="BF2534" s="8">
        <v>1.7600378787878788</v>
      </c>
      <c r="BG2534" s="8">
        <v>0</v>
      </c>
      <c r="BH2534" s="8">
        <v>0</v>
      </c>
      <c r="BI2534" s="8">
        <v>0</v>
      </c>
      <c r="BJ2534" s="8">
        <v>0</v>
      </c>
      <c r="BK2534" s="8">
        <v>0</v>
      </c>
      <c r="BL2534" s="8">
        <v>0</v>
      </c>
      <c r="BM2534" s="8">
        <v>0</v>
      </c>
      <c r="BN2534" s="8">
        <v>0</v>
      </c>
      <c r="BO2534" s="8">
        <v>0</v>
      </c>
      <c r="BP2534" s="8">
        <v>0</v>
      </c>
      <c r="BQ2534" s="8">
        <v>0</v>
      </c>
      <c r="BR2534" s="8">
        <v>0</v>
      </c>
    </row>
    <row r="2535" spans="1:70" x14ac:dyDescent="0.25">
      <c r="A2535" s="6">
        <v>35333507</v>
      </c>
      <c r="B2535" t="s">
        <v>4464</v>
      </c>
      <c r="C2535" s="7" t="s">
        <v>82</v>
      </c>
      <c r="D2535" s="7" t="s">
        <v>94</v>
      </c>
      <c r="E2535" s="7" t="s">
        <v>83</v>
      </c>
      <c r="F2535" t="s">
        <v>2507</v>
      </c>
      <c r="G2535" t="s">
        <v>2848</v>
      </c>
      <c r="H2535" t="s">
        <v>1798</v>
      </c>
      <c r="I2535" t="s">
        <v>108</v>
      </c>
      <c r="J2535" t="s">
        <v>78</v>
      </c>
      <c r="K2535" t="s">
        <v>109</v>
      </c>
      <c r="L2535">
        <v>39.000312756500001</v>
      </c>
      <c r="M2535">
        <v>-121.12760656810001</v>
      </c>
      <c r="N2535" s="7" t="s">
        <v>2295</v>
      </c>
      <c r="O2535" s="7" t="s">
        <v>4457</v>
      </c>
      <c r="P2535" s="7" t="s">
        <v>2297</v>
      </c>
      <c r="Q2535" s="7" t="s">
        <v>141</v>
      </c>
      <c r="R2535" s="7">
        <v>118</v>
      </c>
      <c r="S2535" s="7">
        <v>2685</v>
      </c>
      <c r="T2535" s="7" t="s">
        <v>220</v>
      </c>
      <c r="U2535" s="7"/>
      <c r="V2535" s="7" t="s">
        <v>362</v>
      </c>
      <c r="W2535" s="8">
        <v>1.4</v>
      </c>
      <c r="X2535" s="8">
        <v>0</v>
      </c>
      <c r="Y2535" s="8">
        <v>0</v>
      </c>
      <c r="Z2535" s="8">
        <v>1.4</v>
      </c>
      <c r="AA2535" s="8">
        <v>0</v>
      </c>
      <c r="AB2535" s="8">
        <v>0</v>
      </c>
      <c r="AC2535" s="8">
        <v>0</v>
      </c>
      <c r="AD2535" s="8">
        <v>0</v>
      </c>
      <c r="AE2535" s="8">
        <v>0</v>
      </c>
      <c r="AF2535" s="8">
        <v>0</v>
      </c>
      <c r="AG2535" s="8">
        <v>0</v>
      </c>
      <c r="AH2535" s="8">
        <v>0</v>
      </c>
      <c r="AI2535" s="8">
        <v>0</v>
      </c>
      <c r="AJ2535" s="8">
        <v>0</v>
      </c>
      <c r="AK2535" s="8">
        <v>0</v>
      </c>
      <c r="AL2535" s="8">
        <v>0</v>
      </c>
      <c r="AM2535" s="8">
        <v>0</v>
      </c>
      <c r="AN2535" s="8">
        <v>0</v>
      </c>
      <c r="AO2535" s="8">
        <v>0</v>
      </c>
      <c r="AP2535" s="8">
        <v>0</v>
      </c>
      <c r="AQ2535" s="8">
        <v>0</v>
      </c>
      <c r="AR2535" s="8">
        <v>0</v>
      </c>
      <c r="AS2535" s="8">
        <v>0</v>
      </c>
      <c r="AT2535" s="8">
        <v>0</v>
      </c>
      <c r="AU2535" s="7">
        <v>0</v>
      </c>
      <c r="AV2535" s="7">
        <v>0</v>
      </c>
      <c r="AW2535" s="7">
        <v>0</v>
      </c>
      <c r="AX2535" s="7">
        <v>0</v>
      </c>
      <c r="AY2535" s="7">
        <v>0</v>
      </c>
      <c r="AZ2535" s="7">
        <v>0</v>
      </c>
      <c r="BA2535" s="7">
        <v>0</v>
      </c>
      <c r="BB2535" s="7">
        <v>0</v>
      </c>
      <c r="BC2535" s="8">
        <v>1.4</v>
      </c>
      <c r="BD2535" s="8">
        <v>0</v>
      </c>
      <c r="BE2535" s="8">
        <v>0</v>
      </c>
      <c r="BF2535" s="8">
        <v>1.4</v>
      </c>
      <c r="BG2535" s="8">
        <v>0</v>
      </c>
      <c r="BH2535" s="8">
        <v>0</v>
      </c>
      <c r="BI2535" s="8">
        <v>0</v>
      </c>
      <c r="BJ2535" s="8">
        <v>0</v>
      </c>
      <c r="BK2535" s="8">
        <v>0</v>
      </c>
      <c r="BL2535" s="8">
        <v>0</v>
      </c>
      <c r="BM2535" s="8">
        <v>0</v>
      </c>
      <c r="BN2535" s="8">
        <v>0</v>
      </c>
      <c r="BO2535" s="8">
        <v>0</v>
      </c>
      <c r="BP2535" s="8">
        <v>0</v>
      </c>
      <c r="BQ2535" s="8">
        <v>0</v>
      </c>
      <c r="BR2535" s="8">
        <v>0</v>
      </c>
    </row>
    <row r="2536" spans="1:70" x14ac:dyDescent="0.25">
      <c r="A2536" s="6">
        <v>35333508</v>
      </c>
      <c r="B2536" t="s">
        <v>4465</v>
      </c>
      <c r="C2536" s="7" t="s">
        <v>421</v>
      </c>
      <c r="D2536" s="7" t="s">
        <v>94</v>
      </c>
      <c r="E2536" s="7" t="s">
        <v>421</v>
      </c>
      <c r="F2536" t="s">
        <v>2507</v>
      </c>
      <c r="G2536" t="s">
        <v>2848</v>
      </c>
      <c r="H2536" t="s">
        <v>1798</v>
      </c>
      <c r="I2536" t="s">
        <v>108</v>
      </c>
      <c r="J2536" t="s">
        <v>78</v>
      </c>
      <c r="K2536" t="s">
        <v>109</v>
      </c>
      <c r="L2536">
        <v>39.008302560600001</v>
      </c>
      <c r="M2536">
        <v>-121.12468085179999</v>
      </c>
      <c r="N2536" s="7" t="s">
        <v>2295</v>
      </c>
      <c r="O2536" s="7" t="s">
        <v>4457</v>
      </c>
      <c r="P2536" s="7" t="s">
        <v>2297</v>
      </c>
      <c r="Q2536" s="7" t="s">
        <v>141</v>
      </c>
      <c r="R2536" s="7">
        <v>118</v>
      </c>
      <c r="S2536" s="7">
        <v>2685</v>
      </c>
      <c r="T2536" s="7" t="s">
        <v>220</v>
      </c>
      <c r="U2536" s="7"/>
      <c r="V2536" s="7" t="s">
        <v>3749</v>
      </c>
      <c r="W2536" s="8">
        <v>1.5100378787878788</v>
      </c>
      <c r="X2536" s="8">
        <v>0</v>
      </c>
      <c r="Y2536" s="8">
        <v>0</v>
      </c>
      <c r="Z2536" s="8">
        <v>1.5100378787878788</v>
      </c>
      <c r="AA2536" s="8">
        <v>0</v>
      </c>
      <c r="AB2536" s="8">
        <v>0</v>
      </c>
      <c r="AC2536" s="8">
        <v>0</v>
      </c>
      <c r="AD2536" s="8">
        <v>0</v>
      </c>
      <c r="AE2536" s="8">
        <v>0</v>
      </c>
      <c r="AF2536" s="8">
        <v>0</v>
      </c>
      <c r="AG2536" s="8">
        <v>0</v>
      </c>
      <c r="AH2536" s="8">
        <v>0</v>
      </c>
      <c r="AI2536" s="8">
        <v>0</v>
      </c>
      <c r="AJ2536" s="8">
        <v>0</v>
      </c>
      <c r="AK2536" s="8">
        <v>0</v>
      </c>
      <c r="AL2536" s="8">
        <v>0</v>
      </c>
      <c r="AM2536" s="8">
        <v>0</v>
      </c>
      <c r="AN2536" s="8">
        <v>0</v>
      </c>
      <c r="AO2536" s="8">
        <v>0</v>
      </c>
      <c r="AP2536" s="8">
        <v>0</v>
      </c>
      <c r="AQ2536" s="8">
        <v>0</v>
      </c>
      <c r="AR2536" s="8">
        <v>0</v>
      </c>
      <c r="AS2536" s="8">
        <v>0</v>
      </c>
      <c r="AT2536" s="8">
        <v>0</v>
      </c>
      <c r="AU2536" s="7">
        <v>0</v>
      </c>
      <c r="AV2536" s="7">
        <v>0</v>
      </c>
      <c r="AW2536" s="7">
        <v>0</v>
      </c>
      <c r="AX2536" s="7">
        <v>0</v>
      </c>
      <c r="AY2536" s="7">
        <v>0</v>
      </c>
      <c r="AZ2536" s="7">
        <v>0</v>
      </c>
      <c r="BA2536" s="7">
        <v>0</v>
      </c>
      <c r="BB2536" s="7">
        <v>0</v>
      </c>
      <c r="BC2536" s="8">
        <v>1.5100378787878788</v>
      </c>
      <c r="BD2536" s="8">
        <v>0</v>
      </c>
      <c r="BE2536" s="8">
        <v>0</v>
      </c>
      <c r="BF2536" s="8">
        <v>1.5100378787878788</v>
      </c>
      <c r="BG2536" s="8">
        <v>0</v>
      </c>
      <c r="BH2536" s="8">
        <v>0</v>
      </c>
      <c r="BI2536" s="8">
        <v>0</v>
      </c>
      <c r="BJ2536" s="8">
        <v>0</v>
      </c>
      <c r="BK2536" s="8">
        <v>0</v>
      </c>
      <c r="BL2536" s="8">
        <v>0</v>
      </c>
      <c r="BM2536" s="8">
        <v>0</v>
      </c>
      <c r="BN2536" s="8">
        <v>0</v>
      </c>
      <c r="BO2536" s="8">
        <v>0</v>
      </c>
      <c r="BP2536" s="8">
        <v>0</v>
      </c>
      <c r="BQ2536" s="8">
        <v>0</v>
      </c>
      <c r="BR2536" s="8">
        <v>0</v>
      </c>
    </row>
    <row r="2537" spans="1:70" x14ac:dyDescent="0.25">
      <c r="A2537" s="6">
        <v>35333509</v>
      </c>
      <c r="B2537" t="s">
        <v>4466</v>
      </c>
      <c r="C2537" s="7" t="s">
        <v>82</v>
      </c>
      <c r="D2537" s="7" t="s">
        <v>94</v>
      </c>
      <c r="E2537" s="7" t="s">
        <v>83</v>
      </c>
      <c r="F2537" t="s">
        <v>2507</v>
      </c>
      <c r="G2537" t="s">
        <v>2848</v>
      </c>
      <c r="H2537" t="s">
        <v>1798</v>
      </c>
      <c r="I2537" t="s">
        <v>108</v>
      </c>
      <c r="J2537" t="s">
        <v>78</v>
      </c>
      <c r="K2537" t="s">
        <v>109</v>
      </c>
      <c r="L2537">
        <v>39.014535345900001</v>
      </c>
      <c r="M2537">
        <v>-121.1236410721</v>
      </c>
      <c r="N2537" s="7" t="s">
        <v>2295</v>
      </c>
      <c r="O2537" s="7" t="s">
        <v>4457</v>
      </c>
      <c r="P2537" s="7" t="s">
        <v>2297</v>
      </c>
      <c r="Q2537" s="7" t="s">
        <v>141</v>
      </c>
      <c r="R2537" s="7">
        <v>118</v>
      </c>
      <c r="S2537" s="7">
        <v>2685</v>
      </c>
      <c r="T2537" s="7" t="s">
        <v>220</v>
      </c>
      <c r="U2537" s="7"/>
      <c r="V2537" s="7" t="s">
        <v>362</v>
      </c>
      <c r="W2537" s="8">
        <v>1.4100378787878789</v>
      </c>
      <c r="X2537" s="8">
        <v>0</v>
      </c>
      <c r="Y2537" s="8">
        <v>0</v>
      </c>
      <c r="Z2537" s="8">
        <v>1.4100378787878789</v>
      </c>
      <c r="AA2537" s="8">
        <v>0</v>
      </c>
      <c r="AB2537" s="8">
        <v>0</v>
      </c>
      <c r="AC2537" s="8">
        <v>0</v>
      </c>
      <c r="AD2537" s="8">
        <v>0</v>
      </c>
      <c r="AE2537" s="8">
        <v>0</v>
      </c>
      <c r="AF2537" s="8">
        <v>0</v>
      </c>
      <c r="AG2537" s="8">
        <v>0</v>
      </c>
      <c r="AH2537" s="8">
        <v>0</v>
      </c>
      <c r="AI2537" s="8">
        <v>0</v>
      </c>
      <c r="AJ2537" s="8">
        <v>0</v>
      </c>
      <c r="AK2537" s="8">
        <v>0</v>
      </c>
      <c r="AL2537" s="8">
        <v>0</v>
      </c>
      <c r="AM2537" s="8">
        <v>0</v>
      </c>
      <c r="AN2537" s="8">
        <v>0</v>
      </c>
      <c r="AO2537" s="8">
        <v>0</v>
      </c>
      <c r="AP2537" s="8">
        <v>0</v>
      </c>
      <c r="AQ2537" s="8">
        <v>0</v>
      </c>
      <c r="AR2537" s="8">
        <v>0</v>
      </c>
      <c r="AS2537" s="8">
        <v>0</v>
      </c>
      <c r="AT2537" s="8">
        <v>0</v>
      </c>
      <c r="AU2537" s="7">
        <v>0</v>
      </c>
      <c r="AV2537" s="7">
        <v>0</v>
      </c>
      <c r="AW2537" s="7">
        <v>0</v>
      </c>
      <c r="AX2537" s="7">
        <v>0</v>
      </c>
      <c r="AY2537" s="7">
        <v>0</v>
      </c>
      <c r="AZ2537" s="7">
        <v>0</v>
      </c>
      <c r="BA2537" s="7">
        <v>0</v>
      </c>
      <c r="BB2537" s="7">
        <v>0</v>
      </c>
      <c r="BC2537" s="8">
        <v>1.4100378787878789</v>
      </c>
      <c r="BD2537" s="8">
        <v>0</v>
      </c>
      <c r="BE2537" s="8">
        <v>0</v>
      </c>
      <c r="BF2537" s="8">
        <v>1.4100378787878789</v>
      </c>
      <c r="BG2537" s="8">
        <v>0</v>
      </c>
      <c r="BH2537" s="8">
        <v>0</v>
      </c>
      <c r="BI2537" s="8">
        <v>0</v>
      </c>
      <c r="BJ2537" s="8">
        <v>0</v>
      </c>
      <c r="BK2537" s="8">
        <v>0</v>
      </c>
      <c r="BL2537" s="8">
        <v>0</v>
      </c>
      <c r="BM2537" s="8">
        <v>0</v>
      </c>
      <c r="BN2537" s="8">
        <v>0</v>
      </c>
      <c r="BO2537" s="8">
        <v>0</v>
      </c>
      <c r="BP2537" s="8">
        <v>0</v>
      </c>
      <c r="BQ2537" s="8">
        <v>0</v>
      </c>
      <c r="BR2537" s="8">
        <v>0</v>
      </c>
    </row>
    <row r="2538" spans="1:70" x14ac:dyDescent="0.25">
      <c r="A2538" s="6">
        <v>35333510</v>
      </c>
      <c r="B2538" t="s">
        <v>4467</v>
      </c>
      <c r="C2538" s="7" t="s">
        <v>421</v>
      </c>
      <c r="D2538" s="7" t="s">
        <v>94</v>
      </c>
      <c r="E2538" s="7" t="s">
        <v>421</v>
      </c>
      <c r="F2538" t="s">
        <v>2507</v>
      </c>
      <c r="G2538" t="s">
        <v>2848</v>
      </c>
      <c r="H2538" t="s">
        <v>1798</v>
      </c>
      <c r="I2538" t="s">
        <v>108</v>
      </c>
      <c r="J2538" t="s">
        <v>78</v>
      </c>
      <c r="K2538" t="s">
        <v>109</v>
      </c>
      <c r="L2538">
        <v>39.0080952637</v>
      </c>
      <c r="M2538">
        <v>-121.14823904070001</v>
      </c>
      <c r="N2538" s="7" t="s">
        <v>2295</v>
      </c>
      <c r="O2538" s="7" t="s">
        <v>4457</v>
      </c>
      <c r="P2538" s="7" t="s">
        <v>2297</v>
      </c>
      <c r="Q2538" s="7" t="s">
        <v>141</v>
      </c>
      <c r="R2538" s="7">
        <v>118</v>
      </c>
      <c r="S2538" s="7">
        <v>2685</v>
      </c>
      <c r="T2538" s="7" t="s">
        <v>220</v>
      </c>
      <c r="U2538" s="7"/>
      <c r="V2538" s="7" t="s">
        <v>3749</v>
      </c>
      <c r="W2538" s="8">
        <v>0.63996212121212126</v>
      </c>
      <c r="X2538" s="8">
        <v>0</v>
      </c>
      <c r="Y2538" s="8">
        <v>0</v>
      </c>
      <c r="Z2538" s="8">
        <v>0.63996212121212126</v>
      </c>
      <c r="AA2538" s="8">
        <v>0</v>
      </c>
      <c r="AB2538" s="8">
        <v>0</v>
      </c>
      <c r="AC2538" s="8">
        <v>0</v>
      </c>
      <c r="AD2538" s="8">
        <v>0</v>
      </c>
      <c r="AE2538" s="8">
        <v>0</v>
      </c>
      <c r="AF2538" s="8">
        <v>0</v>
      </c>
      <c r="AG2538" s="8">
        <v>0</v>
      </c>
      <c r="AH2538" s="8">
        <v>0</v>
      </c>
      <c r="AI2538" s="8">
        <v>0</v>
      </c>
      <c r="AJ2538" s="8">
        <v>0</v>
      </c>
      <c r="AK2538" s="8">
        <v>0</v>
      </c>
      <c r="AL2538" s="8">
        <v>0</v>
      </c>
      <c r="AM2538" s="8">
        <v>0</v>
      </c>
      <c r="AN2538" s="8">
        <v>0</v>
      </c>
      <c r="AO2538" s="8">
        <v>0</v>
      </c>
      <c r="AP2538" s="8">
        <v>0</v>
      </c>
      <c r="AQ2538" s="8">
        <v>0</v>
      </c>
      <c r="AR2538" s="8">
        <v>0</v>
      </c>
      <c r="AS2538" s="8">
        <v>0</v>
      </c>
      <c r="AT2538" s="8">
        <v>0</v>
      </c>
      <c r="AU2538" s="7">
        <v>0</v>
      </c>
      <c r="AV2538" s="7">
        <v>0</v>
      </c>
      <c r="AW2538" s="7">
        <v>0</v>
      </c>
      <c r="AX2538" s="7">
        <v>0</v>
      </c>
      <c r="AY2538" s="7">
        <v>0</v>
      </c>
      <c r="AZ2538" s="7">
        <v>0</v>
      </c>
      <c r="BA2538" s="7">
        <v>0</v>
      </c>
      <c r="BB2538" s="7">
        <v>0</v>
      </c>
      <c r="BC2538" s="8">
        <v>0.63996212121212126</v>
      </c>
      <c r="BD2538" s="8">
        <v>0</v>
      </c>
      <c r="BE2538" s="8">
        <v>0</v>
      </c>
      <c r="BF2538" s="8">
        <v>0.63996212121212126</v>
      </c>
      <c r="BG2538" s="8">
        <v>0</v>
      </c>
      <c r="BH2538" s="8">
        <v>0</v>
      </c>
      <c r="BI2538" s="8">
        <v>0</v>
      </c>
      <c r="BJ2538" s="8">
        <v>0</v>
      </c>
      <c r="BK2538" s="8">
        <v>0</v>
      </c>
      <c r="BL2538" s="8">
        <v>0</v>
      </c>
      <c r="BM2538" s="8">
        <v>0</v>
      </c>
      <c r="BN2538" s="8">
        <v>0</v>
      </c>
      <c r="BO2538" s="8">
        <v>0</v>
      </c>
      <c r="BP2538" s="8">
        <v>0</v>
      </c>
      <c r="BQ2538" s="8">
        <v>0</v>
      </c>
      <c r="BR2538" s="8">
        <v>0</v>
      </c>
    </row>
    <row r="2539" spans="1:70" x14ac:dyDescent="0.25">
      <c r="A2539" s="6">
        <v>35334231</v>
      </c>
      <c r="B2539" t="s">
        <v>4468</v>
      </c>
      <c r="C2539" s="7" t="s">
        <v>82</v>
      </c>
      <c r="D2539" s="7" t="s">
        <v>94</v>
      </c>
      <c r="E2539" s="7" t="s">
        <v>83</v>
      </c>
      <c r="F2539" t="s">
        <v>2507</v>
      </c>
      <c r="G2539" t="s">
        <v>2848</v>
      </c>
      <c r="H2539" t="s">
        <v>1798</v>
      </c>
      <c r="I2539" t="s">
        <v>108</v>
      </c>
      <c r="J2539" t="s">
        <v>78</v>
      </c>
      <c r="K2539" t="s">
        <v>109</v>
      </c>
      <c r="L2539">
        <v>38.9855659499</v>
      </c>
      <c r="M2539">
        <v>-121.1101579857</v>
      </c>
      <c r="N2539" s="7" t="s">
        <v>2295</v>
      </c>
      <c r="O2539" s="7" t="s">
        <v>4457</v>
      </c>
      <c r="P2539" s="7" t="s">
        <v>2297</v>
      </c>
      <c r="Q2539" s="7" t="s">
        <v>141</v>
      </c>
      <c r="R2539" s="7">
        <v>118</v>
      </c>
      <c r="S2539" s="7">
        <v>2685</v>
      </c>
      <c r="T2539" s="7" t="s">
        <v>220</v>
      </c>
      <c r="U2539" s="7"/>
      <c r="V2539" s="7" t="s">
        <v>362</v>
      </c>
      <c r="W2539" s="8">
        <v>1.3</v>
      </c>
      <c r="X2539" s="8">
        <v>0</v>
      </c>
      <c r="Y2539" s="8">
        <v>0</v>
      </c>
      <c r="Z2539" s="8">
        <v>1.3</v>
      </c>
      <c r="AA2539" s="8">
        <v>0</v>
      </c>
      <c r="AB2539" s="8">
        <v>0</v>
      </c>
      <c r="AC2539" s="8">
        <v>0</v>
      </c>
      <c r="AD2539" s="8">
        <v>0</v>
      </c>
      <c r="AE2539" s="8">
        <v>0</v>
      </c>
      <c r="AF2539" s="8">
        <v>0</v>
      </c>
      <c r="AG2539" s="8">
        <v>0</v>
      </c>
      <c r="AH2539" s="8">
        <v>0</v>
      </c>
      <c r="AI2539" s="8">
        <v>0</v>
      </c>
      <c r="AJ2539" s="8">
        <v>0</v>
      </c>
      <c r="AK2539" s="8">
        <v>0</v>
      </c>
      <c r="AL2539" s="8">
        <v>0</v>
      </c>
      <c r="AM2539" s="8">
        <v>0</v>
      </c>
      <c r="AN2539" s="8">
        <v>0</v>
      </c>
      <c r="AO2539" s="8">
        <v>0</v>
      </c>
      <c r="AP2539" s="8">
        <v>0</v>
      </c>
      <c r="AQ2539" s="8">
        <v>0</v>
      </c>
      <c r="AR2539" s="8">
        <v>0</v>
      </c>
      <c r="AS2539" s="8">
        <v>0</v>
      </c>
      <c r="AT2539" s="8">
        <v>0</v>
      </c>
      <c r="AU2539" s="7">
        <v>0</v>
      </c>
      <c r="AV2539" s="7">
        <v>0</v>
      </c>
      <c r="AW2539" s="7">
        <v>0</v>
      </c>
      <c r="AX2539" s="7">
        <v>0</v>
      </c>
      <c r="AY2539" s="7">
        <v>0</v>
      </c>
      <c r="AZ2539" s="7">
        <v>0</v>
      </c>
      <c r="BA2539" s="7">
        <v>0</v>
      </c>
      <c r="BB2539" s="7">
        <v>0</v>
      </c>
      <c r="BC2539" s="8">
        <v>1.3</v>
      </c>
      <c r="BD2539" s="8">
        <v>0</v>
      </c>
      <c r="BE2539" s="8">
        <v>0</v>
      </c>
      <c r="BF2539" s="8">
        <v>1.3</v>
      </c>
      <c r="BG2539" s="8">
        <v>0</v>
      </c>
      <c r="BH2539" s="8">
        <v>0</v>
      </c>
      <c r="BI2539" s="8">
        <v>0</v>
      </c>
      <c r="BJ2539" s="8">
        <v>0</v>
      </c>
      <c r="BK2539" s="8">
        <v>0</v>
      </c>
      <c r="BL2539" s="8">
        <v>0</v>
      </c>
      <c r="BM2539" s="8">
        <v>0</v>
      </c>
      <c r="BN2539" s="8">
        <v>0</v>
      </c>
      <c r="BO2539" s="8">
        <v>0</v>
      </c>
      <c r="BP2539" s="8">
        <v>0</v>
      </c>
      <c r="BQ2539" s="8">
        <v>0</v>
      </c>
      <c r="BR2539" s="8">
        <v>0</v>
      </c>
    </row>
    <row r="2540" spans="1:70" x14ac:dyDescent="0.25">
      <c r="A2540" s="6">
        <v>35334232</v>
      </c>
      <c r="B2540" t="s">
        <v>4469</v>
      </c>
      <c r="C2540" s="7" t="s">
        <v>421</v>
      </c>
      <c r="D2540" s="7" t="s">
        <v>94</v>
      </c>
      <c r="E2540" s="7" t="s">
        <v>421</v>
      </c>
      <c r="F2540" t="s">
        <v>2507</v>
      </c>
      <c r="G2540" t="s">
        <v>2848</v>
      </c>
      <c r="H2540" t="s">
        <v>1798</v>
      </c>
      <c r="I2540" t="s">
        <v>108</v>
      </c>
      <c r="J2540" t="s">
        <v>78</v>
      </c>
      <c r="K2540" t="s">
        <v>109</v>
      </c>
      <c r="L2540">
        <v>38.985520063999999</v>
      </c>
      <c r="M2540">
        <v>-121.108735966</v>
      </c>
      <c r="N2540" s="7" t="s">
        <v>2295</v>
      </c>
      <c r="O2540" s="7" t="s">
        <v>4457</v>
      </c>
      <c r="P2540" s="7" t="s">
        <v>2297</v>
      </c>
      <c r="Q2540" s="7" t="s">
        <v>141</v>
      </c>
      <c r="R2540" s="7">
        <v>118</v>
      </c>
      <c r="S2540" s="7">
        <v>2685</v>
      </c>
      <c r="T2540" s="7" t="s">
        <v>220</v>
      </c>
      <c r="U2540" s="7" t="s">
        <v>221</v>
      </c>
      <c r="V2540" s="7" t="s">
        <v>222</v>
      </c>
      <c r="W2540" s="8">
        <v>0</v>
      </c>
      <c r="X2540" s="8">
        <v>1.0100378787878788</v>
      </c>
      <c r="Y2540" s="8">
        <v>0</v>
      </c>
      <c r="Z2540" s="8">
        <v>1.0100378787878788</v>
      </c>
      <c r="AA2540" s="8">
        <v>0</v>
      </c>
      <c r="AB2540" s="8">
        <v>0</v>
      </c>
      <c r="AC2540" s="8">
        <v>0</v>
      </c>
      <c r="AD2540" s="8">
        <v>0</v>
      </c>
      <c r="AE2540" s="8">
        <v>0</v>
      </c>
      <c r="AF2540" s="8">
        <v>0</v>
      </c>
      <c r="AG2540" s="8">
        <v>0</v>
      </c>
      <c r="AH2540" s="8">
        <v>0</v>
      </c>
      <c r="AI2540" s="8">
        <v>0</v>
      </c>
      <c r="AJ2540" s="8">
        <v>0</v>
      </c>
      <c r="AK2540" s="8">
        <v>0</v>
      </c>
      <c r="AL2540" s="8">
        <v>0</v>
      </c>
      <c r="AM2540" s="8">
        <v>0</v>
      </c>
      <c r="AN2540" s="8">
        <v>0</v>
      </c>
      <c r="AO2540" s="8">
        <v>0</v>
      </c>
      <c r="AP2540" s="8">
        <v>0</v>
      </c>
      <c r="AQ2540" s="8">
        <v>0</v>
      </c>
      <c r="AR2540" s="8">
        <v>0</v>
      </c>
      <c r="AS2540" s="8">
        <v>0</v>
      </c>
      <c r="AT2540" s="8">
        <v>0</v>
      </c>
      <c r="AU2540" s="7">
        <v>0</v>
      </c>
      <c r="AV2540" s="7">
        <v>0</v>
      </c>
      <c r="AW2540" s="7">
        <v>0</v>
      </c>
      <c r="AX2540" s="7">
        <v>0</v>
      </c>
      <c r="AY2540" s="7">
        <v>0</v>
      </c>
      <c r="AZ2540" s="7">
        <v>0</v>
      </c>
      <c r="BA2540" s="7">
        <v>0</v>
      </c>
      <c r="BB2540" s="7">
        <v>0</v>
      </c>
      <c r="BC2540" s="8">
        <v>0</v>
      </c>
      <c r="BD2540" s="8">
        <v>1.0100378787878788</v>
      </c>
      <c r="BE2540" s="8">
        <v>0</v>
      </c>
      <c r="BF2540" s="8">
        <v>1.0100378787878788</v>
      </c>
      <c r="BG2540" s="8">
        <v>0</v>
      </c>
      <c r="BH2540" s="8">
        <v>0</v>
      </c>
      <c r="BI2540" s="8">
        <v>0</v>
      </c>
      <c r="BJ2540" s="8">
        <v>0</v>
      </c>
      <c r="BK2540" s="8">
        <v>0</v>
      </c>
      <c r="BL2540" s="8">
        <v>0</v>
      </c>
      <c r="BM2540" s="8">
        <v>0</v>
      </c>
      <c r="BN2540" s="8">
        <v>0</v>
      </c>
      <c r="BO2540" s="8">
        <v>0</v>
      </c>
      <c r="BP2540" s="8">
        <v>0</v>
      </c>
      <c r="BQ2540" s="8">
        <v>0</v>
      </c>
      <c r="BR2540" s="8">
        <v>0</v>
      </c>
    </row>
    <row r="2541" spans="1:70" x14ac:dyDescent="0.25">
      <c r="A2541" s="6">
        <v>35334233</v>
      </c>
      <c r="B2541" t="s">
        <v>4470</v>
      </c>
      <c r="C2541" s="7" t="s">
        <v>82</v>
      </c>
      <c r="D2541" s="7" t="s">
        <v>94</v>
      </c>
      <c r="E2541" s="7" t="s">
        <v>83</v>
      </c>
      <c r="F2541" t="s">
        <v>2507</v>
      </c>
      <c r="G2541" t="s">
        <v>2848</v>
      </c>
      <c r="H2541" t="s">
        <v>1798</v>
      </c>
      <c r="I2541" t="s">
        <v>108</v>
      </c>
      <c r="J2541" t="s">
        <v>78</v>
      </c>
      <c r="K2541" t="s">
        <v>109</v>
      </c>
      <c r="L2541">
        <v>38.978117348600001</v>
      </c>
      <c r="M2541">
        <v>-121.1074535698</v>
      </c>
      <c r="N2541" s="7" t="s">
        <v>2295</v>
      </c>
      <c r="O2541" s="7" t="s">
        <v>4457</v>
      </c>
      <c r="P2541" s="7" t="s">
        <v>2297</v>
      </c>
      <c r="Q2541" s="7" t="s">
        <v>141</v>
      </c>
      <c r="R2541" s="7">
        <v>118</v>
      </c>
      <c r="S2541" s="7">
        <v>2685</v>
      </c>
      <c r="T2541" s="7" t="s">
        <v>220</v>
      </c>
      <c r="U2541" s="7"/>
      <c r="V2541" s="7" t="s">
        <v>362</v>
      </c>
      <c r="W2541" s="8">
        <v>1.4899621212121212</v>
      </c>
      <c r="X2541" s="8">
        <v>0</v>
      </c>
      <c r="Y2541" s="8">
        <v>0</v>
      </c>
      <c r="Z2541" s="8">
        <v>1.4899621212121212</v>
      </c>
      <c r="AA2541" s="8">
        <v>0</v>
      </c>
      <c r="AB2541" s="8">
        <v>0</v>
      </c>
      <c r="AC2541" s="8">
        <v>0</v>
      </c>
      <c r="AD2541" s="8">
        <v>0</v>
      </c>
      <c r="AE2541" s="8">
        <v>0</v>
      </c>
      <c r="AF2541" s="8">
        <v>0</v>
      </c>
      <c r="AG2541" s="8">
        <v>0</v>
      </c>
      <c r="AH2541" s="8">
        <v>0</v>
      </c>
      <c r="AI2541" s="8">
        <v>0</v>
      </c>
      <c r="AJ2541" s="8">
        <v>0</v>
      </c>
      <c r="AK2541" s="8">
        <v>0</v>
      </c>
      <c r="AL2541" s="8">
        <v>0</v>
      </c>
      <c r="AM2541" s="8">
        <v>0</v>
      </c>
      <c r="AN2541" s="8">
        <v>0</v>
      </c>
      <c r="AO2541" s="8">
        <v>0</v>
      </c>
      <c r="AP2541" s="8">
        <v>0</v>
      </c>
      <c r="AQ2541" s="8">
        <v>0</v>
      </c>
      <c r="AR2541" s="8">
        <v>0</v>
      </c>
      <c r="AS2541" s="8">
        <v>0</v>
      </c>
      <c r="AT2541" s="8">
        <v>0</v>
      </c>
      <c r="AU2541" s="7">
        <v>0</v>
      </c>
      <c r="AV2541" s="7">
        <v>0</v>
      </c>
      <c r="AW2541" s="7">
        <v>0</v>
      </c>
      <c r="AX2541" s="7">
        <v>0</v>
      </c>
      <c r="AY2541" s="7">
        <v>0</v>
      </c>
      <c r="AZ2541" s="7">
        <v>0</v>
      </c>
      <c r="BA2541" s="7">
        <v>0</v>
      </c>
      <c r="BB2541" s="7">
        <v>0</v>
      </c>
      <c r="BC2541" s="8">
        <v>1.4899621212121212</v>
      </c>
      <c r="BD2541" s="8">
        <v>0</v>
      </c>
      <c r="BE2541" s="8">
        <v>0</v>
      </c>
      <c r="BF2541" s="8">
        <v>1.4899621212121212</v>
      </c>
      <c r="BG2541" s="8">
        <v>0</v>
      </c>
      <c r="BH2541" s="8">
        <v>0</v>
      </c>
      <c r="BI2541" s="8">
        <v>0</v>
      </c>
      <c r="BJ2541" s="8">
        <v>0</v>
      </c>
      <c r="BK2541" s="8">
        <v>0</v>
      </c>
      <c r="BL2541" s="8">
        <v>0</v>
      </c>
      <c r="BM2541" s="8">
        <v>0</v>
      </c>
      <c r="BN2541" s="8">
        <v>0</v>
      </c>
      <c r="BO2541" s="8">
        <v>0</v>
      </c>
      <c r="BP2541" s="8">
        <v>0</v>
      </c>
      <c r="BQ2541" s="8">
        <v>0</v>
      </c>
      <c r="BR2541" s="8">
        <v>0</v>
      </c>
    </row>
    <row r="2542" spans="1:70" x14ac:dyDescent="0.25">
      <c r="A2542" s="6">
        <v>35334234</v>
      </c>
      <c r="B2542" t="s">
        <v>4471</v>
      </c>
      <c r="C2542" s="7" t="s">
        <v>82</v>
      </c>
      <c r="D2542" s="7" t="s">
        <v>94</v>
      </c>
      <c r="E2542" s="7" t="s">
        <v>83</v>
      </c>
      <c r="F2542" t="s">
        <v>2507</v>
      </c>
      <c r="G2542" t="s">
        <v>2848</v>
      </c>
      <c r="H2542" t="s">
        <v>1798</v>
      </c>
      <c r="I2542" t="s">
        <v>108</v>
      </c>
      <c r="J2542" t="s">
        <v>78</v>
      </c>
      <c r="K2542" t="s">
        <v>109</v>
      </c>
      <c r="L2542">
        <v>38.978147056899999</v>
      </c>
      <c r="M2542">
        <v>-121.1087831908</v>
      </c>
      <c r="N2542" s="7" t="s">
        <v>2295</v>
      </c>
      <c r="O2542" s="7" t="s">
        <v>4457</v>
      </c>
      <c r="P2542" s="7" t="s">
        <v>2297</v>
      </c>
      <c r="Q2542" s="7" t="s">
        <v>141</v>
      </c>
      <c r="R2542" s="7">
        <v>118</v>
      </c>
      <c r="S2542" s="7">
        <v>2685</v>
      </c>
      <c r="T2542" s="7" t="s">
        <v>220</v>
      </c>
      <c r="U2542" s="7" t="s">
        <v>221</v>
      </c>
      <c r="V2542" s="7" t="s">
        <v>222</v>
      </c>
      <c r="W2542" s="8">
        <v>0</v>
      </c>
      <c r="X2542" s="8">
        <v>2.2999999999999998</v>
      </c>
      <c r="Y2542" s="8">
        <v>0</v>
      </c>
      <c r="Z2542" s="8">
        <v>2.2999999999999998</v>
      </c>
      <c r="AA2542" s="8">
        <v>0</v>
      </c>
      <c r="AB2542" s="8">
        <v>0</v>
      </c>
      <c r="AC2542" s="8">
        <v>0</v>
      </c>
      <c r="AD2542" s="8">
        <v>0</v>
      </c>
      <c r="AE2542" s="8">
        <v>0</v>
      </c>
      <c r="AF2542" s="8">
        <v>0</v>
      </c>
      <c r="AG2542" s="8">
        <v>0</v>
      </c>
      <c r="AH2542" s="8">
        <v>0</v>
      </c>
      <c r="AI2542" s="8">
        <v>0</v>
      </c>
      <c r="AJ2542" s="8">
        <v>0</v>
      </c>
      <c r="AK2542" s="8">
        <v>0</v>
      </c>
      <c r="AL2542" s="8">
        <v>0</v>
      </c>
      <c r="AM2542" s="8">
        <v>0</v>
      </c>
      <c r="AN2542" s="8">
        <v>0</v>
      </c>
      <c r="AO2542" s="8">
        <v>0</v>
      </c>
      <c r="AP2542" s="8">
        <v>0</v>
      </c>
      <c r="AQ2542" s="8">
        <v>0</v>
      </c>
      <c r="AR2542" s="8">
        <v>0</v>
      </c>
      <c r="AS2542" s="8">
        <v>0</v>
      </c>
      <c r="AT2542" s="8">
        <v>0</v>
      </c>
      <c r="AU2542" s="7">
        <v>0</v>
      </c>
      <c r="AV2542" s="7">
        <v>0</v>
      </c>
      <c r="AW2542" s="7">
        <v>0</v>
      </c>
      <c r="AX2542" s="7">
        <v>0</v>
      </c>
      <c r="AY2542" s="7">
        <v>0</v>
      </c>
      <c r="AZ2542" s="7">
        <v>0</v>
      </c>
      <c r="BA2542" s="7">
        <v>0</v>
      </c>
      <c r="BB2542" s="7">
        <v>0</v>
      </c>
      <c r="BC2542" s="8">
        <v>0</v>
      </c>
      <c r="BD2542" s="8">
        <v>2.2999999999999998</v>
      </c>
      <c r="BE2542" s="8">
        <v>0</v>
      </c>
      <c r="BF2542" s="8">
        <v>2.2999999999999998</v>
      </c>
      <c r="BG2542" s="8">
        <v>0</v>
      </c>
      <c r="BH2542" s="8">
        <v>0</v>
      </c>
      <c r="BI2542" s="8">
        <v>0</v>
      </c>
      <c r="BJ2542" s="8">
        <v>0</v>
      </c>
      <c r="BK2542" s="8">
        <v>0</v>
      </c>
      <c r="BL2542" s="8">
        <v>0</v>
      </c>
      <c r="BM2542" s="8">
        <v>0</v>
      </c>
      <c r="BN2542" s="8">
        <v>0</v>
      </c>
      <c r="BO2542" s="8">
        <v>0</v>
      </c>
      <c r="BP2542" s="8">
        <v>0</v>
      </c>
      <c r="BQ2542" s="8">
        <v>0</v>
      </c>
      <c r="BR2542" s="8">
        <v>0</v>
      </c>
    </row>
    <row r="2543" spans="1:70" x14ac:dyDescent="0.25">
      <c r="A2543" s="6">
        <v>35311896</v>
      </c>
      <c r="B2543" t="s">
        <v>4472</v>
      </c>
      <c r="C2543" s="7" t="s">
        <v>82</v>
      </c>
      <c r="D2543" s="7" t="s">
        <v>94</v>
      </c>
      <c r="E2543" s="7" t="s">
        <v>83</v>
      </c>
      <c r="F2543" t="s">
        <v>2507</v>
      </c>
      <c r="G2543" t="s">
        <v>2848</v>
      </c>
      <c r="H2543" t="s">
        <v>1798</v>
      </c>
      <c r="I2543" t="s">
        <v>108</v>
      </c>
      <c r="J2543" t="s">
        <v>78</v>
      </c>
      <c r="K2543" t="s">
        <v>109</v>
      </c>
      <c r="L2543">
        <v>38.996116246100001</v>
      </c>
      <c r="M2543">
        <v>-121.1090556684</v>
      </c>
      <c r="N2543" s="7" t="s">
        <v>2295</v>
      </c>
      <c r="O2543" s="7" t="s">
        <v>4457</v>
      </c>
      <c r="P2543" s="7" t="s">
        <v>2297</v>
      </c>
      <c r="Q2543" s="7" t="s">
        <v>141</v>
      </c>
      <c r="R2543" s="7">
        <v>118</v>
      </c>
      <c r="S2543" s="7">
        <v>2685</v>
      </c>
      <c r="T2543" s="7" t="s">
        <v>220</v>
      </c>
      <c r="U2543" s="7" t="s">
        <v>221</v>
      </c>
      <c r="V2543" s="7" t="s">
        <v>222</v>
      </c>
      <c r="W2543" s="8">
        <v>0</v>
      </c>
      <c r="X2543" s="8">
        <v>2.760037878787879</v>
      </c>
      <c r="Y2543" s="8">
        <v>0</v>
      </c>
      <c r="Z2543" s="8">
        <v>2.760037878787879</v>
      </c>
      <c r="AA2543" s="8">
        <v>0</v>
      </c>
      <c r="AB2543" s="8">
        <v>0</v>
      </c>
      <c r="AC2543" s="8">
        <v>0</v>
      </c>
      <c r="AD2543" s="8">
        <v>0</v>
      </c>
      <c r="AE2543" s="8">
        <v>0</v>
      </c>
      <c r="AF2543" s="8">
        <v>0</v>
      </c>
      <c r="AG2543" s="8">
        <v>0</v>
      </c>
      <c r="AH2543" s="8">
        <v>0</v>
      </c>
      <c r="AI2543" s="8">
        <v>0</v>
      </c>
      <c r="AJ2543" s="8">
        <v>0</v>
      </c>
      <c r="AK2543" s="8">
        <v>0</v>
      </c>
      <c r="AL2543" s="8">
        <v>0</v>
      </c>
      <c r="AM2543" s="8">
        <v>0</v>
      </c>
      <c r="AN2543" s="8">
        <v>0</v>
      </c>
      <c r="AO2543" s="8">
        <v>0</v>
      </c>
      <c r="AP2543" s="8">
        <v>0</v>
      </c>
      <c r="AQ2543" s="8">
        <v>0</v>
      </c>
      <c r="AR2543" s="8">
        <v>0</v>
      </c>
      <c r="AS2543" s="8">
        <v>0</v>
      </c>
      <c r="AT2543" s="8">
        <v>0</v>
      </c>
      <c r="AU2543" s="7">
        <v>0</v>
      </c>
      <c r="AV2543" s="7">
        <v>0</v>
      </c>
      <c r="AW2543" s="7">
        <v>0</v>
      </c>
      <c r="AX2543" s="7">
        <v>0</v>
      </c>
      <c r="AY2543" s="7">
        <v>0</v>
      </c>
      <c r="AZ2543" s="7">
        <v>0</v>
      </c>
      <c r="BA2543" s="7">
        <v>0</v>
      </c>
      <c r="BB2543" s="7">
        <v>0</v>
      </c>
      <c r="BC2543" s="8">
        <v>0</v>
      </c>
      <c r="BD2543" s="8">
        <v>2.760037878787879</v>
      </c>
      <c r="BE2543" s="8">
        <v>0</v>
      </c>
      <c r="BF2543" s="8">
        <v>2.760037878787879</v>
      </c>
      <c r="BG2543" s="8">
        <v>0</v>
      </c>
      <c r="BH2543" s="8">
        <v>0</v>
      </c>
      <c r="BI2543" s="8">
        <v>0</v>
      </c>
      <c r="BJ2543" s="8">
        <v>0</v>
      </c>
      <c r="BK2543" s="8">
        <v>0</v>
      </c>
      <c r="BL2543" s="8">
        <v>0</v>
      </c>
      <c r="BM2543" s="8">
        <v>0</v>
      </c>
      <c r="BN2543" s="8">
        <v>0</v>
      </c>
      <c r="BO2543" s="8">
        <v>0</v>
      </c>
      <c r="BP2543" s="8">
        <v>0</v>
      </c>
      <c r="BQ2543" s="8">
        <v>0</v>
      </c>
      <c r="BR2543" s="8">
        <v>0</v>
      </c>
    </row>
    <row r="2544" spans="1:70" x14ac:dyDescent="0.25">
      <c r="A2544" s="6">
        <v>35314415</v>
      </c>
      <c r="B2544" t="s">
        <v>4473</v>
      </c>
      <c r="C2544" s="7" t="s">
        <v>82</v>
      </c>
      <c r="D2544" s="7" t="s">
        <v>94</v>
      </c>
      <c r="E2544" s="7" t="s">
        <v>83</v>
      </c>
      <c r="F2544" t="s">
        <v>2507</v>
      </c>
      <c r="G2544" t="s">
        <v>2848</v>
      </c>
      <c r="H2544" t="s">
        <v>1798</v>
      </c>
      <c r="I2544" t="s">
        <v>108</v>
      </c>
      <c r="J2544" t="s">
        <v>78</v>
      </c>
      <c r="K2544" t="s">
        <v>109</v>
      </c>
      <c r="L2544">
        <v>38.996219054900003</v>
      </c>
      <c r="M2544">
        <v>-121.1167376593</v>
      </c>
      <c r="N2544" s="7" t="s">
        <v>2295</v>
      </c>
      <c r="O2544" s="7" t="s">
        <v>4457</v>
      </c>
      <c r="P2544" s="7" t="s">
        <v>2297</v>
      </c>
      <c r="Q2544" s="7" t="s">
        <v>141</v>
      </c>
      <c r="R2544" s="7">
        <v>118</v>
      </c>
      <c r="S2544" s="7">
        <v>2685</v>
      </c>
      <c r="T2544" s="7" t="s">
        <v>220</v>
      </c>
      <c r="U2544" s="7" t="s">
        <v>221</v>
      </c>
      <c r="V2544" s="7" t="s">
        <v>222</v>
      </c>
      <c r="W2544" s="8">
        <v>3.9962121212121213E-2</v>
      </c>
      <c r="X2544" s="8">
        <v>2.0499999999999998</v>
      </c>
      <c r="Y2544" s="8">
        <v>0</v>
      </c>
      <c r="Z2544" s="8">
        <v>2.0899621212121207</v>
      </c>
      <c r="AA2544" s="8">
        <v>0</v>
      </c>
      <c r="AB2544" s="8">
        <v>0</v>
      </c>
      <c r="AC2544" s="8">
        <v>0</v>
      </c>
      <c r="AD2544" s="8">
        <v>0</v>
      </c>
      <c r="AE2544" s="8">
        <v>0</v>
      </c>
      <c r="AF2544" s="8">
        <v>0</v>
      </c>
      <c r="AG2544" s="8">
        <v>0</v>
      </c>
      <c r="AH2544" s="8">
        <v>0</v>
      </c>
      <c r="AI2544" s="8">
        <v>0</v>
      </c>
      <c r="AJ2544" s="8">
        <v>0</v>
      </c>
      <c r="AK2544" s="8">
        <v>0</v>
      </c>
      <c r="AL2544" s="8">
        <v>0</v>
      </c>
      <c r="AM2544" s="8">
        <v>0</v>
      </c>
      <c r="AN2544" s="8">
        <v>0</v>
      </c>
      <c r="AO2544" s="8">
        <v>0</v>
      </c>
      <c r="AP2544" s="8">
        <v>0</v>
      </c>
      <c r="AQ2544" s="8">
        <v>0</v>
      </c>
      <c r="AR2544" s="8">
        <v>0</v>
      </c>
      <c r="AS2544" s="8">
        <v>0</v>
      </c>
      <c r="AT2544" s="8">
        <v>0</v>
      </c>
      <c r="AU2544" s="7">
        <v>0</v>
      </c>
      <c r="AV2544" s="7">
        <v>0</v>
      </c>
      <c r="AW2544" s="7">
        <v>0</v>
      </c>
      <c r="AX2544" s="7">
        <v>0</v>
      </c>
      <c r="AY2544" s="7">
        <v>3.9962121212121213E-2</v>
      </c>
      <c r="AZ2544" s="7">
        <v>2.0499999999999994</v>
      </c>
      <c r="BA2544" s="7">
        <v>0</v>
      </c>
      <c r="BB2544" s="7">
        <v>2.0899621212121207</v>
      </c>
      <c r="BC2544" s="8">
        <v>0</v>
      </c>
      <c r="BD2544" s="8">
        <v>0</v>
      </c>
      <c r="BE2544" s="8">
        <v>0</v>
      </c>
      <c r="BF2544" s="8">
        <v>0</v>
      </c>
      <c r="BG2544" s="8">
        <v>0</v>
      </c>
      <c r="BH2544" s="8">
        <v>0</v>
      </c>
      <c r="BI2544" s="8">
        <v>0</v>
      </c>
      <c r="BJ2544" s="8">
        <v>0</v>
      </c>
      <c r="BK2544" s="8">
        <v>0</v>
      </c>
      <c r="BL2544" s="8">
        <v>0</v>
      </c>
      <c r="BM2544" s="8">
        <v>0</v>
      </c>
      <c r="BN2544" s="8">
        <v>0</v>
      </c>
      <c r="BO2544" s="8">
        <v>0</v>
      </c>
      <c r="BP2544" s="8">
        <v>0</v>
      </c>
      <c r="BQ2544" s="8">
        <v>0</v>
      </c>
      <c r="BR2544" s="8">
        <v>0</v>
      </c>
    </row>
    <row r="2545" spans="1:70" x14ac:dyDescent="0.25">
      <c r="A2545" s="6">
        <v>35314416</v>
      </c>
      <c r="B2545" t="s">
        <v>4474</v>
      </c>
      <c r="C2545" s="7" t="s">
        <v>421</v>
      </c>
      <c r="D2545" s="7" t="s">
        <v>94</v>
      </c>
      <c r="E2545" s="7" t="s">
        <v>421</v>
      </c>
      <c r="F2545" t="s">
        <v>2507</v>
      </c>
      <c r="G2545" t="s">
        <v>2848</v>
      </c>
      <c r="H2545" t="s">
        <v>1798</v>
      </c>
      <c r="I2545" t="s">
        <v>108</v>
      </c>
      <c r="J2545" t="s">
        <v>78</v>
      </c>
      <c r="K2545" t="s">
        <v>109</v>
      </c>
      <c r="L2545">
        <v>38.998076945100003</v>
      </c>
      <c r="M2545">
        <v>-121.1167729674</v>
      </c>
      <c r="N2545" s="7" t="s">
        <v>2295</v>
      </c>
      <c r="O2545" s="7" t="s">
        <v>4457</v>
      </c>
      <c r="P2545" s="7" t="s">
        <v>2297</v>
      </c>
      <c r="Q2545" s="7" t="s">
        <v>141</v>
      </c>
      <c r="R2545" s="7">
        <v>118</v>
      </c>
      <c r="S2545" s="7">
        <v>2685</v>
      </c>
      <c r="T2545" s="7" t="s">
        <v>220</v>
      </c>
      <c r="U2545" s="7" t="s">
        <v>221</v>
      </c>
      <c r="V2545" s="7" t="s">
        <v>2625</v>
      </c>
      <c r="W2545" s="8">
        <v>0.31003787878787881</v>
      </c>
      <c r="X2545" s="8">
        <v>1.1200757575757576</v>
      </c>
      <c r="Y2545" s="8">
        <v>0.17007575757575757</v>
      </c>
      <c r="Z2545" s="8">
        <v>1.6001893939393939</v>
      </c>
      <c r="AA2545" s="8">
        <v>0</v>
      </c>
      <c r="AB2545" s="8">
        <v>0</v>
      </c>
      <c r="AC2545" s="8">
        <v>0</v>
      </c>
      <c r="AD2545" s="8">
        <v>0</v>
      </c>
      <c r="AE2545" s="8">
        <v>0</v>
      </c>
      <c r="AF2545" s="8">
        <v>0</v>
      </c>
      <c r="AG2545" s="8">
        <v>0</v>
      </c>
      <c r="AH2545" s="8">
        <v>0</v>
      </c>
      <c r="AI2545" s="8">
        <v>0</v>
      </c>
      <c r="AJ2545" s="8">
        <v>0</v>
      </c>
      <c r="AK2545" s="8">
        <v>0</v>
      </c>
      <c r="AL2545" s="8">
        <v>0</v>
      </c>
      <c r="AM2545" s="8">
        <v>0</v>
      </c>
      <c r="AN2545" s="8">
        <v>0</v>
      </c>
      <c r="AO2545" s="8">
        <v>0</v>
      </c>
      <c r="AP2545" s="8">
        <v>0</v>
      </c>
      <c r="AQ2545" s="8">
        <v>0</v>
      </c>
      <c r="AR2545" s="8">
        <v>0</v>
      </c>
      <c r="AS2545" s="8">
        <v>0</v>
      </c>
      <c r="AT2545" s="8">
        <v>0</v>
      </c>
      <c r="AU2545" s="7">
        <v>0</v>
      </c>
      <c r="AV2545" s="7">
        <v>0</v>
      </c>
      <c r="AW2545" s="7">
        <v>0</v>
      </c>
      <c r="AX2545" s="7">
        <v>0</v>
      </c>
      <c r="AY2545" s="7">
        <v>0</v>
      </c>
      <c r="AZ2545" s="7">
        <v>0</v>
      </c>
      <c r="BA2545" s="7">
        <v>0</v>
      </c>
      <c r="BB2545" s="7">
        <v>0</v>
      </c>
      <c r="BC2545" s="8">
        <v>0.31003787878787881</v>
      </c>
      <c r="BD2545" s="8">
        <v>1.1200757575757576</v>
      </c>
      <c r="BE2545" s="8">
        <v>0.17007575757575757</v>
      </c>
      <c r="BF2545" s="8">
        <v>1.6001893939393939</v>
      </c>
      <c r="BG2545" s="8">
        <v>0</v>
      </c>
      <c r="BH2545" s="8">
        <v>0</v>
      </c>
      <c r="BI2545" s="8">
        <v>0</v>
      </c>
      <c r="BJ2545" s="8">
        <v>0</v>
      </c>
      <c r="BK2545" s="8">
        <v>0</v>
      </c>
      <c r="BL2545" s="8">
        <v>0</v>
      </c>
      <c r="BM2545" s="8">
        <v>0</v>
      </c>
      <c r="BN2545" s="8">
        <v>0</v>
      </c>
      <c r="BO2545" s="8">
        <v>0</v>
      </c>
      <c r="BP2545" s="8">
        <v>0</v>
      </c>
      <c r="BQ2545" s="8">
        <v>0</v>
      </c>
      <c r="BR2545" s="8">
        <v>0</v>
      </c>
    </row>
    <row r="2546" spans="1:70" x14ac:dyDescent="0.25">
      <c r="A2546" s="6">
        <v>35023687</v>
      </c>
      <c r="B2546" t="s">
        <v>4475</v>
      </c>
      <c r="C2546" s="7" t="s">
        <v>101</v>
      </c>
      <c r="D2546" s="7" t="s">
        <v>94</v>
      </c>
      <c r="E2546" s="7" t="s">
        <v>95</v>
      </c>
      <c r="F2546" t="s">
        <v>2507</v>
      </c>
      <c r="G2546" t="s">
        <v>2508</v>
      </c>
      <c r="H2546" t="s">
        <v>2212</v>
      </c>
      <c r="I2546" t="s">
        <v>157</v>
      </c>
      <c r="J2546" t="s">
        <v>158</v>
      </c>
      <c r="K2546" t="s">
        <v>159</v>
      </c>
      <c r="L2546">
        <v>37.095428291799998</v>
      </c>
      <c r="M2546">
        <v>-122.085669022</v>
      </c>
      <c r="N2546" s="7" t="s">
        <v>4476</v>
      </c>
      <c r="O2546" s="7" t="s">
        <v>4477</v>
      </c>
      <c r="P2546" s="7" t="s">
        <v>4478</v>
      </c>
      <c r="Q2546" s="7" t="s">
        <v>170</v>
      </c>
      <c r="R2546" s="7">
        <v>2365</v>
      </c>
      <c r="S2546" s="7"/>
      <c r="T2546" s="7"/>
      <c r="U2546" s="7"/>
      <c r="V2546" s="7" t="s">
        <v>101</v>
      </c>
      <c r="W2546" s="8">
        <v>1.334090909090909</v>
      </c>
      <c r="X2546" s="8">
        <v>0</v>
      </c>
      <c r="Y2546" s="8">
        <v>0</v>
      </c>
      <c r="Z2546" s="8">
        <v>1.334090909090909</v>
      </c>
      <c r="AA2546" s="8">
        <v>0</v>
      </c>
      <c r="AB2546" s="8">
        <v>0</v>
      </c>
      <c r="AC2546" s="8">
        <v>0</v>
      </c>
      <c r="AD2546" s="8">
        <v>0</v>
      </c>
      <c r="AE2546" s="8">
        <v>1.334090909090909</v>
      </c>
      <c r="AF2546" s="8">
        <v>0</v>
      </c>
      <c r="AG2546" s="8">
        <v>0</v>
      </c>
      <c r="AH2546" s="8">
        <v>1.334090909090909</v>
      </c>
      <c r="AI2546" s="8">
        <v>0</v>
      </c>
      <c r="AJ2546" s="8">
        <v>0</v>
      </c>
      <c r="AK2546" s="8">
        <v>0</v>
      </c>
      <c r="AL2546" s="8">
        <v>0</v>
      </c>
      <c r="AM2546" s="8">
        <v>0</v>
      </c>
      <c r="AN2546" s="8">
        <v>0</v>
      </c>
      <c r="AO2546" s="8">
        <v>0</v>
      </c>
      <c r="AP2546" s="8">
        <v>0</v>
      </c>
      <c r="AQ2546" s="8">
        <v>0</v>
      </c>
      <c r="AR2546" s="8">
        <v>0</v>
      </c>
      <c r="AS2546" s="8">
        <v>0</v>
      </c>
      <c r="AT2546" s="8">
        <v>0</v>
      </c>
      <c r="AU2546" s="7">
        <v>0</v>
      </c>
      <c r="AV2546" s="7">
        <v>0</v>
      </c>
      <c r="AW2546" s="7">
        <v>0</v>
      </c>
      <c r="AX2546" s="7">
        <v>0</v>
      </c>
      <c r="AY2546" s="7">
        <v>0</v>
      </c>
      <c r="AZ2546" s="7">
        <v>0</v>
      </c>
      <c r="BA2546" s="7">
        <v>0</v>
      </c>
      <c r="BB2546" s="7">
        <v>0</v>
      </c>
      <c r="BC2546" s="8">
        <v>0</v>
      </c>
      <c r="BD2546" s="8">
        <v>0</v>
      </c>
      <c r="BE2546" s="8">
        <v>0</v>
      </c>
      <c r="BF2546" s="8">
        <v>0</v>
      </c>
      <c r="BG2546" s="8">
        <v>0</v>
      </c>
      <c r="BH2546" s="8">
        <v>0</v>
      </c>
      <c r="BI2546" s="8">
        <v>0</v>
      </c>
      <c r="BJ2546" s="8">
        <v>0</v>
      </c>
      <c r="BK2546" s="8">
        <v>0</v>
      </c>
      <c r="BL2546" s="8">
        <v>0</v>
      </c>
      <c r="BM2546" s="8">
        <v>0</v>
      </c>
      <c r="BN2546" s="8">
        <v>0</v>
      </c>
      <c r="BO2546" s="8">
        <v>0</v>
      </c>
      <c r="BP2546" s="8">
        <v>0</v>
      </c>
      <c r="BQ2546" s="8">
        <v>0</v>
      </c>
      <c r="BR2546" s="8">
        <v>0</v>
      </c>
    </row>
    <row r="2547" spans="1:70" x14ac:dyDescent="0.25">
      <c r="A2547" s="6">
        <v>35052731</v>
      </c>
      <c r="B2547" t="s">
        <v>4479</v>
      </c>
      <c r="C2547" s="7" t="s">
        <v>93</v>
      </c>
      <c r="D2547" s="7" t="s">
        <v>94</v>
      </c>
      <c r="E2547" s="7" t="s">
        <v>95</v>
      </c>
      <c r="F2547" t="s">
        <v>2507</v>
      </c>
      <c r="G2547" t="s">
        <v>2508</v>
      </c>
      <c r="H2547" t="s">
        <v>202</v>
      </c>
      <c r="I2547" t="s">
        <v>157</v>
      </c>
      <c r="J2547" t="s">
        <v>158</v>
      </c>
      <c r="K2547" t="s">
        <v>159</v>
      </c>
      <c r="L2547">
        <v>37.133196058599999</v>
      </c>
      <c r="M2547">
        <v>-122.1256606436</v>
      </c>
      <c r="N2547" s="7" t="s">
        <v>262</v>
      </c>
      <c r="O2547" s="7" t="s">
        <v>4480</v>
      </c>
      <c r="P2547" s="7" t="s">
        <v>264</v>
      </c>
      <c r="Q2547" s="7" t="s">
        <v>170</v>
      </c>
      <c r="R2547" s="7">
        <v>2456</v>
      </c>
      <c r="S2547" s="7">
        <v>1113</v>
      </c>
      <c r="T2547" s="7" t="s">
        <v>220</v>
      </c>
      <c r="U2547" s="7"/>
      <c r="V2547" s="7" t="s">
        <v>200</v>
      </c>
      <c r="W2547" s="8">
        <v>1.3825757575757576</v>
      </c>
      <c r="X2547" s="8">
        <v>0</v>
      </c>
      <c r="Y2547" s="8">
        <v>0</v>
      </c>
      <c r="Z2547" s="8">
        <v>1.3825757575757576</v>
      </c>
      <c r="AA2547" s="8">
        <v>0</v>
      </c>
      <c r="AB2547" s="8">
        <v>0</v>
      </c>
      <c r="AC2547" s="8">
        <v>0</v>
      </c>
      <c r="AD2547" s="8">
        <v>0</v>
      </c>
      <c r="AE2547" s="8">
        <v>0</v>
      </c>
      <c r="AF2547" s="8">
        <v>0</v>
      </c>
      <c r="AG2547" s="8">
        <v>0</v>
      </c>
      <c r="AH2547" s="8">
        <v>0</v>
      </c>
      <c r="AI2547" s="8">
        <v>0</v>
      </c>
      <c r="AJ2547" s="8">
        <v>0</v>
      </c>
      <c r="AK2547" s="8">
        <v>0</v>
      </c>
      <c r="AL2547" s="8">
        <v>0</v>
      </c>
      <c r="AM2547" s="8">
        <v>0.57916666666666672</v>
      </c>
      <c r="AN2547" s="8">
        <v>0</v>
      </c>
      <c r="AO2547" s="8">
        <v>0</v>
      </c>
      <c r="AP2547" s="8">
        <v>0.57916666666666672</v>
      </c>
      <c r="AQ2547" s="8">
        <v>0.80340909090909085</v>
      </c>
      <c r="AR2547" s="8">
        <v>0</v>
      </c>
      <c r="AS2547" s="8">
        <v>0</v>
      </c>
      <c r="AT2547" s="8">
        <v>0.80340909090909085</v>
      </c>
      <c r="AU2547" s="7">
        <v>0</v>
      </c>
      <c r="AV2547" s="7">
        <v>0</v>
      </c>
      <c r="AW2547" s="7">
        <v>0</v>
      </c>
      <c r="AX2547" s="7">
        <v>0</v>
      </c>
      <c r="AY2547" s="7">
        <v>0</v>
      </c>
      <c r="AZ2547" s="7">
        <v>0</v>
      </c>
      <c r="BA2547" s="7">
        <v>0</v>
      </c>
      <c r="BB2547" s="7">
        <v>0</v>
      </c>
      <c r="BC2547" s="8">
        <v>0</v>
      </c>
      <c r="BD2547" s="8">
        <v>0</v>
      </c>
      <c r="BE2547" s="8">
        <v>0</v>
      </c>
      <c r="BF2547" s="8">
        <v>0</v>
      </c>
      <c r="BG2547" s="8">
        <v>0</v>
      </c>
      <c r="BH2547" s="8">
        <v>0</v>
      </c>
      <c r="BI2547" s="8">
        <v>0</v>
      </c>
      <c r="BJ2547" s="8">
        <v>0</v>
      </c>
      <c r="BK2547" s="8">
        <v>0</v>
      </c>
      <c r="BL2547" s="8">
        <v>0</v>
      </c>
      <c r="BM2547" s="8">
        <v>0</v>
      </c>
      <c r="BN2547" s="8">
        <v>0</v>
      </c>
      <c r="BO2547" s="8">
        <v>0</v>
      </c>
      <c r="BP2547" s="8">
        <v>0</v>
      </c>
      <c r="BQ2547" s="8">
        <v>0</v>
      </c>
      <c r="BR2547" s="8">
        <v>0</v>
      </c>
    </row>
    <row r="2548" spans="1:70" x14ac:dyDescent="0.25">
      <c r="A2548" s="6">
        <v>35113950</v>
      </c>
      <c r="B2548" t="s">
        <v>4481</v>
      </c>
      <c r="C2548" s="7" t="s">
        <v>137</v>
      </c>
      <c r="D2548" s="7" t="s">
        <v>94</v>
      </c>
      <c r="E2548" s="7" t="s">
        <v>95</v>
      </c>
      <c r="F2548" t="s">
        <v>2507</v>
      </c>
      <c r="G2548" t="s">
        <v>2508</v>
      </c>
      <c r="H2548" t="s">
        <v>202</v>
      </c>
      <c r="I2548" t="s">
        <v>157</v>
      </c>
      <c r="J2548" t="s">
        <v>158</v>
      </c>
      <c r="K2548" t="s">
        <v>159</v>
      </c>
      <c r="L2548">
        <v>37.133196058599999</v>
      </c>
      <c r="M2548">
        <v>-122.1256606436</v>
      </c>
      <c r="N2548" s="7" t="s">
        <v>262</v>
      </c>
      <c r="O2548" s="7" t="s">
        <v>4480</v>
      </c>
      <c r="P2548" s="7" t="s">
        <v>264</v>
      </c>
      <c r="Q2548" s="7" t="s">
        <v>170</v>
      </c>
      <c r="R2548" s="7">
        <v>2456</v>
      </c>
      <c r="S2548" s="7">
        <v>1113</v>
      </c>
      <c r="T2548" s="7" t="s">
        <v>220</v>
      </c>
      <c r="U2548" s="7"/>
      <c r="V2548" s="7" t="s">
        <v>2535</v>
      </c>
      <c r="W2548" s="8">
        <v>3.4441287878787881</v>
      </c>
      <c r="X2548" s="8">
        <v>0</v>
      </c>
      <c r="Y2548" s="8">
        <v>0</v>
      </c>
      <c r="Z2548" s="8">
        <v>3.4441287878787881</v>
      </c>
      <c r="AA2548" s="8">
        <v>0</v>
      </c>
      <c r="AB2548" s="8">
        <v>0</v>
      </c>
      <c r="AC2548" s="8">
        <v>0</v>
      </c>
      <c r="AD2548" s="8">
        <v>0</v>
      </c>
      <c r="AE2548" s="8">
        <v>0</v>
      </c>
      <c r="AF2548" s="8">
        <v>0</v>
      </c>
      <c r="AG2548" s="8">
        <v>0</v>
      </c>
      <c r="AH2548" s="8">
        <v>0</v>
      </c>
      <c r="AI2548" s="8">
        <v>0</v>
      </c>
      <c r="AJ2548" s="8">
        <v>0</v>
      </c>
      <c r="AK2548" s="8">
        <v>0</v>
      </c>
      <c r="AL2548" s="8">
        <v>0</v>
      </c>
      <c r="AM2548" s="8">
        <v>0</v>
      </c>
      <c r="AN2548" s="8">
        <v>0</v>
      </c>
      <c r="AO2548" s="8">
        <v>0</v>
      </c>
      <c r="AP2548" s="8">
        <v>0</v>
      </c>
      <c r="AQ2548" s="8">
        <v>3.3187499999999996</v>
      </c>
      <c r="AR2548" s="8">
        <v>0</v>
      </c>
      <c r="AS2548" s="8">
        <v>0</v>
      </c>
      <c r="AT2548" s="8">
        <v>3.3187499999999996</v>
      </c>
      <c r="AU2548" s="7">
        <v>0.12537878787878842</v>
      </c>
      <c r="AV2548" s="7">
        <v>0</v>
      </c>
      <c r="AW2548" s="7">
        <v>0</v>
      </c>
      <c r="AX2548" s="7">
        <v>0.12537878787878842</v>
      </c>
      <c r="AY2548" s="7">
        <v>-5.5511151231257827E-16</v>
      </c>
      <c r="AZ2548" s="7">
        <v>0</v>
      </c>
      <c r="BA2548" s="7">
        <v>0</v>
      </c>
      <c r="BB2548" s="7">
        <v>-5.5511151231257827E-16</v>
      </c>
      <c r="BC2548" s="8">
        <v>0</v>
      </c>
      <c r="BD2548" s="8">
        <v>0</v>
      </c>
      <c r="BE2548" s="8">
        <v>0</v>
      </c>
      <c r="BF2548" s="8">
        <v>0</v>
      </c>
      <c r="BG2548" s="8">
        <v>0</v>
      </c>
      <c r="BH2548" s="8">
        <v>0</v>
      </c>
      <c r="BI2548" s="8">
        <v>0</v>
      </c>
      <c r="BJ2548" s="8">
        <v>0</v>
      </c>
      <c r="BK2548" s="8">
        <v>0</v>
      </c>
      <c r="BL2548" s="8">
        <v>0</v>
      </c>
      <c r="BM2548" s="8">
        <v>0</v>
      </c>
      <c r="BN2548" s="8">
        <v>0</v>
      </c>
      <c r="BO2548" s="8">
        <v>0</v>
      </c>
      <c r="BP2548" s="8">
        <v>0</v>
      </c>
      <c r="BQ2548" s="8">
        <v>0</v>
      </c>
      <c r="BR2548" s="8">
        <v>0</v>
      </c>
    </row>
    <row r="2549" spans="1:70" x14ac:dyDescent="0.25">
      <c r="A2549" s="6">
        <v>35113951</v>
      </c>
      <c r="B2549" t="s">
        <v>4482</v>
      </c>
      <c r="C2549" s="7" t="s">
        <v>137</v>
      </c>
      <c r="D2549" s="7" t="s">
        <v>94</v>
      </c>
      <c r="E2549" s="7" t="s">
        <v>95</v>
      </c>
      <c r="F2549" t="s">
        <v>2507</v>
      </c>
      <c r="G2549" t="s">
        <v>2508</v>
      </c>
      <c r="H2549" t="s">
        <v>202</v>
      </c>
      <c r="I2549" t="s">
        <v>157</v>
      </c>
      <c r="J2549" t="s">
        <v>158</v>
      </c>
      <c r="K2549" t="s">
        <v>159</v>
      </c>
      <c r="L2549">
        <v>37.149936041099998</v>
      </c>
      <c r="M2549">
        <v>-122.136292236</v>
      </c>
      <c r="N2549" s="7" t="s">
        <v>262</v>
      </c>
      <c r="O2549" s="7" t="s">
        <v>4480</v>
      </c>
      <c r="P2549" s="7" t="s">
        <v>264</v>
      </c>
      <c r="Q2549" s="7" t="s">
        <v>170</v>
      </c>
      <c r="R2549" s="7">
        <v>2456</v>
      </c>
      <c r="S2549" s="7">
        <v>1113</v>
      </c>
      <c r="T2549" s="7" t="s">
        <v>220</v>
      </c>
      <c r="U2549" s="7"/>
      <c r="V2549" s="7" t="s">
        <v>200</v>
      </c>
      <c r="W2549" s="8">
        <v>2.3515151515151516</v>
      </c>
      <c r="X2549" s="8">
        <v>0</v>
      </c>
      <c r="Y2549" s="8">
        <v>0</v>
      </c>
      <c r="Z2549" s="8">
        <v>2.3515151515151516</v>
      </c>
      <c r="AA2549" s="8">
        <v>0</v>
      </c>
      <c r="AB2549" s="8">
        <v>0</v>
      </c>
      <c r="AC2549" s="8">
        <v>0</v>
      </c>
      <c r="AD2549" s="8">
        <v>0</v>
      </c>
      <c r="AE2549" s="8">
        <v>0</v>
      </c>
      <c r="AF2549" s="8">
        <v>0</v>
      </c>
      <c r="AG2549" s="8">
        <v>0</v>
      </c>
      <c r="AH2549" s="8">
        <v>0</v>
      </c>
      <c r="AI2549" s="8">
        <v>0</v>
      </c>
      <c r="AJ2549" s="8">
        <v>0</v>
      </c>
      <c r="AK2549" s="8">
        <v>0</v>
      </c>
      <c r="AL2549" s="8">
        <v>0</v>
      </c>
      <c r="AM2549" s="8">
        <v>0</v>
      </c>
      <c r="AN2549" s="8">
        <v>0</v>
      </c>
      <c r="AO2549" s="8">
        <v>0</v>
      </c>
      <c r="AP2549" s="8">
        <v>0</v>
      </c>
      <c r="AQ2549" s="8">
        <v>2.3515151515151516</v>
      </c>
      <c r="AR2549" s="8">
        <v>0</v>
      </c>
      <c r="AS2549" s="8">
        <v>0</v>
      </c>
      <c r="AT2549" s="8">
        <v>2.3515151515151516</v>
      </c>
      <c r="AU2549" s="7">
        <v>0</v>
      </c>
      <c r="AV2549" s="7">
        <v>0</v>
      </c>
      <c r="AW2549" s="7">
        <v>0</v>
      </c>
      <c r="AX2549" s="7">
        <v>0</v>
      </c>
      <c r="AY2549" s="7">
        <v>0</v>
      </c>
      <c r="AZ2549" s="7">
        <v>0</v>
      </c>
      <c r="BA2549" s="7">
        <v>0</v>
      </c>
      <c r="BB2549" s="7">
        <v>0</v>
      </c>
      <c r="BC2549" s="8">
        <v>0</v>
      </c>
      <c r="BD2549" s="8">
        <v>0</v>
      </c>
      <c r="BE2549" s="8">
        <v>0</v>
      </c>
      <c r="BF2549" s="8">
        <v>0</v>
      </c>
      <c r="BG2549" s="8">
        <v>0</v>
      </c>
      <c r="BH2549" s="8">
        <v>0</v>
      </c>
      <c r="BI2549" s="8">
        <v>0</v>
      </c>
      <c r="BJ2549" s="8">
        <v>0</v>
      </c>
      <c r="BK2549" s="8">
        <v>0</v>
      </c>
      <c r="BL2549" s="8">
        <v>0</v>
      </c>
      <c r="BM2549" s="8">
        <v>0</v>
      </c>
      <c r="BN2549" s="8">
        <v>0</v>
      </c>
      <c r="BO2549" s="8">
        <v>0</v>
      </c>
      <c r="BP2549" s="8">
        <v>0</v>
      </c>
      <c r="BQ2549" s="8">
        <v>0</v>
      </c>
      <c r="BR2549" s="8">
        <v>0</v>
      </c>
    </row>
    <row r="2550" spans="1:70" x14ac:dyDescent="0.25">
      <c r="A2550" s="6">
        <v>35254240</v>
      </c>
      <c r="B2550" t="s">
        <v>4483</v>
      </c>
      <c r="C2550" s="7" t="s">
        <v>421</v>
      </c>
      <c r="D2550" s="7" t="s">
        <v>94</v>
      </c>
      <c r="E2550" s="7" t="s">
        <v>421</v>
      </c>
      <c r="F2550" t="s">
        <v>2507</v>
      </c>
      <c r="G2550" t="s">
        <v>2508</v>
      </c>
      <c r="H2550" t="s">
        <v>4425</v>
      </c>
      <c r="I2550" t="s">
        <v>186</v>
      </c>
      <c r="J2550" t="s">
        <v>99</v>
      </c>
      <c r="K2550" t="s">
        <v>187</v>
      </c>
      <c r="L2550">
        <v>37.036168934999999</v>
      </c>
      <c r="M2550">
        <v>-119.4520127365</v>
      </c>
      <c r="N2550" s="7" t="s">
        <v>2291</v>
      </c>
      <c r="O2550" s="7" t="s">
        <v>4484</v>
      </c>
      <c r="P2550" s="7" t="s">
        <v>2293</v>
      </c>
      <c r="Q2550" s="7" t="s">
        <v>141</v>
      </c>
      <c r="R2550" s="7">
        <v>274</v>
      </c>
      <c r="S2550" s="7">
        <v>614</v>
      </c>
      <c r="T2550" s="7" t="s">
        <v>220</v>
      </c>
      <c r="U2550" s="7"/>
      <c r="V2550" s="7" t="s">
        <v>3749</v>
      </c>
      <c r="W2550" s="8">
        <v>2.1251893939393938</v>
      </c>
      <c r="X2550" s="8">
        <v>0</v>
      </c>
      <c r="Y2550" s="8">
        <v>0</v>
      </c>
      <c r="Z2550" s="8">
        <v>2.1251893939393938</v>
      </c>
      <c r="AA2550" s="8">
        <v>0</v>
      </c>
      <c r="AB2550" s="8">
        <v>0</v>
      </c>
      <c r="AC2550" s="8">
        <v>0</v>
      </c>
      <c r="AD2550" s="8">
        <v>0</v>
      </c>
      <c r="AE2550" s="8">
        <v>0</v>
      </c>
      <c r="AF2550" s="8">
        <v>0</v>
      </c>
      <c r="AG2550" s="8">
        <v>0</v>
      </c>
      <c r="AH2550" s="8">
        <v>0</v>
      </c>
      <c r="AI2550" s="8">
        <v>0</v>
      </c>
      <c r="AJ2550" s="8">
        <v>0</v>
      </c>
      <c r="AK2550" s="8">
        <v>0</v>
      </c>
      <c r="AL2550" s="8">
        <v>0</v>
      </c>
      <c r="AM2550" s="8">
        <v>0</v>
      </c>
      <c r="AN2550" s="8">
        <v>0</v>
      </c>
      <c r="AO2550" s="8">
        <v>0</v>
      </c>
      <c r="AP2550" s="8">
        <v>0</v>
      </c>
      <c r="AQ2550" s="8">
        <v>0</v>
      </c>
      <c r="AR2550" s="8">
        <v>0</v>
      </c>
      <c r="AS2550" s="8">
        <v>0</v>
      </c>
      <c r="AT2550" s="8">
        <v>0</v>
      </c>
      <c r="AU2550" s="7">
        <v>0</v>
      </c>
      <c r="AV2550" s="7">
        <v>0</v>
      </c>
      <c r="AW2550" s="7">
        <v>0</v>
      </c>
      <c r="AX2550" s="7">
        <v>0</v>
      </c>
      <c r="AY2550" s="7">
        <v>0</v>
      </c>
      <c r="AZ2550" s="7">
        <v>0</v>
      </c>
      <c r="BA2550" s="7">
        <v>0</v>
      </c>
      <c r="BB2550" s="7">
        <v>0</v>
      </c>
      <c r="BC2550" s="8">
        <v>0</v>
      </c>
      <c r="BD2550" s="8">
        <v>0</v>
      </c>
      <c r="BE2550" s="8">
        <v>0</v>
      </c>
      <c r="BF2550" s="8">
        <v>0</v>
      </c>
      <c r="BG2550" s="8">
        <v>2.1251893939393938</v>
      </c>
      <c r="BH2550" s="8">
        <v>0</v>
      </c>
      <c r="BI2550" s="8">
        <v>0</v>
      </c>
      <c r="BJ2550" s="8">
        <v>2.1251893939393938</v>
      </c>
      <c r="BK2550" s="8">
        <v>0</v>
      </c>
      <c r="BL2550" s="8">
        <v>0</v>
      </c>
      <c r="BM2550" s="8">
        <v>0</v>
      </c>
      <c r="BN2550" s="8">
        <v>0</v>
      </c>
      <c r="BO2550" s="8">
        <v>0</v>
      </c>
      <c r="BP2550" s="8">
        <v>0</v>
      </c>
      <c r="BQ2550" s="8">
        <v>0</v>
      </c>
      <c r="BR2550" s="8">
        <v>0</v>
      </c>
    </row>
    <row r="2551" spans="1:70" x14ac:dyDescent="0.25">
      <c r="A2551" s="6">
        <v>35254241</v>
      </c>
      <c r="B2551" t="s">
        <v>4485</v>
      </c>
      <c r="C2551" s="7" t="s">
        <v>421</v>
      </c>
      <c r="D2551" s="7" t="s">
        <v>94</v>
      </c>
      <c r="E2551" s="7" t="s">
        <v>421</v>
      </c>
      <c r="F2551" t="s">
        <v>2507</v>
      </c>
      <c r="G2551" t="s">
        <v>2508</v>
      </c>
      <c r="H2551" t="s">
        <v>4425</v>
      </c>
      <c r="I2551" t="s">
        <v>186</v>
      </c>
      <c r="J2551" t="s">
        <v>99</v>
      </c>
      <c r="K2551" t="s">
        <v>187</v>
      </c>
      <c r="L2551">
        <v>37.036168934999999</v>
      </c>
      <c r="M2551">
        <v>-119.4520127365</v>
      </c>
      <c r="N2551" s="7" t="s">
        <v>2291</v>
      </c>
      <c r="O2551" s="7" t="s">
        <v>4484</v>
      </c>
      <c r="P2551" s="7" t="s">
        <v>2293</v>
      </c>
      <c r="Q2551" s="7" t="s">
        <v>141</v>
      </c>
      <c r="R2551" s="7">
        <v>274</v>
      </c>
      <c r="S2551" s="7">
        <v>614</v>
      </c>
      <c r="T2551" s="7" t="s">
        <v>220</v>
      </c>
      <c r="U2551" s="7"/>
      <c r="V2551" s="7" t="s">
        <v>3749</v>
      </c>
      <c r="W2551" s="8">
        <v>2.824810606060606</v>
      </c>
      <c r="X2551" s="8">
        <v>0</v>
      </c>
      <c r="Y2551" s="8">
        <v>0</v>
      </c>
      <c r="Z2551" s="8">
        <v>2.824810606060606</v>
      </c>
      <c r="AA2551" s="8">
        <v>0</v>
      </c>
      <c r="AB2551" s="8">
        <v>0</v>
      </c>
      <c r="AC2551" s="8">
        <v>0</v>
      </c>
      <c r="AD2551" s="8">
        <v>0</v>
      </c>
      <c r="AE2551" s="8">
        <v>0</v>
      </c>
      <c r="AF2551" s="8">
        <v>0</v>
      </c>
      <c r="AG2551" s="8">
        <v>0</v>
      </c>
      <c r="AH2551" s="8">
        <v>0</v>
      </c>
      <c r="AI2551" s="8">
        <v>0</v>
      </c>
      <c r="AJ2551" s="8">
        <v>0</v>
      </c>
      <c r="AK2551" s="8">
        <v>0</v>
      </c>
      <c r="AL2551" s="8">
        <v>0</v>
      </c>
      <c r="AM2551" s="8">
        <v>0</v>
      </c>
      <c r="AN2551" s="8">
        <v>0</v>
      </c>
      <c r="AO2551" s="8">
        <v>0</v>
      </c>
      <c r="AP2551" s="8">
        <v>0</v>
      </c>
      <c r="AQ2551" s="8">
        <v>0</v>
      </c>
      <c r="AR2551" s="8">
        <v>0</v>
      </c>
      <c r="AS2551" s="8">
        <v>0</v>
      </c>
      <c r="AT2551" s="8">
        <v>0</v>
      </c>
      <c r="AU2551" s="7">
        <v>0</v>
      </c>
      <c r="AV2551" s="7">
        <v>0</v>
      </c>
      <c r="AW2551" s="7">
        <v>0</v>
      </c>
      <c r="AX2551" s="7">
        <v>0</v>
      </c>
      <c r="AY2551" s="7">
        <v>0</v>
      </c>
      <c r="AZ2551" s="7">
        <v>0</v>
      </c>
      <c r="BA2551" s="7">
        <v>0</v>
      </c>
      <c r="BB2551" s="7">
        <v>0</v>
      </c>
      <c r="BC2551" s="8">
        <v>0</v>
      </c>
      <c r="BD2551" s="8">
        <v>0</v>
      </c>
      <c r="BE2551" s="8">
        <v>0</v>
      </c>
      <c r="BF2551" s="8">
        <v>0</v>
      </c>
      <c r="BG2551" s="8">
        <v>2.824810606060606</v>
      </c>
      <c r="BH2551" s="8">
        <v>0</v>
      </c>
      <c r="BI2551" s="8">
        <v>0</v>
      </c>
      <c r="BJ2551" s="8">
        <v>2.824810606060606</v>
      </c>
      <c r="BK2551" s="8">
        <v>0</v>
      </c>
      <c r="BL2551" s="8">
        <v>0</v>
      </c>
      <c r="BM2551" s="8">
        <v>0</v>
      </c>
      <c r="BN2551" s="8">
        <v>0</v>
      </c>
      <c r="BO2551" s="8">
        <v>0</v>
      </c>
      <c r="BP2551" s="8">
        <v>0</v>
      </c>
      <c r="BQ2551" s="8">
        <v>0</v>
      </c>
      <c r="BR2551" s="8">
        <v>0</v>
      </c>
    </row>
    <row r="2552" spans="1:70" x14ac:dyDescent="0.25">
      <c r="A2552" s="6">
        <v>35278090</v>
      </c>
      <c r="B2552" t="s">
        <v>4486</v>
      </c>
      <c r="C2552" s="7" t="s">
        <v>421</v>
      </c>
      <c r="D2552" s="7" t="s">
        <v>94</v>
      </c>
      <c r="E2552" s="7" t="s">
        <v>421</v>
      </c>
      <c r="F2552" t="s">
        <v>2507</v>
      </c>
      <c r="G2552" t="s">
        <v>2508</v>
      </c>
      <c r="H2552" t="s">
        <v>4425</v>
      </c>
      <c r="I2552" t="s">
        <v>186</v>
      </c>
      <c r="J2552" t="s">
        <v>99</v>
      </c>
      <c r="K2552" t="s">
        <v>187</v>
      </c>
      <c r="L2552">
        <v>37.020136478200001</v>
      </c>
      <c r="M2552">
        <v>-119.42943877259999</v>
      </c>
      <c r="N2552" s="7" t="s">
        <v>2291</v>
      </c>
      <c r="O2552" s="7" t="s">
        <v>4484</v>
      </c>
      <c r="P2552" s="7" t="s">
        <v>2293</v>
      </c>
      <c r="Q2552" s="7" t="s">
        <v>141</v>
      </c>
      <c r="R2552" s="7">
        <v>274</v>
      </c>
      <c r="S2552" s="7">
        <v>614</v>
      </c>
      <c r="T2552" s="7" t="s">
        <v>220</v>
      </c>
      <c r="U2552" s="7"/>
      <c r="V2552" s="7" t="s">
        <v>3749</v>
      </c>
      <c r="W2552" s="8">
        <v>2.8490000000000002</v>
      </c>
      <c r="X2552" s="8">
        <v>0</v>
      </c>
      <c r="Y2552" s="8">
        <v>0.39583333333333331</v>
      </c>
      <c r="Z2552" s="8">
        <v>3.2448333333333337</v>
      </c>
      <c r="AA2552" s="8">
        <v>0</v>
      </c>
      <c r="AB2552" s="8">
        <v>0</v>
      </c>
      <c r="AC2552" s="8">
        <v>0</v>
      </c>
      <c r="AD2552" s="8">
        <v>0</v>
      </c>
      <c r="AE2552" s="8">
        <v>0</v>
      </c>
      <c r="AF2552" s="8">
        <v>0</v>
      </c>
      <c r="AG2552" s="8">
        <v>0</v>
      </c>
      <c r="AH2552" s="8">
        <v>0</v>
      </c>
      <c r="AI2552" s="8">
        <v>0</v>
      </c>
      <c r="AJ2552" s="8">
        <v>0</v>
      </c>
      <c r="AK2552" s="8">
        <v>0</v>
      </c>
      <c r="AL2552" s="8">
        <v>0</v>
      </c>
      <c r="AM2552" s="8">
        <v>0</v>
      </c>
      <c r="AN2552" s="8">
        <v>0</v>
      </c>
      <c r="AO2552" s="8">
        <v>0</v>
      </c>
      <c r="AP2552" s="8">
        <v>0</v>
      </c>
      <c r="AQ2552" s="8">
        <v>0</v>
      </c>
      <c r="AR2552" s="8">
        <v>0</v>
      </c>
      <c r="AS2552" s="8">
        <v>0</v>
      </c>
      <c r="AT2552" s="8">
        <v>0</v>
      </c>
      <c r="AU2552" s="7">
        <v>0</v>
      </c>
      <c r="AV2552" s="7">
        <v>0</v>
      </c>
      <c r="AW2552" s="7">
        <v>0</v>
      </c>
      <c r="AX2552" s="7">
        <v>0</v>
      </c>
      <c r="AY2552" s="7">
        <v>0</v>
      </c>
      <c r="AZ2552" s="7">
        <v>0</v>
      </c>
      <c r="BA2552" s="7">
        <v>0</v>
      </c>
      <c r="BB2552" s="7">
        <v>0</v>
      </c>
      <c r="BC2552" s="8">
        <v>0</v>
      </c>
      <c r="BD2552" s="8">
        <v>0</v>
      </c>
      <c r="BE2552" s="8">
        <v>0</v>
      </c>
      <c r="BF2552" s="8">
        <v>0</v>
      </c>
      <c r="BG2552" s="8">
        <v>2.8490000000000002</v>
      </c>
      <c r="BH2552" s="8">
        <v>0</v>
      </c>
      <c r="BI2552" s="8">
        <v>0.39583333333333331</v>
      </c>
      <c r="BJ2552" s="8">
        <v>3.2448333333333337</v>
      </c>
      <c r="BK2552" s="8">
        <v>0</v>
      </c>
      <c r="BL2552" s="8">
        <v>0</v>
      </c>
      <c r="BM2552" s="8">
        <v>0</v>
      </c>
      <c r="BN2552" s="8">
        <v>0</v>
      </c>
      <c r="BO2552" s="8">
        <v>0</v>
      </c>
      <c r="BP2552" s="8">
        <v>0</v>
      </c>
      <c r="BQ2552" s="8">
        <v>0</v>
      </c>
      <c r="BR2552" s="8">
        <v>0</v>
      </c>
    </row>
    <row r="2553" spans="1:70" x14ac:dyDescent="0.25">
      <c r="A2553" s="6">
        <v>35277933</v>
      </c>
      <c r="B2553" t="s">
        <v>4487</v>
      </c>
      <c r="C2553" s="7" t="s">
        <v>421</v>
      </c>
      <c r="D2553" s="7" t="s">
        <v>94</v>
      </c>
      <c r="E2553" s="7" t="s">
        <v>421</v>
      </c>
      <c r="F2553" t="s">
        <v>2507</v>
      </c>
      <c r="G2553" t="s">
        <v>2508</v>
      </c>
      <c r="H2553" t="s">
        <v>4425</v>
      </c>
      <c r="I2553" t="s">
        <v>186</v>
      </c>
      <c r="J2553" t="s">
        <v>99</v>
      </c>
      <c r="K2553" t="s">
        <v>187</v>
      </c>
      <c r="L2553">
        <v>37.033513184599997</v>
      </c>
      <c r="M2553">
        <v>-119.4426350462</v>
      </c>
      <c r="N2553" s="7" t="s">
        <v>2291</v>
      </c>
      <c r="O2553" s="7" t="s">
        <v>4484</v>
      </c>
      <c r="P2553" s="7" t="s">
        <v>2293</v>
      </c>
      <c r="Q2553" s="7" t="s">
        <v>141</v>
      </c>
      <c r="R2553" s="7">
        <v>274</v>
      </c>
      <c r="S2553" s="7">
        <v>614</v>
      </c>
      <c r="T2553" s="7" t="s">
        <v>220</v>
      </c>
      <c r="U2553" s="7"/>
      <c r="V2553" s="7" t="s">
        <v>3749</v>
      </c>
      <c r="W2553" s="8">
        <v>2.1035984848484848</v>
      </c>
      <c r="X2553" s="8">
        <v>0</v>
      </c>
      <c r="Y2553" s="8">
        <v>0</v>
      </c>
      <c r="Z2553" s="8">
        <v>2.1035984848484848</v>
      </c>
      <c r="AA2553" s="8">
        <v>0</v>
      </c>
      <c r="AB2553" s="8">
        <v>0</v>
      </c>
      <c r="AC2553" s="8">
        <v>0</v>
      </c>
      <c r="AD2553" s="8">
        <v>0</v>
      </c>
      <c r="AE2553" s="8">
        <v>0</v>
      </c>
      <c r="AF2553" s="8">
        <v>0</v>
      </c>
      <c r="AG2553" s="8">
        <v>0</v>
      </c>
      <c r="AH2553" s="8">
        <v>0</v>
      </c>
      <c r="AI2553" s="8">
        <v>0</v>
      </c>
      <c r="AJ2553" s="8">
        <v>0</v>
      </c>
      <c r="AK2553" s="8">
        <v>0</v>
      </c>
      <c r="AL2553" s="8">
        <v>0</v>
      </c>
      <c r="AM2553" s="8">
        <v>0</v>
      </c>
      <c r="AN2553" s="8">
        <v>0</v>
      </c>
      <c r="AO2553" s="8">
        <v>0</v>
      </c>
      <c r="AP2553" s="8">
        <v>0</v>
      </c>
      <c r="AQ2553" s="8">
        <v>0</v>
      </c>
      <c r="AR2553" s="8">
        <v>0</v>
      </c>
      <c r="AS2553" s="8">
        <v>0</v>
      </c>
      <c r="AT2553" s="8">
        <v>0</v>
      </c>
      <c r="AU2553" s="7">
        <v>0</v>
      </c>
      <c r="AV2553" s="7">
        <v>0</v>
      </c>
      <c r="AW2553" s="7">
        <v>0</v>
      </c>
      <c r="AX2553" s="7">
        <v>0</v>
      </c>
      <c r="AY2553" s="7">
        <v>0</v>
      </c>
      <c r="AZ2553" s="7">
        <v>0</v>
      </c>
      <c r="BA2553" s="7">
        <v>0</v>
      </c>
      <c r="BB2553" s="7">
        <v>0</v>
      </c>
      <c r="BC2553" s="8">
        <v>0</v>
      </c>
      <c r="BD2553" s="8">
        <v>0</v>
      </c>
      <c r="BE2553" s="8">
        <v>0</v>
      </c>
      <c r="BF2553" s="8">
        <v>0</v>
      </c>
      <c r="BG2553" s="8">
        <v>2.1035984848484848</v>
      </c>
      <c r="BH2553" s="8">
        <v>0</v>
      </c>
      <c r="BI2553" s="8">
        <v>0</v>
      </c>
      <c r="BJ2553" s="8">
        <v>2.1035984848484848</v>
      </c>
      <c r="BK2553" s="8">
        <v>0</v>
      </c>
      <c r="BL2553" s="8">
        <v>0</v>
      </c>
      <c r="BM2553" s="8">
        <v>0</v>
      </c>
      <c r="BN2553" s="8">
        <v>0</v>
      </c>
      <c r="BO2553" s="8">
        <v>0</v>
      </c>
      <c r="BP2553" s="8">
        <v>0</v>
      </c>
      <c r="BQ2553" s="8">
        <v>0</v>
      </c>
      <c r="BR2553" s="8">
        <v>0</v>
      </c>
    </row>
    <row r="2554" spans="1:70" x14ac:dyDescent="0.25">
      <c r="A2554" s="6">
        <v>35277934</v>
      </c>
      <c r="B2554" t="s">
        <v>4488</v>
      </c>
      <c r="C2554" s="7" t="s">
        <v>421</v>
      </c>
      <c r="D2554" s="7" t="s">
        <v>94</v>
      </c>
      <c r="E2554" s="7" t="s">
        <v>421</v>
      </c>
      <c r="F2554" t="s">
        <v>2507</v>
      </c>
      <c r="G2554" t="s">
        <v>2508</v>
      </c>
      <c r="H2554" t="s">
        <v>4425</v>
      </c>
      <c r="I2554" t="s">
        <v>186</v>
      </c>
      <c r="J2554" t="s">
        <v>99</v>
      </c>
      <c r="K2554" t="s">
        <v>187</v>
      </c>
      <c r="L2554">
        <v>37.031380502099999</v>
      </c>
      <c r="M2554">
        <v>-119.44277424160001</v>
      </c>
      <c r="N2554" s="7" t="s">
        <v>2291</v>
      </c>
      <c r="O2554" s="7" t="s">
        <v>4484</v>
      </c>
      <c r="P2554" s="7" t="s">
        <v>2293</v>
      </c>
      <c r="Q2554" s="7" t="s">
        <v>141</v>
      </c>
      <c r="R2554" s="7">
        <v>274</v>
      </c>
      <c r="S2554" s="7">
        <v>614</v>
      </c>
      <c r="T2554" s="7" t="s">
        <v>220</v>
      </c>
      <c r="U2554" s="7"/>
      <c r="V2554" s="7" t="s">
        <v>3749</v>
      </c>
      <c r="W2554" s="8">
        <v>2.1282196969696972</v>
      </c>
      <c r="X2554" s="8">
        <v>0</v>
      </c>
      <c r="Y2554" s="8">
        <v>0</v>
      </c>
      <c r="Z2554" s="8">
        <v>2.1282196969696972</v>
      </c>
      <c r="AA2554" s="8">
        <v>0</v>
      </c>
      <c r="AB2554" s="8">
        <v>0</v>
      </c>
      <c r="AC2554" s="8">
        <v>0</v>
      </c>
      <c r="AD2554" s="8">
        <v>0</v>
      </c>
      <c r="AE2554" s="8">
        <v>0</v>
      </c>
      <c r="AF2554" s="8">
        <v>0</v>
      </c>
      <c r="AG2554" s="8">
        <v>0</v>
      </c>
      <c r="AH2554" s="8">
        <v>0</v>
      </c>
      <c r="AI2554" s="8">
        <v>0</v>
      </c>
      <c r="AJ2554" s="8">
        <v>0</v>
      </c>
      <c r="AK2554" s="8">
        <v>0</v>
      </c>
      <c r="AL2554" s="8">
        <v>0</v>
      </c>
      <c r="AM2554" s="8">
        <v>0</v>
      </c>
      <c r="AN2554" s="8">
        <v>0</v>
      </c>
      <c r="AO2554" s="8">
        <v>0</v>
      </c>
      <c r="AP2554" s="8">
        <v>0</v>
      </c>
      <c r="AQ2554" s="8">
        <v>0</v>
      </c>
      <c r="AR2554" s="8">
        <v>0</v>
      </c>
      <c r="AS2554" s="8">
        <v>0</v>
      </c>
      <c r="AT2554" s="8">
        <v>0</v>
      </c>
      <c r="AU2554" s="7">
        <v>0</v>
      </c>
      <c r="AV2554" s="7">
        <v>0</v>
      </c>
      <c r="AW2554" s="7">
        <v>0</v>
      </c>
      <c r="AX2554" s="7">
        <v>0</v>
      </c>
      <c r="AY2554" s="7">
        <v>0</v>
      </c>
      <c r="AZ2554" s="7">
        <v>0</v>
      </c>
      <c r="BA2554" s="7">
        <v>0</v>
      </c>
      <c r="BB2554" s="7">
        <v>0</v>
      </c>
      <c r="BC2554" s="8">
        <v>0</v>
      </c>
      <c r="BD2554" s="8">
        <v>0</v>
      </c>
      <c r="BE2554" s="8">
        <v>0</v>
      </c>
      <c r="BF2554" s="8">
        <v>0</v>
      </c>
      <c r="BG2554" s="8">
        <v>2.1282196969696972</v>
      </c>
      <c r="BH2554" s="8">
        <v>0</v>
      </c>
      <c r="BI2554" s="8">
        <v>0</v>
      </c>
      <c r="BJ2554" s="8">
        <v>2.1282196969696972</v>
      </c>
      <c r="BK2554" s="8">
        <v>0</v>
      </c>
      <c r="BL2554" s="8">
        <v>0</v>
      </c>
      <c r="BM2554" s="8">
        <v>0</v>
      </c>
      <c r="BN2554" s="8">
        <v>0</v>
      </c>
      <c r="BO2554" s="8">
        <v>0</v>
      </c>
      <c r="BP2554" s="8">
        <v>0</v>
      </c>
      <c r="BQ2554" s="8">
        <v>0</v>
      </c>
      <c r="BR2554" s="8">
        <v>0</v>
      </c>
    </row>
    <row r="2555" spans="1:70" x14ac:dyDescent="0.25">
      <c r="A2555" s="6">
        <v>35277935</v>
      </c>
      <c r="B2555" t="s">
        <v>4489</v>
      </c>
      <c r="C2555" s="7" t="s">
        <v>71</v>
      </c>
      <c r="D2555" s="7" t="s">
        <v>94</v>
      </c>
      <c r="E2555" s="7" t="s">
        <v>73</v>
      </c>
      <c r="F2555" t="s">
        <v>2507</v>
      </c>
      <c r="G2555" t="s">
        <v>2508</v>
      </c>
      <c r="H2555" t="s">
        <v>4425</v>
      </c>
      <c r="I2555" t="s">
        <v>186</v>
      </c>
      <c r="J2555" t="s">
        <v>99</v>
      </c>
      <c r="K2555" t="s">
        <v>187</v>
      </c>
      <c r="L2555">
        <v>37.031309998399998</v>
      </c>
      <c r="M2555">
        <v>-119.4396045618</v>
      </c>
      <c r="N2555" s="7" t="s">
        <v>2291</v>
      </c>
      <c r="O2555" s="7" t="s">
        <v>4484</v>
      </c>
      <c r="P2555" s="7" t="s">
        <v>2293</v>
      </c>
      <c r="Q2555" s="7" t="s">
        <v>141</v>
      </c>
      <c r="R2555" s="7">
        <v>274</v>
      </c>
      <c r="S2555" s="7">
        <v>614</v>
      </c>
      <c r="T2555" s="7" t="s">
        <v>220</v>
      </c>
      <c r="U2555" s="7" t="s">
        <v>211</v>
      </c>
      <c r="V2555" s="7" t="s">
        <v>80</v>
      </c>
      <c r="W2555" s="8">
        <v>8.9393939393939401E-2</v>
      </c>
      <c r="X2555" s="8">
        <v>0</v>
      </c>
      <c r="Y2555" s="8">
        <v>0</v>
      </c>
      <c r="Z2555" s="8">
        <v>8.9393939393939401E-2</v>
      </c>
      <c r="AA2555" s="8">
        <v>0</v>
      </c>
      <c r="AB2555" s="8">
        <v>0</v>
      </c>
      <c r="AC2555" s="8">
        <v>0</v>
      </c>
      <c r="AD2555" s="8">
        <v>0</v>
      </c>
      <c r="AE2555" s="8">
        <v>0</v>
      </c>
      <c r="AF2555" s="8">
        <v>0</v>
      </c>
      <c r="AG2555" s="8">
        <v>0</v>
      </c>
      <c r="AH2555" s="8">
        <v>0</v>
      </c>
      <c r="AI2555" s="8">
        <v>0</v>
      </c>
      <c r="AJ2555" s="8">
        <v>0</v>
      </c>
      <c r="AK2555" s="8">
        <v>0</v>
      </c>
      <c r="AL2555" s="8">
        <v>0</v>
      </c>
      <c r="AM2555" s="8">
        <v>0</v>
      </c>
      <c r="AN2555" s="8">
        <v>0</v>
      </c>
      <c r="AO2555" s="8">
        <v>0</v>
      </c>
      <c r="AP2555" s="8">
        <v>0</v>
      </c>
      <c r="AQ2555" s="8">
        <v>0</v>
      </c>
      <c r="AR2555" s="8">
        <v>0</v>
      </c>
      <c r="AS2555" s="8">
        <v>0</v>
      </c>
      <c r="AT2555" s="8">
        <v>0</v>
      </c>
      <c r="AU2555" s="7">
        <v>0</v>
      </c>
      <c r="AV2555" s="7">
        <v>0</v>
      </c>
      <c r="AW2555" s="7">
        <v>0</v>
      </c>
      <c r="AX2555" s="7">
        <v>0</v>
      </c>
      <c r="AY2555" s="7">
        <v>8.9393939393939401E-2</v>
      </c>
      <c r="AZ2555" s="7">
        <v>0</v>
      </c>
      <c r="BA2555" s="7">
        <v>0</v>
      </c>
      <c r="BB2555" s="7">
        <v>8.9393939393939401E-2</v>
      </c>
      <c r="BC2555" s="8">
        <v>0</v>
      </c>
      <c r="BD2555" s="8">
        <v>0</v>
      </c>
      <c r="BE2555" s="8">
        <v>0</v>
      </c>
      <c r="BF2555" s="8">
        <v>0</v>
      </c>
      <c r="BG2555" s="8">
        <v>0</v>
      </c>
      <c r="BH2555" s="8">
        <v>0</v>
      </c>
      <c r="BI2555" s="8">
        <v>0</v>
      </c>
      <c r="BJ2555" s="8">
        <v>0</v>
      </c>
      <c r="BK2555" s="8">
        <v>0</v>
      </c>
      <c r="BL2555" s="8">
        <v>0</v>
      </c>
      <c r="BM2555" s="8">
        <v>0</v>
      </c>
      <c r="BN2555" s="8">
        <v>0</v>
      </c>
      <c r="BO2555" s="8">
        <v>0</v>
      </c>
      <c r="BP2555" s="8">
        <v>0</v>
      </c>
      <c r="BQ2555" s="8">
        <v>0</v>
      </c>
      <c r="BR2555" s="8">
        <v>0</v>
      </c>
    </row>
    <row r="2556" spans="1:70" x14ac:dyDescent="0.25">
      <c r="A2556" s="6">
        <v>35066745</v>
      </c>
      <c r="B2556" t="s">
        <v>4490</v>
      </c>
      <c r="C2556" s="7" t="s">
        <v>101</v>
      </c>
      <c r="D2556" s="7" t="s">
        <v>94</v>
      </c>
      <c r="E2556" s="7" t="s">
        <v>95</v>
      </c>
      <c r="F2556" t="s">
        <v>2507</v>
      </c>
      <c r="G2556" t="s">
        <v>2508</v>
      </c>
      <c r="H2556" t="s">
        <v>199</v>
      </c>
      <c r="I2556" t="s">
        <v>144</v>
      </c>
      <c r="J2556" t="s">
        <v>78</v>
      </c>
      <c r="K2556" t="s">
        <v>79</v>
      </c>
      <c r="L2556">
        <v>39.670451415499997</v>
      </c>
      <c r="M2556">
        <v>-121.4845698389</v>
      </c>
      <c r="N2556" s="7" t="s">
        <v>233</v>
      </c>
      <c r="O2556" s="7" t="s">
        <v>256</v>
      </c>
      <c r="P2556" s="7" t="s">
        <v>235</v>
      </c>
      <c r="Q2556" s="7" t="s">
        <v>170</v>
      </c>
      <c r="R2556" s="7">
        <v>865</v>
      </c>
      <c r="S2556" s="7"/>
      <c r="T2556" s="7"/>
      <c r="U2556" s="7"/>
      <c r="V2556" s="7" t="s">
        <v>101</v>
      </c>
      <c r="W2556" s="8">
        <v>1.6856060606060606</v>
      </c>
      <c r="X2556" s="8">
        <v>0</v>
      </c>
      <c r="Y2556" s="8">
        <v>0</v>
      </c>
      <c r="Z2556" s="8">
        <v>1.6856060606060606</v>
      </c>
      <c r="AA2556" s="8">
        <v>0</v>
      </c>
      <c r="AB2556" s="8">
        <v>0</v>
      </c>
      <c r="AC2556" s="8">
        <v>0</v>
      </c>
      <c r="AD2556" s="8">
        <v>0</v>
      </c>
      <c r="AE2556" s="8">
        <v>1.6856060606060612</v>
      </c>
      <c r="AF2556" s="8">
        <v>0</v>
      </c>
      <c r="AG2556" s="8">
        <v>0</v>
      </c>
      <c r="AH2556" s="8">
        <v>1.6856060606060612</v>
      </c>
      <c r="AI2556" s="8">
        <v>0</v>
      </c>
      <c r="AJ2556" s="8">
        <v>0</v>
      </c>
      <c r="AK2556" s="8">
        <v>0</v>
      </c>
      <c r="AL2556" s="8">
        <v>0</v>
      </c>
      <c r="AM2556" s="8">
        <v>0</v>
      </c>
      <c r="AN2556" s="8">
        <v>0</v>
      </c>
      <c r="AO2556" s="8">
        <v>0</v>
      </c>
      <c r="AP2556" s="8">
        <v>0</v>
      </c>
      <c r="AQ2556" s="8">
        <v>0</v>
      </c>
      <c r="AR2556" s="8">
        <v>0</v>
      </c>
      <c r="AS2556" s="8">
        <v>0</v>
      </c>
      <c r="AT2556" s="8">
        <v>0</v>
      </c>
      <c r="AU2556" s="7">
        <v>0</v>
      </c>
      <c r="AV2556" s="7">
        <v>0</v>
      </c>
      <c r="AW2556" s="7">
        <v>0</v>
      </c>
      <c r="AX2556" s="7">
        <v>0</v>
      </c>
      <c r="AY2556" s="7">
        <v>0</v>
      </c>
      <c r="AZ2556" s="7">
        <v>0</v>
      </c>
      <c r="BA2556" s="7">
        <v>0</v>
      </c>
      <c r="BB2556" s="7">
        <v>0</v>
      </c>
      <c r="BC2556" s="8">
        <v>0</v>
      </c>
      <c r="BD2556" s="8">
        <v>0</v>
      </c>
      <c r="BE2556" s="8">
        <v>0</v>
      </c>
      <c r="BF2556" s="8">
        <v>0</v>
      </c>
      <c r="BG2556" s="8">
        <v>0</v>
      </c>
      <c r="BH2556" s="8">
        <v>0</v>
      </c>
      <c r="BI2556" s="8">
        <v>0</v>
      </c>
      <c r="BJ2556" s="8">
        <v>0</v>
      </c>
      <c r="BK2556" s="8">
        <v>0</v>
      </c>
      <c r="BL2556" s="8">
        <v>0</v>
      </c>
      <c r="BM2556" s="8">
        <v>0</v>
      </c>
      <c r="BN2556" s="8">
        <v>0</v>
      </c>
      <c r="BO2556" s="8">
        <v>0</v>
      </c>
      <c r="BP2556" s="8">
        <v>0</v>
      </c>
      <c r="BQ2556" s="8">
        <v>0</v>
      </c>
      <c r="BR2556" s="8">
        <v>0</v>
      </c>
    </row>
    <row r="2557" spans="1:70" x14ac:dyDescent="0.25">
      <c r="A2557" s="6">
        <v>35424588</v>
      </c>
      <c r="B2557" t="s">
        <v>4491</v>
      </c>
      <c r="C2557" s="7" t="s">
        <v>421</v>
      </c>
      <c r="D2557" s="7" t="s">
        <v>94</v>
      </c>
      <c r="E2557" s="7" t="s">
        <v>421</v>
      </c>
      <c r="F2557" t="s">
        <v>2507</v>
      </c>
      <c r="G2557" t="s">
        <v>2609</v>
      </c>
      <c r="H2557" t="s">
        <v>1138</v>
      </c>
      <c r="I2557" t="s">
        <v>108</v>
      </c>
      <c r="J2557" t="s">
        <v>78</v>
      </c>
      <c r="K2557" t="s">
        <v>109</v>
      </c>
      <c r="L2557">
        <v>39.216402553599998</v>
      </c>
      <c r="M2557">
        <v>-120.826045569</v>
      </c>
      <c r="N2557" s="7" t="s">
        <v>2280</v>
      </c>
      <c r="O2557" s="7" t="s">
        <v>2281</v>
      </c>
      <c r="P2557" s="7" t="s">
        <v>2282</v>
      </c>
      <c r="Q2557" s="7" t="s">
        <v>170</v>
      </c>
      <c r="R2557" s="7">
        <v>1526</v>
      </c>
      <c r="S2557" s="7">
        <v>20</v>
      </c>
      <c r="T2557" s="7" t="s">
        <v>123</v>
      </c>
      <c r="U2557" s="7"/>
      <c r="V2557" s="7" t="s">
        <v>2625</v>
      </c>
      <c r="W2557" s="8">
        <v>0</v>
      </c>
      <c r="X2557" s="8">
        <v>0</v>
      </c>
      <c r="Y2557" s="8">
        <v>0.79300000000000004</v>
      </c>
      <c r="Z2557" s="8">
        <v>0.79300000000000004</v>
      </c>
      <c r="AA2557" s="8">
        <v>0</v>
      </c>
      <c r="AB2557" s="8">
        <v>0</v>
      </c>
      <c r="AC2557" s="8">
        <v>0</v>
      </c>
      <c r="AD2557" s="8">
        <v>0</v>
      </c>
      <c r="AE2557" s="8">
        <v>0</v>
      </c>
      <c r="AF2557" s="8">
        <v>0</v>
      </c>
      <c r="AG2557" s="8">
        <v>0</v>
      </c>
      <c r="AH2557" s="8">
        <v>0</v>
      </c>
      <c r="AI2557" s="8">
        <v>0</v>
      </c>
      <c r="AJ2557" s="8">
        <v>0</v>
      </c>
      <c r="AK2557" s="8">
        <v>0</v>
      </c>
      <c r="AL2557" s="8">
        <v>0</v>
      </c>
      <c r="AM2557" s="8">
        <v>0</v>
      </c>
      <c r="AN2557" s="8">
        <v>0</v>
      </c>
      <c r="AO2557" s="8">
        <v>0</v>
      </c>
      <c r="AP2557" s="8">
        <v>0</v>
      </c>
      <c r="AQ2557" s="8">
        <v>0</v>
      </c>
      <c r="AR2557" s="8">
        <v>0</v>
      </c>
      <c r="AS2557" s="8">
        <v>0</v>
      </c>
      <c r="AT2557" s="8">
        <v>0</v>
      </c>
      <c r="AU2557" s="7">
        <v>0</v>
      </c>
      <c r="AV2557" s="7">
        <v>0</v>
      </c>
      <c r="AW2557" s="7">
        <v>0</v>
      </c>
      <c r="AX2557" s="7">
        <v>0</v>
      </c>
      <c r="AY2557" s="7">
        <v>0</v>
      </c>
      <c r="AZ2557" s="7">
        <v>0</v>
      </c>
      <c r="BA2557" s="7">
        <v>0</v>
      </c>
      <c r="BB2557" s="7">
        <v>0</v>
      </c>
      <c r="BC2557" s="8">
        <v>0</v>
      </c>
      <c r="BD2557" s="8">
        <v>0</v>
      </c>
      <c r="BE2557" s="8">
        <v>0</v>
      </c>
      <c r="BF2557" s="8">
        <v>0</v>
      </c>
      <c r="BG2557" s="8">
        <v>0</v>
      </c>
      <c r="BH2557" s="8">
        <v>0</v>
      </c>
      <c r="BI2557" s="8">
        <v>0</v>
      </c>
      <c r="BJ2557" s="8">
        <v>0</v>
      </c>
      <c r="BK2557" s="8">
        <v>0</v>
      </c>
      <c r="BL2557" s="8">
        <v>0</v>
      </c>
      <c r="BM2557" s="8">
        <v>0.79300000000000004</v>
      </c>
      <c r="BN2557" s="8">
        <v>0.79300000000000004</v>
      </c>
      <c r="BO2557" s="8">
        <v>0</v>
      </c>
      <c r="BP2557" s="8">
        <v>0</v>
      </c>
      <c r="BQ2557" s="8">
        <v>0</v>
      </c>
      <c r="BR2557" s="8">
        <v>0</v>
      </c>
    </row>
    <row r="2558" spans="1:70" x14ac:dyDescent="0.25">
      <c r="A2558" s="6">
        <v>35423400</v>
      </c>
      <c r="B2558" t="s">
        <v>4492</v>
      </c>
      <c r="C2558" s="7" t="s">
        <v>82</v>
      </c>
      <c r="D2558" s="7" t="s">
        <v>2647</v>
      </c>
      <c r="E2558" s="7" t="s">
        <v>83</v>
      </c>
      <c r="F2558" t="s">
        <v>2507</v>
      </c>
      <c r="G2558" t="s">
        <v>2648</v>
      </c>
      <c r="H2558" t="s">
        <v>1138</v>
      </c>
      <c r="I2558" t="s">
        <v>108</v>
      </c>
      <c r="J2558" t="s">
        <v>78</v>
      </c>
      <c r="K2558" t="s">
        <v>109</v>
      </c>
      <c r="L2558">
        <v>39.214768055999997</v>
      </c>
      <c r="M2558">
        <v>-120.8090835852</v>
      </c>
      <c r="N2558" s="7" t="s">
        <v>2280</v>
      </c>
      <c r="O2558" s="7" t="s">
        <v>2281</v>
      </c>
      <c r="P2558" s="7" t="s">
        <v>2282</v>
      </c>
      <c r="Q2558" s="7" t="s">
        <v>170</v>
      </c>
      <c r="R2558" s="7">
        <v>1526</v>
      </c>
      <c r="S2558" s="7">
        <v>20</v>
      </c>
      <c r="T2558" s="7" t="s">
        <v>123</v>
      </c>
      <c r="U2558" s="7"/>
      <c r="V2558" s="7" t="s">
        <v>2625</v>
      </c>
      <c r="W2558" s="8">
        <v>0</v>
      </c>
      <c r="X2558" s="8">
        <v>5.6550000000000002</v>
      </c>
      <c r="Y2558" s="8">
        <v>0</v>
      </c>
      <c r="Z2558" s="8">
        <v>5.6550000000000002</v>
      </c>
      <c r="AA2558" s="8">
        <v>0</v>
      </c>
      <c r="AB2558" s="8">
        <v>0</v>
      </c>
      <c r="AC2558" s="8">
        <v>0</v>
      </c>
      <c r="AD2558" s="8">
        <v>0</v>
      </c>
      <c r="AE2558" s="8">
        <v>0</v>
      </c>
      <c r="AF2558" s="8">
        <v>0</v>
      </c>
      <c r="AG2558" s="8">
        <v>0</v>
      </c>
      <c r="AH2558" s="8">
        <v>0</v>
      </c>
      <c r="AI2558" s="8">
        <v>0</v>
      </c>
      <c r="AJ2558" s="8">
        <v>0</v>
      </c>
      <c r="AK2558" s="8">
        <v>0</v>
      </c>
      <c r="AL2558" s="8">
        <v>0</v>
      </c>
      <c r="AM2558" s="8">
        <v>0</v>
      </c>
      <c r="AN2558" s="8">
        <v>0</v>
      </c>
      <c r="AO2558" s="8">
        <v>0</v>
      </c>
      <c r="AP2558" s="8">
        <v>0</v>
      </c>
      <c r="AQ2558" s="8">
        <v>0</v>
      </c>
      <c r="AR2558" s="8">
        <v>0</v>
      </c>
      <c r="AS2558" s="8">
        <v>0</v>
      </c>
      <c r="AT2558" s="8">
        <v>0</v>
      </c>
      <c r="AU2558" s="7">
        <v>0</v>
      </c>
      <c r="AV2558" s="7">
        <v>0</v>
      </c>
      <c r="AW2558" s="7">
        <v>0</v>
      </c>
      <c r="AX2558" s="7">
        <v>0</v>
      </c>
      <c r="AY2558" s="7">
        <v>0</v>
      </c>
      <c r="AZ2558" s="7">
        <v>0</v>
      </c>
      <c r="BA2558" s="7">
        <v>0</v>
      </c>
      <c r="BB2558" s="7">
        <v>0</v>
      </c>
      <c r="BC2558" s="8">
        <v>0</v>
      </c>
      <c r="BD2558" s="8">
        <v>0</v>
      </c>
      <c r="BE2558" s="8">
        <v>0</v>
      </c>
      <c r="BF2558" s="8">
        <v>0</v>
      </c>
      <c r="BG2558" s="8">
        <v>0</v>
      </c>
      <c r="BH2558" s="8">
        <v>0</v>
      </c>
      <c r="BI2558" s="8">
        <v>0</v>
      </c>
      <c r="BJ2558" s="8">
        <v>0</v>
      </c>
      <c r="BK2558" s="8">
        <v>0</v>
      </c>
      <c r="BL2558" s="8">
        <v>5.6550000000000002</v>
      </c>
      <c r="BM2558" s="8">
        <v>0</v>
      </c>
      <c r="BN2558" s="8">
        <v>5.6550000000000002</v>
      </c>
      <c r="BO2558" s="8">
        <v>0</v>
      </c>
      <c r="BP2558" s="8">
        <v>0</v>
      </c>
      <c r="BQ2558" s="8">
        <v>0</v>
      </c>
      <c r="BR2558" s="8">
        <v>0</v>
      </c>
    </row>
    <row r="2559" spans="1:70" x14ac:dyDescent="0.25">
      <c r="A2559" s="6">
        <v>35424354</v>
      </c>
      <c r="B2559" t="s">
        <v>4493</v>
      </c>
      <c r="C2559" s="7" t="s">
        <v>82</v>
      </c>
      <c r="D2559" s="7" t="s">
        <v>2647</v>
      </c>
      <c r="E2559" s="7" t="s">
        <v>83</v>
      </c>
      <c r="F2559" t="s">
        <v>2507</v>
      </c>
      <c r="G2559" t="s">
        <v>2648</v>
      </c>
      <c r="H2559" t="s">
        <v>2279</v>
      </c>
      <c r="I2559" t="s">
        <v>108</v>
      </c>
      <c r="J2559" t="s">
        <v>78</v>
      </c>
      <c r="K2559" t="s">
        <v>109</v>
      </c>
      <c r="L2559">
        <v>39.189499571500001</v>
      </c>
      <c r="M2559">
        <v>-120.83465018699999</v>
      </c>
      <c r="N2559" s="7" t="s">
        <v>2280</v>
      </c>
      <c r="O2559" s="7" t="s">
        <v>2281</v>
      </c>
      <c r="P2559" s="7" t="s">
        <v>2282</v>
      </c>
      <c r="Q2559" s="7" t="s">
        <v>170</v>
      </c>
      <c r="R2559" s="7">
        <v>1526</v>
      </c>
      <c r="S2559" s="7">
        <v>20</v>
      </c>
      <c r="T2559" s="7" t="s">
        <v>123</v>
      </c>
      <c r="U2559" s="7"/>
      <c r="V2559" s="7" t="s">
        <v>222</v>
      </c>
      <c r="W2559" s="8">
        <v>0</v>
      </c>
      <c r="X2559" s="8">
        <v>0.38100000000000001</v>
      </c>
      <c r="Y2559" s="8">
        <v>0</v>
      </c>
      <c r="Z2559" s="8">
        <v>0.38100000000000001</v>
      </c>
      <c r="AA2559" s="8">
        <v>0</v>
      </c>
      <c r="AB2559" s="8">
        <v>0</v>
      </c>
      <c r="AC2559" s="8">
        <v>0</v>
      </c>
      <c r="AD2559" s="8">
        <v>0</v>
      </c>
      <c r="AE2559" s="8">
        <v>0</v>
      </c>
      <c r="AF2559" s="8">
        <v>0</v>
      </c>
      <c r="AG2559" s="8">
        <v>0</v>
      </c>
      <c r="AH2559" s="8">
        <v>0</v>
      </c>
      <c r="AI2559" s="8">
        <v>0</v>
      </c>
      <c r="AJ2559" s="8">
        <v>0</v>
      </c>
      <c r="AK2559" s="8">
        <v>0</v>
      </c>
      <c r="AL2559" s="8">
        <v>0</v>
      </c>
      <c r="AM2559" s="8">
        <v>0</v>
      </c>
      <c r="AN2559" s="8">
        <v>0</v>
      </c>
      <c r="AO2559" s="8">
        <v>0</v>
      </c>
      <c r="AP2559" s="8">
        <v>0</v>
      </c>
      <c r="AQ2559" s="8">
        <v>0</v>
      </c>
      <c r="AR2559" s="8">
        <v>0</v>
      </c>
      <c r="AS2559" s="8">
        <v>0</v>
      </c>
      <c r="AT2559" s="8">
        <v>0</v>
      </c>
      <c r="AU2559" s="7">
        <v>0</v>
      </c>
      <c r="AV2559" s="7">
        <v>0</v>
      </c>
      <c r="AW2559" s="7">
        <v>0</v>
      </c>
      <c r="AX2559" s="7">
        <v>0</v>
      </c>
      <c r="AY2559" s="7">
        <v>0</v>
      </c>
      <c r="AZ2559" s="7">
        <v>0</v>
      </c>
      <c r="BA2559" s="7">
        <v>0</v>
      </c>
      <c r="BB2559" s="7">
        <v>0</v>
      </c>
      <c r="BC2559" s="8">
        <v>0</v>
      </c>
      <c r="BD2559" s="8">
        <v>0.38100000000000001</v>
      </c>
      <c r="BE2559" s="8">
        <v>0</v>
      </c>
      <c r="BF2559" s="8">
        <v>0.38100000000000001</v>
      </c>
      <c r="BG2559" s="8">
        <v>0</v>
      </c>
      <c r="BH2559" s="8">
        <v>0</v>
      </c>
      <c r="BI2559" s="8">
        <v>0</v>
      </c>
      <c r="BJ2559" s="8">
        <v>0</v>
      </c>
      <c r="BK2559" s="8">
        <v>0</v>
      </c>
      <c r="BL2559" s="8">
        <v>0</v>
      </c>
      <c r="BM2559" s="8">
        <v>0</v>
      </c>
      <c r="BN2559" s="8">
        <v>0</v>
      </c>
      <c r="BO2559" s="8">
        <v>0</v>
      </c>
      <c r="BP2559" s="8">
        <v>0</v>
      </c>
      <c r="BQ2559" s="8">
        <v>0</v>
      </c>
      <c r="BR2559" s="8">
        <v>0</v>
      </c>
    </row>
    <row r="2560" spans="1:70" x14ac:dyDescent="0.25">
      <c r="A2560" s="6">
        <v>35424355</v>
      </c>
      <c r="B2560" t="s">
        <v>4494</v>
      </c>
      <c r="C2560" s="7" t="s">
        <v>82</v>
      </c>
      <c r="D2560" s="7" t="s">
        <v>2647</v>
      </c>
      <c r="E2560" s="7" t="s">
        <v>83</v>
      </c>
      <c r="F2560" t="s">
        <v>2507</v>
      </c>
      <c r="G2560" t="s">
        <v>2648</v>
      </c>
      <c r="H2560" t="s">
        <v>2279</v>
      </c>
      <c r="I2560" t="s">
        <v>108</v>
      </c>
      <c r="J2560" t="s">
        <v>78</v>
      </c>
      <c r="K2560" t="s">
        <v>109</v>
      </c>
      <c r="L2560">
        <v>39.201952865099997</v>
      </c>
      <c r="M2560">
        <v>-120.8363650841</v>
      </c>
      <c r="N2560" s="7" t="s">
        <v>2280</v>
      </c>
      <c r="O2560" s="7" t="s">
        <v>2281</v>
      </c>
      <c r="P2560" s="7" t="s">
        <v>2282</v>
      </c>
      <c r="Q2560" s="7" t="s">
        <v>170</v>
      </c>
      <c r="R2560" s="7">
        <v>1526</v>
      </c>
      <c r="S2560" s="7">
        <v>20</v>
      </c>
      <c r="T2560" s="7" t="s">
        <v>123</v>
      </c>
      <c r="U2560" s="7"/>
      <c r="V2560" s="7" t="s">
        <v>222</v>
      </c>
      <c r="W2560" s="8">
        <v>0</v>
      </c>
      <c r="X2560" s="8">
        <v>6.8170000000000002</v>
      </c>
      <c r="Y2560" s="8">
        <v>0</v>
      </c>
      <c r="Z2560" s="8">
        <v>6.8170000000000002</v>
      </c>
      <c r="AA2560" s="8">
        <v>0</v>
      </c>
      <c r="AB2560" s="8">
        <v>0</v>
      </c>
      <c r="AC2560" s="8">
        <v>0</v>
      </c>
      <c r="AD2560" s="8">
        <v>0</v>
      </c>
      <c r="AE2560" s="8">
        <v>0</v>
      </c>
      <c r="AF2560" s="8">
        <v>0</v>
      </c>
      <c r="AG2560" s="8">
        <v>0</v>
      </c>
      <c r="AH2560" s="8">
        <v>0</v>
      </c>
      <c r="AI2560" s="8">
        <v>0</v>
      </c>
      <c r="AJ2560" s="8">
        <v>0</v>
      </c>
      <c r="AK2560" s="8">
        <v>0</v>
      </c>
      <c r="AL2560" s="8">
        <v>0</v>
      </c>
      <c r="AM2560" s="8">
        <v>0</v>
      </c>
      <c r="AN2560" s="8">
        <v>0</v>
      </c>
      <c r="AO2560" s="8">
        <v>0</v>
      </c>
      <c r="AP2560" s="8">
        <v>0</v>
      </c>
      <c r="AQ2560" s="8">
        <v>0</v>
      </c>
      <c r="AR2560" s="8">
        <v>0</v>
      </c>
      <c r="AS2560" s="8">
        <v>0</v>
      </c>
      <c r="AT2560" s="8">
        <v>0</v>
      </c>
      <c r="AU2560" s="7">
        <v>0</v>
      </c>
      <c r="AV2560" s="7">
        <v>0</v>
      </c>
      <c r="AW2560" s="7">
        <v>0</v>
      </c>
      <c r="AX2560" s="7">
        <v>0</v>
      </c>
      <c r="AY2560" s="7">
        <v>0</v>
      </c>
      <c r="AZ2560" s="7">
        <v>0</v>
      </c>
      <c r="BA2560" s="7">
        <v>0</v>
      </c>
      <c r="BB2560" s="7">
        <v>0</v>
      </c>
      <c r="BC2560" s="8">
        <v>0</v>
      </c>
      <c r="BD2560" s="8">
        <v>6.8170000000000002</v>
      </c>
      <c r="BE2560" s="8">
        <v>0</v>
      </c>
      <c r="BF2560" s="8">
        <v>6.8170000000000002</v>
      </c>
      <c r="BG2560" s="8">
        <v>0</v>
      </c>
      <c r="BH2560" s="8">
        <v>0</v>
      </c>
      <c r="BI2560" s="8">
        <v>0</v>
      </c>
      <c r="BJ2560" s="8">
        <v>0</v>
      </c>
      <c r="BK2560" s="8">
        <v>0</v>
      </c>
      <c r="BL2560" s="8">
        <v>0</v>
      </c>
      <c r="BM2560" s="8">
        <v>0</v>
      </c>
      <c r="BN2560" s="8">
        <v>0</v>
      </c>
      <c r="BO2560" s="8">
        <v>0</v>
      </c>
      <c r="BP2560" s="8">
        <v>0</v>
      </c>
      <c r="BQ2560" s="8">
        <v>0</v>
      </c>
      <c r="BR2560" s="8">
        <v>0</v>
      </c>
    </row>
    <row r="2561" spans="1:70" x14ac:dyDescent="0.25">
      <c r="A2561" s="6">
        <v>35365064</v>
      </c>
      <c r="B2561" t="s">
        <v>4495</v>
      </c>
      <c r="C2561" s="7" t="s">
        <v>82</v>
      </c>
      <c r="D2561" s="7" t="s">
        <v>2647</v>
      </c>
      <c r="E2561" s="7" t="s">
        <v>83</v>
      </c>
      <c r="F2561" t="s">
        <v>2507</v>
      </c>
      <c r="G2561" t="s">
        <v>2648</v>
      </c>
      <c r="H2561" t="s">
        <v>2279</v>
      </c>
      <c r="I2561" t="s">
        <v>108</v>
      </c>
      <c r="J2561" t="s">
        <v>78</v>
      </c>
      <c r="K2561" t="s">
        <v>109</v>
      </c>
      <c r="L2561">
        <v>39.189774755800002</v>
      </c>
      <c r="M2561">
        <v>-120.8499658003</v>
      </c>
      <c r="N2561" s="7" t="s">
        <v>2280</v>
      </c>
      <c r="O2561" s="7" t="s">
        <v>2281</v>
      </c>
      <c r="P2561" s="7" t="s">
        <v>2282</v>
      </c>
      <c r="Q2561" s="7" t="s">
        <v>170</v>
      </c>
      <c r="R2561" s="7">
        <v>1526</v>
      </c>
      <c r="S2561" s="7">
        <v>20</v>
      </c>
      <c r="T2561" s="7" t="s">
        <v>123</v>
      </c>
      <c r="U2561" s="7"/>
      <c r="V2561" s="7" t="s">
        <v>222</v>
      </c>
      <c r="W2561" s="8">
        <v>0</v>
      </c>
      <c r="X2561" s="8">
        <v>4.21</v>
      </c>
      <c r="Y2561" s="8">
        <v>0</v>
      </c>
      <c r="Z2561" s="8">
        <v>4.21</v>
      </c>
      <c r="AA2561" s="8">
        <v>0</v>
      </c>
      <c r="AB2561" s="8">
        <v>0</v>
      </c>
      <c r="AC2561" s="8">
        <v>0</v>
      </c>
      <c r="AD2561" s="8">
        <v>0</v>
      </c>
      <c r="AE2561" s="8">
        <v>0</v>
      </c>
      <c r="AF2561" s="8">
        <v>0</v>
      </c>
      <c r="AG2561" s="8">
        <v>0</v>
      </c>
      <c r="AH2561" s="8">
        <v>0</v>
      </c>
      <c r="AI2561" s="8">
        <v>0</v>
      </c>
      <c r="AJ2561" s="8">
        <v>0</v>
      </c>
      <c r="AK2561" s="8">
        <v>0</v>
      </c>
      <c r="AL2561" s="8">
        <v>0</v>
      </c>
      <c r="AM2561" s="8">
        <v>0</v>
      </c>
      <c r="AN2561" s="8">
        <v>0</v>
      </c>
      <c r="AO2561" s="8">
        <v>0</v>
      </c>
      <c r="AP2561" s="8">
        <v>0</v>
      </c>
      <c r="AQ2561" s="8">
        <v>0</v>
      </c>
      <c r="AR2561" s="8">
        <v>0</v>
      </c>
      <c r="AS2561" s="8">
        <v>0</v>
      </c>
      <c r="AT2561" s="8">
        <v>0</v>
      </c>
      <c r="AU2561" s="7">
        <v>0</v>
      </c>
      <c r="AV2561" s="7">
        <v>0</v>
      </c>
      <c r="AW2561" s="7">
        <v>0</v>
      </c>
      <c r="AX2561" s="7">
        <v>0</v>
      </c>
      <c r="AY2561" s="7">
        <v>0</v>
      </c>
      <c r="AZ2561" s="7">
        <v>0</v>
      </c>
      <c r="BA2561" s="7">
        <v>0</v>
      </c>
      <c r="BB2561" s="7">
        <v>0</v>
      </c>
      <c r="BC2561" s="8">
        <v>0</v>
      </c>
      <c r="BD2561" s="8">
        <v>4.21</v>
      </c>
      <c r="BE2561" s="8">
        <v>0</v>
      </c>
      <c r="BF2561" s="8">
        <v>4.21</v>
      </c>
      <c r="BG2561" s="8">
        <v>0</v>
      </c>
      <c r="BH2561" s="8">
        <v>0</v>
      </c>
      <c r="BI2561" s="8">
        <v>0</v>
      </c>
      <c r="BJ2561" s="8">
        <v>0</v>
      </c>
      <c r="BK2561" s="8">
        <v>0</v>
      </c>
      <c r="BL2561" s="8">
        <v>0</v>
      </c>
      <c r="BM2561" s="8">
        <v>0</v>
      </c>
      <c r="BN2561" s="8">
        <v>0</v>
      </c>
      <c r="BO2561" s="8">
        <v>0</v>
      </c>
      <c r="BP2561" s="8">
        <v>0</v>
      </c>
      <c r="BQ2561" s="8">
        <v>0</v>
      </c>
      <c r="BR2561" s="8">
        <v>0</v>
      </c>
    </row>
    <row r="2562" spans="1:70" x14ac:dyDescent="0.25">
      <c r="A2562" s="6">
        <v>35367335</v>
      </c>
      <c r="B2562" t="s">
        <v>4496</v>
      </c>
      <c r="C2562" s="7" t="s">
        <v>82</v>
      </c>
      <c r="D2562" s="7" t="s">
        <v>2647</v>
      </c>
      <c r="E2562" s="7" t="s">
        <v>83</v>
      </c>
      <c r="F2562" t="s">
        <v>2507</v>
      </c>
      <c r="G2562" t="s">
        <v>2648</v>
      </c>
      <c r="H2562" t="s">
        <v>1138</v>
      </c>
      <c r="I2562" t="s">
        <v>108</v>
      </c>
      <c r="J2562" t="s">
        <v>78</v>
      </c>
      <c r="K2562" t="s">
        <v>109</v>
      </c>
      <c r="L2562">
        <v>39.211567660299998</v>
      </c>
      <c r="M2562">
        <v>-120.8194261862</v>
      </c>
      <c r="N2562" s="7" t="s">
        <v>2280</v>
      </c>
      <c r="O2562" s="7" t="s">
        <v>2281</v>
      </c>
      <c r="P2562" s="7" t="s">
        <v>2282</v>
      </c>
      <c r="Q2562" s="7" t="s">
        <v>170</v>
      </c>
      <c r="R2562" s="7">
        <v>1526</v>
      </c>
      <c r="S2562" s="7">
        <v>20</v>
      </c>
      <c r="T2562" s="7" t="s">
        <v>123</v>
      </c>
      <c r="U2562" s="7"/>
      <c r="V2562" s="7" t="s">
        <v>222</v>
      </c>
      <c r="W2562" s="8">
        <v>0</v>
      </c>
      <c r="X2562" s="8">
        <v>5.3029999999999999</v>
      </c>
      <c r="Y2562" s="8">
        <v>0</v>
      </c>
      <c r="Z2562" s="8">
        <v>5.3029999999999999</v>
      </c>
      <c r="AA2562" s="8">
        <v>0</v>
      </c>
      <c r="AB2562" s="8">
        <v>0</v>
      </c>
      <c r="AC2562" s="8">
        <v>0</v>
      </c>
      <c r="AD2562" s="8">
        <v>0</v>
      </c>
      <c r="AE2562" s="8">
        <v>0</v>
      </c>
      <c r="AF2562" s="8">
        <v>0</v>
      </c>
      <c r="AG2562" s="8">
        <v>0</v>
      </c>
      <c r="AH2562" s="8">
        <v>0</v>
      </c>
      <c r="AI2562" s="8">
        <v>0</v>
      </c>
      <c r="AJ2562" s="8">
        <v>0</v>
      </c>
      <c r="AK2562" s="8">
        <v>0</v>
      </c>
      <c r="AL2562" s="8">
        <v>0</v>
      </c>
      <c r="AM2562" s="8">
        <v>0</v>
      </c>
      <c r="AN2562" s="8">
        <v>0</v>
      </c>
      <c r="AO2562" s="8">
        <v>0</v>
      </c>
      <c r="AP2562" s="8">
        <v>0</v>
      </c>
      <c r="AQ2562" s="8">
        <v>0</v>
      </c>
      <c r="AR2562" s="8">
        <v>0</v>
      </c>
      <c r="AS2562" s="8">
        <v>0</v>
      </c>
      <c r="AT2562" s="8">
        <v>0</v>
      </c>
      <c r="AU2562" s="7">
        <v>0</v>
      </c>
      <c r="AV2562" s="7">
        <v>0</v>
      </c>
      <c r="AW2562" s="7">
        <v>0</v>
      </c>
      <c r="AX2562" s="7">
        <v>0</v>
      </c>
      <c r="AY2562" s="7">
        <v>0</v>
      </c>
      <c r="AZ2562" s="7">
        <v>0</v>
      </c>
      <c r="BA2562" s="7">
        <v>0</v>
      </c>
      <c r="BB2562" s="7">
        <v>0</v>
      </c>
      <c r="BC2562" s="8">
        <v>0</v>
      </c>
      <c r="BD2562" s="8">
        <v>0</v>
      </c>
      <c r="BE2562" s="8">
        <v>0</v>
      </c>
      <c r="BF2562" s="8">
        <v>0</v>
      </c>
      <c r="BG2562" s="8">
        <v>0</v>
      </c>
      <c r="BH2562" s="8">
        <v>0</v>
      </c>
      <c r="BI2562" s="8">
        <v>0</v>
      </c>
      <c r="BJ2562" s="8">
        <v>0</v>
      </c>
      <c r="BK2562" s="8">
        <v>0</v>
      </c>
      <c r="BL2562" s="8">
        <v>5.3029999999999999</v>
      </c>
      <c r="BM2562" s="8">
        <v>0</v>
      </c>
      <c r="BN2562" s="8">
        <v>5.3029999999999999</v>
      </c>
      <c r="BO2562" s="8">
        <v>0</v>
      </c>
      <c r="BP2562" s="8">
        <v>0</v>
      </c>
      <c r="BQ2562" s="8">
        <v>0</v>
      </c>
      <c r="BR2562" s="8">
        <v>0</v>
      </c>
    </row>
    <row r="2563" spans="1:70" x14ac:dyDescent="0.25">
      <c r="A2563" s="6">
        <v>35376556</v>
      </c>
      <c r="B2563" t="s">
        <v>4497</v>
      </c>
      <c r="C2563" s="7" t="s">
        <v>421</v>
      </c>
      <c r="D2563" s="7" t="s">
        <v>2647</v>
      </c>
      <c r="E2563" s="7" t="s">
        <v>421</v>
      </c>
      <c r="F2563" t="s">
        <v>2507</v>
      </c>
      <c r="G2563" t="s">
        <v>2648</v>
      </c>
      <c r="H2563" t="s">
        <v>1138</v>
      </c>
      <c r="I2563" t="s">
        <v>108</v>
      </c>
      <c r="J2563" t="s">
        <v>78</v>
      </c>
      <c r="K2563" t="s">
        <v>109</v>
      </c>
      <c r="L2563">
        <v>39.214689956299999</v>
      </c>
      <c r="M2563">
        <v>-120.8090778728</v>
      </c>
      <c r="N2563" s="7" t="s">
        <v>4498</v>
      </c>
      <c r="O2563" s="7" t="s">
        <v>4499</v>
      </c>
      <c r="P2563" s="7" t="s">
        <v>4500</v>
      </c>
      <c r="Q2563" s="7" t="s">
        <v>170</v>
      </c>
      <c r="R2563" s="7">
        <v>2087</v>
      </c>
      <c r="S2563" s="7">
        <v>192</v>
      </c>
      <c r="T2563" s="7" t="s">
        <v>123</v>
      </c>
      <c r="U2563" s="7"/>
      <c r="V2563" s="7" t="s">
        <v>2625</v>
      </c>
      <c r="W2563" s="8">
        <v>0</v>
      </c>
      <c r="X2563" s="8">
        <v>2.6789772727272729</v>
      </c>
      <c r="Y2563" s="8">
        <v>0.3299242424242424</v>
      </c>
      <c r="Z2563" s="8">
        <v>3.008901515151515</v>
      </c>
      <c r="AA2563" s="8">
        <v>0</v>
      </c>
      <c r="AB2563" s="8">
        <v>0</v>
      </c>
      <c r="AC2563" s="8">
        <v>0</v>
      </c>
      <c r="AD2563" s="8">
        <v>0</v>
      </c>
      <c r="AE2563" s="8">
        <v>0</v>
      </c>
      <c r="AF2563" s="8">
        <v>0</v>
      </c>
      <c r="AG2563" s="8">
        <v>0</v>
      </c>
      <c r="AH2563" s="8">
        <v>0</v>
      </c>
      <c r="AI2563" s="8">
        <v>0</v>
      </c>
      <c r="AJ2563" s="8">
        <v>0</v>
      </c>
      <c r="AK2563" s="8">
        <v>0</v>
      </c>
      <c r="AL2563" s="8">
        <v>0</v>
      </c>
      <c r="AM2563" s="8">
        <v>0</v>
      </c>
      <c r="AN2563" s="8">
        <v>0</v>
      </c>
      <c r="AO2563" s="8">
        <v>0</v>
      </c>
      <c r="AP2563" s="8">
        <v>0</v>
      </c>
      <c r="AQ2563" s="8">
        <v>0</v>
      </c>
      <c r="AR2563" s="8">
        <v>0</v>
      </c>
      <c r="AS2563" s="8">
        <v>0</v>
      </c>
      <c r="AT2563" s="8">
        <v>0</v>
      </c>
      <c r="AU2563" s="7">
        <v>0</v>
      </c>
      <c r="AV2563" s="7">
        <v>0</v>
      </c>
      <c r="AW2563" s="7">
        <v>0</v>
      </c>
      <c r="AX2563" s="7">
        <v>0</v>
      </c>
      <c r="AY2563" s="7">
        <v>0</v>
      </c>
      <c r="AZ2563" s="7">
        <v>0</v>
      </c>
      <c r="BA2563" s="7">
        <v>0</v>
      </c>
      <c r="BB2563" s="7">
        <v>0</v>
      </c>
      <c r="BC2563" s="8">
        <v>0</v>
      </c>
      <c r="BD2563" s="8">
        <v>2.6789772727272729</v>
      </c>
      <c r="BE2563" s="8">
        <v>0.3299242424242424</v>
      </c>
      <c r="BF2563" s="8">
        <v>3.0089015151515155</v>
      </c>
      <c r="BG2563" s="8">
        <v>0</v>
      </c>
      <c r="BH2563" s="8">
        <v>0</v>
      </c>
      <c r="BI2563" s="8">
        <v>0</v>
      </c>
      <c r="BJ2563" s="8">
        <v>0</v>
      </c>
      <c r="BK2563" s="8">
        <v>0</v>
      </c>
      <c r="BL2563" s="8">
        <v>0</v>
      </c>
      <c r="BM2563" s="8">
        <v>0</v>
      </c>
      <c r="BN2563" s="8">
        <v>0</v>
      </c>
      <c r="BO2563" s="8">
        <v>0</v>
      </c>
      <c r="BP2563" s="8">
        <v>0</v>
      </c>
      <c r="BQ2563" s="8">
        <v>0</v>
      </c>
      <c r="BR2563" s="8">
        <v>0</v>
      </c>
    </row>
    <row r="2564" spans="1:70" x14ac:dyDescent="0.25">
      <c r="A2564" s="6">
        <v>35376640</v>
      </c>
      <c r="B2564" t="s">
        <v>4501</v>
      </c>
      <c r="C2564" s="7" t="s">
        <v>82</v>
      </c>
      <c r="D2564" s="7" t="s">
        <v>2647</v>
      </c>
      <c r="E2564" s="7" t="s">
        <v>83</v>
      </c>
      <c r="F2564" t="s">
        <v>2507</v>
      </c>
      <c r="G2564" t="s">
        <v>2648</v>
      </c>
      <c r="H2564" t="s">
        <v>1138</v>
      </c>
      <c r="I2564" t="s">
        <v>108</v>
      </c>
      <c r="J2564" t="s">
        <v>78</v>
      </c>
      <c r="K2564" t="s">
        <v>109</v>
      </c>
      <c r="L2564">
        <v>39.214369351599998</v>
      </c>
      <c r="M2564">
        <v>-120.8090762849</v>
      </c>
      <c r="N2564" s="7" t="s">
        <v>4498</v>
      </c>
      <c r="O2564" s="7" t="s">
        <v>4499</v>
      </c>
      <c r="P2564" s="7" t="s">
        <v>4500</v>
      </c>
      <c r="Q2564" s="7" t="s">
        <v>170</v>
      </c>
      <c r="R2564" s="7">
        <v>2087</v>
      </c>
      <c r="S2564" s="7">
        <v>192</v>
      </c>
      <c r="T2564" s="7" t="s">
        <v>123</v>
      </c>
      <c r="U2564" s="7"/>
      <c r="V2564" s="7" t="s">
        <v>222</v>
      </c>
      <c r="W2564" s="8">
        <v>0</v>
      </c>
      <c r="X2564" s="8">
        <v>2.2469999999999999</v>
      </c>
      <c r="Y2564" s="8">
        <v>0</v>
      </c>
      <c r="Z2564" s="8">
        <v>2.2469999999999999</v>
      </c>
      <c r="AA2564" s="8">
        <v>0</v>
      </c>
      <c r="AB2564" s="8">
        <v>0</v>
      </c>
      <c r="AC2564" s="8">
        <v>0</v>
      </c>
      <c r="AD2564" s="8">
        <v>0</v>
      </c>
      <c r="AE2564" s="8">
        <v>0</v>
      </c>
      <c r="AF2564" s="8">
        <v>0</v>
      </c>
      <c r="AG2564" s="8">
        <v>0</v>
      </c>
      <c r="AH2564" s="8">
        <v>0</v>
      </c>
      <c r="AI2564" s="8">
        <v>0</v>
      </c>
      <c r="AJ2564" s="8">
        <v>0</v>
      </c>
      <c r="AK2564" s="8">
        <v>0</v>
      </c>
      <c r="AL2564" s="8">
        <v>0</v>
      </c>
      <c r="AM2564" s="8">
        <v>0</v>
      </c>
      <c r="AN2564" s="8">
        <v>0</v>
      </c>
      <c r="AO2564" s="8">
        <v>0</v>
      </c>
      <c r="AP2564" s="8">
        <v>0</v>
      </c>
      <c r="AQ2564" s="8">
        <v>0</v>
      </c>
      <c r="AR2564" s="8">
        <v>0</v>
      </c>
      <c r="AS2564" s="8">
        <v>0</v>
      </c>
      <c r="AT2564" s="8">
        <v>0</v>
      </c>
      <c r="AU2564" s="7">
        <v>0</v>
      </c>
      <c r="AV2564" s="7">
        <v>0</v>
      </c>
      <c r="AW2564" s="7">
        <v>0</v>
      </c>
      <c r="AX2564" s="7">
        <v>0</v>
      </c>
      <c r="AY2564" s="7">
        <v>0</v>
      </c>
      <c r="AZ2564" s="7">
        <v>0</v>
      </c>
      <c r="BA2564" s="7">
        <v>0</v>
      </c>
      <c r="BB2564" s="7">
        <v>0</v>
      </c>
      <c r="BC2564" s="8">
        <v>0</v>
      </c>
      <c r="BD2564" s="8">
        <v>0</v>
      </c>
      <c r="BE2564" s="8">
        <v>0</v>
      </c>
      <c r="BF2564" s="8">
        <v>0</v>
      </c>
      <c r="BG2564" s="8">
        <v>0</v>
      </c>
      <c r="BH2564" s="8">
        <v>0</v>
      </c>
      <c r="BI2564" s="8">
        <v>0</v>
      </c>
      <c r="BJ2564" s="8">
        <v>0</v>
      </c>
      <c r="BK2564" s="8">
        <v>0</v>
      </c>
      <c r="BL2564" s="8">
        <v>2.2469999999999999</v>
      </c>
      <c r="BM2564" s="8">
        <v>0</v>
      </c>
      <c r="BN2564" s="8">
        <v>2.2469999999999999</v>
      </c>
      <c r="BO2564" s="8">
        <v>0</v>
      </c>
      <c r="BP2564" s="8">
        <v>0</v>
      </c>
      <c r="BQ2564" s="8">
        <v>0</v>
      </c>
      <c r="BR2564" s="8">
        <v>0</v>
      </c>
    </row>
    <row r="2565" spans="1:70" x14ac:dyDescent="0.25">
      <c r="A2565" s="6">
        <v>35376641</v>
      </c>
      <c r="B2565" t="s">
        <v>4502</v>
      </c>
      <c r="C2565" s="7" t="s">
        <v>421</v>
      </c>
      <c r="D2565" s="7" t="s">
        <v>2647</v>
      </c>
      <c r="E2565" s="7" t="s">
        <v>421</v>
      </c>
      <c r="F2565" t="s">
        <v>2507</v>
      </c>
      <c r="G2565" t="s">
        <v>2648</v>
      </c>
      <c r="H2565" t="s">
        <v>1138</v>
      </c>
      <c r="I2565" t="s">
        <v>108</v>
      </c>
      <c r="J2565" t="s">
        <v>78</v>
      </c>
      <c r="K2565" t="s">
        <v>109</v>
      </c>
      <c r="L2565">
        <v>39.2068331535</v>
      </c>
      <c r="M2565">
        <v>-120.811422976</v>
      </c>
      <c r="N2565" s="7" t="s">
        <v>4498</v>
      </c>
      <c r="O2565" s="7" t="s">
        <v>4499</v>
      </c>
      <c r="P2565" s="7" t="s">
        <v>4500</v>
      </c>
      <c r="Q2565" s="7" t="s">
        <v>170</v>
      </c>
      <c r="R2565" s="7">
        <v>2087</v>
      </c>
      <c r="S2565" s="7">
        <v>192</v>
      </c>
      <c r="T2565" s="7" t="s">
        <v>123</v>
      </c>
      <c r="U2565" s="7"/>
      <c r="V2565" s="7" t="s">
        <v>422</v>
      </c>
      <c r="W2565" s="8">
        <v>0</v>
      </c>
      <c r="X2565" s="8">
        <v>3.01</v>
      </c>
      <c r="Y2565" s="8">
        <v>0</v>
      </c>
      <c r="Z2565" s="8">
        <v>3.01</v>
      </c>
      <c r="AA2565" s="8">
        <v>0</v>
      </c>
      <c r="AB2565" s="8">
        <v>0</v>
      </c>
      <c r="AC2565" s="8">
        <v>0</v>
      </c>
      <c r="AD2565" s="8">
        <v>0</v>
      </c>
      <c r="AE2565" s="8">
        <v>0</v>
      </c>
      <c r="AF2565" s="8">
        <v>0</v>
      </c>
      <c r="AG2565" s="8">
        <v>0</v>
      </c>
      <c r="AH2565" s="8">
        <v>0</v>
      </c>
      <c r="AI2565" s="8">
        <v>0</v>
      </c>
      <c r="AJ2565" s="8">
        <v>0</v>
      </c>
      <c r="AK2565" s="8">
        <v>0</v>
      </c>
      <c r="AL2565" s="8">
        <v>0</v>
      </c>
      <c r="AM2565" s="8">
        <v>0</v>
      </c>
      <c r="AN2565" s="8">
        <v>0</v>
      </c>
      <c r="AO2565" s="8">
        <v>0</v>
      </c>
      <c r="AP2565" s="8">
        <v>0</v>
      </c>
      <c r="AQ2565" s="8">
        <v>0</v>
      </c>
      <c r="AR2565" s="8">
        <v>0</v>
      </c>
      <c r="AS2565" s="8">
        <v>0</v>
      </c>
      <c r="AT2565" s="8">
        <v>0</v>
      </c>
      <c r="AU2565" s="7">
        <v>0</v>
      </c>
      <c r="AV2565" s="7">
        <v>0</v>
      </c>
      <c r="AW2565" s="7">
        <v>0</v>
      </c>
      <c r="AX2565" s="7">
        <v>0</v>
      </c>
      <c r="AY2565" s="7">
        <v>0</v>
      </c>
      <c r="AZ2565" s="7">
        <v>0</v>
      </c>
      <c r="BA2565" s="7">
        <v>0</v>
      </c>
      <c r="BB2565" s="7">
        <v>0</v>
      </c>
      <c r="BC2565" s="8">
        <v>0</v>
      </c>
      <c r="BD2565" s="8">
        <v>0</v>
      </c>
      <c r="BE2565" s="8">
        <v>0</v>
      </c>
      <c r="BF2565" s="8">
        <v>0</v>
      </c>
      <c r="BG2565" s="8">
        <v>0</v>
      </c>
      <c r="BH2565" s="8">
        <v>0</v>
      </c>
      <c r="BI2565" s="8">
        <v>0</v>
      </c>
      <c r="BJ2565" s="8">
        <v>0</v>
      </c>
      <c r="BK2565" s="8">
        <v>0</v>
      </c>
      <c r="BL2565" s="8">
        <v>3.01</v>
      </c>
      <c r="BM2565" s="8">
        <v>0</v>
      </c>
      <c r="BN2565" s="8">
        <v>3.01</v>
      </c>
      <c r="BO2565" s="8">
        <v>0</v>
      </c>
      <c r="BP2565" s="8">
        <v>0</v>
      </c>
      <c r="BQ2565" s="8">
        <v>0</v>
      </c>
      <c r="BR2565" s="8">
        <v>0</v>
      </c>
    </row>
    <row r="2566" spans="1:70" x14ac:dyDescent="0.25">
      <c r="A2566" s="6">
        <v>35376642</v>
      </c>
      <c r="B2566" t="s">
        <v>4503</v>
      </c>
      <c r="C2566" s="7" t="s">
        <v>421</v>
      </c>
      <c r="D2566" s="7" t="s">
        <v>2647</v>
      </c>
      <c r="E2566" s="7" t="s">
        <v>421</v>
      </c>
      <c r="F2566" t="s">
        <v>2507</v>
      </c>
      <c r="G2566" t="s">
        <v>2648</v>
      </c>
      <c r="H2566" t="s">
        <v>2279</v>
      </c>
      <c r="I2566" t="s">
        <v>108</v>
      </c>
      <c r="J2566" t="s">
        <v>78</v>
      </c>
      <c r="K2566" t="s">
        <v>109</v>
      </c>
      <c r="L2566">
        <v>39.202815369</v>
      </c>
      <c r="M2566">
        <v>-120.7962218112</v>
      </c>
      <c r="N2566" s="7" t="s">
        <v>4498</v>
      </c>
      <c r="O2566" s="7" t="s">
        <v>4499</v>
      </c>
      <c r="P2566" s="7" t="s">
        <v>4500</v>
      </c>
      <c r="Q2566" s="7" t="s">
        <v>170</v>
      </c>
      <c r="R2566" s="7">
        <v>2087</v>
      </c>
      <c r="S2566" s="7">
        <v>192</v>
      </c>
      <c r="T2566" s="7" t="s">
        <v>123</v>
      </c>
      <c r="U2566" s="7"/>
      <c r="V2566" s="7" t="s">
        <v>422</v>
      </c>
      <c r="W2566" s="8">
        <v>0</v>
      </c>
      <c r="X2566" s="8">
        <v>3.4</v>
      </c>
      <c r="Y2566" s="8">
        <v>0</v>
      </c>
      <c r="Z2566" s="8">
        <v>3.4</v>
      </c>
      <c r="AA2566" s="8">
        <v>0</v>
      </c>
      <c r="AB2566" s="8">
        <v>0</v>
      </c>
      <c r="AC2566" s="8">
        <v>0</v>
      </c>
      <c r="AD2566" s="8">
        <v>0</v>
      </c>
      <c r="AE2566" s="8">
        <v>0</v>
      </c>
      <c r="AF2566" s="8">
        <v>0</v>
      </c>
      <c r="AG2566" s="8">
        <v>0</v>
      </c>
      <c r="AH2566" s="8">
        <v>0</v>
      </c>
      <c r="AI2566" s="8">
        <v>0</v>
      </c>
      <c r="AJ2566" s="8">
        <v>0</v>
      </c>
      <c r="AK2566" s="8">
        <v>0</v>
      </c>
      <c r="AL2566" s="8">
        <v>0</v>
      </c>
      <c r="AM2566" s="8">
        <v>0</v>
      </c>
      <c r="AN2566" s="8">
        <v>0</v>
      </c>
      <c r="AO2566" s="8">
        <v>0</v>
      </c>
      <c r="AP2566" s="8">
        <v>0</v>
      </c>
      <c r="AQ2566" s="8">
        <v>0</v>
      </c>
      <c r="AR2566" s="8">
        <v>0</v>
      </c>
      <c r="AS2566" s="8">
        <v>0</v>
      </c>
      <c r="AT2566" s="8">
        <v>0</v>
      </c>
      <c r="AU2566" s="7">
        <v>0</v>
      </c>
      <c r="AV2566" s="7">
        <v>0</v>
      </c>
      <c r="AW2566" s="7">
        <v>0</v>
      </c>
      <c r="AX2566" s="7">
        <v>0</v>
      </c>
      <c r="AY2566" s="7">
        <v>0</v>
      </c>
      <c r="AZ2566" s="7">
        <v>0</v>
      </c>
      <c r="BA2566" s="7">
        <v>0</v>
      </c>
      <c r="BB2566" s="7">
        <v>0</v>
      </c>
      <c r="BC2566" s="8">
        <v>0</v>
      </c>
      <c r="BD2566" s="8">
        <v>0</v>
      </c>
      <c r="BE2566" s="8">
        <v>0</v>
      </c>
      <c r="BF2566" s="8">
        <v>0</v>
      </c>
      <c r="BG2566" s="8">
        <v>0</v>
      </c>
      <c r="BH2566" s="8">
        <v>0</v>
      </c>
      <c r="BI2566" s="8">
        <v>0</v>
      </c>
      <c r="BJ2566" s="8">
        <v>0</v>
      </c>
      <c r="BK2566" s="8">
        <v>0</v>
      </c>
      <c r="BL2566" s="8">
        <v>3.4</v>
      </c>
      <c r="BM2566" s="8">
        <v>0</v>
      </c>
      <c r="BN2566" s="8">
        <v>3.4</v>
      </c>
      <c r="BO2566" s="8">
        <v>0</v>
      </c>
      <c r="BP2566" s="8">
        <v>0</v>
      </c>
      <c r="BQ2566" s="8">
        <v>0</v>
      </c>
      <c r="BR2566" s="8">
        <v>0</v>
      </c>
    </row>
    <row r="2567" spans="1:70" x14ac:dyDescent="0.25">
      <c r="A2567" s="6">
        <v>35424593</v>
      </c>
      <c r="B2567" t="s">
        <v>4504</v>
      </c>
      <c r="C2567" s="7" t="s">
        <v>82</v>
      </c>
      <c r="D2567" s="7" t="s">
        <v>2647</v>
      </c>
      <c r="E2567" s="7" t="s">
        <v>83</v>
      </c>
      <c r="F2567" t="s">
        <v>2507</v>
      </c>
      <c r="G2567" t="s">
        <v>2648</v>
      </c>
      <c r="H2567" t="s">
        <v>1138</v>
      </c>
      <c r="I2567" t="s">
        <v>108</v>
      </c>
      <c r="J2567" t="s">
        <v>78</v>
      </c>
      <c r="K2567" t="s">
        <v>109</v>
      </c>
      <c r="L2567">
        <v>39.2073581637</v>
      </c>
      <c r="M2567">
        <v>-120.8097255757</v>
      </c>
      <c r="N2567" s="7" t="s">
        <v>4498</v>
      </c>
      <c r="O2567" s="7" t="s">
        <v>4499</v>
      </c>
      <c r="P2567" s="7" t="s">
        <v>4500</v>
      </c>
      <c r="Q2567" s="7" t="s">
        <v>170</v>
      </c>
      <c r="R2567" s="7">
        <v>2087</v>
      </c>
      <c r="S2567" s="7">
        <v>192</v>
      </c>
      <c r="T2567" s="7" t="s">
        <v>123</v>
      </c>
      <c r="U2567" s="7"/>
      <c r="V2567" s="7" t="s">
        <v>222</v>
      </c>
      <c r="W2567" s="8">
        <v>0</v>
      </c>
      <c r="X2567" s="8">
        <v>4.4470000000000001</v>
      </c>
      <c r="Y2567" s="8">
        <v>0</v>
      </c>
      <c r="Z2567" s="8">
        <v>4.4470000000000001</v>
      </c>
      <c r="AA2567" s="8">
        <v>0</v>
      </c>
      <c r="AB2567" s="8">
        <v>0</v>
      </c>
      <c r="AC2567" s="8">
        <v>0</v>
      </c>
      <c r="AD2567" s="8">
        <v>0</v>
      </c>
      <c r="AE2567" s="8">
        <v>0</v>
      </c>
      <c r="AF2567" s="8">
        <v>0</v>
      </c>
      <c r="AG2567" s="8">
        <v>0</v>
      </c>
      <c r="AH2567" s="8">
        <v>0</v>
      </c>
      <c r="AI2567" s="8">
        <v>0</v>
      </c>
      <c r="AJ2567" s="8">
        <v>0</v>
      </c>
      <c r="AK2567" s="8">
        <v>0</v>
      </c>
      <c r="AL2567" s="8">
        <v>0</v>
      </c>
      <c r="AM2567" s="8">
        <v>0</v>
      </c>
      <c r="AN2567" s="8">
        <v>0</v>
      </c>
      <c r="AO2567" s="8">
        <v>0</v>
      </c>
      <c r="AP2567" s="8">
        <v>0</v>
      </c>
      <c r="AQ2567" s="8">
        <v>0</v>
      </c>
      <c r="AR2567" s="8">
        <v>0</v>
      </c>
      <c r="AS2567" s="8">
        <v>0</v>
      </c>
      <c r="AT2567" s="8">
        <v>0</v>
      </c>
      <c r="AU2567" s="7">
        <v>0</v>
      </c>
      <c r="AV2567" s="7">
        <v>0</v>
      </c>
      <c r="AW2567" s="7">
        <v>0</v>
      </c>
      <c r="AX2567" s="7">
        <v>0</v>
      </c>
      <c r="AY2567" s="7">
        <v>0</v>
      </c>
      <c r="AZ2567" s="7">
        <v>0</v>
      </c>
      <c r="BA2567" s="7">
        <v>0</v>
      </c>
      <c r="BB2567" s="7">
        <v>0</v>
      </c>
      <c r="BC2567" s="8">
        <v>0</v>
      </c>
      <c r="BD2567" s="8">
        <v>0</v>
      </c>
      <c r="BE2567" s="8">
        <v>0</v>
      </c>
      <c r="BF2567" s="8">
        <v>0</v>
      </c>
      <c r="BG2567" s="8">
        <v>0</v>
      </c>
      <c r="BH2567" s="8">
        <v>0</v>
      </c>
      <c r="BI2567" s="8">
        <v>0</v>
      </c>
      <c r="BJ2567" s="8">
        <v>0</v>
      </c>
      <c r="BK2567" s="8">
        <v>0</v>
      </c>
      <c r="BL2567" s="8">
        <v>4.4470000000000001</v>
      </c>
      <c r="BM2567" s="8">
        <v>0</v>
      </c>
      <c r="BN2567" s="8">
        <v>4.4470000000000001</v>
      </c>
      <c r="BO2567" s="8">
        <v>0</v>
      </c>
      <c r="BP2567" s="8">
        <v>0</v>
      </c>
      <c r="BQ2567" s="8">
        <v>0</v>
      </c>
      <c r="BR2567" s="8">
        <v>0</v>
      </c>
    </row>
    <row r="2568" spans="1:70" x14ac:dyDescent="0.25">
      <c r="A2568" s="6">
        <v>35424652</v>
      </c>
      <c r="B2568" t="s">
        <v>4505</v>
      </c>
      <c r="C2568" s="7" t="s">
        <v>82</v>
      </c>
      <c r="D2568" s="7" t="s">
        <v>2647</v>
      </c>
      <c r="E2568" s="7" t="s">
        <v>83</v>
      </c>
      <c r="F2568" t="s">
        <v>2507</v>
      </c>
      <c r="G2568" t="s">
        <v>2648</v>
      </c>
      <c r="H2568" t="s">
        <v>1138</v>
      </c>
      <c r="I2568" t="s">
        <v>108</v>
      </c>
      <c r="J2568" t="s">
        <v>78</v>
      </c>
      <c r="K2568" t="s">
        <v>109</v>
      </c>
      <c r="L2568">
        <v>39.215439857500002</v>
      </c>
      <c r="M2568">
        <v>-120.8011065037</v>
      </c>
      <c r="N2568" s="7" t="s">
        <v>4498</v>
      </c>
      <c r="O2568" s="7" t="s">
        <v>4499</v>
      </c>
      <c r="P2568" s="7" t="s">
        <v>4500</v>
      </c>
      <c r="Q2568" s="7" t="s">
        <v>170</v>
      </c>
      <c r="R2568" s="7">
        <v>2087</v>
      </c>
      <c r="S2568" s="7">
        <v>192</v>
      </c>
      <c r="T2568" s="7" t="s">
        <v>123</v>
      </c>
      <c r="U2568" s="7"/>
      <c r="V2568" s="7" t="s">
        <v>222</v>
      </c>
      <c r="W2568" s="8">
        <v>0</v>
      </c>
      <c r="X2568" s="8">
        <v>1.6819999999999999</v>
      </c>
      <c r="Y2568" s="8">
        <v>0</v>
      </c>
      <c r="Z2568" s="8">
        <v>1.6819999999999999</v>
      </c>
      <c r="AA2568" s="8">
        <v>0</v>
      </c>
      <c r="AB2568" s="8">
        <v>0</v>
      </c>
      <c r="AC2568" s="8">
        <v>0</v>
      </c>
      <c r="AD2568" s="8">
        <v>0</v>
      </c>
      <c r="AE2568" s="8">
        <v>0</v>
      </c>
      <c r="AF2568" s="8">
        <v>0</v>
      </c>
      <c r="AG2568" s="8">
        <v>0</v>
      </c>
      <c r="AH2568" s="8">
        <v>0</v>
      </c>
      <c r="AI2568" s="8">
        <v>0</v>
      </c>
      <c r="AJ2568" s="8">
        <v>0</v>
      </c>
      <c r="AK2568" s="8">
        <v>0</v>
      </c>
      <c r="AL2568" s="8">
        <v>0</v>
      </c>
      <c r="AM2568" s="8">
        <v>0</v>
      </c>
      <c r="AN2568" s="8">
        <v>0</v>
      </c>
      <c r="AO2568" s="8">
        <v>0</v>
      </c>
      <c r="AP2568" s="8">
        <v>0</v>
      </c>
      <c r="AQ2568" s="8">
        <v>0</v>
      </c>
      <c r="AR2568" s="8">
        <v>0</v>
      </c>
      <c r="AS2568" s="8">
        <v>0</v>
      </c>
      <c r="AT2568" s="8">
        <v>0</v>
      </c>
      <c r="AU2568" s="7">
        <v>0</v>
      </c>
      <c r="AV2568" s="7">
        <v>0</v>
      </c>
      <c r="AW2568" s="7">
        <v>0</v>
      </c>
      <c r="AX2568" s="7">
        <v>0</v>
      </c>
      <c r="AY2568" s="7">
        <v>0</v>
      </c>
      <c r="AZ2568" s="7">
        <v>0</v>
      </c>
      <c r="BA2568" s="7">
        <v>0</v>
      </c>
      <c r="BB2568" s="7">
        <v>0</v>
      </c>
      <c r="BC2568" s="8">
        <v>0</v>
      </c>
      <c r="BD2568" s="8">
        <v>0</v>
      </c>
      <c r="BE2568" s="8">
        <v>0</v>
      </c>
      <c r="BF2568" s="8">
        <v>0</v>
      </c>
      <c r="BG2568" s="8">
        <v>0</v>
      </c>
      <c r="BH2568" s="8">
        <v>0</v>
      </c>
      <c r="BI2568" s="8">
        <v>0</v>
      </c>
      <c r="BJ2568" s="8">
        <v>0</v>
      </c>
      <c r="BK2568" s="8">
        <v>0</v>
      </c>
      <c r="BL2568" s="8">
        <v>1.6819999999999999</v>
      </c>
      <c r="BM2568" s="8">
        <v>0</v>
      </c>
      <c r="BN2568" s="8">
        <v>1.6819999999999999</v>
      </c>
      <c r="BO2568" s="8">
        <v>0</v>
      </c>
      <c r="BP2568" s="8">
        <v>0</v>
      </c>
      <c r="BQ2568" s="8">
        <v>0</v>
      </c>
      <c r="BR2568" s="8">
        <v>0</v>
      </c>
    </row>
    <row r="2569" spans="1:70" x14ac:dyDescent="0.25">
      <c r="A2569" s="6">
        <v>35424653</v>
      </c>
      <c r="B2569" t="s">
        <v>4506</v>
      </c>
      <c r="C2569" s="7" t="s">
        <v>82</v>
      </c>
      <c r="D2569" s="7" t="s">
        <v>2647</v>
      </c>
      <c r="E2569" s="7" t="s">
        <v>83</v>
      </c>
      <c r="F2569" t="s">
        <v>2507</v>
      </c>
      <c r="G2569" t="s">
        <v>2648</v>
      </c>
      <c r="H2569" t="s">
        <v>1138</v>
      </c>
      <c r="I2569" t="s">
        <v>108</v>
      </c>
      <c r="J2569" t="s">
        <v>78</v>
      </c>
      <c r="K2569" t="s">
        <v>109</v>
      </c>
      <c r="L2569">
        <v>39.219287547999997</v>
      </c>
      <c r="M2569">
        <v>-120.78600437839999</v>
      </c>
      <c r="N2569" s="7" t="s">
        <v>4498</v>
      </c>
      <c r="O2569" s="7" t="s">
        <v>4499</v>
      </c>
      <c r="P2569" s="7" t="s">
        <v>4500</v>
      </c>
      <c r="Q2569" s="7" t="s">
        <v>170</v>
      </c>
      <c r="R2569" s="7">
        <v>2087</v>
      </c>
      <c r="S2569" s="7">
        <v>192</v>
      </c>
      <c r="T2569" s="7" t="s">
        <v>123</v>
      </c>
      <c r="U2569" s="7"/>
      <c r="V2569" s="7" t="s">
        <v>222</v>
      </c>
      <c r="W2569" s="8">
        <v>0</v>
      </c>
      <c r="X2569" s="8">
        <v>1.325</v>
      </c>
      <c r="Y2569" s="8">
        <v>0</v>
      </c>
      <c r="Z2569" s="8">
        <v>1.325</v>
      </c>
      <c r="AA2569" s="8">
        <v>0</v>
      </c>
      <c r="AB2569" s="8">
        <v>0</v>
      </c>
      <c r="AC2569" s="8">
        <v>0</v>
      </c>
      <c r="AD2569" s="8">
        <v>0</v>
      </c>
      <c r="AE2569" s="8">
        <v>0</v>
      </c>
      <c r="AF2569" s="8">
        <v>0</v>
      </c>
      <c r="AG2569" s="8">
        <v>0</v>
      </c>
      <c r="AH2569" s="8">
        <v>0</v>
      </c>
      <c r="AI2569" s="8">
        <v>0</v>
      </c>
      <c r="AJ2569" s="8">
        <v>0</v>
      </c>
      <c r="AK2569" s="8">
        <v>0</v>
      </c>
      <c r="AL2569" s="8">
        <v>0</v>
      </c>
      <c r="AM2569" s="8">
        <v>0</v>
      </c>
      <c r="AN2569" s="8">
        <v>0</v>
      </c>
      <c r="AO2569" s="8">
        <v>0</v>
      </c>
      <c r="AP2569" s="8">
        <v>0</v>
      </c>
      <c r="AQ2569" s="8">
        <v>0</v>
      </c>
      <c r="AR2569" s="8">
        <v>0</v>
      </c>
      <c r="AS2569" s="8">
        <v>0</v>
      </c>
      <c r="AT2569" s="8">
        <v>0</v>
      </c>
      <c r="AU2569" s="7">
        <v>0</v>
      </c>
      <c r="AV2569" s="7">
        <v>0</v>
      </c>
      <c r="AW2569" s="7">
        <v>0</v>
      </c>
      <c r="AX2569" s="7">
        <v>0</v>
      </c>
      <c r="AY2569" s="7">
        <v>0</v>
      </c>
      <c r="AZ2569" s="7">
        <v>0</v>
      </c>
      <c r="BA2569" s="7">
        <v>0</v>
      </c>
      <c r="BB2569" s="7">
        <v>0</v>
      </c>
      <c r="BC2569" s="8">
        <v>0</v>
      </c>
      <c r="BD2569" s="8">
        <v>0</v>
      </c>
      <c r="BE2569" s="8">
        <v>0</v>
      </c>
      <c r="BF2569" s="8">
        <v>0</v>
      </c>
      <c r="BG2569" s="8">
        <v>0</v>
      </c>
      <c r="BH2569" s="8">
        <v>0</v>
      </c>
      <c r="BI2569" s="8">
        <v>0</v>
      </c>
      <c r="BJ2569" s="8">
        <v>0</v>
      </c>
      <c r="BK2569" s="8">
        <v>0</v>
      </c>
      <c r="BL2569" s="8">
        <v>1.325</v>
      </c>
      <c r="BM2569" s="8">
        <v>0</v>
      </c>
      <c r="BN2569" s="8">
        <v>1.325</v>
      </c>
      <c r="BO2569" s="8">
        <v>0</v>
      </c>
      <c r="BP2569" s="8">
        <v>0</v>
      </c>
      <c r="BQ2569" s="8">
        <v>0</v>
      </c>
      <c r="BR2569" s="8">
        <v>0</v>
      </c>
    </row>
    <row r="2570" spans="1:70" x14ac:dyDescent="0.25">
      <c r="A2570" s="6">
        <v>35424943</v>
      </c>
      <c r="B2570" t="s">
        <v>4507</v>
      </c>
      <c r="C2570" s="7" t="s">
        <v>421</v>
      </c>
      <c r="D2570" s="7" t="s">
        <v>2647</v>
      </c>
      <c r="E2570" s="7" t="s">
        <v>421</v>
      </c>
      <c r="F2570" t="s">
        <v>2507</v>
      </c>
      <c r="G2570" t="s">
        <v>2648</v>
      </c>
      <c r="H2570" t="s">
        <v>1138</v>
      </c>
      <c r="I2570" t="s">
        <v>108</v>
      </c>
      <c r="J2570" t="s">
        <v>78</v>
      </c>
      <c r="K2570" t="s">
        <v>109</v>
      </c>
      <c r="L2570">
        <v>39.205763551499999</v>
      </c>
      <c r="M2570">
        <v>-120.7994691073</v>
      </c>
      <c r="N2570" s="7" t="s">
        <v>4498</v>
      </c>
      <c r="O2570" s="7" t="s">
        <v>4499</v>
      </c>
      <c r="P2570" s="7" t="s">
        <v>4500</v>
      </c>
      <c r="Q2570" s="7" t="s">
        <v>170</v>
      </c>
      <c r="R2570" s="7">
        <v>2087</v>
      </c>
      <c r="S2570" s="7">
        <v>192</v>
      </c>
      <c r="T2570" s="7" t="s">
        <v>123</v>
      </c>
      <c r="U2570" s="7"/>
      <c r="V2570" s="7" t="s">
        <v>422</v>
      </c>
      <c r="W2570" s="8">
        <v>0</v>
      </c>
      <c r="X2570" s="8">
        <v>2.9630000000000001</v>
      </c>
      <c r="Y2570" s="8">
        <v>0</v>
      </c>
      <c r="Z2570" s="8">
        <v>2.9630000000000001</v>
      </c>
      <c r="AA2570" s="8">
        <v>0</v>
      </c>
      <c r="AB2570" s="8">
        <v>0</v>
      </c>
      <c r="AC2570" s="8">
        <v>0</v>
      </c>
      <c r="AD2570" s="8">
        <v>0</v>
      </c>
      <c r="AE2570" s="8">
        <v>0</v>
      </c>
      <c r="AF2570" s="8">
        <v>0</v>
      </c>
      <c r="AG2570" s="8">
        <v>0</v>
      </c>
      <c r="AH2570" s="8">
        <v>0</v>
      </c>
      <c r="AI2570" s="8">
        <v>0</v>
      </c>
      <c r="AJ2570" s="8">
        <v>0</v>
      </c>
      <c r="AK2570" s="8">
        <v>0</v>
      </c>
      <c r="AL2570" s="8">
        <v>0</v>
      </c>
      <c r="AM2570" s="8">
        <v>0</v>
      </c>
      <c r="AN2570" s="8">
        <v>0</v>
      </c>
      <c r="AO2570" s="8">
        <v>0</v>
      </c>
      <c r="AP2570" s="8">
        <v>0</v>
      </c>
      <c r="AQ2570" s="8">
        <v>0</v>
      </c>
      <c r="AR2570" s="8">
        <v>0</v>
      </c>
      <c r="AS2570" s="8">
        <v>0</v>
      </c>
      <c r="AT2570" s="8">
        <v>0</v>
      </c>
      <c r="AU2570" s="7">
        <v>0</v>
      </c>
      <c r="AV2570" s="7">
        <v>0</v>
      </c>
      <c r="AW2570" s="7">
        <v>0</v>
      </c>
      <c r="AX2570" s="7">
        <v>0</v>
      </c>
      <c r="AY2570" s="7">
        <v>0</v>
      </c>
      <c r="AZ2570" s="7">
        <v>0</v>
      </c>
      <c r="BA2570" s="7">
        <v>0</v>
      </c>
      <c r="BB2570" s="7">
        <v>0</v>
      </c>
      <c r="BC2570" s="8">
        <v>0</v>
      </c>
      <c r="BD2570" s="8">
        <v>0</v>
      </c>
      <c r="BE2570" s="8">
        <v>0</v>
      </c>
      <c r="BF2570" s="8">
        <v>0</v>
      </c>
      <c r="BG2570" s="8">
        <v>0</v>
      </c>
      <c r="BH2570" s="8">
        <v>0</v>
      </c>
      <c r="BI2570" s="8">
        <v>0</v>
      </c>
      <c r="BJ2570" s="8">
        <v>0</v>
      </c>
      <c r="BK2570" s="8">
        <v>0</v>
      </c>
      <c r="BL2570" s="8">
        <v>2.9630000000000001</v>
      </c>
      <c r="BM2570" s="8">
        <v>0</v>
      </c>
      <c r="BN2570" s="8">
        <v>2.9630000000000001</v>
      </c>
      <c r="BO2570" s="8">
        <v>0</v>
      </c>
      <c r="BP2570" s="8">
        <v>0</v>
      </c>
      <c r="BQ2570" s="8">
        <v>0</v>
      </c>
      <c r="BR2570" s="8">
        <v>0</v>
      </c>
    </row>
    <row r="2571" spans="1:70" x14ac:dyDescent="0.25">
      <c r="A2571" s="6">
        <v>35424945</v>
      </c>
      <c r="B2571" t="s">
        <v>4508</v>
      </c>
      <c r="C2571" s="7" t="s">
        <v>421</v>
      </c>
      <c r="D2571" s="7" t="s">
        <v>2647</v>
      </c>
      <c r="E2571" s="7" t="s">
        <v>421</v>
      </c>
      <c r="F2571" t="s">
        <v>2507</v>
      </c>
      <c r="G2571" t="s">
        <v>2648</v>
      </c>
      <c r="H2571" t="s">
        <v>2279</v>
      </c>
      <c r="I2571" t="s">
        <v>108</v>
      </c>
      <c r="J2571" t="s">
        <v>78</v>
      </c>
      <c r="K2571" t="s">
        <v>109</v>
      </c>
      <c r="L2571">
        <v>39.201594253300001</v>
      </c>
      <c r="M2571">
        <v>-120.81105574510001</v>
      </c>
      <c r="N2571" s="7" t="s">
        <v>4498</v>
      </c>
      <c r="O2571" s="7" t="s">
        <v>4499</v>
      </c>
      <c r="P2571" s="7" t="s">
        <v>4500</v>
      </c>
      <c r="Q2571" s="7" t="s">
        <v>170</v>
      </c>
      <c r="R2571" s="7">
        <v>2087</v>
      </c>
      <c r="S2571" s="7">
        <v>192</v>
      </c>
      <c r="T2571" s="7" t="s">
        <v>123</v>
      </c>
      <c r="U2571" s="7"/>
      <c r="V2571" s="7" t="s">
        <v>422</v>
      </c>
      <c r="W2571" s="8">
        <v>0</v>
      </c>
      <c r="X2571" s="8">
        <v>0.17299999999999999</v>
      </c>
      <c r="Y2571" s="8">
        <v>0</v>
      </c>
      <c r="Z2571" s="8">
        <v>0.17299999999999999</v>
      </c>
      <c r="AA2571" s="8">
        <v>0</v>
      </c>
      <c r="AB2571" s="8">
        <v>0</v>
      </c>
      <c r="AC2571" s="8">
        <v>0</v>
      </c>
      <c r="AD2571" s="8">
        <v>0</v>
      </c>
      <c r="AE2571" s="8">
        <v>0</v>
      </c>
      <c r="AF2571" s="8">
        <v>0</v>
      </c>
      <c r="AG2571" s="8">
        <v>0</v>
      </c>
      <c r="AH2571" s="8">
        <v>0</v>
      </c>
      <c r="AI2571" s="8">
        <v>0</v>
      </c>
      <c r="AJ2571" s="8">
        <v>0</v>
      </c>
      <c r="AK2571" s="8">
        <v>0</v>
      </c>
      <c r="AL2571" s="8">
        <v>0</v>
      </c>
      <c r="AM2571" s="8">
        <v>0</v>
      </c>
      <c r="AN2571" s="8">
        <v>0</v>
      </c>
      <c r="AO2571" s="8">
        <v>0</v>
      </c>
      <c r="AP2571" s="8">
        <v>0</v>
      </c>
      <c r="AQ2571" s="8">
        <v>0</v>
      </c>
      <c r="AR2571" s="8">
        <v>0</v>
      </c>
      <c r="AS2571" s="8">
        <v>0</v>
      </c>
      <c r="AT2571" s="8">
        <v>0</v>
      </c>
      <c r="AU2571" s="7">
        <v>0</v>
      </c>
      <c r="AV2571" s="7">
        <v>0</v>
      </c>
      <c r="AW2571" s="7">
        <v>0</v>
      </c>
      <c r="AX2571" s="7">
        <v>0</v>
      </c>
      <c r="AY2571" s="7">
        <v>0</v>
      </c>
      <c r="AZ2571" s="7">
        <v>0</v>
      </c>
      <c r="BA2571" s="7">
        <v>0</v>
      </c>
      <c r="BB2571" s="7">
        <v>0</v>
      </c>
      <c r="BC2571" s="8">
        <v>0</v>
      </c>
      <c r="BD2571" s="8">
        <v>0</v>
      </c>
      <c r="BE2571" s="8">
        <v>0</v>
      </c>
      <c r="BF2571" s="8">
        <v>0</v>
      </c>
      <c r="BG2571" s="8">
        <v>0</v>
      </c>
      <c r="BH2571" s="8">
        <v>0</v>
      </c>
      <c r="BI2571" s="8">
        <v>0</v>
      </c>
      <c r="BJ2571" s="8">
        <v>0</v>
      </c>
      <c r="BK2571" s="8">
        <v>0</v>
      </c>
      <c r="BL2571" s="8">
        <v>0.17299999999999999</v>
      </c>
      <c r="BM2571" s="8">
        <v>0</v>
      </c>
      <c r="BN2571" s="8">
        <v>0.17299999999999999</v>
      </c>
      <c r="BO2571" s="8">
        <v>0</v>
      </c>
      <c r="BP2571" s="8">
        <v>0</v>
      </c>
      <c r="BQ2571" s="8">
        <v>0</v>
      </c>
      <c r="BR2571" s="8">
        <v>0</v>
      </c>
    </row>
    <row r="2572" spans="1:70" x14ac:dyDescent="0.25">
      <c r="A2572" s="6">
        <v>35424946</v>
      </c>
      <c r="B2572" t="s">
        <v>4509</v>
      </c>
      <c r="C2572" s="7" t="s">
        <v>421</v>
      </c>
      <c r="D2572" s="7" t="s">
        <v>2647</v>
      </c>
      <c r="E2572" s="7" t="s">
        <v>421</v>
      </c>
      <c r="F2572" t="s">
        <v>2507</v>
      </c>
      <c r="G2572" t="s">
        <v>2648</v>
      </c>
      <c r="H2572" t="s">
        <v>1138</v>
      </c>
      <c r="I2572" t="s">
        <v>108</v>
      </c>
      <c r="J2572" t="s">
        <v>78</v>
      </c>
      <c r="K2572" t="s">
        <v>109</v>
      </c>
      <c r="L2572">
        <v>39.206443049500002</v>
      </c>
      <c r="M2572">
        <v>-120.79081109809999</v>
      </c>
      <c r="N2572" s="7" t="s">
        <v>4498</v>
      </c>
      <c r="O2572" s="7" t="s">
        <v>4499</v>
      </c>
      <c r="P2572" s="7" t="s">
        <v>4500</v>
      </c>
      <c r="Q2572" s="7" t="s">
        <v>170</v>
      </c>
      <c r="R2572" s="7">
        <v>2087</v>
      </c>
      <c r="S2572" s="7">
        <v>192</v>
      </c>
      <c r="T2572" s="7" t="s">
        <v>123</v>
      </c>
      <c r="U2572" s="7"/>
      <c r="V2572" s="7" t="s">
        <v>422</v>
      </c>
      <c r="W2572" s="8">
        <v>0</v>
      </c>
      <c r="X2572" s="8">
        <v>0.33300000000000002</v>
      </c>
      <c r="Y2572" s="8">
        <v>0</v>
      </c>
      <c r="Z2572" s="8">
        <v>0.33300000000000002</v>
      </c>
      <c r="AA2572" s="8">
        <v>0</v>
      </c>
      <c r="AB2572" s="8">
        <v>0</v>
      </c>
      <c r="AC2572" s="8">
        <v>0</v>
      </c>
      <c r="AD2572" s="8">
        <v>0</v>
      </c>
      <c r="AE2572" s="8">
        <v>0</v>
      </c>
      <c r="AF2572" s="8">
        <v>0</v>
      </c>
      <c r="AG2572" s="8">
        <v>0</v>
      </c>
      <c r="AH2572" s="8">
        <v>0</v>
      </c>
      <c r="AI2572" s="8">
        <v>0</v>
      </c>
      <c r="AJ2572" s="8">
        <v>0</v>
      </c>
      <c r="AK2572" s="8">
        <v>0</v>
      </c>
      <c r="AL2572" s="8">
        <v>0</v>
      </c>
      <c r="AM2572" s="8">
        <v>0</v>
      </c>
      <c r="AN2572" s="8">
        <v>0</v>
      </c>
      <c r="AO2572" s="8">
        <v>0</v>
      </c>
      <c r="AP2572" s="8">
        <v>0</v>
      </c>
      <c r="AQ2572" s="8">
        <v>0</v>
      </c>
      <c r="AR2572" s="8">
        <v>0</v>
      </c>
      <c r="AS2572" s="8">
        <v>0</v>
      </c>
      <c r="AT2572" s="8">
        <v>0</v>
      </c>
      <c r="AU2572" s="7">
        <v>0</v>
      </c>
      <c r="AV2572" s="7">
        <v>0</v>
      </c>
      <c r="AW2572" s="7">
        <v>0</v>
      </c>
      <c r="AX2572" s="7">
        <v>0</v>
      </c>
      <c r="AY2572" s="7">
        <v>0</v>
      </c>
      <c r="AZ2572" s="7">
        <v>0</v>
      </c>
      <c r="BA2572" s="7">
        <v>0</v>
      </c>
      <c r="BB2572" s="7">
        <v>0</v>
      </c>
      <c r="BC2572" s="8">
        <v>0</v>
      </c>
      <c r="BD2572" s="8">
        <v>0</v>
      </c>
      <c r="BE2572" s="8">
        <v>0</v>
      </c>
      <c r="BF2572" s="8">
        <v>0</v>
      </c>
      <c r="BG2572" s="8">
        <v>0</v>
      </c>
      <c r="BH2572" s="8">
        <v>0</v>
      </c>
      <c r="BI2572" s="8">
        <v>0</v>
      </c>
      <c r="BJ2572" s="8">
        <v>0</v>
      </c>
      <c r="BK2572" s="8">
        <v>0</v>
      </c>
      <c r="BL2572" s="8">
        <v>0.33300000000000002</v>
      </c>
      <c r="BM2572" s="8">
        <v>0</v>
      </c>
      <c r="BN2572" s="8">
        <v>0.33300000000000002</v>
      </c>
      <c r="BO2572" s="8">
        <v>0</v>
      </c>
      <c r="BP2572" s="8">
        <v>0</v>
      </c>
      <c r="BQ2572" s="8">
        <v>0</v>
      </c>
      <c r="BR2572" s="8">
        <v>0</v>
      </c>
    </row>
    <row r="2573" spans="1:70" x14ac:dyDescent="0.25">
      <c r="A2573" s="6">
        <v>35424947</v>
      </c>
      <c r="B2573" t="s">
        <v>4510</v>
      </c>
      <c r="C2573" s="7" t="s">
        <v>421</v>
      </c>
      <c r="D2573" s="7" t="s">
        <v>2647</v>
      </c>
      <c r="E2573" s="7" t="s">
        <v>421</v>
      </c>
      <c r="F2573" t="s">
        <v>2507</v>
      </c>
      <c r="G2573" t="s">
        <v>2648</v>
      </c>
      <c r="H2573" t="s">
        <v>2279</v>
      </c>
      <c r="I2573" t="s">
        <v>108</v>
      </c>
      <c r="J2573" t="s">
        <v>78</v>
      </c>
      <c r="K2573" t="s">
        <v>109</v>
      </c>
      <c r="L2573">
        <v>39.200924350299999</v>
      </c>
      <c r="M2573">
        <v>-120.8104555816</v>
      </c>
      <c r="N2573" s="7" t="s">
        <v>4498</v>
      </c>
      <c r="O2573" s="7" t="s">
        <v>4499</v>
      </c>
      <c r="P2573" s="7" t="s">
        <v>4500</v>
      </c>
      <c r="Q2573" s="7" t="s">
        <v>170</v>
      </c>
      <c r="R2573" s="7">
        <v>2087</v>
      </c>
      <c r="S2573" s="7">
        <v>192</v>
      </c>
      <c r="T2573" s="7" t="s">
        <v>123</v>
      </c>
      <c r="U2573" s="7"/>
      <c r="V2573" s="7" t="s">
        <v>422</v>
      </c>
      <c r="W2573" s="8">
        <v>0</v>
      </c>
      <c r="X2573" s="8">
        <v>2.9849999999999999</v>
      </c>
      <c r="Y2573" s="8">
        <v>0</v>
      </c>
      <c r="Z2573" s="8">
        <v>2.9849999999999999</v>
      </c>
      <c r="AA2573" s="8">
        <v>0</v>
      </c>
      <c r="AB2573" s="8">
        <v>0</v>
      </c>
      <c r="AC2573" s="8">
        <v>0</v>
      </c>
      <c r="AD2573" s="8">
        <v>0</v>
      </c>
      <c r="AE2573" s="8">
        <v>0</v>
      </c>
      <c r="AF2573" s="8">
        <v>0</v>
      </c>
      <c r="AG2573" s="8">
        <v>0</v>
      </c>
      <c r="AH2573" s="8">
        <v>0</v>
      </c>
      <c r="AI2573" s="8">
        <v>0</v>
      </c>
      <c r="AJ2573" s="8">
        <v>0</v>
      </c>
      <c r="AK2573" s="8">
        <v>0</v>
      </c>
      <c r="AL2573" s="8">
        <v>0</v>
      </c>
      <c r="AM2573" s="8">
        <v>0</v>
      </c>
      <c r="AN2573" s="8">
        <v>0</v>
      </c>
      <c r="AO2573" s="8">
        <v>0</v>
      </c>
      <c r="AP2573" s="8">
        <v>0</v>
      </c>
      <c r="AQ2573" s="8">
        <v>0</v>
      </c>
      <c r="AR2573" s="8">
        <v>0</v>
      </c>
      <c r="AS2573" s="8">
        <v>0</v>
      </c>
      <c r="AT2573" s="8">
        <v>0</v>
      </c>
      <c r="AU2573" s="7">
        <v>0</v>
      </c>
      <c r="AV2573" s="7">
        <v>0</v>
      </c>
      <c r="AW2573" s="7">
        <v>0</v>
      </c>
      <c r="AX2573" s="7">
        <v>0</v>
      </c>
      <c r="AY2573" s="7">
        <v>0</v>
      </c>
      <c r="AZ2573" s="7">
        <v>0</v>
      </c>
      <c r="BA2573" s="7">
        <v>0</v>
      </c>
      <c r="BB2573" s="7">
        <v>0</v>
      </c>
      <c r="BC2573" s="8">
        <v>0</v>
      </c>
      <c r="BD2573" s="8">
        <v>0</v>
      </c>
      <c r="BE2573" s="8">
        <v>0</v>
      </c>
      <c r="BF2573" s="8">
        <v>0</v>
      </c>
      <c r="BG2573" s="8">
        <v>0</v>
      </c>
      <c r="BH2573" s="8">
        <v>0</v>
      </c>
      <c r="BI2573" s="8">
        <v>0</v>
      </c>
      <c r="BJ2573" s="8">
        <v>0</v>
      </c>
      <c r="BK2573" s="8">
        <v>0</v>
      </c>
      <c r="BL2573" s="8">
        <v>2.9849999999999999</v>
      </c>
      <c r="BM2573" s="8">
        <v>0</v>
      </c>
      <c r="BN2573" s="8">
        <v>2.9849999999999999</v>
      </c>
      <c r="BO2573" s="8">
        <v>0</v>
      </c>
      <c r="BP2573" s="8">
        <v>0</v>
      </c>
      <c r="BQ2573" s="8">
        <v>0</v>
      </c>
      <c r="BR2573" s="8">
        <v>0</v>
      </c>
    </row>
    <row r="2574" spans="1:70" x14ac:dyDescent="0.25">
      <c r="A2574" s="6">
        <v>35424948</v>
      </c>
      <c r="B2574" t="s">
        <v>4511</v>
      </c>
      <c r="C2574" s="7" t="s">
        <v>421</v>
      </c>
      <c r="D2574" s="7" t="s">
        <v>2647</v>
      </c>
      <c r="E2574" s="7" t="s">
        <v>421</v>
      </c>
      <c r="F2574" t="s">
        <v>2507</v>
      </c>
      <c r="G2574" t="s">
        <v>2648</v>
      </c>
      <c r="H2574" t="s">
        <v>1138</v>
      </c>
      <c r="I2574" t="s">
        <v>108</v>
      </c>
      <c r="J2574" t="s">
        <v>78</v>
      </c>
      <c r="K2574" t="s">
        <v>109</v>
      </c>
      <c r="L2574">
        <v>39.216353352799999</v>
      </c>
      <c r="M2574">
        <v>-120.7747163998</v>
      </c>
      <c r="N2574" s="7" t="s">
        <v>4498</v>
      </c>
      <c r="O2574" s="7" t="s">
        <v>4499</v>
      </c>
      <c r="P2574" s="7" t="s">
        <v>4500</v>
      </c>
      <c r="Q2574" s="7" t="s">
        <v>170</v>
      </c>
      <c r="R2574" s="7">
        <v>2087</v>
      </c>
      <c r="S2574" s="7">
        <v>192</v>
      </c>
      <c r="T2574" s="7" t="s">
        <v>123</v>
      </c>
      <c r="U2574" s="7"/>
      <c r="V2574" s="7" t="s">
        <v>422</v>
      </c>
      <c r="W2574" s="8">
        <v>0</v>
      </c>
      <c r="X2574" s="8">
        <v>0.65200000000000002</v>
      </c>
      <c r="Y2574" s="8">
        <v>0</v>
      </c>
      <c r="Z2574" s="8">
        <v>0.65200000000000002</v>
      </c>
      <c r="AA2574" s="8">
        <v>0</v>
      </c>
      <c r="AB2574" s="8">
        <v>0</v>
      </c>
      <c r="AC2574" s="8">
        <v>0</v>
      </c>
      <c r="AD2574" s="8">
        <v>0</v>
      </c>
      <c r="AE2574" s="8">
        <v>0</v>
      </c>
      <c r="AF2574" s="8">
        <v>0</v>
      </c>
      <c r="AG2574" s="8">
        <v>0</v>
      </c>
      <c r="AH2574" s="8">
        <v>0</v>
      </c>
      <c r="AI2574" s="8">
        <v>0</v>
      </c>
      <c r="AJ2574" s="8">
        <v>0</v>
      </c>
      <c r="AK2574" s="8">
        <v>0</v>
      </c>
      <c r="AL2574" s="8">
        <v>0</v>
      </c>
      <c r="AM2574" s="8">
        <v>0</v>
      </c>
      <c r="AN2574" s="8">
        <v>0</v>
      </c>
      <c r="AO2574" s="8">
        <v>0</v>
      </c>
      <c r="AP2574" s="8">
        <v>0</v>
      </c>
      <c r="AQ2574" s="8">
        <v>0</v>
      </c>
      <c r="AR2574" s="8">
        <v>0</v>
      </c>
      <c r="AS2574" s="8">
        <v>0</v>
      </c>
      <c r="AT2574" s="8">
        <v>0</v>
      </c>
      <c r="AU2574" s="7">
        <v>0</v>
      </c>
      <c r="AV2574" s="7">
        <v>0</v>
      </c>
      <c r="AW2574" s="7">
        <v>0</v>
      </c>
      <c r="AX2574" s="7">
        <v>0</v>
      </c>
      <c r="AY2574" s="7">
        <v>0</v>
      </c>
      <c r="AZ2574" s="7">
        <v>0</v>
      </c>
      <c r="BA2574" s="7">
        <v>0</v>
      </c>
      <c r="BB2574" s="7">
        <v>0</v>
      </c>
      <c r="BC2574" s="8">
        <v>0</v>
      </c>
      <c r="BD2574" s="8">
        <v>0</v>
      </c>
      <c r="BE2574" s="8">
        <v>0</v>
      </c>
      <c r="BF2574" s="8">
        <v>0</v>
      </c>
      <c r="BG2574" s="8">
        <v>0</v>
      </c>
      <c r="BH2574" s="8">
        <v>0</v>
      </c>
      <c r="BI2574" s="8">
        <v>0</v>
      </c>
      <c r="BJ2574" s="8">
        <v>0</v>
      </c>
      <c r="BK2574" s="8">
        <v>0</v>
      </c>
      <c r="BL2574" s="8">
        <v>0.65200000000000002</v>
      </c>
      <c r="BM2574" s="8">
        <v>0</v>
      </c>
      <c r="BN2574" s="8">
        <v>0.65200000000000002</v>
      </c>
      <c r="BO2574" s="8">
        <v>0</v>
      </c>
      <c r="BP2574" s="8">
        <v>0</v>
      </c>
      <c r="BQ2574" s="8">
        <v>0</v>
      </c>
      <c r="BR2574" s="8">
        <v>0</v>
      </c>
    </row>
    <row r="2575" spans="1:70" x14ac:dyDescent="0.25">
      <c r="A2575" s="6">
        <v>35424949</v>
      </c>
      <c r="B2575" t="s">
        <v>4512</v>
      </c>
      <c r="C2575" s="7" t="s">
        <v>421</v>
      </c>
      <c r="D2575" s="7" t="s">
        <v>2647</v>
      </c>
      <c r="E2575" s="7" t="s">
        <v>421</v>
      </c>
      <c r="F2575" t="s">
        <v>2507</v>
      </c>
      <c r="G2575" t="s">
        <v>2648</v>
      </c>
      <c r="H2575" t="s">
        <v>1138</v>
      </c>
      <c r="I2575" t="s">
        <v>108</v>
      </c>
      <c r="J2575" t="s">
        <v>78</v>
      </c>
      <c r="K2575" t="s">
        <v>109</v>
      </c>
      <c r="L2575">
        <v>39.205435758299998</v>
      </c>
      <c r="M2575">
        <v>-120.7993798033</v>
      </c>
      <c r="N2575" s="7" t="s">
        <v>4498</v>
      </c>
      <c r="O2575" s="7" t="s">
        <v>4499</v>
      </c>
      <c r="P2575" s="7" t="s">
        <v>4500</v>
      </c>
      <c r="Q2575" s="7" t="s">
        <v>170</v>
      </c>
      <c r="R2575" s="7">
        <v>2087</v>
      </c>
      <c r="S2575" s="7">
        <v>192</v>
      </c>
      <c r="T2575" s="7" t="s">
        <v>123</v>
      </c>
      <c r="U2575" s="7"/>
      <c r="V2575" s="7" t="s">
        <v>422</v>
      </c>
      <c r="W2575" s="8">
        <v>0</v>
      </c>
      <c r="X2575" s="8">
        <v>0.51900000000000002</v>
      </c>
      <c r="Y2575" s="8">
        <v>0</v>
      </c>
      <c r="Z2575" s="8">
        <v>0.51900000000000002</v>
      </c>
      <c r="AA2575" s="8">
        <v>0</v>
      </c>
      <c r="AB2575" s="8">
        <v>0</v>
      </c>
      <c r="AC2575" s="8">
        <v>0</v>
      </c>
      <c r="AD2575" s="8">
        <v>0</v>
      </c>
      <c r="AE2575" s="8">
        <v>0</v>
      </c>
      <c r="AF2575" s="8">
        <v>0</v>
      </c>
      <c r="AG2575" s="8">
        <v>0</v>
      </c>
      <c r="AH2575" s="8">
        <v>0</v>
      </c>
      <c r="AI2575" s="8">
        <v>0</v>
      </c>
      <c r="AJ2575" s="8">
        <v>0</v>
      </c>
      <c r="AK2575" s="8">
        <v>0</v>
      </c>
      <c r="AL2575" s="8">
        <v>0</v>
      </c>
      <c r="AM2575" s="8">
        <v>0</v>
      </c>
      <c r="AN2575" s="8">
        <v>0</v>
      </c>
      <c r="AO2575" s="8">
        <v>0</v>
      </c>
      <c r="AP2575" s="8">
        <v>0</v>
      </c>
      <c r="AQ2575" s="8">
        <v>0</v>
      </c>
      <c r="AR2575" s="8">
        <v>0</v>
      </c>
      <c r="AS2575" s="8">
        <v>0</v>
      </c>
      <c r="AT2575" s="8">
        <v>0</v>
      </c>
      <c r="AU2575" s="7">
        <v>0</v>
      </c>
      <c r="AV2575" s="7">
        <v>0</v>
      </c>
      <c r="AW2575" s="7">
        <v>0</v>
      </c>
      <c r="AX2575" s="7">
        <v>0</v>
      </c>
      <c r="AY2575" s="7">
        <v>0</v>
      </c>
      <c r="AZ2575" s="7">
        <v>0</v>
      </c>
      <c r="BA2575" s="7">
        <v>0</v>
      </c>
      <c r="BB2575" s="7">
        <v>0</v>
      </c>
      <c r="BC2575" s="8">
        <v>0</v>
      </c>
      <c r="BD2575" s="8">
        <v>0</v>
      </c>
      <c r="BE2575" s="8">
        <v>0</v>
      </c>
      <c r="BF2575" s="8">
        <v>0</v>
      </c>
      <c r="BG2575" s="8">
        <v>0</v>
      </c>
      <c r="BH2575" s="8">
        <v>0</v>
      </c>
      <c r="BI2575" s="8">
        <v>0</v>
      </c>
      <c r="BJ2575" s="8">
        <v>0</v>
      </c>
      <c r="BK2575" s="8">
        <v>0</v>
      </c>
      <c r="BL2575" s="8">
        <v>0.51900000000000002</v>
      </c>
      <c r="BM2575" s="8">
        <v>0</v>
      </c>
      <c r="BN2575" s="8">
        <v>0.51900000000000002</v>
      </c>
      <c r="BO2575" s="8">
        <v>0</v>
      </c>
      <c r="BP2575" s="8">
        <v>0</v>
      </c>
      <c r="BQ2575" s="8">
        <v>0</v>
      </c>
      <c r="BR2575" s="8">
        <v>0</v>
      </c>
    </row>
    <row r="2576" spans="1:70" x14ac:dyDescent="0.25">
      <c r="A2576" s="6">
        <v>35424950</v>
      </c>
      <c r="B2576" t="s">
        <v>4513</v>
      </c>
      <c r="C2576" s="7" t="s">
        <v>421</v>
      </c>
      <c r="D2576" s="7" t="s">
        <v>2647</v>
      </c>
      <c r="E2576" s="7" t="s">
        <v>421</v>
      </c>
      <c r="F2576" t="s">
        <v>2507</v>
      </c>
      <c r="G2576" t="s">
        <v>2648</v>
      </c>
      <c r="H2576" t="s">
        <v>1138</v>
      </c>
      <c r="I2576" t="s">
        <v>108</v>
      </c>
      <c r="J2576" t="s">
        <v>78</v>
      </c>
      <c r="K2576" t="s">
        <v>109</v>
      </c>
      <c r="L2576">
        <v>39.214522332199998</v>
      </c>
      <c r="M2576">
        <v>-120.7768598272</v>
      </c>
      <c r="N2576" s="7" t="s">
        <v>4498</v>
      </c>
      <c r="O2576" s="7" t="s">
        <v>4499</v>
      </c>
      <c r="P2576" s="7" t="s">
        <v>4500</v>
      </c>
      <c r="Q2576" s="7" t="s">
        <v>170</v>
      </c>
      <c r="R2576" s="7">
        <v>2087</v>
      </c>
      <c r="S2576" s="7">
        <v>192</v>
      </c>
      <c r="T2576" s="7" t="s">
        <v>123</v>
      </c>
      <c r="U2576" s="7"/>
      <c r="V2576" s="7" t="s">
        <v>422</v>
      </c>
      <c r="W2576" s="8">
        <v>0</v>
      </c>
      <c r="X2576" s="8">
        <v>0.10700000000000001</v>
      </c>
      <c r="Y2576" s="8">
        <v>0</v>
      </c>
      <c r="Z2576" s="8">
        <v>0.10700000000000001</v>
      </c>
      <c r="AA2576" s="8">
        <v>0</v>
      </c>
      <c r="AB2576" s="8">
        <v>0</v>
      </c>
      <c r="AC2576" s="8">
        <v>0</v>
      </c>
      <c r="AD2576" s="8">
        <v>0</v>
      </c>
      <c r="AE2576" s="8">
        <v>0</v>
      </c>
      <c r="AF2576" s="8">
        <v>0</v>
      </c>
      <c r="AG2576" s="8">
        <v>0</v>
      </c>
      <c r="AH2576" s="8">
        <v>0</v>
      </c>
      <c r="AI2576" s="8">
        <v>0</v>
      </c>
      <c r="AJ2576" s="8">
        <v>0</v>
      </c>
      <c r="AK2576" s="8">
        <v>0</v>
      </c>
      <c r="AL2576" s="8">
        <v>0</v>
      </c>
      <c r="AM2576" s="8">
        <v>0</v>
      </c>
      <c r="AN2576" s="8">
        <v>0</v>
      </c>
      <c r="AO2576" s="8">
        <v>0</v>
      </c>
      <c r="AP2576" s="8">
        <v>0</v>
      </c>
      <c r="AQ2576" s="8">
        <v>0</v>
      </c>
      <c r="AR2576" s="8">
        <v>0</v>
      </c>
      <c r="AS2576" s="8">
        <v>0</v>
      </c>
      <c r="AT2576" s="8">
        <v>0</v>
      </c>
      <c r="AU2576" s="7">
        <v>0</v>
      </c>
      <c r="AV2576" s="7">
        <v>0</v>
      </c>
      <c r="AW2576" s="7">
        <v>0</v>
      </c>
      <c r="AX2576" s="7">
        <v>0</v>
      </c>
      <c r="AY2576" s="7">
        <v>0</v>
      </c>
      <c r="AZ2576" s="7">
        <v>0</v>
      </c>
      <c r="BA2576" s="7">
        <v>0</v>
      </c>
      <c r="BB2576" s="7">
        <v>0</v>
      </c>
      <c r="BC2576" s="8">
        <v>0</v>
      </c>
      <c r="BD2576" s="8">
        <v>0</v>
      </c>
      <c r="BE2576" s="8">
        <v>0</v>
      </c>
      <c r="BF2576" s="8">
        <v>0</v>
      </c>
      <c r="BG2576" s="8">
        <v>0</v>
      </c>
      <c r="BH2576" s="8">
        <v>0</v>
      </c>
      <c r="BI2576" s="8">
        <v>0</v>
      </c>
      <c r="BJ2576" s="8">
        <v>0</v>
      </c>
      <c r="BK2576" s="8">
        <v>0</v>
      </c>
      <c r="BL2576" s="8">
        <v>0.10700000000000001</v>
      </c>
      <c r="BM2576" s="8">
        <v>0</v>
      </c>
      <c r="BN2576" s="8">
        <v>0.10700000000000001</v>
      </c>
      <c r="BO2576" s="8">
        <v>0</v>
      </c>
      <c r="BP2576" s="8">
        <v>0</v>
      </c>
      <c r="BQ2576" s="8">
        <v>0</v>
      </c>
      <c r="BR2576" s="8">
        <v>0</v>
      </c>
    </row>
    <row r="2577" spans="1:70" x14ac:dyDescent="0.25">
      <c r="A2577" s="6">
        <v>35425308</v>
      </c>
      <c r="B2577" t="s">
        <v>4514</v>
      </c>
      <c r="C2577" s="7" t="s">
        <v>421</v>
      </c>
      <c r="D2577" s="7" t="s">
        <v>2647</v>
      </c>
      <c r="E2577" s="7" t="s">
        <v>421</v>
      </c>
      <c r="F2577" t="s">
        <v>2507</v>
      </c>
      <c r="G2577" t="s">
        <v>2648</v>
      </c>
      <c r="H2577" t="s">
        <v>2279</v>
      </c>
      <c r="I2577" t="s">
        <v>108</v>
      </c>
      <c r="J2577" t="s">
        <v>78</v>
      </c>
      <c r="K2577" t="s">
        <v>109</v>
      </c>
      <c r="L2577">
        <v>39.187543953599999</v>
      </c>
      <c r="M2577">
        <v>-120.80917020539999</v>
      </c>
      <c r="N2577" s="7" t="s">
        <v>4498</v>
      </c>
      <c r="O2577" s="7" t="s">
        <v>4499</v>
      </c>
      <c r="P2577" s="7" t="s">
        <v>4500</v>
      </c>
      <c r="Q2577" s="7" t="s">
        <v>170</v>
      </c>
      <c r="R2577" s="7">
        <v>2087</v>
      </c>
      <c r="S2577" s="7">
        <v>192</v>
      </c>
      <c r="T2577" s="7" t="s">
        <v>123</v>
      </c>
      <c r="U2577" s="7"/>
      <c r="V2577" s="7" t="s">
        <v>790</v>
      </c>
      <c r="W2577" s="8">
        <v>0</v>
      </c>
      <c r="X2577" s="8">
        <v>1.98</v>
      </c>
      <c r="Y2577" s="8">
        <v>0</v>
      </c>
      <c r="Z2577" s="8">
        <v>1.98</v>
      </c>
      <c r="AA2577" s="8">
        <v>0</v>
      </c>
      <c r="AB2577" s="8">
        <v>0</v>
      </c>
      <c r="AC2577" s="8">
        <v>0</v>
      </c>
      <c r="AD2577" s="8">
        <v>0</v>
      </c>
      <c r="AE2577" s="8">
        <v>0</v>
      </c>
      <c r="AF2577" s="8">
        <v>0</v>
      </c>
      <c r="AG2577" s="8">
        <v>0</v>
      </c>
      <c r="AH2577" s="8">
        <v>0</v>
      </c>
      <c r="AI2577" s="8">
        <v>0</v>
      </c>
      <c r="AJ2577" s="8">
        <v>0</v>
      </c>
      <c r="AK2577" s="8">
        <v>0</v>
      </c>
      <c r="AL2577" s="8">
        <v>0</v>
      </c>
      <c r="AM2577" s="8">
        <v>0</v>
      </c>
      <c r="AN2577" s="8">
        <v>0</v>
      </c>
      <c r="AO2577" s="8">
        <v>0</v>
      </c>
      <c r="AP2577" s="8">
        <v>0</v>
      </c>
      <c r="AQ2577" s="8">
        <v>0</v>
      </c>
      <c r="AR2577" s="8">
        <v>0</v>
      </c>
      <c r="AS2577" s="8">
        <v>0</v>
      </c>
      <c r="AT2577" s="8">
        <v>0</v>
      </c>
      <c r="AU2577" s="7">
        <v>0</v>
      </c>
      <c r="AV2577" s="7">
        <v>0</v>
      </c>
      <c r="AW2577" s="7">
        <v>0</v>
      </c>
      <c r="AX2577" s="7">
        <v>0</v>
      </c>
      <c r="AY2577" s="7">
        <v>0</v>
      </c>
      <c r="AZ2577" s="7">
        <v>0</v>
      </c>
      <c r="BA2577" s="7">
        <v>0</v>
      </c>
      <c r="BB2577" s="7">
        <v>0</v>
      </c>
      <c r="BC2577" s="8">
        <v>0</v>
      </c>
      <c r="BD2577" s="8">
        <v>0</v>
      </c>
      <c r="BE2577" s="8">
        <v>0</v>
      </c>
      <c r="BF2577" s="8">
        <v>0</v>
      </c>
      <c r="BG2577" s="8">
        <v>0</v>
      </c>
      <c r="BH2577" s="8">
        <v>0</v>
      </c>
      <c r="BI2577" s="8">
        <v>0</v>
      </c>
      <c r="BJ2577" s="8">
        <v>0</v>
      </c>
      <c r="BK2577" s="8">
        <v>0</v>
      </c>
      <c r="BL2577" s="8">
        <v>1.98</v>
      </c>
      <c r="BM2577" s="8">
        <v>0</v>
      </c>
      <c r="BN2577" s="8">
        <v>1.98</v>
      </c>
      <c r="BO2577" s="8">
        <v>0</v>
      </c>
      <c r="BP2577" s="8">
        <v>0</v>
      </c>
      <c r="BQ2577" s="8">
        <v>0</v>
      </c>
      <c r="BR2577" s="8">
        <v>0</v>
      </c>
    </row>
    <row r="2578" spans="1:70" x14ac:dyDescent="0.25">
      <c r="A2578" s="6">
        <v>35425309</v>
      </c>
      <c r="B2578" t="s">
        <v>4515</v>
      </c>
      <c r="C2578" s="7" t="s">
        <v>421</v>
      </c>
      <c r="D2578" s="7" t="s">
        <v>2647</v>
      </c>
      <c r="E2578" s="7" t="s">
        <v>421</v>
      </c>
      <c r="F2578" t="s">
        <v>2507</v>
      </c>
      <c r="G2578" t="s">
        <v>2648</v>
      </c>
      <c r="H2578" t="s">
        <v>2279</v>
      </c>
      <c r="I2578" t="s">
        <v>108</v>
      </c>
      <c r="J2578" t="s">
        <v>78</v>
      </c>
      <c r="K2578" t="s">
        <v>109</v>
      </c>
      <c r="L2578">
        <v>39.185494976400001</v>
      </c>
      <c r="M2578">
        <v>-120.8127236064</v>
      </c>
      <c r="N2578" s="7" t="s">
        <v>4498</v>
      </c>
      <c r="O2578" s="7" t="s">
        <v>4499</v>
      </c>
      <c r="P2578" s="7" t="s">
        <v>4500</v>
      </c>
      <c r="Q2578" s="7" t="s">
        <v>170</v>
      </c>
      <c r="R2578" s="7">
        <v>2087</v>
      </c>
      <c r="S2578" s="7">
        <v>192</v>
      </c>
      <c r="T2578" s="7" t="s">
        <v>123</v>
      </c>
      <c r="U2578" s="7"/>
      <c r="V2578" s="7" t="s">
        <v>790</v>
      </c>
      <c r="W2578" s="8">
        <v>0</v>
      </c>
      <c r="X2578" s="8">
        <v>2.15</v>
      </c>
      <c r="Y2578" s="8">
        <v>0</v>
      </c>
      <c r="Z2578" s="8">
        <v>2.15</v>
      </c>
      <c r="AA2578" s="8">
        <v>0</v>
      </c>
      <c r="AB2578" s="8">
        <v>0</v>
      </c>
      <c r="AC2578" s="8">
        <v>0</v>
      </c>
      <c r="AD2578" s="8">
        <v>0</v>
      </c>
      <c r="AE2578" s="8">
        <v>0</v>
      </c>
      <c r="AF2578" s="8">
        <v>0</v>
      </c>
      <c r="AG2578" s="8">
        <v>0</v>
      </c>
      <c r="AH2578" s="8">
        <v>0</v>
      </c>
      <c r="AI2578" s="8">
        <v>0</v>
      </c>
      <c r="AJ2578" s="8">
        <v>0</v>
      </c>
      <c r="AK2578" s="8">
        <v>0</v>
      </c>
      <c r="AL2578" s="8">
        <v>0</v>
      </c>
      <c r="AM2578" s="8">
        <v>0</v>
      </c>
      <c r="AN2578" s="8">
        <v>0</v>
      </c>
      <c r="AO2578" s="8">
        <v>0</v>
      </c>
      <c r="AP2578" s="8">
        <v>0</v>
      </c>
      <c r="AQ2578" s="8">
        <v>0</v>
      </c>
      <c r="AR2578" s="8">
        <v>0</v>
      </c>
      <c r="AS2578" s="8">
        <v>0</v>
      </c>
      <c r="AT2578" s="8">
        <v>0</v>
      </c>
      <c r="AU2578" s="7">
        <v>0</v>
      </c>
      <c r="AV2578" s="7">
        <v>0</v>
      </c>
      <c r="AW2578" s="7">
        <v>0</v>
      </c>
      <c r="AX2578" s="7">
        <v>0</v>
      </c>
      <c r="AY2578" s="7">
        <v>0</v>
      </c>
      <c r="AZ2578" s="7">
        <v>0</v>
      </c>
      <c r="BA2578" s="7">
        <v>0</v>
      </c>
      <c r="BB2578" s="7">
        <v>0</v>
      </c>
      <c r="BC2578" s="8">
        <v>0</v>
      </c>
      <c r="BD2578" s="8">
        <v>0</v>
      </c>
      <c r="BE2578" s="8">
        <v>0</v>
      </c>
      <c r="BF2578" s="8">
        <v>0</v>
      </c>
      <c r="BG2578" s="8">
        <v>0</v>
      </c>
      <c r="BH2578" s="8">
        <v>0</v>
      </c>
      <c r="BI2578" s="8">
        <v>0</v>
      </c>
      <c r="BJ2578" s="8">
        <v>0</v>
      </c>
      <c r="BK2578" s="8">
        <v>0</v>
      </c>
      <c r="BL2578" s="8">
        <v>2.15</v>
      </c>
      <c r="BM2578" s="8">
        <v>0</v>
      </c>
      <c r="BN2578" s="8">
        <v>2.15</v>
      </c>
      <c r="BO2578" s="8">
        <v>0</v>
      </c>
      <c r="BP2578" s="8">
        <v>0</v>
      </c>
      <c r="BQ2578" s="8">
        <v>0</v>
      </c>
      <c r="BR2578" s="8">
        <v>0</v>
      </c>
    </row>
    <row r="2579" spans="1:70" x14ac:dyDescent="0.25">
      <c r="A2579" s="6">
        <v>35425310</v>
      </c>
      <c r="B2579" t="s">
        <v>4516</v>
      </c>
      <c r="C2579" s="7" t="s">
        <v>421</v>
      </c>
      <c r="D2579" s="7" t="s">
        <v>2647</v>
      </c>
      <c r="E2579" s="7" t="s">
        <v>421</v>
      </c>
      <c r="F2579" t="s">
        <v>2507</v>
      </c>
      <c r="G2579" t="s">
        <v>2648</v>
      </c>
      <c r="H2579" t="s">
        <v>4517</v>
      </c>
      <c r="I2579" t="s">
        <v>108</v>
      </c>
      <c r="J2579" t="s">
        <v>78</v>
      </c>
      <c r="K2579" t="s">
        <v>109</v>
      </c>
      <c r="L2579">
        <v>39.1743904653</v>
      </c>
      <c r="M2579">
        <v>-120.8298934104</v>
      </c>
      <c r="N2579" s="7" t="s">
        <v>4498</v>
      </c>
      <c r="O2579" s="7" t="s">
        <v>4499</v>
      </c>
      <c r="P2579" s="7" t="s">
        <v>4500</v>
      </c>
      <c r="Q2579" s="7" t="s">
        <v>170</v>
      </c>
      <c r="R2579" s="7">
        <v>2087</v>
      </c>
      <c r="S2579" s="7">
        <v>192</v>
      </c>
      <c r="T2579" s="7" t="s">
        <v>123</v>
      </c>
      <c r="U2579" s="7"/>
      <c r="V2579" s="7" t="s">
        <v>790</v>
      </c>
      <c r="W2579" s="8">
        <v>0</v>
      </c>
      <c r="X2579" s="8">
        <v>1.98</v>
      </c>
      <c r="Y2579" s="8">
        <v>0</v>
      </c>
      <c r="Z2579" s="8">
        <v>1.98</v>
      </c>
      <c r="AA2579" s="8">
        <v>0</v>
      </c>
      <c r="AB2579" s="8">
        <v>0</v>
      </c>
      <c r="AC2579" s="8">
        <v>0</v>
      </c>
      <c r="AD2579" s="8">
        <v>0</v>
      </c>
      <c r="AE2579" s="8">
        <v>0</v>
      </c>
      <c r="AF2579" s="8">
        <v>0</v>
      </c>
      <c r="AG2579" s="8">
        <v>0</v>
      </c>
      <c r="AH2579" s="8">
        <v>0</v>
      </c>
      <c r="AI2579" s="8">
        <v>0</v>
      </c>
      <c r="AJ2579" s="8">
        <v>0</v>
      </c>
      <c r="AK2579" s="8">
        <v>0</v>
      </c>
      <c r="AL2579" s="8">
        <v>0</v>
      </c>
      <c r="AM2579" s="8">
        <v>0</v>
      </c>
      <c r="AN2579" s="8">
        <v>0</v>
      </c>
      <c r="AO2579" s="8">
        <v>0</v>
      </c>
      <c r="AP2579" s="8">
        <v>0</v>
      </c>
      <c r="AQ2579" s="8">
        <v>0</v>
      </c>
      <c r="AR2579" s="8">
        <v>0</v>
      </c>
      <c r="AS2579" s="8">
        <v>0</v>
      </c>
      <c r="AT2579" s="8">
        <v>0</v>
      </c>
      <c r="AU2579" s="7">
        <v>0</v>
      </c>
      <c r="AV2579" s="7">
        <v>0</v>
      </c>
      <c r="AW2579" s="7">
        <v>0</v>
      </c>
      <c r="AX2579" s="7">
        <v>0</v>
      </c>
      <c r="AY2579" s="7">
        <v>0</v>
      </c>
      <c r="AZ2579" s="7">
        <v>0</v>
      </c>
      <c r="BA2579" s="7">
        <v>0</v>
      </c>
      <c r="BB2579" s="7">
        <v>0</v>
      </c>
      <c r="BC2579" s="8">
        <v>0</v>
      </c>
      <c r="BD2579" s="8">
        <v>0</v>
      </c>
      <c r="BE2579" s="8">
        <v>0</v>
      </c>
      <c r="BF2579" s="8">
        <v>0</v>
      </c>
      <c r="BG2579" s="8">
        <v>0</v>
      </c>
      <c r="BH2579" s="8">
        <v>0</v>
      </c>
      <c r="BI2579" s="8">
        <v>0</v>
      </c>
      <c r="BJ2579" s="8">
        <v>0</v>
      </c>
      <c r="BK2579" s="8">
        <v>0</v>
      </c>
      <c r="BL2579" s="8">
        <v>1.98</v>
      </c>
      <c r="BM2579" s="8">
        <v>0</v>
      </c>
      <c r="BN2579" s="8">
        <v>1.98</v>
      </c>
      <c r="BO2579" s="8">
        <v>0</v>
      </c>
      <c r="BP2579" s="8">
        <v>0</v>
      </c>
      <c r="BQ2579" s="8">
        <v>0</v>
      </c>
      <c r="BR2579" s="8">
        <v>0</v>
      </c>
    </row>
    <row r="2580" spans="1:70" x14ac:dyDescent="0.25">
      <c r="A2580" s="6">
        <v>35424353</v>
      </c>
      <c r="B2580" t="s">
        <v>4518</v>
      </c>
      <c r="C2580" s="7" t="s">
        <v>421</v>
      </c>
      <c r="D2580" s="7" t="s">
        <v>2647</v>
      </c>
      <c r="E2580" s="7" t="s">
        <v>421</v>
      </c>
      <c r="F2580" t="s">
        <v>2507</v>
      </c>
      <c r="G2580" t="s">
        <v>2648</v>
      </c>
      <c r="H2580" t="s">
        <v>1138</v>
      </c>
      <c r="I2580" t="s">
        <v>108</v>
      </c>
      <c r="J2580" t="s">
        <v>78</v>
      </c>
      <c r="K2580" t="s">
        <v>109</v>
      </c>
      <c r="L2580">
        <v>39.220679766300002</v>
      </c>
      <c r="M2580">
        <v>-120.8015626856</v>
      </c>
      <c r="N2580" s="7" t="s">
        <v>4498</v>
      </c>
      <c r="O2580" s="7" t="s">
        <v>4499</v>
      </c>
      <c r="P2580" s="7" t="s">
        <v>4500</v>
      </c>
      <c r="Q2580" s="7" t="s">
        <v>170</v>
      </c>
      <c r="R2580" s="7">
        <v>2087</v>
      </c>
      <c r="S2580" s="7">
        <v>192</v>
      </c>
      <c r="T2580" s="7" t="s">
        <v>123</v>
      </c>
      <c r="U2580" s="7"/>
      <c r="V2580" s="7" t="s">
        <v>2625</v>
      </c>
      <c r="W2580" s="8">
        <v>0</v>
      </c>
      <c r="X2580" s="8">
        <v>3.1200757575757576</v>
      </c>
      <c r="Y2580" s="8">
        <v>0</v>
      </c>
      <c r="Z2580" s="8">
        <v>3.1200757575757576</v>
      </c>
      <c r="AA2580" s="8">
        <v>0</v>
      </c>
      <c r="AB2580" s="8">
        <v>0</v>
      </c>
      <c r="AC2580" s="8">
        <v>0</v>
      </c>
      <c r="AD2580" s="8">
        <v>0</v>
      </c>
      <c r="AE2580" s="8">
        <v>0</v>
      </c>
      <c r="AF2580" s="8">
        <v>0</v>
      </c>
      <c r="AG2580" s="8">
        <v>0</v>
      </c>
      <c r="AH2580" s="8">
        <v>0</v>
      </c>
      <c r="AI2580" s="8">
        <v>0</v>
      </c>
      <c r="AJ2580" s="8">
        <v>0</v>
      </c>
      <c r="AK2580" s="8">
        <v>0</v>
      </c>
      <c r="AL2580" s="8">
        <v>0</v>
      </c>
      <c r="AM2580" s="8">
        <v>0</v>
      </c>
      <c r="AN2580" s="8">
        <v>0</v>
      </c>
      <c r="AO2580" s="8">
        <v>0</v>
      </c>
      <c r="AP2580" s="8">
        <v>0</v>
      </c>
      <c r="AQ2580" s="8">
        <v>0</v>
      </c>
      <c r="AR2580" s="8">
        <v>0</v>
      </c>
      <c r="AS2580" s="8">
        <v>0</v>
      </c>
      <c r="AT2580" s="8">
        <v>0</v>
      </c>
      <c r="AU2580" s="7">
        <v>0</v>
      </c>
      <c r="AV2580" s="7">
        <v>0</v>
      </c>
      <c r="AW2580" s="7">
        <v>0</v>
      </c>
      <c r="AX2580" s="7">
        <v>0</v>
      </c>
      <c r="AY2580" s="7">
        <v>0</v>
      </c>
      <c r="AZ2580" s="7">
        <v>0</v>
      </c>
      <c r="BA2580" s="7">
        <v>0</v>
      </c>
      <c r="BB2580" s="7">
        <v>0</v>
      </c>
      <c r="BC2580" s="8">
        <v>0</v>
      </c>
      <c r="BD2580" s="8">
        <v>3.1200757575757576</v>
      </c>
      <c r="BE2580" s="8">
        <v>0</v>
      </c>
      <c r="BF2580" s="8">
        <v>3.1200757575757576</v>
      </c>
      <c r="BG2580" s="8">
        <v>0</v>
      </c>
      <c r="BH2580" s="8">
        <v>0</v>
      </c>
      <c r="BI2580" s="8">
        <v>0</v>
      </c>
      <c r="BJ2580" s="8">
        <v>0</v>
      </c>
      <c r="BK2580" s="8">
        <v>0</v>
      </c>
      <c r="BL2580" s="8">
        <v>0</v>
      </c>
      <c r="BM2580" s="8">
        <v>0</v>
      </c>
      <c r="BN2580" s="8">
        <v>0</v>
      </c>
      <c r="BO2580" s="8">
        <v>0</v>
      </c>
      <c r="BP2580" s="8">
        <v>0</v>
      </c>
      <c r="BQ2580" s="8">
        <v>0</v>
      </c>
      <c r="BR2580" s="8">
        <v>0</v>
      </c>
    </row>
    <row r="2581" spans="1:70" x14ac:dyDescent="0.25">
      <c r="A2581" s="6">
        <v>35286103</v>
      </c>
      <c r="B2581" t="s">
        <v>4519</v>
      </c>
      <c r="C2581" s="7" t="s">
        <v>82</v>
      </c>
      <c r="D2581" s="7" t="s">
        <v>94</v>
      </c>
      <c r="E2581" s="7" t="s">
        <v>83</v>
      </c>
      <c r="F2581" t="s">
        <v>2507</v>
      </c>
      <c r="G2581" t="s">
        <v>2508</v>
      </c>
      <c r="H2581" t="s">
        <v>76</v>
      </c>
      <c r="I2581" t="s">
        <v>77</v>
      </c>
      <c r="J2581" t="s">
        <v>78</v>
      </c>
      <c r="K2581" t="s">
        <v>79</v>
      </c>
      <c r="L2581">
        <v>40.158079999999998</v>
      </c>
      <c r="M2581">
        <v>-121.08103</v>
      </c>
      <c r="N2581" s="7" t="s">
        <v>281</v>
      </c>
      <c r="O2581" s="7" t="s">
        <v>4520</v>
      </c>
      <c r="P2581" s="7" t="s">
        <v>283</v>
      </c>
      <c r="Q2581" s="7" t="s">
        <v>141</v>
      </c>
      <c r="R2581" s="7">
        <v>3328</v>
      </c>
      <c r="S2581" s="7">
        <v>969</v>
      </c>
      <c r="T2581" s="7" t="s">
        <v>220</v>
      </c>
      <c r="U2581" s="7" t="s">
        <v>221</v>
      </c>
      <c r="V2581" s="7" t="s">
        <v>222</v>
      </c>
      <c r="W2581" s="8">
        <v>0</v>
      </c>
      <c r="X2581" s="8">
        <v>3.0700757575757578</v>
      </c>
      <c r="Y2581" s="8">
        <v>0</v>
      </c>
      <c r="Z2581" s="8">
        <v>3.0700757575757578</v>
      </c>
      <c r="AA2581" s="8">
        <v>0</v>
      </c>
      <c r="AB2581" s="8">
        <v>0</v>
      </c>
      <c r="AC2581" s="8">
        <v>0</v>
      </c>
      <c r="AD2581" s="8">
        <v>0</v>
      </c>
      <c r="AE2581" s="8">
        <v>0</v>
      </c>
      <c r="AF2581" s="8">
        <v>0</v>
      </c>
      <c r="AG2581" s="8">
        <v>0</v>
      </c>
      <c r="AH2581" s="8">
        <v>0</v>
      </c>
      <c r="AI2581" s="8">
        <v>0</v>
      </c>
      <c r="AJ2581" s="8">
        <v>0</v>
      </c>
      <c r="AK2581" s="8">
        <v>0</v>
      </c>
      <c r="AL2581" s="8">
        <v>0</v>
      </c>
      <c r="AM2581" s="8">
        <v>0</v>
      </c>
      <c r="AN2581" s="8">
        <v>0</v>
      </c>
      <c r="AO2581" s="8">
        <v>0</v>
      </c>
      <c r="AP2581" s="8">
        <v>0</v>
      </c>
      <c r="AQ2581" s="8">
        <v>0</v>
      </c>
      <c r="AR2581" s="8">
        <v>0</v>
      </c>
      <c r="AS2581" s="8">
        <v>0</v>
      </c>
      <c r="AT2581" s="8">
        <v>0</v>
      </c>
      <c r="AU2581" s="7">
        <v>0</v>
      </c>
      <c r="AV2581" s="7">
        <v>0</v>
      </c>
      <c r="AW2581" s="7">
        <v>0</v>
      </c>
      <c r="AX2581" s="7">
        <v>0</v>
      </c>
      <c r="AY2581" s="7">
        <v>0</v>
      </c>
      <c r="AZ2581" s="7">
        <v>0</v>
      </c>
      <c r="BA2581" s="7">
        <v>0</v>
      </c>
      <c r="BB2581" s="7">
        <v>0</v>
      </c>
      <c r="BC2581" s="8">
        <v>0</v>
      </c>
      <c r="BD2581" s="8">
        <v>0</v>
      </c>
      <c r="BE2581" s="8">
        <v>0</v>
      </c>
      <c r="BF2581" s="8">
        <v>0</v>
      </c>
      <c r="BG2581" s="8">
        <v>0</v>
      </c>
      <c r="BH2581" s="8">
        <v>3.0700757575757578</v>
      </c>
      <c r="BI2581" s="8">
        <v>0</v>
      </c>
      <c r="BJ2581" s="8">
        <v>3.0700757575757578</v>
      </c>
      <c r="BK2581" s="8">
        <v>0</v>
      </c>
      <c r="BL2581" s="8">
        <v>0</v>
      </c>
      <c r="BM2581" s="8">
        <v>0</v>
      </c>
      <c r="BN2581" s="8">
        <v>0</v>
      </c>
      <c r="BO2581" s="8">
        <v>0</v>
      </c>
      <c r="BP2581" s="8">
        <v>0</v>
      </c>
      <c r="BQ2581" s="8">
        <v>0</v>
      </c>
      <c r="BR2581" s="8">
        <v>0</v>
      </c>
    </row>
    <row r="2582" spans="1:70" x14ac:dyDescent="0.25">
      <c r="A2582" s="6">
        <v>35311596</v>
      </c>
      <c r="B2582" t="s">
        <v>4521</v>
      </c>
      <c r="C2582" s="7" t="s">
        <v>82</v>
      </c>
      <c r="D2582" s="7" t="s">
        <v>94</v>
      </c>
      <c r="E2582" s="7" t="s">
        <v>83</v>
      </c>
      <c r="F2582" t="s">
        <v>2507</v>
      </c>
      <c r="G2582" t="s">
        <v>2508</v>
      </c>
      <c r="H2582" t="s">
        <v>4522</v>
      </c>
      <c r="I2582" t="s">
        <v>77</v>
      </c>
      <c r="J2582" t="s">
        <v>78</v>
      </c>
      <c r="K2582" t="s">
        <v>79</v>
      </c>
      <c r="L2582">
        <v>40.210479100100002</v>
      </c>
      <c r="M2582">
        <v>-121.1642974999</v>
      </c>
      <c r="N2582" s="7" t="s">
        <v>281</v>
      </c>
      <c r="O2582" s="7" t="s">
        <v>4520</v>
      </c>
      <c r="P2582" s="7" t="s">
        <v>283</v>
      </c>
      <c r="Q2582" s="7" t="s">
        <v>141</v>
      </c>
      <c r="R2582" s="7">
        <v>3328</v>
      </c>
      <c r="S2582" s="7">
        <v>969</v>
      </c>
      <c r="T2582" s="7" t="s">
        <v>220</v>
      </c>
      <c r="U2582" s="7" t="s">
        <v>221</v>
      </c>
      <c r="V2582" s="7" t="s">
        <v>222</v>
      </c>
      <c r="W2582" s="8">
        <v>0</v>
      </c>
      <c r="X2582" s="8">
        <v>3</v>
      </c>
      <c r="Y2582" s="8">
        <v>0</v>
      </c>
      <c r="Z2582" s="8">
        <v>3</v>
      </c>
      <c r="AA2582" s="8">
        <v>0</v>
      </c>
      <c r="AB2582" s="8">
        <v>0</v>
      </c>
      <c r="AC2582" s="8">
        <v>0</v>
      </c>
      <c r="AD2582" s="8">
        <v>0</v>
      </c>
      <c r="AE2582" s="8">
        <v>0</v>
      </c>
      <c r="AF2582" s="8">
        <v>0</v>
      </c>
      <c r="AG2582" s="8">
        <v>0</v>
      </c>
      <c r="AH2582" s="8">
        <v>0</v>
      </c>
      <c r="AI2582" s="8">
        <v>0</v>
      </c>
      <c r="AJ2582" s="8">
        <v>0</v>
      </c>
      <c r="AK2582" s="8">
        <v>0</v>
      </c>
      <c r="AL2582" s="8">
        <v>0</v>
      </c>
      <c r="AM2582" s="8">
        <v>0</v>
      </c>
      <c r="AN2582" s="8">
        <v>0</v>
      </c>
      <c r="AO2582" s="8">
        <v>0</v>
      </c>
      <c r="AP2582" s="8">
        <v>0</v>
      </c>
      <c r="AQ2582" s="8">
        <v>0</v>
      </c>
      <c r="AR2582" s="8">
        <v>0</v>
      </c>
      <c r="AS2582" s="8">
        <v>0</v>
      </c>
      <c r="AT2582" s="8">
        <v>0</v>
      </c>
      <c r="AU2582" s="7">
        <v>0</v>
      </c>
      <c r="AV2582" s="7">
        <v>0</v>
      </c>
      <c r="AW2582" s="7">
        <v>0</v>
      </c>
      <c r="AX2582" s="7">
        <v>0</v>
      </c>
      <c r="AY2582" s="7">
        <v>0</v>
      </c>
      <c r="AZ2582" s="7">
        <v>0</v>
      </c>
      <c r="BA2582" s="7">
        <v>0</v>
      </c>
      <c r="BB2582" s="7">
        <v>0</v>
      </c>
      <c r="BC2582" s="8">
        <v>0</v>
      </c>
      <c r="BD2582" s="8">
        <v>0</v>
      </c>
      <c r="BE2582" s="8">
        <v>0</v>
      </c>
      <c r="BF2582" s="8">
        <v>0</v>
      </c>
      <c r="BG2582" s="8">
        <v>0</v>
      </c>
      <c r="BH2582" s="8">
        <v>3</v>
      </c>
      <c r="BI2582" s="8">
        <v>0</v>
      </c>
      <c r="BJ2582" s="8">
        <v>3</v>
      </c>
      <c r="BK2582" s="8">
        <v>0</v>
      </c>
      <c r="BL2582" s="8">
        <v>0</v>
      </c>
      <c r="BM2582" s="8">
        <v>0</v>
      </c>
      <c r="BN2582" s="8">
        <v>0</v>
      </c>
      <c r="BO2582" s="8">
        <v>0</v>
      </c>
      <c r="BP2582" s="8">
        <v>0</v>
      </c>
      <c r="BQ2582" s="8">
        <v>0</v>
      </c>
      <c r="BR2582" s="8">
        <v>0</v>
      </c>
    </row>
    <row r="2583" spans="1:70" x14ac:dyDescent="0.25">
      <c r="A2583" s="6">
        <v>35311626</v>
      </c>
      <c r="B2583" t="s">
        <v>4523</v>
      </c>
      <c r="C2583" s="7" t="s">
        <v>82</v>
      </c>
      <c r="D2583" s="7" t="s">
        <v>94</v>
      </c>
      <c r="E2583" s="7" t="s">
        <v>83</v>
      </c>
      <c r="F2583" t="s">
        <v>2507</v>
      </c>
      <c r="G2583" t="s">
        <v>2508</v>
      </c>
      <c r="H2583" t="s">
        <v>4522</v>
      </c>
      <c r="I2583" t="s">
        <v>77</v>
      </c>
      <c r="J2583" t="s">
        <v>78</v>
      </c>
      <c r="K2583" t="s">
        <v>79</v>
      </c>
      <c r="L2583">
        <v>40.210479100100002</v>
      </c>
      <c r="M2583">
        <v>-121.1642974999</v>
      </c>
      <c r="N2583" s="7" t="s">
        <v>281</v>
      </c>
      <c r="O2583" s="7" t="s">
        <v>4520</v>
      </c>
      <c r="P2583" s="7" t="s">
        <v>283</v>
      </c>
      <c r="Q2583" s="7" t="s">
        <v>141</v>
      </c>
      <c r="R2583" s="7">
        <v>3328</v>
      </c>
      <c r="S2583" s="7">
        <v>969</v>
      </c>
      <c r="T2583" s="7" t="s">
        <v>220</v>
      </c>
      <c r="U2583" s="7" t="s">
        <v>221</v>
      </c>
      <c r="V2583" s="7" t="s">
        <v>222</v>
      </c>
      <c r="W2583" s="8">
        <v>0</v>
      </c>
      <c r="X2583" s="8">
        <v>3.6399621212121214</v>
      </c>
      <c r="Y2583" s="8">
        <v>0</v>
      </c>
      <c r="Z2583" s="8">
        <v>3.6399621212121214</v>
      </c>
      <c r="AA2583" s="8">
        <v>0</v>
      </c>
      <c r="AB2583" s="8">
        <v>0</v>
      </c>
      <c r="AC2583" s="8">
        <v>0</v>
      </c>
      <c r="AD2583" s="8">
        <v>0</v>
      </c>
      <c r="AE2583" s="8">
        <v>0</v>
      </c>
      <c r="AF2583" s="8">
        <v>0</v>
      </c>
      <c r="AG2583" s="8">
        <v>0</v>
      </c>
      <c r="AH2583" s="8">
        <v>0</v>
      </c>
      <c r="AI2583" s="8">
        <v>0</v>
      </c>
      <c r="AJ2583" s="8">
        <v>0</v>
      </c>
      <c r="AK2583" s="8">
        <v>0</v>
      </c>
      <c r="AL2583" s="8">
        <v>0</v>
      </c>
      <c r="AM2583" s="8">
        <v>0</v>
      </c>
      <c r="AN2583" s="8">
        <v>0</v>
      </c>
      <c r="AO2583" s="8">
        <v>0</v>
      </c>
      <c r="AP2583" s="8">
        <v>0</v>
      </c>
      <c r="AQ2583" s="8">
        <v>0</v>
      </c>
      <c r="AR2583" s="8">
        <v>0</v>
      </c>
      <c r="AS2583" s="8">
        <v>0</v>
      </c>
      <c r="AT2583" s="8">
        <v>0</v>
      </c>
      <c r="AU2583" s="7">
        <v>0</v>
      </c>
      <c r="AV2583" s="7">
        <v>0</v>
      </c>
      <c r="AW2583" s="7">
        <v>0</v>
      </c>
      <c r="AX2583" s="7">
        <v>0</v>
      </c>
      <c r="AY2583" s="7">
        <v>0</v>
      </c>
      <c r="AZ2583" s="7">
        <v>0</v>
      </c>
      <c r="BA2583" s="7">
        <v>0</v>
      </c>
      <c r="BB2583" s="7">
        <v>0</v>
      </c>
      <c r="BC2583" s="8">
        <v>0</v>
      </c>
      <c r="BD2583" s="8">
        <v>0</v>
      </c>
      <c r="BE2583" s="8">
        <v>0</v>
      </c>
      <c r="BF2583" s="8">
        <v>0</v>
      </c>
      <c r="BG2583" s="8">
        <v>0</v>
      </c>
      <c r="BH2583" s="8">
        <v>3.6399621212121214</v>
      </c>
      <c r="BI2583" s="8">
        <v>0</v>
      </c>
      <c r="BJ2583" s="8">
        <v>3.6399621212121214</v>
      </c>
      <c r="BK2583" s="8">
        <v>0</v>
      </c>
      <c r="BL2583" s="8">
        <v>0</v>
      </c>
      <c r="BM2583" s="8">
        <v>0</v>
      </c>
      <c r="BN2583" s="8">
        <v>0</v>
      </c>
      <c r="BO2583" s="8">
        <v>0</v>
      </c>
      <c r="BP2583" s="8">
        <v>0</v>
      </c>
      <c r="BQ2583" s="8">
        <v>0</v>
      </c>
      <c r="BR2583" s="8">
        <v>0</v>
      </c>
    </row>
    <row r="2584" spans="1:70" x14ac:dyDescent="0.25">
      <c r="A2584" s="6">
        <v>35311627</v>
      </c>
      <c r="B2584" t="s">
        <v>4524</v>
      </c>
      <c r="C2584" s="7" t="s">
        <v>82</v>
      </c>
      <c r="D2584" s="7" t="s">
        <v>94</v>
      </c>
      <c r="E2584" s="7" t="s">
        <v>83</v>
      </c>
      <c r="F2584" t="s">
        <v>2507</v>
      </c>
      <c r="G2584" t="s">
        <v>2508</v>
      </c>
      <c r="H2584" t="s">
        <v>4522</v>
      </c>
      <c r="I2584" t="s">
        <v>77</v>
      </c>
      <c r="J2584" t="s">
        <v>78</v>
      </c>
      <c r="K2584" t="s">
        <v>79</v>
      </c>
      <c r="L2584">
        <v>40.210479100100002</v>
      </c>
      <c r="M2584">
        <v>-121.1642974999</v>
      </c>
      <c r="N2584" s="7" t="s">
        <v>281</v>
      </c>
      <c r="O2584" s="7" t="s">
        <v>4520</v>
      </c>
      <c r="P2584" s="7" t="s">
        <v>283</v>
      </c>
      <c r="Q2584" s="7" t="s">
        <v>141</v>
      </c>
      <c r="R2584" s="7">
        <v>3328</v>
      </c>
      <c r="S2584" s="7">
        <v>969</v>
      </c>
      <c r="T2584" s="7" t="s">
        <v>220</v>
      </c>
      <c r="U2584" s="7" t="s">
        <v>221</v>
      </c>
      <c r="V2584" s="7" t="s">
        <v>222</v>
      </c>
      <c r="W2584" s="8">
        <v>0</v>
      </c>
      <c r="X2584" s="8">
        <v>2.0499999999999998</v>
      </c>
      <c r="Y2584" s="8">
        <v>0</v>
      </c>
      <c r="Z2584" s="8">
        <v>2.0499999999999998</v>
      </c>
      <c r="AA2584" s="8">
        <v>0</v>
      </c>
      <c r="AB2584" s="8">
        <v>0</v>
      </c>
      <c r="AC2584" s="8">
        <v>0</v>
      </c>
      <c r="AD2584" s="8">
        <v>0</v>
      </c>
      <c r="AE2584" s="8">
        <v>0</v>
      </c>
      <c r="AF2584" s="8">
        <v>0</v>
      </c>
      <c r="AG2584" s="8">
        <v>0</v>
      </c>
      <c r="AH2584" s="8">
        <v>0</v>
      </c>
      <c r="AI2584" s="8">
        <v>0</v>
      </c>
      <c r="AJ2584" s="8">
        <v>0</v>
      </c>
      <c r="AK2584" s="8">
        <v>0</v>
      </c>
      <c r="AL2584" s="8">
        <v>0</v>
      </c>
      <c r="AM2584" s="8">
        <v>0</v>
      </c>
      <c r="AN2584" s="8">
        <v>0</v>
      </c>
      <c r="AO2584" s="8">
        <v>0</v>
      </c>
      <c r="AP2584" s="8">
        <v>0</v>
      </c>
      <c r="AQ2584" s="8">
        <v>0</v>
      </c>
      <c r="AR2584" s="8">
        <v>0</v>
      </c>
      <c r="AS2584" s="8">
        <v>0</v>
      </c>
      <c r="AT2584" s="8">
        <v>0</v>
      </c>
      <c r="AU2584" s="7">
        <v>0</v>
      </c>
      <c r="AV2584" s="7">
        <v>0</v>
      </c>
      <c r="AW2584" s="7">
        <v>0</v>
      </c>
      <c r="AX2584" s="7">
        <v>0</v>
      </c>
      <c r="AY2584" s="7">
        <v>0</v>
      </c>
      <c r="AZ2584" s="7">
        <v>0</v>
      </c>
      <c r="BA2584" s="7">
        <v>0</v>
      </c>
      <c r="BB2584" s="7">
        <v>0</v>
      </c>
      <c r="BC2584" s="8">
        <v>0</v>
      </c>
      <c r="BD2584" s="8">
        <v>0</v>
      </c>
      <c r="BE2584" s="8">
        <v>0</v>
      </c>
      <c r="BF2584" s="8">
        <v>0</v>
      </c>
      <c r="BG2584" s="8">
        <v>0</v>
      </c>
      <c r="BH2584" s="8">
        <v>2.0499999999999998</v>
      </c>
      <c r="BI2584" s="8">
        <v>0</v>
      </c>
      <c r="BJ2584" s="8">
        <v>2.0499999999999998</v>
      </c>
      <c r="BK2584" s="8">
        <v>0</v>
      </c>
      <c r="BL2584" s="8">
        <v>0</v>
      </c>
      <c r="BM2584" s="8">
        <v>0</v>
      </c>
      <c r="BN2584" s="8">
        <v>0</v>
      </c>
      <c r="BO2584" s="8">
        <v>0</v>
      </c>
      <c r="BP2584" s="8">
        <v>0</v>
      </c>
      <c r="BQ2584" s="8">
        <v>0</v>
      </c>
      <c r="BR2584" s="8">
        <v>0</v>
      </c>
    </row>
    <row r="2585" spans="1:70" x14ac:dyDescent="0.25">
      <c r="A2585" s="6">
        <v>31540451</v>
      </c>
      <c r="B2585" t="s">
        <v>4525</v>
      </c>
      <c r="C2585" s="7" t="s">
        <v>137</v>
      </c>
      <c r="D2585" s="7" t="s">
        <v>94</v>
      </c>
      <c r="E2585" s="7" t="s">
        <v>95</v>
      </c>
      <c r="F2585" t="s">
        <v>2507</v>
      </c>
      <c r="G2585" t="s">
        <v>2508</v>
      </c>
      <c r="J2585" t="s">
        <v>78</v>
      </c>
      <c r="K2585" t="s">
        <v>109</v>
      </c>
      <c r="N2585" s="7"/>
      <c r="O2585" s="7"/>
      <c r="P2585" s="7"/>
      <c r="Q2585" s="7"/>
      <c r="R2585" s="7"/>
      <c r="S2585" s="7"/>
      <c r="T2585" s="7"/>
      <c r="U2585" s="7"/>
      <c r="V2585" s="7" t="s">
        <v>113</v>
      </c>
      <c r="W2585" s="8">
        <v>0</v>
      </c>
      <c r="X2585" s="8">
        <v>0</v>
      </c>
      <c r="Y2585" s="8">
        <v>0</v>
      </c>
      <c r="Z2585" s="8">
        <v>0</v>
      </c>
      <c r="AA2585" s="8">
        <v>0</v>
      </c>
      <c r="AB2585" s="8">
        <v>0</v>
      </c>
      <c r="AC2585" s="8">
        <v>0</v>
      </c>
      <c r="AD2585" s="8">
        <v>0</v>
      </c>
      <c r="AE2585" s="8">
        <v>0</v>
      </c>
      <c r="AF2585" s="8">
        <v>0</v>
      </c>
      <c r="AG2585" s="8">
        <v>0</v>
      </c>
      <c r="AH2585" s="8">
        <v>0</v>
      </c>
      <c r="AI2585" s="8">
        <v>0</v>
      </c>
      <c r="AJ2585" s="8">
        <v>0</v>
      </c>
      <c r="AK2585" s="8">
        <v>0</v>
      </c>
      <c r="AL2585" s="8">
        <v>0</v>
      </c>
      <c r="AM2585" s="8">
        <v>0</v>
      </c>
      <c r="AN2585" s="8">
        <v>0</v>
      </c>
      <c r="AO2585" s="8">
        <v>0</v>
      </c>
      <c r="AP2585" s="8">
        <v>0</v>
      </c>
      <c r="AQ2585" s="8">
        <v>0</v>
      </c>
      <c r="AR2585" s="8">
        <v>0</v>
      </c>
      <c r="AS2585" s="8">
        <v>0</v>
      </c>
      <c r="AT2585" s="8">
        <v>0</v>
      </c>
      <c r="AU2585" s="7">
        <v>0</v>
      </c>
      <c r="AV2585" s="7">
        <v>0</v>
      </c>
      <c r="AW2585" s="7">
        <v>0</v>
      </c>
      <c r="AX2585" s="7">
        <v>0</v>
      </c>
      <c r="AY2585" s="7">
        <v>0</v>
      </c>
      <c r="AZ2585" s="7">
        <v>0</v>
      </c>
      <c r="BA2585" s="7">
        <v>0</v>
      </c>
      <c r="BB2585" s="7">
        <v>0</v>
      </c>
      <c r="BC2585" s="8">
        <v>0</v>
      </c>
      <c r="BD2585" s="8">
        <v>0</v>
      </c>
      <c r="BE2585" s="8">
        <v>0</v>
      </c>
      <c r="BF2585" s="8">
        <v>0</v>
      </c>
      <c r="BG2585" s="8">
        <v>0</v>
      </c>
      <c r="BH2585" s="8">
        <v>0</v>
      </c>
      <c r="BI2585" s="8">
        <v>0</v>
      </c>
      <c r="BJ2585" s="8">
        <v>0</v>
      </c>
      <c r="BK2585" s="8">
        <v>0</v>
      </c>
      <c r="BL2585" s="8">
        <v>0</v>
      </c>
      <c r="BM2585" s="8">
        <v>0</v>
      </c>
      <c r="BN2585" s="8">
        <v>0</v>
      </c>
      <c r="BO2585" s="8">
        <v>0</v>
      </c>
      <c r="BP2585" s="8">
        <v>0</v>
      </c>
      <c r="BQ2585" s="8">
        <v>0</v>
      </c>
      <c r="BR2585" s="8">
        <v>0</v>
      </c>
    </row>
    <row r="2586" spans="1:70" x14ac:dyDescent="0.25">
      <c r="A2586" s="6">
        <v>31631593</v>
      </c>
      <c r="B2586" t="s">
        <v>2527</v>
      </c>
      <c r="C2586" s="7" t="s">
        <v>421</v>
      </c>
      <c r="D2586" s="7" t="s">
        <v>94</v>
      </c>
      <c r="E2586" s="7" t="s">
        <v>421</v>
      </c>
      <c r="F2586" t="s">
        <v>2507</v>
      </c>
      <c r="G2586" t="s">
        <v>2508</v>
      </c>
      <c r="J2586" t="s">
        <v>78</v>
      </c>
      <c r="K2586" t="s">
        <v>79</v>
      </c>
      <c r="N2586" s="7"/>
      <c r="O2586" s="7"/>
      <c r="P2586" s="7"/>
      <c r="Q2586" s="7"/>
      <c r="R2586" s="7"/>
      <c r="S2586" s="7"/>
      <c r="T2586" s="7"/>
      <c r="U2586" s="7"/>
      <c r="V2586" s="7" t="s">
        <v>4019</v>
      </c>
      <c r="W2586" s="8">
        <v>0</v>
      </c>
      <c r="X2586" s="8">
        <v>0</v>
      </c>
      <c r="Y2586" s="8">
        <v>0</v>
      </c>
      <c r="Z2586" s="8">
        <v>0</v>
      </c>
      <c r="AA2586" s="8">
        <v>0</v>
      </c>
      <c r="AB2586" s="8">
        <v>0</v>
      </c>
      <c r="AC2586" s="8">
        <v>0</v>
      </c>
      <c r="AD2586" s="8">
        <v>0</v>
      </c>
      <c r="AE2586" s="8">
        <v>0</v>
      </c>
      <c r="AF2586" s="8">
        <v>0</v>
      </c>
      <c r="AG2586" s="8">
        <v>0</v>
      </c>
      <c r="AH2586" s="8">
        <v>0</v>
      </c>
      <c r="AI2586" s="8">
        <v>0</v>
      </c>
      <c r="AJ2586" s="8">
        <v>0</v>
      </c>
      <c r="AK2586" s="8">
        <v>0</v>
      </c>
      <c r="AL2586" s="8">
        <v>0</v>
      </c>
      <c r="AM2586" s="8">
        <v>0</v>
      </c>
      <c r="AN2586" s="8">
        <v>0</v>
      </c>
      <c r="AO2586" s="8">
        <v>0</v>
      </c>
      <c r="AP2586" s="8">
        <v>0</v>
      </c>
      <c r="AQ2586" s="8">
        <v>0</v>
      </c>
      <c r="AR2586" s="8">
        <v>0</v>
      </c>
      <c r="AS2586" s="8">
        <v>0</v>
      </c>
      <c r="AT2586" s="8">
        <v>0</v>
      </c>
      <c r="AU2586" s="7">
        <v>0</v>
      </c>
      <c r="AV2586" s="7">
        <v>0</v>
      </c>
      <c r="AW2586" s="7">
        <v>0</v>
      </c>
      <c r="AX2586" s="7">
        <v>0</v>
      </c>
      <c r="AY2586" s="7">
        <v>0</v>
      </c>
      <c r="AZ2586" s="7">
        <v>0</v>
      </c>
      <c r="BA2586" s="7">
        <v>0</v>
      </c>
      <c r="BB2586" s="7">
        <v>0</v>
      </c>
      <c r="BC2586" s="8">
        <v>0</v>
      </c>
      <c r="BD2586" s="8">
        <v>0</v>
      </c>
      <c r="BE2586" s="8">
        <v>0</v>
      </c>
      <c r="BF2586" s="8">
        <v>0</v>
      </c>
      <c r="BG2586" s="8">
        <v>0</v>
      </c>
      <c r="BH2586" s="8">
        <v>0</v>
      </c>
      <c r="BI2586" s="8">
        <v>0</v>
      </c>
      <c r="BJ2586" s="8">
        <v>0</v>
      </c>
      <c r="BK2586" s="8">
        <v>0</v>
      </c>
      <c r="BL2586" s="8">
        <v>0</v>
      </c>
      <c r="BM2586" s="8">
        <v>0</v>
      </c>
      <c r="BN2586" s="8">
        <v>0</v>
      </c>
      <c r="BO2586" s="8">
        <v>0</v>
      </c>
      <c r="BP2586" s="8">
        <v>0</v>
      </c>
      <c r="BQ2586" s="8">
        <v>0</v>
      </c>
      <c r="BR2586" s="8">
        <v>0</v>
      </c>
    </row>
    <row r="2587" spans="1:70" x14ac:dyDescent="0.25">
      <c r="A2587" s="6">
        <v>31554994</v>
      </c>
      <c r="B2587" t="s">
        <v>4526</v>
      </c>
      <c r="C2587" s="7" t="s">
        <v>71</v>
      </c>
      <c r="D2587" s="7" t="s">
        <v>94</v>
      </c>
      <c r="E2587" s="7" t="s">
        <v>73</v>
      </c>
      <c r="F2587" t="s">
        <v>2507</v>
      </c>
      <c r="G2587" t="s">
        <v>2508</v>
      </c>
      <c r="J2587" t="s">
        <v>78</v>
      </c>
      <c r="K2587" t="s">
        <v>166</v>
      </c>
      <c r="N2587" s="7"/>
      <c r="O2587" s="7"/>
      <c r="P2587" s="7"/>
      <c r="Q2587" s="7"/>
      <c r="R2587" s="7"/>
      <c r="S2587" s="7"/>
      <c r="T2587" s="7"/>
      <c r="U2587" s="7"/>
      <c r="V2587" s="7" t="s">
        <v>4527</v>
      </c>
      <c r="W2587" s="8">
        <v>0</v>
      </c>
      <c r="X2587" s="8">
        <v>0</v>
      </c>
      <c r="Y2587" s="8">
        <v>0</v>
      </c>
      <c r="Z2587" s="8">
        <v>0</v>
      </c>
      <c r="AA2587" s="8">
        <v>0</v>
      </c>
      <c r="AB2587" s="8">
        <v>0</v>
      </c>
      <c r="AC2587" s="8">
        <v>0</v>
      </c>
      <c r="AD2587" s="8">
        <v>0</v>
      </c>
      <c r="AE2587" s="8">
        <v>0</v>
      </c>
      <c r="AF2587" s="8">
        <v>0</v>
      </c>
      <c r="AG2587" s="8">
        <v>0</v>
      </c>
      <c r="AH2587" s="8">
        <v>0</v>
      </c>
      <c r="AI2587" s="8">
        <v>0</v>
      </c>
      <c r="AJ2587" s="8">
        <v>0</v>
      </c>
      <c r="AK2587" s="8">
        <v>0</v>
      </c>
      <c r="AL2587" s="8">
        <v>0</v>
      </c>
      <c r="AM2587" s="8">
        <v>0</v>
      </c>
      <c r="AN2587" s="8">
        <v>0</v>
      </c>
      <c r="AO2587" s="8">
        <v>0</v>
      </c>
      <c r="AP2587" s="8">
        <v>0</v>
      </c>
      <c r="AQ2587" s="8">
        <v>0</v>
      </c>
      <c r="AR2587" s="8">
        <v>0</v>
      </c>
      <c r="AS2587" s="8">
        <v>0</v>
      </c>
      <c r="AT2587" s="8">
        <v>0</v>
      </c>
      <c r="AU2587" s="7">
        <v>0</v>
      </c>
      <c r="AV2587" s="7">
        <v>0</v>
      </c>
      <c r="AW2587" s="7">
        <v>0</v>
      </c>
      <c r="AX2587" s="7">
        <v>0</v>
      </c>
      <c r="AY2587" s="7">
        <v>0</v>
      </c>
      <c r="AZ2587" s="7">
        <v>0</v>
      </c>
      <c r="BA2587" s="7">
        <v>0</v>
      </c>
      <c r="BB2587" s="7">
        <v>0</v>
      </c>
      <c r="BC2587" s="8">
        <v>0</v>
      </c>
      <c r="BD2587" s="8">
        <v>0</v>
      </c>
      <c r="BE2587" s="8">
        <v>0</v>
      </c>
      <c r="BF2587" s="8">
        <v>0</v>
      </c>
      <c r="BG2587" s="8">
        <v>0</v>
      </c>
      <c r="BH2587" s="8">
        <v>0</v>
      </c>
      <c r="BI2587" s="8">
        <v>0</v>
      </c>
      <c r="BJ2587" s="8">
        <v>0</v>
      </c>
      <c r="BK2587" s="8">
        <v>0</v>
      </c>
      <c r="BL2587" s="8">
        <v>0</v>
      </c>
      <c r="BM2587" s="8">
        <v>0</v>
      </c>
      <c r="BN2587" s="8">
        <v>0</v>
      </c>
      <c r="BO2587" s="8">
        <v>0</v>
      </c>
      <c r="BP2587" s="8">
        <v>0</v>
      </c>
      <c r="BQ2587" s="8">
        <v>0</v>
      </c>
      <c r="BR2587" s="8">
        <v>0</v>
      </c>
    </row>
    <row r="2588" spans="1:70" x14ac:dyDescent="0.25">
      <c r="A2588" s="6">
        <v>31600838</v>
      </c>
      <c r="B2588" t="s">
        <v>4528</v>
      </c>
      <c r="C2588" s="7" t="s">
        <v>71</v>
      </c>
      <c r="D2588" s="7" t="s">
        <v>94</v>
      </c>
      <c r="E2588" s="7" t="s">
        <v>73</v>
      </c>
      <c r="F2588" t="s">
        <v>2507</v>
      </c>
      <c r="G2588" t="s">
        <v>2508</v>
      </c>
      <c r="H2588" t="s">
        <v>4529</v>
      </c>
      <c r="I2588" t="s">
        <v>1413</v>
      </c>
      <c r="J2588" t="s">
        <v>78</v>
      </c>
      <c r="K2588" t="s">
        <v>109</v>
      </c>
      <c r="N2588" s="7"/>
      <c r="O2588" s="7"/>
      <c r="P2588" s="7"/>
      <c r="Q2588" s="7"/>
      <c r="R2588" s="7"/>
      <c r="S2588" s="7"/>
      <c r="T2588" s="7"/>
      <c r="U2588" s="7"/>
      <c r="V2588" s="7" t="s">
        <v>4527</v>
      </c>
      <c r="W2588" s="8">
        <v>0</v>
      </c>
      <c r="X2588" s="8">
        <v>0</v>
      </c>
      <c r="Y2588" s="8">
        <v>0</v>
      </c>
      <c r="Z2588" s="8">
        <v>0</v>
      </c>
      <c r="AA2588" s="8">
        <v>0</v>
      </c>
      <c r="AB2588" s="8">
        <v>0</v>
      </c>
      <c r="AC2588" s="8">
        <v>0</v>
      </c>
      <c r="AD2588" s="8">
        <v>0</v>
      </c>
      <c r="AE2588" s="8">
        <v>0</v>
      </c>
      <c r="AF2588" s="8">
        <v>0</v>
      </c>
      <c r="AG2588" s="8">
        <v>0</v>
      </c>
      <c r="AH2588" s="8">
        <v>0</v>
      </c>
      <c r="AI2588" s="8">
        <v>0</v>
      </c>
      <c r="AJ2588" s="8">
        <v>0</v>
      </c>
      <c r="AK2588" s="8">
        <v>0</v>
      </c>
      <c r="AL2588" s="8">
        <v>0</v>
      </c>
      <c r="AM2588" s="8">
        <v>0</v>
      </c>
      <c r="AN2588" s="8">
        <v>0</v>
      </c>
      <c r="AO2588" s="8">
        <v>0</v>
      </c>
      <c r="AP2588" s="8">
        <v>0</v>
      </c>
      <c r="AQ2588" s="8">
        <v>0</v>
      </c>
      <c r="AR2588" s="8">
        <v>0</v>
      </c>
      <c r="AS2588" s="8">
        <v>0</v>
      </c>
      <c r="AT2588" s="8">
        <v>0</v>
      </c>
      <c r="AU2588" s="7">
        <v>0</v>
      </c>
      <c r="AV2588" s="7">
        <v>0</v>
      </c>
      <c r="AW2588" s="7">
        <v>0</v>
      </c>
      <c r="AX2588" s="7">
        <v>0</v>
      </c>
      <c r="AY2588" s="7">
        <v>0</v>
      </c>
      <c r="AZ2588" s="7">
        <v>0</v>
      </c>
      <c r="BA2588" s="7">
        <v>0</v>
      </c>
      <c r="BB2588" s="7">
        <v>0</v>
      </c>
      <c r="BC2588" s="8">
        <v>0</v>
      </c>
      <c r="BD2588" s="8">
        <v>0</v>
      </c>
      <c r="BE2588" s="8">
        <v>0</v>
      </c>
      <c r="BF2588" s="8">
        <v>0</v>
      </c>
      <c r="BG2588" s="8">
        <v>0</v>
      </c>
      <c r="BH2588" s="8">
        <v>0</v>
      </c>
      <c r="BI2588" s="8">
        <v>0</v>
      </c>
      <c r="BJ2588" s="8">
        <v>0</v>
      </c>
      <c r="BK2588" s="8">
        <v>0</v>
      </c>
      <c r="BL2588" s="8">
        <v>0</v>
      </c>
      <c r="BM2588" s="8">
        <v>0</v>
      </c>
      <c r="BN2588" s="8">
        <v>0</v>
      </c>
      <c r="BO2588" s="8">
        <v>0</v>
      </c>
      <c r="BP2588" s="8">
        <v>0</v>
      </c>
      <c r="BQ2588" s="8">
        <v>0</v>
      </c>
      <c r="BR2588" s="8">
        <v>0</v>
      </c>
    </row>
    <row r="2589" spans="1:70" x14ac:dyDescent="0.25">
      <c r="A2589" s="6">
        <v>31478906</v>
      </c>
      <c r="B2589" t="s">
        <v>4530</v>
      </c>
      <c r="C2589" s="7" t="s">
        <v>71</v>
      </c>
      <c r="D2589" s="7" t="s">
        <v>94</v>
      </c>
      <c r="E2589" s="7" t="s">
        <v>73</v>
      </c>
      <c r="F2589" t="s">
        <v>2507</v>
      </c>
      <c r="G2589" t="s">
        <v>2508</v>
      </c>
      <c r="J2589" t="s">
        <v>99</v>
      </c>
      <c r="K2589" t="s">
        <v>100</v>
      </c>
      <c r="N2589" s="7"/>
      <c r="O2589" s="7"/>
      <c r="P2589" s="7"/>
      <c r="Q2589" s="7"/>
      <c r="R2589" s="7"/>
      <c r="S2589" s="7"/>
      <c r="T2589" s="7"/>
      <c r="U2589" s="7"/>
      <c r="V2589" s="7" t="s">
        <v>4527</v>
      </c>
      <c r="W2589" s="8">
        <v>0</v>
      </c>
      <c r="X2589" s="8">
        <v>0</v>
      </c>
      <c r="Y2589" s="8">
        <v>0</v>
      </c>
      <c r="Z2589" s="8">
        <v>0</v>
      </c>
      <c r="AA2589" s="8">
        <v>0</v>
      </c>
      <c r="AB2589" s="8">
        <v>0</v>
      </c>
      <c r="AC2589" s="8">
        <v>0</v>
      </c>
      <c r="AD2589" s="8">
        <v>0</v>
      </c>
      <c r="AE2589" s="8">
        <v>0</v>
      </c>
      <c r="AF2589" s="8">
        <v>0</v>
      </c>
      <c r="AG2589" s="8">
        <v>0</v>
      </c>
      <c r="AH2589" s="8">
        <v>0</v>
      </c>
      <c r="AI2589" s="8">
        <v>0</v>
      </c>
      <c r="AJ2589" s="8">
        <v>0</v>
      </c>
      <c r="AK2589" s="8">
        <v>0</v>
      </c>
      <c r="AL2589" s="8">
        <v>0</v>
      </c>
      <c r="AM2589" s="8">
        <v>0</v>
      </c>
      <c r="AN2589" s="8">
        <v>0</v>
      </c>
      <c r="AO2589" s="8">
        <v>0</v>
      </c>
      <c r="AP2589" s="8">
        <v>0</v>
      </c>
      <c r="AQ2589" s="8">
        <v>0</v>
      </c>
      <c r="AR2589" s="8">
        <v>0</v>
      </c>
      <c r="AS2589" s="8">
        <v>0</v>
      </c>
      <c r="AT2589" s="8">
        <v>0</v>
      </c>
      <c r="AU2589" s="7">
        <v>0</v>
      </c>
      <c r="AV2589" s="7">
        <v>0</v>
      </c>
      <c r="AW2589" s="7">
        <v>0</v>
      </c>
      <c r="AX2589" s="7">
        <v>0</v>
      </c>
      <c r="AY2589" s="7">
        <v>0</v>
      </c>
      <c r="AZ2589" s="7">
        <v>0</v>
      </c>
      <c r="BA2589" s="7">
        <v>0</v>
      </c>
      <c r="BB2589" s="7">
        <v>0</v>
      </c>
      <c r="BC2589" s="8">
        <v>0</v>
      </c>
      <c r="BD2589" s="8">
        <v>0</v>
      </c>
      <c r="BE2589" s="8">
        <v>0</v>
      </c>
      <c r="BF2589" s="8">
        <v>0</v>
      </c>
      <c r="BG2589" s="8">
        <v>0</v>
      </c>
      <c r="BH2589" s="8">
        <v>0</v>
      </c>
      <c r="BI2589" s="8">
        <v>0</v>
      </c>
      <c r="BJ2589" s="8">
        <v>0</v>
      </c>
      <c r="BK2589" s="8">
        <v>0</v>
      </c>
      <c r="BL2589" s="8">
        <v>0</v>
      </c>
      <c r="BM2589" s="8">
        <v>0</v>
      </c>
      <c r="BN2589" s="8">
        <v>0</v>
      </c>
      <c r="BO2589" s="8">
        <v>0</v>
      </c>
      <c r="BP2589" s="8">
        <v>0</v>
      </c>
      <c r="BQ2589" s="8">
        <v>0</v>
      </c>
      <c r="BR2589" s="8">
        <v>0</v>
      </c>
    </row>
    <row r="2590" spans="1:70" x14ac:dyDescent="0.25">
      <c r="A2590" s="6">
        <v>7101765</v>
      </c>
      <c r="B2590" t="s">
        <v>4531</v>
      </c>
      <c r="C2590" s="7"/>
      <c r="D2590" s="7"/>
      <c r="E2590" s="7" t="s">
        <v>2393</v>
      </c>
      <c r="F2590" t="s">
        <v>2507</v>
      </c>
      <c r="G2590" t="s">
        <v>3857</v>
      </c>
      <c r="N2590" s="7"/>
      <c r="O2590" s="7"/>
      <c r="P2590" s="7"/>
      <c r="Q2590" s="7"/>
      <c r="R2590" s="7"/>
      <c r="S2590" s="7"/>
      <c r="T2590" s="7"/>
      <c r="U2590" s="7"/>
      <c r="V2590" s="7" t="s">
        <v>113</v>
      </c>
      <c r="W2590" s="8">
        <v>0</v>
      </c>
      <c r="X2590" s="8">
        <v>0</v>
      </c>
      <c r="Y2590" s="8">
        <v>0</v>
      </c>
      <c r="Z2590" s="8">
        <v>0</v>
      </c>
      <c r="AA2590" s="8">
        <v>0</v>
      </c>
      <c r="AB2590" s="8">
        <v>0</v>
      </c>
      <c r="AC2590" s="8">
        <v>0</v>
      </c>
      <c r="AD2590" s="8">
        <v>0</v>
      </c>
      <c r="AE2590" s="8">
        <v>0</v>
      </c>
      <c r="AF2590" s="8">
        <v>0</v>
      </c>
      <c r="AG2590" s="8">
        <v>0</v>
      </c>
      <c r="AH2590" s="8">
        <v>0</v>
      </c>
      <c r="AI2590" s="8">
        <v>0</v>
      </c>
      <c r="AJ2590" s="8">
        <v>0</v>
      </c>
      <c r="AK2590" s="8">
        <v>0</v>
      </c>
      <c r="AL2590" s="8">
        <v>0</v>
      </c>
      <c r="AM2590" s="8">
        <v>0</v>
      </c>
      <c r="AN2590" s="8">
        <v>0</v>
      </c>
      <c r="AO2590" s="8">
        <v>0</v>
      </c>
      <c r="AP2590" s="8">
        <v>0</v>
      </c>
      <c r="AQ2590" s="8">
        <v>0</v>
      </c>
      <c r="AR2590" s="8">
        <v>0</v>
      </c>
      <c r="AS2590" s="8">
        <v>0</v>
      </c>
      <c r="AT2590" s="8">
        <v>0</v>
      </c>
      <c r="AU2590" s="7">
        <v>0</v>
      </c>
      <c r="AV2590" s="7">
        <v>0</v>
      </c>
      <c r="AW2590" s="7">
        <v>0</v>
      </c>
      <c r="AX2590" s="7">
        <v>0</v>
      </c>
      <c r="AY2590" s="7">
        <v>0</v>
      </c>
      <c r="AZ2590" s="7">
        <v>0</v>
      </c>
      <c r="BA2590" s="7">
        <v>0</v>
      </c>
      <c r="BB2590" s="7">
        <v>0</v>
      </c>
      <c r="BC2590" s="8">
        <v>0</v>
      </c>
      <c r="BD2590" s="8">
        <v>0</v>
      </c>
      <c r="BE2590" s="8">
        <v>0</v>
      </c>
      <c r="BF2590" s="8">
        <v>0</v>
      </c>
      <c r="BG2590" s="8">
        <v>0</v>
      </c>
      <c r="BH2590" s="8">
        <v>0</v>
      </c>
      <c r="BI2590" s="8">
        <v>0</v>
      </c>
      <c r="BJ2590" s="8">
        <v>0</v>
      </c>
      <c r="BK2590" s="8">
        <v>0</v>
      </c>
      <c r="BL2590" s="8">
        <v>0</v>
      </c>
      <c r="BM2590" s="8">
        <v>0</v>
      </c>
      <c r="BN2590" s="8">
        <v>0</v>
      </c>
      <c r="BO2590" s="8">
        <v>0</v>
      </c>
      <c r="BP2590" s="8">
        <v>0</v>
      </c>
      <c r="BQ2590" s="8">
        <v>0</v>
      </c>
      <c r="BR2590" s="8">
        <v>0</v>
      </c>
    </row>
    <row r="2591" spans="1:70" x14ac:dyDescent="0.25">
      <c r="A2591" s="6">
        <v>31082394</v>
      </c>
      <c r="B2591" t="s">
        <v>4532</v>
      </c>
      <c r="C2591" s="7" t="s">
        <v>101</v>
      </c>
      <c r="D2591" s="7" t="s">
        <v>94</v>
      </c>
      <c r="E2591" s="7" t="s">
        <v>95</v>
      </c>
      <c r="F2591" t="s">
        <v>2507</v>
      </c>
      <c r="G2591" t="s">
        <v>2508</v>
      </c>
      <c r="H2591" t="s">
        <v>400</v>
      </c>
      <c r="I2591" t="s">
        <v>168</v>
      </c>
      <c r="J2591" t="s">
        <v>153</v>
      </c>
      <c r="K2591" t="s">
        <v>169</v>
      </c>
      <c r="L2591">
        <v>38.409399999999998</v>
      </c>
      <c r="M2591">
        <v>-122.92195</v>
      </c>
      <c r="N2591" s="7" t="s">
        <v>1557</v>
      </c>
      <c r="O2591" s="7"/>
      <c r="P2591" s="7" t="s">
        <v>1559</v>
      </c>
      <c r="Q2591" s="7" t="s">
        <v>170</v>
      </c>
      <c r="R2591" s="7"/>
      <c r="S2591" s="7"/>
      <c r="T2591" s="7"/>
      <c r="U2591" s="7"/>
      <c r="V2591" s="7" t="s">
        <v>101</v>
      </c>
      <c r="W2591" s="8">
        <v>0.28143939393939393</v>
      </c>
      <c r="X2591" s="8">
        <v>0</v>
      </c>
      <c r="Y2591" s="8">
        <v>0</v>
      </c>
      <c r="Z2591" s="8">
        <v>0.28143939393939393</v>
      </c>
      <c r="AA2591" s="8">
        <v>0.28143939393939393</v>
      </c>
      <c r="AB2591" s="8">
        <v>0</v>
      </c>
      <c r="AC2591" s="8">
        <v>0</v>
      </c>
      <c r="AD2591" s="8">
        <v>0.28143939393939393</v>
      </c>
      <c r="AE2591" s="8">
        <v>0</v>
      </c>
      <c r="AF2591" s="8">
        <v>0</v>
      </c>
      <c r="AG2591" s="8">
        <v>0</v>
      </c>
      <c r="AH2591" s="8">
        <v>0</v>
      </c>
      <c r="AI2591" s="8">
        <v>0</v>
      </c>
      <c r="AJ2591" s="8">
        <v>0</v>
      </c>
      <c r="AK2591" s="8">
        <v>0</v>
      </c>
      <c r="AL2591" s="8">
        <v>0</v>
      </c>
      <c r="AM2591" s="8">
        <v>0</v>
      </c>
      <c r="AN2591" s="8">
        <v>0</v>
      </c>
      <c r="AO2591" s="8">
        <v>0</v>
      </c>
      <c r="AP2591" s="8">
        <v>0</v>
      </c>
      <c r="AQ2591" s="8">
        <v>0</v>
      </c>
      <c r="AR2591" s="8">
        <v>0</v>
      </c>
      <c r="AS2591" s="8">
        <v>0</v>
      </c>
      <c r="AT2591" s="8">
        <v>0</v>
      </c>
      <c r="AU2591" s="7">
        <v>0</v>
      </c>
      <c r="AV2591" s="7">
        <v>0</v>
      </c>
      <c r="AW2591" s="7">
        <v>0</v>
      </c>
      <c r="AX2591" s="7">
        <v>0</v>
      </c>
      <c r="AY2591" s="7">
        <v>0</v>
      </c>
      <c r="AZ2591" s="7">
        <v>0</v>
      </c>
      <c r="BA2591" s="7">
        <v>0</v>
      </c>
      <c r="BB2591" s="7">
        <v>0</v>
      </c>
      <c r="BC2591" s="8">
        <v>0</v>
      </c>
      <c r="BD2591" s="8">
        <v>0</v>
      </c>
      <c r="BE2591" s="8">
        <v>0</v>
      </c>
      <c r="BF2591" s="8">
        <v>0</v>
      </c>
      <c r="BG2591" s="8">
        <v>0</v>
      </c>
      <c r="BH2591" s="8">
        <v>0</v>
      </c>
      <c r="BI2591" s="8">
        <v>0</v>
      </c>
      <c r="BJ2591" s="8">
        <v>0</v>
      </c>
      <c r="BK2591" s="8">
        <v>0</v>
      </c>
      <c r="BL2591" s="8">
        <v>0</v>
      </c>
      <c r="BM2591" s="8">
        <v>0</v>
      </c>
      <c r="BN2591" s="8">
        <v>0</v>
      </c>
      <c r="BO2591" s="8">
        <v>0</v>
      </c>
      <c r="BP2591" s="8">
        <v>0</v>
      </c>
      <c r="BQ2591" s="8">
        <v>0</v>
      </c>
      <c r="BR2591" s="8">
        <v>0</v>
      </c>
    </row>
    <row r="2592" spans="1:70" x14ac:dyDescent="0.25">
      <c r="A2592" s="6">
        <v>31095523</v>
      </c>
      <c r="B2592" t="s">
        <v>4533</v>
      </c>
      <c r="C2592" s="7" t="s">
        <v>101</v>
      </c>
      <c r="D2592" s="7" t="s">
        <v>94</v>
      </c>
      <c r="E2592" s="7" t="s">
        <v>95</v>
      </c>
      <c r="F2592" t="s">
        <v>2507</v>
      </c>
      <c r="G2592" t="s">
        <v>2508</v>
      </c>
      <c r="H2592" t="s">
        <v>3415</v>
      </c>
      <c r="I2592" t="s">
        <v>1017</v>
      </c>
      <c r="J2592" t="s">
        <v>508</v>
      </c>
      <c r="K2592" t="s">
        <v>2418</v>
      </c>
      <c r="L2592">
        <v>37.838842725100001</v>
      </c>
      <c r="M2592">
        <v>-122.2105390934</v>
      </c>
      <c r="N2592" s="7" t="s">
        <v>4534</v>
      </c>
      <c r="O2592" s="7"/>
      <c r="P2592" s="7" t="s">
        <v>4535</v>
      </c>
      <c r="Q2592" s="7" t="s">
        <v>170</v>
      </c>
      <c r="R2592" s="7"/>
      <c r="S2592" s="7"/>
      <c r="T2592" s="7"/>
      <c r="U2592" s="7"/>
      <c r="V2592" s="7" t="s">
        <v>101</v>
      </c>
      <c r="W2592" s="8">
        <v>0.34810606060606059</v>
      </c>
      <c r="X2592" s="8">
        <v>0</v>
      </c>
      <c r="Y2592" s="8">
        <v>0</v>
      </c>
      <c r="Z2592" s="8">
        <v>0.34810606060606059</v>
      </c>
      <c r="AA2592" s="8">
        <v>0.34810606060606059</v>
      </c>
      <c r="AB2592" s="8">
        <v>0</v>
      </c>
      <c r="AC2592" s="8">
        <v>0</v>
      </c>
      <c r="AD2592" s="8">
        <v>0.34810606060606059</v>
      </c>
      <c r="AE2592" s="8">
        <v>0</v>
      </c>
      <c r="AF2592" s="8">
        <v>0</v>
      </c>
      <c r="AG2592" s="8">
        <v>0</v>
      </c>
      <c r="AH2592" s="8">
        <v>0</v>
      </c>
      <c r="AI2592" s="8">
        <v>0</v>
      </c>
      <c r="AJ2592" s="8">
        <v>0</v>
      </c>
      <c r="AK2592" s="8">
        <v>0</v>
      </c>
      <c r="AL2592" s="8">
        <v>0</v>
      </c>
      <c r="AM2592" s="8">
        <v>0</v>
      </c>
      <c r="AN2592" s="8">
        <v>0</v>
      </c>
      <c r="AO2592" s="8">
        <v>0</v>
      </c>
      <c r="AP2592" s="8">
        <v>0</v>
      </c>
      <c r="AQ2592" s="8">
        <v>0</v>
      </c>
      <c r="AR2592" s="8">
        <v>0</v>
      </c>
      <c r="AS2592" s="8">
        <v>0</v>
      </c>
      <c r="AT2592" s="8">
        <v>0</v>
      </c>
      <c r="AU2592" s="7">
        <v>0</v>
      </c>
      <c r="AV2592" s="7">
        <v>0</v>
      </c>
      <c r="AW2592" s="7">
        <v>0</v>
      </c>
      <c r="AX2592" s="7">
        <v>0</v>
      </c>
      <c r="AY2592" s="7">
        <v>0</v>
      </c>
      <c r="AZ2592" s="7">
        <v>0</v>
      </c>
      <c r="BA2592" s="7">
        <v>0</v>
      </c>
      <c r="BB2592" s="7">
        <v>0</v>
      </c>
      <c r="BC2592" s="8">
        <v>0</v>
      </c>
      <c r="BD2592" s="8">
        <v>0</v>
      </c>
      <c r="BE2592" s="8">
        <v>0</v>
      </c>
      <c r="BF2592" s="8">
        <v>0</v>
      </c>
      <c r="BG2592" s="8">
        <v>0</v>
      </c>
      <c r="BH2592" s="8">
        <v>0</v>
      </c>
      <c r="BI2592" s="8">
        <v>0</v>
      </c>
      <c r="BJ2592" s="8">
        <v>0</v>
      </c>
      <c r="BK2592" s="8">
        <v>0</v>
      </c>
      <c r="BL2592" s="8">
        <v>0</v>
      </c>
      <c r="BM2592" s="8">
        <v>0</v>
      </c>
      <c r="BN2592" s="8">
        <v>0</v>
      </c>
      <c r="BO2592" s="8">
        <v>0</v>
      </c>
      <c r="BP2592" s="8">
        <v>0</v>
      </c>
      <c r="BQ2592" s="8">
        <v>0</v>
      </c>
      <c r="BR2592" s="8">
        <v>0</v>
      </c>
    </row>
    <row r="2593" spans="1:70" x14ac:dyDescent="0.25">
      <c r="A2593" s="6">
        <v>31132867</v>
      </c>
      <c r="B2593" t="s">
        <v>4536</v>
      </c>
      <c r="C2593" s="7" t="s">
        <v>101</v>
      </c>
      <c r="D2593" s="7" t="s">
        <v>94</v>
      </c>
      <c r="E2593" s="7" t="s">
        <v>95</v>
      </c>
      <c r="F2593" t="s">
        <v>2507</v>
      </c>
      <c r="G2593" t="s">
        <v>2508</v>
      </c>
      <c r="H2593" t="s">
        <v>3949</v>
      </c>
      <c r="I2593" t="s">
        <v>507</v>
      </c>
      <c r="J2593" t="s">
        <v>508</v>
      </c>
      <c r="K2593" t="s">
        <v>509</v>
      </c>
      <c r="L2593">
        <v>37.494553716299997</v>
      </c>
      <c r="M2593">
        <v>-122.3686970135</v>
      </c>
      <c r="N2593" s="7" t="s">
        <v>3950</v>
      </c>
      <c r="O2593" s="7"/>
      <c r="P2593" s="7" t="s">
        <v>3952</v>
      </c>
      <c r="Q2593" s="7" t="s">
        <v>170</v>
      </c>
      <c r="R2593" s="7"/>
      <c r="S2593" s="7"/>
      <c r="T2593" s="7"/>
      <c r="U2593" s="7"/>
      <c r="V2593" s="7" t="s">
        <v>101</v>
      </c>
      <c r="W2593" s="8">
        <v>0.87840909090909092</v>
      </c>
      <c r="X2593" s="8">
        <v>0</v>
      </c>
      <c r="Y2593" s="8">
        <v>0</v>
      </c>
      <c r="Z2593" s="8">
        <v>0.87840909090909092</v>
      </c>
      <c r="AA2593" s="8">
        <v>0.87840909090909092</v>
      </c>
      <c r="AB2593" s="8">
        <v>0</v>
      </c>
      <c r="AC2593" s="8">
        <v>0</v>
      </c>
      <c r="AD2593" s="8">
        <v>0.87840909090909092</v>
      </c>
      <c r="AE2593" s="8">
        <v>0</v>
      </c>
      <c r="AF2593" s="8">
        <v>0</v>
      </c>
      <c r="AG2593" s="8">
        <v>0</v>
      </c>
      <c r="AH2593" s="8">
        <v>0</v>
      </c>
      <c r="AI2593" s="8">
        <v>0</v>
      </c>
      <c r="AJ2593" s="8">
        <v>0</v>
      </c>
      <c r="AK2593" s="8">
        <v>0</v>
      </c>
      <c r="AL2593" s="8">
        <v>0</v>
      </c>
      <c r="AM2593" s="8">
        <v>0</v>
      </c>
      <c r="AN2593" s="8">
        <v>0</v>
      </c>
      <c r="AO2593" s="8">
        <v>0</v>
      </c>
      <c r="AP2593" s="8">
        <v>0</v>
      </c>
      <c r="AQ2593" s="8">
        <v>0</v>
      </c>
      <c r="AR2593" s="8">
        <v>0</v>
      </c>
      <c r="AS2593" s="8">
        <v>0</v>
      </c>
      <c r="AT2593" s="8">
        <v>0</v>
      </c>
      <c r="AU2593" s="7">
        <v>0</v>
      </c>
      <c r="AV2593" s="7">
        <v>0</v>
      </c>
      <c r="AW2593" s="7">
        <v>0</v>
      </c>
      <c r="AX2593" s="7">
        <v>0</v>
      </c>
      <c r="AY2593" s="7">
        <v>0</v>
      </c>
      <c r="AZ2593" s="7">
        <v>0</v>
      </c>
      <c r="BA2593" s="7">
        <v>0</v>
      </c>
      <c r="BB2593" s="7">
        <v>0</v>
      </c>
      <c r="BC2593" s="8">
        <v>0</v>
      </c>
      <c r="BD2593" s="8">
        <v>0</v>
      </c>
      <c r="BE2593" s="8">
        <v>0</v>
      </c>
      <c r="BF2593" s="8">
        <v>0</v>
      </c>
      <c r="BG2593" s="8">
        <v>0</v>
      </c>
      <c r="BH2593" s="8">
        <v>0</v>
      </c>
      <c r="BI2593" s="8">
        <v>0</v>
      </c>
      <c r="BJ2593" s="8">
        <v>0</v>
      </c>
      <c r="BK2593" s="8">
        <v>0</v>
      </c>
      <c r="BL2593" s="8">
        <v>0</v>
      </c>
      <c r="BM2593" s="8">
        <v>0</v>
      </c>
      <c r="BN2593" s="8">
        <v>0</v>
      </c>
      <c r="BO2593" s="8">
        <v>0</v>
      </c>
      <c r="BP2593" s="8">
        <v>0</v>
      </c>
      <c r="BQ2593" s="8">
        <v>0</v>
      </c>
      <c r="BR2593" s="8">
        <v>0</v>
      </c>
    </row>
    <row r="2594" spans="1:70" x14ac:dyDescent="0.25">
      <c r="A2594" s="6">
        <v>31169728</v>
      </c>
      <c r="B2594" t="s">
        <v>4537</v>
      </c>
      <c r="C2594" s="7" t="s">
        <v>101</v>
      </c>
      <c r="D2594" s="7" t="s">
        <v>94</v>
      </c>
      <c r="E2594" s="7" t="s">
        <v>95</v>
      </c>
      <c r="F2594" t="s">
        <v>2507</v>
      </c>
      <c r="G2594" t="s">
        <v>2508</v>
      </c>
      <c r="H2594" t="s">
        <v>3328</v>
      </c>
      <c r="I2594" t="s">
        <v>1017</v>
      </c>
      <c r="J2594" t="s">
        <v>508</v>
      </c>
      <c r="K2594" t="s">
        <v>2418</v>
      </c>
      <c r="L2594">
        <v>37.872469943900001</v>
      </c>
      <c r="M2594">
        <v>-122.2194011009</v>
      </c>
      <c r="N2594" s="7" t="s">
        <v>3416</v>
      </c>
      <c r="O2594" s="7"/>
      <c r="P2594" s="7" t="s">
        <v>3418</v>
      </c>
      <c r="Q2594" s="7" t="s">
        <v>170</v>
      </c>
      <c r="R2594" s="7"/>
      <c r="S2594" s="7"/>
      <c r="T2594" s="7"/>
      <c r="U2594" s="7"/>
      <c r="V2594" s="7" t="s">
        <v>101</v>
      </c>
      <c r="W2594" s="8">
        <v>0.95</v>
      </c>
      <c r="X2594" s="8">
        <v>0</v>
      </c>
      <c r="Y2594" s="8">
        <v>0</v>
      </c>
      <c r="Z2594" s="8">
        <v>0.95</v>
      </c>
      <c r="AA2594" s="8">
        <v>0.95</v>
      </c>
      <c r="AB2594" s="8">
        <v>0</v>
      </c>
      <c r="AC2594" s="8">
        <v>0</v>
      </c>
      <c r="AD2594" s="8">
        <v>0.95</v>
      </c>
      <c r="AE2594" s="8">
        <v>0</v>
      </c>
      <c r="AF2594" s="8">
        <v>0</v>
      </c>
      <c r="AG2594" s="8">
        <v>0</v>
      </c>
      <c r="AH2594" s="8">
        <v>0</v>
      </c>
      <c r="AI2594" s="8">
        <v>0</v>
      </c>
      <c r="AJ2594" s="8">
        <v>0</v>
      </c>
      <c r="AK2594" s="8">
        <v>0</v>
      </c>
      <c r="AL2594" s="8">
        <v>0</v>
      </c>
      <c r="AM2594" s="8">
        <v>0</v>
      </c>
      <c r="AN2594" s="8">
        <v>0</v>
      </c>
      <c r="AO2594" s="8">
        <v>0</v>
      </c>
      <c r="AP2594" s="8">
        <v>0</v>
      </c>
      <c r="AQ2594" s="8">
        <v>0</v>
      </c>
      <c r="AR2594" s="8">
        <v>0</v>
      </c>
      <c r="AS2594" s="8">
        <v>0</v>
      </c>
      <c r="AT2594" s="8">
        <v>0</v>
      </c>
      <c r="AU2594" s="7">
        <v>0</v>
      </c>
      <c r="AV2594" s="7">
        <v>0</v>
      </c>
      <c r="AW2594" s="7">
        <v>0</v>
      </c>
      <c r="AX2594" s="7">
        <v>0</v>
      </c>
      <c r="AY2594" s="7">
        <v>0</v>
      </c>
      <c r="AZ2594" s="7">
        <v>0</v>
      </c>
      <c r="BA2594" s="7">
        <v>0</v>
      </c>
      <c r="BB2594" s="7">
        <v>0</v>
      </c>
      <c r="BC2594" s="8">
        <v>0</v>
      </c>
      <c r="BD2594" s="8">
        <v>0</v>
      </c>
      <c r="BE2594" s="8">
        <v>0</v>
      </c>
      <c r="BF2594" s="8">
        <v>0</v>
      </c>
      <c r="BG2594" s="8">
        <v>0</v>
      </c>
      <c r="BH2594" s="8">
        <v>0</v>
      </c>
      <c r="BI2594" s="8">
        <v>0</v>
      </c>
      <c r="BJ2594" s="8">
        <v>0</v>
      </c>
      <c r="BK2594" s="8">
        <v>0</v>
      </c>
      <c r="BL2594" s="8">
        <v>0</v>
      </c>
      <c r="BM2594" s="8">
        <v>0</v>
      </c>
      <c r="BN2594" s="8">
        <v>0</v>
      </c>
      <c r="BO2594" s="8">
        <v>0</v>
      </c>
      <c r="BP2594" s="8">
        <v>0</v>
      </c>
      <c r="BQ2594" s="8">
        <v>0</v>
      </c>
      <c r="BR2594" s="8">
        <v>0</v>
      </c>
    </row>
    <row r="2595" spans="1:70" x14ac:dyDescent="0.25">
      <c r="A2595" s="6">
        <v>31169729</v>
      </c>
      <c r="B2595" t="s">
        <v>4538</v>
      </c>
      <c r="C2595" s="7" t="s">
        <v>101</v>
      </c>
      <c r="D2595" s="7" t="s">
        <v>94</v>
      </c>
      <c r="E2595" s="7" t="s">
        <v>95</v>
      </c>
      <c r="F2595" t="s">
        <v>2507</v>
      </c>
      <c r="G2595" t="s">
        <v>2508</v>
      </c>
      <c r="H2595" t="s">
        <v>2417</v>
      </c>
      <c r="I2595" t="s">
        <v>1017</v>
      </c>
      <c r="J2595" t="s">
        <v>508</v>
      </c>
      <c r="K2595" t="s">
        <v>2418</v>
      </c>
      <c r="L2595">
        <v>37.865951044699997</v>
      </c>
      <c r="M2595">
        <v>-122.2311203125</v>
      </c>
      <c r="N2595" s="7" t="s">
        <v>4539</v>
      </c>
      <c r="O2595" s="7"/>
      <c r="P2595" s="7" t="s">
        <v>4540</v>
      </c>
      <c r="Q2595" s="7" t="s">
        <v>170</v>
      </c>
      <c r="R2595" s="7"/>
      <c r="S2595" s="7"/>
      <c r="T2595" s="7"/>
      <c r="U2595" s="7"/>
      <c r="V2595" s="7" t="s">
        <v>101</v>
      </c>
      <c r="W2595" s="8">
        <v>0.78996212121212117</v>
      </c>
      <c r="X2595" s="8">
        <v>0</v>
      </c>
      <c r="Y2595" s="8">
        <v>0</v>
      </c>
      <c r="Z2595" s="8">
        <v>0.78996212121212117</v>
      </c>
      <c r="AA2595" s="8">
        <v>0.78996212121212117</v>
      </c>
      <c r="AB2595" s="8">
        <v>0</v>
      </c>
      <c r="AC2595" s="8">
        <v>0</v>
      </c>
      <c r="AD2595" s="8">
        <v>0.78996212121212117</v>
      </c>
      <c r="AE2595" s="8">
        <v>0</v>
      </c>
      <c r="AF2595" s="8">
        <v>0</v>
      </c>
      <c r="AG2595" s="8">
        <v>0</v>
      </c>
      <c r="AH2595" s="8">
        <v>0</v>
      </c>
      <c r="AI2595" s="8">
        <v>0</v>
      </c>
      <c r="AJ2595" s="8">
        <v>0</v>
      </c>
      <c r="AK2595" s="8">
        <v>0</v>
      </c>
      <c r="AL2595" s="8">
        <v>0</v>
      </c>
      <c r="AM2595" s="8">
        <v>0</v>
      </c>
      <c r="AN2595" s="8">
        <v>0</v>
      </c>
      <c r="AO2595" s="8">
        <v>0</v>
      </c>
      <c r="AP2595" s="8">
        <v>0</v>
      </c>
      <c r="AQ2595" s="8">
        <v>0</v>
      </c>
      <c r="AR2595" s="8">
        <v>0</v>
      </c>
      <c r="AS2595" s="8">
        <v>0</v>
      </c>
      <c r="AT2595" s="8">
        <v>0</v>
      </c>
      <c r="AU2595" s="7">
        <v>0</v>
      </c>
      <c r="AV2595" s="7">
        <v>0</v>
      </c>
      <c r="AW2595" s="7">
        <v>0</v>
      </c>
      <c r="AX2595" s="7">
        <v>0</v>
      </c>
      <c r="AY2595" s="7">
        <v>0</v>
      </c>
      <c r="AZ2595" s="7">
        <v>0</v>
      </c>
      <c r="BA2595" s="7">
        <v>0</v>
      </c>
      <c r="BB2595" s="7">
        <v>0</v>
      </c>
      <c r="BC2595" s="8">
        <v>0</v>
      </c>
      <c r="BD2595" s="8">
        <v>0</v>
      </c>
      <c r="BE2595" s="8">
        <v>0</v>
      </c>
      <c r="BF2595" s="8">
        <v>0</v>
      </c>
      <c r="BG2595" s="8">
        <v>0</v>
      </c>
      <c r="BH2595" s="8">
        <v>0</v>
      </c>
      <c r="BI2595" s="8">
        <v>0</v>
      </c>
      <c r="BJ2595" s="8">
        <v>0</v>
      </c>
      <c r="BK2595" s="8">
        <v>0</v>
      </c>
      <c r="BL2595" s="8">
        <v>0</v>
      </c>
      <c r="BM2595" s="8">
        <v>0</v>
      </c>
      <c r="BN2595" s="8">
        <v>0</v>
      </c>
      <c r="BO2595" s="8">
        <v>0</v>
      </c>
      <c r="BP2595" s="8">
        <v>0</v>
      </c>
      <c r="BQ2595" s="8">
        <v>0</v>
      </c>
      <c r="BR2595" s="8">
        <v>0</v>
      </c>
    </row>
    <row r="2596" spans="1:70" x14ac:dyDescent="0.25">
      <c r="A2596" s="6">
        <v>31204706</v>
      </c>
      <c r="B2596" t="s">
        <v>4541</v>
      </c>
      <c r="C2596" s="7" t="s">
        <v>101</v>
      </c>
      <c r="D2596" s="7" t="s">
        <v>94</v>
      </c>
      <c r="E2596" s="7" t="s">
        <v>95</v>
      </c>
      <c r="F2596" t="s">
        <v>2507</v>
      </c>
      <c r="G2596" t="s">
        <v>2508</v>
      </c>
      <c r="H2596" t="s">
        <v>4542</v>
      </c>
      <c r="I2596" t="s">
        <v>1229</v>
      </c>
      <c r="J2596" t="s">
        <v>153</v>
      </c>
      <c r="K2596" t="s">
        <v>154</v>
      </c>
      <c r="L2596">
        <v>0</v>
      </c>
      <c r="M2596">
        <v>0</v>
      </c>
      <c r="N2596" s="7" t="s">
        <v>4543</v>
      </c>
      <c r="O2596" s="7"/>
      <c r="P2596" s="7" t="s">
        <v>4544</v>
      </c>
      <c r="Q2596" s="7" t="s">
        <v>170</v>
      </c>
      <c r="R2596" s="7"/>
      <c r="S2596" s="7"/>
      <c r="T2596" s="7"/>
      <c r="U2596" s="7"/>
      <c r="V2596" s="7" t="s">
        <v>101</v>
      </c>
      <c r="W2596" s="8">
        <v>0.30549242424242423</v>
      </c>
      <c r="X2596" s="8">
        <v>0</v>
      </c>
      <c r="Y2596" s="8">
        <v>0</v>
      </c>
      <c r="Z2596" s="8">
        <v>0.30549242424242423</v>
      </c>
      <c r="AA2596" s="8">
        <v>0.30549242424242423</v>
      </c>
      <c r="AB2596" s="8">
        <v>0</v>
      </c>
      <c r="AC2596" s="8">
        <v>0</v>
      </c>
      <c r="AD2596" s="8">
        <v>0.30549242424242423</v>
      </c>
      <c r="AE2596" s="8">
        <v>0</v>
      </c>
      <c r="AF2596" s="8">
        <v>0</v>
      </c>
      <c r="AG2596" s="8">
        <v>0</v>
      </c>
      <c r="AH2596" s="8">
        <v>0</v>
      </c>
      <c r="AI2596" s="8">
        <v>0</v>
      </c>
      <c r="AJ2596" s="8">
        <v>0</v>
      </c>
      <c r="AK2596" s="8">
        <v>0</v>
      </c>
      <c r="AL2596" s="8">
        <v>0</v>
      </c>
      <c r="AM2596" s="8">
        <v>0</v>
      </c>
      <c r="AN2596" s="8">
        <v>0</v>
      </c>
      <c r="AO2596" s="8">
        <v>0</v>
      </c>
      <c r="AP2596" s="8">
        <v>0</v>
      </c>
      <c r="AQ2596" s="8">
        <v>0</v>
      </c>
      <c r="AR2596" s="8">
        <v>0</v>
      </c>
      <c r="AS2596" s="8">
        <v>0</v>
      </c>
      <c r="AT2596" s="8">
        <v>0</v>
      </c>
      <c r="AU2596" s="7">
        <v>0</v>
      </c>
      <c r="AV2596" s="7">
        <v>0</v>
      </c>
      <c r="AW2596" s="7">
        <v>0</v>
      </c>
      <c r="AX2596" s="7">
        <v>0</v>
      </c>
      <c r="AY2596" s="7">
        <v>0</v>
      </c>
      <c r="AZ2596" s="7">
        <v>0</v>
      </c>
      <c r="BA2596" s="7">
        <v>0</v>
      </c>
      <c r="BB2596" s="7">
        <v>0</v>
      </c>
      <c r="BC2596" s="8">
        <v>0</v>
      </c>
      <c r="BD2596" s="8">
        <v>0</v>
      </c>
      <c r="BE2596" s="8">
        <v>0</v>
      </c>
      <c r="BF2596" s="8">
        <v>0</v>
      </c>
      <c r="BG2596" s="8">
        <v>0</v>
      </c>
      <c r="BH2596" s="8">
        <v>0</v>
      </c>
      <c r="BI2596" s="8">
        <v>0</v>
      </c>
      <c r="BJ2596" s="8">
        <v>0</v>
      </c>
      <c r="BK2596" s="8">
        <v>0</v>
      </c>
      <c r="BL2596" s="8">
        <v>0</v>
      </c>
      <c r="BM2596" s="8">
        <v>0</v>
      </c>
      <c r="BN2596" s="8">
        <v>0</v>
      </c>
      <c r="BO2596" s="8">
        <v>0</v>
      </c>
      <c r="BP2596" s="8">
        <v>0</v>
      </c>
      <c r="BQ2596" s="8">
        <v>0</v>
      </c>
      <c r="BR2596" s="8">
        <v>0</v>
      </c>
    </row>
    <row r="2597" spans="1:70" x14ac:dyDescent="0.25">
      <c r="A2597" s="6">
        <v>31205198</v>
      </c>
      <c r="B2597" t="s">
        <v>4545</v>
      </c>
      <c r="C2597" s="7" t="s">
        <v>101</v>
      </c>
      <c r="D2597" s="7" t="s">
        <v>94</v>
      </c>
      <c r="E2597" s="7" t="s">
        <v>95</v>
      </c>
      <c r="F2597" t="s">
        <v>2507</v>
      </c>
      <c r="G2597" t="s">
        <v>2508</v>
      </c>
      <c r="H2597" t="s">
        <v>4542</v>
      </c>
      <c r="I2597" t="s">
        <v>1229</v>
      </c>
      <c r="J2597" t="s">
        <v>153</v>
      </c>
      <c r="K2597" t="s">
        <v>154</v>
      </c>
      <c r="L2597">
        <v>0</v>
      </c>
      <c r="M2597">
        <v>0</v>
      </c>
      <c r="N2597" s="7" t="s">
        <v>4546</v>
      </c>
      <c r="O2597" s="7"/>
      <c r="P2597" s="7" t="s">
        <v>4547</v>
      </c>
      <c r="Q2597" s="7" t="s">
        <v>170</v>
      </c>
      <c r="R2597" s="7"/>
      <c r="S2597" s="7"/>
      <c r="T2597" s="7"/>
      <c r="U2597" s="7"/>
      <c r="V2597" s="7" t="s">
        <v>101</v>
      </c>
      <c r="W2597" s="8">
        <v>0.73863636363636365</v>
      </c>
      <c r="X2597" s="8">
        <v>0</v>
      </c>
      <c r="Y2597" s="8">
        <v>0</v>
      </c>
      <c r="Z2597" s="8">
        <v>0.73863636363636365</v>
      </c>
      <c r="AA2597" s="8">
        <v>0.73863636363636365</v>
      </c>
      <c r="AB2597" s="8">
        <v>0</v>
      </c>
      <c r="AC2597" s="8">
        <v>0</v>
      </c>
      <c r="AD2597" s="8">
        <v>0.73863636363636365</v>
      </c>
      <c r="AE2597" s="8">
        <v>0</v>
      </c>
      <c r="AF2597" s="8">
        <v>0</v>
      </c>
      <c r="AG2597" s="8">
        <v>0</v>
      </c>
      <c r="AH2597" s="8">
        <v>0</v>
      </c>
      <c r="AI2597" s="8">
        <v>0</v>
      </c>
      <c r="AJ2597" s="8">
        <v>0</v>
      </c>
      <c r="AK2597" s="8">
        <v>0</v>
      </c>
      <c r="AL2597" s="8">
        <v>0</v>
      </c>
      <c r="AM2597" s="8">
        <v>0</v>
      </c>
      <c r="AN2597" s="8">
        <v>0</v>
      </c>
      <c r="AO2597" s="8">
        <v>0</v>
      </c>
      <c r="AP2597" s="8">
        <v>0</v>
      </c>
      <c r="AQ2597" s="8">
        <v>0</v>
      </c>
      <c r="AR2597" s="8">
        <v>0</v>
      </c>
      <c r="AS2597" s="8">
        <v>0</v>
      </c>
      <c r="AT2597" s="8">
        <v>0</v>
      </c>
      <c r="AU2597" s="7">
        <v>0</v>
      </c>
      <c r="AV2597" s="7">
        <v>0</v>
      </c>
      <c r="AW2597" s="7">
        <v>0</v>
      </c>
      <c r="AX2597" s="7">
        <v>0</v>
      </c>
      <c r="AY2597" s="7">
        <v>0</v>
      </c>
      <c r="AZ2597" s="7">
        <v>0</v>
      </c>
      <c r="BA2597" s="7">
        <v>0</v>
      </c>
      <c r="BB2597" s="7">
        <v>0</v>
      </c>
      <c r="BC2597" s="8">
        <v>0</v>
      </c>
      <c r="BD2597" s="8">
        <v>0</v>
      </c>
      <c r="BE2597" s="8">
        <v>0</v>
      </c>
      <c r="BF2597" s="8">
        <v>0</v>
      </c>
      <c r="BG2597" s="8">
        <v>0</v>
      </c>
      <c r="BH2597" s="8">
        <v>0</v>
      </c>
      <c r="BI2597" s="8">
        <v>0</v>
      </c>
      <c r="BJ2597" s="8">
        <v>0</v>
      </c>
      <c r="BK2597" s="8">
        <v>0</v>
      </c>
      <c r="BL2597" s="8">
        <v>0</v>
      </c>
      <c r="BM2597" s="8">
        <v>0</v>
      </c>
      <c r="BN2597" s="8">
        <v>0</v>
      </c>
      <c r="BO2597" s="8">
        <v>0</v>
      </c>
      <c r="BP2597" s="8">
        <v>0</v>
      </c>
      <c r="BQ2597" s="8">
        <v>0</v>
      </c>
      <c r="BR2597" s="8">
        <v>0</v>
      </c>
    </row>
    <row r="2598" spans="1:70" x14ac:dyDescent="0.25">
      <c r="A2598" s="6">
        <v>31205343</v>
      </c>
      <c r="B2598" t="s">
        <v>4548</v>
      </c>
      <c r="C2598" s="7" t="s">
        <v>101</v>
      </c>
      <c r="D2598" s="7" t="s">
        <v>94</v>
      </c>
      <c r="E2598" s="7" t="s">
        <v>95</v>
      </c>
      <c r="F2598" t="s">
        <v>2507</v>
      </c>
      <c r="G2598" t="s">
        <v>2508</v>
      </c>
      <c r="H2598" t="s">
        <v>4542</v>
      </c>
      <c r="I2598" t="s">
        <v>1229</v>
      </c>
      <c r="J2598" t="s">
        <v>153</v>
      </c>
      <c r="K2598" t="s">
        <v>154</v>
      </c>
      <c r="L2598">
        <v>0</v>
      </c>
      <c r="M2598">
        <v>0</v>
      </c>
      <c r="N2598" s="7" t="s">
        <v>4543</v>
      </c>
      <c r="O2598" s="7"/>
      <c r="P2598" s="7" t="s">
        <v>4544</v>
      </c>
      <c r="Q2598" s="7" t="s">
        <v>170</v>
      </c>
      <c r="R2598" s="7"/>
      <c r="S2598" s="7"/>
      <c r="T2598" s="7"/>
      <c r="U2598" s="7"/>
      <c r="V2598" s="7" t="s">
        <v>101</v>
      </c>
      <c r="W2598" s="8">
        <v>0.94810606060606062</v>
      </c>
      <c r="X2598" s="8">
        <v>0</v>
      </c>
      <c r="Y2598" s="8">
        <v>0</v>
      </c>
      <c r="Z2598" s="8">
        <v>0.94810606060606062</v>
      </c>
      <c r="AA2598" s="8">
        <v>0.94810606060606062</v>
      </c>
      <c r="AB2598" s="8">
        <v>0</v>
      </c>
      <c r="AC2598" s="8">
        <v>0</v>
      </c>
      <c r="AD2598" s="8">
        <v>0.94810606060606062</v>
      </c>
      <c r="AE2598" s="8">
        <v>0</v>
      </c>
      <c r="AF2598" s="8">
        <v>0</v>
      </c>
      <c r="AG2598" s="8">
        <v>0</v>
      </c>
      <c r="AH2598" s="8">
        <v>0</v>
      </c>
      <c r="AI2598" s="8">
        <v>0</v>
      </c>
      <c r="AJ2598" s="8">
        <v>0</v>
      </c>
      <c r="AK2598" s="8">
        <v>0</v>
      </c>
      <c r="AL2598" s="8">
        <v>0</v>
      </c>
      <c r="AM2598" s="8">
        <v>0</v>
      </c>
      <c r="AN2598" s="8">
        <v>0</v>
      </c>
      <c r="AO2598" s="8">
        <v>0</v>
      </c>
      <c r="AP2598" s="8">
        <v>0</v>
      </c>
      <c r="AQ2598" s="8">
        <v>0</v>
      </c>
      <c r="AR2598" s="8">
        <v>0</v>
      </c>
      <c r="AS2598" s="8">
        <v>0</v>
      </c>
      <c r="AT2598" s="8">
        <v>0</v>
      </c>
      <c r="AU2598" s="7">
        <v>0</v>
      </c>
      <c r="AV2598" s="7">
        <v>0</v>
      </c>
      <c r="AW2598" s="7">
        <v>0</v>
      </c>
      <c r="AX2598" s="7">
        <v>0</v>
      </c>
      <c r="AY2598" s="7">
        <v>0</v>
      </c>
      <c r="AZ2598" s="7">
        <v>0</v>
      </c>
      <c r="BA2598" s="7">
        <v>0</v>
      </c>
      <c r="BB2598" s="7">
        <v>0</v>
      </c>
      <c r="BC2598" s="8">
        <v>0</v>
      </c>
      <c r="BD2598" s="8">
        <v>0</v>
      </c>
      <c r="BE2598" s="8">
        <v>0</v>
      </c>
      <c r="BF2598" s="8">
        <v>0</v>
      </c>
      <c r="BG2598" s="8">
        <v>0</v>
      </c>
      <c r="BH2598" s="8">
        <v>0</v>
      </c>
      <c r="BI2598" s="8">
        <v>0</v>
      </c>
      <c r="BJ2598" s="8">
        <v>0</v>
      </c>
      <c r="BK2598" s="8">
        <v>0</v>
      </c>
      <c r="BL2598" s="8">
        <v>0</v>
      </c>
      <c r="BM2598" s="8">
        <v>0</v>
      </c>
      <c r="BN2598" s="8">
        <v>0</v>
      </c>
      <c r="BO2598" s="8">
        <v>0</v>
      </c>
      <c r="BP2598" s="8">
        <v>0</v>
      </c>
      <c r="BQ2598" s="8">
        <v>0</v>
      </c>
      <c r="BR2598" s="8">
        <v>0</v>
      </c>
    </row>
    <row r="2599" spans="1:70" x14ac:dyDescent="0.25">
      <c r="A2599" s="6">
        <v>31205418</v>
      </c>
      <c r="B2599" t="s">
        <v>4549</v>
      </c>
      <c r="C2599" s="7" t="s">
        <v>101</v>
      </c>
      <c r="D2599" s="7" t="s">
        <v>94</v>
      </c>
      <c r="E2599" s="7" t="s">
        <v>95</v>
      </c>
      <c r="F2599" t="s">
        <v>2507</v>
      </c>
      <c r="G2599" t="s">
        <v>2508</v>
      </c>
      <c r="H2599" t="s">
        <v>4542</v>
      </c>
      <c r="I2599" t="s">
        <v>1229</v>
      </c>
      <c r="J2599" t="s">
        <v>153</v>
      </c>
      <c r="K2599" t="s">
        <v>154</v>
      </c>
      <c r="L2599">
        <v>37.880746171399998</v>
      </c>
      <c r="M2599">
        <v>-122.5393498607</v>
      </c>
      <c r="N2599" s="7" t="s">
        <v>4546</v>
      </c>
      <c r="O2599" s="7"/>
      <c r="P2599" s="7" t="s">
        <v>4547</v>
      </c>
      <c r="Q2599" s="7" t="s">
        <v>170</v>
      </c>
      <c r="R2599" s="7"/>
      <c r="S2599" s="7"/>
      <c r="T2599" s="7"/>
      <c r="U2599" s="7"/>
      <c r="V2599" s="7" t="s">
        <v>101</v>
      </c>
      <c r="W2599" s="8">
        <v>1.0378787878787878</v>
      </c>
      <c r="X2599" s="8">
        <v>0</v>
      </c>
      <c r="Y2599" s="8">
        <v>0</v>
      </c>
      <c r="Z2599" s="8">
        <v>1.0378787878787878</v>
      </c>
      <c r="AA2599" s="8">
        <v>1.0378787878787878</v>
      </c>
      <c r="AB2599" s="8">
        <v>0</v>
      </c>
      <c r="AC2599" s="8">
        <v>0</v>
      </c>
      <c r="AD2599" s="8">
        <v>1.0378787878787878</v>
      </c>
      <c r="AE2599" s="8">
        <v>0</v>
      </c>
      <c r="AF2599" s="8">
        <v>0</v>
      </c>
      <c r="AG2599" s="8">
        <v>0</v>
      </c>
      <c r="AH2599" s="8">
        <v>0</v>
      </c>
      <c r="AI2599" s="8">
        <v>0</v>
      </c>
      <c r="AJ2599" s="8">
        <v>0</v>
      </c>
      <c r="AK2599" s="8">
        <v>0</v>
      </c>
      <c r="AL2599" s="8">
        <v>0</v>
      </c>
      <c r="AM2599" s="8">
        <v>0</v>
      </c>
      <c r="AN2599" s="8">
        <v>0</v>
      </c>
      <c r="AO2599" s="8">
        <v>0</v>
      </c>
      <c r="AP2599" s="8">
        <v>0</v>
      </c>
      <c r="AQ2599" s="8">
        <v>0</v>
      </c>
      <c r="AR2599" s="8">
        <v>0</v>
      </c>
      <c r="AS2599" s="8">
        <v>0</v>
      </c>
      <c r="AT2599" s="8">
        <v>0</v>
      </c>
      <c r="AU2599" s="7">
        <v>0</v>
      </c>
      <c r="AV2599" s="7">
        <v>0</v>
      </c>
      <c r="AW2599" s="7">
        <v>0</v>
      </c>
      <c r="AX2599" s="7">
        <v>0</v>
      </c>
      <c r="AY2599" s="7">
        <v>0</v>
      </c>
      <c r="AZ2599" s="7">
        <v>0</v>
      </c>
      <c r="BA2599" s="7">
        <v>0</v>
      </c>
      <c r="BB2599" s="7">
        <v>0</v>
      </c>
      <c r="BC2599" s="8">
        <v>0</v>
      </c>
      <c r="BD2599" s="8">
        <v>0</v>
      </c>
      <c r="BE2599" s="8">
        <v>0</v>
      </c>
      <c r="BF2599" s="8">
        <v>0</v>
      </c>
      <c r="BG2599" s="8">
        <v>0</v>
      </c>
      <c r="BH2599" s="8">
        <v>0</v>
      </c>
      <c r="BI2599" s="8">
        <v>0</v>
      </c>
      <c r="BJ2599" s="8">
        <v>0</v>
      </c>
      <c r="BK2599" s="8">
        <v>0</v>
      </c>
      <c r="BL2599" s="8">
        <v>0</v>
      </c>
      <c r="BM2599" s="8">
        <v>0</v>
      </c>
      <c r="BN2599" s="8">
        <v>0</v>
      </c>
      <c r="BO2599" s="8">
        <v>0</v>
      </c>
      <c r="BP2599" s="8">
        <v>0</v>
      </c>
      <c r="BQ2599" s="8">
        <v>0</v>
      </c>
      <c r="BR2599" s="8">
        <v>0</v>
      </c>
    </row>
    <row r="2600" spans="1:70" x14ac:dyDescent="0.25">
      <c r="A2600" s="6">
        <v>31205937</v>
      </c>
      <c r="B2600" t="s">
        <v>4550</v>
      </c>
      <c r="C2600" s="7" t="s">
        <v>101</v>
      </c>
      <c r="D2600" s="7" t="s">
        <v>94</v>
      </c>
      <c r="E2600" s="7" t="s">
        <v>95</v>
      </c>
      <c r="F2600" t="s">
        <v>2507</v>
      </c>
      <c r="G2600" t="s">
        <v>2508</v>
      </c>
      <c r="H2600" t="s">
        <v>4542</v>
      </c>
      <c r="I2600" t="s">
        <v>1229</v>
      </c>
      <c r="J2600" t="s">
        <v>153</v>
      </c>
      <c r="K2600" t="s">
        <v>154</v>
      </c>
      <c r="L2600">
        <v>37.898911989799998</v>
      </c>
      <c r="M2600">
        <v>-122.5415058146</v>
      </c>
      <c r="N2600" s="7" t="s">
        <v>4546</v>
      </c>
      <c r="O2600" s="7"/>
      <c r="P2600" s="7" t="s">
        <v>4547</v>
      </c>
      <c r="Q2600" s="7" t="s">
        <v>170</v>
      </c>
      <c r="R2600" s="7"/>
      <c r="S2600" s="7"/>
      <c r="T2600" s="7"/>
      <c r="U2600" s="7"/>
      <c r="V2600" s="7" t="s">
        <v>101</v>
      </c>
      <c r="W2600" s="8">
        <v>0.94696969696969702</v>
      </c>
      <c r="X2600" s="8">
        <v>0</v>
      </c>
      <c r="Y2600" s="8">
        <v>0</v>
      </c>
      <c r="Z2600" s="8">
        <v>0.94696969696969702</v>
      </c>
      <c r="AA2600" s="8">
        <v>0.94696969696969702</v>
      </c>
      <c r="AB2600" s="8">
        <v>0</v>
      </c>
      <c r="AC2600" s="8">
        <v>0</v>
      </c>
      <c r="AD2600" s="8">
        <v>0.94696969696969702</v>
      </c>
      <c r="AE2600" s="8">
        <v>0</v>
      </c>
      <c r="AF2600" s="8">
        <v>0</v>
      </c>
      <c r="AG2600" s="8">
        <v>0</v>
      </c>
      <c r="AH2600" s="8">
        <v>0</v>
      </c>
      <c r="AI2600" s="8">
        <v>0</v>
      </c>
      <c r="AJ2600" s="8">
        <v>0</v>
      </c>
      <c r="AK2600" s="8">
        <v>0</v>
      </c>
      <c r="AL2600" s="8">
        <v>0</v>
      </c>
      <c r="AM2600" s="8">
        <v>0</v>
      </c>
      <c r="AN2600" s="8">
        <v>0</v>
      </c>
      <c r="AO2600" s="8">
        <v>0</v>
      </c>
      <c r="AP2600" s="8">
        <v>0</v>
      </c>
      <c r="AQ2600" s="8">
        <v>0</v>
      </c>
      <c r="AR2600" s="8">
        <v>0</v>
      </c>
      <c r="AS2600" s="8">
        <v>0</v>
      </c>
      <c r="AT2600" s="8">
        <v>0</v>
      </c>
      <c r="AU2600" s="7">
        <v>0</v>
      </c>
      <c r="AV2600" s="7">
        <v>0</v>
      </c>
      <c r="AW2600" s="7">
        <v>0</v>
      </c>
      <c r="AX2600" s="7">
        <v>0</v>
      </c>
      <c r="AY2600" s="7">
        <v>0</v>
      </c>
      <c r="AZ2600" s="7">
        <v>0</v>
      </c>
      <c r="BA2600" s="7">
        <v>0</v>
      </c>
      <c r="BB2600" s="7">
        <v>0</v>
      </c>
      <c r="BC2600" s="8">
        <v>0</v>
      </c>
      <c r="BD2600" s="8">
        <v>0</v>
      </c>
      <c r="BE2600" s="8">
        <v>0</v>
      </c>
      <c r="BF2600" s="8">
        <v>0</v>
      </c>
      <c r="BG2600" s="8">
        <v>0</v>
      </c>
      <c r="BH2600" s="8">
        <v>0</v>
      </c>
      <c r="BI2600" s="8">
        <v>0</v>
      </c>
      <c r="BJ2600" s="8">
        <v>0</v>
      </c>
      <c r="BK2600" s="8">
        <v>0</v>
      </c>
      <c r="BL2600" s="8">
        <v>0</v>
      </c>
      <c r="BM2600" s="8">
        <v>0</v>
      </c>
      <c r="BN2600" s="8">
        <v>0</v>
      </c>
      <c r="BO2600" s="8">
        <v>0</v>
      </c>
      <c r="BP2600" s="8">
        <v>0</v>
      </c>
      <c r="BQ2600" s="8">
        <v>0</v>
      </c>
      <c r="BR2600" s="8">
        <v>0</v>
      </c>
    </row>
    <row r="2601" spans="1:70" x14ac:dyDescent="0.25">
      <c r="A2601" s="6">
        <v>31206678</v>
      </c>
      <c r="B2601" t="s">
        <v>4551</v>
      </c>
      <c r="C2601" s="7" t="s">
        <v>93</v>
      </c>
      <c r="D2601" s="7" t="s">
        <v>94</v>
      </c>
      <c r="E2601" s="7" t="s">
        <v>95</v>
      </c>
      <c r="F2601" t="s">
        <v>2507</v>
      </c>
      <c r="G2601" t="s">
        <v>2508</v>
      </c>
      <c r="H2601" t="s">
        <v>4542</v>
      </c>
      <c r="I2601" t="s">
        <v>1229</v>
      </c>
      <c r="J2601" t="s">
        <v>153</v>
      </c>
      <c r="K2601" t="s">
        <v>154</v>
      </c>
      <c r="L2601">
        <v>0</v>
      </c>
      <c r="M2601">
        <v>0</v>
      </c>
      <c r="N2601" s="7" t="s">
        <v>4546</v>
      </c>
      <c r="O2601" s="7"/>
      <c r="P2601" s="7" t="s">
        <v>4547</v>
      </c>
      <c r="Q2601" s="7" t="s">
        <v>170</v>
      </c>
      <c r="R2601" s="7"/>
      <c r="S2601" s="7"/>
      <c r="T2601" s="7"/>
      <c r="U2601" s="7"/>
      <c r="V2601" s="7" t="s">
        <v>101</v>
      </c>
      <c r="W2601" s="8">
        <v>0.48011363636363635</v>
      </c>
      <c r="X2601" s="8">
        <v>0</v>
      </c>
      <c r="Y2601" s="8">
        <v>0</v>
      </c>
      <c r="Z2601" s="8">
        <v>0.48011363636363635</v>
      </c>
      <c r="AA2601" s="8">
        <v>0.48011363636363635</v>
      </c>
      <c r="AB2601" s="8">
        <v>0</v>
      </c>
      <c r="AC2601" s="8">
        <v>0</v>
      </c>
      <c r="AD2601" s="8">
        <v>0.48011363636363635</v>
      </c>
      <c r="AE2601" s="8">
        <v>0</v>
      </c>
      <c r="AF2601" s="8">
        <v>0</v>
      </c>
      <c r="AG2601" s="8">
        <v>0</v>
      </c>
      <c r="AH2601" s="8">
        <v>0</v>
      </c>
      <c r="AI2601" s="8">
        <v>0</v>
      </c>
      <c r="AJ2601" s="8">
        <v>0</v>
      </c>
      <c r="AK2601" s="8">
        <v>0</v>
      </c>
      <c r="AL2601" s="8">
        <v>0</v>
      </c>
      <c r="AM2601" s="8">
        <v>0</v>
      </c>
      <c r="AN2601" s="8">
        <v>0</v>
      </c>
      <c r="AO2601" s="8">
        <v>0</v>
      </c>
      <c r="AP2601" s="8">
        <v>0</v>
      </c>
      <c r="AQ2601" s="8">
        <v>0</v>
      </c>
      <c r="AR2601" s="8">
        <v>0</v>
      </c>
      <c r="AS2601" s="8">
        <v>0</v>
      </c>
      <c r="AT2601" s="8">
        <v>0</v>
      </c>
      <c r="AU2601" s="7">
        <v>0</v>
      </c>
      <c r="AV2601" s="7">
        <v>0</v>
      </c>
      <c r="AW2601" s="7">
        <v>0</v>
      </c>
      <c r="AX2601" s="7">
        <v>0</v>
      </c>
      <c r="AY2601" s="7">
        <v>0</v>
      </c>
      <c r="AZ2601" s="7">
        <v>0</v>
      </c>
      <c r="BA2601" s="7">
        <v>0</v>
      </c>
      <c r="BB2601" s="7">
        <v>0</v>
      </c>
      <c r="BC2601" s="8">
        <v>0</v>
      </c>
      <c r="BD2601" s="8">
        <v>0</v>
      </c>
      <c r="BE2601" s="8">
        <v>0</v>
      </c>
      <c r="BF2601" s="8">
        <v>0</v>
      </c>
      <c r="BG2601" s="8">
        <v>0</v>
      </c>
      <c r="BH2601" s="8">
        <v>0</v>
      </c>
      <c r="BI2601" s="8">
        <v>0</v>
      </c>
      <c r="BJ2601" s="8">
        <v>0</v>
      </c>
      <c r="BK2601" s="8">
        <v>0</v>
      </c>
      <c r="BL2601" s="8">
        <v>0</v>
      </c>
      <c r="BM2601" s="8">
        <v>0</v>
      </c>
      <c r="BN2601" s="8">
        <v>0</v>
      </c>
      <c r="BO2601" s="8">
        <v>0</v>
      </c>
      <c r="BP2601" s="8">
        <v>0</v>
      </c>
      <c r="BQ2601" s="8">
        <v>0</v>
      </c>
      <c r="BR2601" s="8">
        <v>0</v>
      </c>
    </row>
    <row r="2602" spans="1:70" x14ac:dyDescent="0.25">
      <c r="A2602" s="6">
        <v>31206912</v>
      </c>
      <c r="B2602" t="s">
        <v>4552</v>
      </c>
      <c r="C2602" s="7" t="s">
        <v>101</v>
      </c>
      <c r="D2602" s="7" t="s">
        <v>94</v>
      </c>
      <c r="E2602" s="7" t="s">
        <v>95</v>
      </c>
      <c r="F2602" t="s">
        <v>2507</v>
      </c>
      <c r="G2602" t="s">
        <v>2508</v>
      </c>
      <c r="H2602" t="s">
        <v>157</v>
      </c>
      <c r="I2602" t="s">
        <v>157</v>
      </c>
      <c r="J2602" t="s">
        <v>158</v>
      </c>
      <c r="K2602" t="s">
        <v>159</v>
      </c>
      <c r="L2602">
        <v>36.994599999999998</v>
      </c>
      <c r="M2602">
        <v>-122.02849999999999</v>
      </c>
      <c r="N2602" s="7" t="s">
        <v>2407</v>
      </c>
      <c r="O2602" s="7"/>
      <c r="P2602" s="7" t="s">
        <v>2409</v>
      </c>
      <c r="Q2602" s="7" t="s">
        <v>141</v>
      </c>
      <c r="R2602" s="7"/>
      <c r="S2602" s="7"/>
      <c r="T2602" s="7"/>
      <c r="U2602" s="7"/>
      <c r="V2602" s="7" t="s">
        <v>101</v>
      </c>
      <c r="W2602" s="8">
        <v>0.13352272727272727</v>
      </c>
      <c r="X2602" s="8">
        <v>0</v>
      </c>
      <c r="Y2602" s="8">
        <v>0</v>
      </c>
      <c r="Z2602" s="8">
        <v>0.13352272727272727</v>
      </c>
      <c r="AA2602" s="8">
        <v>0.13352272727272727</v>
      </c>
      <c r="AB2602" s="8">
        <v>0</v>
      </c>
      <c r="AC2602" s="8">
        <v>0</v>
      </c>
      <c r="AD2602" s="8">
        <v>0.13352272727272727</v>
      </c>
      <c r="AE2602" s="8">
        <v>0</v>
      </c>
      <c r="AF2602" s="8">
        <v>0</v>
      </c>
      <c r="AG2602" s="8">
        <v>0</v>
      </c>
      <c r="AH2602" s="8">
        <v>0</v>
      </c>
      <c r="AI2602" s="8">
        <v>0</v>
      </c>
      <c r="AJ2602" s="8">
        <v>0</v>
      </c>
      <c r="AK2602" s="8">
        <v>0</v>
      </c>
      <c r="AL2602" s="8">
        <v>0</v>
      </c>
      <c r="AM2602" s="8">
        <v>0</v>
      </c>
      <c r="AN2602" s="8">
        <v>0</v>
      </c>
      <c r="AO2602" s="8">
        <v>0</v>
      </c>
      <c r="AP2602" s="8">
        <v>0</v>
      </c>
      <c r="AQ2602" s="8">
        <v>0</v>
      </c>
      <c r="AR2602" s="8">
        <v>0</v>
      </c>
      <c r="AS2602" s="8">
        <v>0</v>
      </c>
      <c r="AT2602" s="8">
        <v>0</v>
      </c>
      <c r="AU2602" s="7">
        <v>0</v>
      </c>
      <c r="AV2602" s="7">
        <v>0</v>
      </c>
      <c r="AW2602" s="7">
        <v>0</v>
      </c>
      <c r="AX2602" s="7">
        <v>0</v>
      </c>
      <c r="AY2602" s="7">
        <v>0</v>
      </c>
      <c r="AZ2602" s="7">
        <v>0</v>
      </c>
      <c r="BA2602" s="7">
        <v>0</v>
      </c>
      <c r="BB2602" s="7">
        <v>0</v>
      </c>
      <c r="BC2602" s="8">
        <v>0</v>
      </c>
      <c r="BD2602" s="8">
        <v>0</v>
      </c>
      <c r="BE2602" s="8">
        <v>0</v>
      </c>
      <c r="BF2602" s="8">
        <v>0</v>
      </c>
      <c r="BG2602" s="8">
        <v>0</v>
      </c>
      <c r="BH2602" s="8">
        <v>0</v>
      </c>
      <c r="BI2602" s="8">
        <v>0</v>
      </c>
      <c r="BJ2602" s="8">
        <v>0</v>
      </c>
      <c r="BK2602" s="8">
        <v>0</v>
      </c>
      <c r="BL2602" s="8">
        <v>0</v>
      </c>
      <c r="BM2602" s="8">
        <v>0</v>
      </c>
      <c r="BN2602" s="8">
        <v>0</v>
      </c>
      <c r="BO2602" s="8">
        <v>0</v>
      </c>
      <c r="BP2602" s="8">
        <v>0</v>
      </c>
      <c r="BQ2602" s="8">
        <v>0</v>
      </c>
      <c r="BR2602" s="8">
        <v>0</v>
      </c>
    </row>
    <row r="2603" spans="1:70" x14ac:dyDescent="0.25">
      <c r="A2603" s="6">
        <v>31207089</v>
      </c>
      <c r="B2603" t="s">
        <v>4553</v>
      </c>
      <c r="C2603" s="7" t="s">
        <v>101</v>
      </c>
      <c r="D2603" s="7" t="s">
        <v>94</v>
      </c>
      <c r="E2603" s="7" t="s">
        <v>95</v>
      </c>
      <c r="F2603" t="s">
        <v>2507</v>
      </c>
      <c r="G2603" t="s">
        <v>2508</v>
      </c>
      <c r="H2603" t="s">
        <v>4554</v>
      </c>
      <c r="I2603" t="s">
        <v>1229</v>
      </c>
      <c r="J2603" t="s">
        <v>153</v>
      </c>
      <c r="K2603" t="s">
        <v>154</v>
      </c>
      <c r="L2603">
        <v>37.931234387499998</v>
      </c>
      <c r="M2603">
        <v>-122.5404595951</v>
      </c>
      <c r="N2603" s="7" t="s">
        <v>4555</v>
      </c>
      <c r="O2603" s="7"/>
      <c r="P2603" s="7" t="s">
        <v>4556</v>
      </c>
      <c r="Q2603" s="7" t="s">
        <v>170</v>
      </c>
      <c r="R2603" s="7"/>
      <c r="S2603" s="7"/>
      <c r="T2603" s="7"/>
      <c r="U2603" s="7"/>
      <c r="V2603" s="7" t="s">
        <v>101</v>
      </c>
      <c r="W2603" s="8">
        <v>0.92613636363636365</v>
      </c>
      <c r="X2603" s="8">
        <v>0</v>
      </c>
      <c r="Y2603" s="8">
        <v>0</v>
      </c>
      <c r="Z2603" s="8">
        <v>0.92613636363636365</v>
      </c>
      <c r="AA2603" s="8">
        <v>0.92613636363636365</v>
      </c>
      <c r="AB2603" s="8">
        <v>0</v>
      </c>
      <c r="AC2603" s="8">
        <v>0</v>
      </c>
      <c r="AD2603" s="8">
        <v>0.92613636363636365</v>
      </c>
      <c r="AE2603" s="8">
        <v>0</v>
      </c>
      <c r="AF2603" s="8">
        <v>0</v>
      </c>
      <c r="AG2603" s="8">
        <v>0</v>
      </c>
      <c r="AH2603" s="8">
        <v>0</v>
      </c>
      <c r="AI2603" s="8">
        <v>0</v>
      </c>
      <c r="AJ2603" s="8">
        <v>0</v>
      </c>
      <c r="AK2603" s="8">
        <v>0</v>
      </c>
      <c r="AL2603" s="8">
        <v>0</v>
      </c>
      <c r="AM2603" s="8">
        <v>0</v>
      </c>
      <c r="AN2603" s="8">
        <v>0</v>
      </c>
      <c r="AO2603" s="8">
        <v>0</v>
      </c>
      <c r="AP2603" s="8">
        <v>0</v>
      </c>
      <c r="AQ2603" s="8">
        <v>0</v>
      </c>
      <c r="AR2603" s="8">
        <v>0</v>
      </c>
      <c r="AS2603" s="8">
        <v>0</v>
      </c>
      <c r="AT2603" s="8">
        <v>0</v>
      </c>
      <c r="AU2603" s="7">
        <v>0</v>
      </c>
      <c r="AV2603" s="7">
        <v>0</v>
      </c>
      <c r="AW2603" s="7">
        <v>0</v>
      </c>
      <c r="AX2603" s="7">
        <v>0</v>
      </c>
      <c r="AY2603" s="7">
        <v>0</v>
      </c>
      <c r="AZ2603" s="7">
        <v>0</v>
      </c>
      <c r="BA2603" s="7">
        <v>0</v>
      </c>
      <c r="BB2603" s="7">
        <v>0</v>
      </c>
      <c r="BC2603" s="8">
        <v>0</v>
      </c>
      <c r="BD2603" s="8">
        <v>0</v>
      </c>
      <c r="BE2603" s="8">
        <v>0</v>
      </c>
      <c r="BF2603" s="8">
        <v>0</v>
      </c>
      <c r="BG2603" s="8">
        <v>0</v>
      </c>
      <c r="BH2603" s="8">
        <v>0</v>
      </c>
      <c r="BI2603" s="8">
        <v>0</v>
      </c>
      <c r="BJ2603" s="8">
        <v>0</v>
      </c>
      <c r="BK2603" s="8">
        <v>0</v>
      </c>
      <c r="BL2603" s="8">
        <v>0</v>
      </c>
      <c r="BM2603" s="8">
        <v>0</v>
      </c>
      <c r="BN2603" s="8">
        <v>0</v>
      </c>
      <c r="BO2603" s="8">
        <v>0</v>
      </c>
      <c r="BP2603" s="8">
        <v>0</v>
      </c>
      <c r="BQ2603" s="8">
        <v>0</v>
      </c>
      <c r="BR2603" s="8">
        <v>0</v>
      </c>
    </row>
    <row r="2604" spans="1:70" x14ac:dyDescent="0.25">
      <c r="A2604" s="6">
        <v>31207126</v>
      </c>
      <c r="B2604" t="s">
        <v>4557</v>
      </c>
      <c r="C2604" s="7" t="s">
        <v>101</v>
      </c>
      <c r="D2604" s="7" t="s">
        <v>94</v>
      </c>
      <c r="E2604" s="7" t="s">
        <v>95</v>
      </c>
      <c r="F2604" t="s">
        <v>2507</v>
      </c>
      <c r="G2604" t="s">
        <v>2508</v>
      </c>
      <c r="H2604" t="s">
        <v>4542</v>
      </c>
      <c r="I2604" t="s">
        <v>1229</v>
      </c>
      <c r="J2604" t="s">
        <v>153</v>
      </c>
      <c r="K2604" t="s">
        <v>154</v>
      </c>
      <c r="L2604">
        <v>37.9042748054</v>
      </c>
      <c r="M2604">
        <v>-122.5702341862</v>
      </c>
      <c r="N2604" s="7" t="s">
        <v>4546</v>
      </c>
      <c r="O2604" s="7"/>
      <c r="P2604" s="7" t="s">
        <v>4547</v>
      </c>
      <c r="Q2604" s="7" t="s">
        <v>170</v>
      </c>
      <c r="R2604" s="7"/>
      <c r="S2604" s="7"/>
      <c r="T2604" s="7"/>
      <c r="U2604" s="7"/>
      <c r="V2604" s="7" t="s">
        <v>101</v>
      </c>
      <c r="W2604" s="8">
        <v>1.0037878787878789</v>
      </c>
      <c r="X2604" s="8">
        <v>0</v>
      </c>
      <c r="Y2604" s="8">
        <v>0</v>
      </c>
      <c r="Z2604" s="8">
        <v>1.0037878787878789</v>
      </c>
      <c r="AA2604" s="8">
        <v>1.0037878787878789</v>
      </c>
      <c r="AB2604" s="8">
        <v>0</v>
      </c>
      <c r="AC2604" s="8">
        <v>0</v>
      </c>
      <c r="AD2604" s="8">
        <v>1.0037878787878789</v>
      </c>
      <c r="AE2604" s="8">
        <v>0</v>
      </c>
      <c r="AF2604" s="8">
        <v>0</v>
      </c>
      <c r="AG2604" s="8">
        <v>0</v>
      </c>
      <c r="AH2604" s="8">
        <v>0</v>
      </c>
      <c r="AI2604" s="8">
        <v>0</v>
      </c>
      <c r="AJ2604" s="8">
        <v>0</v>
      </c>
      <c r="AK2604" s="8">
        <v>0</v>
      </c>
      <c r="AL2604" s="8">
        <v>0</v>
      </c>
      <c r="AM2604" s="8">
        <v>0</v>
      </c>
      <c r="AN2604" s="8">
        <v>0</v>
      </c>
      <c r="AO2604" s="8">
        <v>0</v>
      </c>
      <c r="AP2604" s="8">
        <v>0</v>
      </c>
      <c r="AQ2604" s="8">
        <v>0</v>
      </c>
      <c r="AR2604" s="8">
        <v>0</v>
      </c>
      <c r="AS2604" s="8">
        <v>0</v>
      </c>
      <c r="AT2604" s="8">
        <v>0</v>
      </c>
      <c r="AU2604" s="7">
        <v>0</v>
      </c>
      <c r="AV2604" s="7">
        <v>0</v>
      </c>
      <c r="AW2604" s="7">
        <v>0</v>
      </c>
      <c r="AX2604" s="7">
        <v>0</v>
      </c>
      <c r="AY2604" s="7">
        <v>0</v>
      </c>
      <c r="AZ2604" s="7">
        <v>0</v>
      </c>
      <c r="BA2604" s="7">
        <v>0</v>
      </c>
      <c r="BB2604" s="7">
        <v>0</v>
      </c>
      <c r="BC2604" s="8">
        <v>0</v>
      </c>
      <c r="BD2604" s="8">
        <v>0</v>
      </c>
      <c r="BE2604" s="8">
        <v>0</v>
      </c>
      <c r="BF2604" s="8">
        <v>0</v>
      </c>
      <c r="BG2604" s="8">
        <v>0</v>
      </c>
      <c r="BH2604" s="8">
        <v>0</v>
      </c>
      <c r="BI2604" s="8">
        <v>0</v>
      </c>
      <c r="BJ2604" s="8">
        <v>0</v>
      </c>
      <c r="BK2604" s="8">
        <v>0</v>
      </c>
      <c r="BL2604" s="8">
        <v>0</v>
      </c>
      <c r="BM2604" s="8">
        <v>0</v>
      </c>
      <c r="BN2604" s="8">
        <v>0</v>
      </c>
      <c r="BO2604" s="8">
        <v>0</v>
      </c>
      <c r="BP2604" s="8">
        <v>0</v>
      </c>
      <c r="BQ2604" s="8">
        <v>0</v>
      </c>
      <c r="BR2604" s="8">
        <v>0</v>
      </c>
    </row>
    <row r="2605" spans="1:70" x14ac:dyDescent="0.25">
      <c r="A2605" s="6">
        <v>31234871</v>
      </c>
      <c r="B2605" t="s">
        <v>4558</v>
      </c>
      <c r="C2605" s="7" t="s">
        <v>101</v>
      </c>
      <c r="D2605" s="7" t="s">
        <v>94</v>
      </c>
      <c r="E2605" s="7" t="s">
        <v>95</v>
      </c>
      <c r="F2605" t="s">
        <v>2507</v>
      </c>
      <c r="G2605" t="s">
        <v>2508</v>
      </c>
      <c r="H2605" t="s">
        <v>3415</v>
      </c>
      <c r="I2605" t="s">
        <v>1017</v>
      </c>
      <c r="J2605" t="s">
        <v>508</v>
      </c>
      <c r="K2605" t="s">
        <v>2418</v>
      </c>
      <c r="L2605">
        <v>37.838332360300001</v>
      </c>
      <c r="M2605">
        <v>-122.1984282137</v>
      </c>
      <c r="N2605" s="7" t="s">
        <v>4559</v>
      </c>
      <c r="O2605" s="7"/>
      <c r="P2605" s="7" t="s">
        <v>4560</v>
      </c>
      <c r="Q2605" s="7" t="s">
        <v>141</v>
      </c>
      <c r="R2605" s="7"/>
      <c r="S2605" s="7"/>
      <c r="T2605" s="7"/>
      <c r="U2605" s="7"/>
      <c r="V2605" s="7" t="s">
        <v>101</v>
      </c>
      <c r="W2605" s="8">
        <v>1.3770833333333334</v>
      </c>
      <c r="X2605" s="8">
        <v>0</v>
      </c>
      <c r="Y2605" s="8">
        <v>0</v>
      </c>
      <c r="Z2605" s="8">
        <v>1.3770833333333334</v>
      </c>
      <c r="AA2605" s="8">
        <v>1.3770833333333334</v>
      </c>
      <c r="AB2605" s="8">
        <v>0</v>
      </c>
      <c r="AC2605" s="8">
        <v>0</v>
      </c>
      <c r="AD2605" s="8">
        <v>1.3770833333333334</v>
      </c>
      <c r="AE2605" s="8">
        <v>0</v>
      </c>
      <c r="AF2605" s="8">
        <v>0</v>
      </c>
      <c r="AG2605" s="8">
        <v>0</v>
      </c>
      <c r="AH2605" s="8">
        <v>0</v>
      </c>
      <c r="AI2605" s="8">
        <v>0</v>
      </c>
      <c r="AJ2605" s="8">
        <v>0</v>
      </c>
      <c r="AK2605" s="8">
        <v>0</v>
      </c>
      <c r="AL2605" s="8">
        <v>0</v>
      </c>
      <c r="AM2605" s="8">
        <v>0</v>
      </c>
      <c r="AN2605" s="8">
        <v>0</v>
      </c>
      <c r="AO2605" s="8">
        <v>0</v>
      </c>
      <c r="AP2605" s="8">
        <v>0</v>
      </c>
      <c r="AQ2605" s="8">
        <v>0</v>
      </c>
      <c r="AR2605" s="8">
        <v>0</v>
      </c>
      <c r="AS2605" s="8">
        <v>0</v>
      </c>
      <c r="AT2605" s="8">
        <v>0</v>
      </c>
      <c r="AU2605" s="7">
        <v>0</v>
      </c>
      <c r="AV2605" s="7">
        <v>0</v>
      </c>
      <c r="AW2605" s="7">
        <v>0</v>
      </c>
      <c r="AX2605" s="7">
        <v>0</v>
      </c>
      <c r="AY2605" s="7">
        <v>0</v>
      </c>
      <c r="AZ2605" s="7">
        <v>0</v>
      </c>
      <c r="BA2605" s="7">
        <v>0</v>
      </c>
      <c r="BB2605" s="7">
        <v>0</v>
      </c>
      <c r="BC2605" s="8">
        <v>0</v>
      </c>
      <c r="BD2605" s="8">
        <v>0</v>
      </c>
      <c r="BE2605" s="8">
        <v>0</v>
      </c>
      <c r="BF2605" s="8">
        <v>0</v>
      </c>
      <c r="BG2605" s="8">
        <v>0</v>
      </c>
      <c r="BH2605" s="8">
        <v>0</v>
      </c>
      <c r="BI2605" s="8">
        <v>0</v>
      </c>
      <c r="BJ2605" s="8">
        <v>0</v>
      </c>
      <c r="BK2605" s="8">
        <v>0</v>
      </c>
      <c r="BL2605" s="8">
        <v>0</v>
      </c>
      <c r="BM2605" s="8">
        <v>0</v>
      </c>
      <c r="BN2605" s="8">
        <v>0</v>
      </c>
      <c r="BO2605" s="8">
        <v>0</v>
      </c>
      <c r="BP2605" s="8">
        <v>0</v>
      </c>
      <c r="BQ2605" s="8">
        <v>0</v>
      </c>
      <c r="BR2605" s="8">
        <v>0</v>
      </c>
    </row>
    <row r="2606" spans="1:70" x14ac:dyDescent="0.25">
      <c r="A2606" s="6">
        <v>31246140</v>
      </c>
      <c r="B2606" t="s">
        <v>4561</v>
      </c>
      <c r="C2606" s="7" t="s">
        <v>101</v>
      </c>
      <c r="D2606" s="7" t="s">
        <v>94</v>
      </c>
      <c r="E2606" s="7" t="s">
        <v>95</v>
      </c>
      <c r="F2606" t="s">
        <v>2507</v>
      </c>
      <c r="G2606" t="s">
        <v>2508</v>
      </c>
      <c r="H2606" t="s">
        <v>180</v>
      </c>
      <c r="I2606" t="s">
        <v>144</v>
      </c>
      <c r="J2606" t="s">
        <v>78</v>
      </c>
      <c r="K2606" t="s">
        <v>79</v>
      </c>
      <c r="L2606">
        <v>39.741070000000001</v>
      </c>
      <c r="M2606">
        <v>-121.48638</v>
      </c>
      <c r="N2606" s="7" t="s">
        <v>4562</v>
      </c>
      <c r="O2606" s="7"/>
      <c r="P2606" s="7" t="s">
        <v>4563</v>
      </c>
      <c r="Q2606" s="7" t="s">
        <v>170</v>
      </c>
      <c r="R2606" s="7"/>
      <c r="S2606" s="7"/>
      <c r="T2606" s="7"/>
      <c r="U2606" s="7"/>
      <c r="V2606" s="7" t="s">
        <v>101</v>
      </c>
      <c r="W2606" s="8">
        <v>0.62670454545454546</v>
      </c>
      <c r="X2606" s="8">
        <v>0</v>
      </c>
      <c r="Y2606" s="8">
        <v>0</v>
      </c>
      <c r="Z2606" s="8">
        <v>0.62670454545454546</v>
      </c>
      <c r="AA2606" s="8">
        <v>0.62670454545454546</v>
      </c>
      <c r="AB2606" s="8">
        <v>0</v>
      </c>
      <c r="AC2606" s="8">
        <v>0</v>
      </c>
      <c r="AD2606" s="8">
        <v>0.62670454545454546</v>
      </c>
      <c r="AE2606" s="8">
        <v>0</v>
      </c>
      <c r="AF2606" s="8">
        <v>0</v>
      </c>
      <c r="AG2606" s="8">
        <v>0</v>
      </c>
      <c r="AH2606" s="8">
        <v>0</v>
      </c>
      <c r="AI2606" s="8">
        <v>0</v>
      </c>
      <c r="AJ2606" s="8">
        <v>0</v>
      </c>
      <c r="AK2606" s="8">
        <v>0</v>
      </c>
      <c r="AL2606" s="8">
        <v>0</v>
      </c>
      <c r="AM2606" s="8">
        <v>0</v>
      </c>
      <c r="AN2606" s="8">
        <v>0</v>
      </c>
      <c r="AO2606" s="8">
        <v>0</v>
      </c>
      <c r="AP2606" s="8">
        <v>0</v>
      </c>
      <c r="AQ2606" s="8">
        <v>0</v>
      </c>
      <c r="AR2606" s="8">
        <v>0</v>
      </c>
      <c r="AS2606" s="8">
        <v>0</v>
      </c>
      <c r="AT2606" s="8">
        <v>0</v>
      </c>
      <c r="AU2606" s="7">
        <v>0</v>
      </c>
      <c r="AV2606" s="7">
        <v>0</v>
      </c>
      <c r="AW2606" s="7">
        <v>0</v>
      </c>
      <c r="AX2606" s="7">
        <v>0</v>
      </c>
      <c r="AY2606" s="7">
        <v>0</v>
      </c>
      <c r="AZ2606" s="7">
        <v>0</v>
      </c>
      <c r="BA2606" s="7">
        <v>0</v>
      </c>
      <c r="BB2606" s="7">
        <v>0</v>
      </c>
      <c r="BC2606" s="8">
        <v>0</v>
      </c>
      <c r="BD2606" s="8">
        <v>0</v>
      </c>
      <c r="BE2606" s="8">
        <v>0</v>
      </c>
      <c r="BF2606" s="8">
        <v>0</v>
      </c>
      <c r="BG2606" s="8">
        <v>0</v>
      </c>
      <c r="BH2606" s="8">
        <v>0</v>
      </c>
      <c r="BI2606" s="8">
        <v>0</v>
      </c>
      <c r="BJ2606" s="8">
        <v>0</v>
      </c>
      <c r="BK2606" s="8">
        <v>0</v>
      </c>
      <c r="BL2606" s="8">
        <v>0</v>
      </c>
      <c r="BM2606" s="8">
        <v>0</v>
      </c>
      <c r="BN2606" s="8">
        <v>0</v>
      </c>
      <c r="BO2606" s="8">
        <v>0</v>
      </c>
      <c r="BP2606" s="8">
        <v>0</v>
      </c>
      <c r="BQ2606" s="8">
        <v>0</v>
      </c>
      <c r="BR2606" s="8">
        <v>0</v>
      </c>
    </row>
    <row r="2607" spans="1:70" x14ac:dyDescent="0.25">
      <c r="A2607" s="6">
        <v>31255868</v>
      </c>
      <c r="B2607" t="s">
        <v>4564</v>
      </c>
      <c r="C2607" s="7" t="s">
        <v>101</v>
      </c>
      <c r="D2607" s="7" t="s">
        <v>94</v>
      </c>
      <c r="E2607" s="7" t="s">
        <v>95</v>
      </c>
      <c r="F2607" t="s">
        <v>2507</v>
      </c>
      <c r="G2607" t="s">
        <v>2508</v>
      </c>
      <c r="H2607" t="s">
        <v>1290</v>
      </c>
      <c r="I2607" t="s">
        <v>157</v>
      </c>
      <c r="J2607" t="s">
        <v>158</v>
      </c>
      <c r="K2607" t="s">
        <v>159</v>
      </c>
      <c r="L2607">
        <v>36.996033465399996</v>
      </c>
      <c r="M2607">
        <v>-121.86561562599999</v>
      </c>
      <c r="N2607" s="7" t="s">
        <v>1291</v>
      </c>
      <c r="O2607" s="7"/>
      <c r="P2607" s="7" t="s">
        <v>1328</v>
      </c>
      <c r="Q2607" s="7" t="s">
        <v>170</v>
      </c>
      <c r="R2607" s="7"/>
      <c r="S2607" s="7"/>
      <c r="T2607" s="7"/>
      <c r="U2607" s="7"/>
      <c r="V2607" s="7" t="s">
        <v>101</v>
      </c>
      <c r="W2607" s="8">
        <v>0.27253787878787877</v>
      </c>
      <c r="X2607" s="8">
        <v>0</v>
      </c>
      <c r="Y2607" s="8">
        <v>0</v>
      </c>
      <c r="Z2607" s="8">
        <v>0.27253787878787877</v>
      </c>
      <c r="AA2607" s="8">
        <v>0.27253787878787877</v>
      </c>
      <c r="AB2607" s="8">
        <v>0</v>
      </c>
      <c r="AC2607" s="8">
        <v>0</v>
      </c>
      <c r="AD2607" s="8">
        <v>0.27253787878787877</v>
      </c>
      <c r="AE2607" s="8">
        <v>0</v>
      </c>
      <c r="AF2607" s="8">
        <v>0</v>
      </c>
      <c r="AG2607" s="8">
        <v>0</v>
      </c>
      <c r="AH2607" s="8">
        <v>0</v>
      </c>
      <c r="AI2607" s="8">
        <v>0</v>
      </c>
      <c r="AJ2607" s="8">
        <v>0</v>
      </c>
      <c r="AK2607" s="8">
        <v>0</v>
      </c>
      <c r="AL2607" s="8">
        <v>0</v>
      </c>
      <c r="AM2607" s="8">
        <v>0</v>
      </c>
      <c r="AN2607" s="8">
        <v>0</v>
      </c>
      <c r="AO2607" s="8">
        <v>0</v>
      </c>
      <c r="AP2607" s="8">
        <v>0</v>
      </c>
      <c r="AQ2607" s="8">
        <v>0</v>
      </c>
      <c r="AR2607" s="8">
        <v>0</v>
      </c>
      <c r="AS2607" s="8">
        <v>0</v>
      </c>
      <c r="AT2607" s="8">
        <v>0</v>
      </c>
      <c r="AU2607" s="7">
        <v>0</v>
      </c>
      <c r="AV2607" s="7">
        <v>0</v>
      </c>
      <c r="AW2607" s="7">
        <v>0</v>
      </c>
      <c r="AX2607" s="7">
        <v>0</v>
      </c>
      <c r="AY2607" s="7">
        <v>0</v>
      </c>
      <c r="AZ2607" s="7">
        <v>0</v>
      </c>
      <c r="BA2607" s="7">
        <v>0</v>
      </c>
      <c r="BB2607" s="7">
        <v>0</v>
      </c>
      <c r="BC2607" s="8">
        <v>0</v>
      </c>
      <c r="BD2607" s="8">
        <v>0</v>
      </c>
      <c r="BE2607" s="8">
        <v>0</v>
      </c>
      <c r="BF2607" s="8">
        <v>0</v>
      </c>
      <c r="BG2607" s="8">
        <v>0</v>
      </c>
      <c r="BH2607" s="8">
        <v>0</v>
      </c>
      <c r="BI2607" s="8">
        <v>0</v>
      </c>
      <c r="BJ2607" s="8">
        <v>0</v>
      </c>
      <c r="BK2607" s="8">
        <v>0</v>
      </c>
      <c r="BL2607" s="8">
        <v>0</v>
      </c>
      <c r="BM2607" s="8">
        <v>0</v>
      </c>
      <c r="BN2607" s="8">
        <v>0</v>
      </c>
      <c r="BO2607" s="8">
        <v>0</v>
      </c>
      <c r="BP2607" s="8">
        <v>0</v>
      </c>
      <c r="BQ2607" s="8">
        <v>0</v>
      </c>
      <c r="BR2607" s="8">
        <v>0</v>
      </c>
    </row>
    <row r="2608" spans="1:70" x14ac:dyDescent="0.25">
      <c r="A2608" s="6">
        <v>31264915</v>
      </c>
      <c r="B2608" t="s">
        <v>4565</v>
      </c>
      <c r="C2608" s="7" t="s">
        <v>101</v>
      </c>
      <c r="D2608" s="7" t="s">
        <v>94</v>
      </c>
      <c r="E2608" s="7" t="s">
        <v>95</v>
      </c>
      <c r="F2608" t="s">
        <v>2507</v>
      </c>
      <c r="G2608" t="s">
        <v>2508</v>
      </c>
      <c r="H2608" t="s">
        <v>400</v>
      </c>
      <c r="I2608" t="s">
        <v>168</v>
      </c>
      <c r="J2608" t="s">
        <v>153</v>
      </c>
      <c r="K2608" t="s">
        <v>169</v>
      </c>
      <c r="L2608">
        <v>38.549032334099998</v>
      </c>
      <c r="M2608">
        <v>-122.6685176644</v>
      </c>
      <c r="N2608" s="7" t="s">
        <v>2483</v>
      </c>
      <c r="O2608" s="7"/>
      <c r="P2608" s="7" t="s">
        <v>2485</v>
      </c>
      <c r="Q2608" s="7" t="s">
        <v>170</v>
      </c>
      <c r="R2608" s="7"/>
      <c r="S2608" s="7"/>
      <c r="T2608" s="7"/>
      <c r="U2608" s="7"/>
      <c r="V2608" s="7" t="s">
        <v>101</v>
      </c>
      <c r="W2608" s="8">
        <v>0.18124999999999999</v>
      </c>
      <c r="X2608" s="8">
        <v>0</v>
      </c>
      <c r="Y2608" s="8">
        <v>0</v>
      </c>
      <c r="Z2608" s="8">
        <v>0.18124999999999999</v>
      </c>
      <c r="AA2608" s="8">
        <v>0.18124999999999999</v>
      </c>
      <c r="AB2608" s="8">
        <v>0</v>
      </c>
      <c r="AC2608" s="8">
        <v>0</v>
      </c>
      <c r="AD2608" s="8">
        <v>0.18124999999999999</v>
      </c>
      <c r="AE2608" s="8">
        <v>0</v>
      </c>
      <c r="AF2608" s="8">
        <v>0</v>
      </c>
      <c r="AG2608" s="8">
        <v>0</v>
      </c>
      <c r="AH2608" s="8">
        <v>0</v>
      </c>
      <c r="AI2608" s="8">
        <v>0</v>
      </c>
      <c r="AJ2608" s="8">
        <v>0</v>
      </c>
      <c r="AK2608" s="8">
        <v>0</v>
      </c>
      <c r="AL2608" s="8">
        <v>0</v>
      </c>
      <c r="AM2608" s="8">
        <v>0</v>
      </c>
      <c r="AN2608" s="8">
        <v>0</v>
      </c>
      <c r="AO2608" s="8">
        <v>0</v>
      </c>
      <c r="AP2608" s="8">
        <v>0</v>
      </c>
      <c r="AQ2608" s="8">
        <v>0</v>
      </c>
      <c r="AR2608" s="8">
        <v>0</v>
      </c>
      <c r="AS2608" s="8">
        <v>0</v>
      </c>
      <c r="AT2608" s="8">
        <v>0</v>
      </c>
      <c r="AU2608" s="7">
        <v>0</v>
      </c>
      <c r="AV2608" s="7">
        <v>0</v>
      </c>
      <c r="AW2608" s="7">
        <v>0</v>
      </c>
      <c r="AX2608" s="7">
        <v>0</v>
      </c>
      <c r="AY2608" s="7">
        <v>0</v>
      </c>
      <c r="AZ2608" s="7">
        <v>0</v>
      </c>
      <c r="BA2608" s="7">
        <v>0</v>
      </c>
      <c r="BB2608" s="7">
        <v>0</v>
      </c>
      <c r="BC2608" s="8">
        <v>0</v>
      </c>
      <c r="BD2608" s="8">
        <v>0</v>
      </c>
      <c r="BE2608" s="8">
        <v>0</v>
      </c>
      <c r="BF2608" s="8">
        <v>0</v>
      </c>
      <c r="BG2608" s="8">
        <v>0</v>
      </c>
      <c r="BH2608" s="8">
        <v>0</v>
      </c>
      <c r="BI2608" s="8">
        <v>0</v>
      </c>
      <c r="BJ2608" s="8">
        <v>0</v>
      </c>
      <c r="BK2608" s="8">
        <v>0</v>
      </c>
      <c r="BL2608" s="8">
        <v>0</v>
      </c>
      <c r="BM2608" s="8">
        <v>0</v>
      </c>
      <c r="BN2608" s="8">
        <v>0</v>
      </c>
      <c r="BO2608" s="8">
        <v>0</v>
      </c>
      <c r="BP2608" s="8">
        <v>0</v>
      </c>
      <c r="BQ2608" s="8">
        <v>0</v>
      </c>
      <c r="BR2608" s="8">
        <v>0</v>
      </c>
    </row>
    <row r="2609" spans="1:70" x14ac:dyDescent="0.25">
      <c r="A2609" s="6">
        <v>31275384</v>
      </c>
      <c r="B2609" t="s">
        <v>4566</v>
      </c>
      <c r="C2609" s="7" t="s">
        <v>101</v>
      </c>
      <c r="D2609" s="7" t="s">
        <v>94</v>
      </c>
      <c r="E2609" s="7" t="s">
        <v>95</v>
      </c>
      <c r="F2609" t="s">
        <v>2507</v>
      </c>
      <c r="G2609" t="s">
        <v>2508</v>
      </c>
      <c r="H2609" t="s">
        <v>400</v>
      </c>
      <c r="I2609" t="s">
        <v>168</v>
      </c>
      <c r="J2609" t="s">
        <v>153</v>
      </c>
      <c r="K2609" t="s">
        <v>169</v>
      </c>
      <c r="L2609">
        <v>38.485044337799998</v>
      </c>
      <c r="M2609">
        <v>-122.9910731889</v>
      </c>
      <c r="N2609" s="7" t="s">
        <v>2454</v>
      </c>
      <c r="O2609" s="7"/>
      <c r="P2609" s="7" t="s">
        <v>2456</v>
      </c>
      <c r="Q2609" s="7" t="s">
        <v>170</v>
      </c>
      <c r="R2609" s="7"/>
      <c r="S2609" s="7"/>
      <c r="T2609" s="7"/>
      <c r="U2609" s="7"/>
      <c r="V2609" s="7" t="s">
        <v>101</v>
      </c>
      <c r="W2609" s="8">
        <v>0.37613636363636366</v>
      </c>
      <c r="X2609" s="8">
        <v>0</v>
      </c>
      <c r="Y2609" s="8">
        <v>0</v>
      </c>
      <c r="Z2609" s="8">
        <v>0.37613636363636366</v>
      </c>
      <c r="AA2609" s="8">
        <v>0.37613636363636366</v>
      </c>
      <c r="AB2609" s="8">
        <v>0</v>
      </c>
      <c r="AC2609" s="8">
        <v>0</v>
      </c>
      <c r="AD2609" s="8">
        <v>0.37613636363636366</v>
      </c>
      <c r="AE2609" s="8">
        <v>0</v>
      </c>
      <c r="AF2609" s="8">
        <v>0</v>
      </c>
      <c r="AG2609" s="8">
        <v>0</v>
      </c>
      <c r="AH2609" s="8">
        <v>0</v>
      </c>
      <c r="AI2609" s="8">
        <v>0</v>
      </c>
      <c r="AJ2609" s="8">
        <v>0</v>
      </c>
      <c r="AK2609" s="8">
        <v>0</v>
      </c>
      <c r="AL2609" s="8">
        <v>0</v>
      </c>
      <c r="AM2609" s="8">
        <v>0</v>
      </c>
      <c r="AN2609" s="8">
        <v>0</v>
      </c>
      <c r="AO2609" s="8">
        <v>0</v>
      </c>
      <c r="AP2609" s="8">
        <v>0</v>
      </c>
      <c r="AQ2609" s="8">
        <v>0</v>
      </c>
      <c r="AR2609" s="8">
        <v>0</v>
      </c>
      <c r="AS2609" s="8">
        <v>0</v>
      </c>
      <c r="AT2609" s="8">
        <v>0</v>
      </c>
      <c r="AU2609" s="7">
        <v>0</v>
      </c>
      <c r="AV2609" s="7">
        <v>0</v>
      </c>
      <c r="AW2609" s="7">
        <v>0</v>
      </c>
      <c r="AX2609" s="7">
        <v>0</v>
      </c>
      <c r="AY2609" s="7">
        <v>0</v>
      </c>
      <c r="AZ2609" s="7">
        <v>0</v>
      </c>
      <c r="BA2609" s="7">
        <v>0</v>
      </c>
      <c r="BB2609" s="7">
        <v>0</v>
      </c>
      <c r="BC2609" s="8">
        <v>0</v>
      </c>
      <c r="BD2609" s="8">
        <v>0</v>
      </c>
      <c r="BE2609" s="8">
        <v>0</v>
      </c>
      <c r="BF2609" s="8">
        <v>0</v>
      </c>
      <c r="BG2609" s="8">
        <v>0</v>
      </c>
      <c r="BH2609" s="8">
        <v>0</v>
      </c>
      <c r="BI2609" s="8">
        <v>0</v>
      </c>
      <c r="BJ2609" s="8">
        <v>0</v>
      </c>
      <c r="BK2609" s="8">
        <v>0</v>
      </c>
      <c r="BL2609" s="8">
        <v>0</v>
      </c>
      <c r="BM2609" s="8">
        <v>0</v>
      </c>
      <c r="BN2609" s="8">
        <v>0</v>
      </c>
      <c r="BO2609" s="8">
        <v>0</v>
      </c>
      <c r="BP2609" s="8">
        <v>0</v>
      </c>
      <c r="BQ2609" s="8">
        <v>0</v>
      </c>
      <c r="BR2609" s="8">
        <v>0</v>
      </c>
    </row>
    <row r="2610" spans="1:70" x14ac:dyDescent="0.25">
      <c r="A2610" s="6">
        <v>31286571</v>
      </c>
      <c r="B2610" t="s">
        <v>4567</v>
      </c>
      <c r="C2610" s="7" t="s">
        <v>101</v>
      </c>
      <c r="D2610" s="7" t="s">
        <v>94</v>
      </c>
      <c r="E2610" s="7" t="s">
        <v>95</v>
      </c>
      <c r="F2610" t="s">
        <v>2507</v>
      </c>
      <c r="G2610" t="s">
        <v>2508</v>
      </c>
      <c r="H2610" t="s">
        <v>1956</v>
      </c>
      <c r="I2610" t="s">
        <v>130</v>
      </c>
      <c r="J2610" t="s">
        <v>78</v>
      </c>
      <c r="K2610" t="s">
        <v>109</v>
      </c>
      <c r="L2610">
        <v>38.755591999499998</v>
      </c>
      <c r="M2610">
        <v>-120.6003469093</v>
      </c>
      <c r="N2610" s="7" t="s">
        <v>1957</v>
      </c>
      <c r="O2610" s="7"/>
      <c r="P2610" s="7" t="s">
        <v>1959</v>
      </c>
      <c r="Q2610" s="7" t="s">
        <v>170</v>
      </c>
      <c r="R2610" s="7"/>
      <c r="S2610" s="7"/>
      <c r="T2610" s="7"/>
      <c r="U2610" s="7"/>
      <c r="V2610" s="7" t="s">
        <v>101</v>
      </c>
      <c r="W2610" s="8">
        <v>0.36515151515151517</v>
      </c>
      <c r="X2610" s="8">
        <v>0</v>
      </c>
      <c r="Y2610" s="8">
        <v>0</v>
      </c>
      <c r="Z2610" s="8">
        <v>0.36515151515151517</v>
      </c>
      <c r="AA2610" s="8">
        <v>0.36515151515151517</v>
      </c>
      <c r="AB2610" s="8">
        <v>0</v>
      </c>
      <c r="AC2610" s="8">
        <v>0</v>
      </c>
      <c r="AD2610" s="8">
        <v>0.36515151515151517</v>
      </c>
      <c r="AE2610" s="8">
        <v>0</v>
      </c>
      <c r="AF2610" s="8">
        <v>0</v>
      </c>
      <c r="AG2610" s="8">
        <v>0</v>
      </c>
      <c r="AH2610" s="8">
        <v>0</v>
      </c>
      <c r="AI2610" s="8">
        <v>0</v>
      </c>
      <c r="AJ2610" s="8">
        <v>0</v>
      </c>
      <c r="AK2610" s="8">
        <v>0</v>
      </c>
      <c r="AL2610" s="8">
        <v>0</v>
      </c>
      <c r="AM2610" s="8">
        <v>0</v>
      </c>
      <c r="AN2610" s="8">
        <v>0</v>
      </c>
      <c r="AO2610" s="8">
        <v>0</v>
      </c>
      <c r="AP2610" s="8">
        <v>0</v>
      </c>
      <c r="AQ2610" s="8">
        <v>0</v>
      </c>
      <c r="AR2610" s="8">
        <v>0</v>
      </c>
      <c r="AS2610" s="8">
        <v>0</v>
      </c>
      <c r="AT2610" s="8">
        <v>0</v>
      </c>
      <c r="AU2610" s="7">
        <v>0</v>
      </c>
      <c r="AV2610" s="7">
        <v>0</v>
      </c>
      <c r="AW2610" s="7">
        <v>0</v>
      </c>
      <c r="AX2610" s="7">
        <v>0</v>
      </c>
      <c r="AY2610" s="7">
        <v>0</v>
      </c>
      <c r="AZ2610" s="7">
        <v>0</v>
      </c>
      <c r="BA2610" s="7">
        <v>0</v>
      </c>
      <c r="BB2610" s="7">
        <v>0</v>
      </c>
      <c r="BC2610" s="8">
        <v>0</v>
      </c>
      <c r="BD2610" s="8">
        <v>0</v>
      </c>
      <c r="BE2610" s="8">
        <v>0</v>
      </c>
      <c r="BF2610" s="8">
        <v>0</v>
      </c>
      <c r="BG2610" s="8">
        <v>0</v>
      </c>
      <c r="BH2610" s="8">
        <v>0</v>
      </c>
      <c r="BI2610" s="8">
        <v>0</v>
      </c>
      <c r="BJ2610" s="8">
        <v>0</v>
      </c>
      <c r="BK2610" s="8">
        <v>0</v>
      </c>
      <c r="BL2610" s="8">
        <v>0</v>
      </c>
      <c r="BM2610" s="8">
        <v>0</v>
      </c>
      <c r="BN2610" s="8">
        <v>0</v>
      </c>
      <c r="BO2610" s="8">
        <v>0</v>
      </c>
      <c r="BP2610" s="8">
        <v>0</v>
      </c>
      <c r="BQ2610" s="8">
        <v>0</v>
      </c>
      <c r="BR2610" s="8">
        <v>0</v>
      </c>
    </row>
    <row r="2611" spans="1:70" x14ac:dyDescent="0.25">
      <c r="A2611" s="6">
        <v>31330635</v>
      </c>
      <c r="B2611" t="s">
        <v>4568</v>
      </c>
      <c r="C2611" s="7" t="s">
        <v>101</v>
      </c>
      <c r="D2611" s="7" t="s">
        <v>94</v>
      </c>
      <c r="E2611" s="7" t="s">
        <v>95</v>
      </c>
      <c r="F2611" t="s">
        <v>2507</v>
      </c>
      <c r="G2611" t="s">
        <v>2508</v>
      </c>
      <c r="H2611" t="s">
        <v>483</v>
      </c>
      <c r="I2611" t="s">
        <v>108</v>
      </c>
      <c r="J2611" t="s">
        <v>78</v>
      </c>
      <c r="K2611" t="s">
        <v>109</v>
      </c>
      <c r="L2611">
        <v>39.018983107499999</v>
      </c>
      <c r="M2611">
        <v>-120.8961028248</v>
      </c>
      <c r="N2611" s="7" t="s">
        <v>4569</v>
      </c>
      <c r="O2611" s="7"/>
      <c r="P2611" s="7" t="s">
        <v>4570</v>
      </c>
      <c r="Q2611" s="7" t="s">
        <v>170</v>
      </c>
      <c r="R2611" s="7"/>
      <c r="S2611" s="7"/>
      <c r="T2611" s="7"/>
      <c r="U2611" s="7"/>
      <c r="V2611" s="7" t="s">
        <v>101</v>
      </c>
      <c r="W2611" s="8">
        <v>2.1416666666666666</v>
      </c>
      <c r="X2611" s="8">
        <v>0</v>
      </c>
      <c r="Y2611" s="8">
        <v>0</v>
      </c>
      <c r="Z2611" s="8">
        <v>2.1416666666666666</v>
      </c>
      <c r="AA2611" s="8">
        <v>2.1416666666666666</v>
      </c>
      <c r="AB2611" s="8">
        <v>0</v>
      </c>
      <c r="AC2611" s="8">
        <v>0</v>
      </c>
      <c r="AD2611" s="8">
        <v>2.1416666666666666</v>
      </c>
      <c r="AE2611" s="8">
        <v>0</v>
      </c>
      <c r="AF2611" s="8">
        <v>0</v>
      </c>
      <c r="AG2611" s="8">
        <v>0</v>
      </c>
      <c r="AH2611" s="8">
        <v>0</v>
      </c>
      <c r="AI2611" s="8">
        <v>0</v>
      </c>
      <c r="AJ2611" s="8">
        <v>0</v>
      </c>
      <c r="AK2611" s="8">
        <v>0</v>
      </c>
      <c r="AL2611" s="8">
        <v>0</v>
      </c>
      <c r="AM2611" s="8">
        <v>0</v>
      </c>
      <c r="AN2611" s="8">
        <v>0</v>
      </c>
      <c r="AO2611" s="8">
        <v>0</v>
      </c>
      <c r="AP2611" s="8">
        <v>0</v>
      </c>
      <c r="AQ2611" s="8">
        <v>0</v>
      </c>
      <c r="AR2611" s="8">
        <v>0</v>
      </c>
      <c r="AS2611" s="8">
        <v>0</v>
      </c>
      <c r="AT2611" s="8">
        <v>0</v>
      </c>
      <c r="AU2611" s="7">
        <v>0</v>
      </c>
      <c r="AV2611" s="7">
        <v>0</v>
      </c>
      <c r="AW2611" s="7">
        <v>0</v>
      </c>
      <c r="AX2611" s="7">
        <v>0</v>
      </c>
      <c r="AY2611" s="7">
        <v>0</v>
      </c>
      <c r="AZ2611" s="7">
        <v>0</v>
      </c>
      <c r="BA2611" s="7">
        <v>0</v>
      </c>
      <c r="BB2611" s="7">
        <v>0</v>
      </c>
      <c r="BC2611" s="8">
        <v>0</v>
      </c>
      <c r="BD2611" s="8">
        <v>0</v>
      </c>
      <c r="BE2611" s="8">
        <v>0</v>
      </c>
      <c r="BF2611" s="8">
        <v>0</v>
      </c>
      <c r="BG2611" s="8">
        <v>0</v>
      </c>
      <c r="BH2611" s="8">
        <v>0</v>
      </c>
      <c r="BI2611" s="8">
        <v>0</v>
      </c>
      <c r="BJ2611" s="8">
        <v>0</v>
      </c>
      <c r="BK2611" s="8">
        <v>0</v>
      </c>
      <c r="BL2611" s="8">
        <v>0</v>
      </c>
      <c r="BM2611" s="8">
        <v>0</v>
      </c>
      <c r="BN2611" s="8">
        <v>0</v>
      </c>
      <c r="BO2611" s="8">
        <v>0</v>
      </c>
      <c r="BP2611" s="8">
        <v>0</v>
      </c>
      <c r="BQ2611" s="8">
        <v>0</v>
      </c>
      <c r="BR2611" s="8">
        <v>0</v>
      </c>
    </row>
    <row r="2612" spans="1:70" x14ac:dyDescent="0.25">
      <c r="A2612" s="6">
        <v>31338871</v>
      </c>
      <c r="B2612" t="s">
        <v>4571</v>
      </c>
      <c r="C2612" s="7" t="s">
        <v>101</v>
      </c>
      <c r="D2612" s="7" t="s">
        <v>94</v>
      </c>
      <c r="E2612" s="7" t="s">
        <v>95</v>
      </c>
      <c r="F2612" t="s">
        <v>2507</v>
      </c>
      <c r="G2612" t="s">
        <v>2508</v>
      </c>
      <c r="H2612" t="s">
        <v>4572</v>
      </c>
      <c r="I2612" t="s">
        <v>1987</v>
      </c>
      <c r="J2612" t="s">
        <v>508</v>
      </c>
      <c r="K2612" t="s">
        <v>2418</v>
      </c>
      <c r="L2612">
        <v>37.917160000000003</v>
      </c>
      <c r="M2612">
        <v>-122.34385</v>
      </c>
      <c r="N2612" s="7" t="s">
        <v>4573</v>
      </c>
      <c r="O2612" s="7"/>
      <c r="P2612" s="7" t="s">
        <v>4574</v>
      </c>
      <c r="Q2612" s="7" t="s">
        <v>141</v>
      </c>
      <c r="R2612" s="7"/>
      <c r="S2612" s="7"/>
      <c r="T2612" s="7"/>
      <c r="U2612" s="7"/>
      <c r="V2612" s="7" t="s">
        <v>101</v>
      </c>
      <c r="W2612" s="8">
        <v>0.66382575757575757</v>
      </c>
      <c r="X2612" s="8">
        <v>0</v>
      </c>
      <c r="Y2612" s="8">
        <v>0</v>
      </c>
      <c r="Z2612" s="8">
        <v>0.66382575757575757</v>
      </c>
      <c r="AA2612" s="8">
        <v>0.66382575757575757</v>
      </c>
      <c r="AB2612" s="8">
        <v>0</v>
      </c>
      <c r="AC2612" s="8">
        <v>0</v>
      </c>
      <c r="AD2612" s="8">
        <v>0.66382575757575757</v>
      </c>
      <c r="AE2612" s="8">
        <v>0</v>
      </c>
      <c r="AF2612" s="8">
        <v>0</v>
      </c>
      <c r="AG2612" s="8">
        <v>0</v>
      </c>
      <c r="AH2612" s="8">
        <v>0</v>
      </c>
      <c r="AI2612" s="8">
        <v>0</v>
      </c>
      <c r="AJ2612" s="8">
        <v>0</v>
      </c>
      <c r="AK2612" s="8">
        <v>0</v>
      </c>
      <c r="AL2612" s="8">
        <v>0</v>
      </c>
      <c r="AM2612" s="8">
        <v>0</v>
      </c>
      <c r="AN2612" s="8">
        <v>0</v>
      </c>
      <c r="AO2612" s="8">
        <v>0</v>
      </c>
      <c r="AP2612" s="8">
        <v>0</v>
      </c>
      <c r="AQ2612" s="8">
        <v>0</v>
      </c>
      <c r="AR2612" s="8">
        <v>0</v>
      </c>
      <c r="AS2612" s="8">
        <v>0</v>
      </c>
      <c r="AT2612" s="8">
        <v>0</v>
      </c>
      <c r="AU2612" s="7">
        <v>0</v>
      </c>
      <c r="AV2612" s="7">
        <v>0</v>
      </c>
      <c r="AW2612" s="7">
        <v>0</v>
      </c>
      <c r="AX2612" s="7">
        <v>0</v>
      </c>
      <c r="AY2612" s="7">
        <v>0</v>
      </c>
      <c r="AZ2612" s="7">
        <v>0</v>
      </c>
      <c r="BA2612" s="7">
        <v>0</v>
      </c>
      <c r="BB2612" s="7">
        <v>0</v>
      </c>
      <c r="BC2612" s="8">
        <v>0</v>
      </c>
      <c r="BD2612" s="8">
        <v>0</v>
      </c>
      <c r="BE2612" s="8">
        <v>0</v>
      </c>
      <c r="BF2612" s="8">
        <v>0</v>
      </c>
      <c r="BG2612" s="8">
        <v>0</v>
      </c>
      <c r="BH2612" s="8">
        <v>0</v>
      </c>
      <c r="BI2612" s="8">
        <v>0</v>
      </c>
      <c r="BJ2612" s="8">
        <v>0</v>
      </c>
      <c r="BK2612" s="8">
        <v>0</v>
      </c>
      <c r="BL2612" s="8">
        <v>0</v>
      </c>
      <c r="BM2612" s="8">
        <v>0</v>
      </c>
      <c r="BN2612" s="8">
        <v>0</v>
      </c>
      <c r="BO2612" s="8">
        <v>0</v>
      </c>
      <c r="BP2612" s="8">
        <v>0</v>
      </c>
      <c r="BQ2612" s="8">
        <v>0</v>
      </c>
      <c r="BR2612" s="8">
        <v>0</v>
      </c>
    </row>
    <row r="2613" spans="1:70" x14ac:dyDescent="0.25">
      <c r="A2613" s="6">
        <v>35374204</v>
      </c>
      <c r="B2613" t="s">
        <v>4575</v>
      </c>
      <c r="C2613" s="7" t="s">
        <v>421</v>
      </c>
      <c r="D2613" s="7" t="s">
        <v>2647</v>
      </c>
      <c r="E2613" s="7" t="s">
        <v>421</v>
      </c>
      <c r="F2613" t="s">
        <v>2507</v>
      </c>
      <c r="G2613" t="s">
        <v>2648</v>
      </c>
      <c r="H2613" t="s">
        <v>4576</v>
      </c>
      <c r="I2613" t="s">
        <v>2369</v>
      </c>
      <c r="J2613" t="s">
        <v>78</v>
      </c>
      <c r="K2613" t="s">
        <v>109</v>
      </c>
      <c r="L2613">
        <v>39.463700731199999</v>
      </c>
      <c r="M2613">
        <v>-120.84330091450001</v>
      </c>
      <c r="N2613" s="7" t="s">
        <v>2378</v>
      </c>
      <c r="O2613" s="7" t="s">
        <v>2379</v>
      </c>
      <c r="P2613" s="7" t="s">
        <v>2380</v>
      </c>
      <c r="Q2613" s="7" t="s">
        <v>170</v>
      </c>
      <c r="R2613" s="7">
        <v>1700</v>
      </c>
      <c r="S2613" s="7">
        <v>41</v>
      </c>
      <c r="T2613" s="7" t="s">
        <v>123</v>
      </c>
      <c r="U2613" s="7"/>
      <c r="V2613" s="7" t="s">
        <v>2625</v>
      </c>
      <c r="W2613" s="8">
        <v>0</v>
      </c>
      <c r="X2613" s="8">
        <v>6.7200757575757573</v>
      </c>
      <c r="Y2613" s="8">
        <v>0</v>
      </c>
      <c r="Z2613" s="8">
        <v>6.7200757575757573</v>
      </c>
      <c r="AA2613" s="8">
        <v>0</v>
      </c>
      <c r="AB2613" s="8">
        <v>0</v>
      </c>
      <c r="AC2613" s="8">
        <v>0</v>
      </c>
      <c r="AD2613" s="8">
        <v>0</v>
      </c>
      <c r="AE2613" s="8">
        <v>0</v>
      </c>
      <c r="AF2613" s="8">
        <v>0</v>
      </c>
      <c r="AG2613" s="8">
        <v>0</v>
      </c>
      <c r="AH2613" s="8">
        <v>0</v>
      </c>
      <c r="AI2613" s="8">
        <v>0</v>
      </c>
      <c r="AJ2613" s="8">
        <v>0</v>
      </c>
      <c r="AK2613" s="8">
        <v>0</v>
      </c>
      <c r="AL2613" s="8">
        <v>0</v>
      </c>
      <c r="AM2613" s="8">
        <v>0</v>
      </c>
      <c r="AN2613" s="8">
        <v>0</v>
      </c>
      <c r="AO2613" s="8">
        <v>0</v>
      </c>
      <c r="AP2613" s="8">
        <v>0</v>
      </c>
      <c r="AQ2613" s="8">
        <v>0</v>
      </c>
      <c r="AR2613" s="8">
        <v>0</v>
      </c>
      <c r="AS2613" s="8">
        <v>0</v>
      </c>
      <c r="AT2613" s="8">
        <v>0</v>
      </c>
      <c r="AU2613" s="7">
        <v>0</v>
      </c>
      <c r="AV2613" s="7">
        <v>0</v>
      </c>
      <c r="AW2613" s="7">
        <v>0</v>
      </c>
      <c r="AX2613" s="7">
        <v>0</v>
      </c>
      <c r="AY2613" s="7">
        <v>0</v>
      </c>
      <c r="AZ2613" s="7">
        <v>0</v>
      </c>
      <c r="BA2613" s="7">
        <v>0</v>
      </c>
      <c r="BB2613" s="7">
        <v>0</v>
      </c>
      <c r="BC2613" s="8">
        <v>0</v>
      </c>
      <c r="BD2613" s="8">
        <v>0</v>
      </c>
      <c r="BE2613" s="8">
        <v>0</v>
      </c>
      <c r="BF2613" s="8">
        <v>0</v>
      </c>
      <c r="BG2613" s="8">
        <v>0</v>
      </c>
      <c r="BH2613" s="8">
        <v>0</v>
      </c>
      <c r="BI2613" s="8">
        <v>0</v>
      </c>
      <c r="BJ2613" s="8">
        <v>0</v>
      </c>
      <c r="BK2613" s="8">
        <v>0</v>
      </c>
      <c r="BL2613" s="8">
        <v>6.7200757575757573</v>
      </c>
      <c r="BM2613" s="8">
        <v>0</v>
      </c>
      <c r="BN2613" s="8">
        <v>6.7200757575757573</v>
      </c>
      <c r="BO2613" s="8">
        <v>0</v>
      </c>
      <c r="BP2613" s="8">
        <v>0</v>
      </c>
      <c r="BQ2613" s="8">
        <v>0</v>
      </c>
      <c r="BR2613" s="8">
        <v>0</v>
      </c>
    </row>
    <row r="2614" spans="1:70" x14ac:dyDescent="0.25">
      <c r="A2614" s="6">
        <v>35374205</v>
      </c>
      <c r="B2614" t="s">
        <v>4577</v>
      </c>
      <c r="C2614" s="7" t="s">
        <v>421</v>
      </c>
      <c r="D2614" s="7" t="s">
        <v>2647</v>
      </c>
      <c r="E2614" s="7" t="s">
        <v>421</v>
      </c>
      <c r="F2614" t="s">
        <v>2507</v>
      </c>
      <c r="G2614" t="s">
        <v>2648</v>
      </c>
      <c r="H2614" t="s">
        <v>4576</v>
      </c>
      <c r="I2614" t="s">
        <v>2369</v>
      </c>
      <c r="J2614" t="s">
        <v>78</v>
      </c>
      <c r="K2614" t="s">
        <v>109</v>
      </c>
      <c r="L2614">
        <v>39.463399512899997</v>
      </c>
      <c r="M2614">
        <v>-120.8430190065</v>
      </c>
      <c r="N2614" s="7" t="s">
        <v>2378</v>
      </c>
      <c r="O2614" s="7" t="s">
        <v>2379</v>
      </c>
      <c r="P2614" s="7" t="s">
        <v>2380</v>
      </c>
      <c r="Q2614" s="7" t="s">
        <v>170</v>
      </c>
      <c r="R2614" s="7">
        <v>1700</v>
      </c>
      <c r="S2614" s="7">
        <v>41</v>
      </c>
      <c r="T2614" s="7" t="s">
        <v>123</v>
      </c>
      <c r="U2614" s="7"/>
      <c r="V2614" s="7" t="s">
        <v>2625</v>
      </c>
      <c r="W2614" s="8">
        <v>0</v>
      </c>
      <c r="X2614" s="8">
        <v>6.2399621212121215</v>
      </c>
      <c r="Y2614" s="8">
        <v>0</v>
      </c>
      <c r="Z2614" s="8">
        <v>6.2399621212121215</v>
      </c>
      <c r="AA2614" s="8">
        <v>0</v>
      </c>
      <c r="AB2614" s="8">
        <v>0</v>
      </c>
      <c r="AC2614" s="8">
        <v>0</v>
      </c>
      <c r="AD2614" s="8">
        <v>0</v>
      </c>
      <c r="AE2614" s="8">
        <v>0</v>
      </c>
      <c r="AF2614" s="8">
        <v>0</v>
      </c>
      <c r="AG2614" s="8">
        <v>0</v>
      </c>
      <c r="AH2614" s="8">
        <v>0</v>
      </c>
      <c r="AI2614" s="8">
        <v>0</v>
      </c>
      <c r="AJ2614" s="8">
        <v>0</v>
      </c>
      <c r="AK2614" s="8">
        <v>0</v>
      </c>
      <c r="AL2614" s="8">
        <v>0</v>
      </c>
      <c r="AM2614" s="8">
        <v>0</v>
      </c>
      <c r="AN2614" s="8">
        <v>0</v>
      </c>
      <c r="AO2614" s="8">
        <v>0</v>
      </c>
      <c r="AP2614" s="8">
        <v>0</v>
      </c>
      <c r="AQ2614" s="8">
        <v>0</v>
      </c>
      <c r="AR2614" s="8">
        <v>0</v>
      </c>
      <c r="AS2614" s="8">
        <v>0</v>
      </c>
      <c r="AT2614" s="8">
        <v>0</v>
      </c>
      <c r="AU2614" s="7">
        <v>0</v>
      </c>
      <c r="AV2614" s="7">
        <v>0</v>
      </c>
      <c r="AW2614" s="7">
        <v>0</v>
      </c>
      <c r="AX2614" s="7">
        <v>0</v>
      </c>
      <c r="AY2614" s="7">
        <v>0</v>
      </c>
      <c r="AZ2614" s="7">
        <v>0</v>
      </c>
      <c r="BA2614" s="7">
        <v>0</v>
      </c>
      <c r="BB2614" s="7">
        <v>0</v>
      </c>
      <c r="BC2614" s="8">
        <v>0</v>
      </c>
      <c r="BD2614" s="8">
        <v>0</v>
      </c>
      <c r="BE2614" s="8">
        <v>0</v>
      </c>
      <c r="BF2614" s="8">
        <v>0</v>
      </c>
      <c r="BG2614" s="8">
        <v>0</v>
      </c>
      <c r="BH2614" s="8">
        <v>0</v>
      </c>
      <c r="BI2614" s="8">
        <v>0</v>
      </c>
      <c r="BJ2614" s="8">
        <v>0</v>
      </c>
      <c r="BK2614" s="8">
        <v>0</v>
      </c>
      <c r="BL2614" s="8">
        <v>6.2399621212121215</v>
      </c>
      <c r="BM2614" s="8">
        <v>0</v>
      </c>
      <c r="BN2614" s="8">
        <v>6.2399621212121215</v>
      </c>
      <c r="BO2614" s="8">
        <v>0</v>
      </c>
      <c r="BP2614" s="8">
        <v>0</v>
      </c>
      <c r="BQ2614" s="8">
        <v>0</v>
      </c>
      <c r="BR2614" s="8">
        <v>0</v>
      </c>
    </row>
    <row r="2615" spans="1:70" x14ac:dyDescent="0.25">
      <c r="A2615" s="6">
        <v>35374206</v>
      </c>
      <c r="B2615" t="s">
        <v>4578</v>
      </c>
      <c r="C2615" s="7" t="s">
        <v>421</v>
      </c>
      <c r="D2615" s="7" t="s">
        <v>2647</v>
      </c>
      <c r="E2615" s="7" t="s">
        <v>421</v>
      </c>
      <c r="F2615" t="s">
        <v>2507</v>
      </c>
      <c r="G2615" t="s">
        <v>2648</v>
      </c>
      <c r="H2615" t="s">
        <v>1537</v>
      </c>
      <c r="I2615" t="s">
        <v>330</v>
      </c>
      <c r="J2615" t="s">
        <v>78</v>
      </c>
      <c r="K2615" t="s">
        <v>109</v>
      </c>
      <c r="L2615">
        <v>39.439294308900003</v>
      </c>
      <c r="M2615">
        <v>-120.8172973204</v>
      </c>
      <c r="N2615" s="7" t="s">
        <v>2378</v>
      </c>
      <c r="O2615" s="7" t="s">
        <v>2379</v>
      </c>
      <c r="P2615" s="7" t="s">
        <v>2380</v>
      </c>
      <c r="Q2615" s="7" t="s">
        <v>170</v>
      </c>
      <c r="R2615" s="7">
        <v>1700</v>
      </c>
      <c r="S2615" s="7">
        <v>41</v>
      </c>
      <c r="T2615" s="7" t="s">
        <v>123</v>
      </c>
      <c r="U2615" s="7"/>
      <c r="V2615" s="7" t="s">
        <v>3393</v>
      </c>
      <c r="W2615" s="8">
        <v>0</v>
      </c>
      <c r="X2615" s="8">
        <v>9.6899621212121207</v>
      </c>
      <c r="Y2615" s="8">
        <v>0</v>
      </c>
      <c r="Z2615" s="8">
        <v>9.6899621212121207</v>
      </c>
      <c r="AA2615" s="8">
        <v>0</v>
      </c>
      <c r="AB2615" s="8">
        <v>0</v>
      </c>
      <c r="AC2615" s="8">
        <v>0</v>
      </c>
      <c r="AD2615" s="8">
        <v>0</v>
      </c>
      <c r="AE2615" s="8">
        <v>0</v>
      </c>
      <c r="AF2615" s="8">
        <v>0</v>
      </c>
      <c r="AG2615" s="8">
        <v>0</v>
      </c>
      <c r="AH2615" s="8">
        <v>0</v>
      </c>
      <c r="AI2615" s="8">
        <v>0</v>
      </c>
      <c r="AJ2615" s="8">
        <v>0</v>
      </c>
      <c r="AK2615" s="8">
        <v>0</v>
      </c>
      <c r="AL2615" s="8">
        <v>0</v>
      </c>
      <c r="AM2615" s="8">
        <v>0</v>
      </c>
      <c r="AN2615" s="8">
        <v>0</v>
      </c>
      <c r="AO2615" s="8">
        <v>0</v>
      </c>
      <c r="AP2615" s="8">
        <v>0</v>
      </c>
      <c r="AQ2615" s="8">
        <v>0</v>
      </c>
      <c r="AR2615" s="8">
        <v>0</v>
      </c>
      <c r="AS2615" s="8">
        <v>0</v>
      </c>
      <c r="AT2615" s="8">
        <v>0</v>
      </c>
      <c r="AU2615" s="7">
        <v>0</v>
      </c>
      <c r="AV2615" s="7">
        <v>0</v>
      </c>
      <c r="AW2615" s="7">
        <v>0</v>
      </c>
      <c r="AX2615" s="7">
        <v>0</v>
      </c>
      <c r="AY2615" s="7">
        <v>0</v>
      </c>
      <c r="AZ2615" s="7">
        <v>0</v>
      </c>
      <c r="BA2615" s="7">
        <v>0</v>
      </c>
      <c r="BB2615" s="7">
        <v>0</v>
      </c>
      <c r="BC2615" s="8">
        <v>0</v>
      </c>
      <c r="BD2615" s="8">
        <v>0</v>
      </c>
      <c r="BE2615" s="8">
        <v>0</v>
      </c>
      <c r="BF2615" s="8">
        <v>0</v>
      </c>
      <c r="BG2615" s="8">
        <v>0</v>
      </c>
      <c r="BH2615" s="8">
        <v>9.6899621212121207</v>
      </c>
      <c r="BI2615" s="8">
        <v>0</v>
      </c>
      <c r="BJ2615" s="8">
        <v>9.6899621212121207</v>
      </c>
      <c r="BK2615" s="8">
        <v>0</v>
      </c>
      <c r="BL2615" s="8">
        <v>0</v>
      </c>
      <c r="BM2615" s="8">
        <v>0</v>
      </c>
      <c r="BN2615" s="8">
        <v>0</v>
      </c>
      <c r="BO2615" s="8">
        <v>0</v>
      </c>
      <c r="BP2615" s="8">
        <v>0</v>
      </c>
      <c r="BQ2615" s="8">
        <v>0</v>
      </c>
      <c r="BR2615" s="8">
        <v>0</v>
      </c>
    </row>
    <row r="2616" spans="1:70" x14ac:dyDescent="0.25">
      <c r="A2616" s="6">
        <v>35374208</v>
      </c>
      <c r="B2616" t="s">
        <v>4579</v>
      </c>
      <c r="C2616" s="7" t="s">
        <v>421</v>
      </c>
      <c r="D2616" s="7" t="s">
        <v>2647</v>
      </c>
      <c r="E2616" s="7" t="s">
        <v>421</v>
      </c>
      <c r="F2616" t="s">
        <v>2507</v>
      </c>
      <c r="G2616" t="s">
        <v>2648</v>
      </c>
      <c r="H2616" t="s">
        <v>1537</v>
      </c>
      <c r="I2616" t="s">
        <v>330</v>
      </c>
      <c r="J2616" t="s">
        <v>78</v>
      </c>
      <c r="K2616" t="s">
        <v>109</v>
      </c>
      <c r="L2616">
        <v>39.4389895232</v>
      </c>
      <c r="M2616">
        <v>-120.81692959590001</v>
      </c>
      <c r="N2616" s="7" t="s">
        <v>2378</v>
      </c>
      <c r="O2616" s="7" t="s">
        <v>2379</v>
      </c>
      <c r="P2616" s="7" t="s">
        <v>2380</v>
      </c>
      <c r="Q2616" s="7" t="s">
        <v>170</v>
      </c>
      <c r="R2616" s="7">
        <v>1700</v>
      </c>
      <c r="S2616" s="7">
        <v>41</v>
      </c>
      <c r="T2616" s="7" t="s">
        <v>123</v>
      </c>
      <c r="U2616" s="7"/>
      <c r="V2616" s="7" t="s">
        <v>2625</v>
      </c>
      <c r="W2616" s="8">
        <v>0</v>
      </c>
      <c r="X2616" s="8">
        <v>4.8899621212121209</v>
      </c>
      <c r="Y2616" s="8">
        <v>0</v>
      </c>
      <c r="Z2616" s="8">
        <v>4.8899621212121209</v>
      </c>
      <c r="AA2616" s="8">
        <v>0</v>
      </c>
      <c r="AB2616" s="8">
        <v>0</v>
      </c>
      <c r="AC2616" s="8">
        <v>0</v>
      </c>
      <c r="AD2616" s="8">
        <v>0</v>
      </c>
      <c r="AE2616" s="8">
        <v>0</v>
      </c>
      <c r="AF2616" s="8">
        <v>0</v>
      </c>
      <c r="AG2616" s="8">
        <v>0</v>
      </c>
      <c r="AH2616" s="8">
        <v>0</v>
      </c>
      <c r="AI2616" s="8">
        <v>0</v>
      </c>
      <c r="AJ2616" s="8">
        <v>0</v>
      </c>
      <c r="AK2616" s="8">
        <v>0</v>
      </c>
      <c r="AL2616" s="8">
        <v>0</v>
      </c>
      <c r="AM2616" s="8">
        <v>0</v>
      </c>
      <c r="AN2616" s="8">
        <v>0</v>
      </c>
      <c r="AO2616" s="8">
        <v>0</v>
      </c>
      <c r="AP2616" s="8">
        <v>0</v>
      </c>
      <c r="AQ2616" s="8">
        <v>0</v>
      </c>
      <c r="AR2616" s="8">
        <v>0</v>
      </c>
      <c r="AS2616" s="8">
        <v>0</v>
      </c>
      <c r="AT2616" s="8">
        <v>0</v>
      </c>
      <c r="AU2616" s="7">
        <v>0</v>
      </c>
      <c r="AV2616" s="7">
        <v>0</v>
      </c>
      <c r="AW2616" s="7">
        <v>0</v>
      </c>
      <c r="AX2616" s="7">
        <v>0</v>
      </c>
      <c r="AY2616" s="7">
        <v>0</v>
      </c>
      <c r="AZ2616" s="7">
        <v>0</v>
      </c>
      <c r="BA2616" s="7">
        <v>0</v>
      </c>
      <c r="BB2616" s="7">
        <v>0</v>
      </c>
      <c r="BC2616" s="8">
        <v>0</v>
      </c>
      <c r="BD2616" s="8">
        <v>0</v>
      </c>
      <c r="BE2616" s="8">
        <v>0</v>
      </c>
      <c r="BF2616" s="8">
        <v>0</v>
      </c>
      <c r="BG2616" s="8">
        <v>0</v>
      </c>
      <c r="BH2616" s="8">
        <v>0</v>
      </c>
      <c r="BI2616" s="8">
        <v>0</v>
      </c>
      <c r="BJ2616" s="8">
        <v>0</v>
      </c>
      <c r="BK2616" s="8">
        <v>0</v>
      </c>
      <c r="BL2616" s="8">
        <v>4.8899621212121209</v>
      </c>
      <c r="BM2616" s="8">
        <v>0</v>
      </c>
      <c r="BN2616" s="8">
        <v>4.8899621212121209</v>
      </c>
      <c r="BO2616" s="8">
        <v>0</v>
      </c>
      <c r="BP2616" s="8">
        <v>0</v>
      </c>
      <c r="BQ2616" s="8">
        <v>0</v>
      </c>
      <c r="BR2616" s="8">
        <v>0</v>
      </c>
    </row>
    <row r="2617" spans="1:70" x14ac:dyDescent="0.25">
      <c r="A2617" s="6">
        <v>35374443</v>
      </c>
      <c r="B2617" t="s">
        <v>4580</v>
      </c>
      <c r="C2617" s="7" t="s">
        <v>421</v>
      </c>
      <c r="D2617" s="7" t="s">
        <v>2647</v>
      </c>
      <c r="E2617" s="7" t="s">
        <v>421</v>
      </c>
      <c r="F2617" t="s">
        <v>2507</v>
      </c>
      <c r="G2617" t="s">
        <v>2648</v>
      </c>
      <c r="H2617" t="s">
        <v>1537</v>
      </c>
      <c r="I2617" t="s">
        <v>330</v>
      </c>
      <c r="J2617" t="s">
        <v>78</v>
      </c>
      <c r="K2617" t="s">
        <v>109</v>
      </c>
      <c r="L2617">
        <v>39.436702023000002</v>
      </c>
      <c r="M2617">
        <v>-120.81496540720001</v>
      </c>
      <c r="N2617" s="7" t="s">
        <v>2378</v>
      </c>
      <c r="O2617" s="7" t="s">
        <v>2379</v>
      </c>
      <c r="P2617" s="7" t="s">
        <v>2380</v>
      </c>
      <c r="Q2617" s="7" t="s">
        <v>170</v>
      </c>
      <c r="R2617" s="7">
        <v>1700</v>
      </c>
      <c r="S2617" s="7">
        <v>41</v>
      </c>
      <c r="T2617" s="7" t="s">
        <v>123</v>
      </c>
      <c r="U2617" s="7"/>
      <c r="V2617" s="7" t="s">
        <v>2625</v>
      </c>
      <c r="W2617" s="8">
        <v>0</v>
      </c>
      <c r="X2617" s="8">
        <v>6.770075757575758</v>
      </c>
      <c r="Y2617" s="8">
        <v>0</v>
      </c>
      <c r="Z2617" s="8">
        <v>6.770075757575758</v>
      </c>
      <c r="AA2617" s="8">
        <v>0</v>
      </c>
      <c r="AB2617" s="8">
        <v>0</v>
      </c>
      <c r="AC2617" s="8">
        <v>0</v>
      </c>
      <c r="AD2617" s="8">
        <v>0</v>
      </c>
      <c r="AE2617" s="8">
        <v>0</v>
      </c>
      <c r="AF2617" s="8">
        <v>0</v>
      </c>
      <c r="AG2617" s="8">
        <v>0</v>
      </c>
      <c r="AH2617" s="8">
        <v>0</v>
      </c>
      <c r="AI2617" s="8">
        <v>0</v>
      </c>
      <c r="AJ2617" s="8">
        <v>0</v>
      </c>
      <c r="AK2617" s="8">
        <v>0</v>
      </c>
      <c r="AL2617" s="8">
        <v>0</v>
      </c>
      <c r="AM2617" s="8">
        <v>0</v>
      </c>
      <c r="AN2617" s="8">
        <v>0</v>
      </c>
      <c r="AO2617" s="8">
        <v>0</v>
      </c>
      <c r="AP2617" s="8">
        <v>0</v>
      </c>
      <c r="AQ2617" s="8">
        <v>0</v>
      </c>
      <c r="AR2617" s="8">
        <v>0</v>
      </c>
      <c r="AS2617" s="8">
        <v>0</v>
      </c>
      <c r="AT2617" s="8">
        <v>0</v>
      </c>
      <c r="AU2617" s="7">
        <v>0</v>
      </c>
      <c r="AV2617" s="7">
        <v>0</v>
      </c>
      <c r="AW2617" s="7">
        <v>0</v>
      </c>
      <c r="AX2617" s="7">
        <v>0</v>
      </c>
      <c r="AY2617" s="7">
        <v>0</v>
      </c>
      <c r="AZ2617" s="7">
        <v>0</v>
      </c>
      <c r="BA2617" s="7">
        <v>0</v>
      </c>
      <c r="BB2617" s="7">
        <v>0</v>
      </c>
      <c r="BC2617" s="8">
        <v>0</v>
      </c>
      <c r="BD2617" s="8">
        <v>0</v>
      </c>
      <c r="BE2617" s="8">
        <v>0</v>
      </c>
      <c r="BF2617" s="8">
        <v>0</v>
      </c>
      <c r="BG2617" s="8">
        <v>0</v>
      </c>
      <c r="BH2617" s="8">
        <v>0</v>
      </c>
      <c r="BI2617" s="8">
        <v>0</v>
      </c>
      <c r="BJ2617" s="8">
        <v>0</v>
      </c>
      <c r="BK2617" s="8">
        <v>0</v>
      </c>
      <c r="BL2617" s="8">
        <v>6.770075757575758</v>
      </c>
      <c r="BM2617" s="8">
        <v>0</v>
      </c>
      <c r="BN2617" s="8">
        <v>6.770075757575758</v>
      </c>
      <c r="BO2617" s="8">
        <v>0</v>
      </c>
      <c r="BP2617" s="8">
        <v>0</v>
      </c>
      <c r="BQ2617" s="8">
        <v>0</v>
      </c>
      <c r="BR2617" s="8">
        <v>0</v>
      </c>
    </row>
    <row r="2618" spans="1:70" x14ac:dyDescent="0.25">
      <c r="A2618" s="6">
        <v>31207090</v>
      </c>
      <c r="B2618" t="s">
        <v>4581</v>
      </c>
      <c r="C2618" s="7" t="s">
        <v>101</v>
      </c>
      <c r="D2618" s="7" t="s">
        <v>94</v>
      </c>
      <c r="E2618" s="7" t="s">
        <v>95</v>
      </c>
      <c r="F2618" t="s">
        <v>2507</v>
      </c>
      <c r="G2618" t="s">
        <v>2508</v>
      </c>
      <c r="H2618" t="s">
        <v>4542</v>
      </c>
      <c r="I2618" t="s">
        <v>1229</v>
      </c>
      <c r="J2618" t="s">
        <v>153</v>
      </c>
      <c r="K2618" t="s">
        <v>154</v>
      </c>
      <c r="L2618">
        <v>37.8793285932</v>
      </c>
      <c r="M2618">
        <v>-122.54110590000001</v>
      </c>
      <c r="N2618" s="7" t="s">
        <v>4546</v>
      </c>
      <c r="O2618" s="7" t="s">
        <v>4582</v>
      </c>
      <c r="P2618" s="7" t="s">
        <v>4547</v>
      </c>
      <c r="Q2618" s="7" t="s">
        <v>170</v>
      </c>
      <c r="R2618" s="7">
        <v>3404</v>
      </c>
      <c r="S2618" s="7"/>
      <c r="T2618" s="7"/>
      <c r="U2618" s="7"/>
      <c r="V2618" s="7" t="s">
        <v>101</v>
      </c>
      <c r="W2618" s="8">
        <v>1.7967803030303031</v>
      </c>
      <c r="X2618" s="8">
        <v>0</v>
      </c>
      <c r="Y2618" s="8">
        <v>0</v>
      </c>
      <c r="Z2618" s="8">
        <v>1.7967803030303031</v>
      </c>
      <c r="AA2618" s="8">
        <v>0</v>
      </c>
      <c r="AB2618" s="8">
        <v>0</v>
      </c>
      <c r="AC2618" s="8">
        <v>0</v>
      </c>
      <c r="AD2618" s="8">
        <v>0</v>
      </c>
      <c r="AE2618" s="8">
        <v>0</v>
      </c>
      <c r="AF2618" s="8">
        <v>0</v>
      </c>
      <c r="AG2618" s="8">
        <v>0</v>
      </c>
      <c r="AH2618" s="8">
        <v>0</v>
      </c>
      <c r="AI2618" s="8">
        <v>1.7967803030303033</v>
      </c>
      <c r="AJ2618" s="8">
        <v>0</v>
      </c>
      <c r="AK2618" s="8">
        <v>0</v>
      </c>
      <c r="AL2618" s="8">
        <v>1.7967803030303033</v>
      </c>
      <c r="AM2618" s="8">
        <v>0</v>
      </c>
      <c r="AN2618" s="8">
        <v>0</v>
      </c>
      <c r="AO2618" s="8">
        <v>0</v>
      </c>
      <c r="AP2618" s="8">
        <v>0</v>
      </c>
      <c r="AQ2618" s="8">
        <v>0</v>
      </c>
      <c r="AR2618" s="8">
        <v>0</v>
      </c>
      <c r="AS2618" s="8">
        <v>0</v>
      </c>
      <c r="AT2618" s="8">
        <v>0</v>
      </c>
      <c r="AU2618" s="7">
        <v>0</v>
      </c>
      <c r="AV2618" s="7">
        <v>0</v>
      </c>
      <c r="AW2618" s="7">
        <v>0</v>
      </c>
      <c r="AX2618" s="7">
        <v>0</v>
      </c>
      <c r="AY2618" s="7">
        <v>0</v>
      </c>
      <c r="AZ2618" s="7">
        <v>0</v>
      </c>
      <c r="BA2618" s="7">
        <v>0</v>
      </c>
      <c r="BB2618" s="7">
        <v>0</v>
      </c>
      <c r="BC2618" s="8">
        <v>0</v>
      </c>
      <c r="BD2618" s="8">
        <v>0</v>
      </c>
      <c r="BE2618" s="8">
        <v>0</v>
      </c>
      <c r="BF2618" s="8">
        <v>0</v>
      </c>
      <c r="BG2618" s="8">
        <v>0</v>
      </c>
      <c r="BH2618" s="8">
        <v>0</v>
      </c>
      <c r="BI2618" s="8">
        <v>0</v>
      </c>
      <c r="BJ2618" s="8">
        <v>0</v>
      </c>
      <c r="BK2618" s="8">
        <v>0</v>
      </c>
      <c r="BL2618" s="8">
        <v>0</v>
      </c>
      <c r="BM2618" s="8">
        <v>0</v>
      </c>
      <c r="BN2618" s="8">
        <v>0</v>
      </c>
      <c r="BO2618" s="8">
        <v>0</v>
      </c>
      <c r="BP2618" s="8">
        <v>0</v>
      </c>
      <c r="BQ2618" s="8">
        <v>0</v>
      </c>
      <c r="BR2618" s="8">
        <v>0</v>
      </c>
    </row>
    <row r="2619" spans="1:70" x14ac:dyDescent="0.25">
      <c r="A2619" s="6">
        <v>35311894</v>
      </c>
      <c r="B2619" t="s">
        <v>4583</v>
      </c>
      <c r="C2619" s="7" t="s">
        <v>86</v>
      </c>
      <c r="D2619" s="7" t="s">
        <v>94</v>
      </c>
      <c r="E2619" s="7" t="s">
        <v>87</v>
      </c>
      <c r="F2619" t="s">
        <v>2507</v>
      </c>
      <c r="G2619" t="s">
        <v>2508</v>
      </c>
      <c r="H2619" t="s">
        <v>1464</v>
      </c>
      <c r="I2619" t="s">
        <v>118</v>
      </c>
      <c r="J2619" t="s">
        <v>78</v>
      </c>
      <c r="K2619" t="s">
        <v>79</v>
      </c>
      <c r="L2619">
        <v>40.476787443299997</v>
      </c>
      <c r="M2619">
        <v>-122.2275935782</v>
      </c>
      <c r="N2619" s="7" t="s">
        <v>4584</v>
      </c>
      <c r="O2619" s="7" t="s">
        <v>4585</v>
      </c>
      <c r="P2619" s="7" t="s">
        <v>4586</v>
      </c>
      <c r="Q2619" s="7" t="s">
        <v>141</v>
      </c>
      <c r="R2619" s="7">
        <v>143</v>
      </c>
      <c r="S2619" s="7">
        <v>3058</v>
      </c>
      <c r="T2619" s="7" t="s">
        <v>220</v>
      </c>
      <c r="U2619" s="7"/>
      <c r="V2619" s="7" t="s">
        <v>362</v>
      </c>
      <c r="W2619" s="8">
        <v>0.67632575757575752</v>
      </c>
      <c r="X2619" s="8">
        <v>0</v>
      </c>
      <c r="Y2619" s="8">
        <v>0</v>
      </c>
      <c r="Z2619" s="8">
        <v>0.67632575757575752</v>
      </c>
      <c r="AA2619" s="8">
        <v>0</v>
      </c>
      <c r="AB2619" s="8">
        <v>0</v>
      </c>
      <c r="AC2619" s="8">
        <v>0</v>
      </c>
      <c r="AD2619" s="8">
        <v>0</v>
      </c>
      <c r="AE2619" s="8">
        <v>0</v>
      </c>
      <c r="AF2619" s="8">
        <v>0</v>
      </c>
      <c r="AG2619" s="8">
        <v>0</v>
      </c>
      <c r="AH2619" s="8">
        <v>0</v>
      </c>
      <c r="AI2619" s="8">
        <v>0</v>
      </c>
      <c r="AJ2619" s="8">
        <v>0</v>
      </c>
      <c r="AK2619" s="8">
        <v>0</v>
      </c>
      <c r="AL2619" s="8">
        <v>0</v>
      </c>
      <c r="AM2619" s="8">
        <v>0</v>
      </c>
      <c r="AN2619" s="8">
        <v>0</v>
      </c>
      <c r="AO2619" s="8">
        <v>0</v>
      </c>
      <c r="AP2619" s="8">
        <v>0</v>
      </c>
      <c r="AQ2619" s="8">
        <v>0</v>
      </c>
      <c r="AR2619" s="8">
        <v>0</v>
      </c>
      <c r="AS2619" s="8">
        <v>0</v>
      </c>
      <c r="AT2619" s="8">
        <v>0</v>
      </c>
      <c r="AU2619" s="7">
        <v>0</v>
      </c>
      <c r="AV2619" s="7">
        <v>0</v>
      </c>
      <c r="AW2619" s="7">
        <v>0</v>
      </c>
      <c r="AX2619" s="7">
        <v>0</v>
      </c>
      <c r="AY2619" s="7">
        <v>0</v>
      </c>
      <c r="AZ2619" s="7">
        <v>0</v>
      </c>
      <c r="BA2619" s="7">
        <v>0</v>
      </c>
      <c r="BB2619" s="7">
        <v>0</v>
      </c>
      <c r="BC2619" s="8">
        <v>0</v>
      </c>
      <c r="BD2619" s="8">
        <v>0</v>
      </c>
      <c r="BE2619" s="8">
        <v>0</v>
      </c>
      <c r="BF2619" s="8">
        <v>0</v>
      </c>
      <c r="BG2619" s="8">
        <v>0.67632575757575752</v>
      </c>
      <c r="BH2619" s="8">
        <v>0</v>
      </c>
      <c r="BI2619" s="8">
        <v>0</v>
      </c>
      <c r="BJ2619" s="8">
        <v>0.67632575757575752</v>
      </c>
      <c r="BK2619" s="8">
        <v>0</v>
      </c>
      <c r="BL2619" s="8">
        <v>0</v>
      </c>
      <c r="BM2619" s="8">
        <v>0</v>
      </c>
      <c r="BN2619" s="8">
        <v>0</v>
      </c>
      <c r="BO2619" s="8">
        <v>0</v>
      </c>
      <c r="BP2619" s="8">
        <v>0</v>
      </c>
      <c r="BQ2619" s="8">
        <v>0</v>
      </c>
      <c r="BR2619" s="8">
        <v>0</v>
      </c>
    </row>
    <row r="2620" spans="1:70" x14ac:dyDescent="0.25">
      <c r="A2620" s="6">
        <v>35298571</v>
      </c>
      <c r="B2620" t="s">
        <v>4587</v>
      </c>
      <c r="C2620" s="7" t="s">
        <v>71</v>
      </c>
      <c r="D2620" s="7" t="s">
        <v>94</v>
      </c>
      <c r="E2620" s="7" t="s">
        <v>73</v>
      </c>
      <c r="F2620" t="s">
        <v>2507</v>
      </c>
      <c r="G2620" t="s">
        <v>2508</v>
      </c>
      <c r="H2620" t="s">
        <v>1464</v>
      </c>
      <c r="I2620" t="s">
        <v>118</v>
      </c>
      <c r="J2620" t="s">
        <v>78</v>
      </c>
      <c r="K2620" t="s">
        <v>79</v>
      </c>
      <c r="L2620">
        <v>40.469027333500001</v>
      </c>
      <c r="M2620">
        <v>-122.2541528945</v>
      </c>
      <c r="N2620" s="7" t="s">
        <v>4584</v>
      </c>
      <c r="O2620" s="7" t="s">
        <v>4585</v>
      </c>
      <c r="P2620" s="7" t="s">
        <v>4586</v>
      </c>
      <c r="Q2620" s="7" t="s">
        <v>141</v>
      </c>
      <c r="R2620" s="7">
        <v>143</v>
      </c>
      <c r="S2620" s="7">
        <v>3058</v>
      </c>
      <c r="T2620" s="7" t="s">
        <v>220</v>
      </c>
      <c r="U2620" s="7" t="s">
        <v>211</v>
      </c>
      <c r="V2620" s="7" t="s">
        <v>80</v>
      </c>
      <c r="W2620" s="8">
        <v>0</v>
      </c>
      <c r="X2620" s="8">
        <v>0.34015151515151515</v>
      </c>
      <c r="Y2620" s="8">
        <v>0</v>
      </c>
      <c r="Z2620" s="8">
        <v>0.34015151515151515</v>
      </c>
      <c r="AA2620" s="8">
        <v>0</v>
      </c>
      <c r="AB2620" s="8">
        <v>0</v>
      </c>
      <c r="AC2620" s="8">
        <v>0</v>
      </c>
      <c r="AD2620" s="8">
        <v>0</v>
      </c>
      <c r="AE2620" s="8">
        <v>0</v>
      </c>
      <c r="AF2620" s="8">
        <v>0</v>
      </c>
      <c r="AG2620" s="8">
        <v>0</v>
      </c>
      <c r="AH2620" s="8">
        <v>0</v>
      </c>
      <c r="AI2620" s="8">
        <v>0</v>
      </c>
      <c r="AJ2620" s="8">
        <v>0</v>
      </c>
      <c r="AK2620" s="8">
        <v>0</v>
      </c>
      <c r="AL2620" s="8">
        <v>0</v>
      </c>
      <c r="AM2620" s="8">
        <v>0</v>
      </c>
      <c r="AN2620" s="8">
        <v>0</v>
      </c>
      <c r="AO2620" s="8">
        <v>0</v>
      </c>
      <c r="AP2620" s="8">
        <v>0</v>
      </c>
      <c r="AQ2620" s="8">
        <v>0</v>
      </c>
      <c r="AR2620" s="8">
        <v>0</v>
      </c>
      <c r="AS2620" s="8">
        <v>0</v>
      </c>
      <c r="AT2620" s="8">
        <v>0</v>
      </c>
      <c r="AU2620" s="7">
        <v>0</v>
      </c>
      <c r="AV2620" s="7">
        <v>0</v>
      </c>
      <c r="AW2620" s="7">
        <v>0</v>
      </c>
      <c r="AX2620" s="7">
        <v>0</v>
      </c>
      <c r="AY2620" s="7">
        <v>0</v>
      </c>
      <c r="AZ2620" s="7">
        <v>0.34015151515151515</v>
      </c>
      <c r="BA2620" s="7">
        <v>0</v>
      </c>
      <c r="BB2620" s="7">
        <v>0.34015151515151515</v>
      </c>
      <c r="BC2620" s="8">
        <v>0</v>
      </c>
      <c r="BD2620" s="8">
        <v>0</v>
      </c>
      <c r="BE2620" s="8">
        <v>0</v>
      </c>
      <c r="BF2620" s="8">
        <v>0</v>
      </c>
      <c r="BG2620" s="8">
        <v>0</v>
      </c>
      <c r="BH2620" s="8">
        <v>0</v>
      </c>
      <c r="BI2620" s="8">
        <v>0</v>
      </c>
      <c r="BJ2620" s="8">
        <v>0</v>
      </c>
      <c r="BK2620" s="8">
        <v>0</v>
      </c>
      <c r="BL2620" s="8">
        <v>0</v>
      </c>
      <c r="BM2620" s="8">
        <v>0</v>
      </c>
      <c r="BN2620" s="8">
        <v>0</v>
      </c>
      <c r="BO2620" s="8">
        <v>0</v>
      </c>
      <c r="BP2620" s="8">
        <v>0</v>
      </c>
      <c r="BQ2620" s="8">
        <v>0</v>
      </c>
      <c r="BR2620" s="8">
        <v>0</v>
      </c>
    </row>
    <row r="2621" spans="1:70" x14ac:dyDescent="0.25">
      <c r="A2621" s="6">
        <v>35331303</v>
      </c>
      <c r="B2621" t="s">
        <v>4588</v>
      </c>
      <c r="C2621" s="7" t="s">
        <v>86</v>
      </c>
      <c r="D2621" s="7" t="s">
        <v>94</v>
      </c>
      <c r="E2621" s="7" t="s">
        <v>87</v>
      </c>
      <c r="F2621" t="s">
        <v>2507</v>
      </c>
      <c r="G2621" t="s">
        <v>2508</v>
      </c>
      <c r="H2621" t="s">
        <v>1464</v>
      </c>
      <c r="I2621" t="s">
        <v>118</v>
      </c>
      <c r="J2621" t="s">
        <v>78</v>
      </c>
      <c r="K2621" t="s">
        <v>79</v>
      </c>
      <c r="L2621">
        <v>40.4832023218</v>
      </c>
      <c r="M2621">
        <v>-122.21400090349999</v>
      </c>
      <c r="N2621" s="7" t="s">
        <v>4584</v>
      </c>
      <c r="O2621" s="7" t="s">
        <v>4585</v>
      </c>
      <c r="P2621" s="7" t="s">
        <v>4586</v>
      </c>
      <c r="Q2621" s="7" t="s">
        <v>141</v>
      </c>
      <c r="R2621" s="7">
        <v>143</v>
      </c>
      <c r="S2621" s="7">
        <v>3058</v>
      </c>
      <c r="T2621" s="7" t="s">
        <v>220</v>
      </c>
      <c r="U2621" s="7"/>
      <c r="V2621" s="7" t="s">
        <v>362</v>
      </c>
      <c r="W2621" s="8">
        <v>1.1837121212121211</v>
      </c>
      <c r="X2621" s="8">
        <v>0</v>
      </c>
      <c r="Y2621" s="8">
        <v>0.1</v>
      </c>
      <c r="Z2621" s="8">
        <v>1.2837121212121212</v>
      </c>
      <c r="AA2621" s="8">
        <v>0</v>
      </c>
      <c r="AB2621" s="8">
        <v>0</v>
      </c>
      <c r="AC2621" s="8">
        <v>0</v>
      </c>
      <c r="AD2621" s="8">
        <v>0</v>
      </c>
      <c r="AE2621" s="8">
        <v>0</v>
      </c>
      <c r="AF2621" s="8">
        <v>0</v>
      </c>
      <c r="AG2621" s="8">
        <v>0</v>
      </c>
      <c r="AH2621" s="8">
        <v>0</v>
      </c>
      <c r="AI2621" s="8">
        <v>0</v>
      </c>
      <c r="AJ2621" s="8">
        <v>0</v>
      </c>
      <c r="AK2621" s="8">
        <v>0</v>
      </c>
      <c r="AL2621" s="8">
        <v>0</v>
      </c>
      <c r="AM2621" s="8">
        <v>0</v>
      </c>
      <c r="AN2621" s="8">
        <v>0</v>
      </c>
      <c r="AO2621" s="8">
        <v>0</v>
      </c>
      <c r="AP2621" s="8">
        <v>0</v>
      </c>
      <c r="AQ2621" s="8">
        <v>0</v>
      </c>
      <c r="AR2621" s="8">
        <v>0</v>
      </c>
      <c r="AS2621" s="8">
        <v>0</v>
      </c>
      <c r="AT2621" s="8">
        <v>0</v>
      </c>
      <c r="AU2621" s="7">
        <v>0</v>
      </c>
      <c r="AV2621" s="7">
        <v>0</v>
      </c>
      <c r="AW2621" s="7">
        <v>0</v>
      </c>
      <c r="AX2621" s="7">
        <v>0</v>
      </c>
      <c r="AY2621" s="7">
        <v>0</v>
      </c>
      <c r="AZ2621" s="7">
        <v>0</v>
      </c>
      <c r="BA2621" s="7">
        <v>0</v>
      </c>
      <c r="BB2621" s="7">
        <v>0</v>
      </c>
      <c r="BC2621" s="8">
        <v>0</v>
      </c>
      <c r="BD2621" s="8">
        <v>0</v>
      </c>
      <c r="BE2621" s="8">
        <v>0</v>
      </c>
      <c r="BF2621" s="8">
        <v>0</v>
      </c>
      <c r="BG2621" s="8">
        <v>1.1837121212121211</v>
      </c>
      <c r="BH2621" s="8">
        <v>0</v>
      </c>
      <c r="BI2621" s="8">
        <v>0.1</v>
      </c>
      <c r="BJ2621" s="8">
        <v>1.283712121212121</v>
      </c>
      <c r="BK2621" s="8">
        <v>0</v>
      </c>
      <c r="BL2621" s="8">
        <v>0</v>
      </c>
      <c r="BM2621" s="8">
        <v>0</v>
      </c>
      <c r="BN2621" s="8">
        <v>0</v>
      </c>
      <c r="BO2621" s="8">
        <v>0</v>
      </c>
      <c r="BP2621" s="8">
        <v>0</v>
      </c>
      <c r="BQ2621" s="8">
        <v>0</v>
      </c>
      <c r="BR2621" s="8">
        <v>0</v>
      </c>
    </row>
    <row r="2622" spans="1:70" x14ac:dyDescent="0.25">
      <c r="A2622" s="6">
        <v>35331304</v>
      </c>
      <c r="B2622" t="s">
        <v>4589</v>
      </c>
      <c r="C2622" s="7" t="s">
        <v>86</v>
      </c>
      <c r="D2622" s="7" t="s">
        <v>94</v>
      </c>
      <c r="E2622" s="7" t="s">
        <v>87</v>
      </c>
      <c r="F2622" t="s">
        <v>2507</v>
      </c>
      <c r="G2622" t="s">
        <v>2508</v>
      </c>
      <c r="H2622" t="s">
        <v>1464</v>
      </c>
      <c r="I2622" t="s">
        <v>118</v>
      </c>
      <c r="J2622" t="s">
        <v>78</v>
      </c>
      <c r="K2622" t="s">
        <v>79</v>
      </c>
      <c r="L2622">
        <v>40.482871924599998</v>
      </c>
      <c r="M2622">
        <v>-122.205695582</v>
      </c>
      <c r="N2622" s="7" t="s">
        <v>4584</v>
      </c>
      <c r="O2622" s="7" t="s">
        <v>4585</v>
      </c>
      <c r="P2622" s="7" t="s">
        <v>4586</v>
      </c>
      <c r="Q2622" s="7" t="s">
        <v>141</v>
      </c>
      <c r="R2622" s="7">
        <v>143</v>
      </c>
      <c r="S2622" s="7">
        <v>3058</v>
      </c>
      <c r="T2622" s="7" t="s">
        <v>220</v>
      </c>
      <c r="U2622" s="7"/>
      <c r="V2622" s="7" t="s">
        <v>362</v>
      </c>
      <c r="W2622" s="8">
        <v>1.1200757575757576</v>
      </c>
      <c r="X2622" s="8">
        <v>0</v>
      </c>
      <c r="Y2622" s="8">
        <v>0</v>
      </c>
      <c r="Z2622" s="8">
        <v>1.1200757575757576</v>
      </c>
      <c r="AA2622" s="8">
        <v>0</v>
      </c>
      <c r="AB2622" s="8">
        <v>0</v>
      </c>
      <c r="AC2622" s="8">
        <v>0</v>
      </c>
      <c r="AD2622" s="8">
        <v>0</v>
      </c>
      <c r="AE2622" s="8">
        <v>0</v>
      </c>
      <c r="AF2622" s="8">
        <v>0</v>
      </c>
      <c r="AG2622" s="8">
        <v>0</v>
      </c>
      <c r="AH2622" s="8">
        <v>0</v>
      </c>
      <c r="AI2622" s="8">
        <v>0</v>
      </c>
      <c r="AJ2622" s="8">
        <v>0</v>
      </c>
      <c r="AK2622" s="8">
        <v>0</v>
      </c>
      <c r="AL2622" s="8">
        <v>0</v>
      </c>
      <c r="AM2622" s="8">
        <v>0</v>
      </c>
      <c r="AN2622" s="8">
        <v>0</v>
      </c>
      <c r="AO2622" s="8">
        <v>0</v>
      </c>
      <c r="AP2622" s="8">
        <v>0</v>
      </c>
      <c r="AQ2622" s="8">
        <v>0</v>
      </c>
      <c r="AR2622" s="8">
        <v>0</v>
      </c>
      <c r="AS2622" s="8">
        <v>0</v>
      </c>
      <c r="AT2622" s="8">
        <v>0</v>
      </c>
      <c r="AU2622" s="7">
        <v>0</v>
      </c>
      <c r="AV2622" s="7">
        <v>0</v>
      </c>
      <c r="AW2622" s="7">
        <v>0</v>
      </c>
      <c r="AX2622" s="7">
        <v>0</v>
      </c>
      <c r="AY2622" s="7">
        <v>0</v>
      </c>
      <c r="AZ2622" s="7">
        <v>0</v>
      </c>
      <c r="BA2622" s="7">
        <v>0</v>
      </c>
      <c r="BB2622" s="7">
        <v>0</v>
      </c>
      <c r="BC2622" s="8">
        <v>0</v>
      </c>
      <c r="BD2622" s="8">
        <v>0</v>
      </c>
      <c r="BE2622" s="8">
        <v>0</v>
      </c>
      <c r="BF2622" s="8">
        <v>0</v>
      </c>
      <c r="BG2622" s="8">
        <v>1.1200757575757576</v>
      </c>
      <c r="BH2622" s="8">
        <v>0</v>
      </c>
      <c r="BI2622" s="8">
        <v>0</v>
      </c>
      <c r="BJ2622" s="8">
        <v>1.1200757575757576</v>
      </c>
      <c r="BK2622" s="8">
        <v>0</v>
      </c>
      <c r="BL2622" s="8">
        <v>0</v>
      </c>
      <c r="BM2622" s="8">
        <v>0</v>
      </c>
      <c r="BN2622" s="8">
        <v>0</v>
      </c>
      <c r="BO2622" s="8">
        <v>0</v>
      </c>
      <c r="BP2622" s="8">
        <v>0</v>
      </c>
      <c r="BQ2622" s="8">
        <v>0</v>
      </c>
      <c r="BR2622" s="8">
        <v>0</v>
      </c>
    </row>
    <row r="2623" spans="1:70" x14ac:dyDescent="0.25">
      <c r="A2623" s="6">
        <v>35331305</v>
      </c>
      <c r="B2623" t="s">
        <v>4590</v>
      </c>
      <c r="C2623" s="7" t="s">
        <v>71</v>
      </c>
      <c r="D2623" s="7" t="s">
        <v>94</v>
      </c>
      <c r="E2623" s="7" t="s">
        <v>73</v>
      </c>
      <c r="F2623" t="s">
        <v>2507</v>
      </c>
      <c r="G2623" t="s">
        <v>2508</v>
      </c>
      <c r="H2623" t="s">
        <v>1464</v>
      </c>
      <c r="I2623" t="s">
        <v>118</v>
      </c>
      <c r="J2623" t="s">
        <v>78</v>
      </c>
      <c r="K2623" t="s">
        <v>79</v>
      </c>
      <c r="L2623">
        <v>40.469940321300001</v>
      </c>
      <c r="M2623">
        <v>-122.2473151519</v>
      </c>
      <c r="N2623" s="7" t="s">
        <v>4584</v>
      </c>
      <c r="O2623" s="7" t="s">
        <v>4585</v>
      </c>
      <c r="P2623" s="7" t="s">
        <v>4586</v>
      </c>
      <c r="Q2623" s="7" t="s">
        <v>141</v>
      </c>
      <c r="R2623" s="7">
        <v>143</v>
      </c>
      <c r="S2623" s="7">
        <v>3058</v>
      </c>
      <c r="T2623" s="7" t="s">
        <v>220</v>
      </c>
      <c r="U2623" s="7" t="s">
        <v>211</v>
      </c>
      <c r="V2623" s="7" t="s">
        <v>80</v>
      </c>
      <c r="W2623" s="8">
        <v>0</v>
      </c>
      <c r="X2623" s="8">
        <v>0.50416666666666665</v>
      </c>
      <c r="Y2623" s="8">
        <v>0</v>
      </c>
      <c r="Z2623" s="8">
        <v>0.50416666666666665</v>
      </c>
      <c r="AA2623" s="8">
        <v>0</v>
      </c>
      <c r="AB2623" s="8">
        <v>0</v>
      </c>
      <c r="AC2623" s="8">
        <v>0</v>
      </c>
      <c r="AD2623" s="8">
        <v>0</v>
      </c>
      <c r="AE2623" s="8">
        <v>0</v>
      </c>
      <c r="AF2623" s="8">
        <v>0</v>
      </c>
      <c r="AG2623" s="8">
        <v>0</v>
      </c>
      <c r="AH2623" s="8">
        <v>0</v>
      </c>
      <c r="AI2623" s="8">
        <v>0</v>
      </c>
      <c r="AJ2623" s="8">
        <v>0</v>
      </c>
      <c r="AK2623" s="8">
        <v>0</v>
      </c>
      <c r="AL2623" s="8">
        <v>0</v>
      </c>
      <c r="AM2623" s="8">
        <v>0</v>
      </c>
      <c r="AN2623" s="8">
        <v>0</v>
      </c>
      <c r="AO2623" s="8">
        <v>0</v>
      </c>
      <c r="AP2623" s="8">
        <v>0</v>
      </c>
      <c r="AQ2623" s="8">
        <v>0</v>
      </c>
      <c r="AR2623" s="8">
        <v>0</v>
      </c>
      <c r="AS2623" s="8">
        <v>0</v>
      </c>
      <c r="AT2623" s="8">
        <v>0</v>
      </c>
      <c r="AU2623" s="7">
        <v>0</v>
      </c>
      <c r="AV2623" s="7">
        <v>0</v>
      </c>
      <c r="AW2623" s="7">
        <v>0</v>
      </c>
      <c r="AX2623" s="7">
        <v>0</v>
      </c>
      <c r="AY2623" s="7">
        <v>0</v>
      </c>
      <c r="AZ2623" s="7">
        <v>0.50416666666666665</v>
      </c>
      <c r="BA2623" s="7">
        <v>0</v>
      </c>
      <c r="BB2623" s="7">
        <v>0.50416666666666665</v>
      </c>
      <c r="BC2623" s="8">
        <v>0</v>
      </c>
      <c r="BD2623" s="8">
        <v>0</v>
      </c>
      <c r="BE2623" s="8">
        <v>0</v>
      </c>
      <c r="BF2623" s="8">
        <v>0</v>
      </c>
      <c r="BG2623" s="8">
        <v>0</v>
      </c>
      <c r="BH2623" s="8">
        <v>0</v>
      </c>
      <c r="BI2623" s="8">
        <v>0</v>
      </c>
      <c r="BJ2623" s="8">
        <v>0</v>
      </c>
      <c r="BK2623" s="8">
        <v>0</v>
      </c>
      <c r="BL2623" s="8">
        <v>0</v>
      </c>
      <c r="BM2623" s="8">
        <v>0</v>
      </c>
      <c r="BN2623" s="8">
        <v>0</v>
      </c>
      <c r="BO2623" s="8">
        <v>0</v>
      </c>
      <c r="BP2623" s="8">
        <v>0</v>
      </c>
      <c r="BQ2623" s="8">
        <v>0</v>
      </c>
      <c r="BR2623" s="8">
        <v>0</v>
      </c>
    </row>
    <row r="2624" spans="1:70" x14ac:dyDescent="0.25">
      <c r="A2624" s="6">
        <v>35330815</v>
      </c>
      <c r="B2624" t="s">
        <v>4591</v>
      </c>
      <c r="C2624" s="7" t="s">
        <v>86</v>
      </c>
      <c r="D2624" s="7" t="s">
        <v>94</v>
      </c>
      <c r="E2624" s="7" t="s">
        <v>87</v>
      </c>
      <c r="F2624" t="s">
        <v>2507</v>
      </c>
      <c r="G2624" t="s">
        <v>2508</v>
      </c>
      <c r="H2624" t="s">
        <v>1464</v>
      </c>
      <c r="I2624" t="s">
        <v>118</v>
      </c>
      <c r="J2624" t="s">
        <v>78</v>
      </c>
      <c r="K2624" t="s">
        <v>79</v>
      </c>
      <c r="L2624">
        <v>40.4791625971</v>
      </c>
      <c r="M2624">
        <v>-122.2644548353</v>
      </c>
      <c r="N2624" s="7" t="s">
        <v>4584</v>
      </c>
      <c r="O2624" s="7" t="s">
        <v>4592</v>
      </c>
      <c r="P2624" s="7" t="s">
        <v>4586</v>
      </c>
      <c r="Q2624" s="7" t="s">
        <v>141</v>
      </c>
      <c r="R2624" s="7">
        <v>262</v>
      </c>
      <c r="S2624" s="7">
        <v>3263</v>
      </c>
      <c r="T2624" s="7" t="s">
        <v>220</v>
      </c>
      <c r="U2624" s="7" t="s">
        <v>211</v>
      </c>
      <c r="V2624" s="7" t="s">
        <v>80</v>
      </c>
      <c r="W2624" s="8">
        <v>0</v>
      </c>
      <c r="X2624" s="8">
        <v>0.51553030303030301</v>
      </c>
      <c r="Y2624" s="8">
        <v>0</v>
      </c>
      <c r="Z2624" s="8">
        <v>0.51553030303030301</v>
      </c>
      <c r="AA2624" s="8">
        <v>0</v>
      </c>
      <c r="AB2624" s="8">
        <v>0</v>
      </c>
      <c r="AC2624" s="8">
        <v>0</v>
      </c>
      <c r="AD2624" s="8">
        <v>0</v>
      </c>
      <c r="AE2624" s="8">
        <v>0</v>
      </c>
      <c r="AF2624" s="8">
        <v>0</v>
      </c>
      <c r="AG2624" s="8">
        <v>0</v>
      </c>
      <c r="AH2624" s="8">
        <v>0</v>
      </c>
      <c r="AI2624" s="8">
        <v>0</v>
      </c>
      <c r="AJ2624" s="8">
        <v>0</v>
      </c>
      <c r="AK2624" s="8">
        <v>0</v>
      </c>
      <c r="AL2624" s="8">
        <v>0</v>
      </c>
      <c r="AM2624" s="8">
        <v>0</v>
      </c>
      <c r="AN2624" s="8">
        <v>0</v>
      </c>
      <c r="AO2624" s="8">
        <v>0</v>
      </c>
      <c r="AP2624" s="8">
        <v>0</v>
      </c>
      <c r="AQ2624" s="8">
        <v>0</v>
      </c>
      <c r="AR2624" s="8">
        <v>0</v>
      </c>
      <c r="AS2624" s="8">
        <v>0</v>
      </c>
      <c r="AT2624" s="8">
        <v>0</v>
      </c>
      <c r="AU2624" s="7">
        <v>0</v>
      </c>
      <c r="AV2624" s="7">
        <v>0</v>
      </c>
      <c r="AW2624" s="7">
        <v>0</v>
      </c>
      <c r="AX2624" s="7">
        <v>0</v>
      </c>
      <c r="AY2624" s="7">
        <v>0</v>
      </c>
      <c r="AZ2624" s="7">
        <v>0.51553030303030301</v>
      </c>
      <c r="BA2624" s="7">
        <v>0</v>
      </c>
      <c r="BB2624" s="7">
        <v>0.51553030303030301</v>
      </c>
      <c r="BC2624" s="8">
        <v>0</v>
      </c>
      <c r="BD2624" s="8">
        <v>0</v>
      </c>
      <c r="BE2624" s="8">
        <v>0</v>
      </c>
      <c r="BF2624" s="8">
        <v>0</v>
      </c>
      <c r="BG2624" s="8">
        <v>0</v>
      </c>
      <c r="BH2624" s="8">
        <v>0</v>
      </c>
      <c r="BI2624" s="8">
        <v>0</v>
      </c>
      <c r="BJ2624" s="8">
        <v>0</v>
      </c>
      <c r="BK2624" s="8">
        <v>0</v>
      </c>
      <c r="BL2624" s="8">
        <v>0</v>
      </c>
      <c r="BM2624" s="8">
        <v>0</v>
      </c>
      <c r="BN2624" s="8">
        <v>0</v>
      </c>
      <c r="BO2624" s="8">
        <v>0</v>
      </c>
      <c r="BP2624" s="8">
        <v>0</v>
      </c>
      <c r="BQ2624" s="8">
        <v>0</v>
      </c>
      <c r="BR2624" s="8">
        <v>0</v>
      </c>
    </row>
    <row r="2625" spans="1:70" x14ac:dyDescent="0.25">
      <c r="A2625" s="6">
        <v>35330816</v>
      </c>
      <c r="B2625" t="s">
        <v>4593</v>
      </c>
      <c r="C2625" s="7" t="s">
        <v>86</v>
      </c>
      <c r="D2625" s="7" t="s">
        <v>94</v>
      </c>
      <c r="E2625" s="7" t="s">
        <v>87</v>
      </c>
      <c r="F2625" t="s">
        <v>2507</v>
      </c>
      <c r="G2625" t="s">
        <v>2508</v>
      </c>
      <c r="H2625" t="s">
        <v>1464</v>
      </c>
      <c r="I2625" t="s">
        <v>118</v>
      </c>
      <c r="J2625" t="s">
        <v>78</v>
      </c>
      <c r="K2625" t="s">
        <v>79</v>
      </c>
      <c r="L2625">
        <v>40.505831599300002</v>
      </c>
      <c r="M2625">
        <v>-122.2574474672</v>
      </c>
      <c r="N2625" s="7" t="s">
        <v>4584</v>
      </c>
      <c r="O2625" s="7" t="s">
        <v>4592</v>
      </c>
      <c r="P2625" s="7" t="s">
        <v>4586</v>
      </c>
      <c r="Q2625" s="7" t="s">
        <v>141</v>
      </c>
      <c r="R2625" s="7">
        <v>262</v>
      </c>
      <c r="S2625" s="7">
        <v>3263</v>
      </c>
      <c r="T2625" s="7" t="s">
        <v>220</v>
      </c>
      <c r="U2625" s="7"/>
      <c r="V2625" s="7" t="s">
        <v>362</v>
      </c>
      <c r="W2625" s="8">
        <v>0.15113636363636362</v>
      </c>
      <c r="X2625" s="8">
        <v>0</v>
      </c>
      <c r="Y2625" s="8">
        <v>0</v>
      </c>
      <c r="Z2625" s="8">
        <v>0.15113636363636362</v>
      </c>
      <c r="AA2625" s="8">
        <v>0</v>
      </c>
      <c r="AB2625" s="8">
        <v>0</v>
      </c>
      <c r="AC2625" s="8">
        <v>0</v>
      </c>
      <c r="AD2625" s="8">
        <v>0</v>
      </c>
      <c r="AE2625" s="8">
        <v>0</v>
      </c>
      <c r="AF2625" s="8">
        <v>0</v>
      </c>
      <c r="AG2625" s="8">
        <v>0</v>
      </c>
      <c r="AH2625" s="8">
        <v>0</v>
      </c>
      <c r="AI2625" s="8">
        <v>0</v>
      </c>
      <c r="AJ2625" s="8">
        <v>0</v>
      </c>
      <c r="AK2625" s="8">
        <v>0</v>
      </c>
      <c r="AL2625" s="8">
        <v>0</v>
      </c>
      <c r="AM2625" s="8">
        <v>0</v>
      </c>
      <c r="AN2625" s="8">
        <v>0</v>
      </c>
      <c r="AO2625" s="8">
        <v>0</v>
      </c>
      <c r="AP2625" s="8">
        <v>0</v>
      </c>
      <c r="AQ2625" s="8">
        <v>0</v>
      </c>
      <c r="AR2625" s="8">
        <v>0</v>
      </c>
      <c r="AS2625" s="8">
        <v>0</v>
      </c>
      <c r="AT2625" s="8">
        <v>0</v>
      </c>
      <c r="AU2625" s="7">
        <v>0</v>
      </c>
      <c r="AV2625" s="7">
        <v>0</v>
      </c>
      <c r="AW2625" s="7">
        <v>0</v>
      </c>
      <c r="AX2625" s="7">
        <v>0</v>
      </c>
      <c r="AY2625" s="7">
        <v>0</v>
      </c>
      <c r="AZ2625" s="7">
        <v>0</v>
      </c>
      <c r="BA2625" s="7">
        <v>0</v>
      </c>
      <c r="BB2625" s="7">
        <v>0</v>
      </c>
      <c r="BC2625" s="8">
        <v>0</v>
      </c>
      <c r="BD2625" s="8">
        <v>0</v>
      </c>
      <c r="BE2625" s="8">
        <v>0</v>
      </c>
      <c r="BF2625" s="8">
        <v>0</v>
      </c>
      <c r="BG2625" s="8">
        <v>0.15113636363636362</v>
      </c>
      <c r="BH2625" s="8">
        <v>0</v>
      </c>
      <c r="BI2625" s="8">
        <v>0</v>
      </c>
      <c r="BJ2625" s="8">
        <v>0.15113636363636362</v>
      </c>
      <c r="BK2625" s="8">
        <v>0</v>
      </c>
      <c r="BL2625" s="8">
        <v>0</v>
      </c>
      <c r="BM2625" s="8">
        <v>0</v>
      </c>
      <c r="BN2625" s="8">
        <v>0</v>
      </c>
      <c r="BO2625" s="8">
        <v>0</v>
      </c>
      <c r="BP2625" s="8">
        <v>0</v>
      </c>
      <c r="BQ2625" s="8">
        <v>0</v>
      </c>
      <c r="BR2625" s="8">
        <v>0</v>
      </c>
    </row>
    <row r="2626" spans="1:70" x14ac:dyDescent="0.25">
      <c r="A2626" s="6">
        <v>35331301</v>
      </c>
      <c r="B2626" t="s">
        <v>4594</v>
      </c>
      <c r="C2626" s="7" t="s">
        <v>86</v>
      </c>
      <c r="D2626" s="7" t="s">
        <v>94</v>
      </c>
      <c r="E2626" s="7" t="s">
        <v>87</v>
      </c>
      <c r="F2626" t="s">
        <v>2507</v>
      </c>
      <c r="G2626" t="s">
        <v>2508</v>
      </c>
      <c r="H2626" t="s">
        <v>1464</v>
      </c>
      <c r="I2626" t="s">
        <v>118</v>
      </c>
      <c r="J2626" t="s">
        <v>78</v>
      </c>
      <c r="K2626" t="s">
        <v>79</v>
      </c>
      <c r="L2626">
        <v>40.479132978599999</v>
      </c>
      <c r="M2626">
        <v>-122.29292377980001</v>
      </c>
      <c r="N2626" s="7" t="s">
        <v>4584</v>
      </c>
      <c r="O2626" s="7" t="s">
        <v>4592</v>
      </c>
      <c r="P2626" s="7" t="s">
        <v>4586</v>
      </c>
      <c r="Q2626" s="7" t="s">
        <v>141</v>
      </c>
      <c r="R2626" s="7">
        <v>262</v>
      </c>
      <c r="S2626" s="7">
        <v>3263</v>
      </c>
      <c r="T2626" s="7" t="s">
        <v>220</v>
      </c>
      <c r="U2626" s="7"/>
      <c r="V2626" s="7" t="s">
        <v>362</v>
      </c>
      <c r="W2626" s="8">
        <v>0.6670454545454545</v>
      </c>
      <c r="X2626" s="8">
        <v>0</v>
      </c>
      <c r="Y2626" s="8">
        <v>0</v>
      </c>
      <c r="Z2626" s="8">
        <v>0.6670454545454545</v>
      </c>
      <c r="AA2626" s="8">
        <v>0</v>
      </c>
      <c r="AB2626" s="8">
        <v>0</v>
      </c>
      <c r="AC2626" s="8">
        <v>0</v>
      </c>
      <c r="AD2626" s="8">
        <v>0</v>
      </c>
      <c r="AE2626" s="8">
        <v>0</v>
      </c>
      <c r="AF2626" s="8">
        <v>0</v>
      </c>
      <c r="AG2626" s="8">
        <v>0</v>
      </c>
      <c r="AH2626" s="8">
        <v>0</v>
      </c>
      <c r="AI2626" s="8">
        <v>0</v>
      </c>
      <c r="AJ2626" s="8">
        <v>0</v>
      </c>
      <c r="AK2626" s="8">
        <v>0</v>
      </c>
      <c r="AL2626" s="8">
        <v>0</v>
      </c>
      <c r="AM2626" s="8">
        <v>0</v>
      </c>
      <c r="AN2626" s="8">
        <v>0</v>
      </c>
      <c r="AO2626" s="8">
        <v>0</v>
      </c>
      <c r="AP2626" s="8">
        <v>0</v>
      </c>
      <c r="AQ2626" s="8">
        <v>0</v>
      </c>
      <c r="AR2626" s="8">
        <v>0</v>
      </c>
      <c r="AS2626" s="8">
        <v>0</v>
      </c>
      <c r="AT2626" s="8">
        <v>0</v>
      </c>
      <c r="AU2626" s="7">
        <v>0</v>
      </c>
      <c r="AV2626" s="7">
        <v>0</v>
      </c>
      <c r="AW2626" s="7">
        <v>0</v>
      </c>
      <c r="AX2626" s="7">
        <v>0</v>
      </c>
      <c r="AY2626" s="7">
        <v>0</v>
      </c>
      <c r="AZ2626" s="7">
        <v>0</v>
      </c>
      <c r="BA2626" s="7">
        <v>0</v>
      </c>
      <c r="BB2626" s="7">
        <v>0</v>
      </c>
      <c r="BC2626" s="8">
        <v>0</v>
      </c>
      <c r="BD2626" s="8">
        <v>0</v>
      </c>
      <c r="BE2626" s="8">
        <v>0</v>
      </c>
      <c r="BF2626" s="8">
        <v>0</v>
      </c>
      <c r="BG2626" s="8">
        <v>0.6670454545454545</v>
      </c>
      <c r="BH2626" s="8">
        <v>0</v>
      </c>
      <c r="BI2626" s="8">
        <v>0</v>
      </c>
      <c r="BJ2626" s="8">
        <v>0.6670454545454545</v>
      </c>
      <c r="BK2626" s="8">
        <v>0</v>
      </c>
      <c r="BL2626" s="8">
        <v>0</v>
      </c>
      <c r="BM2626" s="8">
        <v>0</v>
      </c>
      <c r="BN2626" s="8">
        <v>0</v>
      </c>
      <c r="BO2626" s="8">
        <v>0</v>
      </c>
      <c r="BP2626" s="8">
        <v>0</v>
      </c>
      <c r="BQ2626" s="8">
        <v>0</v>
      </c>
      <c r="BR2626" s="8">
        <v>0</v>
      </c>
    </row>
    <row r="2627" spans="1:70" x14ac:dyDescent="0.25">
      <c r="A2627" s="6">
        <v>35331302</v>
      </c>
      <c r="B2627" t="s">
        <v>4595</v>
      </c>
      <c r="C2627" s="7" t="s">
        <v>86</v>
      </c>
      <c r="D2627" s="7" t="s">
        <v>94</v>
      </c>
      <c r="E2627" s="7" t="s">
        <v>87</v>
      </c>
      <c r="F2627" t="s">
        <v>2507</v>
      </c>
      <c r="G2627" t="s">
        <v>2508</v>
      </c>
      <c r="H2627" t="s">
        <v>1464</v>
      </c>
      <c r="I2627" t="s">
        <v>118</v>
      </c>
      <c r="J2627" t="s">
        <v>78</v>
      </c>
      <c r="K2627" t="s">
        <v>79</v>
      </c>
      <c r="L2627">
        <v>40.476578884600002</v>
      </c>
      <c r="M2627">
        <v>-122.29264241769999</v>
      </c>
      <c r="N2627" s="7" t="s">
        <v>4584</v>
      </c>
      <c r="O2627" s="7" t="s">
        <v>4592</v>
      </c>
      <c r="P2627" s="7" t="s">
        <v>4586</v>
      </c>
      <c r="Q2627" s="7" t="s">
        <v>141</v>
      </c>
      <c r="R2627" s="7">
        <v>262</v>
      </c>
      <c r="S2627" s="7">
        <v>3263</v>
      </c>
      <c r="T2627" s="7" t="s">
        <v>220</v>
      </c>
      <c r="U2627" s="7"/>
      <c r="V2627" s="7" t="s">
        <v>362</v>
      </c>
      <c r="W2627" s="8">
        <v>1.5320075757575757</v>
      </c>
      <c r="X2627" s="8">
        <v>0</v>
      </c>
      <c r="Y2627" s="8">
        <v>0</v>
      </c>
      <c r="Z2627" s="8">
        <v>1.5320075757575757</v>
      </c>
      <c r="AA2627" s="8">
        <v>0</v>
      </c>
      <c r="AB2627" s="8">
        <v>0</v>
      </c>
      <c r="AC2627" s="8">
        <v>0</v>
      </c>
      <c r="AD2627" s="8">
        <v>0</v>
      </c>
      <c r="AE2627" s="8">
        <v>0</v>
      </c>
      <c r="AF2627" s="8">
        <v>0</v>
      </c>
      <c r="AG2627" s="8">
        <v>0</v>
      </c>
      <c r="AH2627" s="8">
        <v>0</v>
      </c>
      <c r="AI2627" s="8">
        <v>0</v>
      </c>
      <c r="AJ2627" s="8">
        <v>0</v>
      </c>
      <c r="AK2627" s="8">
        <v>0</v>
      </c>
      <c r="AL2627" s="8">
        <v>0</v>
      </c>
      <c r="AM2627" s="8">
        <v>0</v>
      </c>
      <c r="AN2627" s="8">
        <v>0</v>
      </c>
      <c r="AO2627" s="8">
        <v>0</v>
      </c>
      <c r="AP2627" s="8">
        <v>0</v>
      </c>
      <c r="AQ2627" s="8">
        <v>0</v>
      </c>
      <c r="AR2627" s="8">
        <v>0</v>
      </c>
      <c r="AS2627" s="8">
        <v>0</v>
      </c>
      <c r="AT2627" s="8">
        <v>0</v>
      </c>
      <c r="AU2627" s="7">
        <v>0</v>
      </c>
      <c r="AV2627" s="7">
        <v>0</v>
      </c>
      <c r="AW2627" s="7">
        <v>0</v>
      </c>
      <c r="AX2627" s="7">
        <v>0</v>
      </c>
      <c r="AY2627" s="7">
        <v>0</v>
      </c>
      <c r="AZ2627" s="7">
        <v>0</v>
      </c>
      <c r="BA2627" s="7">
        <v>0</v>
      </c>
      <c r="BB2627" s="7">
        <v>0</v>
      </c>
      <c r="BC2627" s="8">
        <v>0</v>
      </c>
      <c r="BD2627" s="8">
        <v>0</v>
      </c>
      <c r="BE2627" s="8">
        <v>0</v>
      </c>
      <c r="BF2627" s="8">
        <v>0</v>
      </c>
      <c r="BG2627" s="8">
        <v>1.5320075757575757</v>
      </c>
      <c r="BH2627" s="8">
        <v>0</v>
      </c>
      <c r="BI2627" s="8">
        <v>0</v>
      </c>
      <c r="BJ2627" s="8">
        <v>1.5320075757575757</v>
      </c>
      <c r="BK2627" s="8">
        <v>0</v>
      </c>
      <c r="BL2627" s="8">
        <v>0</v>
      </c>
      <c r="BM2627" s="8">
        <v>0</v>
      </c>
      <c r="BN2627" s="8">
        <v>0</v>
      </c>
      <c r="BO2627" s="8">
        <v>0</v>
      </c>
      <c r="BP2627" s="8">
        <v>0</v>
      </c>
      <c r="BQ2627" s="8">
        <v>0</v>
      </c>
      <c r="BR2627" s="8">
        <v>0</v>
      </c>
    </row>
    <row r="2628" spans="1:70" x14ac:dyDescent="0.25">
      <c r="A2628" s="6">
        <v>35311895</v>
      </c>
      <c r="B2628" t="s">
        <v>4596</v>
      </c>
      <c r="C2628" s="7" t="s">
        <v>71</v>
      </c>
      <c r="D2628" s="7" t="s">
        <v>94</v>
      </c>
      <c r="E2628" s="7" t="s">
        <v>73</v>
      </c>
      <c r="F2628" t="s">
        <v>2507</v>
      </c>
      <c r="G2628" t="s">
        <v>2508</v>
      </c>
      <c r="H2628" t="s">
        <v>1464</v>
      </c>
      <c r="I2628" t="s">
        <v>118</v>
      </c>
      <c r="J2628" t="s">
        <v>78</v>
      </c>
      <c r="K2628" t="s">
        <v>79</v>
      </c>
      <c r="L2628">
        <v>40.4803360764</v>
      </c>
      <c r="M2628">
        <v>-122.2645555451</v>
      </c>
      <c r="N2628" s="7" t="s">
        <v>4584</v>
      </c>
      <c r="O2628" s="7" t="s">
        <v>4592</v>
      </c>
      <c r="P2628" s="7" t="s">
        <v>4586</v>
      </c>
      <c r="Q2628" s="7" t="s">
        <v>141</v>
      </c>
      <c r="R2628" s="7">
        <v>262</v>
      </c>
      <c r="S2628" s="7">
        <v>3263</v>
      </c>
      <c r="T2628" s="7" t="s">
        <v>220</v>
      </c>
      <c r="U2628" s="7" t="s">
        <v>211</v>
      </c>
      <c r="V2628" s="7" t="s">
        <v>80</v>
      </c>
      <c r="W2628" s="8">
        <v>0</v>
      </c>
      <c r="X2628" s="8">
        <v>2.6083333333333334</v>
      </c>
      <c r="Y2628" s="8">
        <v>0</v>
      </c>
      <c r="Z2628" s="8">
        <v>2.6083333333333334</v>
      </c>
      <c r="AA2628" s="8">
        <v>0</v>
      </c>
      <c r="AB2628" s="8">
        <v>0</v>
      </c>
      <c r="AC2628" s="8">
        <v>0</v>
      </c>
      <c r="AD2628" s="8">
        <v>0</v>
      </c>
      <c r="AE2628" s="8">
        <v>0</v>
      </c>
      <c r="AF2628" s="8">
        <v>0</v>
      </c>
      <c r="AG2628" s="8">
        <v>0</v>
      </c>
      <c r="AH2628" s="8">
        <v>0</v>
      </c>
      <c r="AI2628" s="8">
        <v>0</v>
      </c>
      <c r="AJ2628" s="8">
        <v>0</v>
      </c>
      <c r="AK2628" s="8">
        <v>0</v>
      </c>
      <c r="AL2628" s="8">
        <v>0</v>
      </c>
      <c r="AM2628" s="8">
        <v>0</v>
      </c>
      <c r="AN2628" s="8">
        <v>0</v>
      </c>
      <c r="AO2628" s="8">
        <v>0</v>
      </c>
      <c r="AP2628" s="8">
        <v>0</v>
      </c>
      <c r="AQ2628" s="8">
        <v>0</v>
      </c>
      <c r="AR2628" s="8">
        <v>0</v>
      </c>
      <c r="AS2628" s="8">
        <v>0</v>
      </c>
      <c r="AT2628" s="8">
        <v>0</v>
      </c>
      <c r="AU2628" s="7">
        <v>0</v>
      </c>
      <c r="AV2628" s="7">
        <v>0</v>
      </c>
      <c r="AW2628" s="7">
        <v>0</v>
      </c>
      <c r="AX2628" s="7">
        <v>0</v>
      </c>
      <c r="AY2628" s="7">
        <v>0</v>
      </c>
      <c r="AZ2628" s="7">
        <v>2.6083333333333334</v>
      </c>
      <c r="BA2628" s="7">
        <v>0</v>
      </c>
      <c r="BB2628" s="7">
        <v>2.6083333333333334</v>
      </c>
      <c r="BC2628" s="8">
        <v>0</v>
      </c>
      <c r="BD2628" s="8">
        <v>0</v>
      </c>
      <c r="BE2628" s="8">
        <v>0</v>
      </c>
      <c r="BF2628" s="8">
        <v>0</v>
      </c>
      <c r="BG2628" s="8">
        <v>0</v>
      </c>
      <c r="BH2628" s="8">
        <v>0</v>
      </c>
      <c r="BI2628" s="8">
        <v>0</v>
      </c>
      <c r="BJ2628" s="8">
        <v>0</v>
      </c>
      <c r="BK2628" s="8">
        <v>0</v>
      </c>
      <c r="BL2628" s="8">
        <v>0</v>
      </c>
      <c r="BM2628" s="8">
        <v>0</v>
      </c>
      <c r="BN2628" s="8">
        <v>0</v>
      </c>
      <c r="BO2628" s="8">
        <v>0</v>
      </c>
      <c r="BP2628" s="8">
        <v>0</v>
      </c>
      <c r="BQ2628" s="8">
        <v>0</v>
      </c>
      <c r="BR2628" s="8">
        <v>0</v>
      </c>
    </row>
    <row r="2629" spans="1:70" x14ac:dyDescent="0.25">
      <c r="A2629" s="6">
        <v>35424427</v>
      </c>
      <c r="B2629" t="s">
        <v>4597</v>
      </c>
      <c r="C2629" s="7" t="s">
        <v>421</v>
      </c>
      <c r="D2629" s="7" t="s">
        <v>94</v>
      </c>
      <c r="E2629" s="7" t="s">
        <v>421</v>
      </c>
      <c r="F2629" t="s">
        <v>2507</v>
      </c>
      <c r="G2629" t="s">
        <v>2508</v>
      </c>
      <c r="H2629" t="s">
        <v>1127</v>
      </c>
      <c r="I2629" t="s">
        <v>1128</v>
      </c>
      <c r="J2629" t="s">
        <v>99</v>
      </c>
      <c r="K2629" t="s">
        <v>100</v>
      </c>
      <c r="L2629">
        <v>37.980313670400001</v>
      </c>
      <c r="M2629">
        <v>-120.3369857245</v>
      </c>
      <c r="N2629" s="7"/>
      <c r="O2629" s="7"/>
      <c r="P2629" s="7"/>
      <c r="Q2629" s="7"/>
      <c r="R2629" s="7"/>
      <c r="S2629" s="7"/>
      <c r="T2629" s="7"/>
      <c r="U2629" s="7"/>
      <c r="V2629" s="7" t="s">
        <v>222</v>
      </c>
      <c r="W2629" s="8">
        <v>0</v>
      </c>
      <c r="X2629" s="8">
        <v>0</v>
      </c>
      <c r="Y2629" s="8">
        <v>0</v>
      </c>
      <c r="Z2629" s="8">
        <v>0</v>
      </c>
      <c r="AA2629" s="8">
        <v>0</v>
      </c>
      <c r="AB2629" s="8">
        <v>0</v>
      </c>
      <c r="AC2629" s="8">
        <v>0</v>
      </c>
      <c r="AD2629" s="8">
        <v>0</v>
      </c>
      <c r="AE2629" s="8">
        <v>0</v>
      </c>
      <c r="AF2629" s="8">
        <v>0</v>
      </c>
      <c r="AG2629" s="8">
        <v>0</v>
      </c>
      <c r="AH2629" s="8">
        <v>0</v>
      </c>
      <c r="AI2629" s="8">
        <v>0</v>
      </c>
      <c r="AJ2629" s="8">
        <v>0</v>
      </c>
      <c r="AK2629" s="8">
        <v>0</v>
      </c>
      <c r="AL2629" s="8">
        <v>0</v>
      </c>
      <c r="AM2629" s="8">
        <v>0</v>
      </c>
      <c r="AN2629" s="8">
        <v>0</v>
      </c>
      <c r="AO2629" s="8">
        <v>0</v>
      </c>
      <c r="AP2629" s="8">
        <v>0</v>
      </c>
      <c r="AQ2629" s="8">
        <v>0</v>
      </c>
      <c r="AR2629" s="8">
        <v>0</v>
      </c>
      <c r="AS2629" s="8">
        <v>0</v>
      </c>
      <c r="AT2629" s="8">
        <v>0</v>
      </c>
      <c r="AU2629" s="7">
        <v>0</v>
      </c>
      <c r="AV2629" s="7">
        <v>0</v>
      </c>
      <c r="AW2629" s="7">
        <v>0</v>
      </c>
      <c r="AX2629" s="7">
        <v>0</v>
      </c>
      <c r="AY2629" s="7">
        <v>0</v>
      </c>
      <c r="AZ2629" s="7">
        <v>0</v>
      </c>
      <c r="BA2629" s="7">
        <v>0</v>
      </c>
      <c r="BB2629" s="7">
        <v>0</v>
      </c>
      <c r="BC2629" s="8">
        <v>0</v>
      </c>
      <c r="BD2629" s="8">
        <v>0</v>
      </c>
      <c r="BE2629" s="8">
        <v>0</v>
      </c>
      <c r="BF2629" s="8">
        <v>0</v>
      </c>
      <c r="BG2629" s="8">
        <v>0</v>
      </c>
      <c r="BH2629" s="8">
        <v>0</v>
      </c>
      <c r="BI2629" s="8">
        <v>0</v>
      </c>
      <c r="BJ2629" s="8">
        <v>0</v>
      </c>
      <c r="BK2629" s="8">
        <v>0</v>
      </c>
      <c r="BL2629" s="8">
        <v>0</v>
      </c>
      <c r="BM2629" s="8">
        <v>0</v>
      </c>
      <c r="BN2629" s="8">
        <v>0</v>
      </c>
      <c r="BO2629" s="8">
        <v>0</v>
      </c>
      <c r="BP2629" s="8">
        <v>0</v>
      </c>
      <c r="BQ2629" s="8">
        <v>0</v>
      </c>
      <c r="BR2629" s="8">
        <v>0</v>
      </c>
    </row>
    <row r="2630" spans="1:70" x14ac:dyDescent="0.25">
      <c r="A2630" s="6">
        <v>35421185</v>
      </c>
      <c r="B2630" t="s">
        <v>4598</v>
      </c>
      <c r="C2630" s="7" t="s">
        <v>421</v>
      </c>
      <c r="D2630" s="7" t="s">
        <v>2647</v>
      </c>
      <c r="E2630" s="7" t="s">
        <v>421</v>
      </c>
      <c r="F2630" t="s">
        <v>2507</v>
      </c>
      <c r="G2630" t="s">
        <v>2648</v>
      </c>
      <c r="H2630" t="s">
        <v>1218</v>
      </c>
      <c r="I2630" t="s">
        <v>130</v>
      </c>
      <c r="J2630" t="s">
        <v>78</v>
      </c>
      <c r="K2630" t="s">
        <v>109</v>
      </c>
      <c r="L2630">
        <v>38.681823724300003</v>
      </c>
      <c r="M2630">
        <v>-120.6631211058</v>
      </c>
      <c r="N2630" s="7" t="s">
        <v>131</v>
      </c>
      <c r="O2630" s="7" t="s">
        <v>2361</v>
      </c>
      <c r="P2630" s="7" t="s">
        <v>133</v>
      </c>
      <c r="Q2630" s="7" t="s">
        <v>141</v>
      </c>
      <c r="R2630" s="7">
        <v>178</v>
      </c>
      <c r="S2630" s="7">
        <v>32</v>
      </c>
      <c r="T2630" s="7" t="s">
        <v>123</v>
      </c>
      <c r="U2630" s="7"/>
      <c r="V2630" s="7" t="s">
        <v>2625</v>
      </c>
      <c r="W2630" s="8">
        <v>0</v>
      </c>
      <c r="X2630" s="8">
        <v>6.6700757575757574</v>
      </c>
      <c r="Y2630" s="8">
        <v>0</v>
      </c>
      <c r="Z2630" s="8">
        <v>6.6700757575757574</v>
      </c>
      <c r="AA2630" s="8">
        <v>0</v>
      </c>
      <c r="AB2630" s="8">
        <v>0</v>
      </c>
      <c r="AC2630" s="8">
        <v>0</v>
      </c>
      <c r="AD2630" s="8">
        <v>0</v>
      </c>
      <c r="AE2630" s="8">
        <v>0</v>
      </c>
      <c r="AF2630" s="8">
        <v>0</v>
      </c>
      <c r="AG2630" s="8">
        <v>0</v>
      </c>
      <c r="AH2630" s="8">
        <v>0</v>
      </c>
      <c r="AI2630" s="8">
        <v>0</v>
      </c>
      <c r="AJ2630" s="8">
        <v>0</v>
      </c>
      <c r="AK2630" s="8">
        <v>0</v>
      </c>
      <c r="AL2630" s="8">
        <v>0</v>
      </c>
      <c r="AM2630" s="8">
        <v>0</v>
      </c>
      <c r="AN2630" s="8">
        <v>0</v>
      </c>
      <c r="AO2630" s="8">
        <v>0</v>
      </c>
      <c r="AP2630" s="8">
        <v>0</v>
      </c>
      <c r="AQ2630" s="8">
        <v>0</v>
      </c>
      <c r="AR2630" s="8">
        <v>0</v>
      </c>
      <c r="AS2630" s="8">
        <v>0</v>
      </c>
      <c r="AT2630" s="8">
        <v>0</v>
      </c>
      <c r="AU2630" s="7">
        <v>0</v>
      </c>
      <c r="AV2630" s="7">
        <v>0</v>
      </c>
      <c r="AW2630" s="7">
        <v>0</v>
      </c>
      <c r="AX2630" s="7">
        <v>0</v>
      </c>
      <c r="AY2630" s="7">
        <v>0</v>
      </c>
      <c r="AZ2630" s="7">
        <v>0</v>
      </c>
      <c r="BA2630" s="7">
        <v>0</v>
      </c>
      <c r="BB2630" s="7">
        <v>0</v>
      </c>
      <c r="BC2630" s="8">
        <v>0</v>
      </c>
      <c r="BD2630" s="8">
        <v>0</v>
      </c>
      <c r="BE2630" s="8">
        <v>0</v>
      </c>
      <c r="BF2630" s="8">
        <v>0</v>
      </c>
      <c r="BG2630" s="8">
        <v>0</v>
      </c>
      <c r="BH2630" s="8">
        <v>0</v>
      </c>
      <c r="BI2630" s="8">
        <v>0</v>
      </c>
      <c r="BJ2630" s="8">
        <v>0</v>
      </c>
      <c r="BK2630" s="8">
        <v>0</v>
      </c>
      <c r="BL2630" s="8">
        <v>6.6700757575757574</v>
      </c>
      <c r="BM2630" s="8">
        <v>0</v>
      </c>
      <c r="BN2630" s="8">
        <v>6.6700757575757574</v>
      </c>
      <c r="BO2630" s="8">
        <v>0</v>
      </c>
      <c r="BP2630" s="8">
        <v>0</v>
      </c>
      <c r="BQ2630" s="8">
        <v>0</v>
      </c>
      <c r="BR2630" s="8">
        <v>0</v>
      </c>
    </row>
    <row r="2631" spans="1:70" x14ac:dyDescent="0.25">
      <c r="A2631" s="6">
        <v>35421186</v>
      </c>
      <c r="B2631" t="s">
        <v>4599</v>
      </c>
      <c r="C2631" s="7" t="s">
        <v>421</v>
      </c>
      <c r="D2631" s="7" t="s">
        <v>2647</v>
      </c>
      <c r="E2631" s="7" t="s">
        <v>421</v>
      </c>
      <c r="F2631" t="s">
        <v>2507</v>
      </c>
      <c r="G2631" t="s">
        <v>2648</v>
      </c>
      <c r="H2631" t="s">
        <v>1218</v>
      </c>
      <c r="I2631" t="s">
        <v>130</v>
      </c>
      <c r="J2631" t="s">
        <v>78</v>
      </c>
      <c r="K2631" t="s">
        <v>109</v>
      </c>
      <c r="L2631">
        <v>38.672743827200001</v>
      </c>
      <c r="M2631">
        <v>-120.66771829779999</v>
      </c>
      <c r="N2631" s="7" t="s">
        <v>131</v>
      </c>
      <c r="O2631" s="7" t="s">
        <v>2361</v>
      </c>
      <c r="P2631" s="7" t="s">
        <v>133</v>
      </c>
      <c r="Q2631" s="7" t="s">
        <v>141</v>
      </c>
      <c r="R2631" s="7">
        <v>178</v>
      </c>
      <c r="S2631" s="7">
        <v>32</v>
      </c>
      <c r="T2631" s="7" t="s">
        <v>123</v>
      </c>
      <c r="U2631" s="7"/>
      <c r="V2631" s="7" t="s">
        <v>2625</v>
      </c>
      <c r="W2631" s="8">
        <v>0</v>
      </c>
      <c r="X2631" s="8">
        <v>8.0200757575757571</v>
      </c>
      <c r="Y2631" s="8">
        <v>0</v>
      </c>
      <c r="Z2631" s="8">
        <v>8.0200757575757571</v>
      </c>
      <c r="AA2631" s="8">
        <v>0</v>
      </c>
      <c r="AB2631" s="8">
        <v>0</v>
      </c>
      <c r="AC2631" s="8">
        <v>0</v>
      </c>
      <c r="AD2631" s="8">
        <v>0</v>
      </c>
      <c r="AE2631" s="8">
        <v>0</v>
      </c>
      <c r="AF2631" s="8">
        <v>0</v>
      </c>
      <c r="AG2631" s="8">
        <v>0</v>
      </c>
      <c r="AH2631" s="8">
        <v>0</v>
      </c>
      <c r="AI2631" s="8">
        <v>0</v>
      </c>
      <c r="AJ2631" s="8">
        <v>0</v>
      </c>
      <c r="AK2631" s="8">
        <v>0</v>
      </c>
      <c r="AL2631" s="8">
        <v>0</v>
      </c>
      <c r="AM2631" s="8">
        <v>0</v>
      </c>
      <c r="AN2631" s="8">
        <v>0</v>
      </c>
      <c r="AO2631" s="8">
        <v>0</v>
      </c>
      <c r="AP2631" s="8">
        <v>0</v>
      </c>
      <c r="AQ2631" s="8">
        <v>0</v>
      </c>
      <c r="AR2631" s="8">
        <v>0</v>
      </c>
      <c r="AS2631" s="8">
        <v>0</v>
      </c>
      <c r="AT2631" s="8">
        <v>0</v>
      </c>
      <c r="AU2631" s="7">
        <v>0</v>
      </c>
      <c r="AV2631" s="7">
        <v>0</v>
      </c>
      <c r="AW2631" s="7">
        <v>0</v>
      </c>
      <c r="AX2631" s="7">
        <v>0</v>
      </c>
      <c r="AY2631" s="7">
        <v>0</v>
      </c>
      <c r="AZ2631" s="7">
        <v>0</v>
      </c>
      <c r="BA2631" s="7">
        <v>0</v>
      </c>
      <c r="BB2631" s="7">
        <v>0</v>
      </c>
      <c r="BC2631" s="8">
        <v>0</v>
      </c>
      <c r="BD2631" s="8">
        <v>0</v>
      </c>
      <c r="BE2631" s="8">
        <v>0</v>
      </c>
      <c r="BF2631" s="8">
        <v>0</v>
      </c>
      <c r="BG2631" s="8">
        <v>0</v>
      </c>
      <c r="BH2631" s="8">
        <v>0</v>
      </c>
      <c r="BI2631" s="8">
        <v>0</v>
      </c>
      <c r="BJ2631" s="8">
        <v>0</v>
      </c>
      <c r="BK2631" s="8">
        <v>0</v>
      </c>
      <c r="BL2631" s="8">
        <v>8.0200757575757571</v>
      </c>
      <c r="BM2631" s="8">
        <v>0</v>
      </c>
      <c r="BN2631" s="8">
        <v>8.0200757575757571</v>
      </c>
      <c r="BO2631" s="8">
        <v>0</v>
      </c>
      <c r="BP2631" s="8">
        <v>0</v>
      </c>
      <c r="BQ2631" s="8">
        <v>0</v>
      </c>
      <c r="BR2631" s="8">
        <v>0</v>
      </c>
    </row>
    <row r="2632" spans="1:70" x14ac:dyDescent="0.25">
      <c r="A2632" s="6">
        <v>35428391</v>
      </c>
      <c r="B2632" t="s">
        <v>4600</v>
      </c>
      <c r="C2632" s="7" t="s">
        <v>421</v>
      </c>
      <c r="D2632" s="7" t="s">
        <v>2647</v>
      </c>
      <c r="E2632" s="7" t="s">
        <v>421</v>
      </c>
      <c r="F2632" t="s">
        <v>2507</v>
      </c>
      <c r="G2632" t="s">
        <v>2648</v>
      </c>
      <c r="H2632" t="s">
        <v>1218</v>
      </c>
      <c r="I2632" t="s">
        <v>130</v>
      </c>
      <c r="J2632" t="s">
        <v>78</v>
      </c>
      <c r="K2632" t="s">
        <v>109</v>
      </c>
      <c r="L2632">
        <v>38.686886813299999</v>
      </c>
      <c r="M2632">
        <v>-120.64101129869999</v>
      </c>
      <c r="N2632" s="7" t="s">
        <v>131</v>
      </c>
      <c r="O2632" s="7" t="s">
        <v>4601</v>
      </c>
      <c r="P2632" s="7" t="s">
        <v>133</v>
      </c>
      <c r="Q2632" s="7" t="s">
        <v>122</v>
      </c>
      <c r="R2632" s="7">
        <v>1505</v>
      </c>
      <c r="S2632" s="7">
        <v>63</v>
      </c>
      <c r="T2632" s="7" t="s">
        <v>123</v>
      </c>
      <c r="U2632" s="7"/>
      <c r="V2632" s="7" t="s">
        <v>2625</v>
      </c>
      <c r="W2632" s="8">
        <v>0</v>
      </c>
      <c r="X2632" s="8">
        <v>3.9099999999999997</v>
      </c>
      <c r="Y2632" s="8">
        <v>0</v>
      </c>
      <c r="Z2632" s="8">
        <v>3.9099999999999997</v>
      </c>
      <c r="AA2632" s="8">
        <v>0</v>
      </c>
      <c r="AB2632" s="8">
        <v>0</v>
      </c>
      <c r="AC2632" s="8">
        <v>0</v>
      </c>
      <c r="AD2632" s="8">
        <v>0</v>
      </c>
      <c r="AE2632" s="8">
        <v>0</v>
      </c>
      <c r="AF2632" s="8">
        <v>0</v>
      </c>
      <c r="AG2632" s="8">
        <v>0</v>
      </c>
      <c r="AH2632" s="8">
        <v>0</v>
      </c>
      <c r="AI2632" s="8">
        <v>0</v>
      </c>
      <c r="AJ2632" s="8">
        <v>0</v>
      </c>
      <c r="AK2632" s="8">
        <v>0</v>
      </c>
      <c r="AL2632" s="8">
        <v>0</v>
      </c>
      <c r="AM2632" s="8">
        <v>0</v>
      </c>
      <c r="AN2632" s="8">
        <v>0</v>
      </c>
      <c r="AO2632" s="8">
        <v>0</v>
      </c>
      <c r="AP2632" s="8">
        <v>0</v>
      </c>
      <c r="AQ2632" s="8">
        <v>0</v>
      </c>
      <c r="AR2632" s="8">
        <v>0</v>
      </c>
      <c r="AS2632" s="8">
        <v>0</v>
      </c>
      <c r="AT2632" s="8">
        <v>0</v>
      </c>
      <c r="AU2632" s="7">
        <v>0</v>
      </c>
      <c r="AV2632" s="7">
        <v>0</v>
      </c>
      <c r="AW2632" s="7">
        <v>0</v>
      </c>
      <c r="AX2632" s="7">
        <v>0</v>
      </c>
      <c r="AY2632" s="7">
        <v>0</v>
      </c>
      <c r="AZ2632" s="7">
        <v>0</v>
      </c>
      <c r="BA2632" s="7">
        <v>0</v>
      </c>
      <c r="BB2632" s="7">
        <v>0</v>
      </c>
      <c r="BC2632" s="8">
        <v>0</v>
      </c>
      <c r="BD2632" s="8">
        <v>0</v>
      </c>
      <c r="BE2632" s="8">
        <v>0</v>
      </c>
      <c r="BF2632" s="8">
        <v>0</v>
      </c>
      <c r="BG2632" s="8">
        <v>0</v>
      </c>
      <c r="BH2632" s="8">
        <v>0</v>
      </c>
      <c r="BI2632" s="8">
        <v>0</v>
      </c>
      <c r="BJ2632" s="8">
        <v>0</v>
      </c>
      <c r="BK2632" s="8">
        <v>0</v>
      </c>
      <c r="BL2632" s="8">
        <v>3.9099999999999997</v>
      </c>
      <c r="BM2632" s="8">
        <v>0</v>
      </c>
      <c r="BN2632" s="8">
        <v>3.9099999999999997</v>
      </c>
      <c r="BO2632" s="8">
        <v>0</v>
      </c>
      <c r="BP2632" s="8">
        <v>0</v>
      </c>
      <c r="BQ2632" s="8">
        <v>0</v>
      </c>
      <c r="BR2632" s="8">
        <v>0</v>
      </c>
    </row>
    <row r="2633" spans="1:70" x14ac:dyDescent="0.25">
      <c r="A2633" s="6">
        <v>35428392</v>
      </c>
      <c r="B2633" t="s">
        <v>4602</v>
      </c>
      <c r="C2633" s="7" t="s">
        <v>421</v>
      </c>
      <c r="D2633" s="7" t="s">
        <v>2647</v>
      </c>
      <c r="E2633" s="7" t="s">
        <v>421</v>
      </c>
      <c r="F2633" t="s">
        <v>2507</v>
      </c>
      <c r="G2633" t="s">
        <v>2648</v>
      </c>
      <c r="H2633" t="s">
        <v>1218</v>
      </c>
      <c r="I2633" t="s">
        <v>130</v>
      </c>
      <c r="J2633" t="s">
        <v>78</v>
      </c>
      <c r="K2633" t="s">
        <v>109</v>
      </c>
      <c r="L2633">
        <v>38.692877903700001</v>
      </c>
      <c r="M2633">
        <v>-120.6389157892</v>
      </c>
      <c r="N2633" s="7" t="s">
        <v>131</v>
      </c>
      <c r="O2633" s="7" t="s">
        <v>4601</v>
      </c>
      <c r="P2633" s="7" t="s">
        <v>133</v>
      </c>
      <c r="Q2633" s="7" t="s">
        <v>122</v>
      </c>
      <c r="R2633" s="7">
        <v>1505</v>
      </c>
      <c r="S2633" s="7">
        <v>63</v>
      </c>
      <c r="T2633" s="7" t="s">
        <v>123</v>
      </c>
      <c r="U2633" s="7"/>
      <c r="V2633" s="7" t="s">
        <v>2625</v>
      </c>
      <c r="W2633" s="8">
        <v>0</v>
      </c>
      <c r="X2633" s="8">
        <v>4.1399999999999997</v>
      </c>
      <c r="Y2633" s="8">
        <v>0</v>
      </c>
      <c r="Z2633" s="8">
        <v>4.1399999999999997</v>
      </c>
      <c r="AA2633" s="8">
        <v>0</v>
      </c>
      <c r="AB2633" s="8">
        <v>0</v>
      </c>
      <c r="AC2633" s="8">
        <v>0</v>
      </c>
      <c r="AD2633" s="8">
        <v>0</v>
      </c>
      <c r="AE2633" s="8">
        <v>0</v>
      </c>
      <c r="AF2633" s="8">
        <v>0</v>
      </c>
      <c r="AG2633" s="8">
        <v>0</v>
      </c>
      <c r="AH2633" s="8">
        <v>0</v>
      </c>
      <c r="AI2633" s="8">
        <v>0</v>
      </c>
      <c r="AJ2633" s="8">
        <v>0</v>
      </c>
      <c r="AK2633" s="8">
        <v>0</v>
      </c>
      <c r="AL2633" s="8">
        <v>0</v>
      </c>
      <c r="AM2633" s="8">
        <v>0</v>
      </c>
      <c r="AN2633" s="8">
        <v>0</v>
      </c>
      <c r="AO2633" s="8">
        <v>0</v>
      </c>
      <c r="AP2633" s="8">
        <v>0</v>
      </c>
      <c r="AQ2633" s="8">
        <v>0</v>
      </c>
      <c r="AR2633" s="8">
        <v>0</v>
      </c>
      <c r="AS2633" s="8">
        <v>0</v>
      </c>
      <c r="AT2633" s="8">
        <v>0</v>
      </c>
      <c r="AU2633" s="7">
        <v>0</v>
      </c>
      <c r="AV2633" s="7">
        <v>0</v>
      </c>
      <c r="AW2633" s="7">
        <v>0</v>
      </c>
      <c r="AX2633" s="7">
        <v>0</v>
      </c>
      <c r="AY2633" s="7">
        <v>0</v>
      </c>
      <c r="AZ2633" s="7">
        <v>0</v>
      </c>
      <c r="BA2633" s="7">
        <v>0</v>
      </c>
      <c r="BB2633" s="7">
        <v>0</v>
      </c>
      <c r="BC2633" s="8">
        <v>0</v>
      </c>
      <c r="BD2633" s="8">
        <v>0</v>
      </c>
      <c r="BE2633" s="8">
        <v>0</v>
      </c>
      <c r="BF2633" s="8">
        <v>0</v>
      </c>
      <c r="BG2633" s="8">
        <v>0</v>
      </c>
      <c r="BH2633" s="8">
        <v>0</v>
      </c>
      <c r="BI2633" s="8">
        <v>0</v>
      </c>
      <c r="BJ2633" s="8">
        <v>0</v>
      </c>
      <c r="BK2633" s="8">
        <v>0</v>
      </c>
      <c r="BL2633" s="8">
        <v>4.1399999999999997</v>
      </c>
      <c r="BM2633" s="8">
        <v>0</v>
      </c>
      <c r="BN2633" s="8">
        <v>4.1399999999999997</v>
      </c>
      <c r="BO2633" s="8">
        <v>0</v>
      </c>
      <c r="BP2633" s="8">
        <v>0</v>
      </c>
      <c r="BQ2633" s="8">
        <v>0</v>
      </c>
      <c r="BR2633" s="8">
        <v>0</v>
      </c>
    </row>
    <row r="2634" spans="1:70" x14ac:dyDescent="0.25">
      <c r="A2634" s="6">
        <v>35428395</v>
      </c>
      <c r="B2634" t="s">
        <v>4603</v>
      </c>
      <c r="C2634" s="7" t="s">
        <v>421</v>
      </c>
      <c r="D2634" s="7" t="s">
        <v>2647</v>
      </c>
      <c r="E2634" s="7" t="s">
        <v>421</v>
      </c>
      <c r="F2634" t="s">
        <v>2507</v>
      </c>
      <c r="G2634" t="s">
        <v>2648</v>
      </c>
      <c r="H2634" t="s">
        <v>1956</v>
      </c>
      <c r="I2634" t="s">
        <v>130</v>
      </c>
      <c r="J2634" t="s">
        <v>78</v>
      </c>
      <c r="K2634" t="s">
        <v>109</v>
      </c>
      <c r="L2634">
        <v>38.7160851127</v>
      </c>
      <c r="M2634">
        <v>-120.6271299987</v>
      </c>
      <c r="N2634" s="7" t="s">
        <v>131</v>
      </c>
      <c r="O2634" s="7" t="s">
        <v>4601</v>
      </c>
      <c r="P2634" s="7" t="s">
        <v>133</v>
      </c>
      <c r="Q2634" s="7" t="s">
        <v>170</v>
      </c>
      <c r="R2634" s="7">
        <v>1505</v>
      </c>
      <c r="S2634" s="7">
        <v>63</v>
      </c>
      <c r="T2634" s="7" t="s">
        <v>123</v>
      </c>
      <c r="U2634" s="7"/>
      <c r="V2634" s="7" t="s">
        <v>790</v>
      </c>
      <c r="W2634" s="8">
        <v>0</v>
      </c>
      <c r="X2634" s="8">
        <v>0</v>
      </c>
      <c r="Y2634" s="8">
        <v>0</v>
      </c>
      <c r="Z2634" s="8">
        <v>0</v>
      </c>
      <c r="AA2634" s="8">
        <v>0</v>
      </c>
      <c r="AB2634" s="8">
        <v>0</v>
      </c>
      <c r="AC2634" s="8">
        <v>0</v>
      </c>
      <c r="AD2634" s="8">
        <v>0</v>
      </c>
      <c r="AE2634" s="8">
        <v>0</v>
      </c>
      <c r="AF2634" s="8">
        <v>0</v>
      </c>
      <c r="AG2634" s="8">
        <v>0</v>
      </c>
      <c r="AH2634" s="8">
        <v>0</v>
      </c>
      <c r="AI2634" s="8">
        <v>0</v>
      </c>
      <c r="AJ2634" s="8">
        <v>0</v>
      </c>
      <c r="AK2634" s="8">
        <v>0</v>
      </c>
      <c r="AL2634" s="8">
        <v>0</v>
      </c>
      <c r="AM2634" s="8">
        <v>0</v>
      </c>
      <c r="AN2634" s="8">
        <v>0</v>
      </c>
      <c r="AO2634" s="8">
        <v>0</v>
      </c>
      <c r="AP2634" s="8">
        <v>0</v>
      </c>
      <c r="AQ2634" s="8">
        <v>0</v>
      </c>
      <c r="AR2634" s="8">
        <v>0</v>
      </c>
      <c r="AS2634" s="8">
        <v>0</v>
      </c>
      <c r="AT2634" s="8">
        <v>0</v>
      </c>
      <c r="AU2634" s="7">
        <v>0</v>
      </c>
      <c r="AV2634" s="7">
        <v>0</v>
      </c>
      <c r="AW2634" s="7">
        <v>0</v>
      </c>
      <c r="AX2634" s="7">
        <v>0</v>
      </c>
      <c r="AY2634" s="7">
        <v>0</v>
      </c>
      <c r="AZ2634" s="7">
        <v>0</v>
      </c>
      <c r="BA2634" s="7">
        <v>0</v>
      </c>
      <c r="BB2634" s="7">
        <v>0</v>
      </c>
      <c r="BC2634" s="8">
        <v>0</v>
      </c>
      <c r="BD2634" s="8">
        <v>0</v>
      </c>
      <c r="BE2634" s="8">
        <v>0</v>
      </c>
      <c r="BF2634" s="8">
        <v>0</v>
      </c>
      <c r="BG2634" s="8">
        <v>0</v>
      </c>
      <c r="BH2634" s="8">
        <v>0</v>
      </c>
      <c r="BI2634" s="8">
        <v>0</v>
      </c>
      <c r="BJ2634" s="8">
        <v>0</v>
      </c>
      <c r="BK2634" s="8">
        <v>0</v>
      </c>
      <c r="BL2634" s="8">
        <v>0</v>
      </c>
      <c r="BM2634" s="8">
        <v>0</v>
      </c>
      <c r="BN2634" s="8">
        <v>0</v>
      </c>
      <c r="BO2634" s="8">
        <v>0</v>
      </c>
      <c r="BP2634" s="8">
        <v>0</v>
      </c>
      <c r="BQ2634" s="8">
        <v>0</v>
      </c>
      <c r="BR2634" s="8">
        <v>0</v>
      </c>
    </row>
    <row r="2635" spans="1:70" x14ac:dyDescent="0.25">
      <c r="A2635" s="6">
        <v>35428396</v>
      </c>
      <c r="B2635" t="s">
        <v>4604</v>
      </c>
      <c r="C2635" s="7" t="s">
        <v>421</v>
      </c>
      <c r="D2635" s="7" t="s">
        <v>2647</v>
      </c>
      <c r="E2635" s="7" t="s">
        <v>421</v>
      </c>
      <c r="F2635" t="s">
        <v>2507</v>
      </c>
      <c r="G2635" t="s">
        <v>2648</v>
      </c>
      <c r="H2635" t="s">
        <v>1218</v>
      </c>
      <c r="I2635" t="s">
        <v>130</v>
      </c>
      <c r="J2635" t="s">
        <v>78</v>
      </c>
      <c r="K2635" t="s">
        <v>109</v>
      </c>
      <c r="L2635">
        <v>38.706193102599997</v>
      </c>
      <c r="M2635">
        <v>-120.62715450899999</v>
      </c>
      <c r="N2635" s="7" t="s">
        <v>131</v>
      </c>
      <c r="O2635" s="7" t="s">
        <v>4601</v>
      </c>
      <c r="P2635" s="7" t="s">
        <v>133</v>
      </c>
      <c r="Q2635" s="7" t="s">
        <v>170</v>
      </c>
      <c r="R2635" s="7">
        <v>1505</v>
      </c>
      <c r="S2635" s="7">
        <v>63</v>
      </c>
      <c r="T2635" s="7" t="s">
        <v>123</v>
      </c>
      <c r="U2635" s="7"/>
      <c r="V2635" s="7" t="s">
        <v>790</v>
      </c>
      <c r="W2635" s="8">
        <v>0</v>
      </c>
      <c r="X2635" s="8">
        <v>0</v>
      </c>
      <c r="Y2635" s="8">
        <v>0</v>
      </c>
      <c r="Z2635" s="8">
        <v>0</v>
      </c>
      <c r="AA2635" s="8">
        <v>0</v>
      </c>
      <c r="AB2635" s="8">
        <v>0</v>
      </c>
      <c r="AC2635" s="8">
        <v>0</v>
      </c>
      <c r="AD2635" s="8">
        <v>0</v>
      </c>
      <c r="AE2635" s="8">
        <v>0</v>
      </c>
      <c r="AF2635" s="8">
        <v>0</v>
      </c>
      <c r="AG2635" s="8">
        <v>0</v>
      </c>
      <c r="AH2635" s="8">
        <v>0</v>
      </c>
      <c r="AI2635" s="8">
        <v>0</v>
      </c>
      <c r="AJ2635" s="8">
        <v>0</v>
      </c>
      <c r="AK2635" s="8">
        <v>0</v>
      </c>
      <c r="AL2635" s="8">
        <v>0</v>
      </c>
      <c r="AM2635" s="8">
        <v>0</v>
      </c>
      <c r="AN2635" s="8">
        <v>0</v>
      </c>
      <c r="AO2635" s="8">
        <v>0</v>
      </c>
      <c r="AP2635" s="8">
        <v>0</v>
      </c>
      <c r="AQ2635" s="8">
        <v>0</v>
      </c>
      <c r="AR2635" s="8">
        <v>0</v>
      </c>
      <c r="AS2635" s="8">
        <v>0</v>
      </c>
      <c r="AT2635" s="8">
        <v>0</v>
      </c>
      <c r="AU2635" s="7">
        <v>0</v>
      </c>
      <c r="AV2635" s="7">
        <v>0</v>
      </c>
      <c r="AW2635" s="7">
        <v>0</v>
      </c>
      <c r="AX2635" s="7">
        <v>0</v>
      </c>
      <c r="AY2635" s="7">
        <v>0</v>
      </c>
      <c r="AZ2635" s="7">
        <v>0</v>
      </c>
      <c r="BA2635" s="7">
        <v>0</v>
      </c>
      <c r="BB2635" s="7">
        <v>0</v>
      </c>
      <c r="BC2635" s="8">
        <v>0</v>
      </c>
      <c r="BD2635" s="8">
        <v>0</v>
      </c>
      <c r="BE2635" s="8">
        <v>0</v>
      </c>
      <c r="BF2635" s="8">
        <v>0</v>
      </c>
      <c r="BG2635" s="8">
        <v>0</v>
      </c>
      <c r="BH2635" s="8">
        <v>0</v>
      </c>
      <c r="BI2635" s="8">
        <v>0</v>
      </c>
      <c r="BJ2635" s="8">
        <v>0</v>
      </c>
      <c r="BK2635" s="8">
        <v>0</v>
      </c>
      <c r="BL2635" s="8">
        <v>0</v>
      </c>
      <c r="BM2635" s="8">
        <v>0</v>
      </c>
      <c r="BN2635" s="8">
        <v>0</v>
      </c>
      <c r="BO2635" s="8">
        <v>0</v>
      </c>
      <c r="BP2635" s="8">
        <v>0</v>
      </c>
      <c r="BQ2635" s="8">
        <v>0</v>
      </c>
      <c r="BR2635" s="8">
        <v>0</v>
      </c>
    </row>
    <row r="2636" spans="1:70" x14ac:dyDescent="0.25">
      <c r="A2636" s="6">
        <v>35428397</v>
      </c>
      <c r="B2636" t="s">
        <v>4605</v>
      </c>
      <c r="C2636" s="7" t="s">
        <v>421</v>
      </c>
      <c r="D2636" s="7" t="s">
        <v>2647</v>
      </c>
      <c r="E2636" s="7" t="s">
        <v>421</v>
      </c>
      <c r="F2636" t="s">
        <v>2507</v>
      </c>
      <c r="G2636" t="s">
        <v>2648</v>
      </c>
      <c r="H2636" t="s">
        <v>1956</v>
      </c>
      <c r="I2636" t="s">
        <v>130</v>
      </c>
      <c r="J2636" t="s">
        <v>78</v>
      </c>
      <c r="K2636" t="s">
        <v>109</v>
      </c>
      <c r="L2636">
        <v>38.733554789599999</v>
      </c>
      <c r="M2636">
        <v>-120.6104036983</v>
      </c>
      <c r="N2636" s="7" t="s">
        <v>131</v>
      </c>
      <c r="O2636" s="7" t="s">
        <v>4601</v>
      </c>
      <c r="P2636" s="7" t="s">
        <v>133</v>
      </c>
      <c r="Q2636" s="7" t="s">
        <v>170</v>
      </c>
      <c r="R2636" s="7">
        <v>1505</v>
      </c>
      <c r="S2636" s="7">
        <v>63</v>
      </c>
      <c r="T2636" s="7" t="s">
        <v>123</v>
      </c>
      <c r="U2636" s="7"/>
      <c r="V2636" s="7" t="s">
        <v>790</v>
      </c>
      <c r="W2636" s="8">
        <v>0</v>
      </c>
      <c r="X2636" s="8">
        <v>2.4500000000000002</v>
      </c>
      <c r="Y2636" s="8">
        <v>0</v>
      </c>
      <c r="Z2636" s="8">
        <v>2.4500000000000002</v>
      </c>
      <c r="AA2636" s="8">
        <v>0</v>
      </c>
      <c r="AB2636" s="8">
        <v>0</v>
      </c>
      <c r="AC2636" s="8">
        <v>0</v>
      </c>
      <c r="AD2636" s="8">
        <v>0</v>
      </c>
      <c r="AE2636" s="8">
        <v>0</v>
      </c>
      <c r="AF2636" s="8">
        <v>0</v>
      </c>
      <c r="AG2636" s="8">
        <v>0</v>
      </c>
      <c r="AH2636" s="8">
        <v>0</v>
      </c>
      <c r="AI2636" s="8">
        <v>0</v>
      </c>
      <c r="AJ2636" s="8">
        <v>0</v>
      </c>
      <c r="AK2636" s="8">
        <v>0</v>
      </c>
      <c r="AL2636" s="8">
        <v>0</v>
      </c>
      <c r="AM2636" s="8">
        <v>0</v>
      </c>
      <c r="AN2636" s="8">
        <v>0</v>
      </c>
      <c r="AO2636" s="8">
        <v>0</v>
      </c>
      <c r="AP2636" s="8">
        <v>0</v>
      </c>
      <c r="AQ2636" s="8">
        <v>0</v>
      </c>
      <c r="AR2636" s="8">
        <v>0</v>
      </c>
      <c r="AS2636" s="8">
        <v>0</v>
      </c>
      <c r="AT2636" s="8">
        <v>0</v>
      </c>
      <c r="AU2636" s="7">
        <v>0</v>
      </c>
      <c r="AV2636" s="7">
        <v>0</v>
      </c>
      <c r="AW2636" s="7">
        <v>0</v>
      </c>
      <c r="AX2636" s="7">
        <v>0</v>
      </c>
      <c r="AY2636" s="7">
        <v>0</v>
      </c>
      <c r="AZ2636" s="7">
        <v>0</v>
      </c>
      <c r="BA2636" s="7">
        <v>0</v>
      </c>
      <c r="BB2636" s="7">
        <v>0</v>
      </c>
      <c r="BC2636" s="8">
        <v>0</v>
      </c>
      <c r="BD2636" s="8">
        <v>0</v>
      </c>
      <c r="BE2636" s="8">
        <v>0</v>
      </c>
      <c r="BF2636" s="8">
        <v>0</v>
      </c>
      <c r="BG2636" s="8">
        <v>0</v>
      </c>
      <c r="BH2636" s="8">
        <v>0</v>
      </c>
      <c r="BI2636" s="8">
        <v>0</v>
      </c>
      <c r="BJ2636" s="8">
        <v>0</v>
      </c>
      <c r="BK2636" s="8">
        <v>0</v>
      </c>
      <c r="BL2636" s="8">
        <v>2.4500000000000002</v>
      </c>
      <c r="BM2636" s="8">
        <v>0</v>
      </c>
      <c r="BN2636" s="8">
        <v>2.4500000000000002</v>
      </c>
      <c r="BO2636" s="8">
        <v>0</v>
      </c>
      <c r="BP2636" s="8">
        <v>0</v>
      </c>
      <c r="BQ2636" s="8">
        <v>0</v>
      </c>
      <c r="BR2636" s="8">
        <v>0</v>
      </c>
    </row>
    <row r="2637" spans="1:70" x14ac:dyDescent="0.25">
      <c r="A2637" s="6">
        <v>35428401</v>
      </c>
      <c r="B2637" t="s">
        <v>4606</v>
      </c>
      <c r="C2637" s="7" t="s">
        <v>421</v>
      </c>
      <c r="D2637" s="7" t="s">
        <v>2647</v>
      </c>
      <c r="E2637" s="7" t="s">
        <v>421</v>
      </c>
      <c r="F2637" t="s">
        <v>2507</v>
      </c>
      <c r="G2637" t="s">
        <v>2648</v>
      </c>
      <c r="H2637" t="s">
        <v>1956</v>
      </c>
      <c r="I2637" t="s">
        <v>130</v>
      </c>
      <c r="J2637" t="s">
        <v>78</v>
      </c>
      <c r="K2637" t="s">
        <v>109</v>
      </c>
      <c r="L2637">
        <v>38.724706407699998</v>
      </c>
      <c r="M2637">
        <v>-120.6170827964</v>
      </c>
      <c r="N2637" s="7" t="s">
        <v>131</v>
      </c>
      <c r="O2637" s="7" t="s">
        <v>4601</v>
      </c>
      <c r="P2637" s="7" t="s">
        <v>133</v>
      </c>
      <c r="Q2637" s="7" t="s">
        <v>170</v>
      </c>
      <c r="R2637" s="7">
        <v>1505</v>
      </c>
      <c r="S2637" s="7">
        <v>63</v>
      </c>
      <c r="T2637" s="7" t="s">
        <v>123</v>
      </c>
      <c r="U2637" s="7"/>
      <c r="V2637" s="7" t="s">
        <v>790</v>
      </c>
      <c r="W2637" s="8">
        <v>0</v>
      </c>
      <c r="X2637" s="8">
        <v>3.69</v>
      </c>
      <c r="Y2637" s="8">
        <v>0</v>
      </c>
      <c r="Z2637" s="8">
        <v>3.69</v>
      </c>
      <c r="AA2637" s="8">
        <v>0</v>
      </c>
      <c r="AB2637" s="8">
        <v>0</v>
      </c>
      <c r="AC2637" s="8">
        <v>0</v>
      </c>
      <c r="AD2637" s="8">
        <v>0</v>
      </c>
      <c r="AE2637" s="8">
        <v>0</v>
      </c>
      <c r="AF2637" s="8">
        <v>0</v>
      </c>
      <c r="AG2637" s="8">
        <v>0</v>
      </c>
      <c r="AH2637" s="8">
        <v>0</v>
      </c>
      <c r="AI2637" s="8">
        <v>0</v>
      </c>
      <c r="AJ2637" s="8">
        <v>0</v>
      </c>
      <c r="AK2637" s="8">
        <v>0</v>
      </c>
      <c r="AL2637" s="8">
        <v>0</v>
      </c>
      <c r="AM2637" s="8">
        <v>0</v>
      </c>
      <c r="AN2637" s="8">
        <v>0</v>
      </c>
      <c r="AO2637" s="8">
        <v>0</v>
      </c>
      <c r="AP2637" s="8">
        <v>0</v>
      </c>
      <c r="AQ2637" s="8">
        <v>0</v>
      </c>
      <c r="AR2637" s="8">
        <v>0</v>
      </c>
      <c r="AS2637" s="8">
        <v>0</v>
      </c>
      <c r="AT2637" s="8">
        <v>0</v>
      </c>
      <c r="AU2637" s="7">
        <v>0</v>
      </c>
      <c r="AV2637" s="7">
        <v>0</v>
      </c>
      <c r="AW2637" s="7">
        <v>0</v>
      </c>
      <c r="AX2637" s="7">
        <v>0</v>
      </c>
      <c r="AY2637" s="7">
        <v>0</v>
      </c>
      <c r="AZ2637" s="7">
        <v>0</v>
      </c>
      <c r="BA2637" s="7">
        <v>0</v>
      </c>
      <c r="BB2637" s="7">
        <v>0</v>
      </c>
      <c r="BC2637" s="8">
        <v>0</v>
      </c>
      <c r="BD2637" s="8">
        <v>0</v>
      </c>
      <c r="BE2637" s="8">
        <v>0</v>
      </c>
      <c r="BF2637" s="8">
        <v>0</v>
      </c>
      <c r="BG2637" s="8">
        <v>0</v>
      </c>
      <c r="BH2637" s="8">
        <v>0</v>
      </c>
      <c r="BI2637" s="8">
        <v>0</v>
      </c>
      <c r="BJ2637" s="8">
        <v>0</v>
      </c>
      <c r="BK2637" s="8">
        <v>0</v>
      </c>
      <c r="BL2637" s="8">
        <v>3.69</v>
      </c>
      <c r="BM2637" s="8">
        <v>0</v>
      </c>
      <c r="BN2637" s="8">
        <v>3.69</v>
      </c>
      <c r="BO2637" s="8">
        <v>0</v>
      </c>
      <c r="BP2637" s="8">
        <v>0</v>
      </c>
      <c r="BQ2637" s="8">
        <v>0</v>
      </c>
      <c r="BR2637" s="8">
        <v>0</v>
      </c>
    </row>
    <row r="2638" spans="1:70" x14ac:dyDescent="0.25">
      <c r="A2638" s="6">
        <v>35373530</v>
      </c>
      <c r="B2638" t="s">
        <v>4607</v>
      </c>
      <c r="C2638" s="7" t="s">
        <v>421</v>
      </c>
      <c r="D2638" s="7" t="s">
        <v>2647</v>
      </c>
      <c r="E2638" s="7" t="s">
        <v>421</v>
      </c>
      <c r="F2638" t="s">
        <v>2507</v>
      </c>
      <c r="G2638" t="s">
        <v>2648</v>
      </c>
      <c r="H2638" t="s">
        <v>1956</v>
      </c>
      <c r="I2638" t="s">
        <v>130</v>
      </c>
      <c r="J2638" t="s">
        <v>78</v>
      </c>
      <c r="K2638" t="s">
        <v>109</v>
      </c>
      <c r="L2638">
        <v>38.7136657016</v>
      </c>
      <c r="M2638">
        <v>-120.6320237858</v>
      </c>
      <c r="N2638" s="7" t="s">
        <v>131</v>
      </c>
      <c r="O2638" s="7" t="s">
        <v>4601</v>
      </c>
      <c r="P2638" s="7" t="s">
        <v>133</v>
      </c>
      <c r="Q2638" s="7" t="s">
        <v>170</v>
      </c>
      <c r="R2638" s="7">
        <v>1505</v>
      </c>
      <c r="S2638" s="7">
        <v>63</v>
      </c>
      <c r="T2638" s="7" t="s">
        <v>123</v>
      </c>
      <c r="U2638" s="7"/>
      <c r="V2638" s="7" t="s">
        <v>790</v>
      </c>
      <c r="W2638" s="8">
        <v>0</v>
      </c>
      <c r="X2638" s="8">
        <v>15.51</v>
      </c>
      <c r="Y2638" s="8">
        <v>0</v>
      </c>
      <c r="Z2638" s="8">
        <v>15.51</v>
      </c>
      <c r="AA2638" s="8">
        <v>0</v>
      </c>
      <c r="AB2638" s="8">
        <v>0</v>
      </c>
      <c r="AC2638" s="8">
        <v>0</v>
      </c>
      <c r="AD2638" s="8">
        <v>0</v>
      </c>
      <c r="AE2638" s="8">
        <v>0</v>
      </c>
      <c r="AF2638" s="8">
        <v>0</v>
      </c>
      <c r="AG2638" s="8">
        <v>0</v>
      </c>
      <c r="AH2638" s="8">
        <v>0</v>
      </c>
      <c r="AI2638" s="8">
        <v>0</v>
      </c>
      <c r="AJ2638" s="8">
        <v>0</v>
      </c>
      <c r="AK2638" s="8">
        <v>0</v>
      </c>
      <c r="AL2638" s="8">
        <v>0</v>
      </c>
      <c r="AM2638" s="8">
        <v>0</v>
      </c>
      <c r="AN2638" s="8">
        <v>0</v>
      </c>
      <c r="AO2638" s="8">
        <v>0</v>
      </c>
      <c r="AP2638" s="8">
        <v>0</v>
      </c>
      <c r="AQ2638" s="8">
        <v>0</v>
      </c>
      <c r="AR2638" s="8">
        <v>0</v>
      </c>
      <c r="AS2638" s="8">
        <v>0</v>
      </c>
      <c r="AT2638" s="8">
        <v>0</v>
      </c>
      <c r="AU2638" s="7">
        <v>0</v>
      </c>
      <c r="AV2638" s="7">
        <v>0</v>
      </c>
      <c r="AW2638" s="7">
        <v>0</v>
      </c>
      <c r="AX2638" s="7">
        <v>0</v>
      </c>
      <c r="AY2638" s="7">
        <v>0</v>
      </c>
      <c r="AZ2638" s="7">
        <v>0</v>
      </c>
      <c r="BA2638" s="7">
        <v>0</v>
      </c>
      <c r="BB2638" s="7">
        <v>0</v>
      </c>
      <c r="BC2638" s="8">
        <v>0</v>
      </c>
      <c r="BD2638" s="8">
        <v>0</v>
      </c>
      <c r="BE2638" s="8">
        <v>0</v>
      </c>
      <c r="BF2638" s="8">
        <v>0</v>
      </c>
      <c r="BG2638" s="8">
        <v>0</v>
      </c>
      <c r="BH2638" s="8">
        <v>0</v>
      </c>
      <c r="BI2638" s="8">
        <v>0</v>
      </c>
      <c r="BJ2638" s="8">
        <v>0</v>
      </c>
      <c r="BK2638" s="8">
        <v>0</v>
      </c>
      <c r="BL2638" s="8">
        <v>15.51</v>
      </c>
      <c r="BM2638" s="8">
        <v>0</v>
      </c>
      <c r="BN2638" s="8">
        <v>15.51</v>
      </c>
      <c r="BO2638" s="8">
        <v>0</v>
      </c>
      <c r="BP2638" s="8">
        <v>0</v>
      </c>
      <c r="BQ2638" s="8">
        <v>0</v>
      </c>
      <c r="BR2638" s="8">
        <v>0</v>
      </c>
    </row>
    <row r="2639" spans="1:70" x14ac:dyDescent="0.25">
      <c r="A2639" s="6">
        <v>35373532</v>
      </c>
      <c r="B2639" t="s">
        <v>4608</v>
      </c>
      <c r="C2639" s="7" t="s">
        <v>421</v>
      </c>
      <c r="D2639" s="7" t="s">
        <v>2647</v>
      </c>
      <c r="E2639" s="7" t="s">
        <v>421</v>
      </c>
      <c r="F2639" t="s">
        <v>2507</v>
      </c>
      <c r="G2639" t="s">
        <v>2648</v>
      </c>
      <c r="H2639" t="s">
        <v>1956</v>
      </c>
      <c r="I2639" t="s">
        <v>130</v>
      </c>
      <c r="J2639" t="s">
        <v>78</v>
      </c>
      <c r="K2639" t="s">
        <v>109</v>
      </c>
      <c r="L2639">
        <v>38.7136657016</v>
      </c>
      <c r="M2639">
        <v>-120.6320237858</v>
      </c>
      <c r="N2639" s="7" t="s">
        <v>131</v>
      </c>
      <c r="O2639" s="7" t="s">
        <v>4601</v>
      </c>
      <c r="P2639" s="7" t="s">
        <v>133</v>
      </c>
      <c r="Q2639" s="7" t="s">
        <v>170</v>
      </c>
      <c r="R2639" s="7">
        <v>1505</v>
      </c>
      <c r="S2639" s="7">
        <v>63</v>
      </c>
      <c r="T2639" s="7" t="s">
        <v>123</v>
      </c>
      <c r="U2639" s="7"/>
      <c r="V2639" s="7" t="s">
        <v>790</v>
      </c>
      <c r="W2639" s="8">
        <v>0</v>
      </c>
      <c r="X2639" s="8">
        <v>2.57</v>
      </c>
      <c r="Y2639" s="8">
        <v>0</v>
      </c>
      <c r="Z2639" s="8">
        <v>2.57</v>
      </c>
      <c r="AA2639" s="8">
        <v>0</v>
      </c>
      <c r="AB2639" s="8">
        <v>0</v>
      </c>
      <c r="AC2639" s="8">
        <v>0</v>
      </c>
      <c r="AD2639" s="8">
        <v>0</v>
      </c>
      <c r="AE2639" s="8">
        <v>0</v>
      </c>
      <c r="AF2639" s="8">
        <v>0</v>
      </c>
      <c r="AG2639" s="8">
        <v>0</v>
      </c>
      <c r="AH2639" s="8">
        <v>0</v>
      </c>
      <c r="AI2639" s="8">
        <v>0</v>
      </c>
      <c r="AJ2639" s="8">
        <v>0</v>
      </c>
      <c r="AK2639" s="8">
        <v>0</v>
      </c>
      <c r="AL2639" s="8">
        <v>0</v>
      </c>
      <c r="AM2639" s="8">
        <v>0</v>
      </c>
      <c r="AN2639" s="8">
        <v>0</v>
      </c>
      <c r="AO2639" s="8">
        <v>0</v>
      </c>
      <c r="AP2639" s="8">
        <v>0</v>
      </c>
      <c r="AQ2639" s="8">
        <v>0</v>
      </c>
      <c r="AR2639" s="8">
        <v>0</v>
      </c>
      <c r="AS2639" s="8">
        <v>0</v>
      </c>
      <c r="AT2639" s="8">
        <v>0</v>
      </c>
      <c r="AU2639" s="7">
        <v>0</v>
      </c>
      <c r="AV2639" s="7">
        <v>0</v>
      </c>
      <c r="AW2639" s="7">
        <v>0</v>
      </c>
      <c r="AX2639" s="7">
        <v>0</v>
      </c>
      <c r="AY2639" s="7">
        <v>0</v>
      </c>
      <c r="AZ2639" s="7">
        <v>0</v>
      </c>
      <c r="BA2639" s="7">
        <v>0</v>
      </c>
      <c r="BB2639" s="7">
        <v>0</v>
      </c>
      <c r="BC2639" s="8">
        <v>0</v>
      </c>
      <c r="BD2639" s="8">
        <v>0</v>
      </c>
      <c r="BE2639" s="8">
        <v>0</v>
      </c>
      <c r="BF2639" s="8">
        <v>0</v>
      </c>
      <c r="BG2639" s="8">
        <v>0</v>
      </c>
      <c r="BH2639" s="8">
        <v>0</v>
      </c>
      <c r="BI2639" s="8">
        <v>0</v>
      </c>
      <c r="BJ2639" s="8">
        <v>0</v>
      </c>
      <c r="BK2639" s="8">
        <v>0</v>
      </c>
      <c r="BL2639" s="8">
        <v>2.57</v>
      </c>
      <c r="BM2639" s="8">
        <v>0</v>
      </c>
      <c r="BN2639" s="8">
        <v>2.57</v>
      </c>
      <c r="BO2639" s="8">
        <v>0</v>
      </c>
      <c r="BP2639" s="8">
        <v>0</v>
      </c>
      <c r="BQ2639" s="8">
        <v>0</v>
      </c>
      <c r="BR2639" s="8">
        <v>0</v>
      </c>
    </row>
    <row r="2640" spans="1:70" x14ac:dyDescent="0.25">
      <c r="A2640" s="6">
        <v>35367414</v>
      </c>
      <c r="B2640" t="s">
        <v>4609</v>
      </c>
      <c r="C2640" s="7" t="s">
        <v>421</v>
      </c>
      <c r="D2640" s="7" t="s">
        <v>2647</v>
      </c>
      <c r="E2640" s="7" t="s">
        <v>421</v>
      </c>
      <c r="F2640" t="s">
        <v>2507</v>
      </c>
      <c r="G2640" t="s">
        <v>2648</v>
      </c>
      <c r="H2640" t="s">
        <v>1218</v>
      </c>
      <c r="I2640" t="s">
        <v>130</v>
      </c>
      <c r="J2640" t="s">
        <v>78</v>
      </c>
      <c r="K2640" t="s">
        <v>109</v>
      </c>
      <c r="L2640">
        <v>38.6829168075</v>
      </c>
      <c r="M2640">
        <v>-120.6626214846</v>
      </c>
      <c r="N2640" s="7" t="s">
        <v>131</v>
      </c>
      <c r="O2640" s="7" t="s">
        <v>4601</v>
      </c>
      <c r="P2640" s="7" t="s">
        <v>133</v>
      </c>
      <c r="Q2640" s="7" t="s">
        <v>122</v>
      </c>
      <c r="R2640" s="7">
        <v>1505</v>
      </c>
      <c r="S2640" s="7">
        <v>63</v>
      </c>
      <c r="T2640" s="7" t="s">
        <v>123</v>
      </c>
      <c r="U2640" s="7" t="s">
        <v>221</v>
      </c>
      <c r="V2640" s="7" t="s">
        <v>2625</v>
      </c>
      <c r="W2640" s="8">
        <v>0</v>
      </c>
      <c r="X2640" s="8">
        <v>6.41</v>
      </c>
      <c r="Y2640" s="8">
        <v>0</v>
      </c>
      <c r="Z2640" s="8">
        <v>6.41</v>
      </c>
      <c r="AA2640" s="8">
        <v>0</v>
      </c>
      <c r="AB2640" s="8">
        <v>0</v>
      </c>
      <c r="AC2640" s="8">
        <v>0</v>
      </c>
      <c r="AD2640" s="8">
        <v>0</v>
      </c>
      <c r="AE2640" s="8">
        <v>0</v>
      </c>
      <c r="AF2640" s="8">
        <v>0</v>
      </c>
      <c r="AG2640" s="8">
        <v>0</v>
      </c>
      <c r="AH2640" s="8">
        <v>0</v>
      </c>
      <c r="AI2640" s="8">
        <v>0</v>
      </c>
      <c r="AJ2640" s="8">
        <v>0</v>
      </c>
      <c r="AK2640" s="8">
        <v>0</v>
      </c>
      <c r="AL2640" s="8">
        <v>0</v>
      </c>
      <c r="AM2640" s="8">
        <v>0</v>
      </c>
      <c r="AN2640" s="8">
        <v>0</v>
      </c>
      <c r="AO2640" s="8">
        <v>0</v>
      </c>
      <c r="AP2640" s="8">
        <v>0</v>
      </c>
      <c r="AQ2640" s="8">
        <v>0</v>
      </c>
      <c r="AR2640" s="8">
        <v>0</v>
      </c>
      <c r="AS2640" s="8">
        <v>0</v>
      </c>
      <c r="AT2640" s="8">
        <v>0</v>
      </c>
      <c r="AU2640" s="7">
        <v>0</v>
      </c>
      <c r="AV2640" s="7">
        <v>0</v>
      </c>
      <c r="AW2640" s="7">
        <v>0</v>
      </c>
      <c r="AX2640" s="7">
        <v>0</v>
      </c>
      <c r="AY2640" s="7">
        <v>0</v>
      </c>
      <c r="AZ2640" s="7">
        <v>0</v>
      </c>
      <c r="BA2640" s="7">
        <v>0</v>
      </c>
      <c r="BB2640" s="7">
        <v>0</v>
      </c>
      <c r="BC2640" s="8">
        <v>0</v>
      </c>
      <c r="BD2640" s="8">
        <v>0</v>
      </c>
      <c r="BE2640" s="8">
        <v>0</v>
      </c>
      <c r="BF2640" s="8">
        <v>0</v>
      </c>
      <c r="BG2640" s="8">
        <v>0</v>
      </c>
      <c r="BH2640" s="8">
        <v>0</v>
      </c>
      <c r="BI2640" s="8">
        <v>0</v>
      </c>
      <c r="BJ2640" s="8">
        <v>0</v>
      </c>
      <c r="BK2640" s="8">
        <v>0</v>
      </c>
      <c r="BL2640" s="8">
        <v>6.41</v>
      </c>
      <c r="BM2640" s="8">
        <v>0</v>
      </c>
      <c r="BN2640" s="8">
        <v>6.41</v>
      </c>
      <c r="BO2640" s="8">
        <v>0</v>
      </c>
      <c r="BP2640" s="8">
        <v>0</v>
      </c>
      <c r="BQ2640" s="8">
        <v>0</v>
      </c>
      <c r="BR2640" s="8">
        <v>0</v>
      </c>
    </row>
    <row r="2641" spans="1:70" x14ac:dyDescent="0.25">
      <c r="A2641" s="6">
        <v>35432931</v>
      </c>
      <c r="B2641" t="s">
        <v>4610</v>
      </c>
      <c r="C2641" s="7" t="s">
        <v>421</v>
      </c>
      <c r="D2641" s="7" t="s">
        <v>2647</v>
      </c>
      <c r="E2641" s="7" t="s">
        <v>421</v>
      </c>
      <c r="F2641" t="s">
        <v>2507</v>
      </c>
      <c r="G2641" t="s">
        <v>2648</v>
      </c>
      <c r="H2641" t="s">
        <v>1956</v>
      </c>
      <c r="I2641" t="s">
        <v>130</v>
      </c>
      <c r="J2641" t="s">
        <v>78</v>
      </c>
      <c r="K2641" t="s">
        <v>109</v>
      </c>
      <c r="L2641">
        <v>38.753220097700002</v>
      </c>
      <c r="M2641">
        <v>-120.6116446943</v>
      </c>
      <c r="N2641" s="7" t="s">
        <v>2352</v>
      </c>
      <c r="O2641" s="7" t="s">
        <v>2353</v>
      </c>
      <c r="P2641" s="7" t="s">
        <v>2354</v>
      </c>
      <c r="Q2641" s="7" t="s">
        <v>170</v>
      </c>
      <c r="R2641" s="7">
        <v>1284</v>
      </c>
      <c r="S2641" s="7">
        <v>124</v>
      </c>
      <c r="T2641" s="7" t="s">
        <v>123</v>
      </c>
      <c r="U2641" s="7"/>
      <c r="V2641" s="7" t="s">
        <v>422</v>
      </c>
      <c r="W2641" s="8">
        <v>0</v>
      </c>
      <c r="X2641" s="8">
        <v>0</v>
      </c>
      <c r="Y2641" s="8">
        <v>0</v>
      </c>
      <c r="Z2641" s="8">
        <v>0</v>
      </c>
      <c r="AA2641" s="8">
        <v>0</v>
      </c>
      <c r="AB2641" s="8">
        <v>0</v>
      </c>
      <c r="AC2641" s="8">
        <v>0</v>
      </c>
      <c r="AD2641" s="8">
        <v>0</v>
      </c>
      <c r="AE2641" s="8">
        <v>0</v>
      </c>
      <c r="AF2641" s="8">
        <v>0</v>
      </c>
      <c r="AG2641" s="8">
        <v>0</v>
      </c>
      <c r="AH2641" s="8">
        <v>0</v>
      </c>
      <c r="AI2641" s="8">
        <v>0</v>
      </c>
      <c r="AJ2641" s="8">
        <v>0</v>
      </c>
      <c r="AK2641" s="8">
        <v>0</v>
      </c>
      <c r="AL2641" s="8">
        <v>0</v>
      </c>
      <c r="AM2641" s="8">
        <v>0</v>
      </c>
      <c r="AN2641" s="8">
        <v>0</v>
      </c>
      <c r="AO2641" s="8">
        <v>0</v>
      </c>
      <c r="AP2641" s="8">
        <v>0</v>
      </c>
      <c r="AQ2641" s="8">
        <v>0</v>
      </c>
      <c r="AR2641" s="8">
        <v>0</v>
      </c>
      <c r="AS2641" s="8">
        <v>0</v>
      </c>
      <c r="AT2641" s="8">
        <v>0</v>
      </c>
      <c r="AU2641" s="7">
        <v>0</v>
      </c>
      <c r="AV2641" s="7">
        <v>0</v>
      </c>
      <c r="AW2641" s="7">
        <v>0</v>
      </c>
      <c r="AX2641" s="7">
        <v>0</v>
      </c>
      <c r="AY2641" s="7">
        <v>0</v>
      </c>
      <c r="AZ2641" s="7">
        <v>0</v>
      </c>
      <c r="BA2641" s="7">
        <v>0</v>
      </c>
      <c r="BB2641" s="7">
        <v>0</v>
      </c>
      <c r="BC2641" s="8">
        <v>0</v>
      </c>
      <c r="BD2641" s="8">
        <v>0</v>
      </c>
      <c r="BE2641" s="8">
        <v>0</v>
      </c>
      <c r="BF2641" s="8">
        <v>0</v>
      </c>
      <c r="BG2641" s="8">
        <v>0</v>
      </c>
      <c r="BH2641" s="8">
        <v>0</v>
      </c>
      <c r="BI2641" s="8">
        <v>0</v>
      </c>
      <c r="BJ2641" s="8">
        <v>0</v>
      </c>
      <c r="BK2641" s="8">
        <v>0</v>
      </c>
      <c r="BL2641" s="8">
        <v>0</v>
      </c>
      <c r="BM2641" s="8">
        <v>0</v>
      </c>
      <c r="BN2641" s="8">
        <v>0</v>
      </c>
      <c r="BO2641" s="8">
        <v>0</v>
      </c>
      <c r="BP2641" s="8">
        <v>0</v>
      </c>
      <c r="BQ2641" s="8">
        <v>0</v>
      </c>
      <c r="BR2641" s="8">
        <v>0</v>
      </c>
    </row>
    <row r="2642" spans="1:70" x14ac:dyDescent="0.25">
      <c r="A2642" s="6">
        <v>35432932</v>
      </c>
      <c r="B2642" t="s">
        <v>4611</v>
      </c>
      <c r="C2642" s="7" t="s">
        <v>421</v>
      </c>
      <c r="D2642" s="7" t="s">
        <v>2647</v>
      </c>
      <c r="E2642" s="7" t="s">
        <v>421</v>
      </c>
      <c r="F2642" t="s">
        <v>2507</v>
      </c>
      <c r="G2642" t="s">
        <v>2648</v>
      </c>
      <c r="H2642" t="s">
        <v>1956</v>
      </c>
      <c r="I2642" t="s">
        <v>130</v>
      </c>
      <c r="J2642" t="s">
        <v>78</v>
      </c>
      <c r="K2642" t="s">
        <v>109</v>
      </c>
      <c r="L2642">
        <v>38.754089204899998</v>
      </c>
      <c r="M2642">
        <v>-120.6178598751</v>
      </c>
      <c r="N2642" s="7" t="s">
        <v>2352</v>
      </c>
      <c r="O2642" s="7" t="s">
        <v>2353</v>
      </c>
      <c r="P2642" s="7" t="s">
        <v>2354</v>
      </c>
      <c r="Q2642" s="7" t="s">
        <v>170</v>
      </c>
      <c r="R2642" s="7">
        <v>1284</v>
      </c>
      <c r="S2642" s="7">
        <v>124</v>
      </c>
      <c r="T2642" s="7" t="s">
        <v>123</v>
      </c>
      <c r="U2642" s="7"/>
      <c r="V2642" s="7" t="s">
        <v>422</v>
      </c>
      <c r="W2642" s="8">
        <v>0</v>
      </c>
      <c r="X2642" s="8">
        <v>0</v>
      </c>
      <c r="Y2642" s="8">
        <v>0</v>
      </c>
      <c r="Z2642" s="8">
        <v>0</v>
      </c>
      <c r="AA2642" s="8">
        <v>0</v>
      </c>
      <c r="AB2642" s="8">
        <v>0</v>
      </c>
      <c r="AC2642" s="8">
        <v>0</v>
      </c>
      <c r="AD2642" s="8">
        <v>0</v>
      </c>
      <c r="AE2642" s="8">
        <v>0</v>
      </c>
      <c r="AF2642" s="8">
        <v>0</v>
      </c>
      <c r="AG2642" s="8">
        <v>0</v>
      </c>
      <c r="AH2642" s="8">
        <v>0</v>
      </c>
      <c r="AI2642" s="8">
        <v>0</v>
      </c>
      <c r="AJ2642" s="8">
        <v>0</v>
      </c>
      <c r="AK2642" s="8">
        <v>0</v>
      </c>
      <c r="AL2642" s="8">
        <v>0</v>
      </c>
      <c r="AM2642" s="8">
        <v>0</v>
      </c>
      <c r="AN2642" s="8">
        <v>0</v>
      </c>
      <c r="AO2642" s="8">
        <v>0</v>
      </c>
      <c r="AP2642" s="8">
        <v>0</v>
      </c>
      <c r="AQ2642" s="8">
        <v>0</v>
      </c>
      <c r="AR2642" s="8">
        <v>0</v>
      </c>
      <c r="AS2642" s="8">
        <v>0</v>
      </c>
      <c r="AT2642" s="8">
        <v>0</v>
      </c>
      <c r="AU2642" s="7">
        <v>0</v>
      </c>
      <c r="AV2642" s="7">
        <v>0</v>
      </c>
      <c r="AW2642" s="7">
        <v>0</v>
      </c>
      <c r="AX2642" s="7">
        <v>0</v>
      </c>
      <c r="AY2642" s="7">
        <v>0</v>
      </c>
      <c r="AZ2642" s="7">
        <v>0</v>
      </c>
      <c r="BA2642" s="7">
        <v>0</v>
      </c>
      <c r="BB2642" s="7">
        <v>0</v>
      </c>
      <c r="BC2642" s="8">
        <v>0</v>
      </c>
      <c r="BD2642" s="8">
        <v>0</v>
      </c>
      <c r="BE2642" s="8">
        <v>0</v>
      </c>
      <c r="BF2642" s="8">
        <v>0</v>
      </c>
      <c r="BG2642" s="8">
        <v>0</v>
      </c>
      <c r="BH2642" s="8">
        <v>0</v>
      </c>
      <c r="BI2642" s="8">
        <v>0</v>
      </c>
      <c r="BJ2642" s="8">
        <v>0</v>
      </c>
      <c r="BK2642" s="8">
        <v>0</v>
      </c>
      <c r="BL2642" s="8">
        <v>0</v>
      </c>
      <c r="BM2642" s="8">
        <v>0</v>
      </c>
      <c r="BN2642" s="8">
        <v>0</v>
      </c>
      <c r="BO2642" s="8">
        <v>0</v>
      </c>
      <c r="BP2642" s="8">
        <v>0</v>
      </c>
      <c r="BQ2642" s="8">
        <v>0</v>
      </c>
      <c r="BR2642" s="8">
        <v>0</v>
      </c>
    </row>
    <row r="2643" spans="1:70" x14ac:dyDescent="0.25">
      <c r="A2643" s="6">
        <v>35431066</v>
      </c>
      <c r="B2643" t="s">
        <v>4612</v>
      </c>
      <c r="C2643" s="7" t="s">
        <v>421</v>
      </c>
      <c r="D2643" s="7" t="s">
        <v>2647</v>
      </c>
      <c r="E2643" s="7" t="s">
        <v>421</v>
      </c>
      <c r="F2643" t="s">
        <v>2507</v>
      </c>
      <c r="G2643" t="s">
        <v>2648</v>
      </c>
      <c r="H2643" t="s">
        <v>2359</v>
      </c>
      <c r="I2643" t="s">
        <v>130</v>
      </c>
      <c r="J2643" t="s">
        <v>78</v>
      </c>
      <c r="K2643" t="s">
        <v>109</v>
      </c>
      <c r="L2643">
        <v>38.7530114033</v>
      </c>
      <c r="M2643">
        <v>-120.63535590559999</v>
      </c>
      <c r="N2643" s="7" t="s">
        <v>2352</v>
      </c>
      <c r="O2643" s="7" t="s">
        <v>2353</v>
      </c>
      <c r="P2643" s="7" t="s">
        <v>2354</v>
      </c>
      <c r="Q2643" s="7" t="s">
        <v>170</v>
      </c>
      <c r="R2643" s="7">
        <v>1284</v>
      </c>
      <c r="S2643" s="7">
        <v>124</v>
      </c>
      <c r="T2643" s="7" t="s">
        <v>123</v>
      </c>
      <c r="U2643" s="7"/>
      <c r="V2643" s="7" t="s">
        <v>422</v>
      </c>
      <c r="W2643" s="8">
        <v>0</v>
      </c>
      <c r="X2643" s="8">
        <v>0</v>
      </c>
      <c r="Y2643" s="8">
        <v>0</v>
      </c>
      <c r="Z2643" s="8">
        <v>0</v>
      </c>
      <c r="AA2643" s="8">
        <v>0</v>
      </c>
      <c r="AB2643" s="8">
        <v>0</v>
      </c>
      <c r="AC2643" s="8">
        <v>0</v>
      </c>
      <c r="AD2643" s="8">
        <v>0</v>
      </c>
      <c r="AE2643" s="8">
        <v>0</v>
      </c>
      <c r="AF2643" s="8">
        <v>0</v>
      </c>
      <c r="AG2643" s="8">
        <v>0</v>
      </c>
      <c r="AH2643" s="8">
        <v>0</v>
      </c>
      <c r="AI2643" s="8">
        <v>0</v>
      </c>
      <c r="AJ2643" s="8">
        <v>0</v>
      </c>
      <c r="AK2643" s="8">
        <v>0</v>
      </c>
      <c r="AL2643" s="8">
        <v>0</v>
      </c>
      <c r="AM2643" s="8">
        <v>0</v>
      </c>
      <c r="AN2643" s="8">
        <v>0</v>
      </c>
      <c r="AO2643" s="8">
        <v>0</v>
      </c>
      <c r="AP2643" s="8">
        <v>0</v>
      </c>
      <c r="AQ2643" s="8">
        <v>0</v>
      </c>
      <c r="AR2643" s="8">
        <v>0</v>
      </c>
      <c r="AS2643" s="8">
        <v>0</v>
      </c>
      <c r="AT2643" s="8">
        <v>0</v>
      </c>
      <c r="AU2643" s="7">
        <v>0</v>
      </c>
      <c r="AV2643" s="7">
        <v>0</v>
      </c>
      <c r="AW2643" s="7">
        <v>0</v>
      </c>
      <c r="AX2643" s="7">
        <v>0</v>
      </c>
      <c r="AY2643" s="7">
        <v>0</v>
      </c>
      <c r="AZ2643" s="7">
        <v>0</v>
      </c>
      <c r="BA2643" s="7">
        <v>0</v>
      </c>
      <c r="BB2643" s="7">
        <v>0</v>
      </c>
      <c r="BC2643" s="8">
        <v>0</v>
      </c>
      <c r="BD2643" s="8">
        <v>0</v>
      </c>
      <c r="BE2643" s="8">
        <v>0</v>
      </c>
      <c r="BF2643" s="8">
        <v>0</v>
      </c>
      <c r="BG2643" s="8">
        <v>0</v>
      </c>
      <c r="BH2643" s="8">
        <v>0</v>
      </c>
      <c r="BI2643" s="8">
        <v>0</v>
      </c>
      <c r="BJ2643" s="8">
        <v>0</v>
      </c>
      <c r="BK2643" s="8">
        <v>0</v>
      </c>
      <c r="BL2643" s="8">
        <v>0</v>
      </c>
      <c r="BM2643" s="8">
        <v>0</v>
      </c>
      <c r="BN2643" s="8">
        <v>0</v>
      </c>
      <c r="BO2643" s="8">
        <v>0</v>
      </c>
      <c r="BP2643" s="8">
        <v>0</v>
      </c>
      <c r="BQ2643" s="8">
        <v>0</v>
      </c>
      <c r="BR2643" s="8">
        <v>0</v>
      </c>
    </row>
    <row r="2644" spans="1:70" x14ac:dyDescent="0.25">
      <c r="A2644" s="6">
        <v>35431067</v>
      </c>
      <c r="B2644" t="s">
        <v>4613</v>
      </c>
      <c r="C2644" s="7" t="s">
        <v>421</v>
      </c>
      <c r="D2644" s="7" t="s">
        <v>2647</v>
      </c>
      <c r="E2644" s="7" t="s">
        <v>421</v>
      </c>
      <c r="F2644" t="s">
        <v>2507</v>
      </c>
      <c r="G2644" t="s">
        <v>2648</v>
      </c>
      <c r="H2644" t="s">
        <v>2359</v>
      </c>
      <c r="I2644" t="s">
        <v>130</v>
      </c>
      <c r="J2644" t="s">
        <v>78</v>
      </c>
      <c r="K2644" t="s">
        <v>109</v>
      </c>
      <c r="L2644">
        <v>38.747836676799999</v>
      </c>
      <c r="M2644">
        <v>-120.6191193805</v>
      </c>
      <c r="N2644" s="7" t="s">
        <v>2352</v>
      </c>
      <c r="O2644" s="7" t="s">
        <v>2353</v>
      </c>
      <c r="P2644" s="7" t="s">
        <v>2354</v>
      </c>
      <c r="Q2644" s="7" t="s">
        <v>170</v>
      </c>
      <c r="R2644" s="7">
        <v>1284</v>
      </c>
      <c r="S2644" s="7">
        <v>124</v>
      </c>
      <c r="T2644" s="7" t="s">
        <v>123</v>
      </c>
      <c r="U2644" s="7"/>
      <c r="V2644" s="7" t="s">
        <v>422</v>
      </c>
      <c r="W2644" s="8">
        <v>0</v>
      </c>
      <c r="X2644" s="8">
        <v>0</v>
      </c>
      <c r="Y2644" s="8">
        <v>0</v>
      </c>
      <c r="Z2644" s="8">
        <v>0</v>
      </c>
      <c r="AA2644" s="8">
        <v>0</v>
      </c>
      <c r="AB2644" s="8">
        <v>0</v>
      </c>
      <c r="AC2644" s="8">
        <v>0</v>
      </c>
      <c r="AD2644" s="8">
        <v>0</v>
      </c>
      <c r="AE2644" s="8">
        <v>0</v>
      </c>
      <c r="AF2644" s="8">
        <v>0</v>
      </c>
      <c r="AG2644" s="8">
        <v>0</v>
      </c>
      <c r="AH2644" s="8">
        <v>0</v>
      </c>
      <c r="AI2644" s="8">
        <v>0</v>
      </c>
      <c r="AJ2644" s="8">
        <v>0</v>
      </c>
      <c r="AK2644" s="8">
        <v>0</v>
      </c>
      <c r="AL2644" s="8">
        <v>0</v>
      </c>
      <c r="AM2644" s="8">
        <v>0</v>
      </c>
      <c r="AN2644" s="8">
        <v>0</v>
      </c>
      <c r="AO2644" s="8">
        <v>0</v>
      </c>
      <c r="AP2644" s="8">
        <v>0</v>
      </c>
      <c r="AQ2644" s="8">
        <v>0</v>
      </c>
      <c r="AR2644" s="8">
        <v>0</v>
      </c>
      <c r="AS2644" s="8">
        <v>0</v>
      </c>
      <c r="AT2644" s="8">
        <v>0</v>
      </c>
      <c r="AU2644" s="7">
        <v>0</v>
      </c>
      <c r="AV2644" s="7">
        <v>0</v>
      </c>
      <c r="AW2644" s="7">
        <v>0</v>
      </c>
      <c r="AX2644" s="7">
        <v>0</v>
      </c>
      <c r="AY2644" s="7">
        <v>0</v>
      </c>
      <c r="AZ2644" s="7">
        <v>0</v>
      </c>
      <c r="BA2644" s="7">
        <v>0</v>
      </c>
      <c r="BB2644" s="7">
        <v>0</v>
      </c>
      <c r="BC2644" s="8">
        <v>0</v>
      </c>
      <c r="BD2644" s="8">
        <v>0</v>
      </c>
      <c r="BE2644" s="8">
        <v>0</v>
      </c>
      <c r="BF2644" s="8">
        <v>0</v>
      </c>
      <c r="BG2644" s="8">
        <v>0</v>
      </c>
      <c r="BH2644" s="8">
        <v>0</v>
      </c>
      <c r="BI2644" s="8">
        <v>0</v>
      </c>
      <c r="BJ2644" s="8">
        <v>0</v>
      </c>
      <c r="BK2644" s="8">
        <v>0</v>
      </c>
      <c r="BL2644" s="8">
        <v>0</v>
      </c>
      <c r="BM2644" s="8">
        <v>0</v>
      </c>
      <c r="BN2644" s="8">
        <v>0</v>
      </c>
      <c r="BO2644" s="8">
        <v>0</v>
      </c>
      <c r="BP2644" s="8">
        <v>0</v>
      </c>
      <c r="BQ2644" s="8">
        <v>0</v>
      </c>
      <c r="BR2644" s="8">
        <v>0</v>
      </c>
    </row>
    <row r="2645" spans="1:70" x14ac:dyDescent="0.25">
      <c r="A2645" s="6">
        <v>35431068</v>
      </c>
      <c r="B2645" t="s">
        <v>4614</v>
      </c>
      <c r="C2645" s="7" t="s">
        <v>421</v>
      </c>
      <c r="D2645" s="7" t="s">
        <v>2647</v>
      </c>
      <c r="E2645" s="7" t="s">
        <v>421</v>
      </c>
      <c r="F2645" t="s">
        <v>2507</v>
      </c>
      <c r="G2645" t="s">
        <v>2648</v>
      </c>
      <c r="H2645" t="s">
        <v>1956</v>
      </c>
      <c r="I2645" t="s">
        <v>130</v>
      </c>
      <c r="J2645" t="s">
        <v>78</v>
      </c>
      <c r="K2645" t="s">
        <v>109</v>
      </c>
      <c r="L2645">
        <v>38.747871186399998</v>
      </c>
      <c r="M2645">
        <v>-120.6165616887</v>
      </c>
      <c r="N2645" s="7" t="s">
        <v>2352</v>
      </c>
      <c r="O2645" s="7" t="s">
        <v>2353</v>
      </c>
      <c r="P2645" s="7" t="s">
        <v>2354</v>
      </c>
      <c r="Q2645" s="7" t="s">
        <v>170</v>
      </c>
      <c r="R2645" s="7">
        <v>1284</v>
      </c>
      <c r="S2645" s="7">
        <v>124</v>
      </c>
      <c r="T2645" s="7" t="s">
        <v>123</v>
      </c>
      <c r="U2645" s="7"/>
      <c r="V2645" s="7" t="s">
        <v>422</v>
      </c>
      <c r="W2645" s="8">
        <v>0</v>
      </c>
      <c r="X2645" s="8">
        <v>0</v>
      </c>
      <c r="Y2645" s="8">
        <v>0</v>
      </c>
      <c r="Z2645" s="8">
        <v>0</v>
      </c>
      <c r="AA2645" s="8">
        <v>0</v>
      </c>
      <c r="AB2645" s="8">
        <v>0</v>
      </c>
      <c r="AC2645" s="8">
        <v>0</v>
      </c>
      <c r="AD2645" s="8">
        <v>0</v>
      </c>
      <c r="AE2645" s="8">
        <v>0</v>
      </c>
      <c r="AF2645" s="8">
        <v>0</v>
      </c>
      <c r="AG2645" s="8">
        <v>0</v>
      </c>
      <c r="AH2645" s="8">
        <v>0</v>
      </c>
      <c r="AI2645" s="8">
        <v>0</v>
      </c>
      <c r="AJ2645" s="8">
        <v>0</v>
      </c>
      <c r="AK2645" s="8">
        <v>0</v>
      </c>
      <c r="AL2645" s="8">
        <v>0</v>
      </c>
      <c r="AM2645" s="8">
        <v>0</v>
      </c>
      <c r="AN2645" s="8">
        <v>0</v>
      </c>
      <c r="AO2645" s="8">
        <v>0</v>
      </c>
      <c r="AP2645" s="8">
        <v>0</v>
      </c>
      <c r="AQ2645" s="8">
        <v>0</v>
      </c>
      <c r="AR2645" s="8">
        <v>0</v>
      </c>
      <c r="AS2645" s="8">
        <v>0</v>
      </c>
      <c r="AT2645" s="8">
        <v>0</v>
      </c>
      <c r="AU2645" s="7">
        <v>0</v>
      </c>
      <c r="AV2645" s="7">
        <v>0</v>
      </c>
      <c r="AW2645" s="7">
        <v>0</v>
      </c>
      <c r="AX2645" s="7">
        <v>0</v>
      </c>
      <c r="AY2645" s="7">
        <v>0</v>
      </c>
      <c r="AZ2645" s="7">
        <v>0</v>
      </c>
      <c r="BA2645" s="7">
        <v>0</v>
      </c>
      <c r="BB2645" s="7">
        <v>0</v>
      </c>
      <c r="BC2645" s="8">
        <v>0</v>
      </c>
      <c r="BD2645" s="8">
        <v>0</v>
      </c>
      <c r="BE2645" s="8">
        <v>0</v>
      </c>
      <c r="BF2645" s="8">
        <v>0</v>
      </c>
      <c r="BG2645" s="8">
        <v>0</v>
      </c>
      <c r="BH2645" s="8">
        <v>0</v>
      </c>
      <c r="BI2645" s="8">
        <v>0</v>
      </c>
      <c r="BJ2645" s="8">
        <v>0</v>
      </c>
      <c r="BK2645" s="8">
        <v>0</v>
      </c>
      <c r="BL2645" s="8">
        <v>0</v>
      </c>
      <c r="BM2645" s="8">
        <v>0</v>
      </c>
      <c r="BN2645" s="8">
        <v>0</v>
      </c>
      <c r="BO2645" s="8">
        <v>0</v>
      </c>
      <c r="BP2645" s="8">
        <v>0</v>
      </c>
      <c r="BQ2645" s="8">
        <v>0</v>
      </c>
      <c r="BR2645" s="8">
        <v>0</v>
      </c>
    </row>
    <row r="2646" spans="1:70" x14ac:dyDescent="0.25">
      <c r="A2646" s="6">
        <v>35427944</v>
      </c>
      <c r="B2646" t="s">
        <v>4615</v>
      </c>
      <c r="C2646" s="7" t="s">
        <v>421</v>
      </c>
      <c r="D2646" s="7" t="s">
        <v>2647</v>
      </c>
      <c r="E2646" s="7" t="s">
        <v>421</v>
      </c>
      <c r="F2646" t="s">
        <v>2507</v>
      </c>
      <c r="G2646" t="s">
        <v>2648</v>
      </c>
      <c r="H2646" t="s">
        <v>2359</v>
      </c>
      <c r="I2646" t="s">
        <v>130</v>
      </c>
      <c r="J2646" t="s">
        <v>78</v>
      </c>
      <c r="K2646" t="s">
        <v>109</v>
      </c>
      <c r="L2646">
        <v>38.744357213599997</v>
      </c>
      <c r="M2646">
        <v>-120.6569007801</v>
      </c>
      <c r="N2646" s="7" t="s">
        <v>2352</v>
      </c>
      <c r="O2646" s="7" t="s">
        <v>2353</v>
      </c>
      <c r="P2646" s="7" t="s">
        <v>2354</v>
      </c>
      <c r="Q2646" s="7" t="s">
        <v>122</v>
      </c>
      <c r="R2646" s="7">
        <v>1284</v>
      </c>
      <c r="S2646" s="7">
        <v>124</v>
      </c>
      <c r="T2646" s="7" t="s">
        <v>123</v>
      </c>
      <c r="U2646" s="7"/>
      <c r="V2646" s="7" t="s">
        <v>790</v>
      </c>
      <c r="W2646" s="8">
        <v>0</v>
      </c>
      <c r="X2646" s="8">
        <v>4.72</v>
      </c>
      <c r="Y2646" s="8">
        <v>0</v>
      </c>
      <c r="Z2646" s="8">
        <v>4.72</v>
      </c>
      <c r="AA2646" s="8">
        <v>0</v>
      </c>
      <c r="AB2646" s="8">
        <v>0</v>
      </c>
      <c r="AC2646" s="8">
        <v>0</v>
      </c>
      <c r="AD2646" s="8">
        <v>0</v>
      </c>
      <c r="AE2646" s="8">
        <v>0</v>
      </c>
      <c r="AF2646" s="8">
        <v>0</v>
      </c>
      <c r="AG2646" s="8">
        <v>0</v>
      </c>
      <c r="AH2646" s="8">
        <v>0</v>
      </c>
      <c r="AI2646" s="8">
        <v>0</v>
      </c>
      <c r="AJ2646" s="8">
        <v>0</v>
      </c>
      <c r="AK2646" s="8">
        <v>0</v>
      </c>
      <c r="AL2646" s="8">
        <v>0</v>
      </c>
      <c r="AM2646" s="8">
        <v>0</v>
      </c>
      <c r="AN2646" s="8">
        <v>0</v>
      </c>
      <c r="AO2646" s="8">
        <v>0</v>
      </c>
      <c r="AP2646" s="8">
        <v>0</v>
      </c>
      <c r="AQ2646" s="8">
        <v>0</v>
      </c>
      <c r="AR2646" s="8">
        <v>0</v>
      </c>
      <c r="AS2646" s="8">
        <v>0</v>
      </c>
      <c r="AT2646" s="8">
        <v>0</v>
      </c>
      <c r="AU2646" s="7">
        <v>0</v>
      </c>
      <c r="AV2646" s="7">
        <v>0</v>
      </c>
      <c r="AW2646" s="7">
        <v>0</v>
      </c>
      <c r="AX2646" s="7">
        <v>0</v>
      </c>
      <c r="AY2646" s="7">
        <v>0</v>
      </c>
      <c r="AZ2646" s="7">
        <v>0</v>
      </c>
      <c r="BA2646" s="7">
        <v>0</v>
      </c>
      <c r="BB2646" s="7">
        <v>0</v>
      </c>
      <c r="BC2646" s="8">
        <v>0</v>
      </c>
      <c r="BD2646" s="8">
        <v>0</v>
      </c>
      <c r="BE2646" s="8">
        <v>0</v>
      </c>
      <c r="BF2646" s="8">
        <v>0</v>
      </c>
      <c r="BG2646" s="8">
        <v>0</v>
      </c>
      <c r="BH2646" s="8">
        <v>0</v>
      </c>
      <c r="BI2646" s="8">
        <v>0</v>
      </c>
      <c r="BJ2646" s="8">
        <v>0</v>
      </c>
      <c r="BK2646" s="8">
        <v>0</v>
      </c>
      <c r="BL2646" s="8">
        <v>4.72</v>
      </c>
      <c r="BM2646" s="8">
        <v>0</v>
      </c>
      <c r="BN2646" s="8">
        <v>4.72</v>
      </c>
      <c r="BO2646" s="8">
        <v>0</v>
      </c>
      <c r="BP2646" s="8">
        <v>0</v>
      </c>
      <c r="BQ2646" s="8">
        <v>0</v>
      </c>
      <c r="BR2646" s="8">
        <v>0</v>
      </c>
    </row>
    <row r="2647" spans="1:70" x14ac:dyDescent="0.25">
      <c r="A2647" s="6">
        <v>35427945</v>
      </c>
      <c r="B2647" t="s">
        <v>4616</v>
      </c>
      <c r="C2647" s="7" t="s">
        <v>421</v>
      </c>
      <c r="D2647" s="7" t="s">
        <v>2647</v>
      </c>
      <c r="E2647" s="7" t="s">
        <v>421</v>
      </c>
      <c r="F2647" t="s">
        <v>2507</v>
      </c>
      <c r="G2647" t="s">
        <v>2648</v>
      </c>
      <c r="H2647" t="s">
        <v>2359</v>
      </c>
      <c r="I2647" t="s">
        <v>130</v>
      </c>
      <c r="J2647" t="s">
        <v>78</v>
      </c>
      <c r="K2647" t="s">
        <v>109</v>
      </c>
      <c r="L2647">
        <v>38.744212004399998</v>
      </c>
      <c r="M2647">
        <v>-120.64380738440001</v>
      </c>
      <c r="N2647" s="7" t="s">
        <v>2352</v>
      </c>
      <c r="O2647" s="7" t="s">
        <v>2353</v>
      </c>
      <c r="P2647" s="7" t="s">
        <v>2354</v>
      </c>
      <c r="Q2647" s="7" t="s">
        <v>122</v>
      </c>
      <c r="R2647" s="7">
        <v>1284</v>
      </c>
      <c r="S2647" s="7">
        <v>124</v>
      </c>
      <c r="T2647" s="7" t="s">
        <v>123</v>
      </c>
      <c r="U2647" s="7"/>
      <c r="V2647" s="7" t="s">
        <v>790</v>
      </c>
      <c r="W2647" s="8">
        <v>0</v>
      </c>
      <c r="X2647" s="8">
        <v>3.69</v>
      </c>
      <c r="Y2647" s="8">
        <v>0</v>
      </c>
      <c r="Z2647" s="8">
        <v>3.69</v>
      </c>
      <c r="AA2647" s="8">
        <v>0</v>
      </c>
      <c r="AB2647" s="8">
        <v>0</v>
      </c>
      <c r="AC2647" s="8">
        <v>0</v>
      </c>
      <c r="AD2647" s="8">
        <v>0</v>
      </c>
      <c r="AE2647" s="8">
        <v>0</v>
      </c>
      <c r="AF2647" s="8">
        <v>0</v>
      </c>
      <c r="AG2647" s="8">
        <v>0</v>
      </c>
      <c r="AH2647" s="8">
        <v>0</v>
      </c>
      <c r="AI2647" s="8">
        <v>0</v>
      </c>
      <c r="AJ2647" s="8">
        <v>0</v>
      </c>
      <c r="AK2647" s="8">
        <v>0</v>
      </c>
      <c r="AL2647" s="8">
        <v>0</v>
      </c>
      <c r="AM2647" s="8">
        <v>0</v>
      </c>
      <c r="AN2647" s="8">
        <v>0</v>
      </c>
      <c r="AO2647" s="8">
        <v>0</v>
      </c>
      <c r="AP2647" s="8">
        <v>0</v>
      </c>
      <c r="AQ2647" s="8">
        <v>0</v>
      </c>
      <c r="AR2647" s="8">
        <v>0</v>
      </c>
      <c r="AS2647" s="8">
        <v>0</v>
      </c>
      <c r="AT2647" s="8">
        <v>0</v>
      </c>
      <c r="AU2647" s="7">
        <v>0</v>
      </c>
      <c r="AV2647" s="7">
        <v>0</v>
      </c>
      <c r="AW2647" s="7">
        <v>0</v>
      </c>
      <c r="AX2647" s="7">
        <v>0</v>
      </c>
      <c r="AY2647" s="7">
        <v>0</v>
      </c>
      <c r="AZ2647" s="7">
        <v>0</v>
      </c>
      <c r="BA2647" s="7">
        <v>0</v>
      </c>
      <c r="BB2647" s="7">
        <v>0</v>
      </c>
      <c r="BC2647" s="8">
        <v>0</v>
      </c>
      <c r="BD2647" s="8">
        <v>0</v>
      </c>
      <c r="BE2647" s="8">
        <v>0</v>
      </c>
      <c r="BF2647" s="8">
        <v>0</v>
      </c>
      <c r="BG2647" s="8">
        <v>0</v>
      </c>
      <c r="BH2647" s="8">
        <v>0</v>
      </c>
      <c r="BI2647" s="8">
        <v>0</v>
      </c>
      <c r="BJ2647" s="8">
        <v>0</v>
      </c>
      <c r="BK2647" s="8">
        <v>0</v>
      </c>
      <c r="BL2647" s="8">
        <v>3.69</v>
      </c>
      <c r="BM2647" s="8">
        <v>0</v>
      </c>
      <c r="BN2647" s="8">
        <v>3.69</v>
      </c>
      <c r="BO2647" s="8">
        <v>0</v>
      </c>
      <c r="BP2647" s="8">
        <v>0</v>
      </c>
      <c r="BQ2647" s="8">
        <v>0</v>
      </c>
      <c r="BR2647" s="8">
        <v>0</v>
      </c>
    </row>
    <row r="2648" spans="1:70" x14ac:dyDescent="0.25">
      <c r="A2648" s="6">
        <v>35427946</v>
      </c>
      <c r="B2648" t="s">
        <v>4617</v>
      </c>
      <c r="C2648" s="7" t="s">
        <v>421</v>
      </c>
      <c r="D2648" s="7" t="s">
        <v>2647</v>
      </c>
      <c r="E2648" s="7" t="s">
        <v>421</v>
      </c>
      <c r="F2648" t="s">
        <v>2507</v>
      </c>
      <c r="G2648" t="s">
        <v>2648</v>
      </c>
      <c r="H2648" t="s">
        <v>2359</v>
      </c>
      <c r="I2648" t="s">
        <v>130</v>
      </c>
      <c r="J2648" t="s">
        <v>78</v>
      </c>
      <c r="K2648" t="s">
        <v>109</v>
      </c>
      <c r="L2648">
        <v>38.738549822800003</v>
      </c>
      <c r="M2648">
        <v>-120.6666818769</v>
      </c>
      <c r="N2648" s="7" t="s">
        <v>2352</v>
      </c>
      <c r="O2648" s="7" t="s">
        <v>2353</v>
      </c>
      <c r="P2648" s="7" t="s">
        <v>2354</v>
      </c>
      <c r="Q2648" s="7" t="s">
        <v>122</v>
      </c>
      <c r="R2648" s="7">
        <v>1284</v>
      </c>
      <c r="S2648" s="7">
        <v>124</v>
      </c>
      <c r="T2648" s="7" t="s">
        <v>123</v>
      </c>
      <c r="U2648" s="7"/>
      <c r="V2648" s="7" t="s">
        <v>790</v>
      </c>
      <c r="W2648" s="8">
        <v>0</v>
      </c>
      <c r="X2648" s="8">
        <v>0.12000000000000001</v>
      </c>
      <c r="Y2648" s="8">
        <v>0</v>
      </c>
      <c r="Z2648" s="8">
        <v>0.12000000000000001</v>
      </c>
      <c r="AA2648" s="8">
        <v>0</v>
      </c>
      <c r="AB2648" s="8">
        <v>0</v>
      </c>
      <c r="AC2648" s="8">
        <v>0</v>
      </c>
      <c r="AD2648" s="8">
        <v>0</v>
      </c>
      <c r="AE2648" s="8">
        <v>0</v>
      </c>
      <c r="AF2648" s="8">
        <v>0</v>
      </c>
      <c r="AG2648" s="8">
        <v>0</v>
      </c>
      <c r="AH2648" s="8">
        <v>0</v>
      </c>
      <c r="AI2648" s="8">
        <v>0</v>
      </c>
      <c r="AJ2648" s="8">
        <v>0</v>
      </c>
      <c r="AK2648" s="8">
        <v>0</v>
      </c>
      <c r="AL2648" s="8">
        <v>0</v>
      </c>
      <c r="AM2648" s="8">
        <v>0</v>
      </c>
      <c r="AN2648" s="8">
        <v>0</v>
      </c>
      <c r="AO2648" s="8">
        <v>0</v>
      </c>
      <c r="AP2648" s="8">
        <v>0</v>
      </c>
      <c r="AQ2648" s="8">
        <v>0</v>
      </c>
      <c r="AR2648" s="8">
        <v>0</v>
      </c>
      <c r="AS2648" s="8">
        <v>0</v>
      </c>
      <c r="AT2648" s="8">
        <v>0</v>
      </c>
      <c r="AU2648" s="7">
        <v>0</v>
      </c>
      <c r="AV2648" s="7">
        <v>0</v>
      </c>
      <c r="AW2648" s="7">
        <v>0</v>
      </c>
      <c r="AX2648" s="7">
        <v>0</v>
      </c>
      <c r="AY2648" s="7">
        <v>0</v>
      </c>
      <c r="AZ2648" s="7">
        <v>0</v>
      </c>
      <c r="BA2648" s="7">
        <v>0</v>
      </c>
      <c r="BB2648" s="7">
        <v>0</v>
      </c>
      <c r="BC2648" s="8">
        <v>0</v>
      </c>
      <c r="BD2648" s="8">
        <v>0</v>
      </c>
      <c r="BE2648" s="8">
        <v>0</v>
      </c>
      <c r="BF2648" s="8">
        <v>0</v>
      </c>
      <c r="BG2648" s="8">
        <v>0</v>
      </c>
      <c r="BH2648" s="8">
        <v>0</v>
      </c>
      <c r="BI2648" s="8">
        <v>0</v>
      </c>
      <c r="BJ2648" s="8">
        <v>0</v>
      </c>
      <c r="BK2648" s="8">
        <v>0</v>
      </c>
      <c r="BL2648" s="8">
        <v>0.12000000000000001</v>
      </c>
      <c r="BM2648" s="8">
        <v>0</v>
      </c>
      <c r="BN2648" s="8">
        <v>0.12000000000000001</v>
      </c>
      <c r="BO2648" s="8">
        <v>0</v>
      </c>
      <c r="BP2648" s="8">
        <v>0</v>
      </c>
      <c r="BQ2648" s="8">
        <v>0</v>
      </c>
      <c r="BR2648" s="8">
        <v>0</v>
      </c>
    </row>
    <row r="2649" spans="1:70" x14ac:dyDescent="0.25">
      <c r="A2649" s="6">
        <v>35427947</v>
      </c>
      <c r="B2649" t="s">
        <v>4618</v>
      </c>
      <c r="C2649" s="7" t="s">
        <v>421</v>
      </c>
      <c r="D2649" s="7" t="s">
        <v>2647</v>
      </c>
      <c r="E2649" s="7" t="s">
        <v>421</v>
      </c>
      <c r="F2649" t="s">
        <v>2507</v>
      </c>
      <c r="G2649" t="s">
        <v>2648</v>
      </c>
      <c r="H2649" t="s">
        <v>2359</v>
      </c>
      <c r="I2649" t="s">
        <v>130</v>
      </c>
      <c r="J2649" t="s">
        <v>78</v>
      </c>
      <c r="K2649" t="s">
        <v>109</v>
      </c>
      <c r="L2649">
        <v>38.743971408900002</v>
      </c>
      <c r="M2649">
        <v>-120.6482952863</v>
      </c>
      <c r="N2649" s="7" t="s">
        <v>2352</v>
      </c>
      <c r="O2649" s="7" t="s">
        <v>2353</v>
      </c>
      <c r="P2649" s="7" t="s">
        <v>2354</v>
      </c>
      <c r="Q2649" s="7" t="s">
        <v>122</v>
      </c>
      <c r="R2649" s="7">
        <v>1284</v>
      </c>
      <c r="S2649" s="7">
        <v>124</v>
      </c>
      <c r="T2649" s="7" t="s">
        <v>123</v>
      </c>
      <c r="U2649" s="7"/>
      <c r="V2649" s="7" t="s">
        <v>790</v>
      </c>
      <c r="W2649" s="8">
        <v>0</v>
      </c>
      <c r="X2649" s="8">
        <v>6.0000000000000005E-2</v>
      </c>
      <c r="Y2649" s="8">
        <v>0</v>
      </c>
      <c r="Z2649" s="8">
        <v>6.0000000000000005E-2</v>
      </c>
      <c r="AA2649" s="8">
        <v>0</v>
      </c>
      <c r="AB2649" s="8">
        <v>0</v>
      </c>
      <c r="AC2649" s="8">
        <v>0</v>
      </c>
      <c r="AD2649" s="8">
        <v>0</v>
      </c>
      <c r="AE2649" s="8">
        <v>0</v>
      </c>
      <c r="AF2649" s="8">
        <v>0</v>
      </c>
      <c r="AG2649" s="8">
        <v>0</v>
      </c>
      <c r="AH2649" s="8">
        <v>0</v>
      </c>
      <c r="AI2649" s="8">
        <v>0</v>
      </c>
      <c r="AJ2649" s="8">
        <v>0</v>
      </c>
      <c r="AK2649" s="8">
        <v>0</v>
      </c>
      <c r="AL2649" s="8">
        <v>0</v>
      </c>
      <c r="AM2649" s="8">
        <v>0</v>
      </c>
      <c r="AN2649" s="8">
        <v>0</v>
      </c>
      <c r="AO2649" s="8">
        <v>0</v>
      </c>
      <c r="AP2649" s="8">
        <v>0</v>
      </c>
      <c r="AQ2649" s="8">
        <v>0</v>
      </c>
      <c r="AR2649" s="8">
        <v>0</v>
      </c>
      <c r="AS2649" s="8">
        <v>0</v>
      </c>
      <c r="AT2649" s="8">
        <v>0</v>
      </c>
      <c r="AU2649" s="7">
        <v>0</v>
      </c>
      <c r="AV2649" s="7">
        <v>0</v>
      </c>
      <c r="AW2649" s="7">
        <v>0</v>
      </c>
      <c r="AX2649" s="7">
        <v>0</v>
      </c>
      <c r="AY2649" s="7">
        <v>0</v>
      </c>
      <c r="AZ2649" s="7">
        <v>0</v>
      </c>
      <c r="BA2649" s="7">
        <v>0</v>
      </c>
      <c r="BB2649" s="7">
        <v>0</v>
      </c>
      <c r="BC2649" s="8">
        <v>0</v>
      </c>
      <c r="BD2649" s="8">
        <v>0</v>
      </c>
      <c r="BE2649" s="8">
        <v>0</v>
      </c>
      <c r="BF2649" s="8">
        <v>0</v>
      </c>
      <c r="BG2649" s="8">
        <v>0</v>
      </c>
      <c r="BH2649" s="8">
        <v>0</v>
      </c>
      <c r="BI2649" s="8">
        <v>0</v>
      </c>
      <c r="BJ2649" s="8">
        <v>0</v>
      </c>
      <c r="BK2649" s="8">
        <v>0</v>
      </c>
      <c r="BL2649" s="8">
        <v>6.0000000000000005E-2</v>
      </c>
      <c r="BM2649" s="8">
        <v>0</v>
      </c>
      <c r="BN2649" s="8">
        <v>6.0000000000000005E-2</v>
      </c>
      <c r="BO2649" s="8">
        <v>0</v>
      </c>
      <c r="BP2649" s="8">
        <v>0</v>
      </c>
      <c r="BQ2649" s="8">
        <v>0</v>
      </c>
      <c r="BR2649" s="8">
        <v>0</v>
      </c>
    </row>
    <row r="2650" spans="1:70" x14ac:dyDescent="0.25">
      <c r="A2650" s="6">
        <v>35427948</v>
      </c>
      <c r="B2650" t="s">
        <v>4619</v>
      </c>
      <c r="C2650" s="7" t="s">
        <v>421</v>
      </c>
      <c r="D2650" s="7" t="s">
        <v>2647</v>
      </c>
      <c r="E2650" s="7" t="s">
        <v>421</v>
      </c>
      <c r="F2650" t="s">
        <v>2507</v>
      </c>
      <c r="G2650" t="s">
        <v>2648</v>
      </c>
      <c r="H2650" t="s">
        <v>2359</v>
      </c>
      <c r="I2650" t="s">
        <v>130</v>
      </c>
      <c r="J2650" t="s">
        <v>78</v>
      </c>
      <c r="K2650" t="s">
        <v>109</v>
      </c>
      <c r="L2650">
        <v>38.740287796700002</v>
      </c>
      <c r="M2650">
        <v>-120.65462548079999</v>
      </c>
      <c r="N2650" s="7" t="s">
        <v>2352</v>
      </c>
      <c r="O2650" s="7" t="s">
        <v>2353</v>
      </c>
      <c r="P2650" s="7" t="s">
        <v>2354</v>
      </c>
      <c r="Q2650" s="7" t="s">
        <v>122</v>
      </c>
      <c r="R2650" s="7">
        <v>1284</v>
      </c>
      <c r="S2650" s="7">
        <v>124</v>
      </c>
      <c r="T2650" s="7" t="s">
        <v>123</v>
      </c>
      <c r="U2650" s="7"/>
      <c r="V2650" s="7" t="s">
        <v>790</v>
      </c>
      <c r="W2650" s="8">
        <v>0</v>
      </c>
      <c r="X2650" s="8">
        <v>5.32</v>
      </c>
      <c r="Y2650" s="8">
        <v>0</v>
      </c>
      <c r="Z2650" s="8">
        <v>5.32</v>
      </c>
      <c r="AA2650" s="8">
        <v>0</v>
      </c>
      <c r="AB2650" s="8">
        <v>0</v>
      </c>
      <c r="AC2650" s="8">
        <v>0</v>
      </c>
      <c r="AD2650" s="8">
        <v>0</v>
      </c>
      <c r="AE2650" s="8">
        <v>0</v>
      </c>
      <c r="AF2650" s="8">
        <v>0</v>
      </c>
      <c r="AG2650" s="8">
        <v>0</v>
      </c>
      <c r="AH2650" s="8">
        <v>0</v>
      </c>
      <c r="AI2650" s="8">
        <v>0</v>
      </c>
      <c r="AJ2650" s="8">
        <v>0</v>
      </c>
      <c r="AK2650" s="8">
        <v>0</v>
      </c>
      <c r="AL2650" s="8">
        <v>0</v>
      </c>
      <c r="AM2650" s="8">
        <v>0</v>
      </c>
      <c r="AN2650" s="8">
        <v>0</v>
      </c>
      <c r="AO2650" s="8">
        <v>0</v>
      </c>
      <c r="AP2650" s="8">
        <v>0</v>
      </c>
      <c r="AQ2650" s="8">
        <v>0</v>
      </c>
      <c r="AR2650" s="8">
        <v>0</v>
      </c>
      <c r="AS2650" s="8">
        <v>0</v>
      </c>
      <c r="AT2650" s="8">
        <v>0</v>
      </c>
      <c r="AU2650" s="7">
        <v>0</v>
      </c>
      <c r="AV2650" s="7">
        <v>0</v>
      </c>
      <c r="AW2650" s="7">
        <v>0</v>
      </c>
      <c r="AX2650" s="7">
        <v>0</v>
      </c>
      <c r="AY2650" s="7">
        <v>0</v>
      </c>
      <c r="AZ2650" s="7">
        <v>0</v>
      </c>
      <c r="BA2650" s="7">
        <v>0</v>
      </c>
      <c r="BB2650" s="7">
        <v>0</v>
      </c>
      <c r="BC2650" s="8">
        <v>0</v>
      </c>
      <c r="BD2650" s="8">
        <v>0</v>
      </c>
      <c r="BE2650" s="8">
        <v>0</v>
      </c>
      <c r="BF2650" s="8">
        <v>0</v>
      </c>
      <c r="BG2650" s="8">
        <v>0</v>
      </c>
      <c r="BH2650" s="8">
        <v>0</v>
      </c>
      <c r="BI2650" s="8">
        <v>0</v>
      </c>
      <c r="BJ2650" s="8">
        <v>0</v>
      </c>
      <c r="BK2650" s="8">
        <v>0</v>
      </c>
      <c r="BL2650" s="8">
        <v>5.32</v>
      </c>
      <c r="BM2650" s="8">
        <v>0</v>
      </c>
      <c r="BN2650" s="8">
        <v>5.32</v>
      </c>
      <c r="BO2650" s="8">
        <v>0</v>
      </c>
      <c r="BP2650" s="8">
        <v>0</v>
      </c>
      <c r="BQ2650" s="8">
        <v>0</v>
      </c>
      <c r="BR2650" s="8">
        <v>0</v>
      </c>
    </row>
    <row r="2651" spans="1:70" x14ac:dyDescent="0.25">
      <c r="A2651" s="6">
        <v>35415627</v>
      </c>
      <c r="B2651" t="s">
        <v>4620</v>
      </c>
      <c r="C2651" s="7" t="s">
        <v>421</v>
      </c>
      <c r="D2651" s="7" t="s">
        <v>94</v>
      </c>
      <c r="E2651" s="7" t="s">
        <v>421</v>
      </c>
      <c r="F2651" t="s">
        <v>2507</v>
      </c>
      <c r="G2651" t="s">
        <v>2609</v>
      </c>
      <c r="H2651" t="s">
        <v>1956</v>
      </c>
      <c r="I2651" t="s">
        <v>130</v>
      </c>
      <c r="J2651" t="s">
        <v>78</v>
      </c>
      <c r="K2651" t="s">
        <v>109</v>
      </c>
      <c r="L2651">
        <v>38.7579890875</v>
      </c>
      <c r="M2651">
        <v>-120.6369971739</v>
      </c>
      <c r="N2651" s="7" t="s">
        <v>2352</v>
      </c>
      <c r="O2651" s="7" t="s">
        <v>2353</v>
      </c>
      <c r="P2651" s="7" t="s">
        <v>2354</v>
      </c>
      <c r="Q2651" s="7" t="s">
        <v>170</v>
      </c>
      <c r="R2651" s="7">
        <v>1284</v>
      </c>
      <c r="S2651" s="7">
        <v>124</v>
      </c>
      <c r="T2651" s="7" t="s">
        <v>123</v>
      </c>
      <c r="U2651" s="7"/>
      <c r="V2651" s="7" t="s">
        <v>422</v>
      </c>
      <c r="W2651" s="8">
        <v>0</v>
      </c>
      <c r="X2651" s="8">
        <v>0</v>
      </c>
      <c r="Y2651" s="8">
        <v>0</v>
      </c>
      <c r="Z2651" s="8">
        <v>0</v>
      </c>
      <c r="AA2651" s="8">
        <v>0</v>
      </c>
      <c r="AB2651" s="8">
        <v>0</v>
      </c>
      <c r="AC2651" s="8">
        <v>0</v>
      </c>
      <c r="AD2651" s="8">
        <v>0</v>
      </c>
      <c r="AE2651" s="8">
        <v>0</v>
      </c>
      <c r="AF2651" s="8">
        <v>0</v>
      </c>
      <c r="AG2651" s="8">
        <v>0</v>
      </c>
      <c r="AH2651" s="8">
        <v>0</v>
      </c>
      <c r="AI2651" s="8">
        <v>0</v>
      </c>
      <c r="AJ2651" s="8">
        <v>0</v>
      </c>
      <c r="AK2651" s="8">
        <v>0</v>
      </c>
      <c r="AL2651" s="8">
        <v>0</v>
      </c>
      <c r="AM2651" s="8">
        <v>0</v>
      </c>
      <c r="AN2651" s="8">
        <v>0</v>
      </c>
      <c r="AO2651" s="8">
        <v>0</v>
      </c>
      <c r="AP2651" s="8">
        <v>0</v>
      </c>
      <c r="AQ2651" s="8">
        <v>0</v>
      </c>
      <c r="AR2651" s="8">
        <v>0</v>
      </c>
      <c r="AS2651" s="8">
        <v>0</v>
      </c>
      <c r="AT2651" s="8">
        <v>0</v>
      </c>
      <c r="AU2651" s="7">
        <v>0</v>
      </c>
      <c r="AV2651" s="7">
        <v>0</v>
      </c>
      <c r="AW2651" s="7">
        <v>0</v>
      </c>
      <c r="AX2651" s="7">
        <v>0</v>
      </c>
      <c r="AY2651" s="7">
        <v>0</v>
      </c>
      <c r="AZ2651" s="7">
        <v>0</v>
      </c>
      <c r="BA2651" s="7">
        <v>0</v>
      </c>
      <c r="BB2651" s="7">
        <v>0</v>
      </c>
      <c r="BC2651" s="8">
        <v>0</v>
      </c>
      <c r="BD2651" s="8">
        <v>0</v>
      </c>
      <c r="BE2651" s="8">
        <v>0</v>
      </c>
      <c r="BF2651" s="8">
        <v>0</v>
      </c>
      <c r="BG2651" s="8">
        <v>0</v>
      </c>
      <c r="BH2651" s="8">
        <v>0</v>
      </c>
      <c r="BI2651" s="8">
        <v>0</v>
      </c>
      <c r="BJ2651" s="8">
        <v>0</v>
      </c>
      <c r="BK2651" s="8">
        <v>0</v>
      </c>
      <c r="BL2651" s="8">
        <v>0</v>
      </c>
      <c r="BM2651" s="8">
        <v>0</v>
      </c>
      <c r="BN2651" s="8">
        <v>0</v>
      </c>
      <c r="BO2651" s="8">
        <v>0</v>
      </c>
      <c r="BP2651" s="8">
        <v>0</v>
      </c>
      <c r="BQ2651" s="8">
        <v>0</v>
      </c>
      <c r="BR2651" s="8">
        <v>0</v>
      </c>
    </row>
    <row r="2652" spans="1:70" x14ac:dyDescent="0.25">
      <c r="A2652" s="6">
        <v>35409213</v>
      </c>
      <c r="B2652" t="s">
        <v>4621</v>
      </c>
      <c r="C2652" s="7" t="s">
        <v>421</v>
      </c>
      <c r="D2652" s="7" t="s">
        <v>2647</v>
      </c>
      <c r="E2652" s="7" t="s">
        <v>421</v>
      </c>
      <c r="F2652" t="s">
        <v>2507</v>
      </c>
      <c r="G2652" t="s">
        <v>2648</v>
      </c>
      <c r="H2652" t="s">
        <v>2359</v>
      </c>
      <c r="I2652" t="s">
        <v>130</v>
      </c>
      <c r="J2652" t="s">
        <v>78</v>
      </c>
      <c r="K2652" t="s">
        <v>109</v>
      </c>
      <c r="L2652">
        <v>38.739464622200003</v>
      </c>
      <c r="M2652">
        <v>-120.676585479</v>
      </c>
      <c r="N2652" s="7" t="s">
        <v>2352</v>
      </c>
      <c r="O2652" s="7" t="s">
        <v>4622</v>
      </c>
      <c r="P2652" s="7" t="s">
        <v>2354</v>
      </c>
      <c r="Q2652" s="7" t="s">
        <v>141</v>
      </c>
      <c r="R2652" s="7">
        <v>1422</v>
      </c>
      <c r="S2652" s="7">
        <v>30</v>
      </c>
      <c r="T2652" s="7" t="s">
        <v>123</v>
      </c>
      <c r="U2652" s="7"/>
      <c r="V2652" s="7" t="s">
        <v>2625</v>
      </c>
      <c r="W2652" s="8">
        <v>0</v>
      </c>
      <c r="X2652" s="8">
        <v>4.729924242424242</v>
      </c>
      <c r="Y2652" s="8">
        <v>0</v>
      </c>
      <c r="Z2652" s="8">
        <v>4.729924242424242</v>
      </c>
      <c r="AA2652" s="8">
        <v>0</v>
      </c>
      <c r="AB2652" s="8">
        <v>0</v>
      </c>
      <c r="AC2652" s="8">
        <v>0</v>
      </c>
      <c r="AD2652" s="8">
        <v>0</v>
      </c>
      <c r="AE2652" s="8">
        <v>0</v>
      </c>
      <c r="AF2652" s="8">
        <v>0</v>
      </c>
      <c r="AG2652" s="8">
        <v>0</v>
      </c>
      <c r="AH2652" s="8">
        <v>0</v>
      </c>
      <c r="AI2652" s="8">
        <v>0</v>
      </c>
      <c r="AJ2652" s="8">
        <v>0</v>
      </c>
      <c r="AK2652" s="8">
        <v>0</v>
      </c>
      <c r="AL2652" s="8">
        <v>0</v>
      </c>
      <c r="AM2652" s="8">
        <v>0</v>
      </c>
      <c r="AN2652" s="8">
        <v>0</v>
      </c>
      <c r="AO2652" s="8">
        <v>0</v>
      </c>
      <c r="AP2652" s="8">
        <v>0</v>
      </c>
      <c r="AQ2652" s="8">
        <v>0</v>
      </c>
      <c r="AR2652" s="8">
        <v>0</v>
      </c>
      <c r="AS2652" s="8">
        <v>0</v>
      </c>
      <c r="AT2652" s="8">
        <v>0</v>
      </c>
      <c r="AU2652" s="7">
        <v>0</v>
      </c>
      <c r="AV2652" s="7">
        <v>0</v>
      </c>
      <c r="AW2652" s="7">
        <v>0</v>
      </c>
      <c r="AX2652" s="7">
        <v>0</v>
      </c>
      <c r="AY2652" s="7">
        <v>0</v>
      </c>
      <c r="AZ2652" s="7">
        <v>0</v>
      </c>
      <c r="BA2652" s="7">
        <v>0</v>
      </c>
      <c r="BB2652" s="7">
        <v>0</v>
      </c>
      <c r="BC2652" s="8">
        <v>0</v>
      </c>
      <c r="BD2652" s="8">
        <v>0</v>
      </c>
      <c r="BE2652" s="8">
        <v>0</v>
      </c>
      <c r="BF2652" s="8">
        <v>0</v>
      </c>
      <c r="BG2652" s="8">
        <v>0</v>
      </c>
      <c r="BH2652" s="8">
        <v>4.729924242424242</v>
      </c>
      <c r="BI2652" s="8">
        <v>0</v>
      </c>
      <c r="BJ2652" s="8">
        <v>4.729924242424242</v>
      </c>
      <c r="BK2652" s="8">
        <v>0</v>
      </c>
      <c r="BL2652" s="8">
        <v>0</v>
      </c>
      <c r="BM2652" s="8">
        <v>0</v>
      </c>
      <c r="BN2652" s="8">
        <v>0</v>
      </c>
      <c r="BO2652" s="8">
        <v>0</v>
      </c>
      <c r="BP2652" s="8">
        <v>0</v>
      </c>
      <c r="BQ2652" s="8">
        <v>0</v>
      </c>
      <c r="BR2652" s="8">
        <v>0</v>
      </c>
    </row>
    <row r="2653" spans="1:70" x14ac:dyDescent="0.25">
      <c r="A2653" s="6">
        <v>35373708</v>
      </c>
      <c r="B2653" t="s">
        <v>4623</v>
      </c>
      <c r="C2653" s="7" t="s">
        <v>82</v>
      </c>
      <c r="D2653" s="7" t="s">
        <v>2647</v>
      </c>
      <c r="E2653" s="7" t="s">
        <v>83</v>
      </c>
      <c r="F2653" t="s">
        <v>2507</v>
      </c>
      <c r="G2653" t="s">
        <v>2648</v>
      </c>
      <c r="H2653" t="s">
        <v>117</v>
      </c>
      <c r="I2653" t="s">
        <v>118</v>
      </c>
      <c r="J2653" t="s">
        <v>78</v>
      </c>
      <c r="K2653" t="s">
        <v>79</v>
      </c>
      <c r="L2653">
        <v>40.892751916199998</v>
      </c>
      <c r="M2653">
        <v>-122.38158104679999</v>
      </c>
      <c r="N2653" s="7" t="s">
        <v>119</v>
      </c>
      <c r="O2653" s="7" t="s">
        <v>4624</v>
      </c>
      <c r="P2653" s="7" t="s">
        <v>121</v>
      </c>
      <c r="Q2653" s="7" t="s">
        <v>141</v>
      </c>
      <c r="R2653" s="7">
        <v>2361</v>
      </c>
      <c r="S2653" s="7">
        <v>11</v>
      </c>
      <c r="T2653" s="7" t="s">
        <v>123</v>
      </c>
      <c r="U2653" s="7" t="s">
        <v>216</v>
      </c>
      <c r="V2653" s="7" t="s">
        <v>222</v>
      </c>
      <c r="W2653" s="8">
        <v>0</v>
      </c>
      <c r="X2653" s="8">
        <v>3.7300000000000004</v>
      </c>
      <c r="Y2653" s="8">
        <v>0</v>
      </c>
      <c r="Z2653" s="8">
        <v>3.7300000000000004</v>
      </c>
      <c r="AA2653" s="8">
        <v>0</v>
      </c>
      <c r="AB2653" s="8">
        <v>0</v>
      </c>
      <c r="AC2653" s="8">
        <v>0</v>
      </c>
      <c r="AD2653" s="8">
        <v>0</v>
      </c>
      <c r="AE2653" s="8">
        <v>0</v>
      </c>
      <c r="AF2653" s="8">
        <v>0</v>
      </c>
      <c r="AG2653" s="8">
        <v>0</v>
      </c>
      <c r="AH2653" s="8">
        <v>0</v>
      </c>
      <c r="AI2653" s="8">
        <v>0</v>
      </c>
      <c r="AJ2653" s="8">
        <v>0</v>
      </c>
      <c r="AK2653" s="8">
        <v>0</v>
      </c>
      <c r="AL2653" s="8">
        <v>0</v>
      </c>
      <c r="AM2653" s="8">
        <v>0</v>
      </c>
      <c r="AN2653" s="8">
        <v>0</v>
      </c>
      <c r="AO2653" s="8">
        <v>0</v>
      </c>
      <c r="AP2653" s="8">
        <v>0</v>
      </c>
      <c r="AQ2653" s="8">
        <v>0</v>
      </c>
      <c r="AR2653" s="8">
        <v>0</v>
      </c>
      <c r="AS2653" s="8">
        <v>0</v>
      </c>
      <c r="AT2653" s="8">
        <v>0</v>
      </c>
      <c r="AU2653" s="7">
        <v>0</v>
      </c>
      <c r="AV2653" s="7">
        <v>0</v>
      </c>
      <c r="AW2653" s="7">
        <v>0</v>
      </c>
      <c r="AX2653" s="7">
        <v>0</v>
      </c>
      <c r="AY2653" s="7">
        <v>0</v>
      </c>
      <c r="AZ2653" s="7">
        <v>0</v>
      </c>
      <c r="BA2653" s="7">
        <v>0</v>
      </c>
      <c r="BB2653" s="7">
        <v>0</v>
      </c>
      <c r="BC2653" s="8">
        <v>0</v>
      </c>
      <c r="BD2653" s="8">
        <v>3.7300000000000004</v>
      </c>
      <c r="BE2653" s="8">
        <v>0</v>
      </c>
      <c r="BF2653" s="8">
        <v>3.7300000000000004</v>
      </c>
      <c r="BG2653" s="8">
        <v>0</v>
      </c>
      <c r="BH2653" s="8">
        <v>0</v>
      </c>
      <c r="BI2653" s="8">
        <v>0</v>
      </c>
      <c r="BJ2653" s="8">
        <v>0</v>
      </c>
      <c r="BK2653" s="8">
        <v>0</v>
      </c>
      <c r="BL2653" s="8">
        <v>0</v>
      </c>
      <c r="BM2653" s="8">
        <v>0</v>
      </c>
      <c r="BN2653" s="8">
        <v>0</v>
      </c>
      <c r="BO2653" s="8">
        <v>0</v>
      </c>
      <c r="BP2653" s="8">
        <v>0</v>
      </c>
      <c r="BQ2653" s="8">
        <v>0</v>
      </c>
      <c r="BR2653" s="8">
        <v>0</v>
      </c>
    </row>
    <row r="2654" spans="1:70" x14ac:dyDescent="0.25">
      <c r="A2654" s="6">
        <v>35372465</v>
      </c>
      <c r="B2654" t="s">
        <v>4625</v>
      </c>
      <c r="C2654" s="7" t="s">
        <v>421</v>
      </c>
      <c r="D2654" s="7" t="s">
        <v>2647</v>
      </c>
      <c r="E2654" s="7" t="s">
        <v>421</v>
      </c>
      <c r="F2654" t="s">
        <v>2507</v>
      </c>
      <c r="G2654" t="s">
        <v>2648</v>
      </c>
      <c r="H2654" t="s">
        <v>117</v>
      </c>
      <c r="I2654" t="s">
        <v>118</v>
      </c>
      <c r="J2654" t="s">
        <v>78</v>
      </c>
      <c r="K2654" t="s">
        <v>79</v>
      </c>
      <c r="L2654">
        <v>40.893599612099997</v>
      </c>
      <c r="M2654">
        <v>-122.3819326709</v>
      </c>
      <c r="N2654" s="7" t="s">
        <v>119</v>
      </c>
      <c r="O2654" s="7" t="s">
        <v>4624</v>
      </c>
      <c r="P2654" s="7" t="s">
        <v>121</v>
      </c>
      <c r="Q2654" s="7" t="s">
        <v>141</v>
      </c>
      <c r="R2654" s="7">
        <v>2361</v>
      </c>
      <c r="S2654" s="7">
        <v>11</v>
      </c>
      <c r="T2654" s="7" t="s">
        <v>123</v>
      </c>
      <c r="U2654" s="7" t="s">
        <v>221</v>
      </c>
      <c r="V2654" s="7" t="s">
        <v>2625</v>
      </c>
      <c r="W2654" s="8">
        <v>0</v>
      </c>
      <c r="X2654" s="8">
        <v>11.839962121212121</v>
      </c>
      <c r="Y2654" s="8">
        <v>0</v>
      </c>
      <c r="Z2654" s="8">
        <v>11.839962121212121</v>
      </c>
      <c r="AA2654" s="8">
        <v>0</v>
      </c>
      <c r="AB2654" s="8">
        <v>0</v>
      </c>
      <c r="AC2654" s="8">
        <v>0</v>
      </c>
      <c r="AD2654" s="8">
        <v>0</v>
      </c>
      <c r="AE2654" s="8">
        <v>0</v>
      </c>
      <c r="AF2654" s="8">
        <v>0</v>
      </c>
      <c r="AG2654" s="8">
        <v>0</v>
      </c>
      <c r="AH2654" s="8">
        <v>0</v>
      </c>
      <c r="AI2654" s="8">
        <v>0</v>
      </c>
      <c r="AJ2654" s="8">
        <v>0</v>
      </c>
      <c r="AK2654" s="8">
        <v>0</v>
      </c>
      <c r="AL2654" s="8">
        <v>0</v>
      </c>
      <c r="AM2654" s="8">
        <v>0</v>
      </c>
      <c r="AN2654" s="8">
        <v>0</v>
      </c>
      <c r="AO2654" s="8">
        <v>0</v>
      </c>
      <c r="AP2654" s="8">
        <v>0</v>
      </c>
      <c r="AQ2654" s="8">
        <v>0</v>
      </c>
      <c r="AR2654" s="8">
        <v>0</v>
      </c>
      <c r="AS2654" s="8">
        <v>0</v>
      </c>
      <c r="AT2654" s="8">
        <v>0</v>
      </c>
      <c r="AU2654" s="7">
        <v>0</v>
      </c>
      <c r="AV2654" s="7">
        <v>0</v>
      </c>
      <c r="AW2654" s="7">
        <v>0</v>
      </c>
      <c r="AX2654" s="7">
        <v>0</v>
      </c>
      <c r="AY2654" s="7">
        <v>0</v>
      </c>
      <c r="AZ2654" s="7">
        <v>0</v>
      </c>
      <c r="BA2654" s="7">
        <v>0</v>
      </c>
      <c r="BB2654" s="7">
        <v>0</v>
      </c>
      <c r="BC2654" s="8">
        <v>0</v>
      </c>
      <c r="BD2654" s="8">
        <v>0</v>
      </c>
      <c r="BE2654" s="8">
        <v>0</v>
      </c>
      <c r="BF2654" s="8">
        <v>0</v>
      </c>
      <c r="BG2654" s="8">
        <v>0</v>
      </c>
      <c r="BH2654" s="8">
        <v>0</v>
      </c>
      <c r="BI2654" s="8">
        <v>0</v>
      </c>
      <c r="BJ2654" s="8">
        <v>0</v>
      </c>
      <c r="BK2654" s="8">
        <v>0</v>
      </c>
      <c r="BL2654" s="8">
        <v>11.839962121212121</v>
      </c>
      <c r="BM2654" s="8">
        <v>0</v>
      </c>
      <c r="BN2654" s="8">
        <v>11.839962121212121</v>
      </c>
      <c r="BO2654" s="8">
        <v>0</v>
      </c>
      <c r="BP2654" s="8">
        <v>0</v>
      </c>
      <c r="BQ2654" s="8">
        <v>0</v>
      </c>
      <c r="BR2654" s="8">
        <v>0</v>
      </c>
    </row>
    <row r="2655" spans="1:70" x14ac:dyDescent="0.25">
      <c r="A2655" s="6">
        <v>35372464</v>
      </c>
      <c r="B2655" t="s">
        <v>4626</v>
      </c>
      <c r="C2655" s="7" t="s">
        <v>82</v>
      </c>
      <c r="D2655" s="7" t="s">
        <v>2647</v>
      </c>
      <c r="E2655" s="7" t="s">
        <v>83</v>
      </c>
      <c r="F2655" t="s">
        <v>2507</v>
      </c>
      <c r="G2655" t="s">
        <v>2648</v>
      </c>
      <c r="H2655" t="s">
        <v>117</v>
      </c>
      <c r="I2655" t="s">
        <v>118</v>
      </c>
      <c r="J2655" t="s">
        <v>78</v>
      </c>
      <c r="K2655" t="s">
        <v>79</v>
      </c>
      <c r="L2655">
        <v>40.899354221899998</v>
      </c>
      <c r="M2655">
        <v>-122.3862231435</v>
      </c>
      <c r="N2655" s="7" t="s">
        <v>119</v>
      </c>
      <c r="O2655" s="7" t="s">
        <v>4627</v>
      </c>
      <c r="P2655" s="7" t="s">
        <v>121</v>
      </c>
      <c r="Q2655" s="7" t="s">
        <v>141</v>
      </c>
      <c r="R2655" s="7">
        <v>2407</v>
      </c>
      <c r="S2655" s="7">
        <v>91</v>
      </c>
      <c r="T2655" s="7" t="s">
        <v>123</v>
      </c>
      <c r="U2655" s="7" t="s">
        <v>216</v>
      </c>
      <c r="V2655" s="7" t="s">
        <v>222</v>
      </c>
      <c r="W2655" s="8">
        <v>0</v>
      </c>
      <c r="X2655" s="8">
        <v>3.7120000000000002</v>
      </c>
      <c r="Y2655" s="8">
        <v>0</v>
      </c>
      <c r="Z2655" s="8">
        <v>3.7120000000000002</v>
      </c>
      <c r="AA2655" s="8">
        <v>0</v>
      </c>
      <c r="AB2655" s="8">
        <v>0</v>
      </c>
      <c r="AC2655" s="8">
        <v>0</v>
      </c>
      <c r="AD2655" s="8">
        <v>0</v>
      </c>
      <c r="AE2655" s="8">
        <v>0</v>
      </c>
      <c r="AF2655" s="8">
        <v>0</v>
      </c>
      <c r="AG2655" s="8">
        <v>0</v>
      </c>
      <c r="AH2655" s="8">
        <v>0</v>
      </c>
      <c r="AI2655" s="8">
        <v>0</v>
      </c>
      <c r="AJ2655" s="8">
        <v>0</v>
      </c>
      <c r="AK2655" s="8">
        <v>0</v>
      </c>
      <c r="AL2655" s="8">
        <v>0</v>
      </c>
      <c r="AM2655" s="8">
        <v>0</v>
      </c>
      <c r="AN2655" s="8">
        <v>0</v>
      </c>
      <c r="AO2655" s="8">
        <v>0</v>
      </c>
      <c r="AP2655" s="8">
        <v>0</v>
      </c>
      <c r="AQ2655" s="8">
        <v>0</v>
      </c>
      <c r="AR2655" s="8">
        <v>0</v>
      </c>
      <c r="AS2655" s="8">
        <v>0</v>
      </c>
      <c r="AT2655" s="8">
        <v>0</v>
      </c>
      <c r="AU2655" s="7">
        <v>0</v>
      </c>
      <c r="AV2655" s="7">
        <v>0</v>
      </c>
      <c r="AW2655" s="7">
        <v>0</v>
      </c>
      <c r="AX2655" s="7">
        <v>0</v>
      </c>
      <c r="AY2655" s="7">
        <v>0</v>
      </c>
      <c r="AZ2655" s="7">
        <v>0</v>
      </c>
      <c r="BA2655" s="7">
        <v>0</v>
      </c>
      <c r="BB2655" s="7">
        <v>0</v>
      </c>
      <c r="BC2655" s="8">
        <v>0</v>
      </c>
      <c r="BD2655" s="8">
        <v>3.7120000000000002</v>
      </c>
      <c r="BE2655" s="8">
        <v>0</v>
      </c>
      <c r="BF2655" s="8">
        <v>3.7120000000000002</v>
      </c>
      <c r="BG2655" s="8">
        <v>0</v>
      </c>
      <c r="BH2655" s="8">
        <v>0</v>
      </c>
      <c r="BI2655" s="8">
        <v>0</v>
      </c>
      <c r="BJ2655" s="8">
        <v>0</v>
      </c>
      <c r="BK2655" s="8">
        <v>0</v>
      </c>
      <c r="BL2655" s="8">
        <v>0</v>
      </c>
      <c r="BM2655" s="8">
        <v>0</v>
      </c>
      <c r="BN2655" s="8">
        <v>0</v>
      </c>
      <c r="BO2655" s="8">
        <v>0</v>
      </c>
      <c r="BP2655" s="8">
        <v>0</v>
      </c>
      <c r="BQ2655" s="8">
        <v>0</v>
      </c>
      <c r="BR2655" s="8">
        <v>0</v>
      </c>
    </row>
    <row r="2656" spans="1:70" x14ac:dyDescent="0.25">
      <c r="A2656" s="6">
        <v>35395928</v>
      </c>
      <c r="B2656" t="s">
        <v>4628</v>
      </c>
      <c r="C2656" s="7" t="s">
        <v>82</v>
      </c>
      <c r="D2656" s="7" t="s">
        <v>2647</v>
      </c>
      <c r="E2656" s="7" t="s">
        <v>83</v>
      </c>
      <c r="F2656" t="s">
        <v>2507</v>
      </c>
      <c r="G2656" t="s">
        <v>2648</v>
      </c>
      <c r="H2656" t="s">
        <v>117</v>
      </c>
      <c r="I2656" t="s">
        <v>118</v>
      </c>
      <c r="J2656" t="s">
        <v>78</v>
      </c>
      <c r="K2656" t="s">
        <v>79</v>
      </c>
      <c r="L2656">
        <v>40.906624505800004</v>
      </c>
      <c r="M2656">
        <v>-122.3834260356</v>
      </c>
      <c r="N2656" s="7" t="s">
        <v>119</v>
      </c>
      <c r="O2656" s="7" t="s">
        <v>4627</v>
      </c>
      <c r="P2656" s="7" t="s">
        <v>121</v>
      </c>
      <c r="Q2656" s="7" t="s">
        <v>141</v>
      </c>
      <c r="R2656" s="7">
        <v>2407</v>
      </c>
      <c r="S2656" s="7">
        <v>91</v>
      </c>
      <c r="T2656" s="7" t="s">
        <v>123</v>
      </c>
      <c r="U2656" s="7" t="s">
        <v>216</v>
      </c>
      <c r="V2656" s="7" t="s">
        <v>222</v>
      </c>
      <c r="W2656" s="8">
        <v>0</v>
      </c>
      <c r="X2656" s="8">
        <v>1.9370000000000001</v>
      </c>
      <c r="Y2656" s="8">
        <v>0</v>
      </c>
      <c r="Z2656" s="8">
        <v>1.9370000000000001</v>
      </c>
      <c r="AA2656" s="8">
        <v>0</v>
      </c>
      <c r="AB2656" s="8">
        <v>0</v>
      </c>
      <c r="AC2656" s="8">
        <v>0</v>
      </c>
      <c r="AD2656" s="8">
        <v>0</v>
      </c>
      <c r="AE2656" s="8">
        <v>0</v>
      </c>
      <c r="AF2656" s="8">
        <v>0</v>
      </c>
      <c r="AG2656" s="8">
        <v>0</v>
      </c>
      <c r="AH2656" s="8">
        <v>0</v>
      </c>
      <c r="AI2656" s="8">
        <v>0</v>
      </c>
      <c r="AJ2656" s="8">
        <v>0</v>
      </c>
      <c r="AK2656" s="8">
        <v>0</v>
      </c>
      <c r="AL2656" s="8">
        <v>0</v>
      </c>
      <c r="AM2656" s="8">
        <v>0</v>
      </c>
      <c r="AN2656" s="8">
        <v>0</v>
      </c>
      <c r="AO2656" s="8">
        <v>0</v>
      </c>
      <c r="AP2656" s="8">
        <v>0</v>
      </c>
      <c r="AQ2656" s="8">
        <v>0</v>
      </c>
      <c r="AR2656" s="8">
        <v>0</v>
      </c>
      <c r="AS2656" s="8">
        <v>0</v>
      </c>
      <c r="AT2656" s="8">
        <v>0</v>
      </c>
      <c r="AU2656" s="7">
        <v>0</v>
      </c>
      <c r="AV2656" s="7">
        <v>0</v>
      </c>
      <c r="AW2656" s="7">
        <v>0</v>
      </c>
      <c r="AX2656" s="7">
        <v>0</v>
      </c>
      <c r="AY2656" s="7">
        <v>0</v>
      </c>
      <c r="AZ2656" s="7">
        <v>0</v>
      </c>
      <c r="BA2656" s="7">
        <v>0</v>
      </c>
      <c r="BB2656" s="7">
        <v>0</v>
      </c>
      <c r="BC2656" s="8">
        <v>0</v>
      </c>
      <c r="BD2656" s="8">
        <v>1.9370000000000001</v>
      </c>
      <c r="BE2656" s="8">
        <v>0</v>
      </c>
      <c r="BF2656" s="8">
        <v>1.9370000000000001</v>
      </c>
      <c r="BG2656" s="8">
        <v>0</v>
      </c>
      <c r="BH2656" s="8">
        <v>0</v>
      </c>
      <c r="BI2656" s="8">
        <v>0</v>
      </c>
      <c r="BJ2656" s="8">
        <v>0</v>
      </c>
      <c r="BK2656" s="8">
        <v>0</v>
      </c>
      <c r="BL2656" s="8">
        <v>0</v>
      </c>
      <c r="BM2656" s="8">
        <v>0</v>
      </c>
      <c r="BN2656" s="8">
        <v>0</v>
      </c>
      <c r="BO2656" s="8">
        <v>0</v>
      </c>
      <c r="BP2656" s="8">
        <v>0</v>
      </c>
      <c r="BQ2656" s="8">
        <v>0</v>
      </c>
      <c r="BR2656" s="8">
        <v>0</v>
      </c>
    </row>
    <row r="2657" spans="1:70" x14ac:dyDescent="0.25">
      <c r="A2657" s="6">
        <v>35395929</v>
      </c>
      <c r="B2657" t="s">
        <v>4629</v>
      </c>
      <c r="C2657" s="7" t="s">
        <v>82</v>
      </c>
      <c r="D2657" s="7" t="s">
        <v>2647</v>
      </c>
      <c r="E2657" s="7" t="s">
        <v>83</v>
      </c>
      <c r="F2657" t="s">
        <v>2507</v>
      </c>
      <c r="G2657" t="s">
        <v>2648</v>
      </c>
      <c r="H2657" t="s">
        <v>117</v>
      </c>
      <c r="I2657" t="s">
        <v>118</v>
      </c>
      <c r="J2657" t="s">
        <v>78</v>
      </c>
      <c r="K2657" t="s">
        <v>79</v>
      </c>
      <c r="L2657">
        <v>40.9050249119</v>
      </c>
      <c r="M2657">
        <v>-122.3846929414</v>
      </c>
      <c r="N2657" s="7" t="s">
        <v>119</v>
      </c>
      <c r="O2657" s="7" t="s">
        <v>4627</v>
      </c>
      <c r="P2657" s="7" t="s">
        <v>121</v>
      </c>
      <c r="Q2657" s="7" t="s">
        <v>141</v>
      </c>
      <c r="R2657" s="7">
        <v>2407</v>
      </c>
      <c r="S2657" s="7">
        <v>91</v>
      </c>
      <c r="T2657" s="7" t="s">
        <v>123</v>
      </c>
      <c r="U2657" s="7" t="s">
        <v>216</v>
      </c>
      <c r="V2657" s="7" t="s">
        <v>222</v>
      </c>
      <c r="W2657" s="8">
        <v>0</v>
      </c>
      <c r="X2657" s="8">
        <v>5.7000000000000009E-2</v>
      </c>
      <c r="Y2657" s="8">
        <v>0</v>
      </c>
      <c r="Z2657" s="8">
        <v>5.7000000000000009E-2</v>
      </c>
      <c r="AA2657" s="8">
        <v>0</v>
      </c>
      <c r="AB2657" s="8">
        <v>0</v>
      </c>
      <c r="AC2657" s="8">
        <v>0</v>
      </c>
      <c r="AD2657" s="8">
        <v>0</v>
      </c>
      <c r="AE2657" s="8">
        <v>0</v>
      </c>
      <c r="AF2657" s="8">
        <v>0</v>
      </c>
      <c r="AG2657" s="8">
        <v>0</v>
      </c>
      <c r="AH2657" s="8">
        <v>0</v>
      </c>
      <c r="AI2657" s="8">
        <v>0</v>
      </c>
      <c r="AJ2657" s="8">
        <v>0</v>
      </c>
      <c r="AK2657" s="8">
        <v>0</v>
      </c>
      <c r="AL2657" s="8">
        <v>0</v>
      </c>
      <c r="AM2657" s="8">
        <v>0</v>
      </c>
      <c r="AN2657" s="8">
        <v>0</v>
      </c>
      <c r="AO2657" s="8">
        <v>0</v>
      </c>
      <c r="AP2657" s="8">
        <v>0</v>
      </c>
      <c r="AQ2657" s="8">
        <v>0</v>
      </c>
      <c r="AR2657" s="8">
        <v>0</v>
      </c>
      <c r="AS2657" s="8">
        <v>0</v>
      </c>
      <c r="AT2657" s="8">
        <v>0</v>
      </c>
      <c r="AU2657" s="7">
        <v>0</v>
      </c>
      <c r="AV2657" s="7">
        <v>0</v>
      </c>
      <c r="AW2657" s="7">
        <v>0</v>
      </c>
      <c r="AX2657" s="7">
        <v>0</v>
      </c>
      <c r="AY2657" s="7">
        <v>0</v>
      </c>
      <c r="AZ2657" s="7">
        <v>0</v>
      </c>
      <c r="BA2657" s="7">
        <v>0</v>
      </c>
      <c r="BB2657" s="7">
        <v>0</v>
      </c>
      <c r="BC2657" s="8">
        <v>0</v>
      </c>
      <c r="BD2657" s="8">
        <v>5.7000000000000009E-2</v>
      </c>
      <c r="BE2657" s="8">
        <v>0</v>
      </c>
      <c r="BF2657" s="8">
        <v>5.7000000000000009E-2</v>
      </c>
      <c r="BG2657" s="8">
        <v>0</v>
      </c>
      <c r="BH2657" s="8">
        <v>0</v>
      </c>
      <c r="BI2657" s="8">
        <v>0</v>
      </c>
      <c r="BJ2657" s="8">
        <v>0</v>
      </c>
      <c r="BK2657" s="8">
        <v>0</v>
      </c>
      <c r="BL2657" s="8">
        <v>0</v>
      </c>
      <c r="BM2657" s="8">
        <v>0</v>
      </c>
      <c r="BN2657" s="8">
        <v>0</v>
      </c>
      <c r="BO2657" s="8">
        <v>0</v>
      </c>
      <c r="BP2657" s="8">
        <v>0</v>
      </c>
      <c r="BQ2657" s="8">
        <v>0</v>
      </c>
      <c r="BR2657" s="8">
        <v>0</v>
      </c>
    </row>
    <row r="2658" spans="1:70" x14ac:dyDescent="0.25">
      <c r="A2658" s="6">
        <v>35395930</v>
      </c>
      <c r="B2658" t="s">
        <v>4630</v>
      </c>
      <c r="C2658" s="7" t="s">
        <v>82</v>
      </c>
      <c r="D2658" s="7" t="s">
        <v>2647</v>
      </c>
      <c r="E2658" s="7" t="s">
        <v>83</v>
      </c>
      <c r="F2658" t="s">
        <v>2507</v>
      </c>
      <c r="G2658" t="s">
        <v>2648</v>
      </c>
      <c r="H2658" t="s">
        <v>117</v>
      </c>
      <c r="I2658" t="s">
        <v>118</v>
      </c>
      <c r="J2658" t="s">
        <v>78</v>
      </c>
      <c r="K2658" t="s">
        <v>79</v>
      </c>
      <c r="L2658">
        <v>40.905183717600003</v>
      </c>
      <c r="M2658">
        <v>-122.3826328415</v>
      </c>
      <c r="N2658" s="7" t="s">
        <v>119</v>
      </c>
      <c r="O2658" s="7" t="s">
        <v>4627</v>
      </c>
      <c r="P2658" s="7" t="s">
        <v>121</v>
      </c>
      <c r="Q2658" s="7" t="s">
        <v>141</v>
      </c>
      <c r="R2658" s="7">
        <v>2407</v>
      </c>
      <c r="S2658" s="7">
        <v>91</v>
      </c>
      <c r="T2658" s="7" t="s">
        <v>123</v>
      </c>
      <c r="U2658" s="7" t="s">
        <v>216</v>
      </c>
      <c r="V2658" s="7" t="s">
        <v>222</v>
      </c>
      <c r="W2658" s="8">
        <v>0</v>
      </c>
      <c r="X2658" s="8">
        <v>0.36899999999999999</v>
      </c>
      <c r="Y2658" s="8">
        <v>0</v>
      </c>
      <c r="Z2658" s="8">
        <v>0.36899999999999999</v>
      </c>
      <c r="AA2658" s="8">
        <v>0</v>
      </c>
      <c r="AB2658" s="8">
        <v>0</v>
      </c>
      <c r="AC2658" s="8">
        <v>0</v>
      </c>
      <c r="AD2658" s="8">
        <v>0</v>
      </c>
      <c r="AE2658" s="8">
        <v>0</v>
      </c>
      <c r="AF2658" s="8">
        <v>0</v>
      </c>
      <c r="AG2658" s="8">
        <v>0</v>
      </c>
      <c r="AH2658" s="8">
        <v>0</v>
      </c>
      <c r="AI2658" s="8">
        <v>0</v>
      </c>
      <c r="AJ2658" s="8">
        <v>0</v>
      </c>
      <c r="AK2658" s="8">
        <v>0</v>
      </c>
      <c r="AL2658" s="8">
        <v>0</v>
      </c>
      <c r="AM2658" s="8">
        <v>0</v>
      </c>
      <c r="AN2658" s="8">
        <v>0</v>
      </c>
      <c r="AO2658" s="8">
        <v>0</v>
      </c>
      <c r="AP2658" s="8">
        <v>0</v>
      </c>
      <c r="AQ2658" s="8">
        <v>0</v>
      </c>
      <c r="AR2658" s="8">
        <v>0</v>
      </c>
      <c r="AS2658" s="8">
        <v>0</v>
      </c>
      <c r="AT2658" s="8">
        <v>0</v>
      </c>
      <c r="AU2658" s="7">
        <v>0</v>
      </c>
      <c r="AV2658" s="7">
        <v>0</v>
      </c>
      <c r="AW2658" s="7">
        <v>0</v>
      </c>
      <c r="AX2658" s="7">
        <v>0</v>
      </c>
      <c r="AY2658" s="7">
        <v>0</v>
      </c>
      <c r="AZ2658" s="7">
        <v>0</v>
      </c>
      <c r="BA2658" s="7">
        <v>0</v>
      </c>
      <c r="BB2658" s="7">
        <v>0</v>
      </c>
      <c r="BC2658" s="8">
        <v>0</v>
      </c>
      <c r="BD2658" s="8">
        <v>0.36899999999999999</v>
      </c>
      <c r="BE2658" s="8">
        <v>0</v>
      </c>
      <c r="BF2658" s="8">
        <v>0.36899999999999999</v>
      </c>
      <c r="BG2658" s="8">
        <v>0</v>
      </c>
      <c r="BH2658" s="8">
        <v>0</v>
      </c>
      <c r="BI2658" s="8">
        <v>0</v>
      </c>
      <c r="BJ2658" s="8">
        <v>0</v>
      </c>
      <c r="BK2658" s="8">
        <v>0</v>
      </c>
      <c r="BL2658" s="8">
        <v>0</v>
      </c>
      <c r="BM2658" s="8">
        <v>0</v>
      </c>
      <c r="BN2658" s="8">
        <v>0</v>
      </c>
      <c r="BO2658" s="8">
        <v>0</v>
      </c>
      <c r="BP2658" s="8">
        <v>0</v>
      </c>
      <c r="BQ2658" s="8">
        <v>0</v>
      </c>
      <c r="BR2658" s="8">
        <v>0</v>
      </c>
    </row>
    <row r="2659" spans="1:70" x14ac:dyDescent="0.25">
      <c r="A2659" s="6">
        <v>35395931</v>
      </c>
      <c r="B2659" t="s">
        <v>4631</v>
      </c>
      <c r="C2659" s="7" t="s">
        <v>421</v>
      </c>
      <c r="D2659" s="7" t="s">
        <v>94</v>
      </c>
      <c r="E2659" s="7" t="s">
        <v>421</v>
      </c>
      <c r="F2659" t="s">
        <v>2507</v>
      </c>
      <c r="G2659" t="s">
        <v>2609</v>
      </c>
      <c r="H2659" t="s">
        <v>117</v>
      </c>
      <c r="I2659" t="s">
        <v>118</v>
      </c>
      <c r="J2659" t="s">
        <v>78</v>
      </c>
      <c r="K2659" t="s">
        <v>79</v>
      </c>
      <c r="L2659">
        <v>40.922524178899998</v>
      </c>
      <c r="M2659">
        <v>-122.4132387536</v>
      </c>
      <c r="N2659" s="7" t="s">
        <v>119</v>
      </c>
      <c r="O2659" s="7" t="s">
        <v>4627</v>
      </c>
      <c r="P2659" s="7" t="s">
        <v>121</v>
      </c>
      <c r="Q2659" s="7" t="s">
        <v>141</v>
      </c>
      <c r="R2659" s="7">
        <v>2407</v>
      </c>
      <c r="S2659" s="7">
        <v>91</v>
      </c>
      <c r="T2659" s="7" t="s">
        <v>123</v>
      </c>
      <c r="U2659" s="7"/>
      <c r="V2659" s="7" t="s">
        <v>2625</v>
      </c>
      <c r="W2659" s="8">
        <v>0</v>
      </c>
      <c r="X2659" s="8">
        <v>0</v>
      </c>
      <c r="Y2659" s="8">
        <v>2.3769999999999998</v>
      </c>
      <c r="Z2659" s="8">
        <v>2.3769999999999998</v>
      </c>
      <c r="AA2659" s="8">
        <v>0</v>
      </c>
      <c r="AB2659" s="8">
        <v>0</v>
      </c>
      <c r="AC2659" s="8">
        <v>0</v>
      </c>
      <c r="AD2659" s="8">
        <v>0</v>
      </c>
      <c r="AE2659" s="8">
        <v>0</v>
      </c>
      <c r="AF2659" s="8">
        <v>0</v>
      </c>
      <c r="AG2659" s="8">
        <v>0</v>
      </c>
      <c r="AH2659" s="8">
        <v>0</v>
      </c>
      <c r="AI2659" s="8">
        <v>0</v>
      </c>
      <c r="AJ2659" s="8">
        <v>0</v>
      </c>
      <c r="AK2659" s="8">
        <v>0</v>
      </c>
      <c r="AL2659" s="8">
        <v>0</v>
      </c>
      <c r="AM2659" s="8">
        <v>0</v>
      </c>
      <c r="AN2659" s="8">
        <v>0</v>
      </c>
      <c r="AO2659" s="8">
        <v>0</v>
      </c>
      <c r="AP2659" s="8">
        <v>0</v>
      </c>
      <c r="AQ2659" s="8">
        <v>0</v>
      </c>
      <c r="AR2659" s="8">
        <v>0</v>
      </c>
      <c r="AS2659" s="8">
        <v>0</v>
      </c>
      <c r="AT2659" s="8">
        <v>0</v>
      </c>
      <c r="AU2659" s="7">
        <v>0</v>
      </c>
      <c r="AV2659" s="7">
        <v>0</v>
      </c>
      <c r="AW2659" s="7">
        <v>0</v>
      </c>
      <c r="AX2659" s="7">
        <v>0</v>
      </c>
      <c r="AY2659" s="7">
        <v>0</v>
      </c>
      <c r="AZ2659" s="7">
        <v>0</v>
      </c>
      <c r="BA2659" s="7">
        <v>0</v>
      </c>
      <c r="BB2659" s="7">
        <v>0</v>
      </c>
      <c r="BC2659" s="8">
        <v>0</v>
      </c>
      <c r="BD2659" s="8">
        <v>0</v>
      </c>
      <c r="BE2659" s="8">
        <v>2.3769999999999998</v>
      </c>
      <c r="BF2659" s="8">
        <v>2.3769999999999998</v>
      </c>
      <c r="BG2659" s="8">
        <v>0</v>
      </c>
      <c r="BH2659" s="8">
        <v>0</v>
      </c>
      <c r="BI2659" s="8">
        <v>0</v>
      </c>
      <c r="BJ2659" s="8">
        <v>0</v>
      </c>
      <c r="BK2659" s="8">
        <v>0</v>
      </c>
      <c r="BL2659" s="8">
        <v>0</v>
      </c>
      <c r="BM2659" s="8">
        <v>0</v>
      </c>
      <c r="BN2659" s="8">
        <v>0</v>
      </c>
      <c r="BO2659" s="8">
        <v>0</v>
      </c>
      <c r="BP2659" s="8">
        <v>0</v>
      </c>
      <c r="BQ2659" s="8">
        <v>0</v>
      </c>
      <c r="BR2659" s="8">
        <v>0</v>
      </c>
    </row>
    <row r="2660" spans="1:70" x14ac:dyDescent="0.25">
      <c r="A2660" s="6">
        <v>35433421</v>
      </c>
      <c r="B2660" t="s">
        <v>4632</v>
      </c>
      <c r="C2660" s="7" t="s">
        <v>421</v>
      </c>
      <c r="D2660" s="7" t="s">
        <v>2647</v>
      </c>
      <c r="E2660" s="7" t="s">
        <v>421</v>
      </c>
      <c r="F2660" t="s">
        <v>2507</v>
      </c>
      <c r="G2660" t="s">
        <v>2648</v>
      </c>
      <c r="H2660" t="s">
        <v>117</v>
      </c>
      <c r="I2660" t="s">
        <v>118</v>
      </c>
      <c r="J2660" t="s">
        <v>78</v>
      </c>
      <c r="K2660" t="s">
        <v>79</v>
      </c>
      <c r="L2660">
        <v>40.916424514799999</v>
      </c>
      <c r="M2660">
        <v>-122.3981559361</v>
      </c>
      <c r="N2660" s="7" t="s">
        <v>119</v>
      </c>
      <c r="O2660" s="7" t="s">
        <v>4627</v>
      </c>
      <c r="P2660" s="7" t="s">
        <v>121</v>
      </c>
      <c r="Q2660" s="7" t="s">
        <v>141</v>
      </c>
      <c r="R2660" s="7">
        <v>2407</v>
      </c>
      <c r="S2660" s="7">
        <v>91</v>
      </c>
      <c r="T2660" s="7" t="s">
        <v>123</v>
      </c>
      <c r="U2660" s="7"/>
      <c r="V2660" s="7" t="s">
        <v>2625</v>
      </c>
      <c r="W2660" s="8">
        <v>0</v>
      </c>
      <c r="X2660" s="8">
        <v>2.8409999999999997</v>
      </c>
      <c r="Y2660" s="8">
        <v>0</v>
      </c>
      <c r="Z2660" s="8">
        <v>2.8409999999999997</v>
      </c>
      <c r="AA2660" s="8">
        <v>0</v>
      </c>
      <c r="AB2660" s="8">
        <v>0</v>
      </c>
      <c r="AC2660" s="8">
        <v>0</v>
      </c>
      <c r="AD2660" s="8">
        <v>0</v>
      </c>
      <c r="AE2660" s="8">
        <v>0</v>
      </c>
      <c r="AF2660" s="8">
        <v>0</v>
      </c>
      <c r="AG2660" s="8">
        <v>0</v>
      </c>
      <c r="AH2660" s="8">
        <v>0</v>
      </c>
      <c r="AI2660" s="8">
        <v>0</v>
      </c>
      <c r="AJ2660" s="8">
        <v>0</v>
      </c>
      <c r="AK2660" s="8">
        <v>0</v>
      </c>
      <c r="AL2660" s="8">
        <v>0</v>
      </c>
      <c r="AM2660" s="8">
        <v>0</v>
      </c>
      <c r="AN2660" s="8">
        <v>0</v>
      </c>
      <c r="AO2660" s="8">
        <v>0</v>
      </c>
      <c r="AP2660" s="8">
        <v>0</v>
      </c>
      <c r="AQ2660" s="8">
        <v>0</v>
      </c>
      <c r="AR2660" s="8">
        <v>0</v>
      </c>
      <c r="AS2660" s="8">
        <v>0</v>
      </c>
      <c r="AT2660" s="8">
        <v>0</v>
      </c>
      <c r="AU2660" s="7">
        <v>0</v>
      </c>
      <c r="AV2660" s="7">
        <v>0</v>
      </c>
      <c r="AW2660" s="7">
        <v>0</v>
      </c>
      <c r="AX2660" s="7">
        <v>0</v>
      </c>
      <c r="AY2660" s="7">
        <v>0</v>
      </c>
      <c r="AZ2660" s="7">
        <v>0</v>
      </c>
      <c r="BA2660" s="7">
        <v>0</v>
      </c>
      <c r="BB2660" s="7">
        <v>0</v>
      </c>
      <c r="BC2660" s="8">
        <v>0</v>
      </c>
      <c r="BD2660" s="8">
        <v>2.8409999999999997</v>
      </c>
      <c r="BE2660" s="8">
        <v>0</v>
      </c>
      <c r="BF2660" s="8">
        <v>2.8409999999999997</v>
      </c>
      <c r="BG2660" s="8">
        <v>0</v>
      </c>
      <c r="BH2660" s="8">
        <v>0</v>
      </c>
      <c r="BI2660" s="8">
        <v>0</v>
      </c>
      <c r="BJ2660" s="8">
        <v>0</v>
      </c>
      <c r="BK2660" s="8">
        <v>0</v>
      </c>
      <c r="BL2660" s="8">
        <v>0</v>
      </c>
      <c r="BM2660" s="8">
        <v>0</v>
      </c>
      <c r="BN2660" s="8">
        <v>0</v>
      </c>
      <c r="BO2660" s="8">
        <v>0</v>
      </c>
      <c r="BP2660" s="8">
        <v>0</v>
      </c>
      <c r="BQ2660" s="8">
        <v>0</v>
      </c>
      <c r="BR2660" s="8">
        <v>0</v>
      </c>
    </row>
    <row r="2661" spans="1:70" x14ac:dyDescent="0.25">
      <c r="A2661" s="6">
        <v>35367412</v>
      </c>
      <c r="B2661" t="s">
        <v>4633</v>
      </c>
      <c r="C2661" s="7" t="s">
        <v>421</v>
      </c>
      <c r="D2661" s="7" t="s">
        <v>2647</v>
      </c>
      <c r="E2661" s="7" t="s">
        <v>421</v>
      </c>
      <c r="F2661" t="s">
        <v>2507</v>
      </c>
      <c r="G2661" t="s">
        <v>2648</v>
      </c>
      <c r="H2661" t="s">
        <v>2359</v>
      </c>
      <c r="I2661" t="s">
        <v>130</v>
      </c>
      <c r="J2661" t="s">
        <v>78</v>
      </c>
      <c r="K2661" t="s">
        <v>109</v>
      </c>
      <c r="L2661">
        <v>38.739094913099997</v>
      </c>
      <c r="M2661">
        <v>-120.6680090869</v>
      </c>
      <c r="N2661" s="7" t="s">
        <v>2352</v>
      </c>
      <c r="O2661" s="7" t="s">
        <v>2353</v>
      </c>
      <c r="P2661" s="7" t="s">
        <v>2354</v>
      </c>
      <c r="Q2661" s="7" t="s">
        <v>122</v>
      </c>
      <c r="R2661" s="7">
        <v>1284</v>
      </c>
      <c r="S2661" s="7">
        <v>124</v>
      </c>
      <c r="T2661" s="7" t="s">
        <v>123</v>
      </c>
      <c r="U2661" s="7"/>
      <c r="V2661" s="7" t="s">
        <v>790</v>
      </c>
      <c r="W2661" s="8">
        <v>0</v>
      </c>
      <c r="X2661" s="8">
        <v>4</v>
      </c>
      <c r="Y2661" s="8">
        <v>0</v>
      </c>
      <c r="Z2661" s="8">
        <v>4</v>
      </c>
      <c r="AA2661" s="8">
        <v>0</v>
      </c>
      <c r="AB2661" s="8">
        <v>0</v>
      </c>
      <c r="AC2661" s="8">
        <v>0</v>
      </c>
      <c r="AD2661" s="8">
        <v>0</v>
      </c>
      <c r="AE2661" s="8">
        <v>0</v>
      </c>
      <c r="AF2661" s="8">
        <v>0</v>
      </c>
      <c r="AG2661" s="8">
        <v>0</v>
      </c>
      <c r="AH2661" s="8">
        <v>0</v>
      </c>
      <c r="AI2661" s="8">
        <v>0</v>
      </c>
      <c r="AJ2661" s="8">
        <v>0</v>
      </c>
      <c r="AK2661" s="8">
        <v>0</v>
      </c>
      <c r="AL2661" s="8">
        <v>0</v>
      </c>
      <c r="AM2661" s="8">
        <v>0</v>
      </c>
      <c r="AN2661" s="8">
        <v>0</v>
      </c>
      <c r="AO2661" s="8">
        <v>0</v>
      </c>
      <c r="AP2661" s="8">
        <v>0</v>
      </c>
      <c r="AQ2661" s="8">
        <v>0</v>
      </c>
      <c r="AR2661" s="8">
        <v>0</v>
      </c>
      <c r="AS2661" s="8">
        <v>0</v>
      </c>
      <c r="AT2661" s="8">
        <v>0</v>
      </c>
      <c r="AU2661" s="7">
        <v>0</v>
      </c>
      <c r="AV2661" s="7">
        <v>0</v>
      </c>
      <c r="AW2661" s="7">
        <v>0</v>
      </c>
      <c r="AX2661" s="7">
        <v>0</v>
      </c>
      <c r="AY2661" s="7">
        <v>0</v>
      </c>
      <c r="AZ2661" s="7">
        <v>0</v>
      </c>
      <c r="BA2661" s="7">
        <v>0</v>
      </c>
      <c r="BB2661" s="7">
        <v>0</v>
      </c>
      <c r="BC2661" s="8">
        <v>0</v>
      </c>
      <c r="BD2661" s="8">
        <v>0</v>
      </c>
      <c r="BE2661" s="8">
        <v>0</v>
      </c>
      <c r="BF2661" s="8">
        <v>0</v>
      </c>
      <c r="BG2661" s="8">
        <v>0</v>
      </c>
      <c r="BH2661" s="8">
        <v>0</v>
      </c>
      <c r="BI2661" s="8">
        <v>0</v>
      </c>
      <c r="BJ2661" s="8">
        <v>0</v>
      </c>
      <c r="BK2661" s="8">
        <v>0</v>
      </c>
      <c r="BL2661" s="8">
        <v>4</v>
      </c>
      <c r="BM2661" s="8">
        <v>0</v>
      </c>
      <c r="BN2661" s="8">
        <v>4</v>
      </c>
      <c r="BO2661" s="8">
        <v>0</v>
      </c>
      <c r="BP2661" s="8">
        <v>0</v>
      </c>
      <c r="BQ2661" s="8">
        <v>0</v>
      </c>
      <c r="BR2661" s="8">
        <v>0</v>
      </c>
    </row>
    <row r="2662" spans="1:70" x14ac:dyDescent="0.25">
      <c r="A2662" s="6">
        <v>35373527</v>
      </c>
      <c r="B2662" t="s">
        <v>4634</v>
      </c>
      <c r="C2662" s="7" t="s">
        <v>421</v>
      </c>
      <c r="D2662" s="7" t="s">
        <v>2647</v>
      </c>
      <c r="E2662" s="7" t="s">
        <v>421</v>
      </c>
      <c r="F2662" t="s">
        <v>2507</v>
      </c>
      <c r="G2662" t="s">
        <v>2648</v>
      </c>
      <c r="H2662" t="s">
        <v>2359</v>
      </c>
      <c r="I2662" t="s">
        <v>130</v>
      </c>
      <c r="J2662" t="s">
        <v>78</v>
      </c>
      <c r="K2662" t="s">
        <v>109</v>
      </c>
      <c r="L2662">
        <v>38.744203904899997</v>
      </c>
      <c r="M2662">
        <v>-120.6585372909</v>
      </c>
      <c r="N2662" s="7" t="s">
        <v>2352</v>
      </c>
      <c r="O2662" s="7" t="s">
        <v>2353</v>
      </c>
      <c r="P2662" s="7" t="s">
        <v>2354</v>
      </c>
      <c r="Q2662" s="7" t="s">
        <v>122</v>
      </c>
      <c r="R2662" s="7">
        <v>1284</v>
      </c>
      <c r="S2662" s="7">
        <v>124</v>
      </c>
      <c r="T2662" s="7" t="s">
        <v>123</v>
      </c>
      <c r="U2662" s="7"/>
      <c r="V2662" s="7" t="s">
        <v>790</v>
      </c>
      <c r="W2662" s="8">
        <v>0</v>
      </c>
      <c r="X2662" s="8">
        <v>3.26</v>
      </c>
      <c r="Y2662" s="8">
        <v>0</v>
      </c>
      <c r="Z2662" s="8">
        <v>3.26</v>
      </c>
      <c r="AA2662" s="8">
        <v>0</v>
      </c>
      <c r="AB2662" s="8">
        <v>0</v>
      </c>
      <c r="AC2662" s="8">
        <v>0</v>
      </c>
      <c r="AD2662" s="8">
        <v>0</v>
      </c>
      <c r="AE2662" s="8">
        <v>0</v>
      </c>
      <c r="AF2662" s="8">
        <v>0</v>
      </c>
      <c r="AG2662" s="8">
        <v>0</v>
      </c>
      <c r="AH2662" s="8">
        <v>0</v>
      </c>
      <c r="AI2662" s="8">
        <v>0</v>
      </c>
      <c r="AJ2662" s="8">
        <v>0</v>
      </c>
      <c r="AK2662" s="8">
        <v>0</v>
      </c>
      <c r="AL2662" s="8">
        <v>0</v>
      </c>
      <c r="AM2662" s="8">
        <v>0</v>
      </c>
      <c r="AN2662" s="8">
        <v>0</v>
      </c>
      <c r="AO2662" s="8">
        <v>0</v>
      </c>
      <c r="AP2662" s="8">
        <v>0</v>
      </c>
      <c r="AQ2662" s="8">
        <v>0</v>
      </c>
      <c r="AR2662" s="8">
        <v>0</v>
      </c>
      <c r="AS2662" s="8">
        <v>0</v>
      </c>
      <c r="AT2662" s="8">
        <v>0</v>
      </c>
      <c r="AU2662" s="7">
        <v>0</v>
      </c>
      <c r="AV2662" s="7">
        <v>0</v>
      </c>
      <c r="AW2662" s="7">
        <v>0</v>
      </c>
      <c r="AX2662" s="7">
        <v>0</v>
      </c>
      <c r="AY2662" s="7">
        <v>0</v>
      </c>
      <c r="AZ2662" s="7">
        <v>0</v>
      </c>
      <c r="BA2662" s="7">
        <v>0</v>
      </c>
      <c r="BB2662" s="7">
        <v>0</v>
      </c>
      <c r="BC2662" s="8">
        <v>0</v>
      </c>
      <c r="BD2662" s="8">
        <v>0</v>
      </c>
      <c r="BE2662" s="8">
        <v>0</v>
      </c>
      <c r="BF2662" s="8">
        <v>0</v>
      </c>
      <c r="BG2662" s="8">
        <v>0</v>
      </c>
      <c r="BH2662" s="8">
        <v>0</v>
      </c>
      <c r="BI2662" s="8">
        <v>0</v>
      </c>
      <c r="BJ2662" s="8">
        <v>0</v>
      </c>
      <c r="BK2662" s="8">
        <v>0</v>
      </c>
      <c r="BL2662" s="8">
        <v>3.26</v>
      </c>
      <c r="BM2662" s="8">
        <v>0</v>
      </c>
      <c r="BN2662" s="8">
        <v>3.26</v>
      </c>
      <c r="BO2662" s="8">
        <v>0</v>
      </c>
      <c r="BP2662" s="8">
        <v>0</v>
      </c>
      <c r="BQ2662" s="8">
        <v>0</v>
      </c>
      <c r="BR2662" s="8">
        <v>0</v>
      </c>
    </row>
    <row r="2663" spans="1:70" x14ac:dyDescent="0.25">
      <c r="A2663" s="6">
        <v>35373528</v>
      </c>
      <c r="B2663" t="s">
        <v>4635</v>
      </c>
      <c r="C2663" s="7" t="s">
        <v>421</v>
      </c>
      <c r="D2663" s="7" t="s">
        <v>2647</v>
      </c>
      <c r="E2663" s="7" t="s">
        <v>421</v>
      </c>
      <c r="F2663" t="s">
        <v>2507</v>
      </c>
      <c r="G2663" t="s">
        <v>2648</v>
      </c>
      <c r="H2663" t="s">
        <v>2359</v>
      </c>
      <c r="I2663" t="s">
        <v>130</v>
      </c>
      <c r="J2663" t="s">
        <v>78</v>
      </c>
      <c r="K2663" t="s">
        <v>109</v>
      </c>
      <c r="L2663">
        <v>38.7443276033</v>
      </c>
      <c r="M2663">
        <v>-120.6578637954</v>
      </c>
      <c r="N2663" s="7" t="s">
        <v>2352</v>
      </c>
      <c r="O2663" s="7" t="s">
        <v>2353</v>
      </c>
      <c r="P2663" s="7" t="s">
        <v>2354</v>
      </c>
      <c r="Q2663" s="7" t="s">
        <v>170</v>
      </c>
      <c r="R2663" s="7">
        <v>1284</v>
      </c>
      <c r="S2663" s="7">
        <v>124</v>
      </c>
      <c r="T2663" s="7" t="s">
        <v>123</v>
      </c>
      <c r="U2663" s="7"/>
      <c r="V2663" s="7" t="s">
        <v>790</v>
      </c>
      <c r="W2663" s="8">
        <v>0</v>
      </c>
      <c r="X2663" s="8">
        <v>8.75</v>
      </c>
      <c r="Y2663" s="8">
        <v>0</v>
      </c>
      <c r="Z2663" s="8">
        <v>8.75</v>
      </c>
      <c r="AA2663" s="8">
        <v>0</v>
      </c>
      <c r="AB2663" s="8">
        <v>0</v>
      </c>
      <c r="AC2663" s="8">
        <v>0</v>
      </c>
      <c r="AD2663" s="8">
        <v>0</v>
      </c>
      <c r="AE2663" s="8">
        <v>0</v>
      </c>
      <c r="AF2663" s="8">
        <v>0</v>
      </c>
      <c r="AG2663" s="8">
        <v>0</v>
      </c>
      <c r="AH2663" s="8">
        <v>0</v>
      </c>
      <c r="AI2663" s="8">
        <v>0</v>
      </c>
      <c r="AJ2663" s="8">
        <v>0</v>
      </c>
      <c r="AK2663" s="8">
        <v>0</v>
      </c>
      <c r="AL2663" s="8">
        <v>0</v>
      </c>
      <c r="AM2663" s="8">
        <v>0</v>
      </c>
      <c r="AN2663" s="8">
        <v>0</v>
      </c>
      <c r="AO2663" s="8">
        <v>0</v>
      </c>
      <c r="AP2663" s="8">
        <v>0</v>
      </c>
      <c r="AQ2663" s="8">
        <v>0</v>
      </c>
      <c r="AR2663" s="8">
        <v>0</v>
      </c>
      <c r="AS2663" s="8">
        <v>0</v>
      </c>
      <c r="AT2663" s="8">
        <v>0</v>
      </c>
      <c r="AU2663" s="7">
        <v>0</v>
      </c>
      <c r="AV2663" s="7">
        <v>0</v>
      </c>
      <c r="AW2663" s="7">
        <v>0</v>
      </c>
      <c r="AX2663" s="7">
        <v>0</v>
      </c>
      <c r="AY2663" s="7">
        <v>0</v>
      </c>
      <c r="AZ2663" s="7">
        <v>0</v>
      </c>
      <c r="BA2663" s="7">
        <v>0</v>
      </c>
      <c r="BB2663" s="7">
        <v>0</v>
      </c>
      <c r="BC2663" s="8">
        <v>0</v>
      </c>
      <c r="BD2663" s="8">
        <v>0</v>
      </c>
      <c r="BE2663" s="8">
        <v>0</v>
      </c>
      <c r="BF2663" s="8">
        <v>0</v>
      </c>
      <c r="BG2663" s="8">
        <v>0</v>
      </c>
      <c r="BH2663" s="8">
        <v>0</v>
      </c>
      <c r="BI2663" s="8">
        <v>0</v>
      </c>
      <c r="BJ2663" s="8">
        <v>0</v>
      </c>
      <c r="BK2663" s="8">
        <v>0</v>
      </c>
      <c r="BL2663" s="8">
        <v>8.75</v>
      </c>
      <c r="BM2663" s="8">
        <v>0</v>
      </c>
      <c r="BN2663" s="8">
        <v>8.75</v>
      </c>
      <c r="BO2663" s="8">
        <v>0</v>
      </c>
      <c r="BP2663" s="8">
        <v>0</v>
      </c>
      <c r="BQ2663" s="8">
        <v>0</v>
      </c>
      <c r="BR2663" s="8">
        <v>0</v>
      </c>
    </row>
    <row r="2664" spans="1:70" x14ac:dyDescent="0.25">
      <c r="A2664" s="6">
        <v>35373529</v>
      </c>
      <c r="B2664" t="s">
        <v>4636</v>
      </c>
      <c r="C2664" s="7" t="s">
        <v>421</v>
      </c>
      <c r="D2664" s="7" t="s">
        <v>2647</v>
      </c>
      <c r="E2664" s="7" t="s">
        <v>421</v>
      </c>
      <c r="F2664" t="s">
        <v>2507</v>
      </c>
      <c r="G2664" t="s">
        <v>2648</v>
      </c>
      <c r="H2664" t="s">
        <v>2359</v>
      </c>
      <c r="I2664" t="s">
        <v>130</v>
      </c>
      <c r="J2664" t="s">
        <v>78</v>
      </c>
      <c r="K2664" t="s">
        <v>109</v>
      </c>
      <c r="L2664">
        <v>38.749026011799998</v>
      </c>
      <c r="M2664">
        <v>-120.6187974776</v>
      </c>
      <c r="N2664" s="7" t="s">
        <v>2352</v>
      </c>
      <c r="O2664" s="7" t="s">
        <v>2353</v>
      </c>
      <c r="P2664" s="7" t="s">
        <v>2354</v>
      </c>
      <c r="Q2664" s="7" t="s">
        <v>170</v>
      </c>
      <c r="R2664" s="7">
        <v>1284</v>
      </c>
      <c r="S2664" s="7">
        <v>124</v>
      </c>
      <c r="T2664" s="7" t="s">
        <v>123</v>
      </c>
      <c r="U2664" s="7"/>
      <c r="V2664" s="7" t="s">
        <v>790</v>
      </c>
      <c r="W2664" s="8">
        <v>0</v>
      </c>
      <c r="X2664" s="8">
        <v>8.75</v>
      </c>
      <c r="Y2664" s="8">
        <v>0</v>
      </c>
      <c r="Z2664" s="8">
        <v>8.75</v>
      </c>
      <c r="AA2664" s="8">
        <v>0</v>
      </c>
      <c r="AB2664" s="8">
        <v>0</v>
      </c>
      <c r="AC2664" s="8">
        <v>0</v>
      </c>
      <c r="AD2664" s="8">
        <v>0</v>
      </c>
      <c r="AE2664" s="8">
        <v>0</v>
      </c>
      <c r="AF2664" s="8">
        <v>0</v>
      </c>
      <c r="AG2664" s="8">
        <v>0</v>
      </c>
      <c r="AH2664" s="8">
        <v>0</v>
      </c>
      <c r="AI2664" s="8">
        <v>0</v>
      </c>
      <c r="AJ2664" s="8">
        <v>0</v>
      </c>
      <c r="AK2664" s="8">
        <v>0</v>
      </c>
      <c r="AL2664" s="8">
        <v>0</v>
      </c>
      <c r="AM2664" s="8">
        <v>0</v>
      </c>
      <c r="AN2664" s="8">
        <v>0</v>
      </c>
      <c r="AO2664" s="8">
        <v>0</v>
      </c>
      <c r="AP2664" s="8">
        <v>0</v>
      </c>
      <c r="AQ2664" s="8">
        <v>0</v>
      </c>
      <c r="AR2664" s="8">
        <v>0</v>
      </c>
      <c r="AS2664" s="8">
        <v>0</v>
      </c>
      <c r="AT2664" s="8">
        <v>0</v>
      </c>
      <c r="AU2664" s="7">
        <v>0</v>
      </c>
      <c r="AV2664" s="7">
        <v>0</v>
      </c>
      <c r="AW2664" s="7">
        <v>0</v>
      </c>
      <c r="AX2664" s="7">
        <v>0</v>
      </c>
      <c r="AY2664" s="7">
        <v>0</v>
      </c>
      <c r="AZ2664" s="7">
        <v>0</v>
      </c>
      <c r="BA2664" s="7">
        <v>0</v>
      </c>
      <c r="BB2664" s="7">
        <v>0</v>
      </c>
      <c r="BC2664" s="8">
        <v>0</v>
      </c>
      <c r="BD2664" s="8">
        <v>0</v>
      </c>
      <c r="BE2664" s="8">
        <v>0</v>
      </c>
      <c r="BF2664" s="8">
        <v>0</v>
      </c>
      <c r="BG2664" s="8">
        <v>0</v>
      </c>
      <c r="BH2664" s="8">
        <v>0</v>
      </c>
      <c r="BI2664" s="8">
        <v>0</v>
      </c>
      <c r="BJ2664" s="8">
        <v>0</v>
      </c>
      <c r="BK2664" s="8">
        <v>0</v>
      </c>
      <c r="BL2664" s="8">
        <v>8.75</v>
      </c>
      <c r="BM2664" s="8">
        <v>0</v>
      </c>
      <c r="BN2664" s="8">
        <v>8.75</v>
      </c>
      <c r="BO2664" s="8">
        <v>0</v>
      </c>
      <c r="BP2664" s="8">
        <v>0</v>
      </c>
      <c r="BQ2664" s="8">
        <v>0</v>
      </c>
      <c r="BR2664" s="8">
        <v>0</v>
      </c>
    </row>
    <row r="2665" spans="1:70" x14ac:dyDescent="0.25">
      <c r="A2665" s="6">
        <v>35372463</v>
      </c>
      <c r="B2665" t="s">
        <v>4637</v>
      </c>
      <c r="C2665" s="7" t="s">
        <v>421</v>
      </c>
      <c r="D2665" s="7" t="s">
        <v>2647</v>
      </c>
      <c r="E2665" s="7" t="s">
        <v>421</v>
      </c>
      <c r="F2665" t="s">
        <v>2507</v>
      </c>
      <c r="G2665" t="s">
        <v>2648</v>
      </c>
      <c r="H2665" t="s">
        <v>117</v>
      </c>
      <c r="I2665" t="s">
        <v>118</v>
      </c>
      <c r="J2665" t="s">
        <v>78</v>
      </c>
      <c r="K2665" t="s">
        <v>79</v>
      </c>
      <c r="L2665">
        <v>40.894692190500002</v>
      </c>
      <c r="M2665">
        <v>-122.3807189632</v>
      </c>
      <c r="N2665" s="7" t="s">
        <v>119</v>
      </c>
      <c r="O2665" s="7" t="s">
        <v>4638</v>
      </c>
      <c r="P2665" s="7" t="s">
        <v>121</v>
      </c>
      <c r="Q2665" s="7" t="s">
        <v>141</v>
      </c>
      <c r="R2665" s="7">
        <v>2207</v>
      </c>
      <c r="S2665" s="7">
        <v>94</v>
      </c>
      <c r="T2665" s="7" t="s">
        <v>123</v>
      </c>
      <c r="U2665" s="7" t="s">
        <v>221</v>
      </c>
      <c r="V2665" s="7" t="s">
        <v>790</v>
      </c>
      <c r="W2665" s="8">
        <v>2.0075757575757577E-2</v>
      </c>
      <c r="X2665" s="8">
        <v>1.9899621212121212</v>
      </c>
      <c r="Y2665" s="8">
        <v>0</v>
      </c>
      <c r="Z2665" s="8">
        <v>2.010037878787879</v>
      </c>
      <c r="AA2665" s="8">
        <v>0</v>
      </c>
      <c r="AB2665" s="8">
        <v>0</v>
      </c>
      <c r="AC2665" s="8">
        <v>0</v>
      </c>
      <c r="AD2665" s="8">
        <v>0</v>
      </c>
      <c r="AE2665" s="8">
        <v>0</v>
      </c>
      <c r="AF2665" s="8">
        <v>0</v>
      </c>
      <c r="AG2665" s="8">
        <v>0</v>
      </c>
      <c r="AH2665" s="8">
        <v>0</v>
      </c>
      <c r="AI2665" s="8">
        <v>0</v>
      </c>
      <c r="AJ2665" s="8">
        <v>0</v>
      </c>
      <c r="AK2665" s="8">
        <v>0</v>
      </c>
      <c r="AL2665" s="8">
        <v>0</v>
      </c>
      <c r="AM2665" s="8">
        <v>0</v>
      </c>
      <c r="AN2665" s="8">
        <v>0</v>
      </c>
      <c r="AO2665" s="8">
        <v>0</v>
      </c>
      <c r="AP2665" s="8">
        <v>0</v>
      </c>
      <c r="AQ2665" s="8">
        <v>0</v>
      </c>
      <c r="AR2665" s="8">
        <v>0</v>
      </c>
      <c r="AS2665" s="8">
        <v>0</v>
      </c>
      <c r="AT2665" s="8">
        <v>0</v>
      </c>
      <c r="AU2665" s="7">
        <v>0</v>
      </c>
      <c r="AV2665" s="7">
        <v>0</v>
      </c>
      <c r="AW2665" s="7">
        <v>0</v>
      </c>
      <c r="AX2665" s="7">
        <v>0</v>
      </c>
      <c r="AY2665" s="7">
        <v>0</v>
      </c>
      <c r="AZ2665" s="7">
        <v>0</v>
      </c>
      <c r="BA2665" s="7">
        <v>0</v>
      </c>
      <c r="BB2665" s="7">
        <v>0</v>
      </c>
      <c r="BC2665" s="8">
        <v>0</v>
      </c>
      <c r="BD2665" s="8">
        <v>0</v>
      </c>
      <c r="BE2665" s="8">
        <v>0</v>
      </c>
      <c r="BF2665" s="8">
        <v>0</v>
      </c>
      <c r="BG2665" s="8">
        <v>0</v>
      </c>
      <c r="BH2665" s="8">
        <v>0</v>
      </c>
      <c r="BI2665" s="8">
        <v>0</v>
      </c>
      <c r="BJ2665" s="8">
        <v>0</v>
      </c>
      <c r="BK2665" s="8">
        <v>2.0075757575757577E-2</v>
      </c>
      <c r="BL2665" s="8">
        <v>1.9899621212121212</v>
      </c>
      <c r="BM2665" s="8">
        <v>0</v>
      </c>
      <c r="BN2665" s="8">
        <v>2.010037878787879</v>
      </c>
      <c r="BO2665" s="8">
        <v>0</v>
      </c>
      <c r="BP2665" s="8">
        <v>0</v>
      </c>
      <c r="BQ2665" s="8">
        <v>0</v>
      </c>
      <c r="BR2665" s="8">
        <v>0</v>
      </c>
    </row>
    <row r="2666" spans="1:70" x14ac:dyDescent="0.25">
      <c r="A2666" s="6">
        <v>35018788</v>
      </c>
      <c r="B2666" t="s">
        <v>4639</v>
      </c>
      <c r="C2666" s="7" t="s">
        <v>101</v>
      </c>
      <c r="D2666" s="7" t="s">
        <v>94</v>
      </c>
      <c r="E2666" s="7" t="s">
        <v>95</v>
      </c>
      <c r="F2666" t="s">
        <v>2507</v>
      </c>
      <c r="G2666" t="s">
        <v>2508</v>
      </c>
      <c r="H2666" t="s">
        <v>2359</v>
      </c>
      <c r="I2666" t="s">
        <v>130</v>
      </c>
      <c r="J2666" t="s">
        <v>78</v>
      </c>
      <c r="K2666" t="s">
        <v>109</v>
      </c>
      <c r="L2666">
        <v>38.747626210100002</v>
      </c>
      <c r="M2666">
        <v>-120.64863910210001</v>
      </c>
      <c r="N2666" s="7" t="s">
        <v>2352</v>
      </c>
      <c r="O2666" s="7" t="s">
        <v>4640</v>
      </c>
      <c r="P2666" s="7" t="s">
        <v>2354</v>
      </c>
      <c r="Q2666" s="7" t="s">
        <v>170</v>
      </c>
      <c r="R2666" s="7">
        <v>1268</v>
      </c>
      <c r="S2666" s="7"/>
      <c r="T2666" s="7"/>
      <c r="U2666" s="7"/>
      <c r="V2666" s="7" t="s">
        <v>101</v>
      </c>
      <c r="W2666" s="8">
        <v>1.1592803030303029</v>
      </c>
      <c r="X2666" s="8">
        <v>0</v>
      </c>
      <c r="Y2666" s="8">
        <v>0</v>
      </c>
      <c r="Z2666" s="8">
        <v>1.1592803030303029</v>
      </c>
      <c r="AA2666" s="8">
        <v>0</v>
      </c>
      <c r="AB2666" s="8">
        <v>0</v>
      </c>
      <c r="AC2666" s="8">
        <v>0</v>
      </c>
      <c r="AD2666" s="8">
        <v>0</v>
      </c>
      <c r="AE2666" s="8">
        <v>1.1592803030303029</v>
      </c>
      <c r="AF2666" s="8">
        <v>0</v>
      </c>
      <c r="AG2666" s="8">
        <v>0</v>
      </c>
      <c r="AH2666" s="8">
        <v>1.1592803030303029</v>
      </c>
      <c r="AI2666" s="8">
        <v>0</v>
      </c>
      <c r="AJ2666" s="8">
        <v>0</v>
      </c>
      <c r="AK2666" s="8">
        <v>0</v>
      </c>
      <c r="AL2666" s="8">
        <v>0</v>
      </c>
      <c r="AM2666" s="8">
        <v>0</v>
      </c>
      <c r="AN2666" s="8">
        <v>0</v>
      </c>
      <c r="AO2666" s="8">
        <v>0</v>
      </c>
      <c r="AP2666" s="8">
        <v>0</v>
      </c>
      <c r="AQ2666" s="8">
        <v>0</v>
      </c>
      <c r="AR2666" s="8">
        <v>0</v>
      </c>
      <c r="AS2666" s="8">
        <v>0</v>
      </c>
      <c r="AT2666" s="8">
        <v>0</v>
      </c>
      <c r="AU2666" s="7">
        <v>0</v>
      </c>
      <c r="AV2666" s="7">
        <v>0</v>
      </c>
      <c r="AW2666" s="7">
        <v>0</v>
      </c>
      <c r="AX2666" s="7">
        <v>0</v>
      </c>
      <c r="AY2666" s="7">
        <v>0</v>
      </c>
      <c r="AZ2666" s="7">
        <v>0</v>
      </c>
      <c r="BA2666" s="7">
        <v>0</v>
      </c>
      <c r="BB2666" s="7">
        <v>0</v>
      </c>
      <c r="BC2666" s="8">
        <v>0</v>
      </c>
      <c r="BD2666" s="8">
        <v>0</v>
      </c>
      <c r="BE2666" s="8">
        <v>0</v>
      </c>
      <c r="BF2666" s="8">
        <v>0</v>
      </c>
      <c r="BG2666" s="8">
        <v>0</v>
      </c>
      <c r="BH2666" s="8">
        <v>0</v>
      </c>
      <c r="BI2666" s="8">
        <v>0</v>
      </c>
      <c r="BJ2666" s="8">
        <v>0</v>
      </c>
      <c r="BK2666" s="8">
        <v>0</v>
      </c>
      <c r="BL2666" s="8">
        <v>0</v>
      </c>
      <c r="BM2666" s="8">
        <v>0</v>
      </c>
      <c r="BN2666" s="8">
        <v>0</v>
      </c>
      <c r="BO2666" s="8">
        <v>0</v>
      </c>
      <c r="BP2666" s="8">
        <v>0</v>
      </c>
      <c r="BQ2666" s="8">
        <v>0</v>
      </c>
      <c r="BR2666" s="8">
        <v>0</v>
      </c>
    </row>
    <row r="2667" spans="1:70" x14ac:dyDescent="0.25">
      <c r="A2667" s="6">
        <v>35032266</v>
      </c>
      <c r="B2667" t="s">
        <v>4641</v>
      </c>
      <c r="C2667" s="7" t="s">
        <v>101</v>
      </c>
      <c r="D2667" s="7" t="s">
        <v>94</v>
      </c>
      <c r="E2667" s="7" t="s">
        <v>95</v>
      </c>
      <c r="F2667" t="s">
        <v>2507</v>
      </c>
      <c r="G2667" t="s">
        <v>2508</v>
      </c>
      <c r="H2667" t="s">
        <v>1956</v>
      </c>
      <c r="I2667" t="s">
        <v>130</v>
      </c>
      <c r="J2667" t="s">
        <v>78</v>
      </c>
      <c r="K2667" t="s">
        <v>109</v>
      </c>
      <c r="L2667">
        <v>38.763150000000003</v>
      </c>
      <c r="M2667">
        <v>-120.57559000000001</v>
      </c>
      <c r="N2667" s="7" t="s">
        <v>2352</v>
      </c>
      <c r="O2667" s="7" t="s">
        <v>2353</v>
      </c>
      <c r="P2667" s="7" t="s">
        <v>2354</v>
      </c>
      <c r="Q2667" s="7" t="s">
        <v>170</v>
      </c>
      <c r="R2667" s="7">
        <v>1284</v>
      </c>
      <c r="S2667" s="7"/>
      <c r="T2667" s="7"/>
      <c r="U2667" s="7"/>
      <c r="V2667" s="7" t="s">
        <v>101</v>
      </c>
      <c r="W2667" s="8">
        <v>0.16609848484848486</v>
      </c>
      <c r="X2667" s="8">
        <v>0</v>
      </c>
      <c r="Y2667" s="8">
        <v>0</v>
      </c>
      <c r="Z2667" s="8">
        <v>0.16609848484848486</v>
      </c>
      <c r="AA2667" s="8">
        <v>0</v>
      </c>
      <c r="AB2667" s="8">
        <v>0</v>
      </c>
      <c r="AC2667" s="8">
        <v>0</v>
      </c>
      <c r="AD2667" s="8">
        <v>0</v>
      </c>
      <c r="AE2667" s="8">
        <v>0.16609848484848486</v>
      </c>
      <c r="AF2667" s="8">
        <v>0</v>
      </c>
      <c r="AG2667" s="8">
        <v>0</v>
      </c>
      <c r="AH2667" s="8">
        <v>0.16609848484848486</v>
      </c>
      <c r="AI2667" s="8">
        <v>0</v>
      </c>
      <c r="AJ2667" s="8">
        <v>0</v>
      </c>
      <c r="AK2667" s="8">
        <v>0</v>
      </c>
      <c r="AL2667" s="8">
        <v>0</v>
      </c>
      <c r="AM2667" s="8">
        <v>0</v>
      </c>
      <c r="AN2667" s="8">
        <v>0</v>
      </c>
      <c r="AO2667" s="8">
        <v>0</v>
      </c>
      <c r="AP2667" s="8">
        <v>0</v>
      </c>
      <c r="AQ2667" s="8">
        <v>0</v>
      </c>
      <c r="AR2667" s="8">
        <v>0</v>
      </c>
      <c r="AS2667" s="8">
        <v>0</v>
      </c>
      <c r="AT2667" s="8">
        <v>0</v>
      </c>
      <c r="AU2667" s="7">
        <v>0</v>
      </c>
      <c r="AV2667" s="7">
        <v>0</v>
      </c>
      <c r="AW2667" s="7">
        <v>0</v>
      </c>
      <c r="AX2667" s="7">
        <v>0</v>
      </c>
      <c r="AY2667" s="7">
        <v>0</v>
      </c>
      <c r="AZ2667" s="7">
        <v>0</v>
      </c>
      <c r="BA2667" s="7">
        <v>0</v>
      </c>
      <c r="BB2667" s="7">
        <v>0</v>
      </c>
      <c r="BC2667" s="8">
        <v>0</v>
      </c>
      <c r="BD2667" s="8">
        <v>0</v>
      </c>
      <c r="BE2667" s="8">
        <v>0</v>
      </c>
      <c r="BF2667" s="8">
        <v>0</v>
      </c>
      <c r="BG2667" s="8">
        <v>0</v>
      </c>
      <c r="BH2667" s="8">
        <v>0</v>
      </c>
      <c r="BI2667" s="8">
        <v>0</v>
      </c>
      <c r="BJ2667" s="8">
        <v>0</v>
      </c>
      <c r="BK2667" s="8">
        <v>0</v>
      </c>
      <c r="BL2667" s="8">
        <v>0</v>
      </c>
      <c r="BM2667" s="8">
        <v>0</v>
      </c>
      <c r="BN2667" s="8">
        <v>0</v>
      </c>
      <c r="BO2667" s="8">
        <v>0</v>
      </c>
      <c r="BP2667" s="8">
        <v>0</v>
      </c>
      <c r="BQ2667" s="8">
        <v>0</v>
      </c>
      <c r="BR2667" s="8">
        <v>0</v>
      </c>
    </row>
    <row r="2668" spans="1:70" x14ac:dyDescent="0.25">
      <c r="A2668" s="6">
        <v>35278889</v>
      </c>
      <c r="B2668" t="s">
        <v>4642</v>
      </c>
      <c r="C2668" s="7" t="s">
        <v>421</v>
      </c>
      <c r="D2668" s="7" t="s">
        <v>94</v>
      </c>
      <c r="E2668" s="7" t="s">
        <v>421</v>
      </c>
      <c r="F2668" t="s">
        <v>2507</v>
      </c>
      <c r="G2668" t="s">
        <v>2508</v>
      </c>
      <c r="H2668" t="s">
        <v>2290</v>
      </c>
      <c r="I2668" t="s">
        <v>186</v>
      </c>
      <c r="J2668" t="s">
        <v>99</v>
      </c>
      <c r="K2668" t="s">
        <v>187</v>
      </c>
      <c r="L2668">
        <v>37.089371093799997</v>
      </c>
      <c r="M2668">
        <v>-119.4782971435</v>
      </c>
      <c r="N2668" s="7" t="s">
        <v>2291</v>
      </c>
      <c r="O2668" s="7" t="s">
        <v>4643</v>
      </c>
      <c r="P2668" s="7" t="s">
        <v>2293</v>
      </c>
      <c r="Q2668" s="7" t="s">
        <v>141</v>
      </c>
      <c r="R2668" s="7">
        <v>330</v>
      </c>
      <c r="S2668" s="7">
        <v>734</v>
      </c>
      <c r="T2668" s="7" t="s">
        <v>220</v>
      </c>
      <c r="U2668" s="7"/>
      <c r="V2668" s="7" t="s">
        <v>3749</v>
      </c>
      <c r="W2668" s="8">
        <v>2.196780303030303</v>
      </c>
      <c r="X2668" s="8">
        <v>0</v>
      </c>
      <c r="Y2668" s="8">
        <v>0</v>
      </c>
      <c r="Z2668" s="8">
        <v>2.196780303030303</v>
      </c>
      <c r="AA2668" s="8">
        <v>0</v>
      </c>
      <c r="AB2668" s="8">
        <v>0</v>
      </c>
      <c r="AC2668" s="8">
        <v>0</v>
      </c>
      <c r="AD2668" s="8">
        <v>0</v>
      </c>
      <c r="AE2668" s="8">
        <v>0</v>
      </c>
      <c r="AF2668" s="8">
        <v>0</v>
      </c>
      <c r="AG2668" s="8">
        <v>0</v>
      </c>
      <c r="AH2668" s="8">
        <v>0</v>
      </c>
      <c r="AI2668" s="8">
        <v>0</v>
      </c>
      <c r="AJ2668" s="8">
        <v>0</v>
      </c>
      <c r="AK2668" s="8">
        <v>0</v>
      </c>
      <c r="AL2668" s="8">
        <v>0</v>
      </c>
      <c r="AM2668" s="8">
        <v>0</v>
      </c>
      <c r="AN2668" s="8">
        <v>0</v>
      </c>
      <c r="AO2668" s="8">
        <v>0</v>
      </c>
      <c r="AP2668" s="8">
        <v>0</v>
      </c>
      <c r="AQ2668" s="8">
        <v>0</v>
      </c>
      <c r="AR2668" s="8">
        <v>0</v>
      </c>
      <c r="AS2668" s="8">
        <v>0</v>
      </c>
      <c r="AT2668" s="8">
        <v>0</v>
      </c>
      <c r="AU2668" s="7">
        <v>0</v>
      </c>
      <c r="AV2668" s="7">
        <v>0</v>
      </c>
      <c r="AW2668" s="7">
        <v>0</v>
      </c>
      <c r="AX2668" s="7">
        <v>0</v>
      </c>
      <c r="AY2668" s="7">
        <v>0</v>
      </c>
      <c r="AZ2668" s="7">
        <v>0</v>
      </c>
      <c r="BA2668" s="7">
        <v>0</v>
      </c>
      <c r="BB2668" s="7">
        <v>0</v>
      </c>
      <c r="BC2668" s="8">
        <v>0</v>
      </c>
      <c r="BD2668" s="8">
        <v>0</v>
      </c>
      <c r="BE2668" s="8">
        <v>0</v>
      </c>
      <c r="BF2668" s="8">
        <v>0</v>
      </c>
      <c r="BG2668" s="8">
        <v>2.196780303030303</v>
      </c>
      <c r="BH2668" s="8">
        <v>0</v>
      </c>
      <c r="BI2668" s="8">
        <v>0</v>
      </c>
      <c r="BJ2668" s="8">
        <v>2.196780303030303</v>
      </c>
      <c r="BK2668" s="8">
        <v>0</v>
      </c>
      <c r="BL2668" s="8">
        <v>0</v>
      </c>
      <c r="BM2668" s="8">
        <v>0</v>
      </c>
      <c r="BN2668" s="8">
        <v>0</v>
      </c>
      <c r="BO2668" s="8">
        <v>0</v>
      </c>
      <c r="BP2668" s="8">
        <v>0</v>
      </c>
      <c r="BQ2668" s="8">
        <v>0</v>
      </c>
      <c r="BR2668" s="8">
        <v>0</v>
      </c>
    </row>
    <row r="2669" spans="1:70" x14ac:dyDescent="0.25">
      <c r="A2669" s="6">
        <v>35254242</v>
      </c>
      <c r="B2669" t="s">
        <v>4644</v>
      </c>
      <c r="C2669" s="7" t="s">
        <v>421</v>
      </c>
      <c r="D2669" s="7" t="s">
        <v>94</v>
      </c>
      <c r="E2669" s="7" t="s">
        <v>421</v>
      </c>
      <c r="F2669" t="s">
        <v>2507</v>
      </c>
      <c r="G2669" t="s">
        <v>2508</v>
      </c>
      <c r="H2669" t="s">
        <v>2290</v>
      </c>
      <c r="I2669" t="s">
        <v>186</v>
      </c>
      <c r="J2669" t="s">
        <v>99</v>
      </c>
      <c r="K2669" t="s">
        <v>187</v>
      </c>
      <c r="L2669">
        <v>37.081231078599998</v>
      </c>
      <c r="M2669">
        <v>-119.4863854836</v>
      </c>
      <c r="N2669" s="7" t="s">
        <v>2291</v>
      </c>
      <c r="O2669" s="7" t="s">
        <v>4643</v>
      </c>
      <c r="P2669" s="7" t="s">
        <v>2293</v>
      </c>
      <c r="Q2669" s="7" t="s">
        <v>141</v>
      </c>
      <c r="R2669" s="7">
        <v>330</v>
      </c>
      <c r="S2669" s="7">
        <v>734</v>
      </c>
      <c r="T2669" s="7" t="s">
        <v>220</v>
      </c>
      <c r="U2669" s="7"/>
      <c r="V2669" s="7" t="s">
        <v>3749</v>
      </c>
      <c r="W2669" s="8">
        <v>1.9435606060606061</v>
      </c>
      <c r="X2669" s="8">
        <v>0</v>
      </c>
      <c r="Y2669" s="8">
        <v>0</v>
      </c>
      <c r="Z2669" s="8">
        <v>1.9435606060606061</v>
      </c>
      <c r="AA2669" s="8">
        <v>0</v>
      </c>
      <c r="AB2669" s="8">
        <v>0</v>
      </c>
      <c r="AC2669" s="8">
        <v>0</v>
      </c>
      <c r="AD2669" s="8">
        <v>0</v>
      </c>
      <c r="AE2669" s="8">
        <v>0</v>
      </c>
      <c r="AF2669" s="8">
        <v>0</v>
      </c>
      <c r="AG2669" s="8">
        <v>0</v>
      </c>
      <c r="AH2669" s="8">
        <v>0</v>
      </c>
      <c r="AI2669" s="8">
        <v>0</v>
      </c>
      <c r="AJ2669" s="8">
        <v>0</v>
      </c>
      <c r="AK2669" s="8">
        <v>0</v>
      </c>
      <c r="AL2669" s="8">
        <v>0</v>
      </c>
      <c r="AM2669" s="8">
        <v>0</v>
      </c>
      <c r="AN2669" s="8">
        <v>0</v>
      </c>
      <c r="AO2669" s="8">
        <v>0</v>
      </c>
      <c r="AP2669" s="8">
        <v>0</v>
      </c>
      <c r="AQ2669" s="8">
        <v>0</v>
      </c>
      <c r="AR2669" s="8">
        <v>0</v>
      </c>
      <c r="AS2669" s="8">
        <v>0</v>
      </c>
      <c r="AT2669" s="8">
        <v>0</v>
      </c>
      <c r="AU2669" s="7">
        <v>0</v>
      </c>
      <c r="AV2669" s="7">
        <v>0</v>
      </c>
      <c r="AW2669" s="7">
        <v>0</v>
      </c>
      <c r="AX2669" s="7">
        <v>0</v>
      </c>
      <c r="AY2669" s="7">
        <v>0</v>
      </c>
      <c r="AZ2669" s="7">
        <v>0</v>
      </c>
      <c r="BA2669" s="7">
        <v>0</v>
      </c>
      <c r="BB2669" s="7">
        <v>0</v>
      </c>
      <c r="BC2669" s="8">
        <v>0</v>
      </c>
      <c r="BD2669" s="8">
        <v>0</v>
      </c>
      <c r="BE2669" s="8">
        <v>0</v>
      </c>
      <c r="BF2669" s="8">
        <v>0</v>
      </c>
      <c r="BG2669" s="8">
        <v>1.9435606060606061</v>
      </c>
      <c r="BH2669" s="8">
        <v>0</v>
      </c>
      <c r="BI2669" s="8">
        <v>0</v>
      </c>
      <c r="BJ2669" s="8">
        <v>1.9435606060606061</v>
      </c>
      <c r="BK2669" s="8">
        <v>0</v>
      </c>
      <c r="BL2669" s="8">
        <v>0</v>
      </c>
      <c r="BM2669" s="8">
        <v>0</v>
      </c>
      <c r="BN2669" s="8">
        <v>0</v>
      </c>
      <c r="BO2669" s="8">
        <v>0</v>
      </c>
      <c r="BP2669" s="8">
        <v>0</v>
      </c>
      <c r="BQ2669" s="8">
        <v>0</v>
      </c>
      <c r="BR2669" s="8">
        <v>0</v>
      </c>
    </row>
    <row r="2670" spans="1:70" x14ac:dyDescent="0.25">
      <c r="A2670" s="6">
        <v>35254078</v>
      </c>
      <c r="B2670" t="s">
        <v>4645</v>
      </c>
      <c r="C2670" s="7" t="s">
        <v>93</v>
      </c>
      <c r="D2670" s="7" t="s">
        <v>94</v>
      </c>
      <c r="E2670" s="7" t="s">
        <v>95</v>
      </c>
      <c r="F2670" t="s">
        <v>2507</v>
      </c>
      <c r="G2670" t="s">
        <v>2508</v>
      </c>
      <c r="H2670" t="s">
        <v>2290</v>
      </c>
      <c r="I2670" t="s">
        <v>186</v>
      </c>
      <c r="J2670" t="s">
        <v>99</v>
      </c>
      <c r="K2670" t="s">
        <v>187</v>
      </c>
      <c r="L2670">
        <v>37.067719905200001</v>
      </c>
      <c r="M2670">
        <v>-119.4958448356</v>
      </c>
      <c r="N2670" s="7" t="s">
        <v>2291</v>
      </c>
      <c r="O2670" s="7" t="s">
        <v>4646</v>
      </c>
      <c r="P2670" s="7" t="s">
        <v>2293</v>
      </c>
      <c r="Q2670" s="7" t="s">
        <v>141</v>
      </c>
      <c r="R2670" s="7">
        <v>63</v>
      </c>
      <c r="S2670" s="7">
        <v>2126</v>
      </c>
      <c r="T2670" s="7" t="s">
        <v>220</v>
      </c>
      <c r="U2670" s="7"/>
      <c r="V2670" s="7" t="s">
        <v>200</v>
      </c>
      <c r="W2670" s="8">
        <v>2.0998106060606059</v>
      </c>
      <c r="X2670" s="8">
        <v>0</v>
      </c>
      <c r="Y2670" s="8">
        <v>0</v>
      </c>
      <c r="Z2670" s="8">
        <v>2.0998106060606059</v>
      </c>
      <c r="AA2670" s="8">
        <v>0</v>
      </c>
      <c r="AB2670" s="8">
        <v>0</v>
      </c>
      <c r="AC2670" s="8">
        <v>0</v>
      </c>
      <c r="AD2670" s="8">
        <v>0</v>
      </c>
      <c r="AE2670" s="8">
        <v>0</v>
      </c>
      <c r="AF2670" s="8">
        <v>0</v>
      </c>
      <c r="AG2670" s="8">
        <v>0</v>
      </c>
      <c r="AH2670" s="8">
        <v>0</v>
      </c>
      <c r="AI2670" s="8">
        <v>0</v>
      </c>
      <c r="AJ2670" s="8">
        <v>0</v>
      </c>
      <c r="AK2670" s="8">
        <v>0</v>
      </c>
      <c r="AL2670" s="8">
        <v>0</v>
      </c>
      <c r="AM2670" s="8">
        <v>0</v>
      </c>
      <c r="AN2670" s="8">
        <v>0</v>
      </c>
      <c r="AO2670" s="8">
        <v>0</v>
      </c>
      <c r="AP2670" s="8">
        <v>0</v>
      </c>
      <c r="AQ2670" s="8">
        <v>2.0998106060606063</v>
      </c>
      <c r="AR2670" s="8">
        <v>0</v>
      </c>
      <c r="AS2670" s="8">
        <v>0</v>
      </c>
      <c r="AT2670" s="8">
        <v>2.0998106060606063</v>
      </c>
      <c r="AU2670" s="7">
        <v>0</v>
      </c>
      <c r="AV2670" s="7">
        <v>0</v>
      </c>
      <c r="AW2670" s="7">
        <v>0</v>
      </c>
      <c r="AX2670" s="7">
        <v>0</v>
      </c>
      <c r="AY2670" s="7">
        <v>0</v>
      </c>
      <c r="AZ2670" s="7">
        <v>0</v>
      </c>
      <c r="BA2670" s="7">
        <v>0</v>
      </c>
      <c r="BB2670" s="7">
        <v>0</v>
      </c>
      <c r="BC2670" s="8">
        <v>0</v>
      </c>
      <c r="BD2670" s="8">
        <v>0</v>
      </c>
      <c r="BE2670" s="8">
        <v>0</v>
      </c>
      <c r="BF2670" s="8">
        <v>0</v>
      </c>
      <c r="BG2670" s="8">
        <v>0</v>
      </c>
      <c r="BH2670" s="8">
        <v>0</v>
      </c>
      <c r="BI2670" s="8">
        <v>0</v>
      </c>
      <c r="BJ2670" s="8">
        <v>0</v>
      </c>
      <c r="BK2670" s="8">
        <v>0</v>
      </c>
      <c r="BL2670" s="8">
        <v>0</v>
      </c>
      <c r="BM2670" s="8">
        <v>0</v>
      </c>
      <c r="BN2670" s="8">
        <v>0</v>
      </c>
      <c r="BO2670" s="8">
        <v>0</v>
      </c>
      <c r="BP2670" s="8">
        <v>0</v>
      </c>
      <c r="BQ2670" s="8">
        <v>0</v>
      </c>
      <c r="BR2670" s="8">
        <v>0</v>
      </c>
    </row>
    <row r="2671" spans="1:70" x14ac:dyDescent="0.25">
      <c r="A2671" s="6">
        <v>35254079</v>
      </c>
      <c r="B2671" t="s">
        <v>4647</v>
      </c>
      <c r="C2671" s="7" t="s">
        <v>137</v>
      </c>
      <c r="D2671" s="7" t="s">
        <v>94</v>
      </c>
      <c r="E2671" s="7" t="s">
        <v>95</v>
      </c>
      <c r="F2671" t="s">
        <v>2507</v>
      </c>
      <c r="G2671" t="s">
        <v>2508</v>
      </c>
      <c r="H2671" t="s">
        <v>2290</v>
      </c>
      <c r="I2671" t="s">
        <v>186</v>
      </c>
      <c r="J2671" t="s">
        <v>99</v>
      </c>
      <c r="K2671" t="s">
        <v>187</v>
      </c>
      <c r="L2671">
        <v>37.067719905200001</v>
      </c>
      <c r="M2671">
        <v>-119.4958448356</v>
      </c>
      <c r="N2671" s="7" t="s">
        <v>2291</v>
      </c>
      <c r="O2671" s="7" t="s">
        <v>4646</v>
      </c>
      <c r="P2671" s="7" t="s">
        <v>2293</v>
      </c>
      <c r="Q2671" s="7" t="s">
        <v>141</v>
      </c>
      <c r="R2671" s="7">
        <v>63</v>
      </c>
      <c r="S2671" s="7">
        <v>2126</v>
      </c>
      <c r="T2671" s="7" t="s">
        <v>220</v>
      </c>
      <c r="U2671" s="7"/>
      <c r="V2671" s="7" t="s">
        <v>207</v>
      </c>
      <c r="W2671" s="8">
        <v>2.3562500000000002</v>
      </c>
      <c r="X2671" s="8">
        <v>0</v>
      </c>
      <c r="Y2671" s="8">
        <v>0</v>
      </c>
      <c r="Z2671" s="8">
        <v>2.3562500000000002</v>
      </c>
      <c r="AA2671" s="8">
        <v>0</v>
      </c>
      <c r="AB2671" s="8">
        <v>0</v>
      </c>
      <c r="AC2671" s="8">
        <v>0</v>
      </c>
      <c r="AD2671" s="8">
        <v>0</v>
      </c>
      <c r="AE2671" s="8">
        <v>0</v>
      </c>
      <c r="AF2671" s="8">
        <v>0</v>
      </c>
      <c r="AG2671" s="8">
        <v>0</v>
      </c>
      <c r="AH2671" s="8">
        <v>0</v>
      </c>
      <c r="AI2671" s="8">
        <v>0</v>
      </c>
      <c r="AJ2671" s="8">
        <v>0</v>
      </c>
      <c r="AK2671" s="8">
        <v>0</v>
      </c>
      <c r="AL2671" s="8">
        <v>0</v>
      </c>
      <c r="AM2671" s="8">
        <v>0</v>
      </c>
      <c r="AN2671" s="8">
        <v>0</v>
      </c>
      <c r="AO2671" s="8">
        <v>0</v>
      </c>
      <c r="AP2671" s="8">
        <v>0</v>
      </c>
      <c r="AQ2671" s="8">
        <v>0</v>
      </c>
      <c r="AR2671" s="8">
        <v>0</v>
      </c>
      <c r="AS2671" s="8">
        <v>0</v>
      </c>
      <c r="AT2671" s="8">
        <v>0</v>
      </c>
      <c r="AU2671" s="7">
        <v>0</v>
      </c>
      <c r="AV2671" s="7">
        <v>0</v>
      </c>
      <c r="AW2671" s="7">
        <v>0</v>
      </c>
      <c r="AX2671" s="7">
        <v>0</v>
      </c>
      <c r="AY2671" s="7">
        <v>2.3562500000000002</v>
      </c>
      <c r="AZ2671" s="7">
        <v>0</v>
      </c>
      <c r="BA2671" s="7">
        <v>0</v>
      </c>
      <c r="BB2671" s="7">
        <v>2.3562500000000002</v>
      </c>
      <c r="BC2671" s="8">
        <v>0</v>
      </c>
      <c r="BD2671" s="8">
        <v>0</v>
      </c>
      <c r="BE2671" s="8">
        <v>0</v>
      </c>
      <c r="BF2671" s="8">
        <v>0</v>
      </c>
      <c r="BG2671" s="8">
        <v>0</v>
      </c>
      <c r="BH2671" s="8">
        <v>0</v>
      </c>
      <c r="BI2671" s="8">
        <v>0</v>
      </c>
      <c r="BJ2671" s="8">
        <v>0</v>
      </c>
      <c r="BK2671" s="8">
        <v>0</v>
      </c>
      <c r="BL2671" s="8">
        <v>0</v>
      </c>
      <c r="BM2671" s="8">
        <v>0</v>
      </c>
      <c r="BN2671" s="8">
        <v>0</v>
      </c>
      <c r="BO2671" s="8">
        <v>0</v>
      </c>
      <c r="BP2671" s="8">
        <v>0</v>
      </c>
      <c r="BQ2671" s="8">
        <v>0</v>
      </c>
      <c r="BR2671" s="8">
        <v>0</v>
      </c>
    </row>
    <row r="2672" spans="1:70" x14ac:dyDescent="0.25">
      <c r="A2672" s="6">
        <v>35277925</v>
      </c>
      <c r="B2672" t="s">
        <v>4648</v>
      </c>
      <c r="C2672" s="7" t="s">
        <v>137</v>
      </c>
      <c r="D2672" s="7" t="s">
        <v>94</v>
      </c>
      <c r="E2672" s="7" t="s">
        <v>95</v>
      </c>
      <c r="F2672" t="s">
        <v>2507</v>
      </c>
      <c r="G2672" t="s">
        <v>2508</v>
      </c>
      <c r="H2672" t="s">
        <v>2290</v>
      </c>
      <c r="I2672" t="s">
        <v>186</v>
      </c>
      <c r="J2672" t="s">
        <v>99</v>
      </c>
      <c r="K2672" t="s">
        <v>187</v>
      </c>
      <c r="L2672">
        <v>37.074641598600003</v>
      </c>
      <c r="M2672">
        <v>-119.48454494800001</v>
      </c>
      <c r="N2672" s="7" t="s">
        <v>2291</v>
      </c>
      <c r="O2672" s="7" t="s">
        <v>4646</v>
      </c>
      <c r="P2672" s="7" t="s">
        <v>2293</v>
      </c>
      <c r="Q2672" s="7" t="s">
        <v>141</v>
      </c>
      <c r="R2672" s="7">
        <v>63</v>
      </c>
      <c r="S2672" s="7">
        <v>2126</v>
      </c>
      <c r="T2672" s="7" t="s">
        <v>220</v>
      </c>
      <c r="U2672" s="7" t="s">
        <v>211</v>
      </c>
      <c r="V2672" s="7" t="s">
        <v>80</v>
      </c>
      <c r="W2672" s="8">
        <v>2.7651515151515153E-2</v>
      </c>
      <c r="X2672" s="8">
        <v>0.14147727272727273</v>
      </c>
      <c r="Y2672" s="8">
        <v>5.7007575757575757E-2</v>
      </c>
      <c r="Z2672" s="8">
        <v>0.22613636363636364</v>
      </c>
      <c r="AA2672" s="8">
        <v>0</v>
      </c>
      <c r="AB2672" s="8">
        <v>0</v>
      </c>
      <c r="AC2672" s="8">
        <v>0</v>
      </c>
      <c r="AD2672" s="8">
        <v>0</v>
      </c>
      <c r="AE2672" s="8">
        <v>0</v>
      </c>
      <c r="AF2672" s="8">
        <v>0</v>
      </c>
      <c r="AG2672" s="8">
        <v>0</v>
      </c>
      <c r="AH2672" s="8">
        <v>0</v>
      </c>
      <c r="AI2672" s="8">
        <v>0</v>
      </c>
      <c r="AJ2672" s="8">
        <v>0</v>
      </c>
      <c r="AK2672" s="8">
        <v>0</v>
      </c>
      <c r="AL2672" s="8">
        <v>0</v>
      </c>
      <c r="AM2672" s="8">
        <v>0</v>
      </c>
      <c r="AN2672" s="8">
        <v>0</v>
      </c>
      <c r="AO2672" s="8">
        <v>0</v>
      </c>
      <c r="AP2672" s="8">
        <v>0</v>
      </c>
      <c r="AQ2672" s="8">
        <v>0</v>
      </c>
      <c r="AR2672" s="8">
        <v>0</v>
      </c>
      <c r="AS2672" s="8">
        <v>0</v>
      </c>
      <c r="AT2672" s="8">
        <v>0</v>
      </c>
      <c r="AU2672" s="7">
        <v>0</v>
      </c>
      <c r="AV2672" s="7">
        <v>0</v>
      </c>
      <c r="AW2672" s="7">
        <v>0</v>
      </c>
      <c r="AX2672" s="7">
        <v>0</v>
      </c>
      <c r="AY2672" s="7">
        <v>2.7651515151515153E-2</v>
      </c>
      <c r="AZ2672" s="7">
        <v>0.14147727272727273</v>
      </c>
      <c r="BA2672" s="7">
        <v>5.7007575757575757E-2</v>
      </c>
      <c r="BB2672" s="7">
        <v>0.22613636363636364</v>
      </c>
      <c r="BC2672" s="8">
        <v>0</v>
      </c>
      <c r="BD2672" s="8">
        <v>0</v>
      </c>
      <c r="BE2672" s="8">
        <v>0</v>
      </c>
      <c r="BF2672" s="8">
        <v>0</v>
      </c>
      <c r="BG2672" s="8">
        <v>0</v>
      </c>
      <c r="BH2672" s="8">
        <v>0</v>
      </c>
      <c r="BI2672" s="8">
        <v>0</v>
      </c>
      <c r="BJ2672" s="8">
        <v>0</v>
      </c>
      <c r="BK2672" s="8">
        <v>0</v>
      </c>
      <c r="BL2672" s="8">
        <v>0</v>
      </c>
      <c r="BM2672" s="8">
        <v>0</v>
      </c>
      <c r="BN2672" s="8">
        <v>0</v>
      </c>
      <c r="BO2672" s="8">
        <v>0</v>
      </c>
      <c r="BP2672" s="8">
        <v>0</v>
      </c>
      <c r="BQ2672" s="8">
        <v>0</v>
      </c>
      <c r="BR2672" s="8">
        <v>0</v>
      </c>
    </row>
    <row r="2673" spans="1:70" x14ac:dyDescent="0.25">
      <c r="A2673" s="6">
        <v>35277926</v>
      </c>
      <c r="B2673" t="s">
        <v>4649</v>
      </c>
      <c r="C2673" s="7" t="s">
        <v>137</v>
      </c>
      <c r="D2673" s="7" t="s">
        <v>94</v>
      </c>
      <c r="E2673" s="7" t="s">
        <v>95</v>
      </c>
      <c r="F2673" t="s">
        <v>2507</v>
      </c>
      <c r="G2673" t="s">
        <v>2508</v>
      </c>
      <c r="H2673" t="s">
        <v>2290</v>
      </c>
      <c r="I2673" t="s">
        <v>186</v>
      </c>
      <c r="J2673" t="s">
        <v>99</v>
      </c>
      <c r="K2673" t="s">
        <v>187</v>
      </c>
      <c r="L2673">
        <v>37.074928989500002</v>
      </c>
      <c r="M2673">
        <v>-119.48523344509999</v>
      </c>
      <c r="N2673" s="7" t="s">
        <v>2291</v>
      </c>
      <c r="O2673" s="7" t="s">
        <v>4646</v>
      </c>
      <c r="P2673" s="7" t="s">
        <v>2293</v>
      </c>
      <c r="Q2673" s="7" t="s">
        <v>141</v>
      </c>
      <c r="R2673" s="7">
        <v>63</v>
      </c>
      <c r="S2673" s="7">
        <v>2126</v>
      </c>
      <c r="T2673" s="7" t="s">
        <v>220</v>
      </c>
      <c r="U2673" s="7"/>
      <c r="V2673" s="7" t="s">
        <v>2535</v>
      </c>
      <c r="W2673" s="8">
        <v>3.4380681818181817</v>
      </c>
      <c r="X2673" s="8">
        <v>0</v>
      </c>
      <c r="Y2673" s="8">
        <v>0</v>
      </c>
      <c r="Z2673" s="8">
        <v>3.4380681818181817</v>
      </c>
      <c r="AA2673" s="8">
        <v>0</v>
      </c>
      <c r="AB2673" s="8">
        <v>0</v>
      </c>
      <c r="AC2673" s="8">
        <v>0</v>
      </c>
      <c r="AD2673" s="8">
        <v>0</v>
      </c>
      <c r="AE2673" s="8">
        <v>0</v>
      </c>
      <c r="AF2673" s="8">
        <v>0</v>
      </c>
      <c r="AG2673" s="8">
        <v>0</v>
      </c>
      <c r="AH2673" s="8">
        <v>0</v>
      </c>
      <c r="AI2673" s="8">
        <v>0</v>
      </c>
      <c r="AJ2673" s="8">
        <v>0</v>
      </c>
      <c r="AK2673" s="8">
        <v>0</v>
      </c>
      <c r="AL2673" s="8">
        <v>0</v>
      </c>
      <c r="AM2673" s="8">
        <v>0</v>
      </c>
      <c r="AN2673" s="8">
        <v>0</v>
      </c>
      <c r="AO2673" s="8">
        <v>0</v>
      </c>
      <c r="AP2673" s="8">
        <v>0</v>
      </c>
      <c r="AQ2673" s="8">
        <v>2.1537878787878784</v>
      </c>
      <c r="AR2673" s="8">
        <v>0</v>
      </c>
      <c r="AS2673" s="8">
        <v>0</v>
      </c>
      <c r="AT2673" s="8">
        <v>2.1537878787878784</v>
      </c>
      <c r="AU2673" s="7">
        <v>0</v>
      </c>
      <c r="AV2673" s="7">
        <v>0</v>
      </c>
      <c r="AW2673" s="7">
        <v>0</v>
      </c>
      <c r="AX2673" s="7">
        <v>0</v>
      </c>
      <c r="AY2673" s="7">
        <v>1.2842803030303029</v>
      </c>
      <c r="AZ2673" s="7">
        <v>0</v>
      </c>
      <c r="BA2673" s="7">
        <v>0</v>
      </c>
      <c r="BB2673" s="7">
        <v>1.2842803030303029</v>
      </c>
      <c r="BC2673" s="8">
        <v>0</v>
      </c>
      <c r="BD2673" s="8">
        <v>0</v>
      </c>
      <c r="BE2673" s="8">
        <v>0</v>
      </c>
      <c r="BF2673" s="8">
        <v>0</v>
      </c>
      <c r="BG2673" s="8">
        <v>0</v>
      </c>
      <c r="BH2673" s="8">
        <v>0</v>
      </c>
      <c r="BI2673" s="8">
        <v>0</v>
      </c>
      <c r="BJ2673" s="8">
        <v>0</v>
      </c>
      <c r="BK2673" s="8">
        <v>0</v>
      </c>
      <c r="BL2673" s="8">
        <v>0</v>
      </c>
      <c r="BM2673" s="8">
        <v>0</v>
      </c>
      <c r="BN2673" s="8">
        <v>0</v>
      </c>
      <c r="BO2673" s="8">
        <v>0</v>
      </c>
      <c r="BP2673" s="8">
        <v>0</v>
      </c>
      <c r="BQ2673" s="8">
        <v>0</v>
      </c>
      <c r="BR2673" s="8">
        <v>0</v>
      </c>
    </row>
    <row r="2674" spans="1:70" x14ac:dyDescent="0.25">
      <c r="A2674" s="6">
        <v>35277927</v>
      </c>
      <c r="B2674" t="s">
        <v>4650</v>
      </c>
      <c r="C2674" s="7" t="s">
        <v>93</v>
      </c>
      <c r="D2674" s="7" t="s">
        <v>94</v>
      </c>
      <c r="E2674" s="7" t="s">
        <v>95</v>
      </c>
      <c r="F2674" t="s">
        <v>2507</v>
      </c>
      <c r="G2674" t="s">
        <v>2508</v>
      </c>
      <c r="H2674" t="s">
        <v>2290</v>
      </c>
      <c r="I2674" t="s">
        <v>186</v>
      </c>
      <c r="J2674" t="s">
        <v>99</v>
      </c>
      <c r="K2674" t="s">
        <v>187</v>
      </c>
      <c r="L2674">
        <v>37.066990740900003</v>
      </c>
      <c r="M2674">
        <v>-119.48024257439999</v>
      </c>
      <c r="N2674" s="7" t="s">
        <v>2291</v>
      </c>
      <c r="O2674" s="7" t="s">
        <v>4646</v>
      </c>
      <c r="P2674" s="7" t="s">
        <v>2293</v>
      </c>
      <c r="Q2674" s="7" t="s">
        <v>141</v>
      </c>
      <c r="R2674" s="7">
        <v>63</v>
      </c>
      <c r="S2674" s="7">
        <v>2126</v>
      </c>
      <c r="T2674" s="7" t="s">
        <v>220</v>
      </c>
      <c r="U2674" s="7"/>
      <c r="V2674" s="7" t="s">
        <v>200</v>
      </c>
      <c r="W2674" s="8">
        <v>2.6888257575757577</v>
      </c>
      <c r="X2674" s="8">
        <v>0</v>
      </c>
      <c r="Y2674" s="8">
        <v>0</v>
      </c>
      <c r="Z2674" s="8">
        <v>2.6888257575757577</v>
      </c>
      <c r="AA2674" s="8">
        <v>0</v>
      </c>
      <c r="AB2674" s="8">
        <v>0</v>
      </c>
      <c r="AC2674" s="8">
        <v>0</v>
      </c>
      <c r="AD2674" s="8">
        <v>0</v>
      </c>
      <c r="AE2674" s="8">
        <v>0</v>
      </c>
      <c r="AF2674" s="8">
        <v>0</v>
      </c>
      <c r="AG2674" s="8">
        <v>0</v>
      </c>
      <c r="AH2674" s="8">
        <v>0</v>
      </c>
      <c r="AI2674" s="8">
        <v>0</v>
      </c>
      <c r="AJ2674" s="8">
        <v>0</v>
      </c>
      <c r="AK2674" s="8">
        <v>0</v>
      </c>
      <c r="AL2674" s="8">
        <v>0</v>
      </c>
      <c r="AM2674" s="8">
        <v>0</v>
      </c>
      <c r="AN2674" s="8">
        <v>0</v>
      </c>
      <c r="AO2674" s="8">
        <v>0</v>
      </c>
      <c r="AP2674" s="8">
        <v>0</v>
      </c>
      <c r="AQ2674" s="8">
        <v>2.6888257575757573</v>
      </c>
      <c r="AR2674" s="8">
        <v>0</v>
      </c>
      <c r="AS2674" s="8">
        <v>0</v>
      </c>
      <c r="AT2674" s="8">
        <v>2.6888257575757573</v>
      </c>
      <c r="AU2674" s="7">
        <v>0</v>
      </c>
      <c r="AV2674" s="7">
        <v>0</v>
      </c>
      <c r="AW2674" s="7">
        <v>0</v>
      </c>
      <c r="AX2674" s="7">
        <v>0</v>
      </c>
      <c r="AY2674" s="7">
        <v>0</v>
      </c>
      <c r="AZ2674" s="7">
        <v>0</v>
      </c>
      <c r="BA2674" s="7">
        <v>0</v>
      </c>
      <c r="BB2674" s="7">
        <v>0</v>
      </c>
      <c r="BC2674" s="8">
        <v>0</v>
      </c>
      <c r="BD2674" s="8">
        <v>0</v>
      </c>
      <c r="BE2674" s="8">
        <v>0</v>
      </c>
      <c r="BF2674" s="8">
        <v>0</v>
      </c>
      <c r="BG2674" s="8">
        <v>0</v>
      </c>
      <c r="BH2674" s="8">
        <v>0</v>
      </c>
      <c r="BI2674" s="8">
        <v>0</v>
      </c>
      <c r="BJ2674" s="8">
        <v>0</v>
      </c>
      <c r="BK2674" s="8">
        <v>0</v>
      </c>
      <c r="BL2674" s="8">
        <v>0</v>
      </c>
      <c r="BM2674" s="8">
        <v>0</v>
      </c>
      <c r="BN2674" s="8">
        <v>0</v>
      </c>
      <c r="BO2674" s="8">
        <v>0</v>
      </c>
      <c r="BP2674" s="8">
        <v>0</v>
      </c>
      <c r="BQ2674" s="8">
        <v>0</v>
      </c>
      <c r="BR2674" s="8">
        <v>0</v>
      </c>
    </row>
    <row r="2675" spans="1:70" x14ac:dyDescent="0.25">
      <c r="A2675" s="6">
        <v>35277929</v>
      </c>
      <c r="B2675" t="s">
        <v>4651</v>
      </c>
      <c r="C2675" s="7" t="s">
        <v>71</v>
      </c>
      <c r="D2675" s="7" t="s">
        <v>94</v>
      </c>
      <c r="E2675" s="7" t="s">
        <v>73</v>
      </c>
      <c r="F2675" t="s">
        <v>2507</v>
      </c>
      <c r="G2675" t="s">
        <v>2508</v>
      </c>
      <c r="H2675" t="s">
        <v>2290</v>
      </c>
      <c r="I2675" t="s">
        <v>186</v>
      </c>
      <c r="J2675" t="s">
        <v>99</v>
      </c>
      <c r="K2675" t="s">
        <v>187</v>
      </c>
      <c r="L2675">
        <v>37.057760186700001</v>
      </c>
      <c r="M2675">
        <v>-119.47391083780001</v>
      </c>
      <c r="N2675" s="7" t="s">
        <v>2291</v>
      </c>
      <c r="O2675" s="7" t="s">
        <v>4646</v>
      </c>
      <c r="P2675" s="7" t="s">
        <v>2293</v>
      </c>
      <c r="Q2675" s="7" t="s">
        <v>141</v>
      </c>
      <c r="R2675" s="7">
        <v>63</v>
      </c>
      <c r="S2675" s="7">
        <v>2126</v>
      </c>
      <c r="T2675" s="7" t="s">
        <v>220</v>
      </c>
      <c r="U2675" s="7"/>
      <c r="V2675" s="7" t="s">
        <v>321</v>
      </c>
      <c r="W2675" s="8">
        <v>2.7329545454545454</v>
      </c>
      <c r="X2675" s="8">
        <v>0</v>
      </c>
      <c r="Y2675" s="8">
        <v>0</v>
      </c>
      <c r="Z2675" s="8">
        <v>2.7329545454545454</v>
      </c>
      <c r="AA2675" s="8">
        <v>0</v>
      </c>
      <c r="AB2675" s="8">
        <v>0</v>
      </c>
      <c r="AC2675" s="8">
        <v>0</v>
      </c>
      <c r="AD2675" s="8">
        <v>0</v>
      </c>
      <c r="AE2675" s="8">
        <v>0</v>
      </c>
      <c r="AF2675" s="8">
        <v>0</v>
      </c>
      <c r="AG2675" s="8">
        <v>0</v>
      </c>
      <c r="AH2675" s="8">
        <v>0</v>
      </c>
      <c r="AI2675" s="8">
        <v>0</v>
      </c>
      <c r="AJ2675" s="8">
        <v>0</v>
      </c>
      <c r="AK2675" s="8">
        <v>0</v>
      </c>
      <c r="AL2675" s="8">
        <v>0</v>
      </c>
      <c r="AM2675" s="8">
        <v>0</v>
      </c>
      <c r="AN2675" s="8">
        <v>0</v>
      </c>
      <c r="AO2675" s="8">
        <v>0</v>
      </c>
      <c r="AP2675" s="8">
        <v>0</v>
      </c>
      <c r="AQ2675" s="8">
        <v>0</v>
      </c>
      <c r="AR2675" s="8">
        <v>0</v>
      </c>
      <c r="AS2675" s="8">
        <v>0</v>
      </c>
      <c r="AT2675" s="8">
        <v>0</v>
      </c>
      <c r="AU2675" s="7">
        <v>0</v>
      </c>
      <c r="AV2675" s="7">
        <v>0</v>
      </c>
      <c r="AW2675" s="7">
        <v>0</v>
      </c>
      <c r="AX2675" s="7">
        <v>0</v>
      </c>
      <c r="AY2675" s="7">
        <v>2.7329545454545454</v>
      </c>
      <c r="AZ2675" s="7">
        <v>0</v>
      </c>
      <c r="BA2675" s="7">
        <v>0</v>
      </c>
      <c r="BB2675" s="7">
        <v>2.7329545454545454</v>
      </c>
      <c r="BC2675" s="8">
        <v>0</v>
      </c>
      <c r="BD2675" s="8">
        <v>0</v>
      </c>
      <c r="BE2675" s="8">
        <v>0</v>
      </c>
      <c r="BF2675" s="8">
        <v>0</v>
      </c>
      <c r="BG2675" s="8">
        <v>0</v>
      </c>
      <c r="BH2675" s="8">
        <v>0</v>
      </c>
      <c r="BI2675" s="8">
        <v>0</v>
      </c>
      <c r="BJ2675" s="8">
        <v>0</v>
      </c>
      <c r="BK2675" s="8">
        <v>0</v>
      </c>
      <c r="BL2675" s="8">
        <v>0</v>
      </c>
      <c r="BM2675" s="8">
        <v>0</v>
      </c>
      <c r="BN2675" s="8">
        <v>0</v>
      </c>
      <c r="BO2675" s="8">
        <v>0</v>
      </c>
      <c r="BP2675" s="8">
        <v>0</v>
      </c>
      <c r="BQ2675" s="8">
        <v>0</v>
      </c>
      <c r="BR2675" s="8">
        <v>0</v>
      </c>
    </row>
    <row r="2676" spans="1:70" x14ac:dyDescent="0.25">
      <c r="A2676" s="6">
        <v>35277930</v>
      </c>
      <c r="B2676" t="s">
        <v>4652</v>
      </c>
      <c r="C2676" s="7" t="s">
        <v>71</v>
      </c>
      <c r="D2676" s="7" t="s">
        <v>94</v>
      </c>
      <c r="E2676" s="7" t="s">
        <v>73</v>
      </c>
      <c r="F2676" t="s">
        <v>2507</v>
      </c>
      <c r="G2676" t="s">
        <v>2508</v>
      </c>
      <c r="H2676" t="s">
        <v>2290</v>
      </c>
      <c r="I2676" t="s">
        <v>186</v>
      </c>
      <c r="J2676" t="s">
        <v>99</v>
      </c>
      <c r="K2676" t="s">
        <v>187</v>
      </c>
      <c r="L2676">
        <v>37.0528185943</v>
      </c>
      <c r="M2676">
        <v>-119.4628643576</v>
      </c>
      <c r="N2676" s="7" t="s">
        <v>2291</v>
      </c>
      <c r="O2676" s="7" t="s">
        <v>4646</v>
      </c>
      <c r="P2676" s="7" t="s">
        <v>2293</v>
      </c>
      <c r="Q2676" s="7" t="s">
        <v>141</v>
      </c>
      <c r="R2676" s="7">
        <v>63</v>
      </c>
      <c r="S2676" s="7">
        <v>2126</v>
      </c>
      <c r="T2676" s="7" t="s">
        <v>220</v>
      </c>
      <c r="U2676" s="7"/>
      <c r="V2676" s="7" t="s">
        <v>321</v>
      </c>
      <c r="W2676" s="8">
        <v>0.2668560606060606</v>
      </c>
      <c r="X2676" s="8">
        <v>0</v>
      </c>
      <c r="Y2676" s="8">
        <v>0</v>
      </c>
      <c r="Z2676" s="8">
        <v>0.2668560606060606</v>
      </c>
      <c r="AA2676" s="8">
        <v>0</v>
      </c>
      <c r="AB2676" s="8">
        <v>0</v>
      </c>
      <c r="AC2676" s="8">
        <v>0</v>
      </c>
      <c r="AD2676" s="8">
        <v>0</v>
      </c>
      <c r="AE2676" s="8">
        <v>0</v>
      </c>
      <c r="AF2676" s="8">
        <v>0</v>
      </c>
      <c r="AG2676" s="8">
        <v>0</v>
      </c>
      <c r="AH2676" s="8">
        <v>0</v>
      </c>
      <c r="AI2676" s="8">
        <v>0</v>
      </c>
      <c r="AJ2676" s="8">
        <v>0</v>
      </c>
      <c r="AK2676" s="8">
        <v>0</v>
      </c>
      <c r="AL2676" s="8">
        <v>0</v>
      </c>
      <c r="AM2676" s="8">
        <v>0</v>
      </c>
      <c r="AN2676" s="8">
        <v>0</v>
      </c>
      <c r="AO2676" s="8">
        <v>0</v>
      </c>
      <c r="AP2676" s="8">
        <v>0</v>
      </c>
      <c r="AQ2676" s="8">
        <v>0</v>
      </c>
      <c r="AR2676" s="8">
        <v>0</v>
      </c>
      <c r="AS2676" s="8">
        <v>0</v>
      </c>
      <c r="AT2676" s="8">
        <v>0</v>
      </c>
      <c r="AU2676" s="7">
        <v>0</v>
      </c>
      <c r="AV2676" s="7">
        <v>0</v>
      </c>
      <c r="AW2676" s="7">
        <v>0</v>
      </c>
      <c r="AX2676" s="7">
        <v>0</v>
      </c>
      <c r="AY2676" s="7">
        <v>0.2668560606060606</v>
      </c>
      <c r="AZ2676" s="7">
        <v>0</v>
      </c>
      <c r="BA2676" s="7">
        <v>0</v>
      </c>
      <c r="BB2676" s="7">
        <v>0.2668560606060606</v>
      </c>
      <c r="BC2676" s="8">
        <v>0</v>
      </c>
      <c r="BD2676" s="8">
        <v>0</v>
      </c>
      <c r="BE2676" s="8">
        <v>0</v>
      </c>
      <c r="BF2676" s="8">
        <v>0</v>
      </c>
      <c r="BG2676" s="8">
        <v>0</v>
      </c>
      <c r="BH2676" s="8">
        <v>0</v>
      </c>
      <c r="BI2676" s="8">
        <v>0</v>
      </c>
      <c r="BJ2676" s="8">
        <v>0</v>
      </c>
      <c r="BK2676" s="8">
        <v>0</v>
      </c>
      <c r="BL2676" s="8">
        <v>0</v>
      </c>
      <c r="BM2676" s="8">
        <v>0</v>
      </c>
      <c r="BN2676" s="8">
        <v>0</v>
      </c>
      <c r="BO2676" s="8">
        <v>0</v>
      </c>
      <c r="BP2676" s="8">
        <v>0</v>
      </c>
      <c r="BQ2676" s="8">
        <v>0</v>
      </c>
      <c r="BR2676" s="8">
        <v>0</v>
      </c>
    </row>
    <row r="2677" spans="1:70" x14ac:dyDescent="0.25">
      <c r="A2677" s="6">
        <v>35277931</v>
      </c>
      <c r="B2677" t="s">
        <v>4653</v>
      </c>
      <c r="C2677" s="7" t="s">
        <v>86</v>
      </c>
      <c r="D2677" s="7" t="s">
        <v>94</v>
      </c>
      <c r="E2677" s="7" t="s">
        <v>87</v>
      </c>
      <c r="F2677" t="s">
        <v>2507</v>
      </c>
      <c r="G2677" t="s">
        <v>2508</v>
      </c>
      <c r="H2677" t="s">
        <v>2290</v>
      </c>
      <c r="I2677" t="s">
        <v>186</v>
      </c>
      <c r="J2677" t="s">
        <v>99</v>
      </c>
      <c r="K2677" t="s">
        <v>187</v>
      </c>
      <c r="L2677">
        <v>37.0503205013</v>
      </c>
      <c r="M2677">
        <v>-119.4638957439</v>
      </c>
      <c r="N2677" s="7" t="s">
        <v>2291</v>
      </c>
      <c r="O2677" s="7" t="s">
        <v>4646</v>
      </c>
      <c r="P2677" s="7" t="s">
        <v>2293</v>
      </c>
      <c r="Q2677" s="7" t="s">
        <v>141</v>
      </c>
      <c r="R2677" s="7">
        <v>63</v>
      </c>
      <c r="S2677" s="7">
        <v>2126</v>
      </c>
      <c r="T2677" s="7" t="s">
        <v>220</v>
      </c>
      <c r="U2677" s="7"/>
      <c r="V2677" s="7" t="s">
        <v>2621</v>
      </c>
      <c r="W2677" s="8">
        <v>3.51</v>
      </c>
      <c r="X2677" s="8">
        <v>0</v>
      </c>
      <c r="Y2677" s="8">
        <v>0</v>
      </c>
      <c r="Z2677" s="8">
        <v>3.51</v>
      </c>
      <c r="AA2677" s="8">
        <v>0</v>
      </c>
      <c r="AB2677" s="8">
        <v>0</v>
      </c>
      <c r="AC2677" s="8">
        <v>0</v>
      </c>
      <c r="AD2677" s="8">
        <v>0</v>
      </c>
      <c r="AE2677" s="8">
        <v>0</v>
      </c>
      <c r="AF2677" s="8">
        <v>0</v>
      </c>
      <c r="AG2677" s="8">
        <v>0</v>
      </c>
      <c r="AH2677" s="8">
        <v>0</v>
      </c>
      <c r="AI2677" s="8">
        <v>0</v>
      </c>
      <c r="AJ2677" s="8">
        <v>0</v>
      </c>
      <c r="AK2677" s="8">
        <v>0</v>
      </c>
      <c r="AL2677" s="8">
        <v>0</v>
      </c>
      <c r="AM2677" s="8">
        <v>0</v>
      </c>
      <c r="AN2677" s="8">
        <v>0</v>
      </c>
      <c r="AO2677" s="8">
        <v>0</v>
      </c>
      <c r="AP2677" s="8">
        <v>0</v>
      </c>
      <c r="AQ2677" s="8">
        <v>0</v>
      </c>
      <c r="AR2677" s="8">
        <v>0</v>
      </c>
      <c r="AS2677" s="8">
        <v>0</v>
      </c>
      <c r="AT2677" s="8">
        <v>0</v>
      </c>
      <c r="AU2677" s="7">
        <v>0</v>
      </c>
      <c r="AV2677" s="7">
        <v>0</v>
      </c>
      <c r="AW2677" s="7">
        <v>0</v>
      </c>
      <c r="AX2677" s="7">
        <v>0</v>
      </c>
      <c r="AY2677" s="7">
        <v>0</v>
      </c>
      <c r="AZ2677" s="7">
        <v>0</v>
      </c>
      <c r="BA2677" s="7">
        <v>0</v>
      </c>
      <c r="BB2677" s="7">
        <v>0</v>
      </c>
      <c r="BC2677" s="8">
        <v>0</v>
      </c>
      <c r="BD2677" s="8">
        <v>0</v>
      </c>
      <c r="BE2677" s="8">
        <v>0</v>
      </c>
      <c r="BF2677" s="8">
        <v>0</v>
      </c>
      <c r="BG2677" s="8">
        <v>3.51</v>
      </c>
      <c r="BH2677" s="8">
        <v>0</v>
      </c>
      <c r="BI2677" s="8">
        <v>0</v>
      </c>
      <c r="BJ2677" s="8">
        <v>3.51</v>
      </c>
      <c r="BK2677" s="8">
        <v>0</v>
      </c>
      <c r="BL2677" s="8">
        <v>0</v>
      </c>
      <c r="BM2677" s="8">
        <v>0</v>
      </c>
      <c r="BN2677" s="8">
        <v>0</v>
      </c>
      <c r="BO2677" s="8">
        <v>0</v>
      </c>
      <c r="BP2677" s="8">
        <v>0</v>
      </c>
      <c r="BQ2677" s="8">
        <v>0</v>
      </c>
      <c r="BR2677" s="8">
        <v>0</v>
      </c>
    </row>
    <row r="2678" spans="1:70" x14ac:dyDescent="0.25">
      <c r="A2678" s="6">
        <v>35277936</v>
      </c>
      <c r="B2678" t="s">
        <v>4654</v>
      </c>
      <c r="C2678" s="7" t="s">
        <v>71</v>
      </c>
      <c r="D2678" s="7" t="s">
        <v>94</v>
      </c>
      <c r="E2678" s="7" t="s">
        <v>73</v>
      </c>
      <c r="F2678" t="s">
        <v>2507</v>
      </c>
      <c r="G2678" t="s">
        <v>2508</v>
      </c>
      <c r="H2678" t="s">
        <v>4425</v>
      </c>
      <c r="I2678" t="s">
        <v>186</v>
      </c>
      <c r="J2678" t="s">
        <v>99</v>
      </c>
      <c r="K2678" t="s">
        <v>187</v>
      </c>
      <c r="L2678">
        <v>37.014326987099999</v>
      </c>
      <c r="M2678">
        <v>-119.4030934729</v>
      </c>
      <c r="N2678" s="7" t="s">
        <v>2291</v>
      </c>
      <c r="O2678" s="7" t="s">
        <v>4426</v>
      </c>
      <c r="P2678" s="7" t="s">
        <v>2293</v>
      </c>
      <c r="Q2678" s="7" t="s">
        <v>141</v>
      </c>
      <c r="R2678" s="7">
        <v>163</v>
      </c>
      <c r="S2678" s="7">
        <v>569</v>
      </c>
      <c r="T2678" s="7" t="s">
        <v>220</v>
      </c>
      <c r="U2678" s="7"/>
      <c r="V2678" s="7" t="s">
        <v>321</v>
      </c>
      <c r="W2678" s="8">
        <v>3.4320075757575759</v>
      </c>
      <c r="X2678" s="8">
        <v>0</v>
      </c>
      <c r="Y2678" s="8">
        <v>0</v>
      </c>
      <c r="Z2678" s="8">
        <v>3.4320075757575759</v>
      </c>
      <c r="AA2678" s="8">
        <v>0</v>
      </c>
      <c r="AB2678" s="8">
        <v>0</v>
      </c>
      <c r="AC2678" s="8">
        <v>0</v>
      </c>
      <c r="AD2678" s="8">
        <v>0</v>
      </c>
      <c r="AE2678" s="8">
        <v>0</v>
      </c>
      <c r="AF2678" s="8">
        <v>0</v>
      </c>
      <c r="AG2678" s="8">
        <v>0</v>
      </c>
      <c r="AH2678" s="8">
        <v>0</v>
      </c>
      <c r="AI2678" s="8">
        <v>0</v>
      </c>
      <c r="AJ2678" s="8">
        <v>0</v>
      </c>
      <c r="AK2678" s="8">
        <v>0</v>
      </c>
      <c r="AL2678" s="8">
        <v>0</v>
      </c>
      <c r="AM2678" s="8">
        <v>0</v>
      </c>
      <c r="AN2678" s="8">
        <v>0</v>
      </c>
      <c r="AO2678" s="8">
        <v>0</v>
      </c>
      <c r="AP2678" s="8">
        <v>0</v>
      </c>
      <c r="AQ2678" s="8">
        <v>0</v>
      </c>
      <c r="AR2678" s="8">
        <v>0</v>
      </c>
      <c r="AS2678" s="8">
        <v>0</v>
      </c>
      <c r="AT2678" s="8">
        <v>0</v>
      </c>
      <c r="AU2678" s="7">
        <v>0</v>
      </c>
      <c r="AV2678" s="7">
        <v>0</v>
      </c>
      <c r="AW2678" s="7">
        <v>0</v>
      </c>
      <c r="AX2678" s="7">
        <v>0</v>
      </c>
      <c r="AY2678" s="7">
        <v>0</v>
      </c>
      <c r="AZ2678" s="7">
        <v>0</v>
      </c>
      <c r="BA2678" s="7">
        <v>0</v>
      </c>
      <c r="BB2678" s="7">
        <v>0</v>
      </c>
      <c r="BC2678" s="8">
        <v>3.4320075757575759</v>
      </c>
      <c r="BD2678" s="8">
        <v>0</v>
      </c>
      <c r="BE2678" s="8">
        <v>0</v>
      </c>
      <c r="BF2678" s="8">
        <v>3.4320075757575759</v>
      </c>
      <c r="BG2678" s="8">
        <v>0</v>
      </c>
      <c r="BH2678" s="8">
        <v>0</v>
      </c>
      <c r="BI2678" s="8">
        <v>0</v>
      </c>
      <c r="BJ2678" s="8">
        <v>0</v>
      </c>
      <c r="BK2678" s="8">
        <v>0</v>
      </c>
      <c r="BL2678" s="8">
        <v>0</v>
      </c>
      <c r="BM2678" s="8">
        <v>0</v>
      </c>
      <c r="BN2678" s="8">
        <v>0</v>
      </c>
      <c r="BO2678" s="8">
        <v>0</v>
      </c>
      <c r="BP2678" s="8">
        <v>0</v>
      </c>
      <c r="BQ2678" s="8">
        <v>0</v>
      </c>
      <c r="BR2678" s="8">
        <v>0</v>
      </c>
    </row>
    <row r="2679" spans="1:70" x14ac:dyDescent="0.25">
      <c r="A2679" s="6">
        <v>35277937</v>
      </c>
      <c r="B2679" t="s">
        <v>4655</v>
      </c>
      <c r="C2679" s="7" t="s">
        <v>86</v>
      </c>
      <c r="D2679" s="7" t="s">
        <v>94</v>
      </c>
      <c r="E2679" s="7" t="s">
        <v>87</v>
      </c>
      <c r="F2679" t="s">
        <v>2507</v>
      </c>
      <c r="G2679" t="s">
        <v>2508</v>
      </c>
      <c r="H2679" t="s">
        <v>4425</v>
      </c>
      <c r="I2679" t="s">
        <v>186</v>
      </c>
      <c r="J2679" t="s">
        <v>99</v>
      </c>
      <c r="K2679" t="s">
        <v>187</v>
      </c>
      <c r="L2679">
        <v>37.012905388100002</v>
      </c>
      <c r="M2679">
        <v>-119.3939319749</v>
      </c>
      <c r="N2679" s="7" t="s">
        <v>2291</v>
      </c>
      <c r="O2679" s="7" t="s">
        <v>4426</v>
      </c>
      <c r="P2679" s="7" t="s">
        <v>2293</v>
      </c>
      <c r="Q2679" s="7" t="s">
        <v>141</v>
      </c>
      <c r="R2679" s="7">
        <v>163</v>
      </c>
      <c r="S2679" s="7">
        <v>569</v>
      </c>
      <c r="T2679" s="7" t="s">
        <v>220</v>
      </c>
      <c r="U2679" s="7"/>
      <c r="V2679" s="7" t="s">
        <v>2605</v>
      </c>
      <c r="W2679" s="8">
        <v>2.9003787878787879</v>
      </c>
      <c r="X2679" s="8">
        <v>0</v>
      </c>
      <c r="Y2679" s="8">
        <v>0</v>
      </c>
      <c r="Z2679" s="8">
        <v>2.9003787878787879</v>
      </c>
      <c r="AA2679" s="8">
        <v>0</v>
      </c>
      <c r="AB2679" s="8">
        <v>0</v>
      </c>
      <c r="AC2679" s="8">
        <v>0</v>
      </c>
      <c r="AD2679" s="8">
        <v>0</v>
      </c>
      <c r="AE2679" s="8">
        <v>0</v>
      </c>
      <c r="AF2679" s="8">
        <v>0</v>
      </c>
      <c r="AG2679" s="8">
        <v>0</v>
      </c>
      <c r="AH2679" s="8">
        <v>0</v>
      </c>
      <c r="AI2679" s="8">
        <v>0</v>
      </c>
      <c r="AJ2679" s="8">
        <v>0</v>
      </c>
      <c r="AK2679" s="8">
        <v>0</v>
      </c>
      <c r="AL2679" s="8">
        <v>0</v>
      </c>
      <c r="AM2679" s="8">
        <v>0</v>
      </c>
      <c r="AN2679" s="8">
        <v>0</v>
      </c>
      <c r="AO2679" s="8">
        <v>0</v>
      </c>
      <c r="AP2679" s="8">
        <v>0</v>
      </c>
      <c r="AQ2679" s="8">
        <v>0</v>
      </c>
      <c r="AR2679" s="8">
        <v>0</v>
      </c>
      <c r="AS2679" s="8">
        <v>0</v>
      </c>
      <c r="AT2679" s="8">
        <v>0</v>
      </c>
      <c r="AU2679" s="7">
        <v>0</v>
      </c>
      <c r="AV2679" s="7">
        <v>0</v>
      </c>
      <c r="AW2679" s="7">
        <v>0</v>
      </c>
      <c r="AX2679" s="7">
        <v>0</v>
      </c>
      <c r="AY2679" s="7">
        <v>0</v>
      </c>
      <c r="AZ2679" s="7">
        <v>0</v>
      </c>
      <c r="BA2679" s="7">
        <v>0</v>
      </c>
      <c r="BB2679" s="7">
        <v>0</v>
      </c>
      <c r="BC2679" s="8">
        <v>2.9003787878787879</v>
      </c>
      <c r="BD2679" s="8">
        <v>0</v>
      </c>
      <c r="BE2679" s="8">
        <v>0</v>
      </c>
      <c r="BF2679" s="8">
        <v>2.9003787878787879</v>
      </c>
      <c r="BG2679" s="8">
        <v>0</v>
      </c>
      <c r="BH2679" s="8">
        <v>0</v>
      </c>
      <c r="BI2679" s="8">
        <v>0</v>
      </c>
      <c r="BJ2679" s="8">
        <v>0</v>
      </c>
      <c r="BK2679" s="8">
        <v>0</v>
      </c>
      <c r="BL2679" s="8">
        <v>0</v>
      </c>
      <c r="BM2679" s="8">
        <v>0</v>
      </c>
      <c r="BN2679" s="8">
        <v>0</v>
      </c>
      <c r="BO2679" s="8">
        <v>0</v>
      </c>
      <c r="BP2679" s="8">
        <v>0</v>
      </c>
      <c r="BQ2679" s="8">
        <v>0</v>
      </c>
      <c r="BR2679" s="8">
        <v>0</v>
      </c>
    </row>
    <row r="2680" spans="1:70" x14ac:dyDescent="0.25">
      <c r="A2680" s="6">
        <v>35277938</v>
      </c>
      <c r="B2680" t="s">
        <v>4656</v>
      </c>
      <c r="C2680" s="7" t="s">
        <v>137</v>
      </c>
      <c r="D2680" s="7" t="s">
        <v>94</v>
      </c>
      <c r="E2680" s="7" t="s">
        <v>95</v>
      </c>
      <c r="F2680" t="s">
        <v>2507</v>
      </c>
      <c r="G2680" t="s">
        <v>2508</v>
      </c>
      <c r="H2680" t="s">
        <v>4425</v>
      </c>
      <c r="I2680" t="s">
        <v>186</v>
      </c>
      <c r="J2680" t="s">
        <v>99</v>
      </c>
      <c r="K2680" t="s">
        <v>187</v>
      </c>
      <c r="L2680">
        <v>37.012534880899999</v>
      </c>
      <c r="M2680">
        <v>-119.4037833747</v>
      </c>
      <c r="N2680" s="7" t="s">
        <v>2291</v>
      </c>
      <c r="O2680" s="7" t="s">
        <v>4426</v>
      </c>
      <c r="P2680" s="7" t="s">
        <v>2293</v>
      </c>
      <c r="Q2680" s="7" t="s">
        <v>141</v>
      </c>
      <c r="R2680" s="7">
        <v>163</v>
      </c>
      <c r="S2680" s="7">
        <v>569</v>
      </c>
      <c r="T2680" s="7" t="s">
        <v>220</v>
      </c>
      <c r="U2680" s="7" t="s">
        <v>211</v>
      </c>
      <c r="V2680" s="7" t="s">
        <v>80</v>
      </c>
      <c r="W2680" s="8">
        <v>5.587121212121212E-2</v>
      </c>
      <c r="X2680" s="8">
        <v>0.40738636363636366</v>
      </c>
      <c r="Y2680" s="8">
        <v>0</v>
      </c>
      <c r="Z2680" s="8">
        <v>0.46325757575757576</v>
      </c>
      <c r="AA2680" s="8">
        <v>0</v>
      </c>
      <c r="AB2680" s="8">
        <v>0</v>
      </c>
      <c r="AC2680" s="8">
        <v>0</v>
      </c>
      <c r="AD2680" s="8">
        <v>0</v>
      </c>
      <c r="AE2680" s="8">
        <v>0</v>
      </c>
      <c r="AF2680" s="8">
        <v>0</v>
      </c>
      <c r="AG2680" s="8">
        <v>0</v>
      </c>
      <c r="AH2680" s="8">
        <v>0</v>
      </c>
      <c r="AI2680" s="8">
        <v>0</v>
      </c>
      <c r="AJ2680" s="8">
        <v>0</v>
      </c>
      <c r="AK2680" s="8">
        <v>0</v>
      </c>
      <c r="AL2680" s="8">
        <v>0</v>
      </c>
      <c r="AM2680" s="8">
        <v>0</v>
      </c>
      <c r="AN2680" s="8">
        <v>0</v>
      </c>
      <c r="AO2680" s="8">
        <v>0</v>
      </c>
      <c r="AP2680" s="8">
        <v>0</v>
      </c>
      <c r="AQ2680" s="8">
        <v>0</v>
      </c>
      <c r="AR2680" s="8">
        <v>0</v>
      </c>
      <c r="AS2680" s="8">
        <v>0</v>
      </c>
      <c r="AT2680" s="8">
        <v>0</v>
      </c>
      <c r="AU2680" s="7">
        <v>0</v>
      </c>
      <c r="AV2680" s="7">
        <v>0</v>
      </c>
      <c r="AW2680" s="7">
        <v>0</v>
      </c>
      <c r="AX2680" s="7">
        <v>0</v>
      </c>
      <c r="AY2680" s="7">
        <v>5.587121212121212E-2</v>
      </c>
      <c r="AZ2680" s="7">
        <v>0.40738636363636366</v>
      </c>
      <c r="BA2680" s="7">
        <v>0</v>
      </c>
      <c r="BB2680" s="7">
        <v>0.46325757575757576</v>
      </c>
      <c r="BC2680" s="8">
        <v>0</v>
      </c>
      <c r="BD2680" s="8">
        <v>0</v>
      </c>
      <c r="BE2680" s="8">
        <v>0</v>
      </c>
      <c r="BF2680" s="8">
        <v>0</v>
      </c>
      <c r="BG2680" s="8">
        <v>0</v>
      </c>
      <c r="BH2680" s="8">
        <v>0</v>
      </c>
      <c r="BI2680" s="8">
        <v>0</v>
      </c>
      <c r="BJ2680" s="8">
        <v>0</v>
      </c>
      <c r="BK2680" s="8">
        <v>0</v>
      </c>
      <c r="BL2680" s="8">
        <v>0</v>
      </c>
      <c r="BM2680" s="8">
        <v>0</v>
      </c>
      <c r="BN2680" s="8">
        <v>0</v>
      </c>
      <c r="BO2680" s="8">
        <v>0</v>
      </c>
      <c r="BP2680" s="8">
        <v>0</v>
      </c>
      <c r="BQ2680" s="8">
        <v>0</v>
      </c>
      <c r="BR2680" s="8">
        <v>0</v>
      </c>
    </row>
    <row r="2681" spans="1:70" x14ac:dyDescent="0.25">
      <c r="A2681" s="6">
        <v>35278091</v>
      </c>
      <c r="B2681" t="s">
        <v>4657</v>
      </c>
      <c r="C2681" s="7" t="s">
        <v>86</v>
      </c>
      <c r="D2681" s="7" t="s">
        <v>94</v>
      </c>
      <c r="E2681" s="7" t="s">
        <v>87</v>
      </c>
      <c r="F2681" t="s">
        <v>2507</v>
      </c>
      <c r="G2681" t="s">
        <v>2508</v>
      </c>
      <c r="H2681" t="s">
        <v>4425</v>
      </c>
      <c r="I2681" t="s">
        <v>186</v>
      </c>
      <c r="J2681" t="s">
        <v>99</v>
      </c>
      <c r="K2681" t="s">
        <v>187</v>
      </c>
      <c r="L2681">
        <v>36.979565291999997</v>
      </c>
      <c r="M2681">
        <v>-119.3694210038</v>
      </c>
      <c r="N2681" s="7" t="s">
        <v>2291</v>
      </c>
      <c r="O2681" s="7" t="s">
        <v>4426</v>
      </c>
      <c r="P2681" s="7" t="s">
        <v>2293</v>
      </c>
      <c r="Q2681" s="7" t="s">
        <v>141</v>
      </c>
      <c r="R2681" s="7">
        <v>163</v>
      </c>
      <c r="S2681" s="7">
        <v>569</v>
      </c>
      <c r="T2681" s="7" t="s">
        <v>220</v>
      </c>
      <c r="U2681" s="7"/>
      <c r="V2681" s="7" t="s">
        <v>2605</v>
      </c>
      <c r="W2681" s="8">
        <v>2.8390151515151514</v>
      </c>
      <c r="X2681" s="8">
        <v>0</v>
      </c>
      <c r="Y2681" s="8">
        <v>0</v>
      </c>
      <c r="Z2681" s="8">
        <v>2.8390151515151514</v>
      </c>
      <c r="AA2681" s="8">
        <v>0</v>
      </c>
      <c r="AB2681" s="8">
        <v>0</v>
      </c>
      <c r="AC2681" s="8">
        <v>0</v>
      </c>
      <c r="AD2681" s="8">
        <v>0</v>
      </c>
      <c r="AE2681" s="8">
        <v>0</v>
      </c>
      <c r="AF2681" s="8">
        <v>0</v>
      </c>
      <c r="AG2681" s="8">
        <v>0</v>
      </c>
      <c r="AH2681" s="8">
        <v>0</v>
      </c>
      <c r="AI2681" s="8">
        <v>0</v>
      </c>
      <c r="AJ2681" s="8">
        <v>0</v>
      </c>
      <c r="AK2681" s="8">
        <v>0</v>
      </c>
      <c r="AL2681" s="8">
        <v>0</v>
      </c>
      <c r="AM2681" s="8">
        <v>0</v>
      </c>
      <c r="AN2681" s="8">
        <v>0</v>
      </c>
      <c r="AO2681" s="8">
        <v>0</v>
      </c>
      <c r="AP2681" s="8">
        <v>0</v>
      </c>
      <c r="AQ2681" s="8">
        <v>0</v>
      </c>
      <c r="AR2681" s="8">
        <v>0</v>
      </c>
      <c r="AS2681" s="8">
        <v>0</v>
      </c>
      <c r="AT2681" s="8">
        <v>0</v>
      </c>
      <c r="AU2681" s="7">
        <v>0</v>
      </c>
      <c r="AV2681" s="7">
        <v>0</v>
      </c>
      <c r="AW2681" s="7">
        <v>0</v>
      </c>
      <c r="AX2681" s="7">
        <v>0</v>
      </c>
      <c r="AY2681" s="7">
        <v>0</v>
      </c>
      <c r="AZ2681" s="7">
        <v>0</v>
      </c>
      <c r="BA2681" s="7">
        <v>0</v>
      </c>
      <c r="BB2681" s="7">
        <v>0</v>
      </c>
      <c r="BC2681" s="8">
        <v>2.8390151515151514</v>
      </c>
      <c r="BD2681" s="8">
        <v>0</v>
      </c>
      <c r="BE2681" s="8">
        <v>0</v>
      </c>
      <c r="BF2681" s="8">
        <v>2.8390151515151514</v>
      </c>
      <c r="BG2681" s="8">
        <v>0</v>
      </c>
      <c r="BH2681" s="8">
        <v>0</v>
      </c>
      <c r="BI2681" s="8">
        <v>0</v>
      </c>
      <c r="BJ2681" s="8">
        <v>0</v>
      </c>
      <c r="BK2681" s="8">
        <v>0</v>
      </c>
      <c r="BL2681" s="8">
        <v>0</v>
      </c>
      <c r="BM2681" s="8">
        <v>0</v>
      </c>
      <c r="BN2681" s="8">
        <v>0</v>
      </c>
      <c r="BO2681" s="8">
        <v>0</v>
      </c>
      <c r="BP2681" s="8">
        <v>0</v>
      </c>
      <c r="BQ2681" s="8">
        <v>0</v>
      </c>
      <c r="BR2681" s="8">
        <v>0</v>
      </c>
    </row>
    <row r="2682" spans="1:70" x14ac:dyDescent="0.25">
      <c r="A2682" s="6">
        <v>35278092</v>
      </c>
      <c r="B2682" t="s">
        <v>4658</v>
      </c>
      <c r="C2682" s="7" t="s">
        <v>86</v>
      </c>
      <c r="D2682" s="7" t="s">
        <v>94</v>
      </c>
      <c r="E2682" s="7" t="s">
        <v>87</v>
      </c>
      <c r="F2682" t="s">
        <v>2507</v>
      </c>
      <c r="G2682" t="s">
        <v>2508</v>
      </c>
      <c r="H2682" t="s">
        <v>4425</v>
      </c>
      <c r="I2682" t="s">
        <v>186</v>
      </c>
      <c r="J2682" t="s">
        <v>99</v>
      </c>
      <c r="K2682" t="s">
        <v>187</v>
      </c>
      <c r="L2682">
        <v>36.977976879400003</v>
      </c>
      <c r="M2682">
        <v>-119.36769060349999</v>
      </c>
      <c r="N2682" s="7" t="s">
        <v>2291</v>
      </c>
      <c r="O2682" s="7" t="s">
        <v>4426</v>
      </c>
      <c r="P2682" s="7" t="s">
        <v>2293</v>
      </c>
      <c r="Q2682" s="7" t="s">
        <v>141</v>
      </c>
      <c r="R2682" s="7">
        <v>163</v>
      </c>
      <c r="S2682" s="7">
        <v>569</v>
      </c>
      <c r="T2682" s="7" t="s">
        <v>220</v>
      </c>
      <c r="U2682" s="7"/>
      <c r="V2682" s="7" t="s">
        <v>2605</v>
      </c>
      <c r="W2682" s="8">
        <v>3.8369318181818182</v>
      </c>
      <c r="X2682" s="8">
        <v>0</v>
      </c>
      <c r="Y2682" s="8">
        <v>0</v>
      </c>
      <c r="Z2682" s="8">
        <v>3.8369318181818182</v>
      </c>
      <c r="AA2682" s="8">
        <v>0</v>
      </c>
      <c r="AB2682" s="8">
        <v>0</v>
      </c>
      <c r="AC2682" s="8">
        <v>0</v>
      </c>
      <c r="AD2682" s="8">
        <v>0</v>
      </c>
      <c r="AE2682" s="8">
        <v>0</v>
      </c>
      <c r="AF2682" s="8">
        <v>0</v>
      </c>
      <c r="AG2682" s="8">
        <v>0</v>
      </c>
      <c r="AH2682" s="8">
        <v>0</v>
      </c>
      <c r="AI2682" s="8">
        <v>0</v>
      </c>
      <c r="AJ2682" s="8">
        <v>0</v>
      </c>
      <c r="AK2682" s="8">
        <v>0</v>
      </c>
      <c r="AL2682" s="8">
        <v>0</v>
      </c>
      <c r="AM2682" s="8">
        <v>0</v>
      </c>
      <c r="AN2682" s="8">
        <v>0</v>
      </c>
      <c r="AO2682" s="8">
        <v>0</v>
      </c>
      <c r="AP2682" s="8">
        <v>0</v>
      </c>
      <c r="AQ2682" s="8">
        <v>0</v>
      </c>
      <c r="AR2682" s="8">
        <v>0</v>
      </c>
      <c r="AS2682" s="8">
        <v>0</v>
      </c>
      <c r="AT2682" s="8">
        <v>0</v>
      </c>
      <c r="AU2682" s="7">
        <v>0</v>
      </c>
      <c r="AV2682" s="7">
        <v>0</v>
      </c>
      <c r="AW2682" s="7">
        <v>0</v>
      </c>
      <c r="AX2682" s="7">
        <v>0</v>
      </c>
      <c r="AY2682" s="7">
        <v>0</v>
      </c>
      <c r="AZ2682" s="7">
        <v>0</v>
      </c>
      <c r="BA2682" s="7">
        <v>0</v>
      </c>
      <c r="BB2682" s="7">
        <v>0</v>
      </c>
      <c r="BC2682" s="8">
        <v>3.8369318181818182</v>
      </c>
      <c r="BD2682" s="8">
        <v>0</v>
      </c>
      <c r="BE2682" s="8">
        <v>0</v>
      </c>
      <c r="BF2682" s="8">
        <v>3.8369318181818182</v>
      </c>
      <c r="BG2682" s="8">
        <v>0</v>
      </c>
      <c r="BH2682" s="8">
        <v>0</v>
      </c>
      <c r="BI2682" s="8">
        <v>0</v>
      </c>
      <c r="BJ2682" s="8">
        <v>0</v>
      </c>
      <c r="BK2682" s="8">
        <v>0</v>
      </c>
      <c r="BL2682" s="8">
        <v>0</v>
      </c>
      <c r="BM2682" s="8">
        <v>0</v>
      </c>
      <c r="BN2682" s="8">
        <v>0</v>
      </c>
      <c r="BO2682" s="8">
        <v>0</v>
      </c>
      <c r="BP2682" s="8">
        <v>0</v>
      </c>
      <c r="BQ2682" s="8">
        <v>0</v>
      </c>
      <c r="BR2682" s="8">
        <v>0</v>
      </c>
    </row>
    <row r="2683" spans="1:70" x14ac:dyDescent="0.25">
      <c r="A2683" s="6">
        <v>35278093</v>
      </c>
      <c r="B2683" t="s">
        <v>4659</v>
      </c>
      <c r="C2683" s="7" t="s">
        <v>86</v>
      </c>
      <c r="D2683" s="7" t="s">
        <v>94</v>
      </c>
      <c r="E2683" s="7" t="s">
        <v>87</v>
      </c>
      <c r="F2683" t="s">
        <v>2507</v>
      </c>
      <c r="G2683" t="s">
        <v>2508</v>
      </c>
      <c r="H2683" t="s">
        <v>4425</v>
      </c>
      <c r="I2683" t="s">
        <v>186</v>
      </c>
      <c r="J2683" t="s">
        <v>99</v>
      </c>
      <c r="K2683" t="s">
        <v>187</v>
      </c>
      <c r="L2683">
        <v>36.979671283099997</v>
      </c>
      <c r="M2683">
        <v>-119.36774480459999</v>
      </c>
      <c r="N2683" s="7" t="s">
        <v>2291</v>
      </c>
      <c r="O2683" s="7" t="s">
        <v>4426</v>
      </c>
      <c r="P2683" s="7" t="s">
        <v>2293</v>
      </c>
      <c r="Q2683" s="7" t="s">
        <v>141</v>
      </c>
      <c r="R2683" s="7">
        <v>163</v>
      </c>
      <c r="S2683" s="7">
        <v>569</v>
      </c>
      <c r="T2683" s="7" t="s">
        <v>220</v>
      </c>
      <c r="U2683" s="7" t="s">
        <v>221</v>
      </c>
      <c r="V2683" s="7" t="s">
        <v>217</v>
      </c>
      <c r="W2683" s="8">
        <v>0</v>
      </c>
      <c r="X2683" s="8">
        <v>0.41496212121212123</v>
      </c>
      <c r="Y2683" s="8">
        <v>0</v>
      </c>
      <c r="Z2683" s="8">
        <v>0.41496212121212123</v>
      </c>
      <c r="AA2683" s="8">
        <v>0</v>
      </c>
      <c r="AB2683" s="8">
        <v>0</v>
      </c>
      <c r="AC2683" s="8">
        <v>0</v>
      </c>
      <c r="AD2683" s="8">
        <v>0</v>
      </c>
      <c r="AE2683" s="8">
        <v>0</v>
      </c>
      <c r="AF2683" s="8">
        <v>0</v>
      </c>
      <c r="AG2683" s="8">
        <v>0</v>
      </c>
      <c r="AH2683" s="8">
        <v>0</v>
      </c>
      <c r="AI2683" s="8">
        <v>0</v>
      </c>
      <c r="AJ2683" s="8">
        <v>0</v>
      </c>
      <c r="AK2683" s="8">
        <v>0</v>
      </c>
      <c r="AL2683" s="8">
        <v>0</v>
      </c>
      <c r="AM2683" s="8">
        <v>0</v>
      </c>
      <c r="AN2683" s="8">
        <v>0</v>
      </c>
      <c r="AO2683" s="8">
        <v>0</v>
      </c>
      <c r="AP2683" s="8">
        <v>0</v>
      </c>
      <c r="AQ2683" s="8">
        <v>0</v>
      </c>
      <c r="AR2683" s="8">
        <v>0</v>
      </c>
      <c r="AS2683" s="8">
        <v>0</v>
      </c>
      <c r="AT2683" s="8">
        <v>0</v>
      </c>
      <c r="AU2683" s="7">
        <v>0</v>
      </c>
      <c r="AV2683" s="7">
        <v>0</v>
      </c>
      <c r="AW2683" s="7">
        <v>0</v>
      </c>
      <c r="AX2683" s="7">
        <v>0</v>
      </c>
      <c r="AY2683" s="7">
        <v>0</v>
      </c>
      <c r="AZ2683" s="7">
        <v>0</v>
      </c>
      <c r="BA2683" s="7">
        <v>0</v>
      </c>
      <c r="BB2683" s="7">
        <v>0</v>
      </c>
      <c r="BC2683" s="8">
        <v>0</v>
      </c>
      <c r="BD2683" s="8">
        <v>0.41496212121212123</v>
      </c>
      <c r="BE2683" s="8">
        <v>0</v>
      </c>
      <c r="BF2683" s="8">
        <v>0.41496212121212123</v>
      </c>
      <c r="BG2683" s="8">
        <v>0</v>
      </c>
      <c r="BH2683" s="8">
        <v>0</v>
      </c>
      <c r="BI2683" s="8">
        <v>0</v>
      </c>
      <c r="BJ2683" s="8">
        <v>0</v>
      </c>
      <c r="BK2683" s="8">
        <v>0</v>
      </c>
      <c r="BL2683" s="8">
        <v>0</v>
      </c>
      <c r="BM2683" s="8">
        <v>0</v>
      </c>
      <c r="BN2683" s="8">
        <v>0</v>
      </c>
      <c r="BO2683" s="8">
        <v>0</v>
      </c>
      <c r="BP2683" s="8">
        <v>0</v>
      </c>
      <c r="BQ2683" s="8">
        <v>0</v>
      </c>
      <c r="BR2683" s="8">
        <v>0</v>
      </c>
    </row>
    <row r="2684" spans="1:70" x14ac:dyDescent="0.25">
      <c r="A2684" s="6">
        <v>35278096</v>
      </c>
      <c r="B2684" t="s">
        <v>4660</v>
      </c>
      <c r="C2684" s="7" t="s">
        <v>93</v>
      </c>
      <c r="D2684" s="7" t="s">
        <v>94</v>
      </c>
      <c r="E2684" s="7" t="s">
        <v>95</v>
      </c>
      <c r="F2684" t="s">
        <v>2507</v>
      </c>
      <c r="G2684" t="s">
        <v>2508</v>
      </c>
      <c r="H2684" t="s">
        <v>4425</v>
      </c>
      <c r="I2684" t="s">
        <v>186</v>
      </c>
      <c r="J2684" t="s">
        <v>99</v>
      </c>
      <c r="K2684" t="s">
        <v>187</v>
      </c>
      <c r="L2684">
        <v>36.980584185799998</v>
      </c>
      <c r="M2684">
        <v>-119.39517959689999</v>
      </c>
      <c r="N2684" s="7" t="s">
        <v>2291</v>
      </c>
      <c r="O2684" s="7" t="s">
        <v>4426</v>
      </c>
      <c r="P2684" s="7" t="s">
        <v>2293</v>
      </c>
      <c r="Q2684" s="7" t="s">
        <v>141</v>
      </c>
      <c r="R2684" s="7">
        <v>163</v>
      </c>
      <c r="S2684" s="7">
        <v>569</v>
      </c>
      <c r="T2684" s="7" t="s">
        <v>220</v>
      </c>
      <c r="U2684" s="7"/>
      <c r="V2684" s="7" t="s">
        <v>200</v>
      </c>
      <c r="W2684" s="8">
        <v>1.2744318181818182</v>
      </c>
      <c r="X2684" s="8">
        <v>0</v>
      </c>
      <c r="Y2684" s="8">
        <v>0</v>
      </c>
      <c r="Z2684" s="8">
        <v>1.2744318181818182</v>
      </c>
      <c r="AA2684" s="8">
        <v>0</v>
      </c>
      <c r="AB2684" s="8">
        <v>0</v>
      </c>
      <c r="AC2684" s="8">
        <v>0</v>
      </c>
      <c r="AD2684" s="8">
        <v>0</v>
      </c>
      <c r="AE2684" s="8">
        <v>0</v>
      </c>
      <c r="AF2684" s="8">
        <v>0</v>
      </c>
      <c r="AG2684" s="8">
        <v>0</v>
      </c>
      <c r="AH2684" s="8">
        <v>0</v>
      </c>
      <c r="AI2684" s="8">
        <v>0</v>
      </c>
      <c r="AJ2684" s="8">
        <v>0</v>
      </c>
      <c r="AK2684" s="8">
        <v>0</v>
      </c>
      <c r="AL2684" s="8">
        <v>0</v>
      </c>
      <c r="AM2684" s="8">
        <v>0</v>
      </c>
      <c r="AN2684" s="8">
        <v>0</v>
      </c>
      <c r="AO2684" s="8">
        <v>0</v>
      </c>
      <c r="AP2684" s="8">
        <v>0</v>
      </c>
      <c r="AQ2684" s="8">
        <v>1.2744318181818179</v>
      </c>
      <c r="AR2684" s="8">
        <v>0</v>
      </c>
      <c r="AS2684" s="8">
        <v>0</v>
      </c>
      <c r="AT2684" s="8">
        <v>1.2744318181818179</v>
      </c>
      <c r="AU2684" s="7">
        <v>0</v>
      </c>
      <c r="AV2684" s="7">
        <v>0</v>
      </c>
      <c r="AW2684" s="7">
        <v>0</v>
      </c>
      <c r="AX2684" s="7">
        <v>0</v>
      </c>
      <c r="AY2684" s="7">
        <v>0</v>
      </c>
      <c r="AZ2684" s="7">
        <v>0</v>
      </c>
      <c r="BA2684" s="7">
        <v>0</v>
      </c>
      <c r="BB2684" s="7">
        <v>0</v>
      </c>
      <c r="BC2684" s="8">
        <v>0</v>
      </c>
      <c r="BD2684" s="8">
        <v>0</v>
      </c>
      <c r="BE2684" s="8">
        <v>0</v>
      </c>
      <c r="BF2684" s="8">
        <v>0</v>
      </c>
      <c r="BG2684" s="8">
        <v>0</v>
      </c>
      <c r="BH2684" s="8">
        <v>0</v>
      </c>
      <c r="BI2684" s="8">
        <v>0</v>
      </c>
      <c r="BJ2684" s="8">
        <v>0</v>
      </c>
      <c r="BK2684" s="8">
        <v>0</v>
      </c>
      <c r="BL2684" s="8">
        <v>0</v>
      </c>
      <c r="BM2684" s="8">
        <v>0</v>
      </c>
      <c r="BN2684" s="8">
        <v>0</v>
      </c>
      <c r="BO2684" s="8">
        <v>0</v>
      </c>
      <c r="BP2684" s="8">
        <v>0</v>
      </c>
      <c r="BQ2684" s="8">
        <v>0</v>
      </c>
      <c r="BR2684" s="8">
        <v>0</v>
      </c>
    </row>
    <row r="2685" spans="1:70" x14ac:dyDescent="0.25">
      <c r="A2685" s="6">
        <v>35278097</v>
      </c>
      <c r="B2685" t="s">
        <v>4661</v>
      </c>
      <c r="C2685" s="7" t="s">
        <v>137</v>
      </c>
      <c r="D2685" s="7" t="s">
        <v>94</v>
      </c>
      <c r="E2685" s="7" t="s">
        <v>95</v>
      </c>
      <c r="F2685" t="s">
        <v>2507</v>
      </c>
      <c r="G2685" t="s">
        <v>2508</v>
      </c>
      <c r="H2685" t="s">
        <v>4425</v>
      </c>
      <c r="I2685" t="s">
        <v>186</v>
      </c>
      <c r="J2685" t="s">
        <v>99</v>
      </c>
      <c r="K2685" t="s">
        <v>187</v>
      </c>
      <c r="L2685">
        <v>36.979955499299997</v>
      </c>
      <c r="M2685">
        <v>-119.4028856841</v>
      </c>
      <c r="N2685" s="7" t="s">
        <v>2291</v>
      </c>
      <c r="O2685" s="7" t="s">
        <v>4426</v>
      </c>
      <c r="P2685" s="7" t="s">
        <v>2293</v>
      </c>
      <c r="Q2685" s="7" t="s">
        <v>141</v>
      </c>
      <c r="R2685" s="7">
        <v>163</v>
      </c>
      <c r="S2685" s="7">
        <v>569</v>
      </c>
      <c r="T2685" s="7" t="s">
        <v>220</v>
      </c>
      <c r="U2685" s="7"/>
      <c r="V2685" s="7" t="s">
        <v>2535</v>
      </c>
      <c r="W2685" s="8">
        <v>1.2859848484848484</v>
      </c>
      <c r="X2685" s="8">
        <v>0</v>
      </c>
      <c r="Y2685" s="8">
        <v>0.20094696969696971</v>
      </c>
      <c r="Z2685" s="8">
        <v>1.4869318181818181</v>
      </c>
      <c r="AA2685" s="8">
        <v>0</v>
      </c>
      <c r="AB2685" s="8">
        <v>0</v>
      </c>
      <c r="AC2685" s="8">
        <v>0</v>
      </c>
      <c r="AD2685" s="8">
        <v>0</v>
      </c>
      <c r="AE2685" s="8">
        <v>0</v>
      </c>
      <c r="AF2685" s="8">
        <v>0</v>
      </c>
      <c r="AG2685" s="8">
        <v>0</v>
      </c>
      <c r="AH2685" s="8">
        <v>0</v>
      </c>
      <c r="AI2685" s="8">
        <v>0</v>
      </c>
      <c r="AJ2685" s="8">
        <v>0</v>
      </c>
      <c r="AK2685" s="8">
        <v>0</v>
      </c>
      <c r="AL2685" s="8">
        <v>0</v>
      </c>
      <c r="AM2685" s="8">
        <v>0</v>
      </c>
      <c r="AN2685" s="8">
        <v>0</v>
      </c>
      <c r="AO2685" s="8">
        <v>0</v>
      </c>
      <c r="AP2685" s="8">
        <v>0</v>
      </c>
      <c r="AQ2685" s="8">
        <v>0.66344696969696981</v>
      </c>
      <c r="AR2685" s="8">
        <v>0</v>
      </c>
      <c r="AS2685" s="8">
        <v>0</v>
      </c>
      <c r="AT2685" s="8">
        <v>0.66344696969696981</v>
      </c>
      <c r="AU2685" s="7">
        <v>0</v>
      </c>
      <c r="AV2685" s="7">
        <v>0</v>
      </c>
      <c r="AW2685" s="7">
        <v>0</v>
      </c>
      <c r="AX2685" s="7">
        <v>0</v>
      </c>
      <c r="AY2685" s="7">
        <v>0.82348484848484849</v>
      </c>
      <c r="AZ2685" s="7">
        <v>0</v>
      </c>
      <c r="BA2685" s="7">
        <v>0</v>
      </c>
      <c r="BB2685" s="7">
        <v>0.82348484848484849</v>
      </c>
      <c r="BC2685" s="8">
        <v>0</v>
      </c>
      <c r="BD2685" s="8">
        <v>0</v>
      </c>
      <c r="BE2685" s="8">
        <v>0</v>
      </c>
      <c r="BF2685" s="8">
        <v>0</v>
      </c>
      <c r="BG2685" s="8">
        <v>0</v>
      </c>
      <c r="BH2685" s="8">
        <v>0</v>
      </c>
      <c r="BI2685" s="8">
        <v>0</v>
      </c>
      <c r="BJ2685" s="8">
        <v>0</v>
      </c>
      <c r="BK2685" s="8">
        <v>0</v>
      </c>
      <c r="BL2685" s="8">
        <v>0</v>
      </c>
      <c r="BM2685" s="8">
        <v>0</v>
      </c>
      <c r="BN2685" s="8">
        <v>0</v>
      </c>
      <c r="BO2685" s="8">
        <v>0</v>
      </c>
      <c r="BP2685" s="8">
        <v>0</v>
      </c>
      <c r="BQ2685" s="8">
        <v>0</v>
      </c>
      <c r="BR2685" s="8">
        <v>0</v>
      </c>
    </row>
    <row r="2686" spans="1:70" x14ac:dyDescent="0.25">
      <c r="A2686" s="6">
        <v>35278098</v>
      </c>
      <c r="B2686" t="s">
        <v>4662</v>
      </c>
      <c r="C2686" s="7" t="s">
        <v>93</v>
      </c>
      <c r="D2686" s="7" t="s">
        <v>94</v>
      </c>
      <c r="E2686" s="7" t="s">
        <v>95</v>
      </c>
      <c r="F2686" t="s">
        <v>2507</v>
      </c>
      <c r="G2686" t="s">
        <v>2508</v>
      </c>
      <c r="H2686" t="s">
        <v>4425</v>
      </c>
      <c r="I2686" t="s">
        <v>186</v>
      </c>
      <c r="J2686" t="s">
        <v>99</v>
      </c>
      <c r="K2686" t="s">
        <v>187</v>
      </c>
      <c r="L2686">
        <v>36.9796501967</v>
      </c>
      <c r="M2686">
        <v>-119.4036965935</v>
      </c>
      <c r="N2686" s="7" t="s">
        <v>2291</v>
      </c>
      <c r="O2686" s="7" t="s">
        <v>4426</v>
      </c>
      <c r="P2686" s="7" t="s">
        <v>2293</v>
      </c>
      <c r="Q2686" s="7" t="s">
        <v>141</v>
      </c>
      <c r="R2686" s="7">
        <v>163</v>
      </c>
      <c r="S2686" s="7">
        <v>569</v>
      </c>
      <c r="T2686" s="7" t="s">
        <v>220</v>
      </c>
      <c r="U2686" s="7"/>
      <c r="V2686" s="7" t="s">
        <v>200</v>
      </c>
      <c r="W2686" s="8">
        <v>1.5272727272727273</v>
      </c>
      <c r="X2686" s="8">
        <v>0</v>
      </c>
      <c r="Y2686" s="8">
        <v>0</v>
      </c>
      <c r="Z2686" s="8">
        <v>1.5272727272727273</v>
      </c>
      <c r="AA2686" s="8">
        <v>0</v>
      </c>
      <c r="AB2686" s="8">
        <v>0</v>
      </c>
      <c r="AC2686" s="8">
        <v>0</v>
      </c>
      <c r="AD2686" s="8">
        <v>0</v>
      </c>
      <c r="AE2686" s="8">
        <v>0</v>
      </c>
      <c r="AF2686" s="8">
        <v>0</v>
      </c>
      <c r="AG2686" s="8">
        <v>0</v>
      </c>
      <c r="AH2686" s="8">
        <v>0</v>
      </c>
      <c r="AI2686" s="8">
        <v>0</v>
      </c>
      <c r="AJ2686" s="8">
        <v>0</v>
      </c>
      <c r="AK2686" s="8">
        <v>0</v>
      </c>
      <c r="AL2686" s="8">
        <v>0</v>
      </c>
      <c r="AM2686" s="8">
        <v>0</v>
      </c>
      <c r="AN2686" s="8">
        <v>0</v>
      </c>
      <c r="AO2686" s="8">
        <v>0</v>
      </c>
      <c r="AP2686" s="8">
        <v>0</v>
      </c>
      <c r="AQ2686" s="8">
        <v>1.5272727272727276</v>
      </c>
      <c r="AR2686" s="8">
        <v>0</v>
      </c>
      <c r="AS2686" s="8">
        <v>0</v>
      </c>
      <c r="AT2686" s="8">
        <v>1.5272727272727276</v>
      </c>
      <c r="AU2686" s="7">
        <v>0</v>
      </c>
      <c r="AV2686" s="7">
        <v>0</v>
      </c>
      <c r="AW2686" s="7">
        <v>0</v>
      </c>
      <c r="AX2686" s="7">
        <v>0</v>
      </c>
      <c r="AY2686" s="7">
        <v>0</v>
      </c>
      <c r="AZ2686" s="7">
        <v>0</v>
      </c>
      <c r="BA2686" s="7">
        <v>0</v>
      </c>
      <c r="BB2686" s="7">
        <v>0</v>
      </c>
      <c r="BC2686" s="8">
        <v>0</v>
      </c>
      <c r="BD2686" s="8">
        <v>0</v>
      </c>
      <c r="BE2686" s="8">
        <v>0</v>
      </c>
      <c r="BF2686" s="8">
        <v>0</v>
      </c>
      <c r="BG2686" s="8">
        <v>0</v>
      </c>
      <c r="BH2686" s="8">
        <v>0</v>
      </c>
      <c r="BI2686" s="8">
        <v>0</v>
      </c>
      <c r="BJ2686" s="8">
        <v>0</v>
      </c>
      <c r="BK2686" s="8">
        <v>0</v>
      </c>
      <c r="BL2686" s="8">
        <v>0</v>
      </c>
      <c r="BM2686" s="8">
        <v>0</v>
      </c>
      <c r="BN2686" s="8">
        <v>0</v>
      </c>
      <c r="BO2686" s="8">
        <v>0</v>
      </c>
      <c r="BP2686" s="8">
        <v>0</v>
      </c>
      <c r="BQ2686" s="8">
        <v>0</v>
      </c>
      <c r="BR2686" s="8">
        <v>0</v>
      </c>
    </row>
    <row r="2687" spans="1:70" x14ac:dyDescent="0.25">
      <c r="A2687" s="6">
        <v>35278890</v>
      </c>
      <c r="B2687" t="s">
        <v>4663</v>
      </c>
      <c r="C2687" s="7" t="s">
        <v>82</v>
      </c>
      <c r="D2687" s="7" t="s">
        <v>94</v>
      </c>
      <c r="E2687" s="7" t="s">
        <v>83</v>
      </c>
      <c r="F2687" t="s">
        <v>2507</v>
      </c>
      <c r="G2687" t="s">
        <v>2508</v>
      </c>
      <c r="H2687" t="s">
        <v>4425</v>
      </c>
      <c r="I2687" t="s">
        <v>186</v>
      </c>
      <c r="J2687" t="s">
        <v>99</v>
      </c>
      <c r="K2687" t="s">
        <v>187</v>
      </c>
      <c r="L2687">
        <v>36.973741398000001</v>
      </c>
      <c r="M2687">
        <v>-119.3887983817</v>
      </c>
      <c r="N2687" s="7" t="s">
        <v>2291</v>
      </c>
      <c r="O2687" s="7" t="s">
        <v>4426</v>
      </c>
      <c r="P2687" s="7" t="s">
        <v>2293</v>
      </c>
      <c r="Q2687" s="7" t="s">
        <v>141</v>
      </c>
      <c r="R2687" s="7">
        <v>163</v>
      </c>
      <c r="S2687" s="7">
        <v>569</v>
      </c>
      <c r="T2687" s="7" t="s">
        <v>220</v>
      </c>
      <c r="U2687" s="7"/>
      <c r="V2687" s="7" t="s">
        <v>3749</v>
      </c>
      <c r="W2687" s="8">
        <v>1.75</v>
      </c>
      <c r="X2687" s="8">
        <v>0</v>
      </c>
      <c r="Y2687" s="8">
        <v>0</v>
      </c>
      <c r="Z2687" s="8">
        <v>1.75</v>
      </c>
      <c r="AA2687" s="8">
        <v>0</v>
      </c>
      <c r="AB2687" s="8">
        <v>0</v>
      </c>
      <c r="AC2687" s="8">
        <v>0</v>
      </c>
      <c r="AD2687" s="8">
        <v>0</v>
      </c>
      <c r="AE2687" s="8">
        <v>0</v>
      </c>
      <c r="AF2687" s="8">
        <v>0</v>
      </c>
      <c r="AG2687" s="8">
        <v>0</v>
      </c>
      <c r="AH2687" s="8">
        <v>0</v>
      </c>
      <c r="AI2687" s="8">
        <v>0</v>
      </c>
      <c r="AJ2687" s="8">
        <v>0</v>
      </c>
      <c r="AK2687" s="8">
        <v>0</v>
      </c>
      <c r="AL2687" s="8">
        <v>0</v>
      </c>
      <c r="AM2687" s="8">
        <v>0</v>
      </c>
      <c r="AN2687" s="8">
        <v>0</v>
      </c>
      <c r="AO2687" s="8">
        <v>0</v>
      </c>
      <c r="AP2687" s="8">
        <v>0</v>
      </c>
      <c r="AQ2687" s="8">
        <v>0</v>
      </c>
      <c r="AR2687" s="8">
        <v>0</v>
      </c>
      <c r="AS2687" s="8">
        <v>0</v>
      </c>
      <c r="AT2687" s="8">
        <v>0</v>
      </c>
      <c r="AU2687" s="7">
        <v>0</v>
      </c>
      <c r="AV2687" s="7">
        <v>0</v>
      </c>
      <c r="AW2687" s="7">
        <v>0</v>
      </c>
      <c r="AX2687" s="7">
        <v>0</v>
      </c>
      <c r="AY2687" s="7">
        <v>0</v>
      </c>
      <c r="AZ2687" s="7">
        <v>0</v>
      </c>
      <c r="BA2687" s="7">
        <v>0</v>
      </c>
      <c r="BB2687" s="7">
        <v>0</v>
      </c>
      <c r="BC2687" s="8">
        <v>1.75</v>
      </c>
      <c r="BD2687" s="8">
        <v>0</v>
      </c>
      <c r="BE2687" s="8">
        <v>0</v>
      </c>
      <c r="BF2687" s="8">
        <v>1.75</v>
      </c>
      <c r="BG2687" s="8">
        <v>0</v>
      </c>
      <c r="BH2687" s="8">
        <v>0</v>
      </c>
      <c r="BI2687" s="8">
        <v>0</v>
      </c>
      <c r="BJ2687" s="8">
        <v>0</v>
      </c>
      <c r="BK2687" s="8">
        <v>0</v>
      </c>
      <c r="BL2687" s="8">
        <v>0</v>
      </c>
      <c r="BM2687" s="8">
        <v>0</v>
      </c>
      <c r="BN2687" s="8">
        <v>0</v>
      </c>
      <c r="BO2687" s="8">
        <v>0</v>
      </c>
      <c r="BP2687" s="8">
        <v>0</v>
      </c>
      <c r="BQ2687" s="8">
        <v>0</v>
      </c>
      <c r="BR2687" s="8">
        <v>0</v>
      </c>
    </row>
    <row r="2688" spans="1:70" x14ac:dyDescent="0.25">
      <c r="A2688" s="6">
        <v>35278891</v>
      </c>
      <c r="B2688" t="s">
        <v>4664</v>
      </c>
      <c r="C2688" s="7" t="s">
        <v>82</v>
      </c>
      <c r="D2688" s="7" t="s">
        <v>94</v>
      </c>
      <c r="E2688" s="7" t="s">
        <v>83</v>
      </c>
      <c r="F2688" t="s">
        <v>2507</v>
      </c>
      <c r="G2688" t="s">
        <v>2508</v>
      </c>
      <c r="H2688" t="s">
        <v>4425</v>
      </c>
      <c r="I2688" t="s">
        <v>186</v>
      </c>
      <c r="J2688" t="s">
        <v>99</v>
      </c>
      <c r="K2688" t="s">
        <v>187</v>
      </c>
      <c r="L2688">
        <v>36.975180504400001</v>
      </c>
      <c r="M2688">
        <v>-119.3882319941</v>
      </c>
      <c r="N2688" s="7" t="s">
        <v>2291</v>
      </c>
      <c r="O2688" s="7" t="s">
        <v>4426</v>
      </c>
      <c r="P2688" s="7" t="s">
        <v>2293</v>
      </c>
      <c r="Q2688" s="7" t="s">
        <v>141</v>
      </c>
      <c r="R2688" s="7">
        <v>163</v>
      </c>
      <c r="S2688" s="7">
        <v>569</v>
      </c>
      <c r="T2688" s="7" t="s">
        <v>220</v>
      </c>
      <c r="U2688" s="7"/>
      <c r="V2688" s="7" t="s">
        <v>3749</v>
      </c>
      <c r="W2688" s="8">
        <v>2.5</v>
      </c>
      <c r="X2688" s="8">
        <v>0</v>
      </c>
      <c r="Y2688" s="8">
        <v>0</v>
      </c>
      <c r="Z2688" s="8">
        <v>2.5</v>
      </c>
      <c r="AA2688" s="8">
        <v>0</v>
      </c>
      <c r="AB2688" s="8">
        <v>0</v>
      </c>
      <c r="AC2688" s="8">
        <v>0</v>
      </c>
      <c r="AD2688" s="8">
        <v>0</v>
      </c>
      <c r="AE2688" s="8">
        <v>0</v>
      </c>
      <c r="AF2688" s="8">
        <v>0</v>
      </c>
      <c r="AG2688" s="8">
        <v>0</v>
      </c>
      <c r="AH2688" s="8">
        <v>0</v>
      </c>
      <c r="AI2688" s="8">
        <v>0</v>
      </c>
      <c r="AJ2688" s="8">
        <v>0</v>
      </c>
      <c r="AK2688" s="8">
        <v>0</v>
      </c>
      <c r="AL2688" s="8">
        <v>0</v>
      </c>
      <c r="AM2688" s="8">
        <v>0</v>
      </c>
      <c r="AN2688" s="8">
        <v>0</v>
      </c>
      <c r="AO2688" s="8">
        <v>0</v>
      </c>
      <c r="AP2688" s="8">
        <v>0</v>
      </c>
      <c r="AQ2688" s="8">
        <v>0</v>
      </c>
      <c r="AR2688" s="8">
        <v>0</v>
      </c>
      <c r="AS2688" s="8">
        <v>0</v>
      </c>
      <c r="AT2688" s="8">
        <v>0</v>
      </c>
      <c r="AU2688" s="7">
        <v>0</v>
      </c>
      <c r="AV2688" s="7">
        <v>0</v>
      </c>
      <c r="AW2688" s="7">
        <v>0</v>
      </c>
      <c r="AX2688" s="7">
        <v>0</v>
      </c>
      <c r="AY2688" s="7">
        <v>0</v>
      </c>
      <c r="AZ2688" s="7">
        <v>0</v>
      </c>
      <c r="BA2688" s="7">
        <v>0</v>
      </c>
      <c r="BB2688" s="7">
        <v>0</v>
      </c>
      <c r="BC2688" s="8">
        <v>2.5</v>
      </c>
      <c r="BD2688" s="8">
        <v>0</v>
      </c>
      <c r="BE2688" s="8">
        <v>0</v>
      </c>
      <c r="BF2688" s="8">
        <v>2.5</v>
      </c>
      <c r="BG2688" s="8">
        <v>0</v>
      </c>
      <c r="BH2688" s="8">
        <v>0</v>
      </c>
      <c r="BI2688" s="8">
        <v>0</v>
      </c>
      <c r="BJ2688" s="8">
        <v>0</v>
      </c>
      <c r="BK2688" s="8">
        <v>0</v>
      </c>
      <c r="BL2688" s="8">
        <v>0</v>
      </c>
      <c r="BM2688" s="8">
        <v>0</v>
      </c>
      <c r="BN2688" s="8">
        <v>0</v>
      </c>
      <c r="BO2688" s="8">
        <v>0</v>
      </c>
      <c r="BP2688" s="8">
        <v>0</v>
      </c>
      <c r="BQ2688" s="8">
        <v>0</v>
      </c>
      <c r="BR2688" s="8">
        <v>0</v>
      </c>
    </row>
    <row r="2689" spans="1:70" x14ac:dyDescent="0.25">
      <c r="A2689" s="6">
        <v>35278892</v>
      </c>
      <c r="B2689" t="s">
        <v>4665</v>
      </c>
      <c r="C2689" s="7" t="s">
        <v>82</v>
      </c>
      <c r="D2689" s="7" t="s">
        <v>94</v>
      </c>
      <c r="E2689" s="7" t="s">
        <v>83</v>
      </c>
      <c r="F2689" t="s">
        <v>2507</v>
      </c>
      <c r="G2689" t="s">
        <v>2508</v>
      </c>
      <c r="H2689" t="s">
        <v>4425</v>
      </c>
      <c r="I2689" t="s">
        <v>186</v>
      </c>
      <c r="J2689" t="s">
        <v>99</v>
      </c>
      <c r="K2689" t="s">
        <v>187</v>
      </c>
      <c r="L2689">
        <v>36.966200981900002</v>
      </c>
      <c r="M2689">
        <v>-119.383400299</v>
      </c>
      <c r="N2689" s="7" t="s">
        <v>2291</v>
      </c>
      <c r="O2689" s="7" t="s">
        <v>4426</v>
      </c>
      <c r="P2689" s="7" t="s">
        <v>2293</v>
      </c>
      <c r="Q2689" s="7" t="s">
        <v>141</v>
      </c>
      <c r="R2689" s="7">
        <v>163</v>
      </c>
      <c r="S2689" s="7">
        <v>569</v>
      </c>
      <c r="T2689" s="7" t="s">
        <v>220</v>
      </c>
      <c r="U2689" s="7"/>
      <c r="V2689" s="7" t="s">
        <v>3749</v>
      </c>
      <c r="W2689" s="8">
        <v>2.5299242424242423</v>
      </c>
      <c r="X2689" s="8">
        <v>0</v>
      </c>
      <c r="Y2689" s="8">
        <v>0</v>
      </c>
      <c r="Z2689" s="8">
        <v>2.5299242424242423</v>
      </c>
      <c r="AA2689" s="8">
        <v>0</v>
      </c>
      <c r="AB2689" s="8">
        <v>0</v>
      </c>
      <c r="AC2689" s="8">
        <v>0</v>
      </c>
      <c r="AD2689" s="8">
        <v>0</v>
      </c>
      <c r="AE2689" s="8">
        <v>0</v>
      </c>
      <c r="AF2689" s="8">
        <v>0</v>
      </c>
      <c r="AG2689" s="8">
        <v>0</v>
      </c>
      <c r="AH2689" s="8">
        <v>0</v>
      </c>
      <c r="AI2689" s="8">
        <v>0</v>
      </c>
      <c r="AJ2689" s="8">
        <v>0</v>
      </c>
      <c r="AK2689" s="8">
        <v>0</v>
      </c>
      <c r="AL2689" s="8">
        <v>0</v>
      </c>
      <c r="AM2689" s="8">
        <v>0</v>
      </c>
      <c r="AN2689" s="8">
        <v>0</v>
      </c>
      <c r="AO2689" s="8">
        <v>0</v>
      </c>
      <c r="AP2689" s="8">
        <v>0</v>
      </c>
      <c r="AQ2689" s="8">
        <v>0</v>
      </c>
      <c r="AR2689" s="8">
        <v>0</v>
      </c>
      <c r="AS2689" s="8">
        <v>0</v>
      </c>
      <c r="AT2689" s="8">
        <v>0</v>
      </c>
      <c r="AU2689" s="7">
        <v>0</v>
      </c>
      <c r="AV2689" s="7">
        <v>0</v>
      </c>
      <c r="AW2689" s="7">
        <v>0</v>
      </c>
      <c r="AX2689" s="7">
        <v>0</v>
      </c>
      <c r="AY2689" s="7">
        <v>0</v>
      </c>
      <c r="AZ2689" s="7">
        <v>0</v>
      </c>
      <c r="BA2689" s="7">
        <v>0</v>
      </c>
      <c r="BB2689" s="7">
        <v>0</v>
      </c>
      <c r="BC2689" s="8">
        <v>2.5299242424242423</v>
      </c>
      <c r="BD2689" s="8">
        <v>0</v>
      </c>
      <c r="BE2689" s="8">
        <v>0</v>
      </c>
      <c r="BF2689" s="8">
        <v>2.5299242424242423</v>
      </c>
      <c r="BG2689" s="8">
        <v>0</v>
      </c>
      <c r="BH2689" s="8">
        <v>0</v>
      </c>
      <c r="BI2689" s="8">
        <v>0</v>
      </c>
      <c r="BJ2689" s="8">
        <v>0</v>
      </c>
      <c r="BK2689" s="8">
        <v>0</v>
      </c>
      <c r="BL2689" s="8">
        <v>0</v>
      </c>
      <c r="BM2689" s="8">
        <v>0</v>
      </c>
      <c r="BN2689" s="8">
        <v>0</v>
      </c>
      <c r="BO2689" s="8">
        <v>0</v>
      </c>
      <c r="BP2689" s="8">
        <v>0</v>
      </c>
      <c r="BQ2689" s="8">
        <v>0</v>
      </c>
      <c r="BR2689" s="8">
        <v>0</v>
      </c>
    </row>
    <row r="2690" spans="1:70" x14ac:dyDescent="0.25">
      <c r="A2690" s="6">
        <v>35277921</v>
      </c>
      <c r="B2690" t="s">
        <v>4666</v>
      </c>
      <c r="C2690" s="7" t="s">
        <v>86</v>
      </c>
      <c r="D2690" s="7" t="s">
        <v>94</v>
      </c>
      <c r="E2690" s="7" t="s">
        <v>87</v>
      </c>
      <c r="F2690" t="s">
        <v>2507</v>
      </c>
      <c r="G2690" t="s">
        <v>2508</v>
      </c>
      <c r="H2690" t="s">
        <v>4425</v>
      </c>
      <c r="I2690" t="s">
        <v>186</v>
      </c>
      <c r="J2690" t="s">
        <v>99</v>
      </c>
      <c r="K2690" t="s">
        <v>187</v>
      </c>
      <c r="L2690">
        <v>37.011072592799998</v>
      </c>
      <c r="M2690">
        <v>-119.41746077090001</v>
      </c>
      <c r="N2690" s="7" t="s">
        <v>4667</v>
      </c>
      <c r="O2690" s="7" t="s">
        <v>4426</v>
      </c>
      <c r="P2690" s="7" t="s">
        <v>2293</v>
      </c>
      <c r="Q2690" s="7" t="s">
        <v>141</v>
      </c>
      <c r="R2690" s="7">
        <v>163</v>
      </c>
      <c r="S2690" s="7">
        <v>569</v>
      </c>
      <c r="T2690" s="7" t="s">
        <v>220</v>
      </c>
      <c r="U2690" s="7"/>
      <c r="V2690" s="7" t="s">
        <v>362</v>
      </c>
      <c r="W2690" s="8">
        <v>2.3994318181818182</v>
      </c>
      <c r="X2690" s="8">
        <v>0</v>
      </c>
      <c r="Y2690" s="8">
        <v>0</v>
      </c>
      <c r="Z2690" s="8">
        <v>2.3994318181818182</v>
      </c>
      <c r="AA2690" s="8">
        <v>0</v>
      </c>
      <c r="AB2690" s="8">
        <v>0</v>
      </c>
      <c r="AC2690" s="8">
        <v>0</v>
      </c>
      <c r="AD2690" s="8">
        <v>0</v>
      </c>
      <c r="AE2690" s="8">
        <v>0</v>
      </c>
      <c r="AF2690" s="8">
        <v>0</v>
      </c>
      <c r="AG2690" s="8">
        <v>0</v>
      </c>
      <c r="AH2690" s="8">
        <v>0</v>
      </c>
      <c r="AI2690" s="8">
        <v>0</v>
      </c>
      <c r="AJ2690" s="8">
        <v>0</v>
      </c>
      <c r="AK2690" s="8">
        <v>0</v>
      </c>
      <c r="AL2690" s="8">
        <v>0</v>
      </c>
      <c r="AM2690" s="8">
        <v>0</v>
      </c>
      <c r="AN2690" s="8">
        <v>0</v>
      </c>
      <c r="AO2690" s="8">
        <v>0</v>
      </c>
      <c r="AP2690" s="8">
        <v>0</v>
      </c>
      <c r="AQ2690" s="8">
        <v>0</v>
      </c>
      <c r="AR2690" s="8">
        <v>0</v>
      </c>
      <c r="AS2690" s="8">
        <v>0</v>
      </c>
      <c r="AT2690" s="8">
        <v>0</v>
      </c>
      <c r="AU2690" s="7">
        <v>0</v>
      </c>
      <c r="AV2690" s="7">
        <v>0</v>
      </c>
      <c r="AW2690" s="7">
        <v>0</v>
      </c>
      <c r="AX2690" s="7">
        <v>0</v>
      </c>
      <c r="AY2690" s="7">
        <v>0</v>
      </c>
      <c r="AZ2690" s="7">
        <v>0</v>
      </c>
      <c r="BA2690" s="7">
        <v>0</v>
      </c>
      <c r="BB2690" s="7">
        <v>0</v>
      </c>
      <c r="BC2690" s="8">
        <v>2.3994318181818182</v>
      </c>
      <c r="BD2690" s="8">
        <v>0</v>
      </c>
      <c r="BE2690" s="8">
        <v>0</v>
      </c>
      <c r="BF2690" s="8">
        <v>2.3994318181818182</v>
      </c>
      <c r="BG2690" s="8">
        <v>0</v>
      </c>
      <c r="BH2690" s="8">
        <v>0</v>
      </c>
      <c r="BI2690" s="8">
        <v>0</v>
      </c>
      <c r="BJ2690" s="8">
        <v>0</v>
      </c>
      <c r="BK2690" s="8">
        <v>0</v>
      </c>
      <c r="BL2690" s="8">
        <v>0</v>
      </c>
      <c r="BM2690" s="8">
        <v>0</v>
      </c>
      <c r="BN2690" s="8">
        <v>0</v>
      </c>
      <c r="BO2690" s="8">
        <v>0</v>
      </c>
      <c r="BP2690" s="8">
        <v>0</v>
      </c>
      <c r="BQ2690" s="8">
        <v>0</v>
      </c>
      <c r="BR2690" s="8">
        <v>0</v>
      </c>
    </row>
    <row r="2691" spans="1:70" x14ac:dyDescent="0.25">
      <c r="A2691" s="6">
        <v>35277922</v>
      </c>
      <c r="B2691" t="s">
        <v>4668</v>
      </c>
      <c r="C2691" s="7" t="s">
        <v>178</v>
      </c>
      <c r="D2691" s="7" t="s">
        <v>94</v>
      </c>
      <c r="E2691" s="7" t="s">
        <v>83</v>
      </c>
      <c r="F2691" t="s">
        <v>2507</v>
      </c>
      <c r="G2691" t="s">
        <v>2508</v>
      </c>
      <c r="H2691" t="s">
        <v>4425</v>
      </c>
      <c r="I2691" t="s">
        <v>186</v>
      </c>
      <c r="J2691" t="s">
        <v>99</v>
      </c>
      <c r="K2691" t="s">
        <v>187</v>
      </c>
      <c r="L2691">
        <v>37.0049511896</v>
      </c>
      <c r="M2691">
        <v>-119.4054929683</v>
      </c>
      <c r="N2691" s="7" t="s">
        <v>4669</v>
      </c>
      <c r="O2691" s="7" t="s">
        <v>4426</v>
      </c>
      <c r="P2691" s="7" t="s">
        <v>2293</v>
      </c>
      <c r="Q2691" s="7" t="s">
        <v>141</v>
      </c>
      <c r="R2691" s="7">
        <v>163</v>
      </c>
      <c r="S2691" s="7">
        <v>569</v>
      </c>
      <c r="T2691" s="7" t="s">
        <v>220</v>
      </c>
      <c r="U2691" s="7"/>
      <c r="V2691" s="7" t="s">
        <v>362</v>
      </c>
      <c r="W2691" s="8">
        <v>1.7600378787878788</v>
      </c>
      <c r="X2691" s="8">
        <v>0</v>
      </c>
      <c r="Y2691" s="8">
        <v>0</v>
      </c>
      <c r="Z2691" s="8">
        <v>1.7600378787878788</v>
      </c>
      <c r="AA2691" s="8">
        <v>0</v>
      </c>
      <c r="AB2691" s="8">
        <v>0</v>
      </c>
      <c r="AC2691" s="8">
        <v>0</v>
      </c>
      <c r="AD2691" s="8">
        <v>0</v>
      </c>
      <c r="AE2691" s="8">
        <v>0</v>
      </c>
      <c r="AF2691" s="8">
        <v>0</v>
      </c>
      <c r="AG2691" s="8">
        <v>0</v>
      </c>
      <c r="AH2691" s="8">
        <v>0</v>
      </c>
      <c r="AI2691" s="8">
        <v>0</v>
      </c>
      <c r="AJ2691" s="8">
        <v>0</v>
      </c>
      <c r="AK2691" s="8">
        <v>0</v>
      </c>
      <c r="AL2691" s="8">
        <v>0</v>
      </c>
      <c r="AM2691" s="8">
        <v>0</v>
      </c>
      <c r="AN2691" s="8">
        <v>0</v>
      </c>
      <c r="AO2691" s="8">
        <v>0</v>
      </c>
      <c r="AP2691" s="8">
        <v>0</v>
      </c>
      <c r="AQ2691" s="8">
        <v>0</v>
      </c>
      <c r="AR2691" s="8">
        <v>0</v>
      </c>
      <c r="AS2691" s="8">
        <v>0</v>
      </c>
      <c r="AT2691" s="8">
        <v>0</v>
      </c>
      <c r="AU2691" s="7">
        <v>0</v>
      </c>
      <c r="AV2691" s="7">
        <v>0</v>
      </c>
      <c r="AW2691" s="7">
        <v>0</v>
      </c>
      <c r="AX2691" s="7">
        <v>0</v>
      </c>
      <c r="AY2691" s="7">
        <v>0</v>
      </c>
      <c r="AZ2691" s="7">
        <v>0</v>
      </c>
      <c r="BA2691" s="7">
        <v>0</v>
      </c>
      <c r="BB2691" s="7">
        <v>0</v>
      </c>
      <c r="BC2691" s="8">
        <v>1.7600378787878788</v>
      </c>
      <c r="BD2691" s="8">
        <v>0</v>
      </c>
      <c r="BE2691" s="8">
        <v>0</v>
      </c>
      <c r="BF2691" s="8">
        <v>1.7600378787878788</v>
      </c>
      <c r="BG2691" s="8">
        <v>0</v>
      </c>
      <c r="BH2691" s="8">
        <v>0</v>
      </c>
      <c r="BI2691" s="8">
        <v>0</v>
      </c>
      <c r="BJ2691" s="8">
        <v>0</v>
      </c>
      <c r="BK2691" s="8">
        <v>0</v>
      </c>
      <c r="BL2691" s="8">
        <v>0</v>
      </c>
      <c r="BM2691" s="8">
        <v>0</v>
      </c>
      <c r="BN2691" s="8">
        <v>0</v>
      </c>
      <c r="BO2691" s="8">
        <v>0</v>
      </c>
      <c r="BP2691" s="8">
        <v>0</v>
      </c>
      <c r="BQ2691" s="8">
        <v>0</v>
      </c>
      <c r="BR2691" s="8">
        <v>0</v>
      </c>
    </row>
    <row r="2692" spans="1:70" x14ac:dyDescent="0.25">
      <c r="A2692" s="6">
        <v>35277923</v>
      </c>
      <c r="B2692" t="s">
        <v>4670</v>
      </c>
      <c r="C2692" s="7" t="s">
        <v>71</v>
      </c>
      <c r="D2692" s="7" t="s">
        <v>94</v>
      </c>
      <c r="E2692" s="7" t="s">
        <v>73</v>
      </c>
      <c r="F2692" t="s">
        <v>2507</v>
      </c>
      <c r="G2692" t="s">
        <v>2508</v>
      </c>
      <c r="H2692" t="s">
        <v>4425</v>
      </c>
      <c r="I2692" t="s">
        <v>186</v>
      </c>
      <c r="J2692" t="s">
        <v>99</v>
      </c>
      <c r="K2692" t="s">
        <v>187</v>
      </c>
      <c r="L2692">
        <v>36.991630484700003</v>
      </c>
      <c r="M2692">
        <v>-119.4067709757</v>
      </c>
      <c r="N2692" s="7" t="s">
        <v>4671</v>
      </c>
      <c r="O2692" s="7" t="s">
        <v>4426</v>
      </c>
      <c r="P2692" s="7" t="s">
        <v>2293</v>
      </c>
      <c r="Q2692" s="7" t="s">
        <v>141</v>
      </c>
      <c r="R2692" s="7">
        <v>163</v>
      </c>
      <c r="S2692" s="7">
        <v>569</v>
      </c>
      <c r="T2692" s="7" t="s">
        <v>220</v>
      </c>
      <c r="U2692" s="7"/>
      <c r="V2692" s="7" t="s">
        <v>4672</v>
      </c>
      <c r="W2692" s="8">
        <v>3.1534090909090908</v>
      </c>
      <c r="X2692" s="8">
        <v>0</v>
      </c>
      <c r="Y2692" s="8">
        <v>0</v>
      </c>
      <c r="Z2692" s="8">
        <v>3.1534090909090908</v>
      </c>
      <c r="AA2692" s="8">
        <v>0</v>
      </c>
      <c r="AB2692" s="8">
        <v>0</v>
      </c>
      <c r="AC2692" s="8">
        <v>0</v>
      </c>
      <c r="AD2692" s="8">
        <v>0</v>
      </c>
      <c r="AE2692" s="8">
        <v>0</v>
      </c>
      <c r="AF2692" s="8">
        <v>0</v>
      </c>
      <c r="AG2692" s="8">
        <v>0</v>
      </c>
      <c r="AH2692" s="8">
        <v>0</v>
      </c>
      <c r="AI2692" s="8">
        <v>0</v>
      </c>
      <c r="AJ2692" s="8">
        <v>0</v>
      </c>
      <c r="AK2692" s="8">
        <v>0</v>
      </c>
      <c r="AL2692" s="8">
        <v>0</v>
      </c>
      <c r="AM2692" s="8">
        <v>0</v>
      </c>
      <c r="AN2692" s="8">
        <v>0</v>
      </c>
      <c r="AO2692" s="8">
        <v>0</v>
      </c>
      <c r="AP2692" s="8">
        <v>0</v>
      </c>
      <c r="AQ2692" s="8">
        <v>0</v>
      </c>
      <c r="AR2692" s="8">
        <v>0</v>
      </c>
      <c r="AS2692" s="8">
        <v>0</v>
      </c>
      <c r="AT2692" s="8">
        <v>0</v>
      </c>
      <c r="AU2692" s="7">
        <v>0</v>
      </c>
      <c r="AV2692" s="7">
        <v>0</v>
      </c>
      <c r="AW2692" s="7">
        <v>0</v>
      </c>
      <c r="AX2692" s="7">
        <v>0</v>
      </c>
      <c r="AY2692" s="7">
        <v>0</v>
      </c>
      <c r="AZ2692" s="7">
        <v>0</v>
      </c>
      <c r="BA2692" s="7">
        <v>0</v>
      </c>
      <c r="BB2692" s="7">
        <v>0</v>
      </c>
      <c r="BC2692" s="8">
        <v>3.1534090909090908</v>
      </c>
      <c r="BD2692" s="8">
        <v>0</v>
      </c>
      <c r="BE2692" s="8">
        <v>0</v>
      </c>
      <c r="BF2692" s="8">
        <v>3.1534090909090908</v>
      </c>
      <c r="BG2692" s="8">
        <v>0</v>
      </c>
      <c r="BH2692" s="8">
        <v>0</v>
      </c>
      <c r="BI2692" s="8">
        <v>0</v>
      </c>
      <c r="BJ2692" s="8">
        <v>0</v>
      </c>
      <c r="BK2692" s="8">
        <v>0</v>
      </c>
      <c r="BL2692" s="8">
        <v>0</v>
      </c>
      <c r="BM2692" s="8">
        <v>0</v>
      </c>
      <c r="BN2692" s="8">
        <v>0</v>
      </c>
      <c r="BO2692" s="8">
        <v>0</v>
      </c>
      <c r="BP2692" s="8">
        <v>0</v>
      </c>
      <c r="BQ2692" s="8">
        <v>0</v>
      </c>
      <c r="BR2692" s="8">
        <v>0</v>
      </c>
    </row>
    <row r="2693" spans="1:70" x14ac:dyDescent="0.25">
      <c r="A2693" s="6">
        <v>35277924</v>
      </c>
      <c r="B2693" t="s">
        <v>4673</v>
      </c>
      <c r="C2693" s="7" t="s">
        <v>71</v>
      </c>
      <c r="D2693" s="7" t="s">
        <v>94</v>
      </c>
      <c r="E2693" s="7" t="s">
        <v>73</v>
      </c>
      <c r="F2693" t="s">
        <v>2507</v>
      </c>
      <c r="G2693" t="s">
        <v>2508</v>
      </c>
      <c r="H2693" t="s">
        <v>4425</v>
      </c>
      <c r="I2693" t="s">
        <v>186</v>
      </c>
      <c r="J2693" t="s">
        <v>99</v>
      </c>
      <c r="K2693" t="s">
        <v>187</v>
      </c>
      <c r="L2693">
        <v>37.007059981600001</v>
      </c>
      <c r="M2693">
        <v>-119.4086160734</v>
      </c>
      <c r="N2693" s="7" t="s">
        <v>4674</v>
      </c>
      <c r="O2693" s="7" t="s">
        <v>4426</v>
      </c>
      <c r="P2693" s="7" t="s">
        <v>2293</v>
      </c>
      <c r="Q2693" s="7" t="s">
        <v>141</v>
      </c>
      <c r="R2693" s="7">
        <v>163</v>
      </c>
      <c r="S2693" s="7">
        <v>569</v>
      </c>
      <c r="T2693" s="7" t="s">
        <v>220</v>
      </c>
      <c r="U2693" s="7" t="s">
        <v>211</v>
      </c>
      <c r="V2693" s="7" t="s">
        <v>80</v>
      </c>
      <c r="W2693" s="8">
        <v>0</v>
      </c>
      <c r="X2693" s="8">
        <v>0.15321969696969698</v>
      </c>
      <c r="Y2693" s="8">
        <v>0</v>
      </c>
      <c r="Z2693" s="8">
        <v>0.15321969696969698</v>
      </c>
      <c r="AA2693" s="8">
        <v>0</v>
      </c>
      <c r="AB2693" s="8">
        <v>0</v>
      </c>
      <c r="AC2693" s="8">
        <v>0</v>
      </c>
      <c r="AD2693" s="8">
        <v>0</v>
      </c>
      <c r="AE2693" s="8">
        <v>0</v>
      </c>
      <c r="AF2693" s="8">
        <v>0</v>
      </c>
      <c r="AG2693" s="8">
        <v>0</v>
      </c>
      <c r="AH2693" s="8">
        <v>0</v>
      </c>
      <c r="AI2693" s="8">
        <v>0</v>
      </c>
      <c r="AJ2693" s="8">
        <v>0</v>
      </c>
      <c r="AK2693" s="8">
        <v>0</v>
      </c>
      <c r="AL2693" s="8">
        <v>0</v>
      </c>
      <c r="AM2693" s="8">
        <v>0</v>
      </c>
      <c r="AN2693" s="8">
        <v>0</v>
      </c>
      <c r="AO2693" s="8">
        <v>0</v>
      </c>
      <c r="AP2693" s="8">
        <v>0</v>
      </c>
      <c r="AQ2693" s="8">
        <v>0</v>
      </c>
      <c r="AR2693" s="8">
        <v>0</v>
      </c>
      <c r="AS2693" s="8">
        <v>0</v>
      </c>
      <c r="AT2693" s="8">
        <v>0</v>
      </c>
      <c r="AU2693" s="7">
        <v>0</v>
      </c>
      <c r="AV2693" s="7">
        <v>0</v>
      </c>
      <c r="AW2693" s="7">
        <v>0</v>
      </c>
      <c r="AX2693" s="7">
        <v>0</v>
      </c>
      <c r="AY2693" s="7">
        <v>0</v>
      </c>
      <c r="AZ2693" s="7">
        <v>0.15321969696969698</v>
      </c>
      <c r="BA2693" s="7">
        <v>0</v>
      </c>
      <c r="BB2693" s="7">
        <v>0.15321969696969698</v>
      </c>
      <c r="BC2693" s="8">
        <v>0</v>
      </c>
      <c r="BD2693" s="8">
        <v>0</v>
      </c>
      <c r="BE2693" s="8">
        <v>0</v>
      </c>
      <c r="BF2693" s="8">
        <v>0</v>
      </c>
      <c r="BG2693" s="8">
        <v>0</v>
      </c>
      <c r="BH2693" s="8">
        <v>0</v>
      </c>
      <c r="BI2693" s="8">
        <v>0</v>
      </c>
      <c r="BJ2693" s="8">
        <v>0</v>
      </c>
      <c r="BK2693" s="8">
        <v>0</v>
      </c>
      <c r="BL2693" s="8">
        <v>0</v>
      </c>
      <c r="BM2693" s="8">
        <v>0</v>
      </c>
      <c r="BN2693" s="8">
        <v>0</v>
      </c>
      <c r="BO2693" s="8">
        <v>0</v>
      </c>
      <c r="BP2693" s="8">
        <v>0</v>
      </c>
      <c r="BQ2693" s="8">
        <v>0</v>
      </c>
      <c r="BR2693" s="8">
        <v>0</v>
      </c>
    </row>
    <row r="2694" spans="1:70" x14ac:dyDescent="0.25">
      <c r="A2694" s="6">
        <v>35254243</v>
      </c>
      <c r="B2694" t="s">
        <v>4675</v>
      </c>
      <c r="C2694" s="7" t="s">
        <v>82</v>
      </c>
      <c r="D2694" s="7" t="s">
        <v>94</v>
      </c>
      <c r="E2694" s="7" t="s">
        <v>83</v>
      </c>
      <c r="F2694" t="s">
        <v>2507</v>
      </c>
      <c r="G2694" t="s">
        <v>2508</v>
      </c>
      <c r="H2694" t="s">
        <v>4425</v>
      </c>
      <c r="I2694" t="s">
        <v>186</v>
      </c>
      <c r="J2694" t="s">
        <v>99</v>
      </c>
      <c r="K2694" t="s">
        <v>187</v>
      </c>
      <c r="L2694">
        <v>37.017252952100002</v>
      </c>
      <c r="M2694">
        <v>-119.4270357214</v>
      </c>
      <c r="N2694" s="7" t="s">
        <v>2291</v>
      </c>
      <c r="O2694" s="7" t="s">
        <v>4426</v>
      </c>
      <c r="P2694" s="7" t="s">
        <v>2293</v>
      </c>
      <c r="Q2694" s="7" t="s">
        <v>141</v>
      </c>
      <c r="R2694" s="7">
        <v>163</v>
      </c>
      <c r="S2694" s="7">
        <v>569</v>
      </c>
      <c r="T2694" s="7" t="s">
        <v>220</v>
      </c>
      <c r="U2694" s="7"/>
      <c r="V2694" s="7" t="s">
        <v>362</v>
      </c>
      <c r="W2694" s="8">
        <v>2.9083333333333332</v>
      </c>
      <c r="X2694" s="8">
        <v>0</v>
      </c>
      <c r="Y2694" s="8">
        <v>0</v>
      </c>
      <c r="Z2694" s="8">
        <v>2.9083333333333332</v>
      </c>
      <c r="AA2694" s="8">
        <v>0</v>
      </c>
      <c r="AB2694" s="8">
        <v>0</v>
      </c>
      <c r="AC2694" s="8">
        <v>0</v>
      </c>
      <c r="AD2694" s="8">
        <v>0</v>
      </c>
      <c r="AE2694" s="8">
        <v>0</v>
      </c>
      <c r="AF2694" s="8">
        <v>0</v>
      </c>
      <c r="AG2694" s="8">
        <v>0</v>
      </c>
      <c r="AH2694" s="8">
        <v>0</v>
      </c>
      <c r="AI2694" s="8">
        <v>0</v>
      </c>
      <c r="AJ2694" s="8">
        <v>0</v>
      </c>
      <c r="AK2694" s="8">
        <v>0</v>
      </c>
      <c r="AL2694" s="8">
        <v>0</v>
      </c>
      <c r="AM2694" s="8">
        <v>0</v>
      </c>
      <c r="AN2694" s="8">
        <v>0</v>
      </c>
      <c r="AO2694" s="8">
        <v>0</v>
      </c>
      <c r="AP2694" s="8">
        <v>0</v>
      </c>
      <c r="AQ2694" s="8">
        <v>0</v>
      </c>
      <c r="AR2694" s="8">
        <v>0</v>
      </c>
      <c r="AS2694" s="8">
        <v>0</v>
      </c>
      <c r="AT2694" s="8">
        <v>0</v>
      </c>
      <c r="AU2694" s="7">
        <v>0</v>
      </c>
      <c r="AV2694" s="7">
        <v>0</v>
      </c>
      <c r="AW2694" s="7">
        <v>0</v>
      </c>
      <c r="AX2694" s="7">
        <v>0</v>
      </c>
      <c r="AY2694" s="7">
        <v>0</v>
      </c>
      <c r="AZ2694" s="7">
        <v>0</v>
      </c>
      <c r="BA2694" s="7">
        <v>0</v>
      </c>
      <c r="BB2694" s="7">
        <v>0</v>
      </c>
      <c r="BC2694" s="8">
        <v>2.9083333333333332</v>
      </c>
      <c r="BD2694" s="8">
        <v>0</v>
      </c>
      <c r="BE2694" s="8">
        <v>0</v>
      </c>
      <c r="BF2694" s="8">
        <v>2.9083333333333332</v>
      </c>
      <c r="BG2694" s="8">
        <v>0</v>
      </c>
      <c r="BH2694" s="8">
        <v>0</v>
      </c>
      <c r="BI2694" s="8">
        <v>0</v>
      </c>
      <c r="BJ2694" s="8">
        <v>0</v>
      </c>
      <c r="BK2694" s="8">
        <v>0</v>
      </c>
      <c r="BL2694" s="8">
        <v>0</v>
      </c>
      <c r="BM2694" s="8">
        <v>0</v>
      </c>
      <c r="BN2694" s="8">
        <v>0</v>
      </c>
      <c r="BO2694" s="8">
        <v>0</v>
      </c>
      <c r="BP2694" s="8">
        <v>0</v>
      </c>
      <c r="BQ2694" s="8">
        <v>0</v>
      </c>
      <c r="BR2694" s="8">
        <v>0</v>
      </c>
    </row>
    <row r="2695" spans="1:70" x14ac:dyDescent="0.25">
      <c r="A2695" s="6">
        <v>35254244</v>
      </c>
      <c r="B2695" t="s">
        <v>4676</v>
      </c>
      <c r="C2695" s="7" t="s">
        <v>71</v>
      </c>
      <c r="D2695" s="7" t="s">
        <v>94</v>
      </c>
      <c r="E2695" s="7" t="s">
        <v>73</v>
      </c>
      <c r="F2695" t="s">
        <v>2507</v>
      </c>
      <c r="G2695" t="s">
        <v>2508</v>
      </c>
      <c r="H2695" t="s">
        <v>4425</v>
      </c>
      <c r="I2695" t="s">
        <v>186</v>
      </c>
      <c r="J2695" t="s">
        <v>99</v>
      </c>
      <c r="K2695" t="s">
        <v>187</v>
      </c>
      <c r="L2695">
        <v>37.017252952100002</v>
      </c>
      <c r="M2695">
        <v>-119.4270357214</v>
      </c>
      <c r="N2695" s="7" t="s">
        <v>2291</v>
      </c>
      <c r="O2695" s="7" t="s">
        <v>4426</v>
      </c>
      <c r="P2695" s="7" t="s">
        <v>2293</v>
      </c>
      <c r="Q2695" s="7" t="s">
        <v>141</v>
      </c>
      <c r="R2695" s="7">
        <v>163</v>
      </c>
      <c r="S2695" s="7">
        <v>569</v>
      </c>
      <c r="T2695" s="7" t="s">
        <v>220</v>
      </c>
      <c r="U2695" s="7"/>
      <c r="V2695" s="7" t="s">
        <v>4672</v>
      </c>
      <c r="W2695" s="8">
        <v>2.3142045454545452</v>
      </c>
      <c r="X2695" s="8">
        <v>0</v>
      </c>
      <c r="Y2695" s="8">
        <v>0</v>
      </c>
      <c r="Z2695" s="8">
        <v>2.3142045454545452</v>
      </c>
      <c r="AA2695" s="8">
        <v>0</v>
      </c>
      <c r="AB2695" s="8">
        <v>0</v>
      </c>
      <c r="AC2695" s="8">
        <v>0</v>
      </c>
      <c r="AD2695" s="8">
        <v>0</v>
      </c>
      <c r="AE2695" s="8">
        <v>0</v>
      </c>
      <c r="AF2695" s="8">
        <v>0</v>
      </c>
      <c r="AG2695" s="8">
        <v>0</v>
      </c>
      <c r="AH2695" s="8">
        <v>0</v>
      </c>
      <c r="AI2695" s="8">
        <v>0</v>
      </c>
      <c r="AJ2695" s="8">
        <v>0</v>
      </c>
      <c r="AK2695" s="8">
        <v>0</v>
      </c>
      <c r="AL2695" s="8">
        <v>0</v>
      </c>
      <c r="AM2695" s="8">
        <v>0</v>
      </c>
      <c r="AN2695" s="8">
        <v>0</v>
      </c>
      <c r="AO2695" s="8">
        <v>0</v>
      </c>
      <c r="AP2695" s="8">
        <v>0</v>
      </c>
      <c r="AQ2695" s="8">
        <v>0</v>
      </c>
      <c r="AR2695" s="8">
        <v>0</v>
      </c>
      <c r="AS2695" s="8">
        <v>0</v>
      </c>
      <c r="AT2695" s="8">
        <v>0</v>
      </c>
      <c r="AU2695" s="7">
        <v>0</v>
      </c>
      <c r="AV2695" s="7">
        <v>0</v>
      </c>
      <c r="AW2695" s="7">
        <v>0</v>
      </c>
      <c r="AX2695" s="7">
        <v>0</v>
      </c>
      <c r="AY2695" s="7">
        <v>2.3142045454545452</v>
      </c>
      <c r="AZ2695" s="7">
        <v>0</v>
      </c>
      <c r="BA2695" s="7">
        <v>0</v>
      </c>
      <c r="BB2695" s="7">
        <v>2.3142045454545452</v>
      </c>
      <c r="BC2695" s="8">
        <v>0</v>
      </c>
      <c r="BD2695" s="8">
        <v>0</v>
      </c>
      <c r="BE2695" s="8">
        <v>0</v>
      </c>
      <c r="BF2695" s="8">
        <v>0</v>
      </c>
      <c r="BG2695" s="8">
        <v>0</v>
      </c>
      <c r="BH2695" s="8">
        <v>0</v>
      </c>
      <c r="BI2695" s="8">
        <v>0</v>
      </c>
      <c r="BJ2695" s="8">
        <v>0</v>
      </c>
      <c r="BK2695" s="8">
        <v>0</v>
      </c>
      <c r="BL2695" s="8">
        <v>0</v>
      </c>
      <c r="BM2695" s="8">
        <v>0</v>
      </c>
      <c r="BN2695" s="8">
        <v>0</v>
      </c>
      <c r="BO2695" s="8">
        <v>0</v>
      </c>
      <c r="BP2695" s="8">
        <v>0</v>
      </c>
      <c r="BQ2695" s="8">
        <v>0</v>
      </c>
      <c r="BR2695" s="8">
        <v>0</v>
      </c>
    </row>
    <row r="2696" spans="1:70" x14ac:dyDescent="0.25">
      <c r="A2696" s="6">
        <v>35254245</v>
      </c>
      <c r="B2696" t="s">
        <v>4677</v>
      </c>
      <c r="C2696" s="7" t="s">
        <v>71</v>
      </c>
      <c r="D2696" s="7" t="s">
        <v>94</v>
      </c>
      <c r="E2696" s="7" t="s">
        <v>73</v>
      </c>
      <c r="F2696" t="s">
        <v>2507</v>
      </c>
      <c r="G2696" t="s">
        <v>2508</v>
      </c>
      <c r="H2696" t="s">
        <v>4425</v>
      </c>
      <c r="I2696" t="s">
        <v>186</v>
      </c>
      <c r="J2696" t="s">
        <v>99</v>
      </c>
      <c r="K2696" t="s">
        <v>187</v>
      </c>
      <c r="L2696">
        <v>37.017252952100002</v>
      </c>
      <c r="M2696">
        <v>-119.4270357214</v>
      </c>
      <c r="N2696" s="7" t="s">
        <v>2291</v>
      </c>
      <c r="O2696" s="7" t="s">
        <v>4426</v>
      </c>
      <c r="P2696" s="7" t="s">
        <v>2293</v>
      </c>
      <c r="Q2696" s="7" t="s">
        <v>141</v>
      </c>
      <c r="R2696" s="7">
        <v>163</v>
      </c>
      <c r="S2696" s="7">
        <v>569</v>
      </c>
      <c r="T2696" s="7" t="s">
        <v>220</v>
      </c>
      <c r="U2696" s="7"/>
      <c r="V2696" s="7" t="s">
        <v>321</v>
      </c>
      <c r="W2696" s="8">
        <v>3.2071969696969695</v>
      </c>
      <c r="X2696" s="8">
        <v>0</v>
      </c>
      <c r="Y2696" s="8">
        <v>0</v>
      </c>
      <c r="Z2696" s="8">
        <v>3.2071969696969695</v>
      </c>
      <c r="AA2696" s="8">
        <v>0</v>
      </c>
      <c r="AB2696" s="8">
        <v>0</v>
      </c>
      <c r="AC2696" s="8">
        <v>0</v>
      </c>
      <c r="AD2696" s="8">
        <v>0</v>
      </c>
      <c r="AE2696" s="8">
        <v>0</v>
      </c>
      <c r="AF2696" s="8">
        <v>0</v>
      </c>
      <c r="AG2696" s="8">
        <v>0</v>
      </c>
      <c r="AH2696" s="8">
        <v>0</v>
      </c>
      <c r="AI2696" s="8">
        <v>0</v>
      </c>
      <c r="AJ2696" s="8">
        <v>0</v>
      </c>
      <c r="AK2696" s="8">
        <v>0</v>
      </c>
      <c r="AL2696" s="8">
        <v>0</v>
      </c>
      <c r="AM2696" s="8">
        <v>0</v>
      </c>
      <c r="AN2696" s="8">
        <v>0</v>
      </c>
      <c r="AO2696" s="8">
        <v>0</v>
      </c>
      <c r="AP2696" s="8">
        <v>0</v>
      </c>
      <c r="AQ2696" s="8">
        <v>0</v>
      </c>
      <c r="AR2696" s="8">
        <v>0</v>
      </c>
      <c r="AS2696" s="8">
        <v>0</v>
      </c>
      <c r="AT2696" s="8">
        <v>0</v>
      </c>
      <c r="AU2696" s="7">
        <v>0</v>
      </c>
      <c r="AV2696" s="7">
        <v>0</v>
      </c>
      <c r="AW2696" s="7">
        <v>0</v>
      </c>
      <c r="AX2696" s="7">
        <v>0</v>
      </c>
      <c r="AY2696" s="7">
        <v>0</v>
      </c>
      <c r="AZ2696" s="7">
        <v>0</v>
      </c>
      <c r="BA2696" s="7">
        <v>0</v>
      </c>
      <c r="BB2696" s="7">
        <v>0</v>
      </c>
      <c r="BC2696" s="8">
        <v>3.2071969696969695</v>
      </c>
      <c r="BD2696" s="8">
        <v>0</v>
      </c>
      <c r="BE2696" s="8">
        <v>0</v>
      </c>
      <c r="BF2696" s="8">
        <v>3.2071969696969695</v>
      </c>
      <c r="BG2696" s="8">
        <v>0</v>
      </c>
      <c r="BH2696" s="8">
        <v>0</v>
      </c>
      <c r="BI2696" s="8">
        <v>0</v>
      </c>
      <c r="BJ2696" s="8">
        <v>0</v>
      </c>
      <c r="BK2696" s="8">
        <v>0</v>
      </c>
      <c r="BL2696" s="8">
        <v>0</v>
      </c>
      <c r="BM2696" s="8">
        <v>0</v>
      </c>
      <c r="BN2696" s="8">
        <v>0</v>
      </c>
      <c r="BO2696" s="8">
        <v>0</v>
      </c>
      <c r="BP2696" s="8">
        <v>0</v>
      </c>
      <c r="BQ2696" s="8">
        <v>0</v>
      </c>
      <c r="BR2696" s="8">
        <v>0</v>
      </c>
    </row>
    <row r="2697" spans="1:70" x14ac:dyDescent="0.25">
      <c r="A2697" s="6">
        <v>35254246</v>
      </c>
      <c r="B2697" t="s">
        <v>4678</v>
      </c>
      <c r="C2697" s="7" t="s">
        <v>93</v>
      </c>
      <c r="D2697" s="7" t="s">
        <v>94</v>
      </c>
      <c r="E2697" s="7" t="s">
        <v>95</v>
      </c>
      <c r="F2697" t="s">
        <v>2507</v>
      </c>
      <c r="G2697" t="s">
        <v>2508</v>
      </c>
      <c r="H2697" t="s">
        <v>4425</v>
      </c>
      <c r="I2697" t="s">
        <v>186</v>
      </c>
      <c r="J2697" t="s">
        <v>99</v>
      </c>
      <c r="K2697" t="s">
        <v>187</v>
      </c>
      <c r="L2697">
        <v>37.017252952100002</v>
      </c>
      <c r="M2697">
        <v>-119.4270357214</v>
      </c>
      <c r="N2697" s="7" t="s">
        <v>2291</v>
      </c>
      <c r="O2697" s="7" t="s">
        <v>4426</v>
      </c>
      <c r="P2697" s="7" t="s">
        <v>2293</v>
      </c>
      <c r="Q2697" s="7" t="s">
        <v>141</v>
      </c>
      <c r="R2697" s="7">
        <v>163</v>
      </c>
      <c r="S2697" s="7">
        <v>569</v>
      </c>
      <c r="T2697" s="7" t="s">
        <v>220</v>
      </c>
      <c r="U2697" s="7"/>
      <c r="V2697" s="7" t="s">
        <v>200</v>
      </c>
      <c r="W2697" s="8">
        <v>2.6712121212121214</v>
      </c>
      <c r="X2697" s="8">
        <v>0</v>
      </c>
      <c r="Y2697" s="8">
        <v>0</v>
      </c>
      <c r="Z2697" s="8">
        <v>2.6712121212121214</v>
      </c>
      <c r="AA2697" s="8">
        <v>0</v>
      </c>
      <c r="AB2697" s="8">
        <v>0</v>
      </c>
      <c r="AC2697" s="8">
        <v>0</v>
      </c>
      <c r="AD2697" s="8">
        <v>0</v>
      </c>
      <c r="AE2697" s="8">
        <v>0</v>
      </c>
      <c r="AF2697" s="8">
        <v>0</v>
      </c>
      <c r="AG2697" s="8">
        <v>0</v>
      </c>
      <c r="AH2697" s="8">
        <v>0</v>
      </c>
      <c r="AI2697" s="8">
        <v>0</v>
      </c>
      <c r="AJ2697" s="8">
        <v>0</v>
      </c>
      <c r="AK2697" s="8">
        <v>0</v>
      </c>
      <c r="AL2697" s="8">
        <v>0</v>
      </c>
      <c r="AM2697" s="8">
        <v>0</v>
      </c>
      <c r="AN2697" s="8">
        <v>0</v>
      </c>
      <c r="AO2697" s="8">
        <v>0</v>
      </c>
      <c r="AP2697" s="8">
        <v>0</v>
      </c>
      <c r="AQ2697" s="8">
        <v>2.6712121212121218</v>
      </c>
      <c r="AR2697" s="8">
        <v>0</v>
      </c>
      <c r="AS2697" s="8">
        <v>0</v>
      </c>
      <c r="AT2697" s="8">
        <v>2.6712121212121218</v>
      </c>
      <c r="AU2697" s="7">
        <v>0</v>
      </c>
      <c r="AV2697" s="7">
        <v>0</v>
      </c>
      <c r="AW2697" s="7">
        <v>0</v>
      </c>
      <c r="AX2697" s="7">
        <v>0</v>
      </c>
      <c r="AY2697" s="7">
        <v>0</v>
      </c>
      <c r="AZ2697" s="7">
        <v>0</v>
      </c>
      <c r="BA2697" s="7">
        <v>0</v>
      </c>
      <c r="BB2697" s="7">
        <v>0</v>
      </c>
      <c r="BC2697" s="8">
        <v>0</v>
      </c>
      <c r="BD2697" s="8">
        <v>0</v>
      </c>
      <c r="BE2697" s="8">
        <v>0</v>
      </c>
      <c r="BF2697" s="8">
        <v>0</v>
      </c>
      <c r="BG2697" s="8">
        <v>0</v>
      </c>
      <c r="BH2697" s="8">
        <v>0</v>
      </c>
      <c r="BI2697" s="8">
        <v>0</v>
      </c>
      <c r="BJ2697" s="8">
        <v>0</v>
      </c>
      <c r="BK2697" s="8">
        <v>0</v>
      </c>
      <c r="BL2697" s="8">
        <v>0</v>
      </c>
      <c r="BM2697" s="8">
        <v>0</v>
      </c>
      <c r="BN2697" s="8">
        <v>0</v>
      </c>
      <c r="BO2697" s="8">
        <v>0</v>
      </c>
      <c r="BP2697" s="8">
        <v>0</v>
      </c>
      <c r="BQ2697" s="8">
        <v>0</v>
      </c>
      <c r="BR2697" s="8">
        <v>0</v>
      </c>
    </row>
    <row r="2698" spans="1:70" x14ac:dyDescent="0.25">
      <c r="A2698" s="6">
        <v>35254247</v>
      </c>
      <c r="B2698" t="s">
        <v>4679</v>
      </c>
      <c r="C2698" s="7" t="s">
        <v>82</v>
      </c>
      <c r="D2698" s="7" t="s">
        <v>94</v>
      </c>
      <c r="E2698" s="7" t="s">
        <v>83</v>
      </c>
      <c r="F2698" t="s">
        <v>2507</v>
      </c>
      <c r="G2698" t="s">
        <v>2508</v>
      </c>
      <c r="H2698" t="s">
        <v>4425</v>
      </c>
      <c r="I2698" t="s">
        <v>186</v>
      </c>
      <c r="J2698" t="s">
        <v>99</v>
      </c>
      <c r="K2698" t="s">
        <v>187</v>
      </c>
      <c r="L2698">
        <v>37.017252952100002</v>
      </c>
      <c r="M2698">
        <v>-119.4270357214</v>
      </c>
      <c r="N2698" s="7" t="s">
        <v>2291</v>
      </c>
      <c r="O2698" s="7" t="s">
        <v>4426</v>
      </c>
      <c r="P2698" s="7" t="s">
        <v>2293</v>
      </c>
      <c r="Q2698" s="7" t="s">
        <v>141</v>
      </c>
      <c r="R2698" s="7">
        <v>163</v>
      </c>
      <c r="S2698" s="7">
        <v>569</v>
      </c>
      <c r="T2698" s="7" t="s">
        <v>220</v>
      </c>
      <c r="U2698" s="7"/>
      <c r="V2698" s="7" t="s">
        <v>3749</v>
      </c>
      <c r="W2698" s="8">
        <v>1.95</v>
      </c>
      <c r="X2698" s="8">
        <v>0</v>
      </c>
      <c r="Y2698" s="8">
        <v>0</v>
      </c>
      <c r="Z2698" s="8">
        <v>1.95</v>
      </c>
      <c r="AA2698" s="8">
        <v>0</v>
      </c>
      <c r="AB2698" s="8">
        <v>0</v>
      </c>
      <c r="AC2698" s="8">
        <v>0</v>
      </c>
      <c r="AD2698" s="8">
        <v>0</v>
      </c>
      <c r="AE2698" s="8">
        <v>0</v>
      </c>
      <c r="AF2698" s="8">
        <v>0</v>
      </c>
      <c r="AG2698" s="8">
        <v>0</v>
      </c>
      <c r="AH2698" s="8">
        <v>0</v>
      </c>
      <c r="AI2698" s="8">
        <v>0</v>
      </c>
      <c r="AJ2698" s="8">
        <v>0</v>
      </c>
      <c r="AK2698" s="8">
        <v>0</v>
      </c>
      <c r="AL2698" s="8">
        <v>0</v>
      </c>
      <c r="AM2698" s="8">
        <v>0</v>
      </c>
      <c r="AN2698" s="8">
        <v>0</v>
      </c>
      <c r="AO2698" s="8">
        <v>0</v>
      </c>
      <c r="AP2698" s="8">
        <v>0</v>
      </c>
      <c r="AQ2698" s="8">
        <v>0</v>
      </c>
      <c r="AR2698" s="8">
        <v>0</v>
      </c>
      <c r="AS2698" s="8">
        <v>0</v>
      </c>
      <c r="AT2698" s="8">
        <v>0</v>
      </c>
      <c r="AU2698" s="7">
        <v>0</v>
      </c>
      <c r="AV2698" s="7">
        <v>0</v>
      </c>
      <c r="AW2698" s="7">
        <v>0</v>
      </c>
      <c r="AX2698" s="7">
        <v>0</v>
      </c>
      <c r="AY2698" s="7">
        <v>0</v>
      </c>
      <c r="AZ2698" s="7">
        <v>0</v>
      </c>
      <c r="BA2698" s="7">
        <v>0</v>
      </c>
      <c r="BB2698" s="7">
        <v>0</v>
      </c>
      <c r="BC2698" s="8">
        <v>1.95</v>
      </c>
      <c r="BD2698" s="8">
        <v>0</v>
      </c>
      <c r="BE2698" s="8">
        <v>0</v>
      </c>
      <c r="BF2698" s="8">
        <v>1.95</v>
      </c>
      <c r="BG2698" s="8">
        <v>0</v>
      </c>
      <c r="BH2698" s="8">
        <v>0</v>
      </c>
      <c r="BI2698" s="8">
        <v>0</v>
      </c>
      <c r="BJ2698" s="8">
        <v>0</v>
      </c>
      <c r="BK2698" s="8">
        <v>0</v>
      </c>
      <c r="BL2698" s="8">
        <v>0</v>
      </c>
      <c r="BM2698" s="8">
        <v>0</v>
      </c>
      <c r="BN2698" s="8">
        <v>0</v>
      </c>
      <c r="BO2698" s="8">
        <v>0</v>
      </c>
      <c r="BP2698" s="8">
        <v>0</v>
      </c>
      <c r="BQ2698" s="8">
        <v>0</v>
      </c>
      <c r="BR2698" s="8">
        <v>0</v>
      </c>
    </row>
    <row r="2699" spans="1:70" x14ac:dyDescent="0.25">
      <c r="A2699" s="6">
        <v>35343632</v>
      </c>
      <c r="B2699" t="s">
        <v>4680</v>
      </c>
      <c r="C2699" s="7" t="s">
        <v>137</v>
      </c>
      <c r="D2699" s="7" t="s">
        <v>94</v>
      </c>
      <c r="E2699" s="7" t="s">
        <v>95</v>
      </c>
      <c r="F2699" t="s">
        <v>2507</v>
      </c>
      <c r="G2699" t="s">
        <v>2508</v>
      </c>
      <c r="H2699" t="s">
        <v>3408</v>
      </c>
      <c r="I2699" t="s">
        <v>1413</v>
      </c>
      <c r="J2699" t="s">
        <v>99</v>
      </c>
      <c r="K2699" t="s">
        <v>957</v>
      </c>
      <c r="L2699">
        <v>38.513520780699999</v>
      </c>
      <c r="M2699">
        <v>-120.84910231320001</v>
      </c>
      <c r="N2699" s="7"/>
      <c r="O2699" s="7"/>
      <c r="P2699" s="7"/>
      <c r="Q2699" s="7"/>
      <c r="R2699" s="7"/>
      <c r="S2699" s="7"/>
      <c r="T2699" s="7"/>
      <c r="U2699" s="7"/>
      <c r="V2699" s="7" t="s">
        <v>113</v>
      </c>
      <c r="W2699" s="8">
        <v>0</v>
      </c>
      <c r="X2699" s="8">
        <v>0</v>
      </c>
      <c r="Y2699" s="8">
        <v>0</v>
      </c>
      <c r="Z2699" s="8">
        <v>0</v>
      </c>
      <c r="AA2699" s="8">
        <v>0</v>
      </c>
      <c r="AB2699" s="8">
        <v>0</v>
      </c>
      <c r="AC2699" s="8">
        <v>0</v>
      </c>
      <c r="AD2699" s="8">
        <v>0</v>
      </c>
      <c r="AE2699" s="8">
        <v>0</v>
      </c>
      <c r="AF2699" s="8">
        <v>0</v>
      </c>
      <c r="AG2699" s="8">
        <v>0</v>
      </c>
      <c r="AH2699" s="8">
        <v>0</v>
      </c>
      <c r="AI2699" s="8">
        <v>0</v>
      </c>
      <c r="AJ2699" s="8">
        <v>0</v>
      </c>
      <c r="AK2699" s="8">
        <v>0</v>
      </c>
      <c r="AL2699" s="8">
        <v>0</v>
      </c>
      <c r="AM2699" s="8">
        <v>0</v>
      </c>
      <c r="AN2699" s="8">
        <v>0</v>
      </c>
      <c r="AO2699" s="8">
        <v>0</v>
      </c>
      <c r="AP2699" s="8">
        <v>0</v>
      </c>
      <c r="AQ2699" s="8">
        <v>0</v>
      </c>
      <c r="AR2699" s="8">
        <v>0</v>
      </c>
      <c r="AS2699" s="8">
        <v>0</v>
      </c>
      <c r="AT2699" s="8">
        <v>0</v>
      </c>
      <c r="AU2699" s="7">
        <v>0</v>
      </c>
      <c r="AV2699" s="7">
        <v>0</v>
      </c>
      <c r="AW2699" s="7">
        <v>0</v>
      </c>
      <c r="AX2699" s="7">
        <v>0</v>
      </c>
      <c r="AY2699" s="7">
        <v>0</v>
      </c>
      <c r="AZ2699" s="7">
        <v>0</v>
      </c>
      <c r="BA2699" s="7">
        <v>0</v>
      </c>
      <c r="BB2699" s="7">
        <v>0</v>
      </c>
      <c r="BC2699" s="8">
        <v>0</v>
      </c>
      <c r="BD2699" s="8">
        <v>0</v>
      </c>
      <c r="BE2699" s="8">
        <v>0</v>
      </c>
      <c r="BF2699" s="8">
        <v>0</v>
      </c>
      <c r="BG2699" s="8">
        <v>0</v>
      </c>
      <c r="BH2699" s="8">
        <v>0</v>
      </c>
      <c r="BI2699" s="8">
        <v>0</v>
      </c>
      <c r="BJ2699" s="8">
        <v>0</v>
      </c>
      <c r="BK2699" s="8">
        <v>0</v>
      </c>
      <c r="BL2699" s="8">
        <v>0</v>
      </c>
      <c r="BM2699" s="8">
        <v>0</v>
      </c>
      <c r="BN2699" s="8">
        <v>0</v>
      </c>
      <c r="BO2699" s="8">
        <v>0</v>
      </c>
      <c r="BP2699" s="8">
        <v>0</v>
      </c>
      <c r="BQ2699" s="8">
        <v>0</v>
      </c>
      <c r="BR2699" s="8">
        <v>0</v>
      </c>
    </row>
    <row r="2700" spans="1:70" x14ac:dyDescent="0.25">
      <c r="A2700" s="6">
        <v>35294275</v>
      </c>
      <c r="B2700" t="s">
        <v>4681</v>
      </c>
      <c r="C2700" s="7" t="s">
        <v>93</v>
      </c>
      <c r="D2700" s="7" t="s">
        <v>94</v>
      </c>
      <c r="E2700" s="7" t="s">
        <v>95</v>
      </c>
      <c r="F2700" t="s">
        <v>2507</v>
      </c>
      <c r="G2700" t="s">
        <v>2508</v>
      </c>
      <c r="H2700" t="s">
        <v>2144</v>
      </c>
      <c r="I2700" t="s">
        <v>152</v>
      </c>
      <c r="J2700" t="s">
        <v>153</v>
      </c>
      <c r="K2700" t="s">
        <v>154</v>
      </c>
      <c r="L2700">
        <v>38.598960461300003</v>
      </c>
      <c r="M2700">
        <v>-122.6196647555</v>
      </c>
      <c r="N2700" s="7"/>
      <c r="O2700" s="7"/>
      <c r="P2700" s="7"/>
      <c r="Q2700" s="7"/>
      <c r="R2700" s="7"/>
      <c r="S2700" s="7"/>
      <c r="T2700" s="7"/>
      <c r="U2700" s="7"/>
      <c r="V2700" s="7" t="s">
        <v>101</v>
      </c>
      <c r="W2700" s="8">
        <v>0.35530303030303029</v>
      </c>
      <c r="X2700" s="8">
        <v>0</v>
      </c>
      <c r="Y2700" s="8">
        <v>0</v>
      </c>
      <c r="Z2700" s="8">
        <v>0.35530303030303029</v>
      </c>
      <c r="AA2700" s="8">
        <v>0</v>
      </c>
      <c r="AB2700" s="8">
        <v>0</v>
      </c>
      <c r="AC2700" s="8">
        <v>0</v>
      </c>
      <c r="AD2700" s="8">
        <v>0</v>
      </c>
      <c r="AE2700" s="8">
        <v>0.35530303030303034</v>
      </c>
      <c r="AF2700" s="8">
        <v>0</v>
      </c>
      <c r="AG2700" s="8">
        <v>0</v>
      </c>
      <c r="AH2700" s="8">
        <v>0.35530303030303034</v>
      </c>
      <c r="AI2700" s="8">
        <v>0</v>
      </c>
      <c r="AJ2700" s="8">
        <v>0</v>
      </c>
      <c r="AK2700" s="8">
        <v>0</v>
      </c>
      <c r="AL2700" s="8">
        <v>0</v>
      </c>
      <c r="AM2700" s="8">
        <v>0</v>
      </c>
      <c r="AN2700" s="8">
        <v>0</v>
      </c>
      <c r="AO2700" s="8">
        <v>0</v>
      </c>
      <c r="AP2700" s="8">
        <v>0</v>
      </c>
      <c r="AQ2700" s="8">
        <v>0</v>
      </c>
      <c r="AR2700" s="8">
        <v>0</v>
      </c>
      <c r="AS2700" s="8">
        <v>0</v>
      </c>
      <c r="AT2700" s="8">
        <v>0</v>
      </c>
      <c r="AU2700" s="7">
        <v>0</v>
      </c>
      <c r="AV2700" s="7">
        <v>0</v>
      </c>
      <c r="AW2700" s="7">
        <v>0</v>
      </c>
      <c r="AX2700" s="7">
        <v>0</v>
      </c>
      <c r="AY2700" s="7">
        <v>0</v>
      </c>
      <c r="AZ2700" s="7">
        <v>0</v>
      </c>
      <c r="BA2700" s="7">
        <v>0</v>
      </c>
      <c r="BB2700" s="7">
        <v>0</v>
      </c>
      <c r="BC2700" s="8">
        <v>0</v>
      </c>
      <c r="BD2700" s="8">
        <v>0</v>
      </c>
      <c r="BE2700" s="8">
        <v>0</v>
      </c>
      <c r="BF2700" s="8">
        <v>0</v>
      </c>
      <c r="BG2700" s="8">
        <v>0</v>
      </c>
      <c r="BH2700" s="8">
        <v>0</v>
      </c>
      <c r="BI2700" s="8">
        <v>0</v>
      </c>
      <c r="BJ2700" s="8">
        <v>0</v>
      </c>
      <c r="BK2700" s="8">
        <v>0</v>
      </c>
      <c r="BL2700" s="8">
        <v>0</v>
      </c>
      <c r="BM2700" s="8">
        <v>0</v>
      </c>
      <c r="BN2700" s="8">
        <v>0</v>
      </c>
      <c r="BO2700" s="8">
        <v>0</v>
      </c>
      <c r="BP2700" s="8">
        <v>0</v>
      </c>
      <c r="BQ2700" s="8">
        <v>0</v>
      </c>
      <c r="BR2700" s="8">
        <v>0</v>
      </c>
    </row>
    <row r="2701" spans="1:70" x14ac:dyDescent="0.25">
      <c r="A2701" s="6">
        <v>35420747</v>
      </c>
      <c r="B2701" t="s">
        <v>4682</v>
      </c>
      <c r="C2701" s="7" t="s">
        <v>421</v>
      </c>
      <c r="D2701" s="7" t="s">
        <v>94</v>
      </c>
      <c r="E2701" s="7" t="s">
        <v>421</v>
      </c>
      <c r="H2701" t="s">
        <v>925</v>
      </c>
      <c r="I2701" t="s">
        <v>507</v>
      </c>
      <c r="J2701" t="s">
        <v>508</v>
      </c>
      <c r="K2701" t="s">
        <v>509</v>
      </c>
      <c r="L2701">
        <v>37.385127552299998</v>
      </c>
      <c r="M2701">
        <v>-122.2896974355</v>
      </c>
      <c r="N2701" s="7" t="s">
        <v>926</v>
      </c>
      <c r="O2701" s="7" t="s">
        <v>2505</v>
      </c>
      <c r="P2701" s="7" t="s">
        <v>928</v>
      </c>
      <c r="Q2701" s="7" t="s">
        <v>170</v>
      </c>
      <c r="R2701" s="7">
        <v>1145</v>
      </c>
      <c r="S2701" s="7">
        <v>1026</v>
      </c>
      <c r="T2701" s="7" t="s">
        <v>220</v>
      </c>
      <c r="U2701" s="7"/>
      <c r="V2701" s="7" t="s">
        <v>790</v>
      </c>
      <c r="W2701" s="8">
        <v>0</v>
      </c>
      <c r="X2701" s="8">
        <v>0</v>
      </c>
      <c r="Y2701" s="8">
        <v>0</v>
      </c>
      <c r="Z2701" s="8">
        <v>0</v>
      </c>
      <c r="AA2701" s="8">
        <v>0</v>
      </c>
      <c r="AB2701" s="8">
        <v>0</v>
      </c>
      <c r="AC2701" s="8">
        <v>0</v>
      </c>
      <c r="AD2701" s="8">
        <v>0</v>
      </c>
      <c r="AE2701" s="8">
        <v>0</v>
      </c>
      <c r="AF2701" s="8">
        <v>0</v>
      </c>
      <c r="AG2701" s="8">
        <v>0</v>
      </c>
      <c r="AH2701" s="8">
        <v>0</v>
      </c>
      <c r="AI2701" s="8">
        <v>0</v>
      </c>
      <c r="AJ2701" s="8">
        <v>0</v>
      </c>
      <c r="AK2701" s="8">
        <v>0</v>
      </c>
      <c r="AL2701" s="8">
        <v>0</v>
      </c>
      <c r="AM2701" s="8">
        <v>0</v>
      </c>
      <c r="AN2701" s="8">
        <v>0</v>
      </c>
      <c r="AO2701" s="8">
        <v>0</v>
      </c>
      <c r="AP2701" s="8">
        <v>0</v>
      </c>
      <c r="AQ2701" s="8">
        <v>0</v>
      </c>
      <c r="AR2701" s="8">
        <v>0</v>
      </c>
      <c r="AS2701" s="8">
        <v>0</v>
      </c>
      <c r="AT2701" s="8">
        <v>0</v>
      </c>
      <c r="AU2701" s="7">
        <v>0</v>
      </c>
      <c r="AV2701" s="7">
        <v>0</v>
      </c>
      <c r="AW2701" s="7">
        <v>0</v>
      </c>
      <c r="AX2701" s="7">
        <v>0</v>
      </c>
      <c r="AY2701" s="7">
        <v>0</v>
      </c>
      <c r="AZ2701" s="7">
        <v>0</v>
      </c>
      <c r="BA2701" s="7">
        <v>0</v>
      </c>
      <c r="BB2701" s="7">
        <v>0</v>
      </c>
      <c r="BC2701" s="8">
        <v>0</v>
      </c>
      <c r="BD2701" s="8">
        <v>0</v>
      </c>
      <c r="BE2701" s="8">
        <v>0</v>
      </c>
      <c r="BF2701" s="8">
        <v>0</v>
      </c>
      <c r="BG2701" s="8">
        <v>0</v>
      </c>
      <c r="BH2701" s="8">
        <v>0</v>
      </c>
      <c r="BI2701" s="8">
        <v>0</v>
      </c>
      <c r="BJ2701" s="8">
        <v>0</v>
      </c>
      <c r="BK2701" s="8">
        <v>0</v>
      </c>
      <c r="BL2701" s="8">
        <v>0</v>
      </c>
      <c r="BM2701" s="8">
        <v>0</v>
      </c>
      <c r="BN2701" s="8">
        <v>0</v>
      </c>
      <c r="BO2701" s="8">
        <v>0</v>
      </c>
      <c r="BP2701" s="8">
        <v>0</v>
      </c>
      <c r="BQ2701" s="8">
        <v>0</v>
      </c>
      <c r="BR2701" s="8">
        <v>0</v>
      </c>
    </row>
  </sheetData>
  <mergeCells count="11">
    <mergeCell ref="AY2:BB2"/>
    <mergeCell ref="BC2:BF2"/>
    <mergeCell ref="BG2:BJ2"/>
    <mergeCell ref="BK2:BN2"/>
    <mergeCell ref="BO2:BR2"/>
    <mergeCell ref="AU2:AX2"/>
    <mergeCell ref="AA2:AD2"/>
    <mergeCell ref="AE2:AH2"/>
    <mergeCell ref="AI2:AL2"/>
    <mergeCell ref="AM2:AP2"/>
    <mergeCell ref="AQ2:AT2"/>
  </mergeCells>
  <pageMargins left="0.7" right="0.7" top="0.75" bottom="0.75" header="0.3" footer="0.3"/>
  <pageSetup orientation="portrait" r:id="rId1"/>
  <headerFooter>
    <oddHeader>&amp;RWMP-Discovery2023_DR_OEIS_004-Q009Atch01</oddHeader>
    <oddFooter>&amp;C&amp;"Calibri"&amp;11&amp;K000000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88B93-E472-4B0C-87FA-D882FDCCEE99}">
  <dimension ref="A2:P1097"/>
  <sheetViews>
    <sheetView tabSelected="1" workbookViewId="0">
      <selection activeCell="J2" sqref="J2"/>
    </sheetView>
  </sheetViews>
  <sheetFormatPr defaultRowHeight="15" x14ac:dyDescent="0.25"/>
  <cols>
    <col min="1" max="1" width="9" bestFit="1" customWidth="1"/>
    <col min="2" max="2" width="47.5703125" bestFit="1" customWidth="1"/>
    <col min="3" max="3" width="11.42578125" bestFit="1" customWidth="1"/>
    <col min="4" max="4" width="32" bestFit="1" customWidth="1"/>
    <col min="5" max="5" width="26.85546875" bestFit="1" customWidth="1"/>
    <col min="7" max="12" width="13.140625" bestFit="1" customWidth="1"/>
    <col min="13" max="13" width="12.85546875" bestFit="1" customWidth="1"/>
    <col min="14" max="16" width="13" bestFit="1" customWidth="1"/>
  </cols>
  <sheetData>
    <row r="2" spans="1:16" ht="30" x14ac:dyDescent="0.25">
      <c r="A2" s="9" t="s">
        <v>0</v>
      </c>
      <c r="B2" s="10" t="s">
        <v>1</v>
      </c>
      <c r="C2" s="10" t="s">
        <v>13</v>
      </c>
      <c r="D2" s="11" t="s">
        <v>14</v>
      </c>
      <c r="E2" s="11" t="s">
        <v>15</v>
      </c>
      <c r="F2" s="11" t="s">
        <v>22</v>
      </c>
      <c r="G2" s="11" t="s">
        <v>4683</v>
      </c>
      <c r="H2" s="11" t="s">
        <v>4684</v>
      </c>
      <c r="I2" s="11" t="s">
        <v>4685</v>
      </c>
      <c r="J2" s="11" t="s">
        <v>4686</v>
      </c>
      <c r="K2" s="11" t="s">
        <v>4687</v>
      </c>
      <c r="L2" s="11" t="s">
        <v>4688</v>
      </c>
      <c r="M2" s="11" t="s">
        <v>4689</v>
      </c>
      <c r="N2" s="11" t="s">
        <v>4690</v>
      </c>
      <c r="O2" s="11" t="s">
        <v>4691</v>
      </c>
      <c r="P2" s="11" t="s">
        <v>4692</v>
      </c>
    </row>
    <row r="3" spans="1:16" x14ac:dyDescent="0.25">
      <c r="A3" s="12">
        <v>35264250</v>
      </c>
      <c r="B3" s="13" t="s">
        <v>114</v>
      </c>
      <c r="C3" s="14" t="s">
        <v>119</v>
      </c>
      <c r="D3" s="14" t="s">
        <v>120</v>
      </c>
      <c r="E3" s="14" t="s">
        <v>121</v>
      </c>
      <c r="F3" s="15">
        <v>0.15473484848484848</v>
      </c>
      <c r="G3" s="15">
        <v>0</v>
      </c>
      <c r="H3" s="15">
        <v>0</v>
      </c>
      <c r="I3" s="15">
        <v>0</v>
      </c>
      <c r="J3" s="15">
        <v>0.1547348484848485</v>
      </c>
      <c r="K3" s="15">
        <v>0</v>
      </c>
      <c r="L3" s="14">
        <v>0</v>
      </c>
      <c r="M3" s="14">
        <v>0</v>
      </c>
      <c r="N3" s="15">
        <v>0</v>
      </c>
      <c r="O3" s="15">
        <v>0</v>
      </c>
      <c r="P3" s="15">
        <v>0</v>
      </c>
    </row>
    <row r="4" spans="1:16" x14ac:dyDescent="0.25">
      <c r="A4" s="12">
        <v>35270706</v>
      </c>
      <c r="B4" s="13" t="s">
        <v>125</v>
      </c>
      <c r="C4" s="14" t="s">
        <v>119</v>
      </c>
      <c r="D4" s="14" t="s">
        <v>120</v>
      </c>
      <c r="E4" s="14" t="s">
        <v>121</v>
      </c>
      <c r="F4" s="15">
        <v>0.10416666666666667</v>
      </c>
      <c r="G4" s="15">
        <v>0</v>
      </c>
      <c r="H4" s="15">
        <v>0</v>
      </c>
      <c r="I4" s="15">
        <v>0</v>
      </c>
      <c r="J4" s="15">
        <v>0.10416666666666666</v>
      </c>
      <c r="K4" s="15">
        <v>0</v>
      </c>
      <c r="L4" s="14">
        <v>0</v>
      </c>
      <c r="M4" s="14">
        <v>0</v>
      </c>
      <c r="N4" s="15">
        <v>0</v>
      </c>
      <c r="O4" s="15">
        <v>0</v>
      </c>
      <c r="P4" s="15">
        <v>0</v>
      </c>
    </row>
    <row r="5" spans="1:16" x14ac:dyDescent="0.25">
      <c r="A5" s="12">
        <v>35284827</v>
      </c>
      <c r="B5" s="13" t="s">
        <v>135</v>
      </c>
      <c r="C5" s="14" t="s">
        <v>131</v>
      </c>
      <c r="D5" s="14" t="s">
        <v>132</v>
      </c>
      <c r="E5" s="14" t="s">
        <v>133</v>
      </c>
      <c r="F5" s="15">
        <v>1.2553030303030304</v>
      </c>
      <c r="G5" s="15">
        <v>0</v>
      </c>
      <c r="H5" s="15">
        <v>0</v>
      </c>
      <c r="I5" s="15">
        <v>0</v>
      </c>
      <c r="J5" s="15">
        <v>1.2553030303030301</v>
      </c>
      <c r="K5" s="15">
        <v>0</v>
      </c>
      <c r="L5" s="14">
        <v>0</v>
      </c>
      <c r="M5" s="14">
        <v>0</v>
      </c>
      <c r="N5" s="15">
        <v>0</v>
      </c>
      <c r="O5" s="15">
        <v>0</v>
      </c>
      <c r="P5" s="15">
        <v>0</v>
      </c>
    </row>
    <row r="6" spans="1:16" x14ac:dyDescent="0.25">
      <c r="A6" s="12">
        <v>31415330</v>
      </c>
      <c r="B6" s="13" t="s">
        <v>142</v>
      </c>
      <c r="C6" s="14" t="s">
        <v>274</v>
      </c>
      <c r="D6" s="14"/>
      <c r="E6" s="14" t="s">
        <v>4693</v>
      </c>
      <c r="F6" s="15">
        <v>4.6128787878787882</v>
      </c>
      <c r="G6" s="15">
        <v>0</v>
      </c>
      <c r="H6" s="15">
        <v>4.6128787878787874</v>
      </c>
      <c r="I6" s="15">
        <v>0</v>
      </c>
      <c r="J6" s="15">
        <v>0</v>
      </c>
      <c r="K6" s="15">
        <v>0</v>
      </c>
      <c r="L6" s="14">
        <v>0</v>
      </c>
      <c r="M6" s="14">
        <v>0</v>
      </c>
      <c r="N6" s="15">
        <v>0</v>
      </c>
      <c r="O6" s="15">
        <v>0</v>
      </c>
      <c r="P6" s="15">
        <v>0</v>
      </c>
    </row>
    <row r="7" spans="1:16" x14ac:dyDescent="0.25">
      <c r="A7" s="12">
        <v>31511571</v>
      </c>
      <c r="B7" s="13" t="s">
        <v>149</v>
      </c>
      <c r="C7" s="14" t="s">
        <v>1579</v>
      </c>
      <c r="D7" s="14"/>
      <c r="E7" s="14" t="s">
        <v>4694</v>
      </c>
      <c r="F7" s="15">
        <v>27.294128787878787</v>
      </c>
      <c r="G7" s="15">
        <v>0</v>
      </c>
      <c r="H7" s="15">
        <v>0</v>
      </c>
      <c r="I7" s="15">
        <v>27.294128787878787</v>
      </c>
      <c r="J7" s="15">
        <v>0</v>
      </c>
      <c r="K7" s="15">
        <v>0</v>
      </c>
      <c r="L7" s="14">
        <v>0</v>
      </c>
      <c r="M7" s="14">
        <v>0</v>
      </c>
      <c r="N7" s="15">
        <v>0</v>
      </c>
      <c r="O7" s="15">
        <v>0</v>
      </c>
      <c r="P7" s="15">
        <v>0</v>
      </c>
    </row>
    <row r="8" spans="1:16" x14ac:dyDescent="0.25">
      <c r="A8" s="12">
        <v>35193574</v>
      </c>
      <c r="B8" s="13" t="s">
        <v>155</v>
      </c>
      <c r="C8" s="14"/>
      <c r="D8" s="14"/>
      <c r="E8" s="14" t="s">
        <v>4695</v>
      </c>
      <c r="F8" s="15">
        <v>10.044886363636364</v>
      </c>
      <c r="G8" s="15">
        <v>0</v>
      </c>
      <c r="H8" s="15">
        <v>0</v>
      </c>
      <c r="I8" s="15">
        <v>10.044886363636364</v>
      </c>
      <c r="J8" s="15">
        <v>0</v>
      </c>
      <c r="K8" s="15">
        <v>0</v>
      </c>
      <c r="L8" s="14">
        <v>0</v>
      </c>
      <c r="M8" s="14">
        <v>0</v>
      </c>
      <c r="N8" s="15">
        <v>0</v>
      </c>
      <c r="O8" s="15">
        <v>0</v>
      </c>
      <c r="P8" s="15">
        <v>0</v>
      </c>
    </row>
    <row r="9" spans="1:16" x14ac:dyDescent="0.25">
      <c r="A9" s="12">
        <v>35193585</v>
      </c>
      <c r="B9" s="13" t="s">
        <v>160</v>
      </c>
      <c r="C9" s="14" t="s">
        <v>4696</v>
      </c>
      <c r="D9" s="14"/>
      <c r="E9" s="14" t="s">
        <v>4697</v>
      </c>
      <c r="F9" s="15">
        <v>0.94034090909090906</v>
      </c>
      <c r="G9" s="15">
        <v>0</v>
      </c>
      <c r="H9" s="15">
        <v>0</v>
      </c>
      <c r="I9" s="15">
        <v>0.94034090909090906</v>
      </c>
      <c r="J9" s="15">
        <v>0</v>
      </c>
      <c r="K9" s="15">
        <v>0</v>
      </c>
      <c r="L9" s="14">
        <v>0</v>
      </c>
      <c r="M9" s="14">
        <v>0</v>
      </c>
      <c r="N9" s="15">
        <v>0</v>
      </c>
      <c r="O9" s="15">
        <v>0</v>
      </c>
      <c r="P9" s="15">
        <v>0</v>
      </c>
    </row>
    <row r="10" spans="1:16" x14ac:dyDescent="0.25">
      <c r="A10" s="12">
        <v>35193614</v>
      </c>
      <c r="B10" s="13" t="s">
        <v>164</v>
      </c>
      <c r="C10" s="14" t="s">
        <v>2588</v>
      </c>
      <c r="D10" s="14"/>
      <c r="E10" s="14" t="s">
        <v>4698</v>
      </c>
      <c r="F10" s="15">
        <v>13.068560606060606</v>
      </c>
      <c r="G10" s="15">
        <v>0</v>
      </c>
      <c r="H10" s="15">
        <v>0</v>
      </c>
      <c r="I10" s="15">
        <v>13.068560606060606</v>
      </c>
      <c r="J10" s="15">
        <v>0</v>
      </c>
      <c r="K10" s="15">
        <v>0</v>
      </c>
      <c r="L10" s="14">
        <v>0</v>
      </c>
      <c r="M10" s="14">
        <v>0</v>
      </c>
      <c r="N10" s="15">
        <v>0</v>
      </c>
      <c r="O10" s="15">
        <v>0</v>
      </c>
      <c r="P10" s="15">
        <v>0</v>
      </c>
    </row>
    <row r="11" spans="1:16" x14ac:dyDescent="0.25">
      <c r="A11" s="12">
        <v>35193618</v>
      </c>
      <c r="B11" s="13" t="s">
        <v>167</v>
      </c>
      <c r="C11" s="14" t="s">
        <v>4008</v>
      </c>
      <c r="D11" s="14"/>
      <c r="E11" s="14" t="s">
        <v>4699</v>
      </c>
      <c r="F11" s="15">
        <v>13.857765151515151</v>
      </c>
      <c r="G11" s="15">
        <v>0</v>
      </c>
      <c r="H11" s="15">
        <v>0</v>
      </c>
      <c r="I11" s="15">
        <v>13.857765151515151</v>
      </c>
      <c r="J11" s="15">
        <v>0</v>
      </c>
      <c r="K11" s="15">
        <v>0</v>
      </c>
      <c r="L11" s="14">
        <v>0</v>
      </c>
      <c r="M11" s="14">
        <v>0</v>
      </c>
      <c r="N11" s="15">
        <v>0</v>
      </c>
      <c r="O11" s="15">
        <v>0</v>
      </c>
      <c r="P11" s="15">
        <v>0</v>
      </c>
    </row>
    <row r="12" spans="1:16" x14ac:dyDescent="0.25">
      <c r="A12" s="12">
        <v>35194291</v>
      </c>
      <c r="B12" s="13" t="s">
        <v>171</v>
      </c>
      <c r="C12" s="14" t="s">
        <v>1071</v>
      </c>
      <c r="D12" s="14"/>
      <c r="E12" s="14" t="s">
        <v>4700</v>
      </c>
      <c r="F12" s="15">
        <v>7.7659090909090907</v>
      </c>
      <c r="G12" s="15">
        <v>0</v>
      </c>
      <c r="H12" s="15">
        <v>0</v>
      </c>
      <c r="I12" s="15">
        <v>7.7659090909090907</v>
      </c>
      <c r="J12" s="15">
        <v>0</v>
      </c>
      <c r="K12" s="15">
        <v>0</v>
      </c>
      <c r="L12" s="14">
        <v>0</v>
      </c>
      <c r="M12" s="14">
        <v>0</v>
      </c>
      <c r="N12" s="15">
        <v>0</v>
      </c>
      <c r="O12" s="15">
        <v>0</v>
      </c>
      <c r="P12" s="15">
        <v>0</v>
      </c>
    </row>
    <row r="13" spans="1:16" x14ac:dyDescent="0.25">
      <c r="A13" s="12">
        <v>35199565</v>
      </c>
      <c r="B13" s="13" t="s">
        <v>177</v>
      </c>
      <c r="C13" s="14" t="s">
        <v>233</v>
      </c>
      <c r="D13" s="14"/>
      <c r="E13" s="14" t="s">
        <v>4701</v>
      </c>
      <c r="F13" s="15">
        <v>28.895265151515151</v>
      </c>
      <c r="G13" s="15">
        <v>0</v>
      </c>
      <c r="H13" s="15">
        <v>0</v>
      </c>
      <c r="I13" s="15">
        <v>26.750757575757575</v>
      </c>
      <c r="J13" s="15">
        <v>2.1445075757575758</v>
      </c>
      <c r="K13" s="15">
        <v>0</v>
      </c>
      <c r="L13" s="14">
        <v>0</v>
      </c>
      <c r="M13" s="14">
        <v>0</v>
      </c>
      <c r="N13" s="15">
        <v>0</v>
      </c>
      <c r="O13" s="15">
        <v>0</v>
      </c>
      <c r="P13" s="15">
        <v>0</v>
      </c>
    </row>
    <row r="14" spans="1:16" x14ac:dyDescent="0.25">
      <c r="A14" s="12">
        <v>35199649</v>
      </c>
      <c r="B14" s="13" t="s">
        <v>181</v>
      </c>
      <c r="C14" s="14" t="s">
        <v>4702</v>
      </c>
      <c r="D14" s="14"/>
      <c r="E14" s="14" t="s">
        <v>4703</v>
      </c>
      <c r="F14" s="15">
        <v>0.9579545454545455</v>
      </c>
      <c r="G14" s="15">
        <v>0</v>
      </c>
      <c r="H14" s="15">
        <v>0</v>
      </c>
      <c r="I14" s="15">
        <v>0.9579545454545455</v>
      </c>
      <c r="J14" s="15">
        <v>0</v>
      </c>
      <c r="K14" s="15">
        <v>0</v>
      </c>
      <c r="L14" s="14">
        <v>0</v>
      </c>
      <c r="M14" s="14">
        <v>0</v>
      </c>
      <c r="N14" s="15">
        <v>0</v>
      </c>
      <c r="O14" s="15">
        <v>0</v>
      </c>
      <c r="P14" s="15">
        <v>0</v>
      </c>
    </row>
    <row r="15" spans="1:16" x14ac:dyDescent="0.25">
      <c r="A15" s="12">
        <v>35199922</v>
      </c>
      <c r="B15" s="13" t="s">
        <v>185</v>
      </c>
      <c r="C15" s="14" t="s">
        <v>2291</v>
      </c>
      <c r="D15" s="14"/>
      <c r="E15" s="14" t="s">
        <v>4704</v>
      </c>
      <c r="F15" s="15">
        <v>17.26003787878788</v>
      </c>
      <c r="G15" s="15">
        <v>0</v>
      </c>
      <c r="H15" s="15">
        <v>0</v>
      </c>
      <c r="I15" s="15">
        <v>17.26003787878788</v>
      </c>
      <c r="J15" s="15">
        <v>0</v>
      </c>
      <c r="K15" s="15">
        <v>0</v>
      </c>
      <c r="L15" s="14">
        <v>0</v>
      </c>
      <c r="M15" s="14">
        <v>0</v>
      </c>
      <c r="N15" s="15">
        <v>0</v>
      </c>
      <c r="O15" s="15">
        <v>0</v>
      </c>
      <c r="P15" s="15">
        <v>0</v>
      </c>
    </row>
    <row r="16" spans="1:16" x14ac:dyDescent="0.25">
      <c r="A16" s="12">
        <v>35204191</v>
      </c>
      <c r="B16" s="13" t="s">
        <v>188</v>
      </c>
      <c r="C16" s="14" t="s">
        <v>4705</v>
      </c>
      <c r="D16" s="14"/>
      <c r="E16" s="14" t="s">
        <v>4706</v>
      </c>
      <c r="F16" s="15">
        <v>11.026704545454546</v>
      </c>
      <c r="G16" s="15">
        <v>0</v>
      </c>
      <c r="H16" s="15">
        <v>0</v>
      </c>
      <c r="I16" s="15">
        <v>11.026704545454546</v>
      </c>
      <c r="J16" s="15">
        <v>0</v>
      </c>
      <c r="K16" s="15">
        <v>0</v>
      </c>
      <c r="L16" s="14">
        <v>0</v>
      </c>
      <c r="M16" s="14">
        <v>0</v>
      </c>
      <c r="N16" s="15">
        <v>0</v>
      </c>
      <c r="O16" s="15">
        <v>0</v>
      </c>
      <c r="P16" s="15">
        <v>0</v>
      </c>
    </row>
    <row r="17" spans="1:16" x14ac:dyDescent="0.25">
      <c r="A17" s="12">
        <v>35204225</v>
      </c>
      <c r="B17" s="13" t="s">
        <v>190</v>
      </c>
      <c r="C17" s="14"/>
      <c r="D17" s="14"/>
      <c r="E17" s="14" t="s">
        <v>4707</v>
      </c>
      <c r="F17" s="15">
        <v>33.437878787878788</v>
      </c>
      <c r="G17" s="15">
        <v>0</v>
      </c>
      <c r="H17" s="15">
        <v>0</v>
      </c>
      <c r="I17" s="15">
        <v>33.437878787878788</v>
      </c>
      <c r="J17" s="15">
        <v>0</v>
      </c>
      <c r="K17" s="15">
        <v>0</v>
      </c>
      <c r="L17" s="14">
        <v>0</v>
      </c>
      <c r="M17" s="14">
        <v>0</v>
      </c>
      <c r="N17" s="15">
        <v>0</v>
      </c>
      <c r="O17" s="15">
        <v>0</v>
      </c>
      <c r="P17" s="15">
        <v>0</v>
      </c>
    </row>
    <row r="18" spans="1:16" x14ac:dyDescent="0.25">
      <c r="A18" s="12">
        <v>35204298</v>
      </c>
      <c r="B18" s="13" t="s">
        <v>192</v>
      </c>
      <c r="C18" s="14" t="s">
        <v>4708</v>
      </c>
      <c r="D18" s="14"/>
      <c r="E18" s="14" t="s">
        <v>4709</v>
      </c>
      <c r="F18" s="15">
        <v>2.500757575757576</v>
      </c>
      <c r="G18" s="15">
        <v>0</v>
      </c>
      <c r="H18" s="15">
        <v>0</v>
      </c>
      <c r="I18" s="15">
        <v>2.500757575757576</v>
      </c>
      <c r="J18" s="15">
        <v>0</v>
      </c>
      <c r="K18" s="15">
        <v>0</v>
      </c>
      <c r="L18" s="14">
        <v>0</v>
      </c>
      <c r="M18" s="14">
        <v>0</v>
      </c>
      <c r="N18" s="15">
        <v>0</v>
      </c>
      <c r="O18" s="15">
        <v>0</v>
      </c>
      <c r="P18" s="15">
        <v>0</v>
      </c>
    </row>
    <row r="19" spans="1:16" x14ac:dyDescent="0.25">
      <c r="A19" s="12">
        <v>35204446</v>
      </c>
      <c r="B19" s="13" t="s">
        <v>197</v>
      </c>
      <c r="C19" s="14"/>
      <c r="D19" s="14"/>
      <c r="E19" s="14" t="s">
        <v>4710</v>
      </c>
      <c r="F19" s="15">
        <v>20.252462121212123</v>
      </c>
      <c r="G19" s="15">
        <v>0</v>
      </c>
      <c r="H19" s="15">
        <v>0</v>
      </c>
      <c r="I19" s="15">
        <v>20.252462121212123</v>
      </c>
      <c r="J19" s="15">
        <v>0</v>
      </c>
      <c r="K19" s="15">
        <v>0</v>
      </c>
      <c r="L19" s="14">
        <v>0</v>
      </c>
      <c r="M19" s="14">
        <v>0</v>
      </c>
      <c r="N19" s="15">
        <v>0</v>
      </c>
      <c r="O19" s="15">
        <v>0</v>
      </c>
      <c r="P19" s="15">
        <v>0</v>
      </c>
    </row>
    <row r="20" spans="1:16" x14ac:dyDescent="0.25">
      <c r="A20" s="12">
        <v>35250987</v>
      </c>
      <c r="B20" s="13" t="s">
        <v>201</v>
      </c>
      <c r="C20" s="14" t="s">
        <v>203</v>
      </c>
      <c r="D20" s="14" t="s">
        <v>204</v>
      </c>
      <c r="E20" s="14" t="s">
        <v>205</v>
      </c>
      <c r="F20" s="15">
        <v>8.8257575757575757E-2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4">
        <v>0</v>
      </c>
      <c r="M20" s="14">
        <v>8.8257575757575757E-2</v>
      </c>
      <c r="N20" s="15">
        <v>0</v>
      </c>
      <c r="O20" s="15">
        <v>0</v>
      </c>
      <c r="P20" s="15">
        <v>0</v>
      </c>
    </row>
    <row r="21" spans="1:16" x14ac:dyDescent="0.25">
      <c r="A21" s="12">
        <v>35334406</v>
      </c>
      <c r="B21" s="13" t="s">
        <v>212</v>
      </c>
      <c r="C21" s="14" t="s">
        <v>203</v>
      </c>
      <c r="D21" s="14" t="s">
        <v>213</v>
      </c>
      <c r="E21" s="14" t="s">
        <v>210</v>
      </c>
      <c r="F21" s="15">
        <v>4.1477272727272731E-2</v>
      </c>
      <c r="G21" s="15">
        <v>0</v>
      </c>
      <c r="H21" s="15">
        <v>0</v>
      </c>
      <c r="I21" s="15">
        <v>0</v>
      </c>
      <c r="J21" s="15">
        <v>0</v>
      </c>
      <c r="K21" s="15">
        <v>4.1477272727272731E-2</v>
      </c>
      <c r="L21" s="14">
        <v>0</v>
      </c>
      <c r="M21" s="14">
        <v>0</v>
      </c>
      <c r="N21" s="15">
        <v>0</v>
      </c>
      <c r="O21" s="15">
        <v>0</v>
      </c>
      <c r="P21" s="15">
        <v>0</v>
      </c>
    </row>
    <row r="22" spans="1:16" x14ac:dyDescent="0.25">
      <c r="A22" s="12">
        <v>35342460</v>
      </c>
      <c r="B22" s="13" t="s">
        <v>226</v>
      </c>
      <c r="C22" s="14" t="s">
        <v>203</v>
      </c>
      <c r="D22" s="14" t="s">
        <v>219</v>
      </c>
      <c r="E22" s="14" t="s">
        <v>210</v>
      </c>
      <c r="F22" s="15">
        <v>0.59128787878787881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4">
        <v>0</v>
      </c>
      <c r="M22" s="14">
        <v>0.59128787878787881</v>
      </c>
      <c r="N22" s="15">
        <v>0</v>
      </c>
      <c r="O22" s="15">
        <v>0</v>
      </c>
      <c r="P22" s="15">
        <v>0</v>
      </c>
    </row>
    <row r="23" spans="1:16" x14ac:dyDescent="0.25">
      <c r="A23" s="12">
        <v>35263364</v>
      </c>
      <c r="B23" s="13" t="s">
        <v>227</v>
      </c>
      <c r="C23" s="14" t="s">
        <v>203</v>
      </c>
      <c r="D23" s="14" t="s">
        <v>228</v>
      </c>
      <c r="E23" s="14" t="s">
        <v>210</v>
      </c>
      <c r="F23" s="15">
        <v>0.38787878787878788</v>
      </c>
      <c r="G23" s="15">
        <v>0</v>
      </c>
      <c r="H23" s="15">
        <v>0</v>
      </c>
      <c r="I23" s="15">
        <v>0</v>
      </c>
      <c r="J23" s="15">
        <v>0</v>
      </c>
      <c r="K23" s="15">
        <v>0.38787878787878788</v>
      </c>
      <c r="L23" s="14">
        <v>0</v>
      </c>
      <c r="M23" s="14">
        <v>0</v>
      </c>
      <c r="N23" s="15">
        <v>0</v>
      </c>
      <c r="O23" s="15">
        <v>0</v>
      </c>
      <c r="P23" s="15">
        <v>0</v>
      </c>
    </row>
    <row r="24" spans="1:16" x14ac:dyDescent="0.25">
      <c r="A24" s="12">
        <v>35239462</v>
      </c>
      <c r="B24" s="13" t="s">
        <v>229</v>
      </c>
      <c r="C24" s="14" t="s">
        <v>203</v>
      </c>
      <c r="D24" s="14" t="s">
        <v>228</v>
      </c>
      <c r="E24" s="14" t="s">
        <v>210</v>
      </c>
      <c r="F24" s="15">
        <v>0.2878787878787879</v>
      </c>
      <c r="G24" s="15">
        <v>0</v>
      </c>
      <c r="H24" s="15">
        <v>0</v>
      </c>
      <c r="I24" s="15">
        <v>0</v>
      </c>
      <c r="J24" s="15">
        <v>0.22878787878787882</v>
      </c>
      <c r="K24" s="15">
        <v>5.909090909090909E-2</v>
      </c>
      <c r="L24" s="14">
        <v>0</v>
      </c>
      <c r="M24" s="14">
        <v>0</v>
      </c>
      <c r="N24" s="15">
        <v>0</v>
      </c>
      <c r="O24" s="15">
        <v>0</v>
      </c>
      <c r="P24" s="15">
        <v>0</v>
      </c>
    </row>
    <row r="25" spans="1:16" x14ac:dyDescent="0.25">
      <c r="A25" s="12">
        <v>35242673</v>
      </c>
      <c r="B25" s="13" t="s">
        <v>230</v>
      </c>
      <c r="C25" s="14" t="s">
        <v>203</v>
      </c>
      <c r="D25" s="14" t="s">
        <v>219</v>
      </c>
      <c r="E25" s="14" t="s">
        <v>210</v>
      </c>
      <c r="F25" s="15">
        <v>6.7234848484848481E-2</v>
      </c>
      <c r="G25" s="15">
        <v>0</v>
      </c>
      <c r="H25" s="15">
        <v>0</v>
      </c>
      <c r="I25" s="15">
        <v>0</v>
      </c>
      <c r="J25" s="15">
        <v>6.7234848484848481E-2</v>
      </c>
      <c r="K25" s="15">
        <v>0</v>
      </c>
      <c r="L25" s="14">
        <v>0</v>
      </c>
      <c r="M25" s="14">
        <v>0</v>
      </c>
      <c r="N25" s="15">
        <v>0</v>
      </c>
      <c r="O25" s="15">
        <v>0</v>
      </c>
      <c r="P25" s="15">
        <v>0</v>
      </c>
    </row>
    <row r="26" spans="1:16" x14ac:dyDescent="0.25">
      <c r="A26" s="12">
        <v>35222036</v>
      </c>
      <c r="B26" s="13" t="s">
        <v>231</v>
      </c>
      <c r="C26" s="14" t="s">
        <v>203</v>
      </c>
      <c r="D26" s="14" t="s">
        <v>228</v>
      </c>
      <c r="E26" s="14" t="s">
        <v>205</v>
      </c>
      <c r="F26" s="15">
        <v>0.50454545454545452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4">
        <v>0</v>
      </c>
      <c r="M26" s="14">
        <v>0.50454545454545452</v>
      </c>
      <c r="N26" s="15">
        <v>0</v>
      </c>
      <c r="O26" s="15">
        <v>0</v>
      </c>
      <c r="P26" s="15">
        <v>0</v>
      </c>
    </row>
    <row r="27" spans="1:16" x14ac:dyDescent="0.25">
      <c r="A27" s="12">
        <v>35223343</v>
      </c>
      <c r="B27" s="13" t="s">
        <v>237</v>
      </c>
      <c r="C27" s="14" t="s">
        <v>233</v>
      </c>
      <c r="D27" s="14" t="s">
        <v>234</v>
      </c>
      <c r="E27" s="14" t="s">
        <v>235</v>
      </c>
      <c r="F27" s="15">
        <v>9.46969696969697E-3</v>
      </c>
      <c r="G27" s="15">
        <v>0</v>
      </c>
      <c r="H27" s="15">
        <v>0</v>
      </c>
      <c r="I27" s="15">
        <v>0</v>
      </c>
      <c r="J27" s="15">
        <v>9.46969696969697E-3</v>
      </c>
      <c r="K27" s="15">
        <v>0</v>
      </c>
      <c r="L27" s="14">
        <v>0</v>
      </c>
      <c r="M27" s="14">
        <v>0</v>
      </c>
      <c r="N27" s="15">
        <v>0</v>
      </c>
      <c r="O27" s="15">
        <v>0</v>
      </c>
      <c r="P27" s="15">
        <v>0</v>
      </c>
    </row>
    <row r="28" spans="1:16" x14ac:dyDescent="0.25">
      <c r="A28" s="12">
        <v>35235674</v>
      </c>
      <c r="B28" s="13" t="s">
        <v>255</v>
      </c>
      <c r="C28" s="14" t="s">
        <v>233</v>
      </c>
      <c r="D28" s="14" t="s">
        <v>256</v>
      </c>
      <c r="E28" s="14" t="s">
        <v>235</v>
      </c>
      <c r="F28" s="15">
        <v>0.11079545454545454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4">
        <v>0</v>
      </c>
      <c r="M28" s="14">
        <v>0</v>
      </c>
      <c r="N28" s="15">
        <v>0</v>
      </c>
      <c r="O28" s="15">
        <v>0.11079545454545454</v>
      </c>
      <c r="P28" s="15">
        <v>0</v>
      </c>
    </row>
    <row r="29" spans="1:16" x14ac:dyDescent="0.25">
      <c r="A29" s="12">
        <v>35242420</v>
      </c>
      <c r="B29" s="13" t="s">
        <v>258</v>
      </c>
      <c r="C29" s="14" t="s">
        <v>233</v>
      </c>
      <c r="D29" s="14" t="s">
        <v>256</v>
      </c>
      <c r="E29" s="14" t="s">
        <v>235</v>
      </c>
      <c r="F29" s="15">
        <v>9.4696969696969696E-2</v>
      </c>
      <c r="G29" s="15">
        <v>0</v>
      </c>
      <c r="H29" s="15">
        <v>0</v>
      </c>
      <c r="I29" s="15">
        <v>0</v>
      </c>
      <c r="J29" s="15">
        <v>9.4696969696969696E-2</v>
      </c>
      <c r="K29" s="15">
        <v>0</v>
      </c>
      <c r="L29" s="14">
        <v>0</v>
      </c>
      <c r="M29" s="14">
        <v>0</v>
      </c>
      <c r="N29" s="15">
        <v>0</v>
      </c>
      <c r="O29" s="15">
        <v>0</v>
      </c>
      <c r="P29" s="15">
        <v>0</v>
      </c>
    </row>
    <row r="30" spans="1:16" x14ac:dyDescent="0.25">
      <c r="A30" s="12">
        <v>35241078</v>
      </c>
      <c r="B30" s="13" t="s">
        <v>259</v>
      </c>
      <c r="C30" s="14" t="s">
        <v>233</v>
      </c>
      <c r="D30" s="14" t="s">
        <v>256</v>
      </c>
      <c r="E30" s="14" t="s">
        <v>235</v>
      </c>
      <c r="F30" s="15">
        <v>0.18257575757575759</v>
      </c>
      <c r="G30" s="15">
        <v>0</v>
      </c>
      <c r="H30" s="15">
        <v>0</v>
      </c>
      <c r="I30" s="15">
        <v>0</v>
      </c>
      <c r="J30" s="15">
        <v>0.18257575757575756</v>
      </c>
      <c r="K30" s="15">
        <v>0</v>
      </c>
      <c r="L30" s="14">
        <v>0</v>
      </c>
      <c r="M30" s="14">
        <v>0</v>
      </c>
      <c r="N30" s="15">
        <v>0</v>
      </c>
      <c r="O30" s="15">
        <v>0</v>
      </c>
      <c r="P30" s="15">
        <v>0</v>
      </c>
    </row>
    <row r="31" spans="1:16" x14ac:dyDescent="0.25">
      <c r="A31" s="12">
        <v>35241079</v>
      </c>
      <c r="B31" s="13" t="s">
        <v>260</v>
      </c>
      <c r="C31" s="14" t="s">
        <v>233</v>
      </c>
      <c r="D31" s="14" t="s">
        <v>256</v>
      </c>
      <c r="E31" s="14" t="s">
        <v>235</v>
      </c>
      <c r="F31" s="15">
        <v>7.4621212121212116E-2</v>
      </c>
      <c r="G31" s="15">
        <v>0</v>
      </c>
      <c r="H31" s="15">
        <v>0</v>
      </c>
      <c r="I31" s="15">
        <v>0</v>
      </c>
      <c r="J31" s="15">
        <v>7.4621212121212116E-2</v>
      </c>
      <c r="K31" s="15">
        <v>0</v>
      </c>
      <c r="L31" s="14">
        <v>0</v>
      </c>
      <c r="M31" s="14">
        <v>0</v>
      </c>
      <c r="N31" s="15">
        <v>0</v>
      </c>
      <c r="O31" s="15">
        <v>0</v>
      </c>
      <c r="P31" s="15">
        <v>0</v>
      </c>
    </row>
    <row r="32" spans="1:16" x14ac:dyDescent="0.25">
      <c r="A32" s="12">
        <v>35239464</v>
      </c>
      <c r="B32" s="13" t="s">
        <v>261</v>
      </c>
      <c r="C32" s="14" t="s">
        <v>262</v>
      </c>
      <c r="D32" s="14" t="s">
        <v>263</v>
      </c>
      <c r="E32" s="14" t="s">
        <v>264</v>
      </c>
      <c r="F32" s="15">
        <v>7.0265151515151517E-2</v>
      </c>
      <c r="G32" s="15">
        <v>0</v>
      </c>
      <c r="H32" s="15">
        <v>0</v>
      </c>
      <c r="I32" s="15">
        <v>0</v>
      </c>
      <c r="J32" s="15">
        <v>0</v>
      </c>
      <c r="K32" s="15">
        <v>7.0265151515151517E-2</v>
      </c>
      <c r="L32" s="14">
        <v>0</v>
      </c>
      <c r="M32" s="14">
        <v>0</v>
      </c>
      <c r="N32" s="15">
        <v>0</v>
      </c>
      <c r="O32" s="15">
        <v>0</v>
      </c>
      <c r="P32" s="15">
        <v>0</v>
      </c>
    </row>
    <row r="33" spans="1:16" x14ac:dyDescent="0.25">
      <c r="A33" s="12">
        <v>35318072</v>
      </c>
      <c r="B33" s="13" t="s">
        <v>265</v>
      </c>
      <c r="C33" s="14" t="s">
        <v>203</v>
      </c>
      <c r="D33" s="14" t="s">
        <v>266</v>
      </c>
      <c r="E33" s="14" t="s">
        <v>264</v>
      </c>
      <c r="F33" s="15">
        <v>1.3825757575757576E-2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4">
        <v>0</v>
      </c>
      <c r="M33" s="14">
        <v>1.3825757575757576E-2</v>
      </c>
      <c r="N33" s="15">
        <v>0</v>
      </c>
      <c r="O33" s="15">
        <v>0</v>
      </c>
      <c r="P33" s="15">
        <v>0</v>
      </c>
    </row>
    <row r="34" spans="1:16" x14ac:dyDescent="0.25">
      <c r="A34" s="12">
        <v>35237593</v>
      </c>
      <c r="B34" s="13" t="s">
        <v>269</v>
      </c>
      <c r="C34" s="14" t="s">
        <v>262</v>
      </c>
      <c r="D34" s="14" t="s">
        <v>270</v>
      </c>
      <c r="E34" s="14" t="s">
        <v>264</v>
      </c>
      <c r="F34" s="15">
        <v>2.7462121212121212E-2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4">
        <v>0</v>
      </c>
      <c r="M34" s="14">
        <v>2.7462121212121212E-2</v>
      </c>
      <c r="N34" s="15">
        <v>0</v>
      </c>
      <c r="O34" s="15">
        <v>0</v>
      </c>
      <c r="P34" s="15">
        <v>0</v>
      </c>
    </row>
    <row r="35" spans="1:16" x14ac:dyDescent="0.25">
      <c r="A35" s="12">
        <v>35110725</v>
      </c>
      <c r="B35" s="13" t="s">
        <v>273</v>
      </c>
      <c r="C35" s="14" t="s">
        <v>274</v>
      </c>
      <c r="D35" s="14" t="s">
        <v>275</v>
      </c>
      <c r="E35" s="14" t="s">
        <v>276</v>
      </c>
      <c r="F35" s="15">
        <v>5.3219696969696972E-2</v>
      </c>
      <c r="G35" s="15">
        <v>0</v>
      </c>
      <c r="H35" s="15">
        <v>5.3219696969696972E-2</v>
      </c>
      <c r="I35" s="15">
        <v>0</v>
      </c>
      <c r="J35" s="15">
        <v>0</v>
      </c>
      <c r="K35" s="15">
        <v>0</v>
      </c>
      <c r="L35" s="14">
        <v>0</v>
      </c>
      <c r="M35" s="14">
        <v>0</v>
      </c>
      <c r="N35" s="15">
        <v>0</v>
      </c>
      <c r="O35" s="15">
        <v>0</v>
      </c>
      <c r="P35" s="15">
        <v>0</v>
      </c>
    </row>
    <row r="36" spans="1:16" x14ac:dyDescent="0.25">
      <c r="A36" s="12">
        <v>35110916</v>
      </c>
      <c r="B36" s="13" t="s">
        <v>277</v>
      </c>
      <c r="C36" s="14" t="s">
        <v>274</v>
      </c>
      <c r="D36" s="14" t="s">
        <v>278</v>
      </c>
      <c r="E36" s="14" t="s">
        <v>276</v>
      </c>
      <c r="F36" s="15">
        <v>9.5265151515151511E-2</v>
      </c>
      <c r="G36" s="15">
        <v>0</v>
      </c>
      <c r="H36" s="15">
        <v>9.5265151515151511E-2</v>
      </c>
      <c r="I36" s="15">
        <v>0</v>
      </c>
      <c r="J36" s="15">
        <v>0</v>
      </c>
      <c r="K36" s="15">
        <v>0</v>
      </c>
      <c r="L36" s="14">
        <v>0</v>
      </c>
      <c r="M36" s="14">
        <v>0</v>
      </c>
      <c r="N36" s="15">
        <v>0</v>
      </c>
      <c r="O36" s="15">
        <v>0</v>
      </c>
      <c r="P36" s="15">
        <v>0</v>
      </c>
    </row>
    <row r="37" spans="1:16" x14ac:dyDescent="0.25">
      <c r="A37" s="12">
        <v>35368118</v>
      </c>
      <c r="B37" s="13" t="s">
        <v>279</v>
      </c>
      <c r="C37" s="14" t="s">
        <v>233</v>
      </c>
      <c r="D37" s="14" t="s">
        <v>256</v>
      </c>
      <c r="E37" s="14" t="s">
        <v>235</v>
      </c>
      <c r="F37" s="15">
        <v>3.0303030303030304E-2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4">
        <v>3.0303030303030304E-2</v>
      </c>
      <c r="M37" s="14">
        <v>0</v>
      </c>
      <c r="N37" s="15">
        <v>0</v>
      </c>
      <c r="O37" s="15">
        <v>0</v>
      </c>
      <c r="P37" s="15">
        <v>0</v>
      </c>
    </row>
    <row r="38" spans="1:16" x14ac:dyDescent="0.25">
      <c r="A38" s="12">
        <v>35292758</v>
      </c>
      <c r="B38" s="13" t="s">
        <v>287</v>
      </c>
      <c r="C38" s="14" t="s">
        <v>281</v>
      </c>
      <c r="D38" s="14" t="s">
        <v>282</v>
      </c>
      <c r="E38" s="14" t="s">
        <v>283</v>
      </c>
      <c r="F38" s="15">
        <v>0.15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4">
        <v>0</v>
      </c>
      <c r="M38" s="14">
        <v>0.15</v>
      </c>
      <c r="N38" s="15">
        <v>0</v>
      </c>
      <c r="O38" s="15">
        <v>0</v>
      </c>
      <c r="P38" s="15">
        <v>0</v>
      </c>
    </row>
    <row r="39" spans="1:16" x14ac:dyDescent="0.25">
      <c r="A39" s="12">
        <v>35290540</v>
      </c>
      <c r="B39" s="13" t="s">
        <v>288</v>
      </c>
      <c r="C39" s="14" t="s">
        <v>281</v>
      </c>
      <c r="D39" s="14" t="s">
        <v>282</v>
      </c>
      <c r="E39" s="14" t="s">
        <v>283</v>
      </c>
      <c r="F39" s="15">
        <v>5.568181818181818E-2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4">
        <v>0</v>
      </c>
      <c r="M39" s="14">
        <v>5.568181818181818E-2</v>
      </c>
      <c r="N39" s="15">
        <v>0</v>
      </c>
      <c r="O39" s="15">
        <v>0</v>
      </c>
      <c r="P39" s="15">
        <v>0</v>
      </c>
    </row>
    <row r="40" spans="1:16" x14ac:dyDescent="0.25">
      <c r="A40" s="12">
        <v>35280495</v>
      </c>
      <c r="B40" s="13" t="s">
        <v>293</v>
      </c>
      <c r="C40" s="14" t="s">
        <v>281</v>
      </c>
      <c r="D40" s="14" t="s">
        <v>282</v>
      </c>
      <c r="E40" s="14" t="s">
        <v>283</v>
      </c>
      <c r="F40" s="15">
        <v>0.52121212121212124</v>
      </c>
      <c r="G40" s="15">
        <v>0</v>
      </c>
      <c r="H40" s="15">
        <v>0</v>
      </c>
      <c r="I40" s="15">
        <v>0</v>
      </c>
      <c r="J40" s="15">
        <v>0</v>
      </c>
      <c r="K40" s="15">
        <v>0.52121212121212124</v>
      </c>
      <c r="L40" s="14">
        <v>0</v>
      </c>
      <c r="M40" s="14">
        <v>0</v>
      </c>
      <c r="N40" s="15">
        <v>0</v>
      </c>
      <c r="O40" s="15">
        <v>0</v>
      </c>
      <c r="P40" s="15">
        <v>0</v>
      </c>
    </row>
    <row r="41" spans="1:16" x14ac:dyDescent="0.25">
      <c r="A41" s="12">
        <v>35292782</v>
      </c>
      <c r="B41" s="13" t="s">
        <v>309</v>
      </c>
      <c r="C41" s="14" t="s">
        <v>281</v>
      </c>
      <c r="D41" s="14" t="s">
        <v>295</v>
      </c>
      <c r="E41" s="14" t="s">
        <v>283</v>
      </c>
      <c r="F41" s="15">
        <v>7.7462121212121218E-2</v>
      </c>
      <c r="G41" s="15">
        <v>0</v>
      </c>
      <c r="H41" s="15">
        <v>0</v>
      </c>
      <c r="I41" s="15">
        <v>0</v>
      </c>
      <c r="J41" s="15">
        <v>0</v>
      </c>
      <c r="K41" s="15">
        <v>7.7462121212121204E-2</v>
      </c>
      <c r="L41" s="14">
        <v>0</v>
      </c>
      <c r="M41" s="14">
        <v>0</v>
      </c>
      <c r="N41" s="15">
        <v>0</v>
      </c>
      <c r="O41" s="15">
        <v>0</v>
      </c>
      <c r="P41" s="15">
        <v>0</v>
      </c>
    </row>
    <row r="42" spans="1:16" x14ac:dyDescent="0.25">
      <c r="A42" s="12">
        <v>35398090</v>
      </c>
      <c r="B42" s="13" t="s">
        <v>315</v>
      </c>
      <c r="C42" s="14" t="s">
        <v>281</v>
      </c>
      <c r="D42" s="14" t="s">
        <v>295</v>
      </c>
      <c r="E42" s="14" t="s">
        <v>283</v>
      </c>
      <c r="F42" s="15">
        <v>0.46041666666666664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4">
        <v>0</v>
      </c>
      <c r="M42" s="14">
        <v>0.46041666666666664</v>
      </c>
      <c r="N42" s="15">
        <v>0</v>
      </c>
      <c r="O42" s="15">
        <v>0</v>
      </c>
      <c r="P42" s="15">
        <v>0</v>
      </c>
    </row>
    <row r="43" spans="1:16" x14ac:dyDescent="0.25">
      <c r="A43" s="12">
        <v>35292787</v>
      </c>
      <c r="B43" s="13" t="s">
        <v>319</v>
      </c>
      <c r="C43" s="14" t="s">
        <v>281</v>
      </c>
      <c r="D43" s="14" t="s">
        <v>320</v>
      </c>
      <c r="E43" s="14" t="s">
        <v>283</v>
      </c>
      <c r="F43" s="15">
        <v>0.16003787878787878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4">
        <v>0</v>
      </c>
      <c r="M43" s="14">
        <v>0</v>
      </c>
      <c r="N43" s="15">
        <v>0.16003787878787878</v>
      </c>
      <c r="O43" s="15">
        <v>0</v>
      </c>
      <c r="P43" s="15">
        <v>0</v>
      </c>
    </row>
    <row r="44" spans="1:16" x14ac:dyDescent="0.25">
      <c r="A44" s="12">
        <v>35290541</v>
      </c>
      <c r="B44" s="13" t="s">
        <v>324</v>
      </c>
      <c r="C44" s="14" t="s">
        <v>281</v>
      </c>
      <c r="D44" s="14" t="s">
        <v>325</v>
      </c>
      <c r="E44" s="14" t="s">
        <v>283</v>
      </c>
      <c r="F44" s="15">
        <v>0.34223484848484848</v>
      </c>
      <c r="G44" s="15">
        <v>0</v>
      </c>
      <c r="H44" s="15">
        <v>0</v>
      </c>
      <c r="I44" s="15">
        <v>0</v>
      </c>
      <c r="J44" s="15">
        <v>0.34223484848484848</v>
      </c>
      <c r="K44" s="15">
        <v>0</v>
      </c>
      <c r="L44" s="14">
        <v>0</v>
      </c>
      <c r="M44" s="14">
        <v>0</v>
      </c>
      <c r="N44" s="15">
        <v>0</v>
      </c>
      <c r="O44" s="15">
        <v>0</v>
      </c>
      <c r="P44" s="15">
        <v>0</v>
      </c>
    </row>
    <row r="45" spans="1:16" x14ac:dyDescent="0.25">
      <c r="A45" s="12">
        <v>35279604</v>
      </c>
      <c r="B45" s="13" t="s">
        <v>335</v>
      </c>
      <c r="C45" s="14" t="s">
        <v>331</v>
      </c>
      <c r="D45" s="14" t="s">
        <v>332</v>
      </c>
      <c r="E45" s="14" t="s">
        <v>333</v>
      </c>
      <c r="F45" s="15">
        <v>1.5454545454545454</v>
      </c>
      <c r="G45" s="15">
        <v>0</v>
      </c>
      <c r="H45" s="15">
        <v>0</v>
      </c>
      <c r="I45" s="15">
        <v>0</v>
      </c>
      <c r="J45" s="15">
        <v>1.3104166666666666</v>
      </c>
      <c r="K45" s="15">
        <v>0.2350378787878788</v>
      </c>
      <c r="L45" s="14">
        <v>0</v>
      </c>
      <c r="M45" s="14">
        <v>0</v>
      </c>
      <c r="N45" s="15">
        <v>0</v>
      </c>
      <c r="O45" s="15">
        <v>0</v>
      </c>
      <c r="P45" s="15">
        <v>0</v>
      </c>
    </row>
    <row r="46" spans="1:16" x14ac:dyDescent="0.25">
      <c r="A46" s="12">
        <v>35279605</v>
      </c>
      <c r="B46" s="13" t="s">
        <v>336</v>
      </c>
      <c r="C46" s="14" t="s">
        <v>331</v>
      </c>
      <c r="D46" s="14" t="s">
        <v>332</v>
      </c>
      <c r="E46" s="14" t="s">
        <v>333</v>
      </c>
      <c r="F46" s="15">
        <v>0.72878787878787876</v>
      </c>
      <c r="G46" s="15">
        <v>0</v>
      </c>
      <c r="H46" s="15">
        <v>0</v>
      </c>
      <c r="I46" s="15">
        <v>0</v>
      </c>
      <c r="J46" s="15">
        <v>0.72878787878787898</v>
      </c>
      <c r="K46" s="15">
        <v>0</v>
      </c>
      <c r="L46" s="14">
        <v>0</v>
      </c>
      <c r="M46" s="14">
        <v>0</v>
      </c>
      <c r="N46" s="15">
        <v>0</v>
      </c>
      <c r="O46" s="15">
        <v>0</v>
      </c>
      <c r="P46" s="15">
        <v>0</v>
      </c>
    </row>
    <row r="47" spans="1:16" x14ac:dyDescent="0.25">
      <c r="A47" s="12">
        <v>35286199</v>
      </c>
      <c r="B47" s="13" t="s">
        <v>337</v>
      </c>
      <c r="C47" s="14" t="s">
        <v>331</v>
      </c>
      <c r="D47" s="14" t="s">
        <v>332</v>
      </c>
      <c r="E47" s="14" t="s">
        <v>333</v>
      </c>
      <c r="F47" s="15">
        <v>0.29166666666666669</v>
      </c>
      <c r="G47" s="15">
        <v>0</v>
      </c>
      <c r="H47" s="15">
        <v>0</v>
      </c>
      <c r="I47" s="15">
        <v>0</v>
      </c>
      <c r="J47" s="15">
        <v>0.29166666666666663</v>
      </c>
      <c r="K47" s="15">
        <v>0</v>
      </c>
      <c r="L47" s="14">
        <v>0</v>
      </c>
      <c r="M47" s="14">
        <v>0</v>
      </c>
      <c r="N47" s="15">
        <v>0</v>
      </c>
      <c r="O47" s="15">
        <v>0</v>
      </c>
      <c r="P47" s="15">
        <v>0</v>
      </c>
    </row>
    <row r="48" spans="1:16" x14ac:dyDescent="0.25">
      <c r="A48" s="12">
        <v>35217268</v>
      </c>
      <c r="B48" s="13" t="s">
        <v>344</v>
      </c>
      <c r="C48" s="14" t="s">
        <v>340</v>
      </c>
      <c r="D48" s="14" t="s">
        <v>341</v>
      </c>
      <c r="E48" s="14" t="s">
        <v>342</v>
      </c>
      <c r="F48" s="15">
        <v>0.05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4">
        <v>0</v>
      </c>
      <c r="M48" s="14">
        <v>0.05</v>
      </c>
      <c r="N48" s="15">
        <v>0</v>
      </c>
      <c r="O48" s="15">
        <v>0</v>
      </c>
      <c r="P48" s="15">
        <v>0</v>
      </c>
    </row>
    <row r="49" spans="1:16" x14ac:dyDescent="0.25">
      <c r="A49" s="12">
        <v>35101036</v>
      </c>
      <c r="B49" s="13" t="s">
        <v>347</v>
      </c>
      <c r="C49" s="14" t="s">
        <v>340</v>
      </c>
      <c r="D49" s="14" t="s">
        <v>341</v>
      </c>
      <c r="E49" s="14" t="s">
        <v>342</v>
      </c>
      <c r="F49" s="15">
        <v>4.1068181818181815</v>
      </c>
      <c r="G49" s="15">
        <v>0</v>
      </c>
      <c r="H49" s="15">
        <v>4.1068181818181806</v>
      </c>
      <c r="I49" s="15">
        <v>0</v>
      </c>
      <c r="J49" s="15">
        <v>0</v>
      </c>
      <c r="K49" s="15">
        <v>0</v>
      </c>
      <c r="L49" s="14">
        <v>0</v>
      </c>
      <c r="M49" s="14">
        <v>0</v>
      </c>
      <c r="N49" s="15">
        <v>0</v>
      </c>
      <c r="O49" s="15">
        <v>0</v>
      </c>
      <c r="P49" s="15">
        <v>0</v>
      </c>
    </row>
    <row r="50" spans="1:16" x14ac:dyDescent="0.25">
      <c r="A50" s="12">
        <v>35101860</v>
      </c>
      <c r="B50" s="13" t="s">
        <v>349</v>
      </c>
      <c r="C50" s="14" t="s">
        <v>340</v>
      </c>
      <c r="D50" s="14" t="s">
        <v>341</v>
      </c>
      <c r="E50" s="14" t="s">
        <v>342</v>
      </c>
      <c r="F50" s="15">
        <v>4.7458333333333336</v>
      </c>
      <c r="G50" s="15">
        <v>0</v>
      </c>
      <c r="H50" s="15">
        <v>4.7458333333333327</v>
      </c>
      <c r="I50" s="15">
        <v>0</v>
      </c>
      <c r="J50" s="15">
        <v>0</v>
      </c>
      <c r="K50" s="15">
        <v>0</v>
      </c>
      <c r="L50" s="14">
        <v>0</v>
      </c>
      <c r="M50" s="14">
        <v>0</v>
      </c>
      <c r="N50" s="15">
        <v>0</v>
      </c>
      <c r="O50" s="15">
        <v>0</v>
      </c>
      <c r="P50" s="15">
        <v>0</v>
      </c>
    </row>
    <row r="51" spans="1:16" x14ac:dyDescent="0.25">
      <c r="A51" s="12">
        <v>35101861</v>
      </c>
      <c r="B51" s="13" t="s">
        <v>350</v>
      </c>
      <c r="C51" s="14" t="s">
        <v>340</v>
      </c>
      <c r="D51" s="14" t="s">
        <v>341</v>
      </c>
      <c r="E51" s="14" t="s">
        <v>342</v>
      </c>
      <c r="F51" s="15">
        <v>4.2202651515151519</v>
      </c>
      <c r="G51" s="15">
        <v>0</v>
      </c>
      <c r="H51" s="15">
        <v>4.2202651515151528</v>
      </c>
      <c r="I51" s="15">
        <v>0</v>
      </c>
      <c r="J51" s="15">
        <v>0</v>
      </c>
      <c r="K51" s="15">
        <v>0</v>
      </c>
      <c r="L51" s="14">
        <v>0</v>
      </c>
      <c r="M51" s="14">
        <v>0</v>
      </c>
      <c r="N51" s="15">
        <v>0</v>
      </c>
      <c r="O51" s="15">
        <v>0</v>
      </c>
      <c r="P51" s="15">
        <v>0</v>
      </c>
    </row>
    <row r="52" spans="1:16" x14ac:dyDescent="0.25">
      <c r="A52" s="12">
        <v>35123202</v>
      </c>
      <c r="B52" s="13" t="s">
        <v>355</v>
      </c>
      <c r="C52" s="14" t="s">
        <v>274</v>
      </c>
      <c r="D52" s="14" t="s">
        <v>278</v>
      </c>
      <c r="E52" s="14" t="s">
        <v>276</v>
      </c>
      <c r="F52" s="15">
        <v>0.16742424242424242</v>
      </c>
      <c r="G52" s="15">
        <v>0</v>
      </c>
      <c r="H52" s="15">
        <v>0.16742424242424242</v>
      </c>
      <c r="I52" s="15">
        <v>0</v>
      </c>
      <c r="J52" s="15">
        <v>0</v>
      </c>
      <c r="K52" s="15">
        <v>0</v>
      </c>
      <c r="L52" s="14">
        <v>0</v>
      </c>
      <c r="M52" s="14">
        <v>0</v>
      </c>
      <c r="N52" s="15">
        <v>0</v>
      </c>
      <c r="O52" s="15">
        <v>0</v>
      </c>
      <c r="P52" s="15">
        <v>0</v>
      </c>
    </row>
    <row r="53" spans="1:16" x14ac:dyDescent="0.25">
      <c r="A53" s="12">
        <v>35117219</v>
      </c>
      <c r="B53" s="13" t="s">
        <v>356</v>
      </c>
      <c r="C53" s="14" t="s">
        <v>274</v>
      </c>
      <c r="D53" s="14" t="s">
        <v>278</v>
      </c>
      <c r="E53" s="14" t="s">
        <v>276</v>
      </c>
      <c r="F53" s="15">
        <v>8.7689393939393942E-2</v>
      </c>
      <c r="G53" s="15">
        <v>0</v>
      </c>
      <c r="H53" s="15">
        <v>8.7689393939393942E-2</v>
      </c>
      <c r="I53" s="15">
        <v>0</v>
      </c>
      <c r="J53" s="15">
        <v>0</v>
      </c>
      <c r="K53" s="15">
        <v>0</v>
      </c>
      <c r="L53" s="14">
        <v>0</v>
      </c>
      <c r="M53" s="14">
        <v>0</v>
      </c>
      <c r="N53" s="15">
        <v>0</v>
      </c>
      <c r="O53" s="15">
        <v>0</v>
      </c>
      <c r="P53" s="15">
        <v>0</v>
      </c>
    </row>
    <row r="54" spans="1:16" x14ac:dyDescent="0.25">
      <c r="A54" s="12">
        <v>35087693</v>
      </c>
      <c r="B54" s="13" t="s">
        <v>357</v>
      </c>
      <c r="C54" s="14" t="s">
        <v>274</v>
      </c>
      <c r="D54" s="14" t="s">
        <v>278</v>
      </c>
      <c r="E54" s="14" t="s">
        <v>276</v>
      </c>
      <c r="F54" s="15">
        <v>0.12613636363636363</v>
      </c>
      <c r="G54" s="15">
        <v>0</v>
      </c>
      <c r="H54" s="15">
        <v>0.12613636363636363</v>
      </c>
      <c r="I54" s="15">
        <v>0</v>
      </c>
      <c r="J54" s="15">
        <v>0</v>
      </c>
      <c r="K54" s="15">
        <v>0</v>
      </c>
      <c r="L54" s="14">
        <v>0</v>
      </c>
      <c r="M54" s="14">
        <v>0</v>
      </c>
      <c r="N54" s="15">
        <v>0</v>
      </c>
      <c r="O54" s="15">
        <v>0</v>
      </c>
      <c r="P54" s="15">
        <v>0</v>
      </c>
    </row>
    <row r="55" spans="1:16" x14ac:dyDescent="0.25">
      <c r="A55" s="12">
        <v>35396074</v>
      </c>
      <c r="B55" s="13" t="s">
        <v>358</v>
      </c>
      <c r="C55" s="14" t="s">
        <v>359</v>
      </c>
      <c r="D55" s="14" t="s">
        <v>360</v>
      </c>
      <c r="E55" s="14" t="s">
        <v>361</v>
      </c>
      <c r="F55" s="15">
        <v>1.1931818181818181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4">
        <v>0</v>
      </c>
      <c r="M55" s="14">
        <v>0</v>
      </c>
      <c r="N55" s="15">
        <v>1.1931818181818181</v>
      </c>
      <c r="O55" s="15">
        <v>0</v>
      </c>
      <c r="P55" s="15">
        <v>0</v>
      </c>
    </row>
    <row r="56" spans="1:16" x14ac:dyDescent="0.25">
      <c r="A56" s="12">
        <v>35295446</v>
      </c>
      <c r="B56" s="13" t="s">
        <v>363</v>
      </c>
      <c r="C56" s="14" t="s">
        <v>359</v>
      </c>
      <c r="D56" s="14" t="s">
        <v>360</v>
      </c>
      <c r="E56" s="14" t="s">
        <v>361</v>
      </c>
      <c r="F56" s="15">
        <v>0.43560606060606061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4">
        <v>0</v>
      </c>
      <c r="M56" s="14">
        <v>0</v>
      </c>
      <c r="N56" s="15">
        <v>0.43560606060606061</v>
      </c>
      <c r="O56" s="15">
        <v>0</v>
      </c>
      <c r="P56" s="15">
        <v>0</v>
      </c>
    </row>
    <row r="57" spans="1:16" x14ac:dyDescent="0.25">
      <c r="A57" s="12">
        <v>35120069</v>
      </c>
      <c r="B57" s="13" t="s">
        <v>369</v>
      </c>
      <c r="C57" s="14" t="s">
        <v>366</v>
      </c>
      <c r="D57" s="14" t="s">
        <v>371</v>
      </c>
      <c r="E57" s="14" t="s">
        <v>368</v>
      </c>
      <c r="F57" s="15">
        <v>0.26420454545454547</v>
      </c>
      <c r="G57" s="15">
        <v>0</v>
      </c>
      <c r="H57" s="15">
        <v>0.26420454545454547</v>
      </c>
      <c r="I57" s="15">
        <v>0</v>
      </c>
      <c r="J57" s="15">
        <v>0</v>
      </c>
      <c r="K57" s="15">
        <v>0</v>
      </c>
      <c r="L57" s="14">
        <v>0</v>
      </c>
      <c r="M57" s="14">
        <v>0</v>
      </c>
      <c r="N57" s="15">
        <v>0</v>
      </c>
      <c r="O57" s="15">
        <v>0</v>
      </c>
      <c r="P57" s="15">
        <v>0</v>
      </c>
    </row>
    <row r="58" spans="1:16" x14ac:dyDescent="0.25">
      <c r="A58" s="12">
        <v>35117381</v>
      </c>
      <c r="B58" s="13" t="s">
        <v>372</v>
      </c>
      <c r="C58" s="14" t="s">
        <v>366</v>
      </c>
      <c r="D58" s="14" t="s">
        <v>371</v>
      </c>
      <c r="E58" s="14" t="s">
        <v>368</v>
      </c>
      <c r="F58" s="15">
        <v>9.9431818181818177E-2</v>
      </c>
      <c r="G58" s="15">
        <v>0</v>
      </c>
      <c r="H58" s="15">
        <v>9.9431818181818177E-2</v>
      </c>
      <c r="I58" s="15">
        <v>0</v>
      </c>
      <c r="J58" s="15">
        <v>0</v>
      </c>
      <c r="K58" s="15">
        <v>0</v>
      </c>
      <c r="L58" s="14">
        <v>0</v>
      </c>
      <c r="M58" s="14">
        <v>0</v>
      </c>
      <c r="N58" s="15">
        <v>0</v>
      </c>
      <c r="O58" s="15">
        <v>0</v>
      </c>
      <c r="P58" s="15">
        <v>0</v>
      </c>
    </row>
    <row r="59" spans="1:16" x14ac:dyDescent="0.25">
      <c r="A59" s="12">
        <v>35112504</v>
      </c>
      <c r="B59" s="13" t="s">
        <v>373</v>
      </c>
      <c r="C59" s="14" t="s">
        <v>366</v>
      </c>
      <c r="D59" s="14" t="s">
        <v>371</v>
      </c>
      <c r="E59" s="14" t="s">
        <v>368</v>
      </c>
      <c r="F59" s="15">
        <v>0.1</v>
      </c>
      <c r="G59" s="15">
        <v>0</v>
      </c>
      <c r="H59" s="15">
        <v>0.1</v>
      </c>
      <c r="I59" s="15">
        <v>0</v>
      </c>
      <c r="J59" s="15">
        <v>0</v>
      </c>
      <c r="K59" s="15">
        <v>0</v>
      </c>
      <c r="L59" s="14">
        <v>0</v>
      </c>
      <c r="M59" s="14">
        <v>0</v>
      </c>
      <c r="N59" s="15">
        <v>0</v>
      </c>
      <c r="O59" s="15">
        <v>0</v>
      </c>
      <c r="P59" s="15">
        <v>0</v>
      </c>
    </row>
    <row r="60" spans="1:16" x14ac:dyDescent="0.25">
      <c r="A60" s="12">
        <v>35102732</v>
      </c>
      <c r="B60" s="13" t="s">
        <v>374</v>
      </c>
      <c r="C60" s="14" t="s">
        <v>366</v>
      </c>
      <c r="D60" s="14" t="s">
        <v>371</v>
      </c>
      <c r="E60" s="14" t="s">
        <v>368</v>
      </c>
      <c r="F60" s="15">
        <v>0.9748106060606061</v>
      </c>
      <c r="G60" s="15">
        <v>0</v>
      </c>
      <c r="H60" s="15">
        <v>0.9748106060606061</v>
      </c>
      <c r="I60" s="15">
        <v>0</v>
      </c>
      <c r="J60" s="15">
        <v>0</v>
      </c>
      <c r="K60" s="15">
        <v>0</v>
      </c>
      <c r="L60" s="14">
        <v>0</v>
      </c>
      <c r="M60" s="14">
        <v>0</v>
      </c>
      <c r="N60" s="15">
        <v>0</v>
      </c>
      <c r="O60" s="15">
        <v>0</v>
      </c>
      <c r="P60" s="15">
        <v>0</v>
      </c>
    </row>
    <row r="61" spans="1:16" x14ac:dyDescent="0.25">
      <c r="A61" s="12">
        <v>35279987</v>
      </c>
      <c r="B61" s="13" t="s">
        <v>380</v>
      </c>
      <c r="C61" s="14" t="s">
        <v>381</v>
      </c>
      <c r="D61" s="14" t="s">
        <v>382</v>
      </c>
      <c r="E61" s="14" t="s">
        <v>383</v>
      </c>
      <c r="F61" s="15">
        <v>1.5227272727272727</v>
      </c>
      <c r="G61" s="15">
        <v>0</v>
      </c>
      <c r="H61" s="15">
        <v>0</v>
      </c>
      <c r="I61" s="15">
        <v>0</v>
      </c>
      <c r="J61" s="15">
        <v>1.5227272727272729</v>
      </c>
      <c r="K61" s="15">
        <v>0</v>
      </c>
      <c r="L61" s="14">
        <v>0</v>
      </c>
      <c r="M61" s="14">
        <v>0</v>
      </c>
      <c r="N61" s="15">
        <v>0</v>
      </c>
      <c r="O61" s="15">
        <v>0</v>
      </c>
      <c r="P61" s="15">
        <v>0</v>
      </c>
    </row>
    <row r="62" spans="1:16" x14ac:dyDescent="0.25">
      <c r="A62" s="12">
        <v>35087685</v>
      </c>
      <c r="B62" s="13" t="s">
        <v>384</v>
      </c>
      <c r="C62" s="14" t="s">
        <v>385</v>
      </c>
      <c r="D62" s="14" t="s">
        <v>386</v>
      </c>
      <c r="E62" s="14" t="s">
        <v>387</v>
      </c>
      <c r="F62" s="15">
        <v>5.1515151515151514E-2</v>
      </c>
      <c r="G62" s="15">
        <v>0</v>
      </c>
      <c r="H62" s="15">
        <v>5.1515151515151514E-2</v>
      </c>
      <c r="I62" s="15">
        <v>0</v>
      </c>
      <c r="J62" s="15">
        <v>0</v>
      </c>
      <c r="K62" s="15">
        <v>0</v>
      </c>
      <c r="L62" s="14">
        <v>0</v>
      </c>
      <c r="M62" s="14">
        <v>0</v>
      </c>
      <c r="N62" s="15">
        <v>0</v>
      </c>
      <c r="O62" s="15">
        <v>0</v>
      </c>
      <c r="P62" s="15">
        <v>0</v>
      </c>
    </row>
    <row r="63" spans="1:16" x14ac:dyDescent="0.25">
      <c r="A63" s="12">
        <v>35105132</v>
      </c>
      <c r="B63" s="13" t="s">
        <v>388</v>
      </c>
      <c r="C63" s="14" t="s">
        <v>385</v>
      </c>
      <c r="D63" s="14" t="s">
        <v>389</v>
      </c>
      <c r="E63" s="14" t="s">
        <v>387</v>
      </c>
      <c r="F63" s="15">
        <v>8.5227272727272721E-2</v>
      </c>
      <c r="G63" s="15">
        <v>0</v>
      </c>
      <c r="H63" s="15">
        <v>8.5227272727272721E-2</v>
      </c>
      <c r="I63" s="15">
        <v>0</v>
      </c>
      <c r="J63" s="15">
        <v>0</v>
      </c>
      <c r="K63" s="15">
        <v>0</v>
      </c>
      <c r="L63" s="14">
        <v>0</v>
      </c>
      <c r="M63" s="14">
        <v>0</v>
      </c>
      <c r="N63" s="15">
        <v>0</v>
      </c>
      <c r="O63" s="15">
        <v>0</v>
      </c>
      <c r="P63" s="15">
        <v>0</v>
      </c>
    </row>
    <row r="64" spans="1:16" x14ac:dyDescent="0.25">
      <c r="A64" s="12">
        <v>35280498</v>
      </c>
      <c r="B64" s="13" t="s">
        <v>395</v>
      </c>
      <c r="C64" s="14" t="s">
        <v>391</v>
      </c>
      <c r="D64" s="14" t="s">
        <v>392</v>
      </c>
      <c r="E64" s="14" t="s">
        <v>393</v>
      </c>
      <c r="F64" s="15">
        <v>0.15018939393939393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4">
        <v>0</v>
      </c>
      <c r="M64" s="14">
        <v>0.15018939393939393</v>
      </c>
      <c r="N64" s="15">
        <v>0</v>
      </c>
      <c r="O64" s="15">
        <v>0</v>
      </c>
      <c r="P64" s="15">
        <v>0</v>
      </c>
    </row>
    <row r="65" spans="1:16" x14ac:dyDescent="0.25">
      <c r="A65" s="12">
        <v>35286724</v>
      </c>
      <c r="B65" s="13" t="s">
        <v>396</v>
      </c>
      <c r="C65" s="14" t="s">
        <v>391</v>
      </c>
      <c r="D65" s="14" t="s">
        <v>392</v>
      </c>
      <c r="E65" s="14" t="s">
        <v>393</v>
      </c>
      <c r="F65" s="15">
        <v>1.0837121212121212</v>
      </c>
      <c r="G65" s="15">
        <v>0</v>
      </c>
      <c r="H65" s="15">
        <v>0</v>
      </c>
      <c r="I65" s="15">
        <v>0</v>
      </c>
      <c r="J65" s="15">
        <v>1.0484848484848486</v>
      </c>
      <c r="K65" s="15">
        <v>3.5227272727272725E-2</v>
      </c>
      <c r="L65" s="14">
        <v>0</v>
      </c>
      <c r="M65" s="14">
        <v>0</v>
      </c>
      <c r="N65" s="15">
        <v>0</v>
      </c>
      <c r="O65" s="15">
        <v>0</v>
      </c>
      <c r="P65" s="15">
        <v>0</v>
      </c>
    </row>
    <row r="66" spans="1:16" x14ac:dyDescent="0.25">
      <c r="A66" s="12">
        <v>35285586</v>
      </c>
      <c r="B66" s="13" t="s">
        <v>404</v>
      </c>
      <c r="C66" s="14" t="s">
        <v>406</v>
      </c>
      <c r="D66" s="14" t="s">
        <v>407</v>
      </c>
      <c r="E66" s="14" t="s">
        <v>408</v>
      </c>
      <c r="F66" s="15">
        <v>0.27215909090909091</v>
      </c>
      <c r="G66" s="15">
        <v>0</v>
      </c>
      <c r="H66" s="15">
        <v>0</v>
      </c>
      <c r="I66" s="15">
        <v>0</v>
      </c>
      <c r="J66" s="15">
        <v>0.27215909090909085</v>
      </c>
      <c r="K66" s="15">
        <v>0</v>
      </c>
      <c r="L66" s="14">
        <v>0</v>
      </c>
      <c r="M66" s="14">
        <v>0</v>
      </c>
      <c r="N66" s="15">
        <v>0</v>
      </c>
      <c r="O66" s="15">
        <v>0</v>
      </c>
      <c r="P66" s="15">
        <v>0</v>
      </c>
    </row>
    <row r="67" spans="1:16" x14ac:dyDescent="0.25">
      <c r="A67" s="12">
        <v>35285587</v>
      </c>
      <c r="B67" s="13" t="s">
        <v>409</v>
      </c>
      <c r="C67" s="14" t="s">
        <v>406</v>
      </c>
      <c r="D67" s="14" t="s">
        <v>407</v>
      </c>
      <c r="E67" s="14" t="s">
        <v>408</v>
      </c>
      <c r="F67" s="15">
        <v>0.71136363636363631</v>
      </c>
      <c r="G67" s="15">
        <v>0</v>
      </c>
      <c r="H67" s="15">
        <v>0</v>
      </c>
      <c r="I67" s="15">
        <v>0</v>
      </c>
      <c r="J67" s="15">
        <v>0.7113636363636362</v>
      </c>
      <c r="K67" s="15">
        <v>0</v>
      </c>
      <c r="L67" s="14">
        <v>0</v>
      </c>
      <c r="M67" s="14">
        <v>0</v>
      </c>
      <c r="N67" s="15">
        <v>0</v>
      </c>
      <c r="O67" s="15">
        <v>0</v>
      </c>
      <c r="P67" s="15">
        <v>0</v>
      </c>
    </row>
    <row r="68" spans="1:16" x14ac:dyDescent="0.25">
      <c r="A68" s="12">
        <v>35285588</v>
      </c>
      <c r="B68" s="13" t="s">
        <v>412</v>
      </c>
      <c r="C68" s="14" t="s">
        <v>406</v>
      </c>
      <c r="D68" s="14" t="s">
        <v>407</v>
      </c>
      <c r="E68" s="14" t="s">
        <v>408</v>
      </c>
      <c r="F68" s="15">
        <v>0.56306818181818186</v>
      </c>
      <c r="G68" s="15">
        <v>0</v>
      </c>
      <c r="H68" s="15">
        <v>0</v>
      </c>
      <c r="I68" s="15">
        <v>0</v>
      </c>
      <c r="J68" s="15">
        <v>0.56306818181818175</v>
      </c>
      <c r="K68" s="15">
        <v>0</v>
      </c>
      <c r="L68" s="14">
        <v>0</v>
      </c>
      <c r="M68" s="14">
        <v>0</v>
      </c>
      <c r="N68" s="15">
        <v>0</v>
      </c>
      <c r="O68" s="15">
        <v>0</v>
      </c>
      <c r="P68" s="15">
        <v>0</v>
      </c>
    </row>
    <row r="69" spans="1:16" x14ac:dyDescent="0.25">
      <c r="A69" s="12">
        <v>35285590</v>
      </c>
      <c r="B69" s="13" t="s">
        <v>415</v>
      </c>
      <c r="C69" s="14" t="s">
        <v>406</v>
      </c>
      <c r="D69" s="14" t="s">
        <v>407</v>
      </c>
      <c r="E69" s="14" t="s">
        <v>408</v>
      </c>
      <c r="F69" s="15">
        <v>0.43674242424242427</v>
      </c>
      <c r="G69" s="15">
        <v>0</v>
      </c>
      <c r="H69" s="15">
        <v>0</v>
      </c>
      <c r="I69" s="15">
        <v>0</v>
      </c>
      <c r="J69" s="15">
        <v>0.43674242424242427</v>
      </c>
      <c r="K69" s="15">
        <v>0</v>
      </c>
      <c r="L69" s="14">
        <v>0</v>
      </c>
      <c r="M69" s="14">
        <v>0</v>
      </c>
      <c r="N69" s="15">
        <v>0</v>
      </c>
      <c r="O69" s="15">
        <v>0</v>
      </c>
      <c r="P69" s="15">
        <v>0</v>
      </c>
    </row>
    <row r="70" spans="1:16" x14ac:dyDescent="0.25">
      <c r="A70" s="12">
        <v>35285591</v>
      </c>
      <c r="B70" s="13" t="s">
        <v>416</v>
      </c>
      <c r="C70" s="14" t="s">
        <v>406</v>
      </c>
      <c r="D70" s="14" t="s">
        <v>407</v>
      </c>
      <c r="E70" s="14" t="s">
        <v>408</v>
      </c>
      <c r="F70" s="15">
        <v>0.4759469696969697</v>
      </c>
      <c r="G70" s="15">
        <v>0</v>
      </c>
      <c r="H70" s="15">
        <v>0</v>
      </c>
      <c r="I70" s="15">
        <v>0</v>
      </c>
      <c r="J70" s="15">
        <v>0.47594696969696965</v>
      </c>
      <c r="K70" s="15">
        <v>0</v>
      </c>
      <c r="L70" s="14">
        <v>0</v>
      </c>
      <c r="M70" s="14">
        <v>0</v>
      </c>
      <c r="N70" s="15">
        <v>0</v>
      </c>
      <c r="O70" s="15">
        <v>0</v>
      </c>
      <c r="P70" s="15">
        <v>0</v>
      </c>
    </row>
    <row r="71" spans="1:16" x14ac:dyDescent="0.25">
      <c r="A71" s="12">
        <v>35285592</v>
      </c>
      <c r="B71" s="13" t="s">
        <v>417</v>
      </c>
      <c r="C71" s="14" t="s">
        <v>406</v>
      </c>
      <c r="D71" s="14" t="s">
        <v>407</v>
      </c>
      <c r="E71" s="14" t="s">
        <v>408</v>
      </c>
      <c r="F71" s="15">
        <v>0.76458333333333328</v>
      </c>
      <c r="G71" s="15">
        <v>0</v>
      </c>
      <c r="H71" s="15">
        <v>0</v>
      </c>
      <c r="I71" s="15">
        <v>0</v>
      </c>
      <c r="J71" s="15">
        <v>0.76458333333333339</v>
      </c>
      <c r="K71" s="15">
        <v>0</v>
      </c>
      <c r="L71" s="14">
        <v>0</v>
      </c>
      <c r="M71" s="14">
        <v>0</v>
      </c>
      <c r="N71" s="15">
        <v>0</v>
      </c>
      <c r="O71" s="15">
        <v>0</v>
      </c>
      <c r="P71" s="15">
        <v>0</v>
      </c>
    </row>
    <row r="72" spans="1:16" x14ac:dyDescent="0.25">
      <c r="A72" s="12">
        <v>35285593</v>
      </c>
      <c r="B72" s="13" t="s">
        <v>418</v>
      </c>
      <c r="C72" s="14" t="s">
        <v>406</v>
      </c>
      <c r="D72" s="14" t="s">
        <v>419</v>
      </c>
      <c r="E72" s="14" t="s">
        <v>408</v>
      </c>
      <c r="F72" s="15">
        <v>0.26458333333333334</v>
      </c>
      <c r="G72" s="15">
        <v>0</v>
      </c>
      <c r="H72" s="15">
        <v>0</v>
      </c>
      <c r="I72" s="15">
        <v>0</v>
      </c>
      <c r="J72" s="15">
        <v>0.26458333333333334</v>
      </c>
      <c r="K72" s="15">
        <v>0</v>
      </c>
      <c r="L72" s="14">
        <v>0</v>
      </c>
      <c r="M72" s="14">
        <v>0</v>
      </c>
      <c r="N72" s="15">
        <v>0</v>
      </c>
      <c r="O72" s="15">
        <v>0</v>
      </c>
      <c r="P72" s="15">
        <v>0</v>
      </c>
    </row>
    <row r="73" spans="1:16" x14ac:dyDescent="0.25">
      <c r="A73" s="12">
        <v>35285352</v>
      </c>
      <c r="B73" s="13" t="s">
        <v>423</v>
      </c>
      <c r="C73" s="14" t="s">
        <v>406</v>
      </c>
      <c r="D73" s="14" t="s">
        <v>419</v>
      </c>
      <c r="E73" s="14" t="s">
        <v>408</v>
      </c>
      <c r="F73" s="15">
        <v>0.13844696969696971</v>
      </c>
      <c r="G73" s="15">
        <v>0</v>
      </c>
      <c r="H73" s="15">
        <v>0</v>
      </c>
      <c r="I73" s="15">
        <v>0</v>
      </c>
      <c r="J73" s="15">
        <v>0.13844696969696968</v>
      </c>
      <c r="K73" s="15">
        <v>0</v>
      </c>
      <c r="L73" s="14">
        <v>0</v>
      </c>
      <c r="M73" s="14">
        <v>0</v>
      </c>
      <c r="N73" s="15">
        <v>0</v>
      </c>
      <c r="O73" s="15">
        <v>0</v>
      </c>
      <c r="P73" s="15">
        <v>0</v>
      </c>
    </row>
    <row r="74" spans="1:16" x14ac:dyDescent="0.25">
      <c r="A74" s="12">
        <v>35285353</v>
      </c>
      <c r="B74" s="13" t="s">
        <v>424</v>
      </c>
      <c r="C74" s="14" t="s">
        <v>406</v>
      </c>
      <c r="D74" s="14" t="s">
        <v>419</v>
      </c>
      <c r="E74" s="14" t="s">
        <v>408</v>
      </c>
      <c r="F74" s="15">
        <v>0.31856060606060604</v>
      </c>
      <c r="G74" s="15">
        <v>0</v>
      </c>
      <c r="H74" s="15">
        <v>0</v>
      </c>
      <c r="I74" s="15">
        <v>0</v>
      </c>
      <c r="J74" s="15">
        <v>0.31856060606060599</v>
      </c>
      <c r="K74" s="15">
        <v>0</v>
      </c>
      <c r="L74" s="14">
        <v>0</v>
      </c>
      <c r="M74" s="14">
        <v>0</v>
      </c>
      <c r="N74" s="15">
        <v>0</v>
      </c>
      <c r="O74" s="15">
        <v>0</v>
      </c>
      <c r="P74" s="15">
        <v>0</v>
      </c>
    </row>
    <row r="75" spans="1:16" x14ac:dyDescent="0.25">
      <c r="A75" s="12">
        <v>35285585</v>
      </c>
      <c r="B75" s="13" t="s">
        <v>426</v>
      </c>
      <c r="C75" s="14" t="s">
        <v>406</v>
      </c>
      <c r="D75" s="14" t="s">
        <v>427</v>
      </c>
      <c r="E75" s="14" t="s">
        <v>408</v>
      </c>
      <c r="F75" s="15">
        <v>0.63901515151515154</v>
      </c>
      <c r="G75" s="15">
        <v>0</v>
      </c>
      <c r="H75" s="15">
        <v>0</v>
      </c>
      <c r="I75" s="15">
        <v>0</v>
      </c>
      <c r="J75" s="15">
        <v>0.63901515151515154</v>
      </c>
      <c r="K75" s="15">
        <v>0</v>
      </c>
      <c r="L75" s="14">
        <v>0</v>
      </c>
      <c r="M75" s="14">
        <v>0</v>
      </c>
      <c r="N75" s="15">
        <v>0</v>
      </c>
      <c r="O75" s="15">
        <v>0</v>
      </c>
      <c r="P75" s="15">
        <v>0</v>
      </c>
    </row>
    <row r="76" spans="1:16" x14ac:dyDescent="0.25">
      <c r="A76" s="12">
        <v>35286483</v>
      </c>
      <c r="B76" s="13" t="s">
        <v>428</v>
      </c>
      <c r="C76" s="14" t="s">
        <v>429</v>
      </c>
      <c r="D76" s="14" t="s">
        <v>430</v>
      </c>
      <c r="E76" s="14" t="s">
        <v>431</v>
      </c>
      <c r="F76" s="15">
        <v>1.084280303030303</v>
      </c>
      <c r="G76" s="15">
        <v>0</v>
      </c>
      <c r="H76" s="15">
        <v>0</v>
      </c>
      <c r="I76" s="15">
        <v>0</v>
      </c>
      <c r="J76" s="15">
        <v>1.084280303030303</v>
      </c>
      <c r="K76" s="15">
        <v>0</v>
      </c>
      <c r="L76" s="14">
        <v>0</v>
      </c>
      <c r="M76" s="14">
        <v>0</v>
      </c>
      <c r="N76" s="15">
        <v>0</v>
      </c>
      <c r="O76" s="15">
        <v>0</v>
      </c>
      <c r="P76" s="15">
        <v>0</v>
      </c>
    </row>
    <row r="77" spans="1:16" x14ac:dyDescent="0.25">
      <c r="A77" s="12">
        <v>35284716</v>
      </c>
      <c r="B77" s="13" t="s">
        <v>432</v>
      </c>
      <c r="C77" s="14" t="s">
        <v>429</v>
      </c>
      <c r="D77" s="14" t="s">
        <v>430</v>
      </c>
      <c r="E77" s="14" t="s">
        <v>431</v>
      </c>
      <c r="F77" s="15">
        <v>0.75890151515151516</v>
      </c>
      <c r="G77" s="15">
        <v>0</v>
      </c>
      <c r="H77" s="15">
        <v>0</v>
      </c>
      <c r="I77" s="15">
        <v>0</v>
      </c>
      <c r="J77" s="15">
        <v>0.75890151515151516</v>
      </c>
      <c r="K77" s="15">
        <v>0</v>
      </c>
      <c r="L77" s="14">
        <v>0</v>
      </c>
      <c r="M77" s="14">
        <v>0</v>
      </c>
      <c r="N77" s="15">
        <v>0</v>
      </c>
      <c r="O77" s="15">
        <v>0</v>
      </c>
      <c r="P77" s="15">
        <v>0</v>
      </c>
    </row>
    <row r="78" spans="1:16" x14ac:dyDescent="0.25">
      <c r="A78" s="12">
        <v>35284717</v>
      </c>
      <c r="B78" s="13" t="s">
        <v>434</v>
      </c>
      <c r="C78" s="14" t="s">
        <v>429</v>
      </c>
      <c r="D78" s="14" t="s">
        <v>430</v>
      </c>
      <c r="E78" s="14" t="s">
        <v>431</v>
      </c>
      <c r="F78" s="15">
        <v>0.89488636363636365</v>
      </c>
      <c r="G78" s="15">
        <v>0</v>
      </c>
      <c r="H78" s="15">
        <v>0</v>
      </c>
      <c r="I78" s="15">
        <v>0</v>
      </c>
      <c r="J78" s="15">
        <v>0.89488636363636376</v>
      </c>
      <c r="K78" s="15">
        <v>0</v>
      </c>
      <c r="L78" s="14">
        <v>0</v>
      </c>
      <c r="M78" s="14">
        <v>0</v>
      </c>
      <c r="N78" s="15">
        <v>0</v>
      </c>
      <c r="O78" s="15">
        <v>0</v>
      </c>
      <c r="P78" s="15">
        <v>0</v>
      </c>
    </row>
    <row r="79" spans="1:16" x14ac:dyDescent="0.25">
      <c r="A79" s="12">
        <v>35285741</v>
      </c>
      <c r="B79" s="13" t="s">
        <v>435</v>
      </c>
      <c r="C79" s="14" t="s">
        <v>429</v>
      </c>
      <c r="D79" s="14" t="s">
        <v>430</v>
      </c>
      <c r="E79" s="14" t="s">
        <v>431</v>
      </c>
      <c r="F79" s="15">
        <v>0.26837121212121212</v>
      </c>
      <c r="G79" s="15">
        <v>0</v>
      </c>
      <c r="H79" s="15">
        <v>0</v>
      </c>
      <c r="I79" s="15">
        <v>0</v>
      </c>
      <c r="J79" s="15">
        <v>0.26837121212121212</v>
      </c>
      <c r="K79" s="15">
        <v>0</v>
      </c>
      <c r="L79" s="14">
        <v>0</v>
      </c>
      <c r="M79" s="14">
        <v>0</v>
      </c>
      <c r="N79" s="15">
        <v>0</v>
      </c>
      <c r="O79" s="15">
        <v>0</v>
      </c>
      <c r="P79" s="15">
        <v>0</v>
      </c>
    </row>
    <row r="80" spans="1:16" x14ac:dyDescent="0.25">
      <c r="A80" s="12">
        <v>35285742</v>
      </c>
      <c r="B80" s="13" t="s">
        <v>436</v>
      </c>
      <c r="C80" s="14" t="s">
        <v>429</v>
      </c>
      <c r="D80" s="14" t="s">
        <v>430</v>
      </c>
      <c r="E80" s="14" t="s">
        <v>431</v>
      </c>
      <c r="F80" s="15">
        <v>0.24431818181818182</v>
      </c>
      <c r="G80" s="15">
        <v>0</v>
      </c>
      <c r="H80" s="15">
        <v>0</v>
      </c>
      <c r="I80" s="15">
        <v>0</v>
      </c>
      <c r="J80" s="15">
        <v>0.2443181818181818</v>
      </c>
      <c r="K80" s="15">
        <v>0</v>
      </c>
      <c r="L80" s="14">
        <v>0</v>
      </c>
      <c r="M80" s="14">
        <v>0</v>
      </c>
      <c r="N80" s="15">
        <v>0</v>
      </c>
      <c r="O80" s="15">
        <v>0</v>
      </c>
      <c r="P80" s="15">
        <v>0</v>
      </c>
    </row>
    <row r="81" spans="1:16" x14ac:dyDescent="0.25">
      <c r="A81" s="12">
        <v>35295017</v>
      </c>
      <c r="B81" s="13" t="s">
        <v>445</v>
      </c>
      <c r="C81" s="14" t="s">
        <v>429</v>
      </c>
      <c r="D81" s="14" t="s">
        <v>430</v>
      </c>
      <c r="E81" s="14" t="s">
        <v>431</v>
      </c>
      <c r="F81" s="15">
        <v>8.6363636363636365E-2</v>
      </c>
      <c r="G81" s="15">
        <v>0</v>
      </c>
      <c r="H81" s="15">
        <v>0</v>
      </c>
      <c r="I81" s="15">
        <v>0</v>
      </c>
      <c r="J81" s="15">
        <v>0</v>
      </c>
      <c r="K81" s="15">
        <v>8.6363636363636365E-2</v>
      </c>
      <c r="L81" s="14">
        <v>0</v>
      </c>
      <c r="M81" s="14">
        <v>0</v>
      </c>
      <c r="N81" s="15">
        <v>0</v>
      </c>
      <c r="O81" s="15">
        <v>0</v>
      </c>
      <c r="P81" s="15">
        <v>0</v>
      </c>
    </row>
    <row r="82" spans="1:16" x14ac:dyDescent="0.25">
      <c r="A82" s="12">
        <v>35292144</v>
      </c>
      <c r="B82" s="13" t="s">
        <v>448</v>
      </c>
      <c r="C82" s="14" t="s">
        <v>429</v>
      </c>
      <c r="D82" s="14" t="s">
        <v>430</v>
      </c>
      <c r="E82" s="14" t="s">
        <v>431</v>
      </c>
      <c r="F82" s="15">
        <v>1.1390151515151514</v>
      </c>
      <c r="G82" s="15">
        <v>0</v>
      </c>
      <c r="H82" s="15">
        <v>0</v>
      </c>
      <c r="I82" s="15">
        <v>0</v>
      </c>
      <c r="J82" s="15">
        <v>1.1390151515151516</v>
      </c>
      <c r="K82" s="15">
        <v>0</v>
      </c>
      <c r="L82" s="14">
        <v>0</v>
      </c>
      <c r="M82" s="14">
        <v>0</v>
      </c>
      <c r="N82" s="15">
        <v>0</v>
      </c>
      <c r="O82" s="15">
        <v>0</v>
      </c>
      <c r="P82" s="15">
        <v>0</v>
      </c>
    </row>
    <row r="83" spans="1:16" x14ac:dyDescent="0.25">
      <c r="A83" s="12">
        <v>35292145</v>
      </c>
      <c r="B83" s="13" t="s">
        <v>449</v>
      </c>
      <c r="C83" s="14" t="s">
        <v>429</v>
      </c>
      <c r="D83" s="14" t="s">
        <v>430</v>
      </c>
      <c r="E83" s="14" t="s">
        <v>431</v>
      </c>
      <c r="F83" s="15">
        <v>2.155492424242424</v>
      </c>
      <c r="G83" s="15">
        <v>0</v>
      </c>
      <c r="H83" s="15">
        <v>0</v>
      </c>
      <c r="I83" s="15">
        <v>0</v>
      </c>
      <c r="J83" s="15">
        <v>1.6249999999999998</v>
      </c>
      <c r="K83" s="15">
        <v>0.53049242424242427</v>
      </c>
      <c r="L83" s="14">
        <v>0</v>
      </c>
      <c r="M83" s="14">
        <v>0</v>
      </c>
      <c r="N83" s="15">
        <v>0</v>
      </c>
      <c r="O83" s="15">
        <v>0</v>
      </c>
      <c r="P83" s="15">
        <v>0</v>
      </c>
    </row>
    <row r="84" spans="1:16" x14ac:dyDescent="0.25">
      <c r="A84" s="12">
        <v>35292188</v>
      </c>
      <c r="B84" s="13" t="s">
        <v>450</v>
      </c>
      <c r="C84" s="14" t="s">
        <v>429</v>
      </c>
      <c r="D84" s="14" t="s">
        <v>430</v>
      </c>
      <c r="E84" s="14" t="s">
        <v>431</v>
      </c>
      <c r="F84" s="15">
        <v>0.13541666666666666</v>
      </c>
      <c r="G84" s="15">
        <v>0</v>
      </c>
      <c r="H84" s="15">
        <v>0</v>
      </c>
      <c r="I84" s="15">
        <v>0</v>
      </c>
      <c r="J84" s="15">
        <v>0.13541666666666669</v>
      </c>
      <c r="K84" s="15">
        <v>0</v>
      </c>
      <c r="L84" s="14">
        <v>0</v>
      </c>
      <c r="M84" s="14">
        <v>0</v>
      </c>
      <c r="N84" s="15">
        <v>0</v>
      </c>
      <c r="O84" s="15">
        <v>0</v>
      </c>
      <c r="P84" s="15">
        <v>0</v>
      </c>
    </row>
    <row r="85" spans="1:16" x14ac:dyDescent="0.25">
      <c r="A85" s="12">
        <v>35292189</v>
      </c>
      <c r="B85" s="13" t="s">
        <v>451</v>
      </c>
      <c r="C85" s="14" t="s">
        <v>429</v>
      </c>
      <c r="D85" s="14" t="s">
        <v>430</v>
      </c>
      <c r="E85" s="14" t="s">
        <v>431</v>
      </c>
      <c r="F85" s="15">
        <v>0.18124999999999999</v>
      </c>
      <c r="G85" s="15">
        <v>0</v>
      </c>
      <c r="H85" s="15">
        <v>0</v>
      </c>
      <c r="I85" s="15">
        <v>0</v>
      </c>
      <c r="J85" s="15">
        <v>0.18124999999999999</v>
      </c>
      <c r="K85" s="15">
        <v>0</v>
      </c>
      <c r="L85" s="14">
        <v>0</v>
      </c>
      <c r="M85" s="14">
        <v>0</v>
      </c>
      <c r="N85" s="15">
        <v>0</v>
      </c>
      <c r="O85" s="15">
        <v>0</v>
      </c>
      <c r="P85" s="15">
        <v>0</v>
      </c>
    </row>
    <row r="86" spans="1:16" x14ac:dyDescent="0.25">
      <c r="A86" s="12">
        <v>35284828</v>
      </c>
      <c r="B86" s="13" t="s">
        <v>465</v>
      </c>
      <c r="C86" s="14" t="s">
        <v>429</v>
      </c>
      <c r="D86" s="14" t="s">
        <v>430</v>
      </c>
      <c r="E86" s="14" t="s">
        <v>431</v>
      </c>
      <c r="F86" s="15">
        <v>0.65606060606060601</v>
      </c>
      <c r="G86" s="15">
        <v>0</v>
      </c>
      <c r="H86" s="15">
        <v>0</v>
      </c>
      <c r="I86" s="15">
        <v>0</v>
      </c>
      <c r="J86" s="15">
        <v>0.65606060606060601</v>
      </c>
      <c r="K86" s="15">
        <v>0</v>
      </c>
      <c r="L86" s="14">
        <v>0</v>
      </c>
      <c r="M86" s="14">
        <v>0</v>
      </c>
      <c r="N86" s="15">
        <v>0</v>
      </c>
      <c r="O86" s="15">
        <v>0</v>
      </c>
      <c r="P86" s="15">
        <v>0</v>
      </c>
    </row>
    <row r="87" spans="1:16" x14ac:dyDescent="0.25">
      <c r="A87" s="12">
        <v>35284829</v>
      </c>
      <c r="B87" s="13" t="s">
        <v>466</v>
      </c>
      <c r="C87" s="14" t="s">
        <v>429</v>
      </c>
      <c r="D87" s="14" t="s">
        <v>430</v>
      </c>
      <c r="E87" s="14" t="s">
        <v>431</v>
      </c>
      <c r="F87" s="15">
        <v>0.57348484848484849</v>
      </c>
      <c r="G87" s="15">
        <v>0</v>
      </c>
      <c r="H87" s="15">
        <v>0</v>
      </c>
      <c r="I87" s="15">
        <v>0</v>
      </c>
      <c r="J87" s="15">
        <v>0.57348484848484849</v>
      </c>
      <c r="K87" s="15">
        <v>0</v>
      </c>
      <c r="L87" s="14">
        <v>0</v>
      </c>
      <c r="M87" s="14">
        <v>0</v>
      </c>
      <c r="N87" s="15">
        <v>0</v>
      </c>
      <c r="O87" s="15">
        <v>0</v>
      </c>
      <c r="P87" s="15">
        <v>0</v>
      </c>
    </row>
    <row r="88" spans="1:16" x14ac:dyDescent="0.25">
      <c r="A88" s="12">
        <v>35284830</v>
      </c>
      <c r="B88" s="13" t="s">
        <v>467</v>
      </c>
      <c r="C88" s="14" t="s">
        <v>429</v>
      </c>
      <c r="D88" s="14" t="s">
        <v>430</v>
      </c>
      <c r="E88" s="14" t="s">
        <v>431</v>
      </c>
      <c r="F88" s="15">
        <v>0.76515151515151514</v>
      </c>
      <c r="G88" s="15">
        <v>0</v>
      </c>
      <c r="H88" s="15">
        <v>0</v>
      </c>
      <c r="I88" s="15">
        <v>0</v>
      </c>
      <c r="J88" s="15">
        <v>0.76515151515151514</v>
      </c>
      <c r="K88" s="15">
        <v>0</v>
      </c>
      <c r="L88" s="14">
        <v>0</v>
      </c>
      <c r="M88" s="14">
        <v>0</v>
      </c>
      <c r="N88" s="15">
        <v>0</v>
      </c>
      <c r="O88" s="15">
        <v>0</v>
      </c>
      <c r="P88" s="15">
        <v>0</v>
      </c>
    </row>
    <row r="89" spans="1:16" x14ac:dyDescent="0.25">
      <c r="A89" s="12">
        <v>35284831</v>
      </c>
      <c r="B89" s="13" t="s">
        <v>468</v>
      </c>
      <c r="C89" s="14" t="s">
        <v>429</v>
      </c>
      <c r="D89" s="14" t="s">
        <v>430</v>
      </c>
      <c r="E89" s="14" t="s">
        <v>431</v>
      </c>
      <c r="F89" s="15">
        <v>0.96401515151515149</v>
      </c>
      <c r="G89" s="15">
        <v>0</v>
      </c>
      <c r="H89" s="15">
        <v>0</v>
      </c>
      <c r="I89" s="15">
        <v>0</v>
      </c>
      <c r="J89" s="15">
        <v>0.96401515151515149</v>
      </c>
      <c r="K89" s="15">
        <v>0</v>
      </c>
      <c r="L89" s="14">
        <v>0</v>
      </c>
      <c r="M89" s="14">
        <v>0</v>
      </c>
      <c r="N89" s="15">
        <v>0</v>
      </c>
      <c r="O89" s="15">
        <v>0</v>
      </c>
      <c r="P89" s="15">
        <v>0</v>
      </c>
    </row>
    <row r="90" spans="1:16" x14ac:dyDescent="0.25">
      <c r="A90" s="12">
        <v>35284832</v>
      </c>
      <c r="B90" s="13" t="s">
        <v>469</v>
      </c>
      <c r="C90" s="14" t="s">
        <v>429</v>
      </c>
      <c r="D90" s="14" t="s">
        <v>430</v>
      </c>
      <c r="E90" s="14" t="s">
        <v>431</v>
      </c>
      <c r="F90" s="15">
        <v>0.8929924242424242</v>
      </c>
      <c r="G90" s="15">
        <v>0</v>
      </c>
      <c r="H90" s="15">
        <v>0</v>
      </c>
      <c r="I90" s="15">
        <v>0</v>
      </c>
      <c r="J90" s="15">
        <v>0.89299242424242431</v>
      </c>
      <c r="K90" s="15">
        <v>0</v>
      </c>
      <c r="L90" s="14">
        <v>0</v>
      </c>
      <c r="M90" s="14">
        <v>0</v>
      </c>
      <c r="N90" s="15">
        <v>0</v>
      </c>
      <c r="O90" s="15">
        <v>0</v>
      </c>
      <c r="P90" s="15">
        <v>0</v>
      </c>
    </row>
    <row r="91" spans="1:16" x14ac:dyDescent="0.25">
      <c r="A91" s="12">
        <v>35284833</v>
      </c>
      <c r="B91" s="13" t="s">
        <v>470</v>
      </c>
      <c r="C91" s="14" t="s">
        <v>429</v>
      </c>
      <c r="D91" s="14" t="s">
        <v>430</v>
      </c>
      <c r="E91" s="14" t="s">
        <v>431</v>
      </c>
      <c r="F91" s="15">
        <v>0.91837121212121209</v>
      </c>
      <c r="G91" s="15">
        <v>0</v>
      </c>
      <c r="H91" s="15">
        <v>0</v>
      </c>
      <c r="I91" s="15">
        <v>0</v>
      </c>
      <c r="J91" s="15">
        <v>0.91837121212121231</v>
      </c>
      <c r="K91" s="15">
        <v>0</v>
      </c>
      <c r="L91" s="14">
        <v>0</v>
      </c>
      <c r="M91" s="14">
        <v>0</v>
      </c>
      <c r="N91" s="15">
        <v>0</v>
      </c>
      <c r="O91" s="15">
        <v>0</v>
      </c>
      <c r="P91" s="15">
        <v>0</v>
      </c>
    </row>
    <row r="92" spans="1:16" x14ac:dyDescent="0.25">
      <c r="A92" s="12">
        <v>35284834</v>
      </c>
      <c r="B92" s="13" t="s">
        <v>471</v>
      </c>
      <c r="C92" s="14" t="s">
        <v>429</v>
      </c>
      <c r="D92" s="14" t="s">
        <v>430</v>
      </c>
      <c r="E92" s="14" t="s">
        <v>431</v>
      </c>
      <c r="F92" s="15">
        <v>0.70587121212121207</v>
      </c>
      <c r="G92" s="15">
        <v>0</v>
      </c>
      <c r="H92" s="15">
        <v>0</v>
      </c>
      <c r="I92" s="15">
        <v>0</v>
      </c>
      <c r="J92" s="15">
        <v>0.70587121212121207</v>
      </c>
      <c r="K92" s="15">
        <v>0</v>
      </c>
      <c r="L92" s="14">
        <v>0</v>
      </c>
      <c r="M92" s="14">
        <v>0</v>
      </c>
      <c r="N92" s="15">
        <v>0</v>
      </c>
      <c r="O92" s="15">
        <v>0</v>
      </c>
      <c r="P92" s="15">
        <v>0</v>
      </c>
    </row>
    <row r="93" spans="1:16" x14ac:dyDescent="0.25">
      <c r="A93" s="12">
        <v>35284835</v>
      </c>
      <c r="B93" s="13" t="s">
        <v>472</v>
      </c>
      <c r="C93" s="14" t="s">
        <v>429</v>
      </c>
      <c r="D93" s="14" t="s">
        <v>430</v>
      </c>
      <c r="E93" s="14" t="s">
        <v>431</v>
      </c>
      <c r="F93" s="15">
        <v>0.46609848484848487</v>
      </c>
      <c r="G93" s="15">
        <v>0</v>
      </c>
      <c r="H93" s="15">
        <v>0</v>
      </c>
      <c r="I93" s="15">
        <v>0</v>
      </c>
      <c r="J93" s="15">
        <v>0.46609848484848487</v>
      </c>
      <c r="K93" s="15">
        <v>0</v>
      </c>
      <c r="L93" s="14">
        <v>0</v>
      </c>
      <c r="M93" s="14">
        <v>0</v>
      </c>
      <c r="N93" s="15">
        <v>0</v>
      </c>
      <c r="O93" s="15">
        <v>0</v>
      </c>
      <c r="P93" s="15">
        <v>0</v>
      </c>
    </row>
    <row r="94" spans="1:16" x14ac:dyDescent="0.25">
      <c r="A94" s="12">
        <v>35284836</v>
      </c>
      <c r="B94" s="13" t="s">
        <v>473</v>
      </c>
      <c r="C94" s="14" t="s">
        <v>429</v>
      </c>
      <c r="D94" s="14" t="s">
        <v>430</v>
      </c>
      <c r="E94" s="14" t="s">
        <v>431</v>
      </c>
      <c r="F94" s="15">
        <v>0.88181818181818183</v>
      </c>
      <c r="G94" s="15">
        <v>0</v>
      </c>
      <c r="H94" s="15">
        <v>0</v>
      </c>
      <c r="I94" s="15">
        <v>0</v>
      </c>
      <c r="J94" s="15">
        <v>0.88181818181818183</v>
      </c>
      <c r="K94" s="15">
        <v>0</v>
      </c>
      <c r="L94" s="14">
        <v>0</v>
      </c>
      <c r="M94" s="14">
        <v>0</v>
      </c>
      <c r="N94" s="15">
        <v>0</v>
      </c>
      <c r="O94" s="15">
        <v>0</v>
      </c>
      <c r="P94" s="15">
        <v>0</v>
      </c>
    </row>
    <row r="95" spans="1:16" x14ac:dyDescent="0.25">
      <c r="A95" s="12">
        <v>35284837</v>
      </c>
      <c r="B95" s="13" t="s">
        <v>474</v>
      </c>
      <c r="C95" s="14" t="s">
        <v>429</v>
      </c>
      <c r="D95" s="14" t="s">
        <v>430</v>
      </c>
      <c r="E95" s="14" t="s">
        <v>431</v>
      </c>
      <c r="F95" s="15">
        <v>1.7884469696969696</v>
      </c>
      <c r="G95" s="15">
        <v>0</v>
      </c>
      <c r="H95" s="15">
        <v>0</v>
      </c>
      <c r="I95" s="15">
        <v>0</v>
      </c>
      <c r="J95" s="15">
        <v>1.7884469696969691</v>
      </c>
      <c r="K95" s="15">
        <v>0</v>
      </c>
      <c r="L95" s="14">
        <v>0</v>
      </c>
      <c r="M95" s="14">
        <v>0</v>
      </c>
      <c r="N95" s="15">
        <v>0</v>
      </c>
      <c r="O95" s="15">
        <v>0</v>
      </c>
      <c r="P95" s="15">
        <v>0</v>
      </c>
    </row>
    <row r="96" spans="1:16" x14ac:dyDescent="0.25">
      <c r="A96" s="12">
        <v>35284838</v>
      </c>
      <c r="B96" s="13" t="s">
        <v>475</v>
      </c>
      <c r="C96" s="14" t="s">
        <v>429</v>
      </c>
      <c r="D96" s="14" t="s">
        <v>430</v>
      </c>
      <c r="E96" s="14" t="s">
        <v>431</v>
      </c>
      <c r="F96" s="15">
        <v>0.60568181818181821</v>
      </c>
      <c r="G96" s="15">
        <v>0</v>
      </c>
      <c r="H96" s="15">
        <v>0</v>
      </c>
      <c r="I96" s="15">
        <v>0</v>
      </c>
      <c r="J96" s="15">
        <v>0.6056818181818181</v>
      </c>
      <c r="K96" s="15">
        <v>0</v>
      </c>
      <c r="L96" s="14">
        <v>0</v>
      </c>
      <c r="M96" s="14">
        <v>0</v>
      </c>
      <c r="N96" s="15">
        <v>0</v>
      </c>
      <c r="O96" s="15">
        <v>0</v>
      </c>
      <c r="P96" s="15">
        <v>0</v>
      </c>
    </row>
    <row r="97" spans="1:16" x14ac:dyDescent="0.25">
      <c r="A97" s="12">
        <v>35284839</v>
      </c>
      <c r="B97" s="13" t="s">
        <v>476</v>
      </c>
      <c r="C97" s="14" t="s">
        <v>429</v>
      </c>
      <c r="D97" s="14" t="s">
        <v>430</v>
      </c>
      <c r="E97" s="14" t="s">
        <v>431</v>
      </c>
      <c r="F97" s="15">
        <v>0.4759469696969697</v>
      </c>
      <c r="G97" s="15">
        <v>0</v>
      </c>
      <c r="H97" s="15">
        <v>0</v>
      </c>
      <c r="I97" s="15">
        <v>0</v>
      </c>
      <c r="J97" s="15">
        <v>0.4759469696969697</v>
      </c>
      <c r="K97" s="15">
        <v>0</v>
      </c>
      <c r="L97" s="14">
        <v>0</v>
      </c>
      <c r="M97" s="14">
        <v>0</v>
      </c>
      <c r="N97" s="15">
        <v>0</v>
      </c>
      <c r="O97" s="15">
        <v>0</v>
      </c>
      <c r="P97" s="15">
        <v>0</v>
      </c>
    </row>
    <row r="98" spans="1:16" x14ac:dyDescent="0.25">
      <c r="A98" s="12">
        <v>35285048</v>
      </c>
      <c r="B98" s="13" t="s">
        <v>477</v>
      </c>
      <c r="C98" s="14" t="s">
        <v>429</v>
      </c>
      <c r="D98" s="14" t="s">
        <v>430</v>
      </c>
      <c r="E98" s="14" t="s">
        <v>431</v>
      </c>
      <c r="F98" s="15">
        <v>0.41212121212121211</v>
      </c>
      <c r="G98" s="15">
        <v>0</v>
      </c>
      <c r="H98" s="15">
        <v>0</v>
      </c>
      <c r="I98" s="15">
        <v>0</v>
      </c>
      <c r="J98" s="15">
        <v>0.41212121212121211</v>
      </c>
      <c r="K98" s="15">
        <v>0</v>
      </c>
      <c r="L98" s="14">
        <v>0</v>
      </c>
      <c r="M98" s="14">
        <v>0</v>
      </c>
      <c r="N98" s="15">
        <v>0</v>
      </c>
      <c r="O98" s="15">
        <v>0</v>
      </c>
      <c r="P98" s="15">
        <v>0</v>
      </c>
    </row>
    <row r="99" spans="1:16" x14ac:dyDescent="0.25">
      <c r="A99" s="12">
        <v>35285049</v>
      </c>
      <c r="B99" s="13" t="s">
        <v>479</v>
      </c>
      <c r="C99" s="14" t="s">
        <v>429</v>
      </c>
      <c r="D99" s="14" t="s">
        <v>430</v>
      </c>
      <c r="E99" s="14" t="s">
        <v>431</v>
      </c>
      <c r="F99" s="15">
        <v>0.18541666666666667</v>
      </c>
      <c r="G99" s="15">
        <v>0</v>
      </c>
      <c r="H99" s="15">
        <v>0</v>
      </c>
      <c r="I99" s="15">
        <v>0</v>
      </c>
      <c r="J99" s="15">
        <v>0.18541666666666665</v>
      </c>
      <c r="K99" s="15">
        <v>0</v>
      </c>
      <c r="L99" s="14">
        <v>0</v>
      </c>
      <c r="M99" s="14">
        <v>0</v>
      </c>
      <c r="N99" s="15">
        <v>0</v>
      </c>
      <c r="O99" s="15">
        <v>0</v>
      </c>
      <c r="P99" s="15">
        <v>0</v>
      </c>
    </row>
    <row r="100" spans="1:16" x14ac:dyDescent="0.25">
      <c r="A100" s="12">
        <v>35285050</v>
      </c>
      <c r="B100" s="13" t="s">
        <v>480</v>
      </c>
      <c r="C100" s="14" t="s">
        <v>429</v>
      </c>
      <c r="D100" s="14" t="s">
        <v>430</v>
      </c>
      <c r="E100" s="14" t="s">
        <v>431</v>
      </c>
      <c r="F100" s="15">
        <v>1.5929924242424243</v>
      </c>
      <c r="G100" s="15">
        <v>0</v>
      </c>
      <c r="H100" s="15">
        <v>0</v>
      </c>
      <c r="I100" s="15">
        <v>0</v>
      </c>
      <c r="J100" s="15">
        <v>1.5929924242424245</v>
      </c>
      <c r="K100" s="15">
        <v>0</v>
      </c>
      <c r="L100" s="14">
        <v>0</v>
      </c>
      <c r="M100" s="14">
        <v>0</v>
      </c>
      <c r="N100" s="15">
        <v>0</v>
      </c>
      <c r="O100" s="15">
        <v>0</v>
      </c>
      <c r="P100" s="15">
        <v>0</v>
      </c>
    </row>
    <row r="101" spans="1:16" x14ac:dyDescent="0.25">
      <c r="A101" s="12">
        <v>31547582</v>
      </c>
      <c r="B101" s="13" t="s">
        <v>490</v>
      </c>
      <c r="C101" s="14" t="s">
        <v>492</v>
      </c>
      <c r="D101" s="14" t="s">
        <v>493</v>
      </c>
      <c r="E101" s="14" t="s">
        <v>494</v>
      </c>
      <c r="F101" s="15">
        <v>0.97765151515151516</v>
      </c>
      <c r="G101" s="15">
        <v>0</v>
      </c>
      <c r="H101" s="15">
        <v>0</v>
      </c>
      <c r="I101" s="15">
        <v>0</v>
      </c>
      <c r="J101" s="15">
        <v>0</v>
      </c>
      <c r="K101" s="15">
        <v>0.97765151515151516</v>
      </c>
      <c r="L101" s="14">
        <v>0</v>
      </c>
      <c r="M101" s="14">
        <v>0</v>
      </c>
      <c r="N101" s="15">
        <v>0</v>
      </c>
      <c r="O101" s="15">
        <v>0</v>
      </c>
      <c r="P101" s="15">
        <v>0</v>
      </c>
    </row>
    <row r="102" spans="1:16" x14ac:dyDescent="0.25">
      <c r="A102" s="12">
        <v>35279313</v>
      </c>
      <c r="B102" s="13" t="s">
        <v>496</v>
      </c>
      <c r="C102" s="14" t="s">
        <v>492</v>
      </c>
      <c r="D102" s="14" t="s">
        <v>493</v>
      </c>
      <c r="E102" s="14" t="s">
        <v>494</v>
      </c>
      <c r="F102" s="15">
        <v>0.10227272727272728</v>
      </c>
      <c r="G102" s="15">
        <v>0</v>
      </c>
      <c r="H102" s="15">
        <v>0</v>
      </c>
      <c r="I102" s="15">
        <v>0</v>
      </c>
      <c r="J102" s="15">
        <v>0</v>
      </c>
      <c r="K102" s="15">
        <v>0.10227272727272727</v>
      </c>
      <c r="L102" s="14">
        <v>0</v>
      </c>
      <c r="M102" s="14">
        <v>0</v>
      </c>
      <c r="N102" s="15">
        <v>0</v>
      </c>
      <c r="O102" s="15">
        <v>0</v>
      </c>
      <c r="P102" s="15">
        <v>0</v>
      </c>
    </row>
    <row r="103" spans="1:16" x14ac:dyDescent="0.25">
      <c r="A103" s="12">
        <v>31475979</v>
      </c>
      <c r="B103" s="13" t="s">
        <v>497</v>
      </c>
      <c r="C103" s="14" t="s">
        <v>1859</v>
      </c>
      <c r="D103" s="14" t="s">
        <v>500</v>
      </c>
      <c r="E103" s="14" t="s">
        <v>1861</v>
      </c>
      <c r="F103" s="15">
        <v>0.99924242424242427</v>
      </c>
      <c r="G103" s="15">
        <v>0</v>
      </c>
      <c r="H103" s="15">
        <v>0.99924242424242427</v>
      </c>
      <c r="I103" s="15">
        <v>0</v>
      </c>
      <c r="J103" s="15">
        <v>0</v>
      </c>
      <c r="K103" s="15">
        <v>0</v>
      </c>
      <c r="L103" s="14">
        <v>0</v>
      </c>
      <c r="M103" s="14">
        <v>0</v>
      </c>
      <c r="N103" s="15">
        <v>0</v>
      </c>
      <c r="O103" s="15">
        <v>0</v>
      </c>
      <c r="P103" s="15">
        <v>0</v>
      </c>
    </row>
    <row r="104" spans="1:16" x14ac:dyDescent="0.25">
      <c r="A104" s="12">
        <v>35284810</v>
      </c>
      <c r="B104" s="13" t="s">
        <v>513</v>
      </c>
      <c r="C104" s="14" t="s">
        <v>510</v>
      </c>
      <c r="D104" s="14" t="s">
        <v>511</v>
      </c>
      <c r="E104" s="14" t="s">
        <v>512</v>
      </c>
      <c r="F104" s="15">
        <v>3.787878787878788E-2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4">
        <v>0</v>
      </c>
      <c r="M104" s="14">
        <v>0</v>
      </c>
      <c r="N104" s="15">
        <v>3.787878787878788E-2</v>
      </c>
      <c r="O104" s="15">
        <v>0</v>
      </c>
      <c r="P104" s="15">
        <v>0</v>
      </c>
    </row>
    <row r="105" spans="1:16" x14ac:dyDescent="0.25">
      <c r="A105" s="12">
        <v>35253173</v>
      </c>
      <c r="B105" s="13" t="s">
        <v>521</v>
      </c>
      <c r="C105" s="14" t="s">
        <v>518</v>
      </c>
      <c r="D105" s="14" t="s">
        <v>519</v>
      </c>
      <c r="E105" s="14" t="s">
        <v>520</v>
      </c>
      <c r="F105" s="15">
        <v>5.9848484848484845E-2</v>
      </c>
      <c r="G105" s="15">
        <v>0</v>
      </c>
      <c r="H105" s="15">
        <v>0</v>
      </c>
      <c r="I105" s="15">
        <v>0</v>
      </c>
      <c r="J105" s="15">
        <v>5.9848484848484852E-2</v>
      </c>
      <c r="K105" s="15">
        <v>0</v>
      </c>
      <c r="L105" s="14">
        <v>0</v>
      </c>
      <c r="M105" s="14">
        <v>0</v>
      </c>
      <c r="N105" s="15">
        <v>0</v>
      </c>
      <c r="O105" s="15">
        <v>0</v>
      </c>
      <c r="P105" s="15">
        <v>0</v>
      </c>
    </row>
    <row r="106" spans="1:16" x14ac:dyDescent="0.25">
      <c r="A106" s="12">
        <v>35253174</v>
      </c>
      <c r="B106" s="13" t="s">
        <v>522</v>
      </c>
      <c r="C106" s="14" t="s">
        <v>518</v>
      </c>
      <c r="D106" s="14" t="s">
        <v>519</v>
      </c>
      <c r="E106" s="14" t="s">
        <v>520</v>
      </c>
      <c r="F106" s="15">
        <v>0.28825757575757577</v>
      </c>
      <c r="G106" s="15">
        <v>0</v>
      </c>
      <c r="H106" s="15">
        <v>0</v>
      </c>
      <c r="I106" s="15">
        <v>0</v>
      </c>
      <c r="J106" s="15">
        <v>0.28825757575757577</v>
      </c>
      <c r="K106" s="15">
        <v>0</v>
      </c>
      <c r="L106" s="14">
        <v>0</v>
      </c>
      <c r="M106" s="14">
        <v>0</v>
      </c>
      <c r="N106" s="15">
        <v>0</v>
      </c>
      <c r="O106" s="15">
        <v>0</v>
      </c>
      <c r="P106" s="15">
        <v>0</v>
      </c>
    </row>
    <row r="107" spans="1:16" x14ac:dyDescent="0.25">
      <c r="A107" s="12">
        <v>35236999</v>
      </c>
      <c r="B107" s="13" t="s">
        <v>526</v>
      </c>
      <c r="C107" s="14" t="s">
        <v>518</v>
      </c>
      <c r="D107" s="14" t="s">
        <v>519</v>
      </c>
      <c r="E107" s="14" t="s">
        <v>520</v>
      </c>
      <c r="F107" s="15">
        <v>0.17499999999999999</v>
      </c>
      <c r="G107" s="15">
        <v>0</v>
      </c>
      <c r="H107" s="15">
        <v>0</v>
      </c>
      <c r="I107" s="15">
        <v>0</v>
      </c>
      <c r="J107" s="15">
        <v>0.17499999999999999</v>
      </c>
      <c r="K107" s="15">
        <v>0</v>
      </c>
      <c r="L107" s="14">
        <v>0</v>
      </c>
      <c r="M107" s="14">
        <v>0</v>
      </c>
      <c r="N107" s="15">
        <v>0</v>
      </c>
      <c r="O107" s="15">
        <v>0</v>
      </c>
      <c r="P107" s="15">
        <v>0</v>
      </c>
    </row>
    <row r="108" spans="1:16" x14ac:dyDescent="0.25">
      <c r="A108" s="12">
        <v>35237020</v>
      </c>
      <c r="B108" s="13" t="s">
        <v>527</v>
      </c>
      <c r="C108" s="14" t="s">
        <v>518</v>
      </c>
      <c r="D108" s="14" t="s">
        <v>519</v>
      </c>
      <c r="E108" s="14" t="s">
        <v>520</v>
      </c>
      <c r="F108" s="15">
        <v>0.50795454545454544</v>
      </c>
      <c r="G108" s="15">
        <v>0</v>
      </c>
      <c r="H108" s="15">
        <v>0</v>
      </c>
      <c r="I108" s="15">
        <v>0</v>
      </c>
      <c r="J108" s="15">
        <v>0.50795454545454544</v>
      </c>
      <c r="K108" s="15">
        <v>0</v>
      </c>
      <c r="L108" s="14">
        <v>0</v>
      </c>
      <c r="M108" s="14">
        <v>0</v>
      </c>
      <c r="N108" s="15">
        <v>0</v>
      </c>
      <c r="O108" s="15">
        <v>0</v>
      </c>
      <c r="P108" s="15">
        <v>0</v>
      </c>
    </row>
    <row r="109" spans="1:16" x14ac:dyDescent="0.25">
      <c r="A109" s="12">
        <v>35235701</v>
      </c>
      <c r="B109" s="13" t="s">
        <v>529</v>
      </c>
      <c r="C109" s="14" t="s">
        <v>518</v>
      </c>
      <c r="D109" s="14" t="s">
        <v>519</v>
      </c>
      <c r="E109" s="14" t="s">
        <v>520</v>
      </c>
      <c r="F109" s="15">
        <v>0.10909090909090909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4">
        <v>0</v>
      </c>
      <c r="M109" s="14">
        <v>0</v>
      </c>
      <c r="N109" s="15">
        <v>0</v>
      </c>
      <c r="O109" s="15">
        <v>0.10909090909090909</v>
      </c>
      <c r="P109" s="15">
        <v>0</v>
      </c>
    </row>
    <row r="110" spans="1:16" x14ac:dyDescent="0.25">
      <c r="A110" s="12">
        <v>35236986</v>
      </c>
      <c r="B110" s="13" t="s">
        <v>532</v>
      </c>
      <c r="C110" s="14" t="s">
        <v>518</v>
      </c>
      <c r="D110" s="14" t="s">
        <v>519</v>
      </c>
      <c r="E110" s="14" t="s">
        <v>520</v>
      </c>
      <c r="F110" s="15">
        <v>1.844128787878788</v>
      </c>
      <c r="G110" s="15">
        <v>0</v>
      </c>
      <c r="H110" s="15">
        <v>0</v>
      </c>
      <c r="I110" s="15">
        <v>0</v>
      </c>
      <c r="J110" s="15">
        <v>1.8441287878787875</v>
      </c>
      <c r="K110" s="15">
        <v>0</v>
      </c>
      <c r="L110" s="14">
        <v>0</v>
      </c>
      <c r="M110" s="14">
        <v>0</v>
      </c>
      <c r="N110" s="15">
        <v>0</v>
      </c>
      <c r="O110" s="15">
        <v>0</v>
      </c>
      <c r="P110" s="15">
        <v>0</v>
      </c>
    </row>
    <row r="111" spans="1:16" x14ac:dyDescent="0.25">
      <c r="A111" s="12">
        <v>35236989</v>
      </c>
      <c r="B111" s="13" t="s">
        <v>533</v>
      </c>
      <c r="C111" s="14" t="s">
        <v>518</v>
      </c>
      <c r="D111" s="14" t="s">
        <v>519</v>
      </c>
      <c r="E111" s="14" t="s">
        <v>520</v>
      </c>
      <c r="F111" s="15">
        <v>0.51136363636363635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4">
        <v>0</v>
      </c>
      <c r="M111" s="14">
        <v>0</v>
      </c>
      <c r="N111" s="15">
        <v>0</v>
      </c>
      <c r="O111" s="15">
        <v>0.51136363636363635</v>
      </c>
      <c r="P111" s="15">
        <v>0</v>
      </c>
    </row>
    <row r="112" spans="1:16" x14ac:dyDescent="0.25">
      <c r="A112" s="12">
        <v>35235704</v>
      </c>
      <c r="B112" s="13" t="s">
        <v>534</v>
      </c>
      <c r="C112" s="14" t="s">
        <v>518</v>
      </c>
      <c r="D112" s="14" t="s">
        <v>519</v>
      </c>
      <c r="E112" s="14" t="s">
        <v>520</v>
      </c>
      <c r="F112" s="15">
        <v>0.18901515151515152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4">
        <v>0</v>
      </c>
      <c r="M112" s="14">
        <v>0</v>
      </c>
      <c r="N112" s="15">
        <v>0</v>
      </c>
      <c r="O112" s="15">
        <v>0.18901515151515152</v>
      </c>
      <c r="P112" s="15">
        <v>0</v>
      </c>
    </row>
    <row r="113" spans="1:16" x14ac:dyDescent="0.25">
      <c r="A113" s="12">
        <v>35244696</v>
      </c>
      <c r="B113" s="13" t="s">
        <v>535</v>
      </c>
      <c r="C113" s="14" t="s">
        <v>518</v>
      </c>
      <c r="D113" s="14" t="s">
        <v>519</v>
      </c>
      <c r="E113" s="14" t="s">
        <v>520</v>
      </c>
      <c r="F113" s="15">
        <v>0.29678030303030301</v>
      </c>
      <c r="G113" s="15">
        <v>0</v>
      </c>
      <c r="H113" s="15">
        <v>0</v>
      </c>
      <c r="I113" s="15">
        <v>0</v>
      </c>
      <c r="J113" s="15">
        <v>0.29678030303030301</v>
      </c>
      <c r="K113" s="15">
        <v>0</v>
      </c>
      <c r="L113" s="14">
        <v>0</v>
      </c>
      <c r="M113" s="14">
        <v>0</v>
      </c>
      <c r="N113" s="15">
        <v>0</v>
      </c>
      <c r="O113" s="15">
        <v>0</v>
      </c>
      <c r="P113" s="15">
        <v>0</v>
      </c>
    </row>
    <row r="114" spans="1:16" x14ac:dyDescent="0.25">
      <c r="A114" s="12">
        <v>35244697</v>
      </c>
      <c r="B114" s="13" t="s">
        <v>536</v>
      </c>
      <c r="C114" s="14" t="s">
        <v>518</v>
      </c>
      <c r="D114" s="14" t="s">
        <v>519</v>
      </c>
      <c r="E114" s="14" t="s">
        <v>520</v>
      </c>
      <c r="F114" s="15">
        <v>0.1240530303030303</v>
      </c>
      <c r="G114" s="15">
        <v>0</v>
      </c>
      <c r="H114" s="15">
        <v>0</v>
      </c>
      <c r="I114" s="15">
        <v>0</v>
      </c>
      <c r="J114" s="15">
        <v>0.1240530303030303</v>
      </c>
      <c r="K114" s="15">
        <v>0</v>
      </c>
      <c r="L114" s="14">
        <v>0</v>
      </c>
      <c r="M114" s="14">
        <v>0</v>
      </c>
      <c r="N114" s="15">
        <v>0</v>
      </c>
      <c r="O114" s="15">
        <v>0</v>
      </c>
      <c r="P114" s="15">
        <v>0</v>
      </c>
    </row>
    <row r="115" spans="1:16" x14ac:dyDescent="0.25">
      <c r="A115" s="12">
        <v>35244698</v>
      </c>
      <c r="B115" s="13" t="s">
        <v>537</v>
      </c>
      <c r="C115" s="14" t="s">
        <v>518</v>
      </c>
      <c r="D115" s="14" t="s">
        <v>519</v>
      </c>
      <c r="E115" s="14" t="s">
        <v>520</v>
      </c>
      <c r="F115" s="15">
        <v>9.0340909090909097E-2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4">
        <v>0</v>
      </c>
      <c r="M115" s="14">
        <v>0</v>
      </c>
      <c r="N115" s="15">
        <v>0</v>
      </c>
      <c r="O115" s="15">
        <v>9.0340909090909097E-2</v>
      </c>
      <c r="P115" s="15">
        <v>0</v>
      </c>
    </row>
    <row r="116" spans="1:16" x14ac:dyDescent="0.25">
      <c r="A116" s="12">
        <v>35244699</v>
      </c>
      <c r="B116" s="13" t="s">
        <v>538</v>
      </c>
      <c r="C116" s="14" t="s">
        <v>518</v>
      </c>
      <c r="D116" s="14" t="s">
        <v>519</v>
      </c>
      <c r="E116" s="14" t="s">
        <v>520</v>
      </c>
      <c r="F116" s="15">
        <v>8.0113636363636359E-2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4">
        <v>0</v>
      </c>
      <c r="M116" s="14">
        <v>0</v>
      </c>
      <c r="N116" s="15">
        <v>0</v>
      </c>
      <c r="O116" s="15">
        <v>8.0113636363636359E-2</v>
      </c>
      <c r="P116" s="15">
        <v>0</v>
      </c>
    </row>
    <row r="117" spans="1:16" x14ac:dyDescent="0.25">
      <c r="A117" s="12">
        <v>35245140</v>
      </c>
      <c r="B117" s="13" t="s">
        <v>539</v>
      </c>
      <c r="C117" s="14" t="s">
        <v>518</v>
      </c>
      <c r="D117" s="14" t="s">
        <v>519</v>
      </c>
      <c r="E117" s="14" t="s">
        <v>520</v>
      </c>
      <c r="F117" s="15">
        <v>0.27746212121212122</v>
      </c>
      <c r="G117" s="15">
        <v>0</v>
      </c>
      <c r="H117" s="15">
        <v>0</v>
      </c>
      <c r="I117" s="15">
        <v>0</v>
      </c>
      <c r="J117" s="15">
        <v>0</v>
      </c>
      <c r="K117" s="15">
        <v>0.27746212121212122</v>
      </c>
      <c r="L117" s="14">
        <v>0</v>
      </c>
      <c r="M117" s="14">
        <v>0</v>
      </c>
      <c r="N117" s="15">
        <v>0</v>
      </c>
      <c r="O117" s="15">
        <v>0</v>
      </c>
      <c r="P117" s="15">
        <v>0</v>
      </c>
    </row>
    <row r="118" spans="1:16" x14ac:dyDescent="0.25">
      <c r="A118" s="12">
        <v>35245141</v>
      </c>
      <c r="B118" s="13" t="s">
        <v>540</v>
      </c>
      <c r="C118" s="14" t="s">
        <v>518</v>
      </c>
      <c r="D118" s="14" t="s">
        <v>519</v>
      </c>
      <c r="E118" s="14" t="s">
        <v>520</v>
      </c>
      <c r="F118" s="15">
        <v>4.128787878787879E-2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4">
        <v>0</v>
      </c>
      <c r="M118" s="14">
        <v>0</v>
      </c>
      <c r="N118" s="15">
        <v>0</v>
      </c>
      <c r="O118" s="15">
        <v>4.128787878787879E-2</v>
      </c>
      <c r="P118" s="15">
        <v>0</v>
      </c>
    </row>
    <row r="119" spans="1:16" x14ac:dyDescent="0.25">
      <c r="A119" s="12">
        <v>35245142</v>
      </c>
      <c r="B119" s="13" t="s">
        <v>541</v>
      </c>
      <c r="C119" s="14" t="s">
        <v>518</v>
      </c>
      <c r="D119" s="14" t="s">
        <v>519</v>
      </c>
      <c r="E119" s="14" t="s">
        <v>520</v>
      </c>
      <c r="F119" s="15">
        <v>5.6818181818181816E-2</v>
      </c>
      <c r="G119" s="15">
        <v>0</v>
      </c>
      <c r="H119" s="15">
        <v>0</v>
      </c>
      <c r="I119" s="15">
        <v>0</v>
      </c>
      <c r="J119" s="15">
        <v>5.6818181818181816E-2</v>
      </c>
      <c r="K119" s="15">
        <v>0</v>
      </c>
      <c r="L119" s="14">
        <v>0</v>
      </c>
      <c r="M119" s="14">
        <v>0</v>
      </c>
      <c r="N119" s="15">
        <v>0</v>
      </c>
      <c r="O119" s="15">
        <v>0</v>
      </c>
      <c r="P119" s="15">
        <v>0</v>
      </c>
    </row>
    <row r="120" spans="1:16" x14ac:dyDescent="0.25">
      <c r="A120" s="12">
        <v>35245143</v>
      </c>
      <c r="B120" s="13" t="s">
        <v>542</v>
      </c>
      <c r="C120" s="14" t="s">
        <v>518</v>
      </c>
      <c r="D120" s="14" t="s">
        <v>519</v>
      </c>
      <c r="E120" s="14" t="s">
        <v>520</v>
      </c>
      <c r="F120" s="15">
        <v>0.25890151515151516</v>
      </c>
      <c r="G120" s="15">
        <v>0</v>
      </c>
      <c r="H120" s="15">
        <v>0</v>
      </c>
      <c r="I120" s="15">
        <v>0</v>
      </c>
      <c r="J120" s="15">
        <v>0.25890151515151516</v>
      </c>
      <c r="K120" s="15">
        <v>0</v>
      </c>
      <c r="L120" s="14">
        <v>0</v>
      </c>
      <c r="M120" s="14">
        <v>0</v>
      </c>
      <c r="N120" s="15">
        <v>0</v>
      </c>
      <c r="O120" s="15">
        <v>0</v>
      </c>
      <c r="P120" s="15">
        <v>0</v>
      </c>
    </row>
    <row r="121" spans="1:16" x14ac:dyDescent="0.25">
      <c r="A121" s="12">
        <v>35245144</v>
      </c>
      <c r="B121" s="13" t="s">
        <v>543</v>
      </c>
      <c r="C121" s="14" t="s">
        <v>518</v>
      </c>
      <c r="D121" s="14" t="s">
        <v>519</v>
      </c>
      <c r="E121" s="14" t="s">
        <v>520</v>
      </c>
      <c r="F121" s="15">
        <v>0.24886363636363637</v>
      </c>
      <c r="G121" s="15">
        <v>0</v>
      </c>
      <c r="H121" s="15">
        <v>0</v>
      </c>
      <c r="I121" s="15">
        <v>0</v>
      </c>
      <c r="J121" s="15">
        <v>0.24886363636363637</v>
      </c>
      <c r="K121" s="15">
        <v>0</v>
      </c>
      <c r="L121" s="14">
        <v>0</v>
      </c>
      <c r="M121" s="14">
        <v>0</v>
      </c>
      <c r="N121" s="15">
        <v>0</v>
      </c>
      <c r="O121" s="15">
        <v>0</v>
      </c>
      <c r="P121" s="15">
        <v>0</v>
      </c>
    </row>
    <row r="122" spans="1:16" x14ac:dyDescent="0.25">
      <c r="A122" s="12">
        <v>35245145</v>
      </c>
      <c r="B122" s="13" t="s">
        <v>544</v>
      </c>
      <c r="C122" s="14" t="s">
        <v>518</v>
      </c>
      <c r="D122" s="14" t="s">
        <v>519</v>
      </c>
      <c r="E122" s="14" t="s">
        <v>520</v>
      </c>
      <c r="F122" s="15">
        <v>9.5454545454545459E-2</v>
      </c>
      <c r="G122" s="15">
        <v>0</v>
      </c>
      <c r="H122" s="15">
        <v>0</v>
      </c>
      <c r="I122" s="15">
        <v>0</v>
      </c>
      <c r="J122" s="15">
        <v>9.5454545454545459E-2</v>
      </c>
      <c r="K122" s="15">
        <v>0</v>
      </c>
      <c r="L122" s="14">
        <v>0</v>
      </c>
      <c r="M122" s="14">
        <v>0</v>
      </c>
      <c r="N122" s="15">
        <v>0</v>
      </c>
      <c r="O122" s="15">
        <v>0</v>
      </c>
      <c r="P122" s="15">
        <v>0</v>
      </c>
    </row>
    <row r="123" spans="1:16" x14ac:dyDescent="0.25">
      <c r="A123" s="12">
        <v>35245146</v>
      </c>
      <c r="B123" s="13" t="s">
        <v>545</v>
      </c>
      <c r="C123" s="14" t="s">
        <v>518</v>
      </c>
      <c r="D123" s="14" t="s">
        <v>519</v>
      </c>
      <c r="E123" s="14" t="s">
        <v>520</v>
      </c>
      <c r="F123" s="15">
        <v>0.13731060606060605</v>
      </c>
      <c r="G123" s="15">
        <v>0</v>
      </c>
      <c r="H123" s="15">
        <v>0</v>
      </c>
      <c r="I123" s="15">
        <v>0</v>
      </c>
      <c r="J123" s="15">
        <v>0</v>
      </c>
      <c r="K123" s="15">
        <v>0.13731060606060608</v>
      </c>
      <c r="L123" s="14">
        <v>0</v>
      </c>
      <c r="M123" s="14">
        <v>0</v>
      </c>
      <c r="N123" s="15">
        <v>0</v>
      </c>
      <c r="O123" s="15">
        <v>0</v>
      </c>
      <c r="P123" s="15">
        <v>0</v>
      </c>
    </row>
    <row r="124" spans="1:16" x14ac:dyDescent="0.25">
      <c r="A124" s="12">
        <v>35245147</v>
      </c>
      <c r="B124" s="13" t="s">
        <v>546</v>
      </c>
      <c r="C124" s="14" t="s">
        <v>518</v>
      </c>
      <c r="D124" s="14" t="s">
        <v>519</v>
      </c>
      <c r="E124" s="14" t="s">
        <v>520</v>
      </c>
      <c r="F124" s="15">
        <v>0.3924242424242424</v>
      </c>
      <c r="G124" s="15">
        <v>0</v>
      </c>
      <c r="H124" s="15">
        <v>0</v>
      </c>
      <c r="I124" s="15">
        <v>0</v>
      </c>
      <c r="J124" s="15">
        <v>0.39242424242424245</v>
      </c>
      <c r="K124" s="15">
        <v>0</v>
      </c>
      <c r="L124" s="14">
        <v>0</v>
      </c>
      <c r="M124" s="14">
        <v>0</v>
      </c>
      <c r="N124" s="15">
        <v>0</v>
      </c>
      <c r="O124" s="15">
        <v>0</v>
      </c>
      <c r="P124" s="15">
        <v>0</v>
      </c>
    </row>
    <row r="125" spans="1:16" x14ac:dyDescent="0.25">
      <c r="A125" s="12">
        <v>35245148</v>
      </c>
      <c r="B125" s="13" t="s">
        <v>547</v>
      </c>
      <c r="C125" s="14" t="s">
        <v>518</v>
      </c>
      <c r="D125" s="14" t="s">
        <v>519</v>
      </c>
      <c r="E125" s="14" t="s">
        <v>520</v>
      </c>
      <c r="F125" s="15">
        <v>0.20492424242424243</v>
      </c>
      <c r="G125" s="15">
        <v>0</v>
      </c>
      <c r="H125" s="15">
        <v>0</v>
      </c>
      <c r="I125" s="15">
        <v>0</v>
      </c>
      <c r="J125" s="15">
        <v>0</v>
      </c>
      <c r="K125" s="15">
        <v>0.20492424242424243</v>
      </c>
      <c r="L125" s="14">
        <v>0</v>
      </c>
      <c r="M125" s="14">
        <v>0</v>
      </c>
      <c r="N125" s="15">
        <v>0</v>
      </c>
      <c r="O125" s="15">
        <v>0</v>
      </c>
      <c r="P125" s="15">
        <v>0</v>
      </c>
    </row>
    <row r="126" spans="1:16" x14ac:dyDescent="0.25">
      <c r="A126" s="12">
        <v>35245149</v>
      </c>
      <c r="B126" s="13" t="s">
        <v>548</v>
      </c>
      <c r="C126" s="14" t="s">
        <v>518</v>
      </c>
      <c r="D126" s="14" t="s">
        <v>519</v>
      </c>
      <c r="E126" s="14" t="s">
        <v>520</v>
      </c>
      <c r="F126" s="15">
        <v>0.26837121212121212</v>
      </c>
      <c r="G126" s="15">
        <v>0</v>
      </c>
      <c r="H126" s="15">
        <v>0</v>
      </c>
      <c r="I126" s="15">
        <v>0</v>
      </c>
      <c r="J126" s="15">
        <v>0</v>
      </c>
      <c r="K126" s="15">
        <v>0.26837121212121212</v>
      </c>
      <c r="L126" s="14">
        <v>0</v>
      </c>
      <c r="M126" s="14">
        <v>0</v>
      </c>
      <c r="N126" s="15">
        <v>0</v>
      </c>
      <c r="O126" s="15">
        <v>0</v>
      </c>
      <c r="P126" s="15">
        <v>0</v>
      </c>
    </row>
    <row r="127" spans="1:16" x14ac:dyDescent="0.25">
      <c r="A127" s="12">
        <v>35245150</v>
      </c>
      <c r="B127" s="13" t="s">
        <v>549</v>
      </c>
      <c r="C127" s="14" t="s">
        <v>518</v>
      </c>
      <c r="D127" s="14" t="s">
        <v>519</v>
      </c>
      <c r="E127" s="14" t="s">
        <v>520</v>
      </c>
      <c r="F127" s="15">
        <v>0.15965909090909092</v>
      </c>
      <c r="G127" s="15">
        <v>0</v>
      </c>
      <c r="H127" s="15">
        <v>0</v>
      </c>
      <c r="I127" s="15">
        <v>0</v>
      </c>
      <c r="J127" s="15">
        <v>0</v>
      </c>
      <c r="K127" s="15">
        <v>0.15965909090909092</v>
      </c>
      <c r="L127" s="14">
        <v>0</v>
      </c>
      <c r="M127" s="14">
        <v>0</v>
      </c>
      <c r="N127" s="15">
        <v>0</v>
      </c>
      <c r="O127" s="15">
        <v>0</v>
      </c>
      <c r="P127" s="15">
        <v>0</v>
      </c>
    </row>
    <row r="128" spans="1:16" x14ac:dyDescent="0.25">
      <c r="A128" s="12">
        <v>35245151</v>
      </c>
      <c r="B128" s="13" t="s">
        <v>550</v>
      </c>
      <c r="C128" s="14" t="s">
        <v>518</v>
      </c>
      <c r="D128" s="14" t="s">
        <v>519</v>
      </c>
      <c r="E128" s="14" t="s">
        <v>520</v>
      </c>
      <c r="F128" s="15">
        <v>0.15454545454545454</v>
      </c>
      <c r="G128" s="15">
        <v>0</v>
      </c>
      <c r="H128" s="15">
        <v>0</v>
      </c>
      <c r="I128" s="15">
        <v>0</v>
      </c>
      <c r="J128" s="15">
        <v>0.15454545454545454</v>
      </c>
      <c r="K128" s="15">
        <v>0</v>
      </c>
      <c r="L128" s="14">
        <v>0</v>
      </c>
      <c r="M128" s="14">
        <v>0</v>
      </c>
      <c r="N128" s="15">
        <v>0</v>
      </c>
      <c r="O128" s="15">
        <v>0</v>
      </c>
      <c r="P128" s="15">
        <v>0</v>
      </c>
    </row>
    <row r="129" spans="1:16" x14ac:dyDescent="0.25">
      <c r="A129" s="12">
        <v>35245152</v>
      </c>
      <c r="B129" s="13" t="s">
        <v>551</v>
      </c>
      <c r="C129" s="14" t="s">
        <v>518</v>
      </c>
      <c r="D129" s="14" t="s">
        <v>519</v>
      </c>
      <c r="E129" s="14" t="s">
        <v>520</v>
      </c>
      <c r="F129" s="15">
        <v>0.48125000000000001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4">
        <v>0</v>
      </c>
      <c r="M129" s="14">
        <v>0</v>
      </c>
      <c r="N129" s="15">
        <v>0</v>
      </c>
      <c r="O129" s="15">
        <v>0.48125000000000001</v>
      </c>
      <c r="P129" s="15">
        <v>0</v>
      </c>
    </row>
    <row r="130" spans="1:16" x14ac:dyDescent="0.25">
      <c r="A130" s="12">
        <v>35240542</v>
      </c>
      <c r="B130" s="13" t="s">
        <v>552</v>
      </c>
      <c r="C130" s="14" t="s">
        <v>518</v>
      </c>
      <c r="D130" s="14" t="s">
        <v>519</v>
      </c>
      <c r="E130" s="14" t="s">
        <v>520</v>
      </c>
      <c r="F130" s="15">
        <v>0.90795454545454546</v>
      </c>
      <c r="G130" s="15">
        <v>0</v>
      </c>
      <c r="H130" s="15">
        <v>0</v>
      </c>
      <c r="I130" s="15">
        <v>0</v>
      </c>
      <c r="J130" s="15">
        <v>0.90795454545454568</v>
      </c>
      <c r="K130" s="15">
        <v>0</v>
      </c>
      <c r="L130" s="14">
        <v>0</v>
      </c>
      <c r="M130" s="14">
        <v>0</v>
      </c>
      <c r="N130" s="15">
        <v>0</v>
      </c>
      <c r="O130" s="15">
        <v>0</v>
      </c>
      <c r="P130" s="15">
        <v>0</v>
      </c>
    </row>
    <row r="131" spans="1:16" x14ac:dyDescent="0.25">
      <c r="A131" s="12">
        <v>35240543</v>
      </c>
      <c r="B131" s="13" t="s">
        <v>553</v>
      </c>
      <c r="C131" s="14" t="s">
        <v>518</v>
      </c>
      <c r="D131" s="14" t="s">
        <v>519</v>
      </c>
      <c r="E131" s="14" t="s">
        <v>520</v>
      </c>
      <c r="F131" s="15">
        <v>1.2068181818181818</v>
      </c>
      <c r="G131" s="15">
        <v>0</v>
      </c>
      <c r="H131" s="15">
        <v>0</v>
      </c>
      <c r="I131" s="15">
        <v>0</v>
      </c>
      <c r="J131" s="15">
        <v>1.206818181818182</v>
      </c>
      <c r="K131" s="15">
        <v>0</v>
      </c>
      <c r="L131" s="14">
        <v>0</v>
      </c>
      <c r="M131" s="14">
        <v>0</v>
      </c>
      <c r="N131" s="15">
        <v>0</v>
      </c>
      <c r="O131" s="15">
        <v>0</v>
      </c>
      <c r="P131" s="15">
        <v>0</v>
      </c>
    </row>
    <row r="132" spans="1:16" x14ac:dyDescent="0.25">
      <c r="A132" s="12">
        <v>35294385</v>
      </c>
      <c r="B132" s="13" t="s">
        <v>554</v>
      </c>
      <c r="C132" s="14" t="s">
        <v>518</v>
      </c>
      <c r="D132" s="14" t="s">
        <v>519</v>
      </c>
      <c r="E132" s="14" t="s">
        <v>520</v>
      </c>
      <c r="F132" s="15">
        <v>3.6553030303030302E-2</v>
      </c>
      <c r="G132" s="15">
        <v>0</v>
      </c>
      <c r="H132" s="15">
        <v>0</v>
      </c>
      <c r="I132" s="15">
        <v>0</v>
      </c>
      <c r="J132" s="15">
        <v>0</v>
      </c>
      <c r="K132" s="15">
        <v>3.6553030303030302E-2</v>
      </c>
      <c r="L132" s="14">
        <v>0</v>
      </c>
      <c r="M132" s="14">
        <v>0</v>
      </c>
      <c r="N132" s="15">
        <v>0</v>
      </c>
      <c r="O132" s="15">
        <v>0</v>
      </c>
      <c r="P132" s="15">
        <v>0</v>
      </c>
    </row>
    <row r="133" spans="1:16" x14ac:dyDescent="0.25">
      <c r="A133" s="12">
        <v>35396073</v>
      </c>
      <c r="B133" s="13" t="s">
        <v>556</v>
      </c>
      <c r="C133" s="14" t="s">
        <v>518</v>
      </c>
      <c r="D133" s="14" t="s">
        <v>519</v>
      </c>
      <c r="E133" s="14" t="s">
        <v>520</v>
      </c>
      <c r="F133" s="15">
        <v>0.16950757575757575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4">
        <v>0</v>
      </c>
      <c r="M133" s="14">
        <v>0.16950757575757575</v>
      </c>
      <c r="N133" s="15">
        <v>0</v>
      </c>
      <c r="O133" s="15">
        <v>0</v>
      </c>
      <c r="P133" s="15">
        <v>0</v>
      </c>
    </row>
    <row r="134" spans="1:16" x14ac:dyDescent="0.25">
      <c r="A134" s="12">
        <v>35376713</v>
      </c>
      <c r="B134" s="13" t="s">
        <v>557</v>
      </c>
      <c r="C134" s="14" t="s">
        <v>558</v>
      </c>
      <c r="D134" s="14" t="s">
        <v>559</v>
      </c>
      <c r="E134" s="14" t="s">
        <v>560</v>
      </c>
      <c r="F134" s="15">
        <v>3.787878787878788E-2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4">
        <v>0</v>
      </c>
      <c r="M134" s="14">
        <v>3.787878787878788E-2</v>
      </c>
      <c r="N134" s="15">
        <v>0</v>
      </c>
      <c r="O134" s="15">
        <v>0</v>
      </c>
      <c r="P134" s="15">
        <v>0</v>
      </c>
    </row>
    <row r="135" spans="1:16" x14ac:dyDescent="0.25">
      <c r="A135" s="12">
        <v>35238587</v>
      </c>
      <c r="B135" s="13" t="s">
        <v>588</v>
      </c>
      <c r="C135" s="14" t="s">
        <v>591</v>
      </c>
      <c r="D135" s="14" t="s">
        <v>592</v>
      </c>
      <c r="E135" s="14" t="s">
        <v>593</v>
      </c>
      <c r="F135" s="15">
        <v>0.36761363636363636</v>
      </c>
      <c r="G135" s="15">
        <v>0</v>
      </c>
      <c r="H135" s="15">
        <v>0</v>
      </c>
      <c r="I135" s="15">
        <v>0</v>
      </c>
      <c r="J135" s="15">
        <v>0.36761363636363636</v>
      </c>
      <c r="K135" s="15">
        <v>0</v>
      </c>
      <c r="L135" s="14">
        <v>0</v>
      </c>
      <c r="M135" s="14">
        <v>0</v>
      </c>
      <c r="N135" s="15">
        <v>0</v>
      </c>
      <c r="O135" s="15">
        <v>0</v>
      </c>
      <c r="P135" s="15">
        <v>0</v>
      </c>
    </row>
    <row r="136" spans="1:16" x14ac:dyDescent="0.25">
      <c r="A136" s="12">
        <v>35112770</v>
      </c>
      <c r="B136" s="13" t="s">
        <v>594</v>
      </c>
      <c r="C136" s="14" t="s">
        <v>595</v>
      </c>
      <c r="D136" s="14" t="s">
        <v>596</v>
      </c>
      <c r="E136" s="14" t="s">
        <v>597</v>
      </c>
      <c r="F136" s="15">
        <v>6.9886363636363635E-2</v>
      </c>
      <c r="G136" s="15">
        <v>0</v>
      </c>
      <c r="H136" s="15">
        <v>6.9886363636363635E-2</v>
      </c>
      <c r="I136" s="15">
        <v>0</v>
      </c>
      <c r="J136" s="15">
        <v>0</v>
      </c>
      <c r="K136" s="15">
        <v>0</v>
      </c>
      <c r="L136" s="14">
        <v>0</v>
      </c>
      <c r="M136" s="14">
        <v>0</v>
      </c>
      <c r="N136" s="15">
        <v>0</v>
      </c>
      <c r="O136" s="15">
        <v>0</v>
      </c>
      <c r="P136" s="15">
        <v>0</v>
      </c>
    </row>
    <row r="137" spans="1:16" x14ac:dyDescent="0.25">
      <c r="A137" s="12">
        <v>35120368</v>
      </c>
      <c r="B137" s="13" t="s">
        <v>598</v>
      </c>
      <c r="C137" s="14" t="s">
        <v>595</v>
      </c>
      <c r="D137" s="14" t="s">
        <v>599</v>
      </c>
      <c r="E137" s="14" t="s">
        <v>597</v>
      </c>
      <c r="F137" s="15">
        <v>6.8560606060606058E-2</v>
      </c>
      <c r="G137" s="15">
        <v>0</v>
      </c>
      <c r="H137" s="15">
        <v>6.8560606060606058E-2</v>
      </c>
      <c r="I137" s="15">
        <v>0</v>
      </c>
      <c r="J137" s="15">
        <v>0</v>
      </c>
      <c r="K137" s="15">
        <v>0</v>
      </c>
      <c r="L137" s="14">
        <v>0</v>
      </c>
      <c r="M137" s="14">
        <v>0</v>
      </c>
      <c r="N137" s="15">
        <v>0</v>
      </c>
      <c r="O137" s="15">
        <v>0</v>
      </c>
      <c r="P137" s="15">
        <v>0</v>
      </c>
    </row>
    <row r="138" spans="1:16" x14ac:dyDescent="0.25">
      <c r="A138" s="12">
        <v>35076188</v>
      </c>
      <c r="B138" s="13" t="s">
        <v>600</v>
      </c>
      <c r="C138" s="14" t="s">
        <v>595</v>
      </c>
      <c r="D138" s="14" t="s">
        <v>599</v>
      </c>
      <c r="E138" s="14" t="s">
        <v>597</v>
      </c>
      <c r="F138" s="15">
        <v>3.9204545454545457E-2</v>
      </c>
      <c r="G138" s="15">
        <v>0</v>
      </c>
      <c r="H138" s="15">
        <v>3.9204545454545457E-2</v>
      </c>
      <c r="I138" s="15">
        <v>0</v>
      </c>
      <c r="J138" s="15">
        <v>0</v>
      </c>
      <c r="K138" s="15">
        <v>0</v>
      </c>
      <c r="L138" s="14">
        <v>0</v>
      </c>
      <c r="M138" s="14">
        <v>0</v>
      </c>
      <c r="N138" s="15">
        <v>0</v>
      </c>
      <c r="O138" s="15">
        <v>0</v>
      </c>
      <c r="P138" s="15">
        <v>0</v>
      </c>
    </row>
    <row r="139" spans="1:16" x14ac:dyDescent="0.25">
      <c r="A139" s="12">
        <v>35103767</v>
      </c>
      <c r="B139" s="13" t="s">
        <v>601</v>
      </c>
      <c r="C139" s="14" t="s">
        <v>595</v>
      </c>
      <c r="D139" s="14" t="s">
        <v>599</v>
      </c>
      <c r="E139" s="14" t="s">
        <v>597</v>
      </c>
      <c r="F139" s="15">
        <v>4.7537878787878789E-2</v>
      </c>
      <c r="G139" s="15">
        <v>0</v>
      </c>
      <c r="H139" s="15">
        <v>4.7537878787878789E-2</v>
      </c>
      <c r="I139" s="15">
        <v>0</v>
      </c>
      <c r="J139" s="15">
        <v>0</v>
      </c>
      <c r="K139" s="15">
        <v>0</v>
      </c>
      <c r="L139" s="14">
        <v>0</v>
      </c>
      <c r="M139" s="14">
        <v>0</v>
      </c>
      <c r="N139" s="15">
        <v>0</v>
      </c>
      <c r="O139" s="15">
        <v>0</v>
      </c>
      <c r="P139" s="15">
        <v>0</v>
      </c>
    </row>
    <row r="140" spans="1:16" x14ac:dyDescent="0.25">
      <c r="A140" s="12">
        <v>31422909</v>
      </c>
      <c r="B140" s="13" t="s">
        <v>602</v>
      </c>
      <c r="C140" s="14" t="s">
        <v>595</v>
      </c>
      <c r="D140" s="14" t="s">
        <v>603</v>
      </c>
      <c r="E140" s="14" t="s">
        <v>597</v>
      </c>
      <c r="F140" s="15">
        <v>0.17140151515151514</v>
      </c>
      <c r="G140" s="15">
        <v>0</v>
      </c>
      <c r="H140" s="15">
        <v>0.17140151515151514</v>
      </c>
      <c r="I140" s="15">
        <v>0</v>
      </c>
      <c r="J140" s="15">
        <v>0</v>
      </c>
      <c r="K140" s="15">
        <v>0</v>
      </c>
      <c r="L140" s="14">
        <v>0</v>
      </c>
      <c r="M140" s="14">
        <v>0</v>
      </c>
      <c r="N140" s="15">
        <v>0</v>
      </c>
      <c r="O140" s="15">
        <v>0</v>
      </c>
      <c r="P140" s="15">
        <v>0</v>
      </c>
    </row>
    <row r="141" spans="1:16" x14ac:dyDescent="0.25">
      <c r="A141" s="12">
        <v>35113526</v>
      </c>
      <c r="B141" s="13" t="s">
        <v>604</v>
      </c>
      <c r="C141" s="14" t="s">
        <v>595</v>
      </c>
      <c r="D141" s="14" t="s">
        <v>603</v>
      </c>
      <c r="E141" s="14" t="s">
        <v>597</v>
      </c>
      <c r="F141" s="15">
        <v>7.3295454545454539E-2</v>
      </c>
      <c r="G141" s="15">
        <v>0</v>
      </c>
      <c r="H141" s="15">
        <v>7.3295454545454539E-2</v>
      </c>
      <c r="I141" s="15">
        <v>0</v>
      </c>
      <c r="J141" s="15">
        <v>0</v>
      </c>
      <c r="K141" s="15">
        <v>0</v>
      </c>
      <c r="L141" s="14">
        <v>0</v>
      </c>
      <c r="M141" s="14">
        <v>0</v>
      </c>
      <c r="N141" s="15">
        <v>0</v>
      </c>
      <c r="O141" s="15">
        <v>0</v>
      </c>
      <c r="P141" s="15">
        <v>0</v>
      </c>
    </row>
    <row r="142" spans="1:16" x14ac:dyDescent="0.25">
      <c r="A142" s="12">
        <v>35113072</v>
      </c>
      <c r="B142" s="13" t="s">
        <v>605</v>
      </c>
      <c r="C142" s="14" t="s">
        <v>595</v>
      </c>
      <c r="D142" s="14" t="s">
        <v>606</v>
      </c>
      <c r="E142" s="14" t="s">
        <v>597</v>
      </c>
      <c r="F142" s="15">
        <v>6.931818181818182E-2</v>
      </c>
      <c r="G142" s="15">
        <v>0</v>
      </c>
      <c r="H142" s="15">
        <v>6.931818181818182E-2</v>
      </c>
      <c r="I142" s="15">
        <v>0</v>
      </c>
      <c r="J142" s="15">
        <v>0</v>
      </c>
      <c r="K142" s="15">
        <v>0</v>
      </c>
      <c r="L142" s="14">
        <v>0</v>
      </c>
      <c r="M142" s="14">
        <v>0</v>
      </c>
      <c r="N142" s="15">
        <v>0</v>
      </c>
      <c r="O142" s="15">
        <v>0</v>
      </c>
      <c r="P142" s="15">
        <v>0</v>
      </c>
    </row>
    <row r="143" spans="1:16" x14ac:dyDescent="0.25">
      <c r="A143" s="12">
        <v>35106022</v>
      </c>
      <c r="B143" s="13" t="s">
        <v>607</v>
      </c>
      <c r="C143" s="14" t="s">
        <v>595</v>
      </c>
      <c r="D143" s="14" t="s">
        <v>606</v>
      </c>
      <c r="E143" s="14" t="s">
        <v>597</v>
      </c>
      <c r="F143" s="15">
        <v>9.3371212121212119E-2</v>
      </c>
      <c r="G143" s="15">
        <v>0</v>
      </c>
      <c r="H143" s="15">
        <v>9.3371212121212119E-2</v>
      </c>
      <c r="I143" s="15">
        <v>0</v>
      </c>
      <c r="J143" s="15">
        <v>0</v>
      </c>
      <c r="K143" s="15">
        <v>0</v>
      </c>
      <c r="L143" s="14">
        <v>0</v>
      </c>
      <c r="M143" s="14">
        <v>0</v>
      </c>
      <c r="N143" s="15">
        <v>0</v>
      </c>
      <c r="O143" s="15">
        <v>0</v>
      </c>
      <c r="P143" s="15">
        <v>0</v>
      </c>
    </row>
    <row r="144" spans="1:16" x14ac:dyDescent="0.25">
      <c r="A144" s="12">
        <v>35123195</v>
      </c>
      <c r="B144" s="13" t="s">
        <v>608</v>
      </c>
      <c r="C144" s="14" t="s">
        <v>595</v>
      </c>
      <c r="D144" s="14" t="s">
        <v>606</v>
      </c>
      <c r="E144" s="14" t="s">
        <v>597</v>
      </c>
      <c r="F144" s="15">
        <v>9.46969696969697E-3</v>
      </c>
      <c r="G144" s="15">
        <v>0</v>
      </c>
      <c r="H144" s="15">
        <v>9.46969696969697E-3</v>
      </c>
      <c r="I144" s="15">
        <v>0</v>
      </c>
      <c r="J144" s="15">
        <v>0</v>
      </c>
      <c r="K144" s="15">
        <v>0</v>
      </c>
      <c r="L144" s="14">
        <v>0</v>
      </c>
      <c r="M144" s="14">
        <v>0</v>
      </c>
      <c r="N144" s="15">
        <v>0</v>
      </c>
      <c r="O144" s="15">
        <v>0</v>
      </c>
      <c r="P144" s="15">
        <v>0</v>
      </c>
    </row>
    <row r="145" spans="1:16" x14ac:dyDescent="0.25">
      <c r="A145" s="12">
        <v>35116866</v>
      </c>
      <c r="B145" s="13" t="s">
        <v>609</v>
      </c>
      <c r="C145" s="14" t="s">
        <v>595</v>
      </c>
      <c r="D145" s="14" t="s">
        <v>606</v>
      </c>
      <c r="E145" s="14" t="s">
        <v>597</v>
      </c>
      <c r="F145" s="15">
        <v>5.0189393939393936E-2</v>
      </c>
      <c r="G145" s="15">
        <v>0</v>
      </c>
      <c r="H145" s="15">
        <v>5.0189393939393936E-2</v>
      </c>
      <c r="I145" s="15">
        <v>0</v>
      </c>
      <c r="J145" s="15">
        <v>0</v>
      </c>
      <c r="K145" s="15">
        <v>0</v>
      </c>
      <c r="L145" s="14">
        <v>0</v>
      </c>
      <c r="M145" s="14">
        <v>0</v>
      </c>
      <c r="N145" s="15">
        <v>0</v>
      </c>
      <c r="O145" s="15">
        <v>0</v>
      </c>
      <c r="P145" s="15">
        <v>0</v>
      </c>
    </row>
    <row r="146" spans="1:16" x14ac:dyDescent="0.25">
      <c r="A146" s="12">
        <v>35117128</v>
      </c>
      <c r="B146" s="13" t="s">
        <v>610</v>
      </c>
      <c r="C146" s="14" t="s">
        <v>595</v>
      </c>
      <c r="D146" s="14" t="s">
        <v>606</v>
      </c>
      <c r="E146" s="14" t="s">
        <v>597</v>
      </c>
      <c r="F146" s="15">
        <v>0.10151515151515152</v>
      </c>
      <c r="G146" s="15">
        <v>0</v>
      </c>
      <c r="H146" s="15">
        <v>0.10151515151515152</v>
      </c>
      <c r="I146" s="15">
        <v>0</v>
      </c>
      <c r="J146" s="15">
        <v>0</v>
      </c>
      <c r="K146" s="15">
        <v>0</v>
      </c>
      <c r="L146" s="14">
        <v>0</v>
      </c>
      <c r="M146" s="14">
        <v>0</v>
      </c>
      <c r="N146" s="15">
        <v>0</v>
      </c>
      <c r="O146" s="15">
        <v>0</v>
      </c>
      <c r="P146" s="15">
        <v>0</v>
      </c>
    </row>
    <row r="147" spans="1:16" x14ac:dyDescent="0.25">
      <c r="A147" s="12">
        <v>35117406</v>
      </c>
      <c r="B147" s="13" t="s">
        <v>611</v>
      </c>
      <c r="C147" s="14" t="s">
        <v>595</v>
      </c>
      <c r="D147" s="14" t="s">
        <v>606</v>
      </c>
      <c r="E147" s="14" t="s">
        <v>597</v>
      </c>
      <c r="F147" s="15">
        <v>0.20738636363636365</v>
      </c>
      <c r="G147" s="15">
        <v>0</v>
      </c>
      <c r="H147" s="15">
        <v>0.20738636363636365</v>
      </c>
      <c r="I147" s="15">
        <v>0</v>
      </c>
      <c r="J147" s="15">
        <v>0</v>
      </c>
      <c r="K147" s="15">
        <v>0</v>
      </c>
      <c r="L147" s="14">
        <v>0</v>
      </c>
      <c r="M147" s="14">
        <v>0</v>
      </c>
      <c r="N147" s="15">
        <v>0</v>
      </c>
      <c r="O147" s="15">
        <v>0</v>
      </c>
      <c r="P147" s="15">
        <v>0</v>
      </c>
    </row>
    <row r="148" spans="1:16" x14ac:dyDescent="0.25">
      <c r="A148" s="12">
        <v>35116861</v>
      </c>
      <c r="B148" s="13" t="s">
        <v>612</v>
      </c>
      <c r="C148" s="14" t="s">
        <v>595</v>
      </c>
      <c r="D148" s="14" t="s">
        <v>606</v>
      </c>
      <c r="E148" s="14" t="s">
        <v>597</v>
      </c>
      <c r="F148" s="15">
        <v>0.20624999999999999</v>
      </c>
      <c r="G148" s="15">
        <v>0</v>
      </c>
      <c r="H148" s="15">
        <v>0.20624999999999999</v>
      </c>
      <c r="I148" s="15">
        <v>0</v>
      </c>
      <c r="J148" s="15">
        <v>0</v>
      </c>
      <c r="K148" s="15">
        <v>0</v>
      </c>
      <c r="L148" s="14">
        <v>0</v>
      </c>
      <c r="M148" s="14">
        <v>0</v>
      </c>
      <c r="N148" s="15">
        <v>0</v>
      </c>
      <c r="O148" s="15">
        <v>0</v>
      </c>
      <c r="P148" s="15">
        <v>0</v>
      </c>
    </row>
    <row r="149" spans="1:16" x14ac:dyDescent="0.25">
      <c r="A149" s="12">
        <v>31426086</v>
      </c>
      <c r="B149" s="13" t="s">
        <v>613</v>
      </c>
      <c r="C149" s="14" t="s">
        <v>595</v>
      </c>
      <c r="D149" s="14" t="s">
        <v>606</v>
      </c>
      <c r="E149" s="14" t="s">
        <v>597</v>
      </c>
      <c r="F149" s="15">
        <v>9.46969696969697E-3</v>
      </c>
      <c r="G149" s="15">
        <v>0</v>
      </c>
      <c r="H149" s="15">
        <v>9.46969696969697E-3</v>
      </c>
      <c r="I149" s="15">
        <v>0</v>
      </c>
      <c r="J149" s="15">
        <v>0</v>
      </c>
      <c r="K149" s="15">
        <v>0</v>
      </c>
      <c r="L149" s="14">
        <v>0</v>
      </c>
      <c r="M149" s="14">
        <v>0</v>
      </c>
      <c r="N149" s="15">
        <v>0</v>
      </c>
      <c r="O149" s="15">
        <v>0</v>
      </c>
      <c r="P149" s="15">
        <v>0</v>
      </c>
    </row>
    <row r="150" spans="1:16" x14ac:dyDescent="0.25">
      <c r="A150" s="12">
        <v>35091861</v>
      </c>
      <c r="B150" s="13" t="s">
        <v>614</v>
      </c>
      <c r="C150" s="14" t="s">
        <v>595</v>
      </c>
      <c r="D150" s="14" t="s">
        <v>606</v>
      </c>
      <c r="E150" s="14" t="s">
        <v>597</v>
      </c>
      <c r="F150" s="15">
        <v>4.5075757575757575E-2</v>
      </c>
      <c r="G150" s="15">
        <v>0</v>
      </c>
      <c r="H150" s="15">
        <v>4.5075757575757575E-2</v>
      </c>
      <c r="I150" s="15">
        <v>0</v>
      </c>
      <c r="J150" s="15">
        <v>0</v>
      </c>
      <c r="K150" s="15">
        <v>0</v>
      </c>
      <c r="L150" s="14">
        <v>0</v>
      </c>
      <c r="M150" s="14">
        <v>0</v>
      </c>
      <c r="N150" s="15">
        <v>0</v>
      </c>
      <c r="O150" s="15">
        <v>0</v>
      </c>
      <c r="P150" s="15">
        <v>0</v>
      </c>
    </row>
    <row r="151" spans="1:16" x14ac:dyDescent="0.25">
      <c r="A151" s="12">
        <v>35077480</v>
      </c>
      <c r="B151" s="13" t="s">
        <v>615</v>
      </c>
      <c r="C151" s="14" t="s">
        <v>595</v>
      </c>
      <c r="D151" s="14" t="s">
        <v>606</v>
      </c>
      <c r="E151" s="14" t="s">
        <v>597</v>
      </c>
      <c r="F151" s="15">
        <v>0.22064393939393939</v>
      </c>
      <c r="G151" s="15">
        <v>0</v>
      </c>
      <c r="H151" s="15">
        <v>0.22064393939393939</v>
      </c>
      <c r="I151" s="15">
        <v>0</v>
      </c>
      <c r="J151" s="15">
        <v>0</v>
      </c>
      <c r="K151" s="15">
        <v>0</v>
      </c>
      <c r="L151" s="14">
        <v>0</v>
      </c>
      <c r="M151" s="14">
        <v>0</v>
      </c>
      <c r="N151" s="15">
        <v>0</v>
      </c>
      <c r="O151" s="15">
        <v>0</v>
      </c>
      <c r="P151" s="15">
        <v>0</v>
      </c>
    </row>
    <row r="152" spans="1:16" x14ac:dyDescent="0.25">
      <c r="A152" s="12">
        <v>31425894</v>
      </c>
      <c r="B152" s="13" t="s">
        <v>616</v>
      </c>
      <c r="C152" s="14" t="s">
        <v>595</v>
      </c>
      <c r="D152" s="14" t="s">
        <v>617</v>
      </c>
      <c r="E152" s="14" t="s">
        <v>597</v>
      </c>
      <c r="F152" s="15">
        <v>0.38314393939393937</v>
      </c>
      <c r="G152" s="15">
        <v>0</v>
      </c>
      <c r="H152" s="15">
        <v>0.38314393939393937</v>
      </c>
      <c r="I152" s="15">
        <v>0</v>
      </c>
      <c r="J152" s="15">
        <v>0</v>
      </c>
      <c r="K152" s="15">
        <v>0</v>
      </c>
      <c r="L152" s="14">
        <v>0</v>
      </c>
      <c r="M152" s="14">
        <v>0</v>
      </c>
      <c r="N152" s="15">
        <v>0</v>
      </c>
      <c r="O152" s="15">
        <v>0</v>
      </c>
      <c r="P152" s="15">
        <v>0</v>
      </c>
    </row>
    <row r="153" spans="1:16" x14ac:dyDescent="0.25">
      <c r="A153" s="12">
        <v>35131034</v>
      </c>
      <c r="B153" s="13" t="s">
        <v>618</v>
      </c>
      <c r="C153" s="14" t="s">
        <v>595</v>
      </c>
      <c r="D153" s="14" t="s">
        <v>617</v>
      </c>
      <c r="E153" s="14" t="s">
        <v>597</v>
      </c>
      <c r="F153" s="15">
        <v>7.6136363636363641E-2</v>
      </c>
      <c r="G153" s="15">
        <v>0</v>
      </c>
      <c r="H153" s="15">
        <v>7.6136363636363641E-2</v>
      </c>
      <c r="I153" s="15">
        <v>0</v>
      </c>
      <c r="J153" s="15">
        <v>0</v>
      </c>
      <c r="K153" s="15">
        <v>0</v>
      </c>
      <c r="L153" s="14">
        <v>0</v>
      </c>
      <c r="M153" s="14">
        <v>0</v>
      </c>
      <c r="N153" s="15">
        <v>0</v>
      </c>
      <c r="O153" s="15">
        <v>0</v>
      </c>
      <c r="P153" s="15">
        <v>0</v>
      </c>
    </row>
    <row r="154" spans="1:16" x14ac:dyDescent="0.25">
      <c r="A154" s="12">
        <v>35127511</v>
      </c>
      <c r="B154" s="13" t="s">
        <v>619</v>
      </c>
      <c r="C154" s="14" t="s">
        <v>595</v>
      </c>
      <c r="D154" s="14" t="s">
        <v>620</v>
      </c>
      <c r="E154" s="14" t="s">
        <v>597</v>
      </c>
      <c r="F154" s="15">
        <v>4.2803030303030301E-2</v>
      </c>
      <c r="G154" s="15">
        <v>0</v>
      </c>
      <c r="H154" s="15">
        <v>4.2803030303030301E-2</v>
      </c>
      <c r="I154" s="15">
        <v>0</v>
      </c>
      <c r="J154" s="15">
        <v>0</v>
      </c>
      <c r="K154" s="15">
        <v>0</v>
      </c>
      <c r="L154" s="14">
        <v>0</v>
      </c>
      <c r="M154" s="14">
        <v>0</v>
      </c>
      <c r="N154" s="15">
        <v>0</v>
      </c>
      <c r="O154" s="15">
        <v>0</v>
      </c>
      <c r="P154" s="15">
        <v>0</v>
      </c>
    </row>
    <row r="155" spans="1:16" x14ac:dyDescent="0.25">
      <c r="A155" s="12">
        <v>35116863</v>
      </c>
      <c r="B155" s="13" t="s">
        <v>621</v>
      </c>
      <c r="C155" s="14" t="s">
        <v>595</v>
      </c>
      <c r="D155" s="14" t="s">
        <v>620</v>
      </c>
      <c r="E155" s="14" t="s">
        <v>597</v>
      </c>
      <c r="F155" s="15">
        <v>0.10227272727272728</v>
      </c>
      <c r="G155" s="15">
        <v>0</v>
      </c>
      <c r="H155" s="15">
        <v>0.10227272727272728</v>
      </c>
      <c r="I155" s="15">
        <v>0</v>
      </c>
      <c r="J155" s="15">
        <v>0</v>
      </c>
      <c r="K155" s="15">
        <v>0</v>
      </c>
      <c r="L155" s="14">
        <v>0</v>
      </c>
      <c r="M155" s="14">
        <v>0</v>
      </c>
      <c r="N155" s="15">
        <v>0</v>
      </c>
      <c r="O155" s="15">
        <v>0</v>
      </c>
      <c r="P155" s="15">
        <v>0</v>
      </c>
    </row>
    <row r="156" spans="1:16" x14ac:dyDescent="0.25">
      <c r="A156" s="12">
        <v>35118170</v>
      </c>
      <c r="B156" s="13" t="s">
        <v>623</v>
      </c>
      <c r="C156" s="14" t="s">
        <v>595</v>
      </c>
      <c r="D156" s="14" t="s">
        <v>620</v>
      </c>
      <c r="E156" s="14" t="s">
        <v>597</v>
      </c>
      <c r="F156" s="15">
        <v>3.1628787878787881E-2</v>
      </c>
      <c r="G156" s="15">
        <v>0</v>
      </c>
      <c r="H156" s="15">
        <v>3.1628787878787881E-2</v>
      </c>
      <c r="I156" s="15">
        <v>0</v>
      </c>
      <c r="J156" s="15">
        <v>0</v>
      </c>
      <c r="K156" s="15">
        <v>0</v>
      </c>
      <c r="L156" s="14">
        <v>0</v>
      </c>
      <c r="M156" s="14">
        <v>0</v>
      </c>
      <c r="N156" s="15">
        <v>0</v>
      </c>
      <c r="O156" s="15">
        <v>0</v>
      </c>
      <c r="P156" s="15">
        <v>0</v>
      </c>
    </row>
    <row r="157" spans="1:16" x14ac:dyDescent="0.25">
      <c r="A157" s="12">
        <v>35117121</v>
      </c>
      <c r="B157" s="13" t="s">
        <v>624</v>
      </c>
      <c r="C157" s="14" t="s">
        <v>595</v>
      </c>
      <c r="D157" s="14" t="s">
        <v>620</v>
      </c>
      <c r="E157" s="14" t="s">
        <v>597</v>
      </c>
      <c r="F157" s="15">
        <v>0.21590909090909091</v>
      </c>
      <c r="G157" s="15">
        <v>0</v>
      </c>
      <c r="H157" s="15">
        <v>0.21590909090909091</v>
      </c>
      <c r="I157" s="15">
        <v>0</v>
      </c>
      <c r="J157" s="15">
        <v>0</v>
      </c>
      <c r="K157" s="15">
        <v>0</v>
      </c>
      <c r="L157" s="14">
        <v>0</v>
      </c>
      <c r="M157" s="14">
        <v>0</v>
      </c>
      <c r="N157" s="15">
        <v>0</v>
      </c>
      <c r="O157" s="15">
        <v>0</v>
      </c>
      <c r="P157" s="15">
        <v>0</v>
      </c>
    </row>
    <row r="158" spans="1:16" x14ac:dyDescent="0.25">
      <c r="A158" s="12">
        <v>35123825</v>
      </c>
      <c r="B158" s="13" t="s">
        <v>625</v>
      </c>
      <c r="C158" s="14" t="s">
        <v>595</v>
      </c>
      <c r="D158" s="14" t="s">
        <v>620</v>
      </c>
      <c r="E158" s="14" t="s">
        <v>597</v>
      </c>
      <c r="F158" s="15">
        <v>0.26117424242424242</v>
      </c>
      <c r="G158" s="15">
        <v>0</v>
      </c>
      <c r="H158" s="15">
        <v>0.26117424242424242</v>
      </c>
      <c r="I158" s="15">
        <v>0</v>
      </c>
      <c r="J158" s="15">
        <v>0</v>
      </c>
      <c r="K158" s="15">
        <v>0</v>
      </c>
      <c r="L158" s="14">
        <v>0</v>
      </c>
      <c r="M158" s="14">
        <v>0</v>
      </c>
      <c r="N158" s="15">
        <v>0</v>
      </c>
      <c r="O158" s="15">
        <v>0</v>
      </c>
      <c r="P158" s="15">
        <v>0</v>
      </c>
    </row>
    <row r="159" spans="1:16" x14ac:dyDescent="0.25">
      <c r="A159" s="12">
        <v>35123182</v>
      </c>
      <c r="B159" s="13" t="s">
        <v>626</v>
      </c>
      <c r="C159" s="14" t="s">
        <v>595</v>
      </c>
      <c r="D159" s="14" t="s">
        <v>620</v>
      </c>
      <c r="E159" s="14" t="s">
        <v>597</v>
      </c>
      <c r="F159" s="15">
        <v>0.21534090909090908</v>
      </c>
      <c r="G159" s="15">
        <v>0</v>
      </c>
      <c r="H159" s="15">
        <v>0.21534090909090908</v>
      </c>
      <c r="I159" s="15">
        <v>0</v>
      </c>
      <c r="J159" s="15">
        <v>0</v>
      </c>
      <c r="K159" s="15">
        <v>0</v>
      </c>
      <c r="L159" s="14">
        <v>0</v>
      </c>
      <c r="M159" s="14">
        <v>0</v>
      </c>
      <c r="N159" s="15">
        <v>0</v>
      </c>
      <c r="O159" s="15">
        <v>0</v>
      </c>
      <c r="P159" s="15">
        <v>0</v>
      </c>
    </row>
    <row r="160" spans="1:16" x14ac:dyDescent="0.25">
      <c r="A160" s="12">
        <v>35126879</v>
      </c>
      <c r="B160" s="13" t="s">
        <v>627</v>
      </c>
      <c r="C160" s="14" t="s">
        <v>595</v>
      </c>
      <c r="D160" s="14" t="s">
        <v>620</v>
      </c>
      <c r="E160" s="14" t="s">
        <v>597</v>
      </c>
      <c r="F160" s="15">
        <v>5.5303030303030305E-2</v>
      </c>
      <c r="G160" s="15">
        <v>0</v>
      </c>
      <c r="H160" s="15">
        <v>5.5303030303030305E-2</v>
      </c>
      <c r="I160" s="15">
        <v>0</v>
      </c>
      <c r="J160" s="15">
        <v>0</v>
      </c>
      <c r="K160" s="15">
        <v>0</v>
      </c>
      <c r="L160" s="14">
        <v>0</v>
      </c>
      <c r="M160" s="14">
        <v>0</v>
      </c>
      <c r="N160" s="15">
        <v>0</v>
      </c>
      <c r="O160" s="15">
        <v>0</v>
      </c>
      <c r="P160" s="15">
        <v>0</v>
      </c>
    </row>
    <row r="161" spans="1:16" x14ac:dyDescent="0.25">
      <c r="A161" s="12">
        <v>35129370</v>
      </c>
      <c r="B161" s="13" t="s">
        <v>628</v>
      </c>
      <c r="C161" s="14" t="s">
        <v>595</v>
      </c>
      <c r="D161" s="14" t="s">
        <v>620</v>
      </c>
      <c r="E161" s="14" t="s">
        <v>597</v>
      </c>
      <c r="F161" s="15">
        <v>0.13011363636363638</v>
      </c>
      <c r="G161" s="15">
        <v>0</v>
      </c>
      <c r="H161" s="15">
        <v>0.13011363636363638</v>
      </c>
      <c r="I161" s="15">
        <v>0</v>
      </c>
      <c r="J161" s="15">
        <v>0</v>
      </c>
      <c r="K161" s="15">
        <v>0</v>
      </c>
      <c r="L161" s="14">
        <v>0</v>
      </c>
      <c r="M161" s="14">
        <v>0</v>
      </c>
      <c r="N161" s="15">
        <v>0</v>
      </c>
      <c r="O161" s="15">
        <v>0</v>
      </c>
      <c r="P161" s="15">
        <v>0</v>
      </c>
    </row>
    <row r="162" spans="1:16" x14ac:dyDescent="0.25">
      <c r="A162" s="12">
        <v>35106025</v>
      </c>
      <c r="B162" s="13" t="s">
        <v>629</v>
      </c>
      <c r="C162" s="14" t="s">
        <v>595</v>
      </c>
      <c r="D162" s="14" t="s">
        <v>620</v>
      </c>
      <c r="E162" s="14" t="s">
        <v>597</v>
      </c>
      <c r="F162" s="15">
        <v>0.13901515151515151</v>
      </c>
      <c r="G162" s="15">
        <v>0</v>
      </c>
      <c r="H162" s="15">
        <v>0.13901515151515151</v>
      </c>
      <c r="I162" s="15">
        <v>0</v>
      </c>
      <c r="J162" s="15">
        <v>0</v>
      </c>
      <c r="K162" s="15">
        <v>0</v>
      </c>
      <c r="L162" s="14">
        <v>0</v>
      </c>
      <c r="M162" s="14">
        <v>0</v>
      </c>
      <c r="N162" s="15">
        <v>0</v>
      </c>
      <c r="O162" s="15">
        <v>0</v>
      </c>
      <c r="P162" s="15">
        <v>0</v>
      </c>
    </row>
    <row r="163" spans="1:16" x14ac:dyDescent="0.25">
      <c r="A163" s="12">
        <v>35112699</v>
      </c>
      <c r="B163" s="13" t="s">
        <v>630</v>
      </c>
      <c r="C163" s="14" t="s">
        <v>595</v>
      </c>
      <c r="D163" s="14" t="s">
        <v>620</v>
      </c>
      <c r="E163" s="14" t="s">
        <v>597</v>
      </c>
      <c r="F163" s="15">
        <v>5.6628787878787876E-2</v>
      </c>
      <c r="G163" s="15">
        <v>0</v>
      </c>
      <c r="H163" s="15">
        <v>5.6628787878787876E-2</v>
      </c>
      <c r="I163" s="15">
        <v>0</v>
      </c>
      <c r="J163" s="15">
        <v>0</v>
      </c>
      <c r="K163" s="15">
        <v>0</v>
      </c>
      <c r="L163" s="14">
        <v>0</v>
      </c>
      <c r="M163" s="14">
        <v>0</v>
      </c>
      <c r="N163" s="15">
        <v>0</v>
      </c>
      <c r="O163" s="15">
        <v>0</v>
      </c>
      <c r="P163" s="15">
        <v>0</v>
      </c>
    </row>
    <row r="164" spans="1:16" x14ac:dyDescent="0.25">
      <c r="A164" s="12">
        <v>35110849</v>
      </c>
      <c r="B164" s="13" t="s">
        <v>631</v>
      </c>
      <c r="C164" s="14" t="s">
        <v>595</v>
      </c>
      <c r="D164" s="14" t="s">
        <v>620</v>
      </c>
      <c r="E164" s="14" t="s">
        <v>597</v>
      </c>
      <c r="F164" s="15">
        <v>6.458333333333334E-2</v>
      </c>
      <c r="G164" s="15">
        <v>0</v>
      </c>
      <c r="H164" s="15">
        <v>6.458333333333334E-2</v>
      </c>
      <c r="I164" s="15">
        <v>0</v>
      </c>
      <c r="J164" s="15">
        <v>0</v>
      </c>
      <c r="K164" s="15">
        <v>0</v>
      </c>
      <c r="L164" s="14">
        <v>0</v>
      </c>
      <c r="M164" s="14">
        <v>0</v>
      </c>
      <c r="N164" s="15">
        <v>0</v>
      </c>
      <c r="O164" s="15">
        <v>0</v>
      </c>
      <c r="P164" s="15">
        <v>0</v>
      </c>
    </row>
    <row r="165" spans="1:16" x14ac:dyDescent="0.25">
      <c r="A165" s="12">
        <v>35110795</v>
      </c>
      <c r="B165" s="13" t="s">
        <v>632</v>
      </c>
      <c r="C165" s="14" t="s">
        <v>595</v>
      </c>
      <c r="D165" s="14" t="s">
        <v>620</v>
      </c>
      <c r="E165" s="14" t="s">
        <v>597</v>
      </c>
      <c r="F165" s="15">
        <v>0.17727272727272728</v>
      </c>
      <c r="G165" s="15">
        <v>0</v>
      </c>
      <c r="H165" s="15">
        <v>0.17727272727272728</v>
      </c>
      <c r="I165" s="15">
        <v>0</v>
      </c>
      <c r="J165" s="15">
        <v>0</v>
      </c>
      <c r="K165" s="15">
        <v>0</v>
      </c>
      <c r="L165" s="14">
        <v>0</v>
      </c>
      <c r="M165" s="14">
        <v>0</v>
      </c>
      <c r="N165" s="15">
        <v>0</v>
      </c>
      <c r="O165" s="15">
        <v>0</v>
      </c>
      <c r="P165" s="15">
        <v>0</v>
      </c>
    </row>
    <row r="166" spans="1:16" x14ac:dyDescent="0.25">
      <c r="A166" s="12">
        <v>35110799</v>
      </c>
      <c r="B166" s="13" t="s">
        <v>633</v>
      </c>
      <c r="C166" s="14" t="s">
        <v>595</v>
      </c>
      <c r="D166" s="14" t="s">
        <v>620</v>
      </c>
      <c r="E166" s="14" t="s">
        <v>597</v>
      </c>
      <c r="F166" s="15">
        <v>4.2045454545454546E-2</v>
      </c>
      <c r="G166" s="15">
        <v>0</v>
      </c>
      <c r="H166" s="15">
        <v>4.2045454545454546E-2</v>
      </c>
      <c r="I166" s="15">
        <v>0</v>
      </c>
      <c r="J166" s="15">
        <v>0</v>
      </c>
      <c r="K166" s="15">
        <v>0</v>
      </c>
      <c r="L166" s="14">
        <v>0</v>
      </c>
      <c r="M166" s="14">
        <v>0</v>
      </c>
      <c r="N166" s="15">
        <v>0</v>
      </c>
      <c r="O166" s="15">
        <v>0</v>
      </c>
      <c r="P166" s="15">
        <v>0</v>
      </c>
    </row>
    <row r="167" spans="1:16" x14ac:dyDescent="0.25">
      <c r="A167" s="12">
        <v>35113075</v>
      </c>
      <c r="B167" s="13" t="s">
        <v>634</v>
      </c>
      <c r="C167" s="14" t="s">
        <v>595</v>
      </c>
      <c r="D167" s="14" t="s">
        <v>620</v>
      </c>
      <c r="E167" s="14" t="s">
        <v>597</v>
      </c>
      <c r="F167" s="15">
        <v>7.4242424242424249E-2</v>
      </c>
      <c r="G167" s="15">
        <v>0</v>
      </c>
      <c r="H167" s="15">
        <v>7.4242424242424249E-2</v>
      </c>
      <c r="I167" s="15">
        <v>0</v>
      </c>
      <c r="J167" s="15">
        <v>0</v>
      </c>
      <c r="K167" s="15">
        <v>0</v>
      </c>
      <c r="L167" s="14">
        <v>0</v>
      </c>
      <c r="M167" s="14">
        <v>0</v>
      </c>
      <c r="N167" s="15">
        <v>0</v>
      </c>
      <c r="O167" s="15">
        <v>0</v>
      </c>
      <c r="P167" s="15">
        <v>0</v>
      </c>
    </row>
    <row r="168" spans="1:16" x14ac:dyDescent="0.25">
      <c r="A168" s="12">
        <v>35112838</v>
      </c>
      <c r="B168" s="13" t="s">
        <v>635</v>
      </c>
      <c r="C168" s="14" t="s">
        <v>595</v>
      </c>
      <c r="D168" s="14" t="s">
        <v>620</v>
      </c>
      <c r="E168" s="14" t="s">
        <v>597</v>
      </c>
      <c r="F168" s="15">
        <v>2.9734848484848486E-2</v>
      </c>
      <c r="G168" s="15">
        <v>0</v>
      </c>
      <c r="H168" s="15">
        <v>2.9734848484848486E-2</v>
      </c>
      <c r="I168" s="15">
        <v>0</v>
      </c>
      <c r="J168" s="15">
        <v>0</v>
      </c>
      <c r="K168" s="15">
        <v>0</v>
      </c>
      <c r="L168" s="14">
        <v>0</v>
      </c>
      <c r="M168" s="14">
        <v>0</v>
      </c>
      <c r="N168" s="15">
        <v>0</v>
      </c>
      <c r="O168" s="15">
        <v>0</v>
      </c>
      <c r="P168" s="15">
        <v>0</v>
      </c>
    </row>
    <row r="169" spans="1:16" x14ac:dyDescent="0.25">
      <c r="A169" s="12">
        <v>35113521</v>
      </c>
      <c r="B169" s="13" t="s">
        <v>636</v>
      </c>
      <c r="C169" s="14" t="s">
        <v>595</v>
      </c>
      <c r="D169" s="14" t="s">
        <v>620</v>
      </c>
      <c r="E169" s="14" t="s">
        <v>597</v>
      </c>
      <c r="F169" s="15">
        <v>0.21401515151515152</v>
      </c>
      <c r="G169" s="15">
        <v>0</v>
      </c>
      <c r="H169" s="15">
        <v>0.21401515151515152</v>
      </c>
      <c r="I169" s="15">
        <v>0</v>
      </c>
      <c r="J169" s="15">
        <v>0</v>
      </c>
      <c r="K169" s="15">
        <v>0</v>
      </c>
      <c r="L169" s="14">
        <v>0</v>
      </c>
      <c r="M169" s="14">
        <v>0</v>
      </c>
      <c r="N169" s="15">
        <v>0</v>
      </c>
      <c r="O169" s="15">
        <v>0</v>
      </c>
      <c r="P169" s="15">
        <v>0</v>
      </c>
    </row>
    <row r="170" spans="1:16" x14ac:dyDescent="0.25">
      <c r="A170" s="12">
        <v>31422902</v>
      </c>
      <c r="B170" s="13" t="s">
        <v>637</v>
      </c>
      <c r="C170" s="14" t="s">
        <v>595</v>
      </c>
      <c r="D170" s="14" t="s">
        <v>620</v>
      </c>
      <c r="E170" s="14" t="s">
        <v>597</v>
      </c>
      <c r="F170" s="15">
        <v>4.5643939393939396E-2</v>
      </c>
      <c r="G170" s="15">
        <v>0</v>
      </c>
      <c r="H170" s="15">
        <v>4.5643939393939389E-2</v>
      </c>
      <c r="I170" s="15">
        <v>0</v>
      </c>
      <c r="J170" s="15">
        <v>0</v>
      </c>
      <c r="K170" s="15">
        <v>0</v>
      </c>
      <c r="L170" s="14">
        <v>0</v>
      </c>
      <c r="M170" s="14">
        <v>0</v>
      </c>
      <c r="N170" s="15">
        <v>0</v>
      </c>
      <c r="O170" s="15">
        <v>0</v>
      </c>
      <c r="P170" s="15">
        <v>0</v>
      </c>
    </row>
    <row r="171" spans="1:16" x14ac:dyDescent="0.25">
      <c r="A171" s="12">
        <v>31426519</v>
      </c>
      <c r="B171" s="13" t="s">
        <v>638</v>
      </c>
      <c r="C171" s="14" t="s">
        <v>595</v>
      </c>
      <c r="D171" s="14" t="s">
        <v>620</v>
      </c>
      <c r="E171" s="14" t="s">
        <v>597</v>
      </c>
      <c r="F171" s="15">
        <v>0.14053030303030303</v>
      </c>
      <c r="G171" s="15">
        <v>0</v>
      </c>
      <c r="H171" s="15">
        <v>0.14053030303030303</v>
      </c>
      <c r="I171" s="15">
        <v>0</v>
      </c>
      <c r="J171" s="15">
        <v>0</v>
      </c>
      <c r="K171" s="15">
        <v>0</v>
      </c>
      <c r="L171" s="14">
        <v>0</v>
      </c>
      <c r="M171" s="14">
        <v>0</v>
      </c>
      <c r="N171" s="15">
        <v>0</v>
      </c>
      <c r="O171" s="15">
        <v>0</v>
      </c>
      <c r="P171" s="15">
        <v>0</v>
      </c>
    </row>
    <row r="172" spans="1:16" x14ac:dyDescent="0.25">
      <c r="A172" s="12">
        <v>35081674</v>
      </c>
      <c r="B172" s="13" t="s">
        <v>639</v>
      </c>
      <c r="C172" s="14" t="s">
        <v>595</v>
      </c>
      <c r="D172" s="14" t="s">
        <v>620</v>
      </c>
      <c r="E172" s="14" t="s">
        <v>597</v>
      </c>
      <c r="F172" s="15">
        <v>4.8106060606060604E-2</v>
      </c>
      <c r="G172" s="15">
        <v>0</v>
      </c>
      <c r="H172" s="15">
        <v>4.8106060606060604E-2</v>
      </c>
      <c r="I172" s="15">
        <v>0</v>
      </c>
      <c r="J172" s="15">
        <v>0</v>
      </c>
      <c r="K172" s="15">
        <v>0</v>
      </c>
      <c r="L172" s="14">
        <v>0</v>
      </c>
      <c r="M172" s="14">
        <v>0</v>
      </c>
      <c r="N172" s="15">
        <v>0</v>
      </c>
      <c r="O172" s="15">
        <v>0</v>
      </c>
      <c r="P172" s="15">
        <v>0</v>
      </c>
    </row>
    <row r="173" spans="1:16" x14ac:dyDescent="0.25">
      <c r="A173" s="12">
        <v>35081676</v>
      </c>
      <c r="B173" s="13" t="s">
        <v>640</v>
      </c>
      <c r="C173" s="14" t="s">
        <v>595</v>
      </c>
      <c r="D173" s="14" t="s">
        <v>620</v>
      </c>
      <c r="E173" s="14" t="s">
        <v>597</v>
      </c>
      <c r="F173" s="15">
        <v>9.5454545454545459E-2</v>
      </c>
      <c r="G173" s="15">
        <v>0</v>
      </c>
      <c r="H173" s="15">
        <v>9.5454545454545459E-2</v>
      </c>
      <c r="I173" s="15">
        <v>0</v>
      </c>
      <c r="J173" s="15">
        <v>0</v>
      </c>
      <c r="K173" s="15">
        <v>0</v>
      </c>
      <c r="L173" s="14">
        <v>0</v>
      </c>
      <c r="M173" s="14">
        <v>0</v>
      </c>
      <c r="N173" s="15">
        <v>0</v>
      </c>
      <c r="O173" s="15">
        <v>0</v>
      </c>
      <c r="P173" s="15">
        <v>0</v>
      </c>
    </row>
    <row r="174" spans="1:16" x14ac:dyDescent="0.25">
      <c r="A174" s="12">
        <v>35088308</v>
      </c>
      <c r="B174" s="13" t="s">
        <v>641</v>
      </c>
      <c r="C174" s="14" t="s">
        <v>595</v>
      </c>
      <c r="D174" s="14" t="s">
        <v>620</v>
      </c>
      <c r="E174" s="14" t="s">
        <v>597</v>
      </c>
      <c r="F174" s="15">
        <v>9.2045454545454541E-2</v>
      </c>
      <c r="G174" s="15">
        <v>0</v>
      </c>
      <c r="H174" s="15">
        <v>9.2045454545454541E-2</v>
      </c>
      <c r="I174" s="15">
        <v>0</v>
      </c>
      <c r="J174" s="15">
        <v>0</v>
      </c>
      <c r="K174" s="15">
        <v>0</v>
      </c>
      <c r="L174" s="14">
        <v>0</v>
      </c>
      <c r="M174" s="14">
        <v>0</v>
      </c>
      <c r="N174" s="15">
        <v>0</v>
      </c>
      <c r="O174" s="15">
        <v>0</v>
      </c>
      <c r="P174" s="15">
        <v>0</v>
      </c>
    </row>
    <row r="175" spans="1:16" x14ac:dyDescent="0.25">
      <c r="A175" s="12">
        <v>35088309</v>
      </c>
      <c r="B175" s="13" t="s">
        <v>642</v>
      </c>
      <c r="C175" s="14" t="s">
        <v>595</v>
      </c>
      <c r="D175" s="14" t="s">
        <v>620</v>
      </c>
      <c r="E175" s="14" t="s">
        <v>597</v>
      </c>
      <c r="F175" s="15">
        <v>0.10037878787878787</v>
      </c>
      <c r="G175" s="15">
        <v>0</v>
      </c>
      <c r="H175" s="15">
        <v>0.10037878787878787</v>
      </c>
      <c r="I175" s="15">
        <v>0</v>
      </c>
      <c r="J175" s="15">
        <v>0</v>
      </c>
      <c r="K175" s="15">
        <v>0</v>
      </c>
      <c r="L175" s="14">
        <v>0</v>
      </c>
      <c r="M175" s="14">
        <v>0</v>
      </c>
      <c r="N175" s="15">
        <v>0</v>
      </c>
      <c r="O175" s="15">
        <v>0</v>
      </c>
      <c r="P175" s="15">
        <v>0</v>
      </c>
    </row>
    <row r="176" spans="1:16" x14ac:dyDescent="0.25">
      <c r="A176" s="12">
        <v>35100244</v>
      </c>
      <c r="B176" s="13" t="s">
        <v>643</v>
      </c>
      <c r="C176" s="14" t="s">
        <v>595</v>
      </c>
      <c r="D176" s="14" t="s">
        <v>620</v>
      </c>
      <c r="E176" s="14" t="s">
        <v>597</v>
      </c>
      <c r="F176" s="15">
        <v>7.1969696969696975E-2</v>
      </c>
      <c r="G176" s="15">
        <v>0</v>
      </c>
      <c r="H176" s="15">
        <v>7.1969696969696975E-2</v>
      </c>
      <c r="I176" s="15">
        <v>0</v>
      </c>
      <c r="J176" s="15">
        <v>0</v>
      </c>
      <c r="K176" s="15">
        <v>0</v>
      </c>
      <c r="L176" s="14">
        <v>0</v>
      </c>
      <c r="M176" s="14">
        <v>0</v>
      </c>
      <c r="N176" s="15">
        <v>0</v>
      </c>
      <c r="O176" s="15">
        <v>0</v>
      </c>
      <c r="P176" s="15">
        <v>0</v>
      </c>
    </row>
    <row r="177" spans="1:16" x14ac:dyDescent="0.25">
      <c r="A177" s="12">
        <v>35100245</v>
      </c>
      <c r="B177" s="13" t="s">
        <v>644</v>
      </c>
      <c r="C177" s="14" t="s">
        <v>595</v>
      </c>
      <c r="D177" s="14" t="s">
        <v>620</v>
      </c>
      <c r="E177" s="14" t="s">
        <v>597</v>
      </c>
      <c r="F177" s="15">
        <v>7.8030303030303033E-2</v>
      </c>
      <c r="G177" s="15">
        <v>0</v>
      </c>
      <c r="H177" s="15">
        <v>7.8030303030303033E-2</v>
      </c>
      <c r="I177" s="15">
        <v>0</v>
      </c>
      <c r="J177" s="15">
        <v>0</v>
      </c>
      <c r="K177" s="15">
        <v>0</v>
      </c>
      <c r="L177" s="14">
        <v>0</v>
      </c>
      <c r="M177" s="14">
        <v>0</v>
      </c>
      <c r="N177" s="15">
        <v>0</v>
      </c>
      <c r="O177" s="15">
        <v>0</v>
      </c>
      <c r="P177" s="15">
        <v>0</v>
      </c>
    </row>
    <row r="178" spans="1:16" x14ac:dyDescent="0.25">
      <c r="A178" s="12">
        <v>35099740</v>
      </c>
      <c r="B178" s="13" t="s">
        <v>645</v>
      </c>
      <c r="C178" s="14" t="s">
        <v>595</v>
      </c>
      <c r="D178" s="14" t="s">
        <v>620</v>
      </c>
      <c r="E178" s="14" t="s">
        <v>597</v>
      </c>
      <c r="F178" s="15">
        <v>0.36534090909090911</v>
      </c>
      <c r="G178" s="15">
        <v>0</v>
      </c>
      <c r="H178" s="15">
        <v>0.36534090909090911</v>
      </c>
      <c r="I178" s="15">
        <v>0</v>
      </c>
      <c r="J178" s="15">
        <v>0</v>
      </c>
      <c r="K178" s="15">
        <v>0</v>
      </c>
      <c r="L178" s="14">
        <v>0</v>
      </c>
      <c r="M178" s="14">
        <v>0</v>
      </c>
      <c r="N178" s="15">
        <v>0</v>
      </c>
      <c r="O178" s="15">
        <v>0</v>
      </c>
      <c r="P178" s="15">
        <v>0</v>
      </c>
    </row>
    <row r="179" spans="1:16" x14ac:dyDescent="0.25">
      <c r="A179" s="12">
        <v>35082172</v>
      </c>
      <c r="B179" s="13" t="s">
        <v>646</v>
      </c>
      <c r="C179" s="14" t="s">
        <v>595</v>
      </c>
      <c r="D179" s="14" t="s">
        <v>620</v>
      </c>
      <c r="E179" s="14" t="s">
        <v>597</v>
      </c>
      <c r="F179" s="15">
        <v>0.16287878787878787</v>
      </c>
      <c r="G179" s="15">
        <v>0</v>
      </c>
      <c r="H179" s="15">
        <v>0.16287878787878785</v>
      </c>
      <c r="I179" s="15">
        <v>0</v>
      </c>
      <c r="J179" s="15">
        <v>0</v>
      </c>
      <c r="K179" s="15">
        <v>0</v>
      </c>
      <c r="L179" s="14">
        <v>0</v>
      </c>
      <c r="M179" s="14">
        <v>0</v>
      </c>
      <c r="N179" s="15">
        <v>0</v>
      </c>
      <c r="O179" s="15">
        <v>0</v>
      </c>
      <c r="P179" s="15">
        <v>0</v>
      </c>
    </row>
    <row r="180" spans="1:16" x14ac:dyDescent="0.25">
      <c r="A180" s="12">
        <v>31425506</v>
      </c>
      <c r="B180" s="13" t="s">
        <v>647</v>
      </c>
      <c r="C180" s="14" t="s">
        <v>595</v>
      </c>
      <c r="D180" s="14" t="s">
        <v>648</v>
      </c>
      <c r="E180" s="14" t="s">
        <v>597</v>
      </c>
      <c r="F180" s="15">
        <v>0.05</v>
      </c>
      <c r="G180" s="15">
        <v>0</v>
      </c>
      <c r="H180" s="15">
        <v>0.05</v>
      </c>
      <c r="I180" s="15">
        <v>0</v>
      </c>
      <c r="J180" s="15">
        <v>0</v>
      </c>
      <c r="K180" s="15">
        <v>0</v>
      </c>
      <c r="L180" s="14">
        <v>0</v>
      </c>
      <c r="M180" s="14">
        <v>0</v>
      </c>
      <c r="N180" s="15">
        <v>0</v>
      </c>
      <c r="O180" s="15">
        <v>0</v>
      </c>
      <c r="P180" s="15">
        <v>0</v>
      </c>
    </row>
    <row r="181" spans="1:16" x14ac:dyDescent="0.25">
      <c r="A181" s="12">
        <v>35106277</v>
      </c>
      <c r="B181" s="13" t="s">
        <v>649</v>
      </c>
      <c r="C181" s="14" t="s">
        <v>595</v>
      </c>
      <c r="D181" s="14" t="s">
        <v>650</v>
      </c>
      <c r="E181" s="14" t="s">
        <v>597</v>
      </c>
      <c r="F181" s="15">
        <v>5.5113636363636365E-2</v>
      </c>
      <c r="G181" s="15">
        <v>0</v>
      </c>
      <c r="H181" s="15">
        <v>5.5113636363636365E-2</v>
      </c>
      <c r="I181" s="15">
        <v>0</v>
      </c>
      <c r="J181" s="15">
        <v>0</v>
      </c>
      <c r="K181" s="15">
        <v>0</v>
      </c>
      <c r="L181" s="14">
        <v>0</v>
      </c>
      <c r="M181" s="14">
        <v>0</v>
      </c>
      <c r="N181" s="15">
        <v>0</v>
      </c>
      <c r="O181" s="15">
        <v>0</v>
      </c>
      <c r="P181" s="15">
        <v>0</v>
      </c>
    </row>
    <row r="182" spans="1:16" x14ac:dyDescent="0.25">
      <c r="A182" s="12">
        <v>35112698</v>
      </c>
      <c r="B182" s="13" t="s">
        <v>651</v>
      </c>
      <c r="C182" s="14" t="s">
        <v>595</v>
      </c>
      <c r="D182" s="14" t="s">
        <v>652</v>
      </c>
      <c r="E182" s="14" t="s">
        <v>597</v>
      </c>
      <c r="F182" s="15">
        <v>0.22045454545454546</v>
      </c>
      <c r="G182" s="15">
        <v>0</v>
      </c>
      <c r="H182" s="15">
        <v>0.22045454545454546</v>
      </c>
      <c r="I182" s="15">
        <v>0</v>
      </c>
      <c r="J182" s="15">
        <v>0</v>
      </c>
      <c r="K182" s="15">
        <v>0</v>
      </c>
      <c r="L182" s="14">
        <v>0</v>
      </c>
      <c r="M182" s="14">
        <v>0</v>
      </c>
      <c r="N182" s="15">
        <v>0</v>
      </c>
      <c r="O182" s="15">
        <v>0</v>
      </c>
      <c r="P182" s="15">
        <v>0</v>
      </c>
    </row>
    <row r="183" spans="1:16" x14ac:dyDescent="0.25">
      <c r="A183" s="12">
        <v>31426083</v>
      </c>
      <c r="B183" s="13" t="s">
        <v>653</v>
      </c>
      <c r="C183" s="14" t="s">
        <v>595</v>
      </c>
      <c r="D183" s="14" t="s">
        <v>654</v>
      </c>
      <c r="E183" s="14" t="s">
        <v>597</v>
      </c>
      <c r="F183" s="15">
        <v>3.2954545454545452E-2</v>
      </c>
      <c r="G183" s="15">
        <v>0</v>
      </c>
      <c r="H183" s="15">
        <v>3.2954545454545452E-2</v>
      </c>
      <c r="I183" s="15">
        <v>0</v>
      </c>
      <c r="J183" s="15">
        <v>0</v>
      </c>
      <c r="K183" s="15">
        <v>0</v>
      </c>
      <c r="L183" s="14">
        <v>0</v>
      </c>
      <c r="M183" s="14">
        <v>0</v>
      </c>
      <c r="N183" s="15">
        <v>0</v>
      </c>
      <c r="O183" s="15">
        <v>0</v>
      </c>
      <c r="P183" s="15">
        <v>0</v>
      </c>
    </row>
    <row r="184" spans="1:16" x14ac:dyDescent="0.25">
      <c r="A184" s="12">
        <v>35078820</v>
      </c>
      <c r="B184" s="13" t="s">
        <v>656</v>
      </c>
      <c r="C184" s="14" t="s">
        <v>595</v>
      </c>
      <c r="D184" s="14" t="s">
        <v>654</v>
      </c>
      <c r="E184" s="14" t="s">
        <v>597</v>
      </c>
      <c r="F184" s="15">
        <v>8.7499999999999994E-2</v>
      </c>
      <c r="G184" s="15">
        <v>0</v>
      </c>
      <c r="H184" s="15">
        <v>8.7499999999999994E-2</v>
      </c>
      <c r="I184" s="15">
        <v>0</v>
      </c>
      <c r="J184" s="15">
        <v>0</v>
      </c>
      <c r="K184" s="15">
        <v>0</v>
      </c>
      <c r="L184" s="14">
        <v>0</v>
      </c>
      <c r="M184" s="14">
        <v>0</v>
      </c>
      <c r="N184" s="15">
        <v>0</v>
      </c>
      <c r="O184" s="15">
        <v>0</v>
      </c>
      <c r="P184" s="15">
        <v>0</v>
      </c>
    </row>
    <row r="185" spans="1:16" x14ac:dyDescent="0.25">
      <c r="A185" s="12">
        <v>35113522</v>
      </c>
      <c r="B185" s="13" t="s">
        <v>657</v>
      </c>
      <c r="C185" s="14" t="s">
        <v>658</v>
      </c>
      <c r="D185" s="14" t="s">
        <v>659</v>
      </c>
      <c r="E185" s="14" t="s">
        <v>660</v>
      </c>
      <c r="F185" s="15">
        <v>0.1484848484848485</v>
      </c>
      <c r="G185" s="15">
        <v>0</v>
      </c>
      <c r="H185" s="15">
        <v>0.1484848484848485</v>
      </c>
      <c r="I185" s="15">
        <v>0</v>
      </c>
      <c r="J185" s="15">
        <v>0</v>
      </c>
      <c r="K185" s="15">
        <v>0</v>
      </c>
      <c r="L185" s="14">
        <v>0</v>
      </c>
      <c r="M185" s="14">
        <v>0</v>
      </c>
      <c r="N185" s="15">
        <v>0</v>
      </c>
      <c r="O185" s="15">
        <v>0</v>
      </c>
      <c r="P185" s="15">
        <v>0</v>
      </c>
    </row>
    <row r="186" spans="1:16" x14ac:dyDescent="0.25">
      <c r="A186" s="12">
        <v>35126139</v>
      </c>
      <c r="B186" s="13" t="s">
        <v>661</v>
      </c>
      <c r="C186" s="14" t="s">
        <v>658</v>
      </c>
      <c r="D186" s="14" t="s">
        <v>659</v>
      </c>
      <c r="E186" s="14" t="s">
        <v>660</v>
      </c>
      <c r="F186" s="15">
        <v>0.19602272727272727</v>
      </c>
      <c r="G186" s="15">
        <v>0</v>
      </c>
      <c r="H186" s="15">
        <v>0.19602272727272727</v>
      </c>
      <c r="I186" s="15">
        <v>0</v>
      </c>
      <c r="J186" s="15">
        <v>0</v>
      </c>
      <c r="K186" s="15">
        <v>0</v>
      </c>
      <c r="L186" s="14">
        <v>0</v>
      </c>
      <c r="M186" s="14">
        <v>0</v>
      </c>
      <c r="N186" s="15">
        <v>0</v>
      </c>
      <c r="O186" s="15">
        <v>0</v>
      </c>
      <c r="P186" s="15">
        <v>0</v>
      </c>
    </row>
    <row r="187" spans="1:16" x14ac:dyDescent="0.25">
      <c r="A187" s="12">
        <v>35126592</v>
      </c>
      <c r="B187" s="13" t="s">
        <v>662</v>
      </c>
      <c r="C187" s="14" t="s">
        <v>658</v>
      </c>
      <c r="D187" s="14" t="s">
        <v>659</v>
      </c>
      <c r="E187" s="14" t="s">
        <v>660</v>
      </c>
      <c r="F187" s="15">
        <v>4.3371212121212123E-2</v>
      </c>
      <c r="G187" s="15">
        <v>0</v>
      </c>
      <c r="H187" s="15">
        <v>4.3371212121212123E-2</v>
      </c>
      <c r="I187" s="15">
        <v>0</v>
      </c>
      <c r="J187" s="15">
        <v>0</v>
      </c>
      <c r="K187" s="15">
        <v>0</v>
      </c>
      <c r="L187" s="14">
        <v>0</v>
      </c>
      <c r="M187" s="14">
        <v>0</v>
      </c>
      <c r="N187" s="15">
        <v>0</v>
      </c>
      <c r="O187" s="15">
        <v>0</v>
      </c>
      <c r="P187" s="15">
        <v>0</v>
      </c>
    </row>
    <row r="188" spans="1:16" x14ac:dyDescent="0.25">
      <c r="A188" s="12">
        <v>35119487</v>
      </c>
      <c r="B188" s="13" t="s">
        <v>663</v>
      </c>
      <c r="C188" s="14" t="s">
        <v>658</v>
      </c>
      <c r="D188" s="14" t="s">
        <v>659</v>
      </c>
      <c r="E188" s="14" t="s">
        <v>660</v>
      </c>
      <c r="F188" s="15">
        <v>0.11022727272727273</v>
      </c>
      <c r="G188" s="15">
        <v>0</v>
      </c>
      <c r="H188" s="15">
        <v>0.11022727272727273</v>
      </c>
      <c r="I188" s="15">
        <v>0</v>
      </c>
      <c r="J188" s="15">
        <v>0</v>
      </c>
      <c r="K188" s="15">
        <v>0</v>
      </c>
      <c r="L188" s="14">
        <v>0</v>
      </c>
      <c r="M188" s="14">
        <v>0</v>
      </c>
      <c r="N188" s="15">
        <v>0</v>
      </c>
      <c r="O188" s="15">
        <v>0</v>
      </c>
      <c r="P188" s="15">
        <v>0</v>
      </c>
    </row>
    <row r="189" spans="1:16" x14ac:dyDescent="0.25">
      <c r="A189" s="12">
        <v>35131804</v>
      </c>
      <c r="B189" s="13" t="s">
        <v>664</v>
      </c>
      <c r="C189" s="14" t="s">
        <v>658</v>
      </c>
      <c r="D189" s="14" t="s">
        <v>659</v>
      </c>
      <c r="E189" s="14" t="s">
        <v>660</v>
      </c>
      <c r="F189" s="15">
        <v>7.4242424242424249E-2</v>
      </c>
      <c r="G189" s="15">
        <v>0</v>
      </c>
      <c r="H189" s="15">
        <v>7.4242424242424249E-2</v>
      </c>
      <c r="I189" s="15">
        <v>0</v>
      </c>
      <c r="J189" s="15">
        <v>0</v>
      </c>
      <c r="K189" s="15">
        <v>0</v>
      </c>
      <c r="L189" s="14">
        <v>0</v>
      </c>
      <c r="M189" s="14">
        <v>0</v>
      </c>
      <c r="N189" s="15">
        <v>0</v>
      </c>
      <c r="O189" s="15">
        <v>0</v>
      </c>
      <c r="P189" s="15">
        <v>0</v>
      </c>
    </row>
    <row r="190" spans="1:16" x14ac:dyDescent="0.25">
      <c r="A190" s="12">
        <v>35120508</v>
      </c>
      <c r="B190" s="13" t="s">
        <v>665</v>
      </c>
      <c r="C190" s="14" t="s">
        <v>658</v>
      </c>
      <c r="D190" s="14" t="s">
        <v>666</v>
      </c>
      <c r="E190" s="14" t="s">
        <v>660</v>
      </c>
      <c r="F190" s="15">
        <v>5.4924242424242424E-2</v>
      </c>
      <c r="G190" s="15">
        <v>0</v>
      </c>
      <c r="H190" s="15">
        <v>5.4924242424242424E-2</v>
      </c>
      <c r="I190" s="15">
        <v>0</v>
      </c>
      <c r="J190" s="15">
        <v>0</v>
      </c>
      <c r="K190" s="15">
        <v>0</v>
      </c>
      <c r="L190" s="14">
        <v>0</v>
      </c>
      <c r="M190" s="14">
        <v>0</v>
      </c>
      <c r="N190" s="15">
        <v>0</v>
      </c>
      <c r="O190" s="15">
        <v>0</v>
      </c>
      <c r="P190" s="15">
        <v>0</v>
      </c>
    </row>
    <row r="191" spans="1:16" x14ac:dyDescent="0.25">
      <c r="A191" s="12">
        <v>35117126</v>
      </c>
      <c r="B191" s="13" t="s">
        <v>667</v>
      </c>
      <c r="C191" s="14" t="s">
        <v>658</v>
      </c>
      <c r="D191" s="14" t="s">
        <v>666</v>
      </c>
      <c r="E191" s="14" t="s">
        <v>660</v>
      </c>
      <c r="F191" s="15">
        <v>0.18560606060606061</v>
      </c>
      <c r="G191" s="15">
        <v>0</v>
      </c>
      <c r="H191" s="15">
        <v>0.18560606060606061</v>
      </c>
      <c r="I191" s="15">
        <v>0</v>
      </c>
      <c r="J191" s="15">
        <v>0</v>
      </c>
      <c r="K191" s="15">
        <v>0</v>
      </c>
      <c r="L191" s="14">
        <v>0</v>
      </c>
      <c r="M191" s="14">
        <v>0</v>
      </c>
      <c r="N191" s="15">
        <v>0</v>
      </c>
      <c r="O191" s="15">
        <v>0</v>
      </c>
      <c r="P191" s="15">
        <v>0</v>
      </c>
    </row>
    <row r="192" spans="1:16" x14ac:dyDescent="0.25">
      <c r="A192" s="12">
        <v>35117411</v>
      </c>
      <c r="B192" s="13" t="s">
        <v>668</v>
      </c>
      <c r="C192" s="14" t="s">
        <v>658</v>
      </c>
      <c r="D192" s="14" t="s">
        <v>666</v>
      </c>
      <c r="E192" s="14" t="s">
        <v>660</v>
      </c>
      <c r="F192" s="15">
        <v>9.3371212121212119E-2</v>
      </c>
      <c r="G192" s="15">
        <v>0</v>
      </c>
      <c r="H192" s="15">
        <v>9.3371212121212119E-2</v>
      </c>
      <c r="I192" s="15">
        <v>0</v>
      </c>
      <c r="J192" s="15">
        <v>0</v>
      </c>
      <c r="K192" s="15">
        <v>0</v>
      </c>
      <c r="L192" s="14">
        <v>0</v>
      </c>
      <c r="M192" s="14">
        <v>0</v>
      </c>
      <c r="N192" s="15">
        <v>0</v>
      </c>
      <c r="O192" s="15">
        <v>0</v>
      </c>
      <c r="P192" s="15">
        <v>0</v>
      </c>
    </row>
    <row r="193" spans="1:16" x14ac:dyDescent="0.25">
      <c r="A193" s="12">
        <v>35120063</v>
      </c>
      <c r="B193" s="13" t="s">
        <v>669</v>
      </c>
      <c r="C193" s="14" t="s">
        <v>658</v>
      </c>
      <c r="D193" s="14" t="s">
        <v>666</v>
      </c>
      <c r="E193" s="14" t="s">
        <v>660</v>
      </c>
      <c r="F193" s="15">
        <v>6.2121212121212119E-2</v>
      </c>
      <c r="G193" s="15">
        <v>0</v>
      </c>
      <c r="H193" s="15">
        <v>6.2121212121212119E-2</v>
      </c>
      <c r="I193" s="15">
        <v>0</v>
      </c>
      <c r="J193" s="15">
        <v>0</v>
      </c>
      <c r="K193" s="15">
        <v>0</v>
      </c>
      <c r="L193" s="14">
        <v>0</v>
      </c>
      <c r="M193" s="14">
        <v>0</v>
      </c>
      <c r="N193" s="15">
        <v>0</v>
      </c>
      <c r="O193" s="15">
        <v>0</v>
      </c>
      <c r="P193" s="15">
        <v>0</v>
      </c>
    </row>
    <row r="194" spans="1:16" x14ac:dyDescent="0.25">
      <c r="A194" s="12">
        <v>35111096</v>
      </c>
      <c r="B194" s="13" t="s">
        <v>670</v>
      </c>
      <c r="C194" s="14" t="s">
        <v>658</v>
      </c>
      <c r="D194" s="14" t="s">
        <v>666</v>
      </c>
      <c r="E194" s="14" t="s">
        <v>660</v>
      </c>
      <c r="F194" s="15">
        <v>2.5757575757575757E-2</v>
      </c>
      <c r="G194" s="15">
        <v>0</v>
      </c>
      <c r="H194" s="15">
        <v>2.5757575757575757E-2</v>
      </c>
      <c r="I194" s="15">
        <v>0</v>
      </c>
      <c r="J194" s="15">
        <v>0</v>
      </c>
      <c r="K194" s="15">
        <v>0</v>
      </c>
      <c r="L194" s="14">
        <v>0</v>
      </c>
      <c r="M194" s="14">
        <v>0</v>
      </c>
      <c r="N194" s="15">
        <v>0</v>
      </c>
      <c r="O194" s="15">
        <v>0</v>
      </c>
      <c r="P194" s="15">
        <v>0</v>
      </c>
    </row>
    <row r="195" spans="1:16" x14ac:dyDescent="0.25">
      <c r="A195" s="12">
        <v>35077252</v>
      </c>
      <c r="B195" s="13" t="s">
        <v>671</v>
      </c>
      <c r="C195" s="14" t="s">
        <v>658</v>
      </c>
      <c r="D195" s="14" t="s">
        <v>666</v>
      </c>
      <c r="E195" s="14" t="s">
        <v>660</v>
      </c>
      <c r="F195" s="15">
        <v>0.10662878787878788</v>
      </c>
      <c r="G195" s="15">
        <v>0</v>
      </c>
      <c r="H195" s="15">
        <v>0.10662878787878788</v>
      </c>
      <c r="I195" s="15">
        <v>0</v>
      </c>
      <c r="J195" s="15">
        <v>0</v>
      </c>
      <c r="K195" s="15">
        <v>0</v>
      </c>
      <c r="L195" s="14">
        <v>0</v>
      </c>
      <c r="M195" s="14">
        <v>0</v>
      </c>
      <c r="N195" s="15">
        <v>0</v>
      </c>
      <c r="O195" s="15">
        <v>0</v>
      </c>
      <c r="P195" s="15">
        <v>0</v>
      </c>
    </row>
    <row r="196" spans="1:16" x14ac:dyDescent="0.25">
      <c r="A196" s="12">
        <v>35100980</v>
      </c>
      <c r="B196" s="13" t="s">
        <v>672</v>
      </c>
      <c r="C196" s="14" t="s">
        <v>658</v>
      </c>
      <c r="D196" s="14" t="s">
        <v>666</v>
      </c>
      <c r="E196" s="14" t="s">
        <v>660</v>
      </c>
      <c r="F196" s="15">
        <v>9.6590909090909088E-2</v>
      </c>
      <c r="G196" s="15">
        <v>0</v>
      </c>
      <c r="H196" s="15">
        <v>9.6590909090909088E-2</v>
      </c>
      <c r="I196" s="15">
        <v>0</v>
      </c>
      <c r="J196" s="15">
        <v>0</v>
      </c>
      <c r="K196" s="15">
        <v>0</v>
      </c>
      <c r="L196" s="14">
        <v>0</v>
      </c>
      <c r="M196" s="14">
        <v>0</v>
      </c>
      <c r="N196" s="15">
        <v>0</v>
      </c>
      <c r="O196" s="15">
        <v>0</v>
      </c>
      <c r="P196" s="15">
        <v>0</v>
      </c>
    </row>
    <row r="197" spans="1:16" x14ac:dyDescent="0.25">
      <c r="A197" s="12">
        <v>35100982</v>
      </c>
      <c r="B197" s="13" t="s">
        <v>673</v>
      </c>
      <c r="C197" s="14" t="s">
        <v>658</v>
      </c>
      <c r="D197" s="14" t="s">
        <v>666</v>
      </c>
      <c r="E197" s="14" t="s">
        <v>660</v>
      </c>
      <c r="F197" s="15">
        <v>0.16155303030303031</v>
      </c>
      <c r="G197" s="15">
        <v>0</v>
      </c>
      <c r="H197" s="15">
        <v>0.16155303030303031</v>
      </c>
      <c r="I197" s="15">
        <v>0</v>
      </c>
      <c r="J197" s="15">
        <v>0</v>
      </c>
      <c r="K197" s="15">
        <v>0</v>
      </c>
      <c r="L197" s="14">
        <v>0</v>
      </c>
      <c r="M197" s="14">
        <v>0</v>
      </c>
      <c r="N197" s="15">
        <v>0</v>
      </c>
      <c r="O197" s="15">
        <v>0</v>
      </c>
      <c r="P197" s="15">
        <v>0</v>
      </c>
    </row>
    <row r="198" spans="1:16" x14ac:dyDescent="0.25">
      <c r="A198" s="12">
        <v>35094363</v>
      </c>
      <c r="B198" s="13" t="s">
        <v>674</v>
      </c>
      <c r="C198" s="14" t="s">
        <v>658</v>
      </c>
      <c r="D198" s="14" t="s">
        <v>666</v>
      </c>
      <c r="E198" s="14" t="s">
        <v>660</v>
      </c>
      <c r="F198" s="15">
        <v>0.10511363636363637</v>
      </c>
      <c r="G198" s="15">
        <v>0</v>
      </c>
      <c r="H198" s="15">
        <v>0.10511363636363637</v>
      </c>
      <c r="I198" s="15">
        <v>0</v>
      </c>
      <c r="J198" s="15">
        <v>0</v>
      </c>
      <c r="K198" s="15">
        <v>0</v>
      </c>
      <c r="L198" s="14">
        <v>0</v>
      </c>
      <c r="M198" s="14">
        <v>0</v>
      </c>
      <c r="N198" s="15">
        <v>0</v>
      </c>
      <c r="O198" s="15">
        <v>0</v>
      </c>
      <c r="P198" s="15">
        <v>0</v>
      </c>
    </row>
    <row r="199" spans="1:16" x14ac:dyDescent="0.25">
      <c r="A199" s="12">
        <v>31426417</v>
      </c>
      <c r="B199" s="13" t="s">
        <v>675</v>
      </c>
      <c r="C199" s="14" t="s">
        <v>658</v>
      </c>
      <c r="D199" s="14" t="s">
        <v>666</v>
      </c>
      <c r="E199" s="14" t="s">
        <v>660</v>
      </c>
      <c r="F199" s="15">
        <v>0.14318181818181819</v>
      </c>
      <c r="G199" s="15">
        <v>0</v>
      </c>
      <c r="H199" s="15">
        <v>0.14318181818181819</v>
      </c>
      <c r="I199" s="15">
        <v>0</v>
      </c>
      <c r="J199" s="15">
        <v>0</v>
      </c>
      <c r="K199" s="15">
        <v>0</v>
      </c>
      <c r="L199" s="14">
        <v>0</v>
      </c>
      <c r="M199" s="14">
        <v>0</v>
      </c>
      <c r="N199" s="15">
        <v>0</v>
      </c>
      <c r="O199" s="15">
        <v>0</v>
      </c>
      <c r="P199" s="15">
        <v>0</v>
      </c>
    </row>
    <row r="200" spans="1:16" x14ac:dyDescent="0.25">
      <c r="A200" s="12">
        <v>31427127</v>
      </c>
      <c r="B200" s="13" t="s">
        <v>676</v>
      </c>
      <c r="C200" s="14" t="s">
        <v>658</v>
      </c>
      <c r="D200" s="14" t="s">
        <v>666</v>
      </c>
      <c r="E200" s="14" t="s">
        <v>660</v>
      </c>
      <c r="F200" s="15">
        <v>0.15</v>
      </c>
      <c r="G200" s="15">
        <v>0</v>
      </c>
      <c r="H200" s="15">
        <v>0.15000000000000002</v>
      </c>
      <c r="I200" s="15">
        <v>0</v>
      </c>
      <c r="J200" s="15">
        <v>0</v>
      </c>
      <c r="K200" s="15">
        <v>0</v>
      </c>
      <c r="L200" s="14">
        <v>0</v>
      </c>
      <c r="M200" s="14">
        <v>0</v>
      </c>
      <c r="N200" s="15">
        <v>0</v>
      </c>
      <c r="O200" s="15">
        <v>0</v>
      </c>
      <c r="P200" s="15">
        <v>0</v>
      </c>
    </row>
    <row r="201" spans="1:16" x14ac:dyDescent="0.25">
      <c r="A201" s="12">
        <v>35112822</v>
      </c>
      <c r="B201" s="13" t="s">
        <v>677</v>
      </c>
      <c r="C201" s="14" t="s">
        <v>658</v>
      </c>
      <c r="D201" s="14" t="s">
        <v>678</v>
      </c>
      <c r="E201" s="14" t="s">
        <v>660</v>
      </c>
      <c r="F201" s="15">
        <v>0.23939393939393938</v>
      </c>
      <c r="G201" s="15">
        <v>0</v>
      </c>
      <c r="H201" s="15">
        <v>0.23939393939393938</v>
      </c>
      <c r="I201" s="15">
        <v>0</v>
      </c>
      <c r="J201" s="15">
        <v>0</v>
      </c>
      <c r="K201" s="15">
        <v>0</v>
      </c>
      <c r="L201" s="14">
        <v>0</v>
      </c>
      <c r="M201" s="14">
        <v>0</v>
      </c>
      <c r="N201" s="15">
        <v>0</v>
      </c>
      <c r="O201" s="15">
        <v>0</v>
      </c>
      <c r="P201" s="15">
        <v>0</v>
      </c>
    </row>
    <row r="202" spans="1:16" x14ac:dyDescent="0.25">
      <c r="A202" s="12">
        <v>35113524</v>
      </c>
      <c r="B202" s="13" t="s">
        <v>679</v>
      </c>
      <c r="C202" s="14" t="s">
        <v>658</v>
      </c>
      <c r="D202" s="14" t="s">
        <v>680</v>
      </c>
      <c r="E202" s="14" t="s">
        <v>660</v>
      </c>
      <c r="F202" s="15">
        <v>3.5037878787878785E-2</v>
      </c>
      <c r="G202" s="15">
        <v>0</v>
      </c>
      <c r="H202" s="15">
        <v>3.5037878787878785E-2</v>
      </c>
      <c r="I202" s="15">
        <v>0</v>
      </c>
      <c r="J202" s="15">
        <v>0</v>
      </c>
      <c r="K202" s="15">
        <v>0</v>
      </c>
      <c r="L202" s="14">
        <v>0</v>
      </c>
      <c r="M202" s="14">
        <v>0</v>
      </c>
      <c r="N202" s="15">
        <v>0</v>
      </c>
      <c r="O202" s="15">
        <v>0</v>
      </c>
      <c r="P202" s="15">
        <v>0</v>
      </c>
    </row>
    <row r="203" spans="1:16" x14ac:dyDescent="0.25">
      <c r="A203" s="12">
        <v>35110919</v>
      </c>
      <c r="B203" s="13" t="s">
        <v>681</v>
      </c>
      <c r="C203" s="14" t="s">
        <v>658</v>
      </c>
      <c r="D203" s="14" t="s">
        <v>682</v>
      </c>
      <c r="E203" s="14" t="s">
        <v>660</v>
      </c>
      <c r="F203" s="15">
        <v>9.0909090909090912E-2</v>
      </c>
      <c r="G203" s="15">
        <v>0</v>
      </c>
      <c r="H203" s="15">
        <v>9.0909090909090912E-2</v>
      </c>
      <c r="I203" s="15">
        <v>0</v>
      </c>
      <c r="J203" s="15">
        <v>0</v>
      </c>
      <c r="K203" s="15">
        <v>0</v>
      </c>
      <c r="L203" s="14">
        <v>0</v>
      </c>
      <c r="M203" s="14">
        <v>0</v>
      </c>
      <c r="N203" s="15">
        <v>0</v>
      </c>
      <c r="O203" s="15">
        <v>0</v>
      </c>
      <c r="P203" s="15">
        <v>0</v>
      </c>
    </row>
    <row r="204" spans="1:16" x14ac:dyDescent="0.25">
      <c r="A204" s="12">
        <v>35110712</v>
      </c>
      <c r="B204" s="13" t="s">
        <v>683</v>
      </c>
      <c r="C204" s="14" t="s">
        <v>658</v>
      </c>
      <c r="D204" s="14" t="s">
        <v>682</v>
      </c>
      <c r="E204" s="14" t="s">
        <v>660</v>
      </c>
      <c r="F204" s="15">
        <v>0.45530303030303032</v>
      </c>
      <c r="G204" s="15">
        <v>0</v>
      </c>
      <c r="H204" s="15">
        <v>0.45530303030303032</v>
      </c>
      <c r="I204" s="15">
        <v>0</v>
      </c>
      <c r="J204" s="15">
        <v>0</v>
      </c>
      <c r="K204" s="15">
        <v>0</v>
      </c>
      <c r="L204" s="14">
        <v>0</v>
      </c>
      <c r="M204" s="14">
        <v>0</v>
      </c>
      <c r="N204" s="15">
        <v>0</v>
      </c>
      <c r="O204" s="15">
        <v>0</v>
      </c>
      <c r="P204" s="15">
        <v>0</v>
      </c>
    </row>
    <row r="205" spans="1:16" x14ac:dyDescent="0.25">
      <c r="A205" s="12">
        <v>35100240</v>
      </c>
      <c r="B205" s="13" t="s">
        <v>684</v>
      </c>
      <c r="C205" s="14" t="s">
        <v>658</v>
      </c>
      <c r="D205" s="14" t="s">
        <v>682</v>
      </c>
      <c r="E205" s="14" t="s">
        <v>660</v>
      </c>
      <c r="F205" s="15">
        <v>1.8181818181818181E-2</v>
      </c>
      <c r="G205" s="15">
        <v>0</v>
      </c>
      <c r="H205" s="15">
        <v>1.8181818181818181E-2</v>
      </c>
      <c r="I205" s="15">
        <v>0</v>
      </c>
      <c r="J205" s="15">
        <v>0</v>
      </c>
      <c r="K205" s="15">
        <v>0</v>
      </c>
      <c r="L205" s="14">
        <v>0</v>
      </c>
      <c r="M205" s="14">
        <v>0</v>
      </c>
      <c r="N205" s="15">
        <v>0</v>
      </c>
      <c r="O205" s="15">
        <v>0</v>
      </c>
      <c r="P205" s="15">
        <v>0</v>
      </c>
    </row>
    <row r="206" spans="1:16" x14ac:dyDescent="0.25">
      <c r="A206" s="12">
        <v>35117218</v>
      </c>
      <c r="B206" s="13" t="s">
        <v>685</v>
      </c>
      <c r="C206" s="14" t="s">
        <v>658</v>
      </c>
      <c r="D206" s="14" t="s">
        <v>682</v>
      </c>
      <c r="E206" s="14" t="s">
        <v>660</v>
      </c>
      <c r="F206" s="15">
        <v>0.13257575757575757</v>
      </c>
      <c r="G206" s="15">
        <v>0</v>
      </c>
      <c r="H206" s="15">
        <v>0.13257575757575757</v>
      </c>
      <c r="I206" s="15">
        <v>0</v>
      </c>
      <c r="J206" s="15">
        <v>0</v>
      </c>
      <c r="K206" s="15">
        <v>0</v>
      </c>
      <c r="L206" s="14">
        <v>0</v>
      </c>
      <c r="M206" s="14">
        <v>0</v>
      </c>
      <c r="N206" s="15">
        <v>0</v>
      </c>
      <c r="O206" s="15">
        <v>0</v>
      </c>
      <c r="P206" s="15">
        <v>0</v>
      </c>
    </row>
    <row r="207" spans="1:16" x14ac:dyDescent="0.25">
      <c r="A207" s="12">
        <v>31423331</v>
      </c>
      <c r="B207" s="13" t="s">
        <v>686</v>
      </c>
      <c r="C207" s="14" t="s">
        <v>658</v>
      </c>
      <c r="D207" s="14" t="s">
        <v>682</v>
      </c>
      <c r="E207" s="14" t="s">
        <v>660</v>
      </c>
      <c r="F207" s="15">
        <v>7.9545454545454544E-2</v>
      </c>
      <c r="G207" s="15">
        <v>0</v>
      </c>
      <c r="H207" s="15">
        <v>7.9545454545454558E-2</v>
      </c>
      <c r="I207" s="15">
        <v>0</v>
      </c>
      <c r="J207" s="15">
        <v>0</v>
      </c>
      <c r="K207" s="15">
        <v>0</v>
      </c>
      <c r="L207" s="14">
        <v>0</v>
      </c>
      <c r="M207" s="14">
        <v>0</v>
      </c>
      <c r="N207" s="15">
        <v>0</v>
      </c>
      <c r="O207" s="15">
        <v>0</v>
      </c>
      <c r="P207" s="15">
        <v>0</v>
      </c>
    </row>
    <row r="208" spans="1:16" x14ac:dyDescent="0.25">
      <c r="A208" s="12">
        <v>35073525</v>
      </c>
      <c r="B208" s="13" t="s">
        <v>687</v>
      </c>
      <c r="C208" s="14" t="s">
        <v>658</v>
      </c>
      <c r="D208" s="14" t="s">
        <v>682</v>
      </c>
      <c r="E208" s="14" t="s">
        <v>660</v>
      </c>
      <c r="F208" s="15">
        <v>0.40284090909090908</v>
      </c>
      <c r="G208" s="15">
        <v>0</v>
      </c>
      <c r="H208" s="15">
        <v>0.40284090909090914</v>
      </c>
      <c r="I208" s="15">
        <v>0</v>
      </c>
      <c r="J208" s="15">
        <v>0</v>
      </c>
      <c r="K208" s="15">
        <v>0</v>
      </c>
      <c r="L208" s="14">
        <v>0</v>
      </c>
      <c r="M208" s="14">
        <v>0</v>
      </c>
      <c r="N208" s="15">
        <v>0</v>
      </c>
      <c r="O208" s="15">
        <v>0</v>
      </c>
      <c r="P208" s="15">
        <v>0</v>
      </c>
    </row>
    <row r="209" spans="1:16" x14ac:dyDescent="0.25">
      <c r="A209" s="12">
        <v>35081535</v>
      </c>
      <c r="B209" s="13" t="s">
        <v>688</v>
      </c>
      <c r="C209" s="14" t="s">
        <v>689</v>
      </c>
      <c r="D209" s="14" t="s">
        <v>690</v>
      </c>
      <c r="E209" s="14" t="s">
        <v>691</v>
      </c>
      <c r="F209" s="15">
        <v>0.1053030303030303</v>
      </c>
      <c r="G209" s="15">
        <v>0</v>
      </c>
      <c r="H209" s="15">
        <v>0.1053030303030303</v>
      </c>
      <c r="I209" s="15">
        <v>0</v>
      </c>
      <c r="J209" s="15">
        <v>0</v>
      </c>
      <c r="K209" s="15">
        <v>0</v>
      </c>
      <c r="L209" s="14">
        <v>0</v>
      </c>
      <c r="M209" s="14">
        <v>0</v>
      </c>
      <c r="N209" s="15">
        <v>0</v>
      </c>
      <c r="O209" s="15">
        <v>0</v>
      </c>
      <c r="P209" s="15">
        <v>0</v>
      </c>
    </row>
    <row r="210" spans="1:16" x14ac:dyDescent="0.25">
      <c r="A210" s="12">
        <v>31420416</v>
      </c>
      <c r="B210" s="13" t="s">
        <v>692</v>
      </c>
      <c r="C210" s="14" t="s">
        <v>689</v>
      </c>
      <c r="D210" s="14" t="s">
        <v>690</v>
      </c>
      <c r="E210" s="14" t="s">
        <v>691</v>
      </c>
      <c r="F210" s="15">
        <v>0.16723484848484849</v>
      </c>
      <c r="G210" s="15">
        <v>0</v>
      </c>
      <c r="H210" s="15">
        <v>0.16723484848484849</v>
      </c>
      <c r="I210" s="15">
        <v>0</v>
      </c>
      <c r="J210" s="15">
        <v>0</v>
      </c>
      <c r="K210" s="15">
        <v>0</v>
      </c>
      <c r="L210" s="14">
        <v>0</v>
      </c>
      <c r="M210" s="14">
        <v>0</v>
      </c>
      <c r="N210" s="15">
        <v>0</v>
      </c>
      <c r="O210" s="15">
        <v>0</v>
      </c>
      <c r="P210" s="15">
        <v>0</v>
      </c>
    </row>
    <row r="211" spans="1:16" x14ac:dyDescent="0.25">
      <c r="A211" s="12">
        <v>31420810</v>
      </c>
      <c r="B211" s="13" t="s">
        <v>693</v>
      </c>
      <c r="C211" s="14" t="s">
        <v>689</v>
      </c>
      <c r="D211" s="14" t="s">
        <v>690</v>
      </c>
      <c r="E211" s="14" t="s">
        <v>691</v>
      </c>
      <c r="F211" s="15">
        <v>0.15662878787878787</v>
      </c>
      <c r="G211" s="15">
        <v>0</v>
      </c>
      <c r="H211" s="15">
        <v>0.1566287878787879</v>
      </c>
      <c r="I211" s="15">
        <v>0</v>
      </c>
      <c r="J211" s="15">
        <v>0</v>
      </c>
      <c r="K211" s="15">
        <v>0</v>
      </c>
      <c r="L211" s="14">
        <v>0</v>
      </c>
      <c r="M211" s="14">
        <v>0</v>
      </c>
      <c r="N211" s="15">
        <v>0</v>
      </c>
      <c r="O211" s="15">
        <v>0</v>
      </c>
      <c r="P211" s="15">
        <v>0</v>
      </c>
    </row>
    <row r="212" spans="1:16" x14ac:dyDescent="0.25">
      <c r="A212" s="12">
        <v>31425508</v>
      </c>
      <c r="B212" s="13" t="s">
        <v>694</v>
      </c>
      <c r="C212" s="14" t="s">
        <v>689</v>
      </c>
      <c r="D212" s="14" t="s">
        <v>690</v>
      </c>
      <c r="E212" s="14" t="s">
        <v>691</v>
      </c>
      <c r="F212" s="15">
        <v>7.9924242424242425E-2</v>
      </c>
      <c r="G212" s="15">
        <v>0</v>
      </c>
      <c r="H212" s="15">
        <v>7.9924242424242425E-2</v>
      </c>
      <c r="I212" s="15">
        <v>0</v>
      </c>
      <c r="J212" s="15">
        <v>0</v>
      </c>
      <c r="K212" s="15">
        <v>0</v>
      </c>
      <c r="L212" s="14">
        <v>0</v>
      </c>
      <c r="M212" s="14">
        <v>0</v>
      </c>
      <c r="N212" s="15">
        <v>0</v>
      </c>
      <c r="O212" s="15">
        <v>0</v>
      </c>
      <c r="P212" s="15">
        <v>0</v>
      </c>
    </row>
    <row r="213" spans="1:16" x14ac:dyDescent="0.25">
      <c r="A213" s="12">
        <v>35106027</v>
      </c>
      <c r="B213" s="13" t="s">
        <v>695</v>
      </c>
      <c r="C213" s="14" t="s">
        <v>595</v>
      </c>
      <c r="D213" s="14" t="s">
        <v>696</v>
      </c>
      <c r="E213" s="14" t="s">
        <v>597</v>
      </c>
      <c r="F213" s="15">
        <v>6.1553030303030304E-2</v>
      </c>
      <c r="G213" s="15">
        <v>0</v>
      </c>
      <c r="H213" s="15">
        <v>6.1553030303030304E-2</v>
      </c>
      <c r="I213" s="15">
        <v>0</v>
      </c>
      <c r="J213" s="15">
        <v>0</v>
      </c>
      <c r="K213" s="15">
        <v>0</v>
      </c>
      <c r="L213" s="14">
        <v>0</v>
      </c>
      <c r="M213" s="14">
        <v>0</v>
      </c>
      <c r="N213" s="15">
        <v>0</v>
      </c>
      <c r="O213" s="15">
        <v>0</v>
      </c>
      <c r="P213" s="15">
        <v>0</v>
      </c>
    </row>
    <row r="214" spans="1:16" x14ac:dyDescent="0.25">
      <c r="A214" s="12">
        <v>35119726</v>
      </c>
      <c r="B214" s="13" t="s">
        <v>697</v>
      </c>
      <c r="C214" s="14" t="s">
        <v>595</v>
      </c>
      <c r="D214" s="14" t="s">
        <v>696</v>
      </c>
      <c r="E214" s="14" t="s">
        <v>597</v>
      </c>
      <c r="F214" s="15">
        <v>7.6325757575757575E-2</v>
      </c>
      <c r="G214" s="15">
        <v>0</v>
      </c>
      <c r="H214" s="15">
        <v>7.6325757575757575E-2</v>
      </c>
      <c r="I214" s="15">
        <v>0</v>
      </c>
      <c r="J214" s="15">
        <v>0</v>
      </c>
      <c r="K214" s="15">
        <v>0</v>
      </c>
      <c r="L214" s="14">
        <v>0</v>
      </c>
      <c r="M214" s="14">
        <v>0</v>
      </c>
      <c r="N214" s="15">
        <v>0</v>
      </c>
      <c r="O214" s="15">
        <v>0</v>
      </c>
      <c r="P214" s="15">
        <v>0</v>
      </c>
    </row>
    <row r="215" spans="1:16" x14ac:dyDescent="0.25">
      <c r="A215" s="12">
        <v>35126588</v>
      </c>
      <c r="B215" s="13" t="s">
        <v>698</v>
      </c>
      <c r="C215" s="14" t="s">
        <v>595</v>
      </c>
      <c r="D215" s="14" t="s">
        <v>696</v>
      </c>
      <c r="E215" s="14" t="s">
        <v>597</v>
      </c>
      <c r="F215" s="15">
        <v>0.16287878787878787</v>
      </c>
      <c r="G215" s="15">
        <v>0</v>
      </c>
      <c r="H215" s="15">
        <v>0.16287878787878787</v>
      </c>
      <c r="I215" s="15">
        <v>0</v>
      </c>
      <c r="J215" s="15">
        <v>0</v>
      </c>
      <c r="K215" s="15">
        <v>0</v>
      </c>
      <c r="L215" s="14">
        <v>0</v>
      </c>
      <c r="M215" s="14">
        <v>0</v>
      </c>
      <c r="N215" s="15">
        <v>0</v>
      </c>
      <c r="O215" s="15">
        <v>0</v>
      </c>
      <c r="P215" s="15">
        <v>0</v>
      </c>
    </row>
    <row r="216" spans="1:16" x14ac:dyDescent="0.25">
      <c r="A216" s="12">
        <v>35126138</v>
      </c>
      <c r="B216" s="13" t="s">
        <v>699</v>
      </c>
      <c r="C216" s="14" t="s">
        <v>595</v>
      </c>
      <c r="D216" s="14" t="s">
        <v>696</v>
      </c>
      <c r="E216" s="14" t="s">
        <v>597</v>
      </c>
      <c r="F216" s="15">
        <v>6.0606060606060608E-2</v>
      </c>
      <c r="G216" s="15">
        <v>0</v>
      </c>
      <c r="H216" s="15">
        <v>6.0606060606060608E-2</v>
      </c>
      <c r="I216" s="15">
        <v>0</v>
      </c>
      <c r="J216" s="15">
        <v>0</v>
      </c>
      <c r="K216" s="15">
        <v>0</v>
      </c>
      <c r="L216" s="14">
        <v>0</v>
      </c>
      <c r="M216" s="14">
        <v>0</v>
      </c>
      <c r="N216" s="15">
        <v>0</v>
      </c>
      <c r="O216" s="15">
        <v>0</v>
      </c>
      <c r="P216" s="15">
        <v>0</v>
      </c>
    </row>
    <row r="217" spans="1:16" x14ac:dyDescent="0.25">
      <c r="A217" s="12">
        <v>35126607</v>
      </c>
      <c r="B217" s="13" t="s">
        <v>700</v>
      </c>
      <c r="C217" s="14" t="s">
        <v>595</v>
      </c>
      <c r="D217" s="14" t="s">
        <v>696</v>
      </c>
      <c r="E217" s="14" t="s">
        <v>597</v>
      </c>
      <c r="F217" s="15">
        <v>0.16799242424242425</v>
      </c>
      <c r="G217" s="15">
        <v>0</v>
      </c>
      <c r="H217" s="15">
        <v>0.16799242424242425</v>
      </c>
      <c r="I217" s="15">
        <v>0</v>
      </c>
      <c r="J217" s="15">
        <v>0</v>
      </c>
      <c r="K217" s="15">
        <v>0</v>
      </c>
      <c r="L217" s="14">
        <v>0</v>
      </c>
      <c r="M217" s="14">
        <v>0</v>
      </c>
      <c r="N217" s="15">
        <v>0</v>
      </c>
      <c r="O217" s="15">
        <v>0</v>
      </c>
      <c r="P217" s="15">
        <v>0</v>
      </c>
    </row>
    <row r="218" spans="1:16" x14ac:dyDescent="0.25">
      <c r="A218" s="12">
        <v>35117031</v>
      </c>
      <c r="B218" s="13" t="s">
        <v>701</v>
      </c>
      <c r="C218" s="14" t="s">
        <v>595</v>
      </c>
      <c r="D218" s="14" t="s">
        <v>696</v>
      </c>
      <c r="E218" s="14" t="s">
        <v>597</v>
      </c>
      <c r="F218" s="15">
        <v>0.10757575757575757</v>
      </c>
      <c r="G218" s="15">
        <v>0</v>
      </c>
      <c r="H218" s="15">
        <v>0.10757575757575757</v>
      </c>
      <c r="I218" s="15">
        <v>0</v>
      </c>
      <c r="J218" s="15">
        <v>0</v>
      </c>
      <c r="K218" s="15">
        <v>0</v>
      </c>
      <c r="L218" s="14">
        <v>0</v>
      </c>
      <c r="M218" s="14">
        <v>0</v>
      </c>
      <c r="N218" s="15">
        <v>0</v>
      </c>
      <c r="O218" s="15">
        <v>0</v>
      </c>
      <c r="P218" s="15">
        <v>0</v>
      </c>
    </row>
    <row r="219" spans="1:16" x14ac:dyDescent="0.25">
      <c r="A219" s="12">
        <v>35117130</v>
      </c>
      <c r="B219" s="13" t="s">
        <v>702</v>
      </c>
      <c r="C219" s="14" t="s">
        <v>595</v>
      </c>
      <c r="D219" s="14" t="s">
        <v>696</v>
      </c>
      <c r="E219" s="14" t="s">
        <v>597</v>
      </c>
      <c r="F219" s="15">
        <v>0.12916666666666668</v>
      </c>
      <c r="G219" s="15">
        <v>0</v>
      </c>
      <c r="H219" s="15">
        <v>0.12916666666666668</v>
      </c>
      <c r="I219" s="15">
        <v>0</v>
      </c>
      <c r="J219" s="15">
        <v>0</v>
      </c>
      <c r="K219" s="15">
        <v>0</v>
      </c>
      <c r="L219" s="14">
        <v>0</v>
      </c>
      <c r="M219" s="14">
        <v>0</v>
      </c>
      <c r="N219" s="15">
        <v>0</v>
      </c>
      <c r="O219" s="15">
        <v>0</v>
      </c>
      <c r="P219" s="15">
        <v>0</v>
      </c>
    </row>
    <row r="220" spans="1:16" x14ac:dyDescent="0.25">
      <c r="A220" s="12">
        <v>35114629</v>
      </c>
      <c r="B220" s="13" t="s">
        <v>703</v>
      </c>
      <c r="C220" s="14" t="s">
        <v>595</v>
      </c>
      <c r="D220" s="14" t="s">
        <v>696</v>
      </c>
      <c r="E220" s="14" t="s">
        <v>597</v>
      </c>
      <c r="F220" s="15">
        <v>9.6780303030303036E-2</v>
      </c>
      <c r="G220" s="15">
        <v>0</v>
      </c>
      <c r="H220" s="15">
        <v>9.6780303030303036E-2</v>
      </c>
      <c r="I220" s="15">
        <v>0</v>
      </c>
      <c r="J220" s="15">
        <v>0</v>
      </c>
      <c r="K220" s="15">
        <v>0</v>
      </c>
      <c r="L220" s="14">
        <v>0</v>
      </c>
      <c r="M220" s="14">
        <v>0</v>
      </c>
      <c r="N220" s="15">
        <v>0</v>
      </c>
      <c r="O220" s="15">
        <v>0</v>
      </c>
      <c r="P220" s="15">
        <v>0</v>
      </c>
    </row>
    <row r="221" spans="1:16" x14ac:dyDescent="0.25">
      <c r="A221" s="12">
        <v>35126986</v>
      </c>
      <c r="B221" s="13" t="s">
        <v>704</v>
      </c>
      <c r="C221" s="14" t="s">
        <v>595</v>
      </c>
      <c r="D221" s="14" t="s">
        <v>696</v>
      </c>
      <c r="E221" s="14" t="s">
        <v>597</v>
      </c>
      <c r="F221" s="15">
        <v>0.21231060606060606</v>
      </c>
      <c r="G221" s="15">
        <v>0</v>
      </c>
      <c r="H221" s="15">
        <v>0.21231060606060606</v>
      </c>
      <c r="I221" s="15">
        <v>0</v>
      </c>
      <c r="J221" s="15">
        <v>0</v>
      </c>
      <c r="K221" s="15">
        <v>0</v>
      </c>
      <c r="L221" s="14">
        <v>0</v>
      </c>
      <c r="M221" s="14">
        <v>0</v>
      </c>
      <c r="N221" s="15">
        <v>0</v>
      </c>
      <c r="O221" s="15">
        <v>0</v>
      </c>
      <c r="P221" s="15">
        <v>0</v>
      </c>
    </row>
    <row r="222" spans="1:16" x14ac:dyDescent="0.25">
      <c r="A222" s="12">
        <v>35099113</v>
      </c>
      <c r="B222" s="13" t="s">
        <v>705</v>
      </c>
      <c r="C222" s="14" t="s">
        <v>595</v>
      </c>
      <c r="D222" s="14" t="s">
        <v>696</v>
      </c>
      <c r="E222" s="14" t="s">
        <v>597</v>
      </c>
      <c r="F222" s="15">
        <v>5.3409090909090906E-2</v>
      </c>
      <c r="G222" s="15">
        <v>0</v>
      </c>
      <c r="H222" s="15">
        <v>5.3409090909090906E-2</v>
      </c>
      <c r="I222" s="15">
        <v>0</v>
      </c>
      <c r="J222" s="15">
        <v>0</v>
      </c>
      <c r="K222" s="15">
        <v>0</v>
      </c>
      <c r="L222" s="14">
        <v>0</v>
      </c>
      <c r="M222" s="14">
        <v>0</v>
      </c>
      <c r="N222" s="15">
        <v>0</v>
      </c>
      <c r="O222" s="15">
        <v>0</v>
      </c>
      <c r="P222" s="15">
        <v>0</v>
      </c>
    </row>
    <row r="223" spans="1:16" x14ac:dyDescent="0.25">
      <c r="A223" s="12">
        <v>35080391</v>
      </c>
      <c r="B223" s="13" t="s">
        <v>706</v>
      </c>
      <c r="C223" s="14" t="s">
        <v>595</v>
      </c>
      <c r="D223" s="14" t="s">
        <v>696</v>
      </c>
      <c r="E223" s="14" t="s">
        <v>597</v>
      </c>
      <c r="F223" s="15">
        <v>0.21950757575757576</v>
      </c>
      <c r="G223" s="15">
        <v>0</v>
      </c>
      <c r="H223" s="15">
        <v>0.21950757575757576</v>
      </c>
      <c r="I223" s="15">
        <v>0</v>
      </c>
      <c r="J223" s="15">
        <v>0</v>
      </c>
      <c r="K223" s="15">
        <v>0</v>
      </c>
      <c r="L223" s="14">
        <v>0</v>
      </c>
      <c r="M223" s="14">
        <v>0</v>
      </c>
      <c r="N223" s="15">
        <v>0</v>
      </c>
      <c r="O223" s="15">
        <v>0</v>
      </c>
      <c r="P223" s="15">
        <v>0</v>
      </c>
    </row>
    <row r="224" spans="1:16" x14ac:dyDescent="0.25">
      <c r="A224" s="12">
        <v>35077549</v>
      </c>
      <c r="B224" s="13" t="s">
        <v>707</v>
      </c>
      <c r="C224" s="14" t="s">
        <v>595</v>
      </c>
      <c r="D224" s="14" t="s">
        <v>696</v>
      </c>
      <c r="E224" s="14" t="s">
        <v>597</v>
      </c>
      <c r="F224" s="15">
        <v>5.113636363636364E-2</v>
      </c>
      <c r="G224" s="15">
        <v>0</v>
      </c>
      <c r="H224" s="15">
        <v>5.1136363636363633E-2</v>
      </c>
      <c r="I224" s="15">
        <v>0</v>
      </c>
      <c r="J224" s="15">
        <v>0</v>
      </c>
      <c r="K224" s="15">
        <v>0</v>
      </c>
      <c r="L224" s="14">
        <v>0</v>
      </c>
      <c r="M224" s="14">
        <v>0</v>
      </c>
      <c r="N224" s="15">
        <v>0</v>
      </c>
      <c r="O224" s="15">
        <v>0</v>
      </c>
      <c r="P224" s="15">
        <v>0</v>
      </c>
    </row>
    <row r="225" spans="1:16" x14ac:dyDescent="0.25">
      <c r="A225" s="12">
        <v>31433961</v>
      </c>
      <c r="B225" s="13" t="s">
        <v>708</v>
      </c>
      <c r="C225" s="14" t="s">
        <v>595</v>
      </c>
      <c r="D225" s="14" t="s">
        <v>696</v>
      </c>
      <c r="E225" s="14" t="s">
        <v>597</v>
      </c>
      <c r="F225" s="15">
        <v>4.0530303030303028E-2</v>
      </c>
      <c r="G225" s="15">
        <v>0</v>
      </c>
      <c r="H225" s="15">
        <v>4.0530303030303028E-2</v>
      </c>
      <c r="I225" s="15">
        <v>0</v>
      </c>
      <c r="J225" s="15">
        <v>0</v>
      </c>
      <c r="K225" s="15">
        <v>0</v>
      </c>
      <c r="L225" s="14">
        <v>0</v>
      </c>
      <c r="M225" s="14">
        <v>0</v>
      </c>
      <c r="N225" s="15">
        <v>0</v>
      </c>
      <c r="O225" s="15">
        <v>0</v>
      </c>
      <c r="P225" s="15">
        <v>0</v>
      </c>
    </row>
    <row r="226" spans="1:16" x14ac:dyDescent="0.25">
      <c r="A226" s="12">
        <v>31422565</v>
      </c>
      <c r="B226" s="13" t="s">
        <v>709</v>
      </c>
      <c r="C226" s="14" t="s">
        <v>595</v>
      </c>
      <c r="D226" s="14" t="s">
        <v>696</v>
      </c>
      <c r="E226" s="14" t="s">
        <v>597</v>
      </c>
      <c r="F226" s="15">
        <v>6.7424242424242428E-2</v>
      </c>
      <c r="G226" s="15">
        <v>0</v>
      </c>
      <c r="H226" s="15">
        <v>6.7424242424242428E-2</v>
      </c>
      <c r="I226" s="15">
        <v>0</v>
      </c>
      <c r="J226" s="15">
        <v>0</v>
      </c>
      <c r="K226" s="15">
        <v>0</v>
      </c>
      <c r="L226" s="14">
        <v>0</v>
      </c>
      <c r="M226" s="14">
        <v>0</v>
      </c>
      <c r="N226" s="15">
        <v>0</v>
      </c>
      <c r="O226" s="15">
        <v>0</v>
      </c>
      <c r="P226" s="15">
        <v>0</v>
      </c>
    </row>
    <row r="227" spans="1:16" x14ac:dyDescent="0.25">
      <c r="A227" s="12">
        <v>31422566</v>
      </c>
      <c r="B227" s="13" t="s">
        <v>709</v>
      </c>
      <c r="C227" s="14" t="s">
        <v>595</v>
      </c>
      <c r="D227" s="14" t="s">
        <v>696</v>
      </c>
      <c r="E227" s="14" t="s">
        <v>597</v>
      </c>
      <c r="F227" s="15">
        <v>6.7424242424242428E-2</v>
      </c>
      <c r="G227" s="15">
        <v>0</v>
      </c>
      <c r="H227" s="15">
        <v>6.7424242424242428E-2</v>
      </c>
      <c r="I227" s="15">
        <v>0</v>
      </c>
      <c r="J227" s="15">
        <v>0</v>
      </c>
      <c r="K227" s="15">
        <v>0</v>
      </c>
      <c r="L227" s="14">
        <v>0</v>
      </c>
      <c r="M227" s="14">
        <v>0</v>
      </c>
      <c r="N227" s="15">
        <v>0</v>
      </c>
      <c r="O227" s="15">
        <v>0</v>
      </c>
      <c r="P227" s="15">
        <v>0</v>
      </c>
    </row>
    <row r="228" spans="1:16" x14ac:dyDescent="0.25">
      <c r="A228" s="12">
        <v>35126057</v>
      </c>
      <c r="B228" s="13" t="s">
        <v>710</v>
      </c>
      <c r="C228" s="14" t="s">
        <v>595</v>
      </c>
      <c r="D228" s="14" t="s">
        <v>596</v>
      </c>
      <c r="E228" s="14" t="s">
        <v>597</v>
      </c>
      <c r="F228" s="15">
        <v>0.12840909090909092</v>
      </c>
      <c r="G228" s="15">
        <v>0</v>
      </c>
      <c r="H228" s="15">
        <v>0.12840909090909092</v>
      </c>
      <c r="I228" s="15">
        <v>0</v>
      </c>
      <c r="J228" s="15">
        <v>0</v>
      </c>
      <c r="K228" s="15">
        <v>0</v>
      </c>
      <c r="L228" s="14">
        <v>0</v>
      </c>
      <c r="M228" s="14">
        <v>0</v>
      </c>
      <c r="N228" s="15">
        <v>0</v>
      </c>
      <c r="O228" s="15">
        <v>0</v>
      </c>
      <c r="P228" s="15">
        <v>0</v>
      </c>
    </row>
    <row r="229" spans="1:16" x14ac:dyDescent="0.25">
      <c r="A229" s="12">
        <v>35118171</v>
      </c>
      <c r="B229" s="13" t="s">
        <v>711</v>
      </c>
      <c r="C229" s="14" t="s">
        <v>712</v>
      </c>
      <c r="D229" s="14" t="s">
        <v>713</v>
      </c>
      <c r="E229" s="14" t="s">
        <v>714</v>
      </c>
      <c r="F229" s="15">
        <v>4.9431818181818181E-2</v>
      </c>
      <c r="G229" s="15">
        <v>0</v>
      </c>
      <c r="H229" s="15">
        <v>4.9431818181818181E-2</v>
      </c>
      <c r="I229" s="15">
        <v>0</v>
      </c>
      <c r="J229" s="15">
        <v>0</v>
      </c>
      <c r="K229" s="15">
        <v>0</v>
      </c>
      <c r="L229" s="14">
        <v>0</v>
      </c>
      <c r="M229" s="14">
        <v>0</v>
      </c>
      <c r="N229" s="15">
        <v>0</v>
      </c>
      <c r="O229" s="15">
        <v>0</v>
      </c>
      <c r="P229" s="15">
        <v>0</v>
      </c>
    </row>
    <row r="230" spans="1:16" x14ac:dyDescent="0.25">
      <c r="A230" s="12">
        <v>35112837</v>
      </c>
      <c r="B230" s="13" t="s">
        <v>715</v>
      </c>
      <c r="C230" s="14" t="s">
        <v>712</v>
      </c>
      <c r="D230" s="14" t="s">
        <v>716</v>
      </c>
      <c r="E230" s="14" t="s">
        <v>714</v>
      </c>
      <c r="F230" s="15">
        <v>7.7651515151515152E-2</v>
      </c>
      <c r="G230" s="15">
        <v>0</v>
      </c>
      <c r="H230" s="15">
        <v>7.7651515151515152E-2</v>
      </c>
      <c r="I230" s="15">
        <v>0</v>
      </c>
      <c r="J230" s="15">
        <v>0</v>
      </c>
      <c r="K230" s="15">
        <v>0</v>
      </c>
      <c r="L230" s="14">
        <v>0</v>
      </c>
      <c r="M230" s="14">
        <v>0</v>
      </c>
      <c r="N230" s="15">
        <v>0</v>
      </c>
      <c r="O230" s="15">
        <v>0</v>
      </c>
      <c r="P230" s="15">
        <v>0</v>
      </c>
    </row>
    <row r="231" spans="1:16" x14ac:dyDescent="0.25">
      <c r="A231" s="12">
        <v>35113528</v>
      </c>
      <c r="B231" s="13" t="s">
        <v>717</v>
      </c>
      <c r="C231" s="14" t="s">
        <v>712</v>
      </c>
      <c r="D231" s="14" t="s">
        <v>718</v>
      </c>
      <c r="E231" s="14" t="s">
        <v>714</v>
      </c>
      <c r="F231" s="15">
        <v>3.787878787878788E-2</v>
      </c>
      <c r="G231" s="15">
        <v>0</v>
      </c>
      <c r="H231" s="15">
        <v>3.787878787878788E-2</v>
      </c>
      <c r="I231" s="15">
        <v>0</v>
      </c>
      <c r="J231" s="15">
        <v>0</v>
      </c>
      <c r="K231" s="15">
        <v>0</v>
      </c>
      <c r="L231" s="14">
        <v>0</v>
      </c>
      <c r="M231" s="14">
        <v>0</v>
      </c>
      <c r="N231" s="15">
        <v>0</v>
      </c>
      <c r="O231" s="15">
        <v>0</v>
      </c>
      <c r="P231" s="15">
        <v>0</v>
      </c>
    </row>
    <row r="232" spans="1:16" x14ac:dyDescent="0.25">
      <c r="A232" s="12">
        <v>35110843</v>
      </c>
      <c r="B232" s="13" t="s">
        <v>719</v>
      </c>
      <c r="C232" s="14" t="s">
        <v>712</v>
      </c>
      <c r="D232" s="14" t="s">
        <v>718</v>
      </c>
      <c r="E232" s="14" t="s">
        <v>714</v>
      </c>
      <c r="F232" s="15">
        <v>7.1401515151515146E-2</v>
      </c>
      <c r="G232" s="15">
        <v>0</v>
      </c>
      <c r="H232" s="15">
        <v>7.1401515151515146E-2</v>
      </c>
      <c r="I232" s="15">
        <v>0</v>
      </c>
      <c r="J232" s="15">
        <v>0</v>
      </c>
      <c r="K232" s="15">
        <v>0</v>
      </c>
      <c r="L232" s="14">
        <v>0</v>
      </c>
      <c r="M232" s="14">
        <v>0</v>
      </c>
      <c r="N232" s="15">
        <v>0</v>
      </c>
      <c r="O232" s="15">
        <v>0</v>
      </c>
      <c r="P232" s="15">
        <v>0</v>
      </c>
    </row>
    <row r="233" spans="1:16" x14ac:dyDescent="0.25">
      <c r="A233" s="12">
        <v>35120507</v>
      </c>
      <c r="B233" s="13" t="s">
        <v>720</v>
      </c>
      <c r="C233" s="14" t="s">
        <v>712</v>
      </c>
      <c r="D233" s="14" t="s">
        <v>718</v>
      </c>
      <c r="E233" s="14" t="s">
        <v>714</v>
      </c>
      <c r="F233" s="15">
        <v>0.18181818181818182</v>
      </c>
      <c r="G233" s="15">
        <v>0</v>
      </c>
      <c r="H233" s="15">
        <v>0.18181818181818182</v>
      </c>
      <c r="I233" s="15">
        <v>0</v>
      </c>
      <c r="J233" s="15">
        <v>0</v>
      </c>
      <c r="K233" s="15">
        <v>0</v>
      </c>
      <c r="L233" s="14">
        <v>0</v>
      </c>
      <c r="M233" s="14">
        <v>0</v>
      </c>
      <c r="N233" s="15">
        <v>0</v>
      </c>
      <c r="O233" s="15">
        <v>0</v>
      </c>
      <c r="P233" s="15">
        <v>0</v>
      </c>
    </row>
    <row r="234" spans="1:16" x14ac:dyDescent="0.25">
      <c r="A234" s="12">
        <v>35081665</v>
      </c>
      <c r="B234" s="13" t="s">
        <v>721</v>
      </c>
      <c r="C234" s="14" t="s">
        <v>712</v>
      </c>
      <c r="D234" s="14" t="s">
        <v>718</v>
      </c>
      <c r="E234" s="14" t="s">
        <v>714</v>
      </c>
      <c r="F234" s="15">
        <v>2.5946969696969698E-2</v>
      </c>
      <c r="G234" s="15">
        <v>0</v>
      </c>
      <c r="H234" s="15">
        <v>2.5946969696969698E-2</v>
      </c>
      <c r="I234" s="15">
        <v>0</v>
      </c>
      <c r="J234" s="15">
        <v>0</v>
      </c>
      <c r="K234" s="15">
        <v>0</v>
      </c>
      <c r="L234" s="14">
        <v>0</v>
      </c>
      <c r="M234" s="14">
        <v>0</v>
      </c>
      <c r="N234" s="15">
        <v>0</v>
      </c>
      <c r="O234" s="15">
        <v>0</v>
      </c>
      <c r="P234" s="15">
        <v>0</v>
      </c>
    </row>
    <row r="235" spans="1:16" x14ac:dyDescent="0.25">
      <c r="A235" s="12">
        <v>35096604</v>
      </c>
      <c r="B235" s="13" t="s">
        <v>722</v>
      </c>
      <c r="C235" s="14" t="s">
        <v>712</v>
      </c>
      <c r="D235" s="14" t="s">
        <v>718</v>
      </c>
      <c r="E235" s="14" t="s">
        <v>714</v>
      </c>
      <c r="F235" s="15">
        <v>4.128787878787879E-2</v>
      </c>
      <c r="G235" s="15">
        <v>0</v>
      </c>
      <c r="H235" s="15">
        <v>4.128787878787879E-2</v>
      </c>
      <c r="I235" s="15">
        <v>0</v>
      </c>
      <c r="J235" s="15">
        <v>0</v>
      </c>
      <c r="K235" s="15">
        <v>0</v>
      </c>
      <c r="L235" s="14">
        <v>0</v>
      </c>
      <c r="M235" s="14">
        <v>0</v>
      </c>
      <c r="N235" s="15">
        <v>0</v>
      </c>
      <c r="O235" s="15">
        <v>0</v>
      </c>
      <c r="P235" s="15">
        <v>0</v>
      </c>
    </row>
    <row r="236" spans="1:16" x14ac:dyDescent="0.25">
      <c r="A236" s="12">
        <v>31422838</v>
      </c>
      <c r="B236" s="13" t="s">
        <v>723</v>
      </c>
      <c r="C236" s="14" t="s">
        <v>689</v>
      </c>
      <c r="D236" s="14" t="s">
        <v>724</v>
      </c>
      <c r="E236" s="14" t="s">
        <v>691</v>
      </c>
      <c r="F236" s="15">
        <v>1.571969696969697E-2</v>
      </c>
      <c r="G236" s="15">
        <v>0</v>
      </c>
      <c r="H236" s="15">
        <v>1.571969696969697E-2</v>
      </c>
      <c r="I236" s="15">
        <v>0</v>
      </c>
      <c r="J236" s="15">
        <v>0</v>
      </c>
      <c r="K236" s="15">
        <v>0</v>
      </c>
      <c r="L236" s="14">
        <v>0</v>
      </c>
      <c r="M236" s="14">
        <v>0</v>
      </c>
      <c r="N236" s="15">
        <v>0</v>
      </c>
      <c r="O236" s="15">
        <v>0</v>
      </c>
      <c r="P236" s="15">
        <v>0</v>
      </c>
    </row>
    <row r="237" spans="1:16" x14ac:dyDescent="0.25">
      <c r="A237" s="12">
        <v>31422901</v>
      </c>
      <c r="B237" s="13" t="s">
        <v>723</v>
      </c>
      <c r="C237" s="14" t="s">
        <v>689</v>
      </c>
      <c r="D237" s="14" t="s">
        <v>724</v>
      </c>
      <c r="E237" s="14" t="s">
        <v>691</v>
      </c>
      <c r="F237" s="15">
        <v>1.5909090909090907E-2</v>
      </c>
      <c r="G237" s="15">
        <v>0</v>
      </c>
      <c r="H237" s="15">
        <v>1.5909090909090907E-2</v>
      </c>
      <c r="I237" s="15">
        <v>0</v>
      </c>
      <c r="J237" s="15">
        <v>0</v>
      </c>
      <c r="K237" s="15">
        <v>0</v>
      </c>
      <c r="L237" s="14">
        <v>0</v>
      </c>
      <c r="M237" s="14">
        <v>0</v>
      </c>
      <c r="N237" s="15">
        <v>0</v>
      </c>
      <c r="O237" s="15">
        <v>0</v>
      </c>
      <c r="P237" s="15">
        <v>0</v>
      </c>
    </row>
    <row r="238" spans="1:16" x14ac:dyDescent="0.25">
      <c r="A238" s="12">
        <v>35121380</v>
      </c>
      <c r="B238" s="13" t="s">
        <v>725</v>
      </c>
      <c r="C238" s="14" t="s">
        <v>689</v>
      </c>
      <c r="D238" s="14" t="s">
        <v>724</v>
      </c>
      <c r="E238" s="14" t="s">
        <v>691</v>
      </c>
      <c r="F238" s="15">
        <v>4.8484848484848485E-2</v>
      </c>
      <c r="G238" s="15">
        <v>0</v>
      </c>
      <c r="H238" s="15">
        <v>4.8484848484848485E-2</v>
      </c>
      <c r="I238" s="15">
        <v>0</v>
      </c>
      <c r="J238" s="15">
        <v>0</v>
      </c>
      <c r="K238" s="15">
        <v>0</v>
      </c>
      <c r="L238" s="14">
        <v>0</v>
      </c>
      <c r="M238" s="14">
        <v>0</v>
      </c>
      <c r="N238" s="15">
        <v>0</v>
      </c>
      <c r="O238" s="15">
        <v>0</v>
      </c>
      <c r="P238" s="15">
        <v>0</v>
      </c>
    </row>
    <row r="239" spans="1:16" x14ac:dyDescent="0.25">
      <c r="A239" s="12">
        <v>35113520</v>
      </c>
      <c r="B239" s="13" t="s">
        <v>726</v>
      </c>
      <c r="C239" s="14" t="s">
        <v>689</v>
      </c>
      <c r="D239" s="14" t="s">
        <v>724</v>
      </c>
      <c r="E239" s="14" t="s">
        <v>691</v>
      </c>
      <c r="F239" s="15">
        <v>6.3825757575757577E-2</v>
      </c>
      <c r="G239" s="15">
        <v>0</v>
      </c>
      <c r="H239" s="15">
        <v>6.3825757575757577E-2</v>
      </c>
      <c r="I239" s="15">
        <v>0</v>
      </c>
      <c r="J239" s="15">
        <v>0</v>
      </c>
      <c r="K239" s="15">
        <v>0</v>
      </c>
      <c r="L239" s="14">
        <v>0</v>
      </c>
      <c r="M239" s="14">
        <v>0</v>
      </c>
      <c r="N239" s="15">
        <v>0</v>
      </c>
      <c r="O239" s="15">
        <v>0</v>
      </c>
      <c r="P239" s="15">
        <v>0</v>
      </c>
    </row>
    <row r="240" spans="1:16" x14ac:dyDescent="0.25">
      <c r="A240" s="12">
        <v>35113925</v>
      </c>
      <c r="B240" s="13" t="s">
        <v>727</v>
      </c>
      <c r="C240" s="14" t="s">
        <v>689</v>
      </c>
      <c r="D240" s="14" t="s">
        <v>728</v>
      </c>
      <c r="E240" s="14" t="s">
        <v>691</v>
      </c>
      <c r="F240" s="15">
        <v>3.1628787878787881E-2</v>
      </c>
      <c r="G240" s="15">
        <v>0</v>
      </c>
      <c r="H240" s="15">
        <v>3.1628787878787881E-2</v>
      </c>
      <c r="I240" s="15">
        <v>0</v>
      </c>
      <c r="J240" s="15">
        <v>0</v>
      </c>
      <c r="K240" s="15">
        <v>0</v>
      </c>
      <c r="L240" s="14">
        <v>0</v>
      </c>
      <c r="M240" s="14">
        <v>0</v>
      </c>
      <c r="N240" s="15">
        <v>0</v>
      </c>
      <c r="O240" s="15">
        <v>0</v>
      </c>
      <c r="P240" s="15">
        <v>0</v>
      </c>
    </row>
    <row r="241" spans="1:16" x14ac:dyDescent="0.25">
      <c r="A241" s="12">
        <v>35121259</v>
      </c>
      <c r="B241" s="13" t="s">
        <v>729</v>
      </c>
      <c r="C241" s="14" t="s">
        <v>689</v>
      </c>
      <c r="D241" s="14" t="s">
        <v>728</v>
      </c>
      <c r="E241" s="14" t="s">
        <v>691</v>
      </c>
      <c r="F241" s="15">
        <v>0.10075757575757575</v>
      </c>
      <c r="G241" s="15">
        <v>0</v>
      </c>
      <c r="H241" s="15">
        <v>0.10075757575757575</v>
      </c>
      <c r="I241" s="15">
        <v>0</v>
      </c>
      <c r="J241" s="15">
        <v>0</v>
      </c>
      <c r="K241" s="15">
        <v>0</v>
      </c>
      <c r="L241" s="14">
        <v>0</v>
      </c>
      <c r="M241" s="14">
        <v>0</v>
      </c>
      <c r="N241" s="15">
        <v>0</v>
      </c>
      <c r="O241" s="15">
        <v>0</v>
      </c>
      <c r="P241" s="15">
        <v>0</v>
      </c>
    </row>
    <row r="242" spans="1:16" x14ac:dyDescent="0.25">
      <c r="A242" s="12">
        <v>31426416</v>
      </c>
      <c r="B242" s="13" t="s">
        <v>730</v>
      </c>
      <c r="C242" s="14" t="s">
        <v>689</v>
      </c>
      <c r="D242" s="14" t="s">
        <v>728</v>
      </c>
      <c r="E242" s="14" t="s">
        <v>691</v>
      </c>
      <c r="F242" s="15">
        <v>0.10075757575757575</v>
      </c>
      <c r="G242" s="15">
        <v>0</v>
      </c>
      <c r="H242" s="15">
        <v>0.10075757575757575</v>
      </c>
      <c r="I242" s="15">
        <v>0</v>
      </c>
      <c r="J242" s="15">
        <v>0</v>
      </c>
      <c r="K242" s="15">
        <v>0</v>
      </c>
      <c r="L242" s="14">
        <v>0</v>
      </c>
      <c r="M242" s="14">
        <v>0</v>
      </c>
      <c r="N242" s="15">
        <v>0</v>
      </c>
      <c r="O242" s="15">
        <v>0</v>
      </c>
      <c r="P242" s="15">
        <v>0</v>
      </c>
    </row>
    <row r="243" spans="1:16" x14ac:dyDescent="0.25">
      <c r="A243" s="12">
        <v>35235158</v>
      </c>
      <c r="B243" s="13" t="s">
        <v>736</v>
      </c>
      <c r="C243" s="14" t="s">
        <v>738</v>
      </c>
      <c r="D243" s="14" t="s">
        <v>739</v>
      </c>
      <c r="E243" s="14" t="s">
        <v>740</v>
      </c>
      <c r="F243" s="15">
        <v>3.0871212121212122E-2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4">
        <v>0</v>
      </c>
      <c r="M243" s="14">
        <v>3.0871212121212122E-2</v>
      </c>
      <c r="N243" s="15">
        <v>0</v>
      </c>
      <c r="O243" s="15">
        <v>0</v>
      </c>
      <c r="P243" s="15">
        <v>0</v>
      </c>
    </row>
    <row r="244" spans="1:16" x14ac:dyDescent="0.25">
      <c r="A244" s="12">
        <v>35237620</v>
      </c>
      <c r="B244" s="13" t="s">
        <v>741</v>
      </c>
      <c r="C244" s="14" t="s">
        <v>738</v>
      </c>
      <c r="D244" s="14" t="s">
        <v>742</v>
      </c>
      <c r="E244" s="14" t="s">
        <v>740</v>
      </c>
      <c r="F244" s="15">
        <v>2.462121212121212E-2</v>
      </c>
      <c r="G244" s="15">
        <v>0</v>
      </c>
      <c r="H244" s="15">
        <v>0</v>
      </c>
      <c r="I244" s="15">
        <v>0</v>
      </c>
      <c r="J244" s="15">
        <v>2.462121212121212E-2</v>
      </c>
      <c r="K244" s="15">
        <v>0</v>
      </c>
      <c r="L244" s="14">
        <v>0</v>
      </c>
      <c r="M244" s="14">
        <v>0</v>
      </c>
      <c r="N244" s="15">
        <v>0</v>
      </c>
      <c r="O244" s="15">
        <v>0</v>
      </c>
      <c r="P244" s="15">
        <v>0</v>
      </c>
    </row>
    <row r="245" spans="1:16" x14ac:dyDescent="0.25">
      <c r="A245" s="12">
        <v>35238840</v>
      </c>
      <c r="B245" s="13" t="s">
        <v>745</v>
      </c>
      <c r="C245" s="14" t="s">
        <v>738</v>
      </c>
      <c r="D245" s="14" t="s">
        <v>746</v>
      </c>
      <c r="E245" s="14" t="s">
        <v>740</v>
      </c>
      <c r="F245" s="15">
        <v>0.14962121212121213</v>
      </c>
      <c r="G245" s="15">
        <v>0</v>
      </c>
      <c r="H245" s="15">
        <v>0</v>
      </c>
      <c r="I245" s="15">
        <v>0</v>
      </c>
      <c r="J245" s="15">
        <v>0</v>
      </c>
      <c r="K245" s="15">
        <v>0.14962121212121213</v>
      </c>
      <c r="L245" s="14">
        <v>0</v>
      </c>
      <c r="M245" s="14">
        <v>0</v>
      </c>
      <c r="N245" s="15">
        <v>0</v>
      </c>
      <c r="O245" s="15">
        <v>0</v>
      </c>
      <c r="P245" s="15">
        <v>0</v>
      </c>
    </row>
    <row r="246" spans="1:16" x14ac:dyDescent="0.25">
      <c r="A246" s="12">
        <v>35245029</v>
      </c>
      <c r="B246" s="13" t="s">
        <v>747</v>
      </c>
      <c r="C246" s="14" t="s">
        <v>738</v>
      </c>
      <c r="D246" s="14" t="s">
        <v>748</v>
      </c>
      <c r="E246" s="14" t="s">
        <v>740</v>
      </c>
      <c r="F246" s="15">
        <v>0.35681818181818181</v>
      </c>
      <c r="G246" s="15">
        <v>0</v>
      </c>
      <c r="H246" s="15">
        <v>0</v>
      </c>
      <c r="I246" s="15">
        <v>0</v>
      </c>
      <c r="J246" s="15">
        <v>0</v>
      </c>
      <c r="K246" s="15">
        <v>0.35681818181818181</v>
      </c>
      <c r="L246" s="14">
        <v>0</v>
      </c>
      <c r="M246" s="14">
        <v>0</v>
      </c>
      <c r="N246" s="15">
        <v>0</v>
      </c>
      <c r="O246" s="15">
        <v>0</v>
      </c>
      <c r="P246" s="15">
        <v>0</v>
      </c>
    </row>
    <row r="247" spans="1:16" x14ac:dyDescent="0.25">
      <c r="A247" s="12">
        <v>35259466</v>
      </c>
      <c r="B247" s="13" t="s">
        <v>749</v>
      </c>
      <c r="C247" s="14" t="s">
        <v>738</v>
      </c>
      <c r="D247" s="14" t="s">
        <v>750</v>
      </c>
      <c r="E247" s="14" t="s">
        <v>740</v>
      </c>
      <c r="F247" s="15">
        <v>4.5075757575757575E-2</v>
      </c>
      <c r="G247" s="15">
        <v>0</v>
      </c>
      <c r="H247" s="15">
        <v>0</v>
      </c>
      <c r="I247" s="15">
        <v>0</v>
      </c>
      <c r="J247" s="15">
        <v>4.5075757575757575E-2</v>
      </c>
      <c r="K247" s="15">
        <v>0</v>
      </c>
      <c r="L247" s="14">
        <v>0</v>
      </c>
      <c r="M247" s="14">
        <v>0</v>
      </c>
      <c r="N247" s="15">
        <v>0</v>
      </c>
      <c r="O247" s="15">
        <v>0</v>
      </c>
      <c r="P247" s="15">
        <v>0</v>
      </c>
    </row>
    <row r="248" spans="1:16" x14ac:dyDescent="0.25">
      <c r="A248" s="12">
        <v>35334404</v>
      </c>
      <c r="B248" s="13" t="s">
        <v>751</v>
      </c>
      <c r="C248" s="14" t="s">
        <v>738</v>
      </c>
      <c r="D248" s="14" t="s">
        <v>752</v>
      </c>
      <c r="E248" s="14" t="s">
        <v>740</v>
      </c>
      <c r="F248" s="15">
        <v>0.44602272727272729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4">
        <v>0</v>
      </c>
      <c r="M248" s="14">
        <v>0.44602272727272729</v>
      </c>
      <c r="N248" s="15">
        <v>0</v>
      </c>
      <c r="O248" s="15">
        <v>0</v>
      </c>
      <c r="P248" s="15">
        <v>0</v>
      </c>
    </row>
    <row r="249" spans="1:16" x14ac:dyDescent="0.25">
      <c r="A249" s="12">
        <v>31272374</v>
      </c>
      <c r="B249" s="13" t="s">
        <v>753</v>
      </c>
      <c r="C249" s="14" t="s">
        <v>738</v>
      </c>
      <c r="D249" s="14" t="s">
        <v>754</v>
      </c>
      <c r="E249" s="14" t="s">
        <v>740</v>
      </c>
      <c r="F249" s="15">
        <v>6.6568181818181822</v>
      </c>
      <c r="G249" s="15">
        <v>0</v>
      </c>
      <c r="H249" s="15">
        <v>0</v>
      </c>
      <c r="I249" s="15">
        <v>6.6568181818181822</v>
      </c>
      <c r="J249" s="15">
        <v>0</v>
      </c>
      <c r="K249" s="15">
        <v>0</v>
      </c>
      <c r="L249" s="14">
        <v>0</v>
      </c>
      <c r="M249" s="14">
        <v>0</v>
      </c>
      <c r="N249" s="15">
        <v>0</v>
      </c>
      <c r="O249" s="15">
        <v>0</v>
      </c>
      <c r="P249" s="15">
        <v>0</v>
      </c>
    </row>
    <row r="250" spans="1:16" x14ac:dyDescent="0.25">
      <c r="A250" s="12">
        <v>35385407</v>
      </c>
      <c r="B250" s="13" t="s">
        <v>755</v>
      </c>
      <c r="C250" s="14" t="s">
        <v>758</v>
      </c>
      <c r="D250" s="14" t="s">
        <v>759</v>
      </c>
      <c r="E250" s="14" t="s">
        <v>760</v>
      </c>
      <c r="F250" s="15">
        <v>0.69431818181818183</v>
      </c>
      <c r="G250" s="15">
        <v>0</v>
      </c>
      <c r="H250" s="15">
        <v>0</v>
      </c>
      <c r="I250" s="15">
        <v>0</v>
      </c>
      <c r="J250" s="15">
        <v>0</v>
      </c>
      <c r="K250" s="15">
        <v>0.69431818181818172</v>
      </c>
      <c r="L250" s="14">
        <v>0</v>
      </c>
      <c r="M250" s="14">
        <v>0</v>
      </c>
      <c r="N250" s="15">
        <v>0</v>
      </c>
      <c r="O250" s="15">
        <v>0</v>
      </c>
      <c r="P250" s="15">
        <v>0</v>
      </c>
    </row>
    <row r="251" spans="1:16" x14ac:dyDescent="0.25">
      <c r="A251" s="12">
        <v>35279509</v>
      </c>
      <c r="B251" s="13" t="s">
        <v>765</v>
      </c>
      <c r="C251" s="14" t="s">
        <v>762</v>
      </c>
      <c r="D251" s="14" t="s">
        <v>763</v>
      </c>
      <c r="E251" s="14" t="s">
        <v>764</v>
      </c>
      <c r="F251" s="15">
        <v>1.1757575757575758</v>
      </c>
      <c r="G251" s="15">
        <v>0</v>
      </c>
      <c r="H251" s="15">
        <v>0</v>
      </c>
      <c r="I251" s="15">
        <v>0</v>
      </c>
      <c r="J251" s="15">
        <v>1.1757575757575758</v>
      </c>
      <c r="K251" s="15">
        <v>0</v>
      </c>
      <c r="L251" s="14">
        <v>0</v>
      </c>
      <c r="M251" s="14">
        <v>0</v>
      </c>
      <c r="N251" s="15">
        <v>0</v>
      </c>
      <c r="O251" s="15">
        <v>0</v>
      </c>
      <c r="P251" s="15">
        <v>0</v>
      </c>
    </row>
    <row r="252" spans="1:16" x14ac:dyDescent="0.25">
      <c r="A252" s="12">
        <v>35284570</v>
      </c>
      <c r="B252" s="13" t="s">
        <v>767</v>
      </c>
      <c r="C252" s="14" t="s">
        <v>762</v>
      </c>
      <c r="D252" s="14" t="s">
        <v>763</v>
      </c>
      <c r="E252" s="14" t="s">
        <v>764</v>
      </c>
      <c r="F252" s="15">
        <v>0.24564393939393939</v>
      </c>
      <c r="G252" s="15">
        <v>0</v>
      </c>
      <c r="H252" s="15">
        <v>0</v>
      </c>
      <c r="I252" s="15">
        <v>0</v>
      </c>
      <c r="J252" s="15">
        <v>0.24564393939393939</v>
      </c>
      <c r="K252" s="15">
        <v>0</v>
      </c>
      <c r="L252" s="14">
        <v>0</v>
      </c>
      <c r="M252" s="14">
        <v>0</v>
      </c>
      <c r="N252" s="15">
        <v>0</v>
      </c>
      <c r="O252" s="15">
        <v>0</v>
      </c>
      <c r="P252" s="15">
        <v>0</v>
      </c>
    </row>
    <row r="253" spans="1:16" x14ac:dyDescent="0.25">
      <c r="A253" s="12">
        <v>35291986</v>
      </c>
      <c r="B253" s="13" t="s">
        <v>788</v>
      </c>
      <c r="C253" s="14" t="s">
        <v>784</v>
      </c>
      <c r="D253" s="14" t="s">
        <v>785</v>
      </c>
      <c r="E253" s="14" t="s">
        <v>786</v>
      </c>
      <c r="F253" s="15">
        <v>1.8223484848484848</v>
      </c>
      <c r="G253" s="15">
        <v>0</v>
      </c>
      <c r="H253" s="15">
        <v>0</v>
      </c>
      <c r="I253" s="15">
        <v>0</v>
      </c>
      <c r="J253" s="15">
        <v>1.6958333333333329</v>
      </c>
      <c r="K253" s="15">
        <v>0.12651515151515152</v>
      </c>
      <c r="L253" s="14">
        <v>0</v>
      </c>
      <c r="M253" s="14">
        <v>0</v>
      </c>
      <c r="N253" s="15">
        <v>0</v>
      </c>
      <c r="O253" s="15">
        <v>0</v>
      </c>
      <c r="P253" s="15">
        <v>0</v>
      </c>
    </row>
    <row r="254" spans="1:16" x14ac:dyDescent="0.25">
      <c r="A254" s="12">
        <v>35291895</v>
      </c>
      <c r="B254" s="13" t="s">
        <v>795</v>
      </c>
      <c r="C254" s="14" t="s">
        <v>792</v>
      </c>
      <c r="D254" s="14" t="s">
        <v>793</v>
      </c>
      <c r="E254" s="14" t="s">
        <v>794</v>
      </c>
      <c r="F254" s="15">
        <v>0.18863636363636363</v>
      </c>
      <c r="G254" s="15">
        <v>0</v>
      </c>
      <c r="H254" s="15">
        <v>0</v>
      </c>
      <c r="I254" s="15">
        <v>0</v>
      </c>
      <c r="J254" s="15">
        <v>0.18863636363636366</v>
      </c>
      <c r="K254" s="15">
        <v>0</v>
      </c>
      <c r="L254" s="14">
        <v>0</v>
      </c>
      <c r="M254" s="14">
        <v>0</v>
      </c>
      <c r="N254" s="15">
        <v>0</v>
      </c>
      <c r="O254" s="15">
        <v>0</v>
      </c>
      <c r="P254" s="15">
        <v>0</v>
      </c>
    </row>
    <row r="255" spans="1:16" x14ac:dyDescent="0.25">
      <c r="A255" s="12">
        <v>35291982</v>
      </c>
      <c r="B255" s="13" t="s">
        <v>796</v>
      </c>
      <c r="C255" s="14" t="s">
        <v>792</v>
      </c>
      <c r="D255" s="14" t="s">
        <v>793</v>
      </c>
      <c r="E255" s="14" t="s">
        <v>794</v>
      </c>
      <c r="F255" s="15">
        <v>0.15075757575757576</v>
      </c>
      <c r="G255" s="15">
        <v>0</v>
      </c>
      <c r="H255" s="15">
        <v>0</v>
      </c>
      <c r="I255" s="15">
        <v>0</v>
      </c>
      <c r="J255" s="15">
        <v>0.15075757575757576</v>
      </c>
      <c r="K255" s="15">
        <v>0</v>
      </c>
      <c r="L255" s="14">
        <v>0</v>
      </c>
      <c r="M255" s="14">
        <v>0</v>
      </c>
      <c r="N255" s="15">
        <v>0</v>
      </c>
      <c r="O255" s="15">
        <v>0</v>
      </c>
      <c r="P255" s="15">
        <v>0</v>
      </c>
    </row>
    <row r="256" spans="1:16" x14ac:dyDescent="0.25">
      <c r="A256" s="12">
        <v>35291983</v>
      </c>
      <c r="B256" s="13" t="s">
        <v>797</v>
      </c>
      <c r="C256" s="14" t="s">
        <v>792</v>
      </c>
      <c r="D256" s="14" t="s">
        <v>793</v>
      </c>
      <c r="E256" s="14" t="s">
        <v>794</v>
      </c>
      <c r="F256" s="15">
        <v>0.25037878787878787</v>
      </c>
      <c r="G256" s="15">
        <v>0</v>
      </c>
      <c r="H256" s="15">
        <v>0</v>
      </c>
      <c r="I256" s="15">
        <v>0</v>
      </c>
      <c r="J256" s="15">
        <v>0.25037878787878787</v>
      </c>
      <c r="K256" s="15">
        <v>0</v>
      </c>
      <c r="L256" s="14">
        <v>0</v>
      </c>
      <c r="M256" s="14">
        <v>0</v>
      </c>
      <c r="N256" s="15">
        <v>0</v>
      </c>
      <c r="O256" s="15">
        <v>0</v>
      </c>
      <c r="P256" s="15">
        <v>0</v>
      </c>
    </row>
    <row r="257" spans="1:16" x14ac:dyDescent="0.25">
      <c r="A257" s="12">
        <v>35291984</v>
      </c>
      <c r="B257" s="13" t="s">
        <v>798</v>
      </c>
      <c r="C257" s="14" t="s">
        <v>792</v>
      </c>
      <c r="D257" s="14" t="s">
        <v>793</v>
      </c>
      <c r="E257" s="14" t="s">
        <v>794</v>
      </c>
      <c r="F257" s="15">
        <v>1.3712121212121211</v>
      </c>
      <c r="G257" s="15">
        <v>0</v>
      </c>
      <c r="H257" s="15">
        <v>0</v>
      </c>
      <c r="I257" s="15">
        <v>0</v>
      </c>
      <c r="J257" s="15">
        <v>1.3712121212121209</v>
      </c>
      <c r="K257" s="15">
        <v>0</v>
      </c>
      <c r="L257" s="14">
        <v>0</v>
      </c>
      <c r="M257" s="14">
        <v>0</v>
      </c>
      <c r="N257" s="15">
        <v>0</v>
      </c>
      <c r="O257" s="15">
        <v>0</v>
      </c>
      <c r="P257" s="15">
        <v>0</v>
      </c>
    </row>
    <row r="258" spans="1:16" x14ac:dyDescent="0.25">
      <c r="A258" s="12">
        <v>35291985</v>
      </c>
      <c r="B258" s="13" t="s">
        <v>799</v>
      </c>
      <c r="C258" s="14" t="s">
        <v>792</v>
      </c>
      <c r="D258" s="14" t="s">
        <v>793</v>
      </c>
      <c r="E258" s="14" t="s">
        <v>794</v>
      </c>
      <c r="F258" s="15">
        <v>0.88749999999999996</v>
      </c>
      <c r="G258" s="15">
        <v>0</v>
      </c>
      <c r="H258" s="15">
        <v>0</v>
      </c>
      <c r="I258" s="15">
        <v>0</v>
      </c>
      <c r="J258" s="15">
        <v>0.88749999999999984</v>
      </c>
      <c r="K258" s="15">
        <v>0</v>
      </c>
      <c r="L258" s="14">
        <v>0</v>
      </c>
      <c r="M258" s="14">
        <v>0</v>
      </c>
      <c r="N258" s="15">
        <v>0</v>
      </c>
      <c r="O258" s="15">
        <v>0</v>
      </c>
      <c r="P258" s="15">
        <v>0</v>
      </c>
    </row>
    <row r="259" spans="1:16" x14ac:dyDescent="0.25">
      <c r="A259" s="12">
        <v>35235670</v>
      </c>
      <c r="B259" s="13" t="s">
        <v>866</v>
      </c>
      <c r="C259" s="14" t="s">
        <v>801</v>
      </c>
      <c r="D259" s="14" t="s">
        <v>848</v>
      </c>
      <c r="E259" s="14" t="s">
        <v>803</v>
      </c>
      <c r="F259" s="15">
        <v>0.1178030303030303</v>
      </c>
      <c r="G259" s="15">
        <v>0</v>
      </c>
      <c r="H259" s="15">
        <v>0</v>
      </c>
      <c r="I259" s="15">
        <v>0</v>
      </c>
      <c r="J259" s="15">
        <v>0</v>
      </c>
      <c r="K259" s="15">
        <v>0.1178030303030303</v>
      </c>
      <c r="L259" s="14">
        <v>0</v>
      </c>
      <c r="M259" s="14">
        <v>0</v>
      </c>
      <c r="N259" s="15">
        <v>0</v>
      </c>
      <c r="O259" s="15">
        <v>0</v>
      </c>
      <c r="P259" s="15">
        <v>0</v>
      </c>
    </row>
    <row r="260" spans="1:16" x14ac:dyDescent="0.25">
      <c r="A260" s="12">
        <v>35281816</v>
      </c>
      <c r="B260" s="13" t="s">
        <v>887</v>
      </c>
      <c r="C260" s="14" t="s">
        <v>883</v>
      </c>
      <c r="D260" s="14" t="s">
        <v>884</v>
      </c>
      <c r="E260" s="14" t="s">
        <v>885</v>
      </c>
      <c r="F260" s="15">
        <v>4.6590909090909093E-2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4">
        <v>0</v>
      </c>
      <c r="M260" s="14">
        <v>4.6590909090909093E-2</v>
      </c>
      <c r="N260" s="15">
        <v>0</v>
      </c>
      <c r="O260" s="15">
        <v>0</v>
      </c>
      <c r="P260" s="15">
        <v>0</v>
      </c>
    </row>
    <row r="261" spans="1:16" x14ac:dyDescent="0.25">
      <c r="A261" s="12">
        <v>35185022</v>
      </c>
      <c r="B261" s="13" t="s">
        <v>2391</v>
      </c>
      <c r="C261" s="14" t="s">
        <v>2378</v>
      </c>
      <c r="D261" s="14" t="s">
        <v>2379</v>
      </c>
      <c r="E261" s="14" t="s">
        <v>2380</v>
      </c>
      <c r="F261" s="15">
        <v>0.41704545454545455</v>
      </c>
      <c r="G261" s="15">
        <v>0</v>
      </c>
      <c r="H261" s="15">
        <v>0</v>
      </c>
      <c r="I261" s="15">
        <v>0</v>
      </c>
      <c r="J261" s="15">
        <v>0.41704545454545455</v>
      </c>
      <c r="K261" s="15">
        <v>0</v>
      </c>
      <c r="L261" s="14">
        <v>0</v>
      </c>
      <c r="M261" s="14">
        <v>0</v>
      </c>
      <c r="N261" s="15">
        <v>0</v>
      </c>
      <c r="O261" s="15">
        <v>0</v>
      </c>
      <c r="P261" s="15">
        <v>0</v>
      </c>
    </row>
    <row r="262" spans="1:16" x14ac:dyDescent="0.25">
      <c r="A262" s="12">
        <v>35080162</v>
      </c>
      <c r="B262" s="13" t="s">
        <v>2401</v>
      </c>
      <c r="C262" s="14" t="s">
        <v>2195</v>
      </c>
      <c r="D262" s="14" t="s">
        <v>2403</v>
      </c>
      <c r="E262" s="14" t="s">
        <v>2197</v>
      </c>
      <c r="F262" s="15">
        <v>1.4412878787878789</v>
      </c>
      <c r="G262" s="15">
        <v>0</v>
      </c>
      <c r="H262" s="15">
        <v>0</v>
      </c>
      <c r="I262" s="15">
        <v>0</v>
      </c>
      <c r="J262" s="15">
        <v>1.2462121212121213</v>
      </c>
      <c r="K262" s="15">
        <v>0.19507575757575757</v>
      </c>
      <c r="L262" s="14">
        <v>0</v>
      </c>
      <c r="M262" s="14">
        <v>0</v>
      </c>
      <c r="N262" s="15">
        <v>0</v>
      </c>
      <c r="O262" s="15">
        <v>0</v>
      </c>
      <c r="P262" s="15">
        <v>0</v>
      </c>
    </row>
    <row r="263" spans="1:16" x14ac:dyDescent="0.25">
      <c r="A263" s="12">
        <v>31066255</v>
      </c>
      <c r="B263" s="13" t="s">
        <v>2410</v>
      </c>
      <c r="C263" s="14" t="s">
        <v>2012</v>
      </c>
      <c r="D263" s="14" t="s">
        <v>2411</v>
      </c>
      <c r="E263" s="14" t="s">
        <v>2412</v>
      </c>
      <c r="F263" s="15">
        <v>0.11268939393939394</v>
      </c>
      <c r="G263" s="15">
        <v>0</v>
      </c>
      <c r="H263" s="15">
        <v>0</v>
      </c>
      <c r="I263" s="15">
        <v>0</v>
      </c>
      <c r="J263" s="15">
        <v>0</v>
      </c>
      <c r="K263" s="15">
        <v>0.11268939393939394</v>
      </c>
      <c r="L263" s="14">
        <v>0</v>
      </c>
      <c r="M263" s="14">
        <v>0</v>
      </c>
      <c r="N263" s="15">
        <v>0</v>
      </c>
      <c r="O263" s="15">
        <v>0</v>
      </c>
      <c r="P263" s="15">
        <v>0</v>
      </c>
    </row>
    <row r="264" spans="1:16" x14ac:dyDescent="0.25">
      <c r="A264" s="12">
        <v>35128962</v>
      </c>
      <c r="B264" s="13" t="s">
        <v>2422</v>
      </c>
      <c r="C264" s="14" t="s">
        <v>2425</v>
      </c>
      <c r="D264" s="14" t="s">
        <v>2426</v>
      </c>
      <c r="E264" s="14" t="s">
        <v>2427</v>
      </c>
      <c r="F264" s="15">
        <v>1.6287878787878789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4">
        <v>0</v>
      </c>
      <c r="M264" s="14">
        <v>0</v>
      </c>
      <c r="N264" s="15">
        <v>1.6287878787878789</v>
      </c>
      <c r="O264" s="15">
        <v>0</v>
      </c>
      <c r="P264" s="15">
        <v>0</v>
      </c>
    </row>
    <row r="265" spans="1:16" x14ac:dyDescent="0.25">
      <c r="A265" s="12">
        <v>35112572</v>
      </c>
      <c r="B265" s="13" t="s">
        <v>2428</v>
      </c>
      <c r="C265" s="14" t="s">
        <v>1872</v>
      </c>
      <c r="D265" s="14" t="s">
        <v>1885</v>
      </c>
      <c r="E265" s="14" t="s">
        <v>1874</v>
      </c>
      <c r="F265" s="15">
        <v>0.59526515151515147</v>
      </c>
      <c r="G265" s="15">
        <v>0</v>
      </c>
      <c r="H265" s="15">
        <v>0</v>
      </c>
      <c r="I265" s="15">
        <v>0</v>
      </c>
      <c r="J265" s="15">
        <v>0</v>
      </c>
      <c r="K265" s="15">
        <v>0.59526515151515158</v>
      </c>
      <c r="L265" s="14">
        <v>0</v>
      </c>
      <c r="M265" s="14">
        <v>0</v>
      </c>
      <c r="N265" s="15">
        <v>0</v>
      </c>
      <c r="O265" s="15">
        <v>0</v>
      </c>
      <c r="P265" s="15">
        <v>0</v>
      </c>
    </row>
    <row r="266" spans="1:16" x14ac:dyDescent="0.25">
      <c r="A266" s="12">
        <v>35190945</v>
      </c>
      <c r="B266" s="13" t="s">
        <v>2434</v>
      </c>
      <c r="C266" s="14" t="s">
        <v>1920</v>
      </c>
      <c r="D266" s="14" t="s">
        <v>2436</v>
      </c>
      <c r="E266" s="14" t="s">
        <v>2437</v>
      </c>
      <c r="F266" s="15">
        <v>1.1168560606060607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4">
        <v>0.99185606060606057</v>
      </c>
      <c r="M266" s="14">
        <v>0.12499999999999989</v>
      </c>
      <c r="N266" s="15">
        <v>0</v>
      </c>
      <c r="O266" s="15">
        <v>0</v>
      </c>
      <c r="P266" s="15">
        <v>0</v>
      </c>
    </row>
    <row r="267" spans="1:16" x14ac:dyDescent="0.25">
      <c r="A267" s="12">
        <v>35290901</v>
      </c>
      <c r="B267" s="13" t="s">
        <v>2438</v>
      </c>
      <c r="C267" s="14" t="s">
        <v>1751</v>
      </c>
      <c r="D267" s="14" t="s">
        <v>2441</v>
      </c>
      <c r="E267" s="14" t="s">
        <v>1753</v>
      </c>
      <c r="F267" s="15">
        <v>0.64431818181818179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4">
        <v>0</v>
      </c>
      <c r="M267" s="14">
        <v>0.64431818181818179</v>
      </c>
      <c r="N267" s="15">
        <v>0</v>
      </c>
      <c r="O267" s="15">
        <v>0</v>
      </c>
      <c r="P267" s="15">
        <v>0</v>
      </c>
    </row>
    <row r="268" spans="1:16" x14ac:dyDescent="0.25">
      <c r="A268" s="12">
        <v>35262812</v>
      </c>
      <c r="B268" s="13" t="s">
        <v>2446</v>
      </c>
      <c r="C268" s="14" t="s">
        <v>2448</v>
      </c>
      <c r="D268" s="14" t="s">
        <v>2449</v>
      </c>
      <c r="E268" s="14" t="s">
        <v>2450</v>
      </c>
      <c r="F268" s="15">
        <v>0.94696969696969702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4">
        <v>0</v>
      </c>
      <c r="M268" s="14">
        <v>0</v>
      </c>
      <c r="N268" s="15">
        <v>0.94696969696969702</v>
      </c>
      <c r="O268" s="15">
        <v>0</v>
      </c>
      <c r="P268" s="15">
        <v>0</v>
      </c>
    </row>
    <row r="269" spans="1:16" x14ac:dyDescent="0.25">
      <c r="A269" s="12">
        <v>35251360</v>
      </c>
      <c r="B269" s="13" t="s">
        <v>2451</v>
      </c>
      <c r="C269" s="14" t="s">
        <v>2454</v>
      </c>
      <c r="D269" s="14" t="s">
        <v>2455</v>
      </c>
      <c r="E269" s="14" t="s">
        <v>2456</v>
      </c>
      <c r="F269" s="15">
        <v>0.34261363636363634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4">
        <v>0</v>
      </c>
      <c r="M269" s="14">
        <v>0.34261363636363634</v>
      </c>
      <c r="N269" s="15">
        <v>0</v>
      </c>
      <c r="O269" s="15">
        <v>0</v>
      </c>
      <c r="P269" s="15">
        <v>0</v>
      </c>
    </row>
    <row r="270" spans="1:16" x14ac:dyDescent="0.25">
      <c r="A270" s="12">
        <v>35206538</v>
      </c>
      <c r="B270" s="13" t="s">
        <v>2457</v>
      </c>
      <c r="C270" s="14" t="s">
        <v>2454</v>
      </c>
      <c r="D270" s="14" t="s">
        <v>2459</v>
      </c>
      <c r="E270" s="14" t="s">
        <v>2456</v>
      </c>
      <c r="F270" s="15">
        <v>5.4734848484848483E-2</v>
      </c>
      <c r="G270" s="15">
        <v>0</v>
      </c>
      <c r="H270" s="15">
        <v>0</v>
      </c>
      <c r="I270" s="15">
        <v>0</v>
      </c>
      <c r="J270" s="15">
        <v>0</v>
      </c>
      <c r="K270" s="15">
        <v>5.4734848484848483E-2</v>
      </c>
      <c r="L270" s="14">
        <v>0</v>
      </c>
      <c r="M270" s="14">
        <v>0</v>
      </c>
      <c r="N270" s="15">
        <v>0</v>
      </c>
      <c r="O270" s="15">
        <v>0</v>
      </c>
      <c r="P270" s="15">
        <v>0</v>
      </c>
    </row>
    <row r="271" spans="1:16" x14ac:dyDescent="0.25">
      <c r="A271" s="12">
        <v>31291071</v>
      </c>
      <c r="B271" s="13" t="s">
        <v>2465</v>
      </c>
      <c r="C271" s="14" t="s">
        <v>1552</v>
      </c>
      <c r="D271" s="14" t="s">
        <v>1665</v>
      </c>
      <c r="E271" s="14" t="s">
        <v>1554</v>
      </c>
      <c r="F271" s="15">
        <v>1.2467803030303031</v>
      </c>
      <c r="G271" s="15">
        <v>0</v>
      </c>
      <c r="H271" s="15">
        <v>1.2467803030303031</v>
      </c>
      <c r="I271" s="15">
        <v>0</v>
      </c>
      <c r="J271" s="15">
        <v>0</v>
      </c>
      <c r="K271" s="15">
        <v>0</v>
      </c>
      <c r="L271" s="14">
        <v>0</v>
      </c>
      <c r="M271" s="14">
        <v>0</v>
      </c>
      <c r="N271" s="15">
        <v>0</v>
      </c>
      <c r="O271" s="15">
        <v>0</v>
      </c>
      <c r="P271" s="15">
        <v>0</v>
      </c>
    </row>
    <row r="272" spans="1:16" x14ac:dyDescent="0.25">
      <c r="A272" s="12">
        <v>30748101</v>
      </c>
      <c r="B272" s="13" t="s">
        <v>2466</v>
      </c>
      <c r="C272" s="14" t="s">
        <v>1609</v>
      </c>
      <c r="D272" s="14" t="s">
        <v>1610</v>
      </c>
      <c r="E272" s="14" t="s">
        <v>1611</v>
      </c>
      <c r="F272" s="15">
        <v>3.3142045454545452</v>
      </c>
      <c r="G272" s="15">
        <v>0</v>
      </c>
      <c r="H272" s="15">
        <v>0</v>
      </c>
      <c r="I272" s="15">
        <v>3.314204545454547</v>
      </c>
      <c r="J272" s="15">
        <v>0</v>
      </c>
      <c r="K272" s="15">
        <v>0</v>
      </c>
      <c r="L272" s="14">
        <v>0</v>
      </c>
      <c r="M272" s="14">
        <v>0</v>
      </c>
      <c r="N272" s="15">
        <v>0</v>
      </c>
      <c r="O272" s="15">
        <v>0</v>
      </c>
      <c r="P272" s="15">
        <v>0</v>
      </c>
    </row>
    <row r="273" spans="1:16" x14ac:dyDescent="0.25">
      <c r="A273" s="12">
        <v>35134959</v>
      </c>
      <c r="B273" s="13" t="s">
        <v>2471</v>
      </c>
      <c r="C273" s="14" t="s">
        <v>1547</v>
      </c>
      <c r="D273" s="14" t="s">
        <v>2473</v>
      </c>
      <c r="E273" s="14" t="s">
        <v>1549</v>
      </c>
      <c r="F273" s="15">
        <v>1.1553030303030303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4">
        <v>0</v>
      </c>
      <c r="M273" s="14">
        <v>1.1553030303030303</v>
      </c>
      <c r="N273" s="15">
        <v>0</v>
      </c>
      <c r="O273" s="15">
        <v>0</v>
      </c>
      <c r="P273" s="15">
        <v>0</v>
      </c>
    </row>
    <row r="274" spans="1:16" x14ac:dyDescent="0.25">
      <c r="A274" s="12">
        <v>35224856</v>
      </c>
      <c r="B274" s="13" t="s">
        <v>2474</v>
      </c>
      <c r="C274" s="14" t="s">
        <v>595</v>
      </c>
      <c r="D274" s="14" t="s">
        <v>2476</v>
      </c>
      <c r="E274" s="14" t="s">
        <v>2477</v>
      </c>
      <c r="F274" s="15">
        <v>0.11136363636363636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4">
        <v>0</v>
      </c>
      <c r="M274" s="14">
        <v>5.2083333333333336E-2</v>
      </c>
      <c r="N274" s="15">
        <v>0</v>
      </c>
      <c r="O274" s="15">
        <v>0</v>
      </c>
      <c r="P274" s="15">
        <v>0</v>
      </c>
    </row>
    <row r="275" spans="1:16" x14ac:dyDescent="0.25">
      <c r="A275" s="12">
        <v>35332718</v>
      </c>
      <c r="B275" s="13" t="s">
        <v>2478</v>
      </c>
      <c r="C275" s="14" t="s">
        <v>1363</v>
      </c>
      <c r="D275" s="14" t="s">
        <v>1364</v>
      </c>
      <c r="E275" s="14" t="s">
        <v>1365</v>
      </c>
      <c r="F275" s="15">
        <v>1.4015151515151516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4">
        <v>0</v>
      </c>
      <c r="M275" s="14">
        <v>0</v>
      </c>
      <c r="N275" s="15">
        <v>1.4015151515151516</v>
      </c>
      <c r="O275" s="15">
        <v>0</v>
      </c>
      <c r="P275" s="15">
        <v>0</v>
      </c>
    </row>
    <row r="276" spans="1:16" x14ac:dyDescent="0.25">
      <c r="A276" s="12">
        <v>31383326</v>
      </c>
      <c r="B276" s="13" t="s">
        <v>2482</v>
      </c>
      <c r="C276" s="14" t="s">
        <v>2483</v>
      </c>
      <c r="D276" s="14" t="s">
        <v>2484</v>
      </c>
      <c r="E276" s="14" t="s">
        <v>2485</v>
      </c>
      <c r="F276" s="15">
        <v>0.40132575757575756</v>
      </c>
      <c r="G276" s="15">
        <v>0</v>
      </c>
      <c r="H276" s="15">
        <v>0</v>
      </c>
      <c r="I276" s="15">
        <v>0</v>
      </c>
      <c r="J276" s="15">
        <v>0</v>
      </c>
      <c r="K276" s="15">
        <v>0.2986742424242424</v>
      </c>
      <c r="L276" s="14">
        <v>0</v>
      </c>
      <c r="M276" s="14">
        <v>0.10265151515151519</v>
      </c>
      <c r="N276" s="15">
        <v>0</v>
      </c>
      <c r="O276" s="15">
        <v>0</v>
      </c>
      <c r="P276" s="15">
        <v>0</v>
      </c>
    </row>
    <row r="277" spans="1:16" x14ac:dyDescent="0.25">
      <c r="A277" s="12">
        <v>35055474</v>
      </c>
      <c r="B277" s="13" t="s">
        <v>2486</v>
      </c>
      <c r="C277" s="14" t="s">
        <v>1309</v>
      </c>
      <c r="D277" s="14" t="s">
        <v>1313</v>
      </c>
      <c r="E277" s="14" t="s">
        <v>1314</v>
      </c>
      <c r="F277" s="15">
        <v>1.4308712121212122</v>
      </c>
      <c r="G277" s="15">
        <v>0</v>
      </c>
      <c r="H277" s="15">
        <v>1.4308712121212119</v>
      </c>
      <c r="I277" s="15">
        <v>0</v>
      </c>
      <c r="J277" s="15">
        <v>0</v>
      </c>
      <c r="K277" s="15">
        <v>0</v>
      </c>
      <c r="L277" s="14">
        <v>0</v>
      </c>
      <c r="M277" s="14">
        <v>0</v>
      </c>
      <c r="N277" s="15">
        <v>0</v>
      </c>
      <c r="O277" s="15">
        <v>0</v>
      </c>
      <c r="P277" s="15">
        <v>0</v>
      </c>
    </row>
    <row r="278" spans="1:16" x14ac:dyDescent="0.25">
      <c r="A278" s="12">
        <v>74008802</v>
      </c>
      <c r="B278" s="13" t="s">
        <v>2487</v>
      </c>
      <c r="C278" s="14" t="s">
        <v>2489</v>
      </c>
      <c r="D278" s="14" t="s">
        <v>2490</v>
      </c>
      <c r="E278" s="14" t="s">
        <v>2491</v>
      </c>
      <c r="F278" s="15">
        <v>1.0496212121212121</v>
      </c>
      <c r="G278" s="15">
        <v>0</v>
      </c>
      <c r="H278" s="15">
        <v>0</v>
      </c>
      <c r="I278" s="15">
        <v>0</v>
      </c>
      <c r="J278" s="15">
        <v>1.0496212121212121</v>
      </c>
      <c r="K278" s="15">
        <v>0</v>
      </c>
      <c r="L278" s="14">
        <v>0</v>
      </c>
      <c r="M278" s="14">
        <v>0</v>
      </c>
      <c r="N278" s="15">
        <v>0</v>
      </c>
      <c r="O278" s="15">
        <v>0</v>
      </c>
      <c r="P278" s="15">
        <v>0</v>
      </c>
    </row>
    <row r="279" spans="1:16" x14ac:dyDescent="0.25">
      <c r="A279" s="12">
        <v>35088670</v>
      </c>
      <c r="B279" s="13" t="s">
        <v>2492</v>
      </c>
      <c r="C279" s="14" t="s">
        <v>2493</v>
      </c>
      <c r="D279" s="14" t="s">
        <v>2494</v>
      </c>
      <c r="E279" s="14" t="s">
        <v>2495</v>
      </c>
      <c r="F279" s="15">
        <v>0.17481060606060606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4">
        <v>0.17481060606060606</v>
      </c>
      <c r="M279" s="14">
        <v>0</v>
      </c>
      <c r="N279" s="15">
        <v>0</v>
      </c>
      <c r="O279" s="15">
        <v>0</v>
      </c>
      <c r="P279" s="15">
        <v>0</v>
      </c>
    </row>
    <row r="280" spans="1:16" x14ac:dyDescent="0.25">
      <c r="A280" s="12">
        <v>35146106</v>
      </c>
      <c r="B280" s="13" t="s">
        <v>2500</v>
      </c>
      <c r="C280" s="14" t="s">
        <v>2501</v>
      </c>
      <c r="D280" s="14" t="s">
        <v>2502</v>
      </c>
      <c r="E280" s="14" t="s">
        <v>2503</v>
      </c>
      <c r="F280" s="15">
        <v>3.6210227272727273</v>
      </c>
      <c r="G280" s="15">
        <v>0</v>
      </c>
      <c r="H280" s="15">
        <v>0</v>
      </c>
      <c r="I280" s="15">
        <v>0</v>
      </c>
      <c r="J280" s="15">
        <v>3.6210227272727273</v>
      </c>
      <c r="K280" s="15">
        <v>0</v>
      </c>
      <c r="L280" s="14">
        <v>0</v>
      </c>
      <c r="M280" s="14">
        <v>0</v>
      </c>
      <c r="N280" s="15">
        <v>0</v>
      </c>
      <c r="O280" s="15">
        <v>0</v>
      </c>
      <c r="P280" s="15">
        <v>0</v>
      </c>
    </row>
    <row r="281" spans="1:16" x14ac:dyDescent="0.25">
      <c r="A281" s="12">
        <v>35058839</v>
      </c>
      <c r="B281" s="13" t="s">
        <v>2504</v>
      </c>
      <c r="C281" s="14" t="s">
        <v>926</v>
      </c>
      <c r="D281" s="14" t="s">
        <v>2505</v>
      </c>
      <c r="E281" s="14" t="s">
        <v>928</v>
      </c>
      <c r="F281" s="15">
        <v>0.16250000000000001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4">
        <v>2.6136363636363635E-2</v>
      </c>
      <c r="M281" s="14">
        <v>0.13636363636363635</v>
      </c>
      <c r="N281" s="15">
        <v>0</v>
      </c>
      <c r="O281" s="15">
        <v>0</v>
      </c>
      <c r="P281" s="15">
        <v>0</v>
      </c>
    </row>
    <row r="282" spans="1:16" x14ac:dyDescent="0.25">
      <c r="A282" s="12">
        <v>35030654</v>
      </c>
      <c r="B282" s="13" t="s">
        <v>2506</v>
      </c>
      <c r="C282" s="14" t="s">
        <v>926</v>
      </c>
      <c r="D282" s="14" t="s">
        <v>2505</v>
      </c>
      <c r="E282" s="14" t="s">
        <v>928</v>
      </c>
      <c r="F282" s="15">
        <v>0.99829545454545454</v>
      </c>
      <c r="G282" s="15">
        <v>0</v>
      </c>
      <c r="H282" s="15">
        <v>0.99829545454545432</v>
      </c>
      <c r="I282" s="15">
        <v>0</v>
      </c>
      <c r="J282" s="15">
        <v>0</v>
      </c>
      <c r="K282" s="15">
        <v>0</v>
      </c>
      <c r="L282" s="14">
        <v>0</v>
      </c>
      <c r="M282" s="14">
        <v>0</v>
      </c>
      <c r="N282" s="15">
        <v>0</v>
      </c>
      <c r="O282" s="15">
        <v>0</v>
      </c>
      <c r="P282" s="15">
        <v>0</v>
      </c>
    </row>
    <row r="283" spans="1:16" x14ac:dyDescent="0.25">
      <c r="A283" s="12">
        <v>31269259</v>
      </c>
      <c r="B283" s="13" t="s">
        <v>2517</v>
      </c>
      <c r="C283" s="14" t="s">
        <v>2519</v>
      </c>
      <c r="D283" s="14" t="s">
        <v>2520</v>
      </c>
      <c r="E283" s="14" t="s">
        <v>2521</v>
      </c>
      <c r="F283" s="15">
        <v>1.209469696969697</v>
      </c>
      <c r="G283" s="15">
        <v>0</v>
      </c>
      <c r="H283" s="15">
        <v>1.2094696969696965</v>
      </c>
      <c r="I283" s="15">
        <v>0</v>
      </c>
      <c r="J283" s="15">
        <v>0</v>
      </c>
      <c r="K283" s="15">
        <v>0</v>
      </c>
      <c r="L283" s="14">
        <v>0</v>
      </c>
      <c r="M283" s="14">
        <v>0</v>
      </c>
      <c r="N283" s="15">
        <v>0</v>
      </c>
      <c r="O283" s="15">
        <v>0</v>
      </c>
      <c r="P283" s="15">
        <v>0</v>
      </c>
    </row>
    <row r="284" spans="1:16" x14ac:dyDescent="0.25">
      <c r="A284" s="12">
        <v>31232280</v>
      </c>
      <c r="B284" s="13" t="s">
        <v>2522</v>
      </c>
      <c r="C284" s="14" t="s">
        <v>2523</v>
      </c>
      <c r="D284" s="14" t="s">
        <v>2524</v>
      </c>
      <c r="E284" s="14" t="s">
        <v>2525</v>
      </c>
      <c r="F284" s="15">
        <v>1.1081439393939394</v>
      </c>
      <c r="G284" s="15">
        <v>0</v>
      </c>
      <c r="H284" s="15">
        <v>1.1081439393939392</v>
      </c>
      <c r="I284" s="15">
        <v>0</v>
      </c>
      <c r="J284" s="15">
        <v>0</v>
      </c>
      <c r="K284" s="15">
        <v>0</v>
      </c>
      <c r="L284" s="14">
        <v>0</v>
      </c>
      <c r="M284" s="14">
        <v>0</v>
      </c>
      <c r="N284" s="15">
        <v>0</v>
      </c>
      <c r="O284" s="15">
        <v>0</v>
      </c>
      <c r="P284" s="15">
        <v>0</v>
      </c>
    </row>
    <row r="285" spans="1:16" x14ac:dyDescent="0.25">
      <c r="A285" s="12">
        <v>35219273</v>
      </c>
      <c r="B285" s="13" t="s">
        <v>2527</v>
      </c>
      <c r="C285" s="14" t="s">
        <v>1035</v>
      </c>
      <c r="D285" s="14" t="s">
        <v>2528</v>
      </c>
      <c r="E285" s="14" t="s">
        <v>1037</v>
      </c>
      <c r="F285" s="15">
        <v>3.4321969696969696</v>
      </c>
      <c r="G285" s="15">
        <v>0</v>
      </c>
      <c r="H285" s="15">
        <v>0</v>
      </c>
      <c r="I285" s="15">
        <v>0</v>
      </c>
      <c r="J285" s="15">
        <v>0</v>
      </c>
      <c r="K285" s="15">
        <v>3.4321969696969701</v>
      </c>
      <c r="L285" s="14">
        <v>0</v>
      </c>
      <c r="M285" s="14">
        <v>0</v>
      </c>
      <c r="N285" s="15">
        <v>0</v>
      </c>
      <c r="O285" s="15">
        <v>0</v>
      </c>
      <c r="P285" s="15">
        <v>0</v>
      </c>
    </row>
    <row r="286" spans="1:16" x14ac:dyDescent="0.25">
      <c r="A286" s="12">
        <v>35240168</v>
      </c>
      <c r="B286" s="13" t="s">
        <v>2529</v>
      </c>
      <c r="C286" s="14" t="s">
        <v>1035</v>
      </c>
      <c r="D286" s="14" t="s">
        <v>2531</v>
      </c>
      <c r="E286" s="14" t="s">
        <v>1037</v>
      </c>
      <c r="F286" s="15">
        <v>1.478030303030303</v>
      </c>
      <c r="G286" s="15">
        <v>0</v>
      </c>
      <c r="H286" s="15">
        <v>0</v>
      </c>
      <c r="I286" s="15">
        <v>0</v>
      </c>
      <c r="J286" s="15">
        <v>0</v>
      </c>
      <c r="K286" s="15">
        <v>1.478030303030303</v>
      </c>
      <c r="L286" s="14">
        <v>0</v>
      </c>
      <c r="M286" s="14">
        <v>0</v>
      </c>
      <c r="N286" s="15">
        <v>0</v>
      </c>
      <c r="O286" s="15">
        <v>0</v>
      </c>
      <c r="P286" s="15">
        <v>0</v>
      </c>
    </row>
    <row r="287" spans="1:16" x14ac:dyDescent="0.25">
      <c r="A287" s="12">
        <v>35254649</v>
      </c>
      <c r="B287" s="13" t="s">
        <v>2532</v>
      </c>
      <c r="C287" s="14" t="s">
        <v>1035</v>
      </c>
      <c r="D287" s="14" t="s">
        <v>2531</v>
      </c>
      <c r="E287" s="14" t="s">
        <v>1037</v>
      </c>
      <c r="F287" s="15">
        <v>0.14772727272727273</v>
      </c>
      <c r="G287" s="15">
        <v>0</v>
      </c>
      <c r="H287" s="15">
        <v>0</v>
      </c>
      <c r="I287" s="15">
        <v>0</v>
      </c>
      <c r="J287" s="15">
        <v>0</v>
      </c>
      <c r="K287" s="15">
        <v>0.14772727272727271</v>
      </c>
      <c r="L287" s="14">
        <v>0</v>
      </c>
      <c r="M287" s="14">
        <v>0</v>
      </c>
      <c r="N287" s="15">
        <v>0</v>
      </c>
      <c r="O287" s="15">
        <v>0</v>
      </c>
      <c r="P287" s="15">
        <v>0</v>
      </c>
    </row>
    <row r="288" spans="1:16" x14ac:dyDescent="0.25">
      <c r="A288" s="12">
        <v>35254650</v>
      </c>
      <c r="B288" s="13" t="s">
        <v>2533</v>
      </c>
      <c r="C288" s="14" t="s">
        <v>1035</v>
      </c>
      <c r="D288" s="14" t="s">
        <v>2531</v>
      </c>
      <c r="E288" s="14" t="s">
        <v>1037</v>
      </c>
      <c r="F288" s="15">
        <v>5.681818181818182E-3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4">
        <v>5.681818181818182E-3</v>
      </c>
      <c r="M288" s="14">
        <v>0</v>
      </c>
      <c r="N288" s="15">
        <v>0</v>
      </c>
      <c r="O288" s="15">
        <v>0</v>
      </c>
      <c r="P288" s="15">
        <v>0</v>
      </c>
    </row>
    <row r="289" spans="1:16" x14ac:dyDescent="0.25">
      <c r="A289" s="12">
        <v>35254651</v>
      </c>
      <c r="B289" s="13" t="s">
        <v>2534</v>
      </c>
      <c r="C289" s="14" t="s">
        <v>1035</v>
      </c>
      <c r="D289" s="14" t="s">
        <v>2531</v>
      </c>
      <c r="E289" s="14" t="s">
        <v>1037</v>
      </c>
      <c r="F289" s="15">
        <v>2.4037878787878788</v>
      </c>
      <c r="G289" s="15">
        <v>0</v>
      </c>
      <c r="H289" s="15">
        <v>0</v>
      </c>
      <c r="I289" s="15">
        <v>0</v>
      </c>
      <c r="J289" s="15">
        <v>0</v>
      </c>
      <c r="K289" s="15">
        <v>2.311742424242424</v>
      </c>
      <c r="L289" s="14">
        <v>9.2045454545454541E-2</v>
      </c>
      <c r="M289" s="14">
        <v>3.4694469519536142E-16</v>
      </c>
      <c r="N289" s="15">
        <v>0</v>
      </c>
      <c r="O289" s="15">
        <v>0</v>
      </c>
      <c r="P289" s="15">
        <v>0</v>
      </c>
    </row>
    <row r="290" spans="1:16" x14ac:dyDescent="0.25">
      <c r="A290" s="12">
        <v>35254652</v>
      </c>
      <c r="B290" s="13" t="s">
        <v>2536</v>
      </c>
      <c r="C290" s="14" t="s">
        <v>1035</v>
      </c>
      <c r="D290" s="14" t="s">
        <v>2531</v>
      </c>
      <c r="E290" s="14" t="s">
        <v>1037</v>
      </c>
      <c r="F290" s="15">
        <v>1.9714015151515152</v>
      </c>
      <c r="G290" s="15">
        <v>0</v>
      </c>
      <c r="H290" s="15">
        <v>0</v>
      </c>
      <c r="I290" s="15">
        <v>0</v>
      </c>
      <c r="J290" s="15">
        <v>0</v>
      </c>
      <c r="K290" s="15">
        <v>1.9714015151515154</v>
      </c>
      <c r="L290" s="14">
        <v>0</v>
      </c>
      <c r="M290" s="14">
        <v>0</v>
      </c>
      <c r="N290" s="15">
        <v>0</v>
      </c>
      <c r="O290" s="15">
        <v>0</v>
      </c>
      <c r="P290" s="15">
        <v>0</v>
      </c>
    </row>
    <row r="291" spans="1:16" x14ac:dyDescent="0.25">
      <c r="A291" s="12">
        <v>35254653</v>
      </c>
      <c r="B291" s="13" t="s">
        <v>2537</v>
      </c>
      <c r="C291" s="14" t="s">
        <v>1035</v>
      </c>
      <c r="D291" s="14" t="s">
        <v>2531</v>
      </c>
      <c r="E291" s="14" t="s">
        <v>1037</v>
      </c>
      <c r="F291" s="15">
        <v>1.9821969696969697</v>
      </c>
      <c r="G291" s="15">
        <v>0</v>
      </c>
      <c r="H291" s="15">
        <v>0</v>
      </c>
      <c r="I291" s="15">
        <v>0</v>
      </c>
      <c r="J291" s="15">
        <v>0</v>
      </c>
      <c r="K291" s="15">
        <v>1.9821969696969695</v>
      </c>
      <c r="L291" s="14">
        <v>0</v>
      </c>
      <c r="M291" s="14">
        <v>0</v>
      </c>
      <c r="N291" s="15">
        <v>0</v>
      </c>
      <c r="O291" s="15">
        <v>0</v>
      </c>
      <c r="P291" s="15">
        <v>0</v>
      </c>
    </row>
    <row r="292" spans="1:16" x14ac:dyDescent="0.25">
      <c r="A292" s="12">
        <v>35254654</v>
      </c>
      <c r="B292" s="13" t="s">
        <v>2538</v>
      </c>
      <c r="C292" s="14" t="s">
        <v>1035</v>
      </c>
      <c r="D292" s="14" t="s">
        <v>2531</v>
      </c>
      <c r="E292" s="14" t="s">
        <v>1037</v>
      </c>
      <c r="F292" s="15">
        <v>0.15511363636363637</v>
      </c>
      <c r="G292" s="15">
        <v>0</v>
      </c>
      <c r="H292" s="15">
        <v>0</v>
      </c>
      <c r="I292" s="15">
        <v>0</v>
      </c>
      <c r="J292" s="15">
        <v>0</v>
      </c>
      <c r="K292" s="15">
        <v>0.15511363636363637</v>
      </c>
      <c r="L292" s="14">
        <v>0</v>
      </c>
      <c r="M292" s="14">
        <v>0</v>
      </c>
      <c r="N292" s="15">
        <v>0</v>
      </c>
      <c r="O292" s="15">
        <v>0</v>
      </c>
      <c r="P292" s="15">
        <v>0</v>
      </c>
    </row>
    <row r="293" spans="1:16" x14ac:dyDescent="0.25">
      <c r="A293" s="12">
        <v>35254655</v>
      </c>
      <c r="B293" s="13" t="s">
        <v>2539</v>
      </c>
      <c r="C293" s="14" t="s">
        <v>1035</v>
      </c>
      <c r="D293" s="14" t="s">
        <v>2531</v>
      </c>
      <c r="E293" s="14" t="s">
        <v>1037</v>
      </c>
      <c r="F293" s="15">
        <v>0.5517045454545455</v>
      </c>
      <c r="G293" s="15">
        <v>0</v>
      </c>
      <c r="H293" s="15">
        <v>0</v>
      </c>
      <c r="I293" s="15">
        <v>0</v>
      </c>
      <c r="J293" s="15">
        <v>0</v>
      </c>
      <c r="K293" s="15">
        <v>0.5517045454545455</v>
      </c>
      <c r="L293" s="14">
        <v>0</v>
      </c>
      <c r="M293" s="14">
        <v>0</v>
      </c>
      <c r="N293" s="15">
        <v>0</v>
      </c>
      <c r="O293" s="15">
        <v>0</v>
      </c>
      <c r="P293" s="15">
        <v>0</v>
      </c>
    </row>
    <row r="294" spans="1:16" x14ac:dyDescent="0.25">
      <c r="A294" s="12">
        <v>35107688</v>
      </c>
      <c r="B294" s="13" t="s">
        <v>2540</v>
      </c>
      <c r="C294" s="14" t="s">
        <v>1050</v>
      </c>
      <c r="D294" s="14" t="s">
        <v>1051</v>
      </c>
      <c r="E294" s="14" t="s">
        <v>1052</v>
      </c>
      <c r="F294" s="15">
        <v>1.6337121212121213</v>
      </c>
      <c r="G294" s="15">
        <v>0</v>
      </c>
      <c r="H294" s="15">
        <v>0</v>
      </c>
      <c r="I294" s="15">
        <v>1.6337121212121219</v>
      </c>
      <c r="J294" s="15">
        <v>0</v>
      </c>
      <c r="K294" s="15">
        <v>0</v>
      </c>
      <c r="L294" s="14">
        <v>0</v>
      </c>
      <c r="M294" s="14">
        <v>0</v>
      </c>
      <c r="N294" s="15">
        <v>0</v>
      </c>
      <c r="O294" s="15">
        <v>0</v>
      </c>
      <c r="P294" s="15">
        <v>0</v>
      </c>
    </row>
    <row r="295" spans="1:16" x14ac:dyDescent="0.25">
      <c r="A295" s="12">
        <v>35106042</v>
      </c>
      <c r="B295" s="13" t="s">
        <v>2541</v>
      </c>
      <c r="C295" s="14" t="s">
        <v>1050</v>
      </c>
      <c r="D295" s="14" t="s">
        <v>1051</v>
      </c>
      <c r="E295" s="14" t="s">
        <v>1052</v>
      </c>
      <c r="F295" s="15">
        <v>1.8193181818181818</v>
      </c>
      <c r="G295" s="15">
        <v>0</v>
      </c>
      <c r="H295" s="15">
        <v>0.70928030303030287</v>
      </c>
      <c r="I295" s="15">
        <v>1.1100378787878791</v>
      </c>
      <c r="J295" s="15">
        <v>0</v>
      </c>
      <c r="K295" s="15">
        <v>0</v>
      </c>
      <c r="L295" s="14">
        <v>0</v>
      </c>
      <c r="M295" s="14">
        <v>0</v>
      </c>
      <c r="N295" s="15">
        <v>0</v>
      </c>
      <c r="O295" s="15">
        <v>0</v>
      </c>
      <c r="P295" s="15">
        <v>0</v>
      </c>
    </row>
    <row r="296" spans="1:16" x14ac:dyDescent="0.25">
      <c r="A296" s="12">
        <v>35106265</v>
      </c>
      <c r="B296" s="13" t="s">
        <v>2542</v>
      </c>
      <c r="C296" s="14" t="s">
        <v>1050</v>
      </c>
      <c r="D296" s="14" t="s">
        <v>1051</v>
      </c>
      <c r="E296" s="14" t="s">
        <v>1052</v>
      </c>
      <c r="F296" s="15">
        <v>1.7971590909090909</v>
      </c>
      <c r="G296" s="15">
        <v>0</v>
      </c>
      <c r="H296" s="15">
        <v>8.6363636363636365E-2</v>
      </c>
      <c r="I296" s="15">
        <v>1.7107954545454549</v>
      </c>
      <c r="J296" s="15">
        <v>0</v>
      </c>
      <c r="K296" s="15">
        <v>0</v>
      </c>
      <c r="L296" s="14">
        <v>0</v>
      </c>
      <c r="M296" s="14">
        <v>0</v>
      </c>
      <c r="N296" s="15">
        <v>0</v>
      </c>
      <c r="O296" s="15">
        <v>0</v>
      </c>
      <c r="P296" s="15">
        <v>0</v>
      </c>
    </row>
    <row r="297" spans="1:16" x14ac:dyDescent="0.25">
      <c r="A297" s="12">
        <v>35111500</v>
      </c>
      <c r="B297" s="13" t="s">
        <v>2543</v>
      </c>
      <c r="C297" s="14" t="s">
        <v>1045</v>
      </c>
      <c r="D297" s="14" t="s">
        <v>2544</v>
      </c>
      <c r="E297" s="14" t="s">
        <v>1047</v>
      </c>
      <c r="F297" s="15">
        <v>0.3503787878787879</v>
      </c>
      <c r="G297" s="15">
        <v>0</v>
      </c>
      <c r="H297" s="15">
        <v>0.35037878787878779</v>
      </c>
      <c r="I297" s="15">
        <v>0</v>
      </c>
      <c r="J297" s="15">
        <v>0</v>
      </c>
      <c r="K297" s="15">
        <v>0</v>
      </c>
      <c r="L297" s="14">
        <v>0</v>
      </c>
      <c r="M297" s="14">
        <v>0</v>
      </c>
      <c r="N297" s="15">
        <v>0</v>
      </c>
      <c r="O297" s="15">
        <v>0</v>
      </c>
      <c r="P297" s="15">
        <v>0</v>
      </c>
    </row>
    <row r="298" spans="1:16" x14ac:dyDescent="0.25">
      <c r="A298" s="12">
        <v>31326119</v>
      </c>
      <c r="B298" s="13" t="s">
        <v>2545</v>
      </c>
      <c r="C298" s="14" t="s">
        <v>1058</v>
      </c>
      <c r="D298" s="14" t="s">
        <v>2546</v>
      </c>
      <c r="E298" s="14" t="s">
        <v>1060</v>
      </c>
      <c r="F298" s="15">
        <v>0.56628787878787878</v>
      </c>
      <c r="G298" s="15">
        <v>0</v>
      </c>
      <c r="H298" s="15">
        <v>0.56628787878787867</v>
      </c>
      <c r="I298" s="15">
        <v>0</v>
      </c>
      <c r="J298" s="15">
        <v>0</v>
      </c>
      <c r="K298" s="15">
        <v>0</v>
      </c>
      <c r="L298" s="14">
        <v>0</v>
      </c>
      <c r="M298" s="14">
        <v>0</v>
      </c>
      <c r="N298" s="15">
        <v>0</v>
      </c>
      <c r="O298" s="15">
        <v>0</v>
      </c>
      <c r="P298" s="15">
        <v>0</v>
      </c>
    </row>
    <row r="299" spans="1:16" x14ac:dyDescent="0.25">
      <c r="A299" s="12">
        <v>35058905</v>
      </c>
      <c r="B299" s="13" t="s">
        <v>2547</v>
      </c>
      <c r="C299" s="14" t="s">
        <v>1050</v>
      </c>
      <c r="D299" s="14" t="s">
        <v>2548</v>
      </c>
      <c r="E299" s="14" t="s">
        <v>1052</v>
      </c>
      <c r="F299" s="15">
        <v>2.1107954545454546</v>
      </c>
      <c r="G299" s="15">
        <v>0</v>
      </c>
      <c r="H299" s="15">
        <v>1.4371212121212114</v>
      </c>
      <c r="I299" s="15">
        <v>0.67367424242424245</v>
      </c>
      <c r="J299" s="15">
        <v>0</v>
      </c>
      <c r="K299" s="15">
        <v>0</v>
      </c>
      <c r="L299" s="14">
        <v>0</v>
      </c>
      <c r="M299" s="14">
        <v>0</v>
      </c>
      <c r="N299" s="15">
        <v>0</v>
      </c>
      <c r="O299" s="15">
        <v>0</v>
      </c>
      <c r="P299" s="15">
        <v>0</v>
      </c>
    </row>
    <row r="300" spans="1:16" x14ac:dyDescent="0.25">
      <c r="A300" s="12">
        <v>35110445</v>
      </c>
      <c r="B300" s="13" t="s">
        <v>2549</v>
      </c>
      <c r="C300" s="14" t="s">
        <v>1050</v>
      </c>
      <c r="D300" s="14" t="s">
        <v>2548</v>
      </c>
      <c r="E300" s="14" t="s">
        <v>1052</v>
      </c>
      <c r="F300" s="15">
        <v>1.6416666666666666</v>
      </c>
      <c r="G300" s="15">
        <v>0</v>
      </c>
      <c r="H300" s="15">
        <v>1.4507575757575755</v>
      </c>
      <c r="I300" s="15">
        <v>0.19090909090909092</v>
      </c>
      <c r="J300" s="15">
        <v>0</v>
      </c>
      <c r="K300" s="15">
        <v>0</v>
      </c>
      <c r="L300" s="14">
        <v>0</v>
      </c>
      <c r="M300" s="14">
        <v>0</v>
      </c>
      <c r="N300" s="15">
        <v>0</v>
      </c>
      <c r="O300" s="15">
        <v>0</v>
      </c>
      <c r="P300" s="15">
        <v>0</v>
      </c>
    </row>
    <row r="301" spans="1:16" x14ac:dyDescent="0.25">
      <c r="A301" s="12">
        <v>35110446</v>
      </c>
      <c r="B301" s="13" t="s">
        <v>2550</v>
      </c>
      <c r="C301" s="14" t="s">
        <v>1050</v>
      </c>
      <c r="D301" s="14" t="s">
        <v>2548</v>
      </c>
      <c r="E301" s="14" t="s">
        <v>1052</v>
      </c>
      <c r="F301" s="15">
        <v>2.1592803030303029</v>
      </c>
      <c r="G301" s="15">
        <v>0</v>
      </c>
      <c r="H301" s="15">
        <v>0</v>
      </c>
      <c r="I301" s="15">
        <v>2.1592803030303021</v>
      </c>
      <c r="J301" s="15">
        <v>0</v>
      </c>
      <c r="K301" s="15">
        <v>0</v>
      </c>
      <c r="L301" s="14">
        <v>0</v>
      </c>
      <c r="M301" s="14">
        <v>0</v>
      </c>
      <c r="N301" s="15">
        <v>0</v>
      </c>
      <c r="O301" s="15">
        <v>0</v>
      </c>
      <c r="P301" s="15">
        <v>0</v>
      </c>
    </row>
    <row r="302" spans="1:16" x14ac:dyDescent="0.25">
      <c r="A302" s="12">
        <v>35110447</v>
      </c>
      <c r="B302" s="13" t="s">
        <v>2551</v>
      </c>
      <c r="C302" s="14" t="s">
        <v>1050</v>
      </c>
      <c r="D302" s="14" t="s">
        <v>2548</v>
      </c>
      <c r="E302" s="14" t="s">
        <v>1052</v>
      </c>
      <c r="F302" s="15">
        <v>1.1738636363636363</v>
      </c>
      <c r="G302" s="15">
        <v>0</v>
      </c>
      <c r="H302" s="15">
        <v>0</v>
      </c>
      <c r="I302" s="15">
        <v>1.1738636363636363</v>
      </c>
      <c r="J302" s="15">
        <v>0</v>
      </c>
      <c r="K302" s="15">
        <v>0</v>
      </c>
      <c r="L302" s="14">
        <v>0</v>
      </c>
      <c r="M302" s="14">
        <v>0</v>
      </c>
      <c r="N302" s="15">
        <v>0</v>
      </c>
      <c r="O302" s="15">
        <v>0</v>
      </c>
      <c r="P302" s="15">
        <v>0</v>
      </c>
    </row>
    <row r="303" spans="1:16" x14ac:dyDescent="0.25">
      <c r="A303" s="12">
        <v>35110448</v>
      </c>
      <c r="B303" s="13" t="s">
        <v>2552</v>
      </c>
      <c r="C303" s="14" t="s">
        <v>1050</v>
      </c>
      <c r="D303" s="14" t="s">
        <v>2548</v>
      </c>
      <c r="E303" s="14" t="s">
        <v>1052</v>
      </c>
      <c r="F303" s="15">
        <v>1.9892045454545455</v>
      </c>
      <c r="G303" s="15">
        <v>0</v>
      </c>
      <c r="H303" s="15">
        <v>0</v>
      </c>
      <c r="I303" s="15">
        <v>1.9892045454545459</v>
      </c>
      <c r="J303" s="15">
        <v>0</v>
      </c>
      <c r="K303" s="15">
        <v>0</v>
      </c>
      <c r="L303" s="14">
        <v>0</v>
      </c>
      <c r="M303" s="14">
        <v>0</v>
      </c>
      <c r="N303" s="15">
        <v>0</v>
      </c>
      <c r="O303" s="15">
        <v>0</v>
      </c>
      <c r="P303" s="15">
        <v>0</v>
      </c>
    </row>
    <row r="304" spans="1:16" x14ac:dyDescent="0.25">
      <c r="A304" s="12">
        <v>35106331</v>
      </c>
      <c r="B304" s="13" t="s">
        <v>2553</v>
      </c>
      <c r="C304" s="14" t="s">
        <v>1050</v>
      </c>
      <c r="D304" s="14" t="s">
        <v>2554</v>
      </c>
      <c r="E304" s="14" t="s">
        <v>1052</v>
      </c>
      <c r="F304" s="15">
        <v>2.489962121212121</v>
      </c>
      <c r="G304" s="15">
        <v>0</v>
      </c>
      <c r="H304" s="15">
        <v>0</v>
      </c>
      <c r="I304" s="15">
        <v>2.4899621212121201</v>
      </c>
      <c r="J304" s="15">
        <v>0</v>
      </c>
      <c r="K304" s="15">
        <v>0</v>
      </c>
      <c r="L304" s="14">
        <v>0</v>
      </c>
      <c r="M304" s="14">
        <v>0</v>
      </c>
      <c r="N304" s="15">
        <v>0</v>
      </c>
      <c r="O304" s="15">
        <v>0</v>
      </c>
      <c r="P304" s="15">
        <v>0</v>
      </c>
    </row>
    <row r="305" spans="1:16" x14ac:dyDescent="0.25">
      <c r="A305" s="12">
        <v>35109737</v>
      </c>
      <c r="B305" s="13" t="s">
        <v>2555</v>
      </c>
      <c r="C305" s="14" t="s">
        <v>1050</v>
      </c>
      <c r="D305" s="14" t="s">
        <v>2554</v>
      </c>
      <c r="E305" s="14" t="s">
        <v>1052</v>
      </c>
      <c r="F305" s="15">
        <v>2.1988636363636362</v>
      </c>
      <c r="G305" s="15">
        <v>0</v>
      </c>
      <c r="H305" s="15">
        <v>0.37462121212121202</v>
      </c>
      <c r="I305" s="15">
        <v>1.8242424242424236</v>
      </c>
      <c r="J305" s="15">
        <v>0</v>
      </c>
      <c r="K305" s="15">
        <v>0</v>
      </c>
      <c r="L305" s="14">
        <v>0</v>
      </c>
      <c r="M305" s="14">
        <v>0</v>
      </c>
      <c r="N305" s="15">
        <v>0</v>
      </c>
      <c r="O305" s="15">
        <v>0</v>
      </c>
      <c r="P305" s="15">
        <v>0</v>
      </c>
    </row>
    <row r="306" spans="1:16" x14ac:dyDescent="0.25">
      <c r="A306" s="12">
        <v>35109738</v>
      </c>
      <c r="B306" s="13" t="s">
        <v>2556</v>
      </c>
      <c r="C306" s="14" t="s">
        <v>1050</v>
      </c>
      <c r="D306" s="14" t="s">
        <v>2554</v>
      </c>
      <c r="E306" s="14" t="s">
        <v>1052</v>
      </c>
      <c r="F306" s="15">
        <v>2.0755681818181819</v>
      </c>
      <c r="G306" s="15">
        <v>0</v>
      </c>
      <c r="H306" s="15">
        <v>0</v>
      </c>
      <c r="I306" s="15">
        <v>2.075568181818181</v>
      </c>
      <c r="J306" s="15">
        <v>0</v>
      </c>
      <c r="K306" s="15">
        <v>0</v>
      </c>
      <c r="L306" s="14">
        <v>0</v>
      </c>
      <c r="M306" s="14">
        <v>0</v>
      </c>
      <c r="N306" s="15">
        <v>0</v>
      </c>
      <c r="O306" s="15">
        <v>0</v>
      </c>
      <c r="P306" s="15">
        <v>0</v>
      </c>
    </row>
    <row r="307" spans="1:16" x14ac:dyDescent="0.25">
      <c r="A307" s="12">
        <v>35109739</v>
      </c>
      <c r="B307" s="13" t="s">
        <v>2557</v>
      </c>
      <c r="C307" s="14" t="s">
        <v>1050</v>
      </c>
      <c r="D307" s="14" t="s">
        <v>2554</v>
      </c>
      <c r="E307" s="14" t="s">
        <v>1052</v>
      </c>
      <c r="F307" s="15">
        <v>2.3378787878787879</v>
      </c>
      <c r="G307" s="15">
        <v>0</v>
      </c>
      <c r="H307" s="15">
        <v>1.2554924242424241</v>
      </c>
      <c r="I307" s="15">
        <v>1.0823863636363638</v>
      </c>
      <c r="J307" s="15">
        <v>0</v>
      </c>
      <c r="K307" s="15">
        <v>0</v>
      </c>
      <c r="L307" s="14">
        <v>0</v>
      </c>
      <c r="M307" s="14">
        <v>0</v>
      </c>
      <c r="N307" s="15">
        <v>0</v>
      </c>
      <c r="O307" s="15">
        <v>0</v>
      </c>
      <c r="P307" s="15">
        <v>0</v>
      </c>
    </row>
    <row r="308" spans="1:16" x14ac:dyDescent="0.25">
      <c r="A308" s="12">
        <v>35110440</v>
      </c>
      <c r="B308" s="13" t="s">
        <v>2558</v>
      </c>
      <c r="C308" s="14" t="s">
        <v>1050</v>
      </c>
      <c r="D308" s="14" t="s">
        <v>2554</v>
      </c>
      <c r="E308" s="14" t="s">
        <v>1052</v>
      </c>
      <c r="F308" s="15">
        <v>2.6446969696969695</v>
      </c>
      <c r="G308" s="15">
        <v>0</v>
      </c>
      <c r="H308" s="15">
        <v>0</v>
      </c>
      <c r="I308" s="15">
        <v>2.64469696969697</v>
      </c>
      <c r="J308" s="15">
        <v>0</v>
      </c>
      <c r="K308" s="15">
        <v>0</v>
      </c>
      <c r="L308" s="14">
        <v>0</v>
      </c>
      <c r="M308" s="14">
        <v>0</v>
      </c>
      <c r="N308" s="15">
        <v>0</v>
      </c>
      <c r="O308" s="15">
        <v>0</v>
      </c>
      <c r="P308" s="15">
        <v>0</v>
      </c>
    </row>
    <row r="309" spans="1:16" x14ac:dyDescent="0.25">
      <c r="A309" s="12">
        <v>35110441</v>
      </c>
      <c r="B309" s="13" t="s">
        <v>2559</v>
      </c>
      <c r="C309" s="14" t="s">
        <v>1050</v>
      </c>
      <c r="D309" s="14" t="s">
        <v>2554</v>
      </c>
      <c r="E309" s="14" t="s">
        <v>1052</v>
      </c>
      <c r="F309" s="15">
        <v>2.2331439393939392</v>
      </c>
      <c r="G309" s="15">
        <v>0</v>
      </c>
      <c r="H309" s="15">
        <v>0</v>
      </c>
      <c r="I309" s="15">
        <v>2.2331439393939383</v>
      </c>
      <c r="J309" s="15">
        <v>0</v>
      </c>
      <c r="K309" s="15">
        <v>0</v>
      </c>
      <c r="L309" s="14">
        <v>0</v>
      </c>
      <c r="M309" s="14">
        <v>0</v>
      </c>
      <c r="N309" s="15">
        <v>0</v>
      </c>
      <c r="O309" s="15">
        <v>0</v>
      </c>
      <c r="P309" s="15">
        <v>0</v>
      </c>
    </row>
    <row r="310" spans="1:16" x14ac:dyDescent="0.25">
      <c r="A310" s="12">
        <v>35110442</v>
      </c>
      <c r="B310" s="13" t="s">
        <v>2560</v>
      </c>
      <c r="C310" s="14" t="s">
        <v>1050</v>
      </c>
      <c r="D310" s="14" t="s">
        <v>2554</v>
      </c>
      <c r="E310" s="14" t="s">
        <v>1052</v>
      </c>
      <c r="F310" s="15">
        <v>1.3551136363636365</v>
      </c>
      <c r="G310" s="15">
        <v>0</v>
      </c>
      <c r="H310" s="15">
        <v>1.3244318181818178</v>
      </c>
      <c r="I310" s="15">
        <v>3.0681818181818182E-2</v>
      </c>
      <c r="J310" s="15">
        <v>0</v>
      </c>
      <c r="K310" s="15">
        <v>0</v>
      </c>
      <c r="L310" s="14">
        <v>0</v>
      </c>
      <c r="M310" s="14">
        <v>0</v>
      </c>
      <c r="N310" s="15">
        <v>0</v>
      </c>
      <c r="O310" s="15">
        <v>0</v>
      </c>
      <c r="P310" s="15">
        <v>0</v>
      </c>
    </row>
    <row r="311" spans="1:16" x14ac:dyDescent="0.25">
      <c r="A311" s="12">
        <v>35110443</v>
      </c>
      <c r="B311" s="13" t="s">
        <v>2561</v>
      </c>
      <c r="C311" s="14" t="s">
        <v>1050</v>
      </c>
      <c r="D311" s="14" t="s">
        <v>2554</v>
      </c>
      <c r="E311" s="14" t="s">
        <v>1052</v>
      </c>
      <c r="F311" s="15">
        <v>1.2556818181818181</v>
      </c>
      <c r="G311" s="15">
        <v>0</v>
      </c>
      <c r="H311" s="15">
        <v>1.0956439393939397</v>
      </c>
      <c r="I311" s="15">
        <v>0.16003787878787878</v>
      </c>
      <c r="J311" s="15">
        <v>0</v>
      </c>
      <c r="K311" s="15">
        <v>0</v>
      </c>
      <c r="L311" s="14">
        <v>0</v>
      </c>
      <c r="M311" s="14">
        <v>0</v>
      </c>
      <c r="N311" s="15">
        <v>0</v>
      </c>
      <c r="O311" s="15">
        <v>0</v>
      </c>
      <c r="P311" s="15">
        <v>0</v>
      </c>
    </row>
    <row r="312" spans="1:16" x14ac:dyDescent="0.25">
      <c r="A312" s="12">
        <v>35110444</v>
      </c>
      <c r="B312" s="13" t="s">
        <v>2562</v>
      </c>
      <c r="C312" s="14" t="s">
        <v>1050</v>
      </c>
      <c r="D312" s="14" t="s">
        <v>2554</v>
      </c>
      <c r="E312" s="14" t="s">
        <v>1052</v>
      </c>
      <c r="F312" s="15">
        <v>1.4740530303030304</v>
      </c>
      <c r="G312" s="15">
        <v>0</v>
      </c>
      <c r="H312" s="15">
        <v>0.85037878787878796</v>
      </c>
      <c r="I312" s="15">
        <v>0.62367424242424241</v>
      </c>
      <c r="J312" s="15">
        <v>0</v>
      </c>
      <c r="K312" s="15">
        <v>0</v>
      </c>
      <c r="L312" s="14">
        <v>0</v>
      </c>
      <c r="M312" s="14">
        <v>0</v>
      </c>
      <c r="N312" s="15">
        <v>0</v>
      </c>
      <c r="O312" s="15">
        <v>0</v>
      </c>
      <c r="P312" s="15">
        <v>0</v>
      </c>
    </row>
    <row r="313" spans="1:16" x14ac:dyDescent="0.25">
      <c r="A313" s="12">
        <v>35117444</v>
      </c>
      <c r="B313" s="13" t="s">
        <v>2563</v>
      </c>
      <c r="C313" s="14" t="s">
        <v>1050</v>
      </c>
      <c r="D313" s="14" t="s">
        <v>2554</v>
      </c>
      <c r="E313" s="14" t="s">
        <v>1052</v>
      </c>
      <c r="F313" s="15">
        <v>2.396969696969697</v>
      </c>
      <c r="G313" s="15">
        <v>0</v>
      </c>
      <c r="H313" s="15">
        <v>0</v>
      </c>
      <c r="I313" s="15">
        <v>2.3969696969696974</v>
      </c>
      <c r="J313" s="15">
        <v>0</v>
      </c>
      <c r="K313" s="15">
        <v>0</v>
      </c>
      <c r="L313" s="14">
        <v>0</v>
      </c>
      <c r="M313" s="14">
        <v>0</v>
      </c>
      <c r="N313" s="15">
        <v>0</v>
      </c>
      <c r="O313" s="15">
        <v>0</v>
      </c>
      <c r="P313" s="15">
        <v>0</v>
      </c>
    </row>
    <row r="314" spans="1:16" x14ac:dyDescent="0.25">
      <c r="A314" s="12">
        <v>35095165</v>
      </c>
      <c r="B314" s="13" t="s">
        <v>2564</v>
      </c>
      <c r="C314" s="14" t="s">
        <v>1050</v>
      </c>
      <c r="D314" s="14" t="s">
        <v>2554</v>
      </c>
      <c r="E314" s="14" t="s">
        <v>1052</v>
      </c>
      <c r="F314" s="15">
        <v>0.69431818181818183</v>
      </c>
      <c r="G314" s="15">
        <v>0</v>
      </c>
      <c r="H314" s="15">
        <v>0.69431818181818172</v>
      </c>
      <c r="I314" s="15">
        <v>0</v>
      </c>
      <c r="J314" s="15">
        <v>0</v>
      </c>
      <c r="K314" s="15">
        <v>0</v>
      </c>
      <c r="L314" s="14">
        <v>0</v>
      </c>
      <c r="M314" s="14">
        <v>0</v>
      </c>
      <c r="N314" s="15">
        <v>0</v>
      </c>
      <c r="O314" s="15">
        <v>0</v>
      </c>
      <c r="P314" s="15">
        <v>0</v>
      </c>
    </row>
    <row r="315" spans="1:16" x14ac:dyDescent="0.25">
      <c r="A315" s="12">
        <v>35254640</v>
      </c>
      <c r="B315" s="13" t="s">
        <v>2565</v>
      </c>
      <c r="C315" s="14" t="s">
        <v>1035</v>
      </c>
      <c r="D315" s="14" t="s">
        <v>2566</v>
      </c>
      <c r="E315" s="14" t="s">
        <v>1037</v>
      </c>
      <c r="F315" s="15">
        <v>1.0325757575757575</v>
      </c>
      <c r="G315" s="15">
        <v>0</v>
      </c>
      <c r="H315" s="15">
        <v>0</v>
      </c>
      <c r="I315" s="15">
        <v>0</v>
      </c>
      <c r="J315" s="15">
        <v>0</v>
      </c>
      <c r="K315" s="15">
        <v>1.0325757575757575</v>
      </c>
      <c r="L315" s="14">
        <v>0</v>
      </c>
      <c r="M315" s="14">
        <v>0</v>
      </c>
      <c r="N315" s="15">
        <v>0</v>
      </c>
      <c r="O315" s="15">
        <v>0</v>
      </c>
      <c r="P315" s="15">
        <v>0</v>
      </c>
    </row>
    <row r="316" spans="1:16" x14ac:dyDescent="0.25">
      <c r="A316" s="12">
        <v>35254641</v>
      </c>
      <c r="B316" s="13" t="s">
        <v>2567</v>
      </c>
      <c r="C316" s="14" t="s">
        <v>1035</v>
      </c>
      <c r="D316" s="14" t="s">
        <v>2566</v>
      </c>
      <c r="E316" s="14" t="s">
        <v>1037</v>
      </c>
      <c r="F316" s="15">
        <v>8.8068181818181823E-2</v>
      </c>
      <c r="G316" s="15">
        <v>0</v>
      </c>
      <c r="H316" s="15">
        <v>0</v>
      </c>
      <c r="I316" s="15">
        <v>0</v>
      </c>
      <c r="J316" s="15">
        <v>0</v>
      </c>
      <c r="K316" s="15">
        <v>8.8068181818181823E-2</v>
      </c>
      <c r="L316" s="14">
        <v>0</v>
      </c>
      <c r="M316" s="14">
        <v>0</v>
      </c>
      <c r="N316" s="15">
        <v>0</v>
      </c>
      <c r="O316" s="15">
        <v>0</v>
      </c>
      <c r="P316" s="15">
        <v>0</v>
      </c>
    </row>
    <row r="317" spans="1:16" x14ac:dyDescent="0.25">
      <c r="A317" s="12">
        <v>35254642</v>
      </c>
      <c r="B317" s="13" t="s">
        <v>2568</v>
      </c>
      <c r="C317" s="14" t="s">
        <v>1035</v>
      </c>
      <c r="D317" s="14" t="s">
        <v>2566</v>
      </c>
      <c r="E317" s="14" t="s">
        <v>1037</v>
      </c>
      <c r="F317" s="15">
        <v>0.81041666666666667</v>
      </c>
      <c r="G317" s="15">
        <v>0</v>
      </c>
      <c r="H317" s="15">
        <v>0</v>
      </c>
      <c r="I317" s="15">
        <v>0</v>
      </c>
      <c r="J317" s="15">
        <v>0</v>
      </c>
      <c r="K317" s="15">
        <v>0.81041666666666667</v>
      </c>
      <c r="L317" s="14">
        <v>0</v>
      </c>
      <c r="M317" s="14">
        <v>0</v>
      </c>
      <c r="N317" s="15">
        <v>0</v>
      </c>
      <c r="O317" s="15">
        <v>0</v>
      </c>
      <c r="P317" s="15">
        <v>0</v>
      </c>
    </row>
    <row r="318" spans="1:16" x14ac:dyDescent="0.25">
      <c r="A318" s="12">
        <v>35254644</v>
      </c>
      <c r="B318" s="13" t="s">
        <v>2570</v>
      </c>
      <c r="C318" s="14" t="s">
        <v>1035</v>
      </c>
      <c r="D318" s="14" t="s">
        <v>2566</v>
      </c>
      <c r="E318" s="14" t="s">
        <v>1037</v>
      </c>
      <c r="F318" s="15">
        <v>0.42878787878787877</v>
      </c>
      <c r="G318" s="15">
        <v>0</v>
      </c>
      <c r="H318" s="15">
        <v>0</v>
      </c>
      <c r="I318" s="15">
        <v>0</v>
      </c>
      <c r="J318" s="15">
        <v>0</v>
      </c>
      <c r="K318" s="15">
        <v>0.42878787878787872</v>
      </c>
      <c r="L318" s="14">
        <v>0</v>
      </c>
      <c r="M318" s="14">
        <v>0</v>
      </c>
      <c r="N318" s="15">
        <v>0</v>
      </c>
      <c r="O318" s="15">
        <v>0</v>
      </c>
      <c r="P318" s="15">
        <v>0</v>
      </c>
    </row>
    <row r="319" spans="1:16" x14ac:dyDescent="0.25">
      <c r="A319" s="12">
        <v>35254645</v>
      </c>
      <c r="B319" s="13" t="s">
        <v>2571</v>
      </c>
      <c r="C319" s="14" t="s">
        <v>1035</v>
      </c>
      <c r="D319" s="14" t="s">
        <v>2566</v>
      </c>
      <c r="E319" s="14" t="s">
        <v>1037</v>
      </c>
      <c r="F319" s="15">
        <v>0.72329545454545452</v>
      </c>
      <c r="G319" s="15">
        <v>0</v>
      </c>
      <c r="H319" s="15">
        <v>0</v>
      </c>
      <c r="I319" s="15">
        <v>0</v>
      </c>
      <c r="J319" s="15">
        <v>0</v>
      </c>
      <c r="K319" s="15">
        <v>0.72329545454545452</v>
      </c>
      <c r="L319" s="14">
        <v>0</v>
      </c>
      <c r="M319" s="14">
        <v>0</v>
      </c>
      <c r="N319" s="15">
        <v>0</v>
      </c>
      <c r="O319" s="15">
        <v>0</v>
      </c>
      <c r="P319" s="15">
        <v>0</v>
      </c>
    </row>
    <row r="320" spans="1:16" x14ac:dyDescent="0.25">
      <c r="A320" s="12">
        <v>35254648</v>
      </c>
      <c r="B320" s="13" t="s">
        <v>2574</v>
      </c>
      <c r="C320" s="14" t="s">
        <v>1035</v>
      </c>
      <c r="D320" s="14" t="s">
        <v>2566</v>
      </c>
      <c r="E320" s="14" t="s">
        <v>1037</v>
      </c>
      <c r="F320" s="15">
        <v>0.44374999999999998</v>
      </c>
      <c r="G320" s="15">
        <v>0</v>
      </c>
      <c r="H320" s="15">
        <v>0</v>
      </c>
      <c r="I320" s="15">
        <v>0</v>
      </c>
      <c r="J320" s="15">
        <v>0</v>
      </c>
      <c r="K320" s="15">
        <v>0.44374999999999998</v>
      </c>
      <c r="L320" s="14">
        <v>0</v>
      </c>
      <c r="M320" s="14">
        <v>0</v>
      </c>
      <c r="N320" s="15">
        <v>0</v>
      </c>
      <c r="O320" s="15">
        <v>0</v>
      </c>
      <c r="P320" s="15">
        <v>0</v>
      </c>
    </row>
    <row r="321" spans="1:16" x14ac:dyDescent="0.25">
      <c r="A321" s="12">
        <v>35254258</v>
      </c>
      <c r="B321" s="13" t="s">
        <v>2575</v>
      </c>
      <c r="C321" s="14" t="s">
        <v>1035</v>
      </c>
      <c r="D321" s="14" t="s">
        <v>2566</v>
      </c>
      <c r="E321" s="14" t="s">
        <v>1037</v>
      </c>
      <c r="F321" s="15">
        <v>1.396780303030303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4">
        <v>1.396780303030303</v>
      </c>
      <c r="M321" s="14">
        <v>0</v>
      </c>
      <c r="N321" s="15">
        <v>0</v>
      </c>
      <c r="O321" s="15">
        <v>0</v>
      </c>
      <c r="P321" s="15">
        <v>0</v>
      </c>
    </row>
    <row r="322" spans="1:16" x14ac:dyDescent="0.25">
      <c r="A322" s="12">
        <v>35254259</v>
      </c>
      <c r="B322" s="13" t="s">
        <v>2576</v>
      </c>
      <c r="C322" s="14" t="s">
        <v>1035</v>
      </c>
      <c r="D322" s="14" t="s">
        <v>2566</v>
      </c>
      <c r="E322" s="14" t="s">
        <v>1037</v>
      </c>
      <c r="F322" s="15">
        <v>0.24848484848484848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4">
        <v>0.24848484848484848</v>
      </c>
      <c r="M322" s="14">
        <v>0</v>
      </c>
      <c r="N322" s="15">
        <v>0</v>
      </c>
      <c r="O322" s="15">
        <v>0</v>
      </c>
      <c r="P322" s="15">
        <v>0</v>
      </c>
    </row>
    <row r="323" spans="1:16" x14ac:dyDescent="0.25">
      <c r="A323" s="12">
        <v>35240166</v>
      </c>
      <c r="B323" s="13" t="s">
        <v>2577</v>
      </c>
      <c r="C323" s="14" t="s">
        <v>1035</v>
      </c>
      <c r="D323" s="14" t="s">
        <v>2566</v>
      </c>
      <c r="E323" s="14" t="s">
        <v>1037</v>
      </c>
      <c r="F323" s="15">
        <v>0.46325757575757576</v>
      </c>
      <c r="G323" s="15">
        <v>0</v>
      </c>
      <c r="H323" s="15">
        <v>0</v>
      </c>
      <c r="I323" s="15">
        <v>0</v>
      </c>
      <c r="J323" s="15">
        <v>0</v>
      </c>
      <c r="K323" s="15">
        <v>0.4632575757575757</v>
      </c>
      <c r="L323" s="14">
        <v>0</v>
      </c>
      <c r="M323" s="14">
        <v>0</v>
      </c>
      <c r="N323" s="15">
        <v>0</v>
      </c>
      <c r="O323" s="15">
        <v>0</v>
      </c>
      <c r="P323" s="15">
        <v>0</v>
      </c>
    </row>
    <row r="324" spans="1:16" x14ac:dyDescent="0.25">
      <c r="A324" s="12">
        <v>35240167</v>
      </c>
      <c r="B324" s="13" t="s">
        <v>2578</v>
      </c>
      <c r="C324" s="14" t="s">
        <v>1035</v>
      </c>
      <c r="D324" s="14" t="s">
        <v>2566</v>
      </c>
      <c r="E324" s="14" t="s">
        <v>1037</v>
      </c>
      <c r="F324" s="15">
        <v>2.803030303030303E-2</v>
      </c>
      <c r="G324" s="15">
        <v>0</v>
      </c>
      <c r="H324" s="15">
        <v>0</v>
      </c>
      <c r="I324" s="15">
        <v>0</v>
      </c>
      <c r="J324" s="15">
        <v>0</v>
      </c>
      <c r="K324" s="15">
        <v>2.803030303030303E-2</v>
      </c>
      <c r="L324" s="14">
        <v>0</v>
      </c>
      <c r="M324" s="14">
        <v>0</v>
      </c>
      <c r="N324" s="15">
        <v>0</v>
      </c>
      <c r="O324" s="15">
        <v>0</v>
      </c>
      <c r="P324" s="15">
        <v>0</v>
      </c>
    </row>
    <row r="325" spans="1:16" x14ac:dyDescent="0.25">
      <c r="A325" s="12">
        <v>31633176</v>
      </c>
      <c r="B325" s="13" t="s">
        <v>2577</v>
      </c>
      <c r="C325" s="14" t="s">
        <v>1035</v>
      </c>
      <c r="D325" s="14" t="s">
        <v>2566</v>
      </c>
      <c r="E325" s="14" t="s">
        <v>1037</v>
      </c>
      <c r="F325" s="15">
        <v>2.135037878787879</v>
      </c>
      <c r="G325" s="15">
        <v>0</v>
      </c>
      <c r="H325" s="15">
        <v>0</v>
      </c>
      <c r="I325" s="15">
        <v>0</v>
      </c>
      <c r="J325" s="15">
        <v>0</v>
      </c>
      <c r="K325" s="15">
        <v>2.135037878787879</v>
      </c>
      <c r="L325" s="14">
        <v>0</v>
      </c>
      <c r="M325" s="14">
        <v>0</v>
      </c>
      <c r="N325" s="15">
        <v>0</v>
      </c>
      <c r="O325" s="15">
        <v>0</v>
      </c>
      <c r="P325" s="15">
        <v>0</v>
      </c>
    </row>
    <row r="326" spans="1:16" x14ac:dyDescent="0.25">
      <c r="A326" s="12">
        <v>35334464</v>
      </c>
      <c r="B326" s="13" t="s">
        <v>2603</v>
      </c>
      <c r="C326" s="14" t="s">
        <v>1035</v>
      </c>
      <c r="D326" s="14" t="s">
        <v>2604</v>
      </c>
      <c r="E326" s="14" t="s">
        <v>1037</v>
      </c>
      <c r="F326" s="15">
        <v>1.7990530303030303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4">
        <v>0</v>
      </c>
      <c r="M326" s="14">
        <v>0</v>
      </c>
      <c r="N326" s="15">
        <v>0</v>
      </c>
      <c r="O326" s="15">
        <v>1.7990530303030303</v>
      </c>
      <c r="P326" s="15">
        <v>0</v>
      </c>
    </row>
    <row r="327" spans="1:16" x14ac:dyDescent="0.25">
      <c r="A327" s="12">
        <v>35334465</v>
      </c>
      <c r="B327" s="13" t="s">
        <v>2606</v>
      </c>
      <c r="C327" s="14" t="s">
        <v>1035</v>
      </c>
      <c r="D327" s="14" t="s">
        <v>2604</v>
      </c>
      <c r="E327" s="14" t="s">
        <v>1037</v>
      </c>
      <c r="F327" s="15">
        <v>1.9890151515151515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4">
        <v>0</v>
      </c>
      <c r="M327" s="14">
        <v>0</v>
      </c>
      <c r="N327" s="15">
        <v>0</v>
      </c>
      <c r="O327" s="15">
        <v>1.9890151515151515</v>
      </c>
      <c r="P327" s="15">
        <v>0</v>
      </c>
    </row>
    <row r="328" spans="1:16" x14ac:dyDescent="0.25">
      <c r="A328" s="12">
        <v>35364446</v>
      </c>
      <c r="B328" s="13" t="s">
        <v>2618</v>
      </c>
      <c r="C328" s="14" t="s">
        <v>1035</v>
      </c>
      <c r="D328" s="14" t="s">
        <v>2604</v>
      </c>
      <c r="E328" s="14" t="s">
        <v>1037</v>
      </c>
      <c r="F328" s="15">
        <v>5.7007575757575757E-2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4">
        <v>0</v>
      </c>
      <c r="M328" s="14">
        <v>0</v>
      </c>
      <c r="N328" s="15">
        <v>5.7007575757575757E-2</v>
      </c>
      <c r="O328" s="15">
        <v>0</v>
      </c>
      <c r="P328" s="15">
        <v>0</v>
      </c>
    </row>
    <row r="329" spans="1:16" x14ac:dyDescent="0.25">
      <c r="A329" s="12">
        <v>35364450</v>
      </c>
      <c r="B329" s="13" t="s">
        <v>2620</v>
      </c>
      <c r="C329" s="14" t="s">
        <v>1035</v>
      </c>
      <c r="D329" s="14" t="s">
        <v>2604</v>
      </c>
      <c r="E329" s="14" t="s">
        <v>1037</v>
      </c>
      <c r="F329" s="15">
        <v>1.4960227272727273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4">
        <v>0</v>
      </c>
      <c r="M329" s="14">
        <v>0</v>
      </c>
      <c r="N329" s="15">
        <v>0</v>
      </c>
      <c r="O329" s="15">
        <v>1.4960227272727273</v>
      </c>
      <c r="P329" s="15">
        <v>0</v>
      </c>
    </row>
    <row r="330" spans="1:16" x14ac:dyDescent="0.25">
      <c r="A330" s="12">
        <v>35312556</v>
      </c>
      <c r="B330" s="13" t="s">
        <v>2622</v>
      </c>
      <c r="C330" s="14" t="s">
        <v>1035</v>
      </c>
      <c r="D330" s="14" t="s">
        <v>2604</v>
      </c>
      <c r="E330" s="14" t="s">
        <v>1037</v>
      </c>
      <c r="F330" s="15">
        <v>2.1780303030303032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4">
        <v>0</v>
      </c>
      <c r="M330" s="14">
        <v>0</v>
      </c>
      <c r="N330" s="15">
        <v>0</v>
      </c>
      <c r="O330" s="15">
        <v>2.1780303030303032</v>
      </c>
      <c r="P330" s="15">
        <v>0</v>
      </c>
    </row>
    <row r="331" spans="1:16" x14ac:dyDescent="0.25">
      <c r="A331" s="12">
        <v>35240169</v>
      </c>
      <c r="B331" s="13" t="s">
        <v>2626</v>
      </c>
      <c r="C331" s="14" t="s">
        <v>1035</v>
      </c>
      <c r="D331" s="14" t="s">
        <v>2624</v>
      </c>
      <c r="E331" s="14" t="s">
        <v>1037</v>
      </c>
      <c r="F331" s="15">
        <v>1.9037878787878788</v>
      </c>
      <c r="G331" s="15">
        <v>0</v>
      </c>
      <c r="H331" s="15">
        <v>0</v>
      </c>
      <c r="I331" s="15">
        <v>0</v>
      </c>
      <c r="J331" s="15">
        <v>0</v>
      </c>
      <c r="K331" s="15">
        <v>1.9037878787878793</v>
      </c>
      <c r="L331" s="14">
        <v>0</v>
      </c>
      <c r="M331" s="14">
        <v>0</v>
      </c>
      <c r="N331" s="15">
        <v>0</v>
      </c>
      <c r="O331" s="15">
        <v>0</v>
      </c>
      <c r="P331" s="15">
        <v>0</v>
      </c>
    </row>
    <row r="332" spans="1:16" x14ac:dyDescent="0.25">
      <c r="A332" s="12">
        <v>35240170</v>
      </c>
      <c r="B332" s="13" t="s">
        <v>2627</v>
      </c>
      <c r="C332" s="14" t="s">
        <v>1035</v>
      </c>
      <c r="D332" s="14" t="s">
        <v>2624</v>
      </c>
      <c r="E332" s="14" t="s">
        <v>1037</v>
      </c>
      <c r="F332" s="15">
        <v>0.83712121212121215</v>
      </c>
      <c r="G332" s="15">
        <v>0</v>
      </c>
      <c r="H332" s="15">
        <v>0</v>
      </c>
      <c r="I332" s="15">
        <v>0</v>
      </c>
      <c r="J332" s="15">
        <v>0</v>
      </c>
      <c r="K332" s="15">
        <v>0.83712121212121238</v>
      </c>
      <c r="L332" s="14">
        <v>0</v>
      </c>
      <c r="M332" s="14">
        <v>0</v>
      </c>
      <c r="N332" s="15">
        <v>0</v>
      </c>
      <c r="O332" s="15">
        <v>0</v>
      </c>
      <c r="P332" s="15">
        <v>0</v>
      </c>
    </row>
    <row r="333" spans="1:16" x14ac:dyDescent="0.25">
      <c r="A333" s="12">
        <v>35240171</v>
      </c>
      <c r="B333" s="13" t="s">
        <v>2628</v>
      </c>
      <c r="C333" s="14" t="s">
        <v>1035</v>
      </c>
      <c r="D333" s="14" t="s">
        <v>2624</v>
      </c>
      <c r="E333" s="14" t="s">
        <v>1037</v>
      </c>
      <c r="F333" s="15">
        <v>1.4104166666666667</v>
      </c>
      <c r="G333" s="15">
        <v>0</v>
      </c>
      <c r="H333" s="15">
        <v>0</v>
      </c>
      <c r="I333" s="15">
        <v>0</v>
      </c>
      <c r="J333" s="15">
        <v>0</v>
      </c>
      <c r="K333" s="15">
        <v>1.4104166666666662</v>
      </c>
      <c r="L333" s="14">
        <v>0</v>
      </c>
      <c r="M333" s="14">
        <v>0</v>
      </c>
      <c r="N333" s="15">
        <v>0</v>
      </c>
      <c r="O333" s="15">
        <v>0</v>
      </c>
      <c r="P333" s="15">
        <v>0</v>
      </c>
    </row>
    <row r="334" spans="1:16" x14ac:dyDescent="0.25">
      <c r="A334" s="12">
        <v>35254720</v>
      </c>
      <c r="B334" s="13" t="s">
        <v>2629</v>
      </c>
      <c r="C334" s="14" t="s">
        <v>1035</v>
      </c>
      <c r="D334" s="14" t="s">
        <v>2624</v>
      </c>
      <c r="E334" s="14" t="s">
        <v>1037</v>
      </c>
      <c r="F334" s="15">
        <v>1.4263257575757575</v>
      </c>
      <c r="G334" s="15">
        <v>0</v>
      </c>
      <c r="H334" s="15">
        <v>0</v>
      </c>
      <c r="I334" s="15">
        <v>0</v>
      </c>
      <c r="J334" s="15">
        <v>0</v>
      </c>
      <c r="K334" s="15">
        <v>1.4263257575757575</v>
      </c>
      <c r="L334" s="14">
        <v>0</v>
      </c>
      <c r="M334" s="14">
        <v>0</v>
      </c>
      <c r="N334" s="15">
        <v>0</v>
      </c>
      <c r="O334" s="15">
        <v>0</v>
      </c>
      <c r="P334" s="15">
        <v>0</v>
      </c>
    </row>
    <row r="335" spans="1:16" x14ac:dyDescent="0.25">
      <c r="A335" s="12">
        <v>35254721</v>
      </c>
      <c r="B335" s="13" t="s">
        <v>2630</v>
      </c>
      <c r="C335" s="14" t="s">
        <v>1035</v>
      </c>
      <c r="D335" s="14" t="s">
        <v>2624</v>
      </c>
      <c r="E335" s="14" t="s">
        <v>1037</v>
      </c>
      <c r="F335" s="15">
        <v>1.7806818181818183</v>
      </c>
      <c r="G335" s="15">
        <v>0</v>
      </c>
      <c r="H335" s="15">
        <v>0</v>
      </c>
      <c r="I335" s="15">
        <v>0</v>
      </c>
      <c r="J335" s="15">
        <v>0</v>
      </c>
      <c r="K335" s="15">
        <v>1.7806818181818189</v>
      </c>
      <c r="L335" s="14">
        <v>0</v>
      </c>
      <c r="M335" s="14">
        <v>0</v>
      </c>
      <c r="N335" s="15">
        <v>0</v>
      </c>
      <c r="O335" s="15">
        <v>0</v>
      </c>
      <c r="P335" s="15">
        <v>0</v>
      </c>
    </row>
    <row r="336" spans="1:16" x14ac:dyDescent="0.25">
      <c r="A336" s="12">
        <v>35254941</v>
      </c>
      <c r="B336" s="13" t="s">
        <v>2633</v>
      </c>
      <c r="C336" s="14" t="s">
        <v>1035</v>
      </c>
      <c r="D336" s="14" t="s">
        <v>2624</v>
      </c>
      <c r="E336" s="14" t="s">
        <v>1037</v>
      </c>
      <c r="F336" s="15">
        <v>2.0992424242424241</v>
      </c>
      <c r="G336" s="15">
        <v>0</v>
      </c>
      <c r="H336" s="15">
        <v>0</v>
      </c>
      <c r="I336" s="15">
        <v>0</v>
      </c>
      <c r="J336" s="15">
        <v>0</v>
      </c>
      <c r="K336" s="15">
        <v>2.0992424242424241</v>
      </c>
      <c r="L336" s="14">
        <v>0</v>
      </c>
      <c r="M336" s="14">
        <v>0</v>
      </c>
      <c r="N336" s="15">
        <v>0</v>
      </c>
      <c r="O336" s="15">
        <v>0</v>
      </c>
      <c r="P336" s="15">
        <v>0</v>
      </c>
    </row>
    <row r="337" spans="1:16" x14ac:dyDescent="0.25">
      <c r="A337" s="12">
        <v>35254942</v>
      </c>
      <c r="B337" s="13" t="s">
        <v>2634</v>
      </c>
      <c r="C337" s="14" t="s">
        <v>1035</v>
      </c>
      <c r="D337" s="14" t="s">
        <v>2624</v>
      </c>
      <c r="E337" s="14" t="s">
        <v>1037</v>
      </c>
      <c r="F337" s="15">
        <v>1.4554924242424243</v>
      </c>
      <c r="G337" s="15">
        <v>0</v>
      </c>
      <c r="H337" s="15">
        <v>0</v>
      </c>
      <c r="I337" s="15">
        <v>0</v>
      </c>
      <c r="J337" s="15">
        <v>0</v>
      </c>
      <c r="K337" s="15">
        <v>1.4554924242424245</v>
      </c>
      <c r="L337" s="14">
        <v>0</v>
      </c>
      <c r="M337" s="14">
        <v>0</v>
      </c>
      <c r="N337" s="15">
        <v>0</v>
      </c>
      <c r="O337" s="15">
        <v>0</v>
      </c>
      <c r="P337" s="15">
        <v>0</v>
      </c>
    </row>
    <row r="338" spans="1:16" x14ac:dyDescent="0.25">
      <c r="A338" s="12">
        <v>35254943</v>
      </c>
      <c r="B338" s="13" t="s">
        <v>2635</v>
      </c>
      <c r="C338" s="14" t="s">
        <v>1035</v>
      </c>
      <c r="D338" s="14" t="s">
        <v>2624</v>
      </c>
      <c r="E338" s="14" t="s">
        <v>1037</v>
      </c>
      <c r="F338" s="15">
        <v>2.2204545454545452</v>
      </c>
      <c r="G338" s="15">
        <v>0</v>
      </c>
      <c r="H338" s="15">
        <v>0</v>
      </c>
      <c r="I338" s="15">
        <v>0</v>
      </c>
      <c r="J338" s="15">
        <v>0</v>
      </c>
      <c r="K338" s="15">
        <v>2.2204545454545457</v>
      </c>
      <c r="L338" s="14">
        <v>0</v>
      </c>
      <c r="M338" s="14">
        <v>0</v>
      </c>
      <c r="N338" s="15">
        <v>0</v>
      </c>
      <c r="O338" s="15">
        <v>0</v>
      </c>
      <c r="P338" s="15">
        <v>0</v>
      </c>
    </row>
    <row r="339" spans="1:16" x14ac:dyDescent="0.25">
      <c r="A339" s="12">
        <v>35254656</v>
      </c>
      <c r="B339" s="13" t="s">
        <v>2636</v>
      </c>
      <c r="C339" s="14" t="s">
        <v>1035</v>
      </c>
      <c r="D339" s="14" t="s">
        <v>2624</v>
      </c>
      <c r="E339" s="14" t="s">
        <v>1037</v>
      </c>
      <c r="F339" s="15">
        <v>2.840909090909091E-3</v>
      </c>
      <c r="G339" s="15">
        <v>0</v>
      </c>
      <c r="H339" s="15">
        <v>0</v>
      </c>
      <c r="I339" s="15">
        <v>0</v>
      </c>
      <c r="J339" s="15">
        <v>0</v>
      </c>
      <c r="K339" s="15">
        <v>2.840909090909091E-3</v>
      </c>
      <c r="L339" s="14">
        <v>0</v>
      </c>
      <c r="M339" s="14">
        <v>0</v>
      </c>
      <c r="N339" s="15">
        <v>0</v>
      </c>
      <c r="O339" s="15">
        <v>0</v>
      </c>
      <c r="P339" s="15">
        <v>0</v>
      </c>
    </row>
    <row r="340" spans="1:16" x14ac:dyDescent="0.25">
      <c r="A340" s="12">
        <v>35254657</v>
      </c>
      <c r="B340" s="13" t="s">
        <v>2637</v>
      </c>
      <c r="C340" s="14" t="s">
        <v>1035</v>
      </c>
      <c r="D340" s="14" t="s">
        <v>2624</v>
      </c>
      <c r="E340" s="14" t="s">
        <v>1037</v>
      </c>
      <c r="F340" s="15">
        <v>0.15</v>
      </c>
      <c r="G340" s="15">
        <v>0</v>
      </c>
      <c r="H340" s="15">
        <v>0</v>
      </c>
      <c r="I340" s="15">
        <v>0</v>
      </c>
      <c r="J340" s="15">
        <v>0</v>
      </c>
      <c r="K340" s="15">
        <v>0.15000000000000002</v>
      </c>
      <c r="L340" s="14">
        <v>0</v>
      </c>
      <c r="M340" s="14">
        <v>0</v>
      </c>
      <c r="N340" s="15">
        <v>0</v>
      </c>
      <c r="O340" s="15">
        <v>0</v>
      </c>
      <c r="P340" s="15">
        <v>0</v>
      </c>
    </row>
    <row r="341" spans="1:16" x14ac:dyDescent="0.25">
      <c r="A341" s="12">
        <v>35254658</v>
      </c>
      <c r="B341" s="13" t="s">
        <v>2638</v>
      </c>
      <c r="C341" s="14" t="s">
        <v>1035</v>
      </c>
      <c r="D341" s="14" t="s">
        <v>2624</v>
      </c>
      <c r="E341" s="14" t="s">
        <v>1037</v>
      </c>
      <c r="F341" s="15">
        <v>1.8225378787878788</v>
      </c>
      <c r="G341" s="15">
        <v>0</v>
      </c>
      <c r="H341" s="15">
        <v>0</v>
      </c>
      <c r="I341" s="15">
        <v>0</v>
      </c>
      <c r="J341" s="15">
        <v>0</v>
      </c>
      <c r="K341" s="15">
        <v>1.7840909090909094</v>
      </c>
      <c r="L341" s="14">
        <v>3.8446969696969369E-2</v>
      </c>
      <c r="M341" s="14">
        <v>3.2612801348363973E-16</v>
      </c>
      <c r="N341" s="15">
        <v>0</v>
      </c>
      <c r="O341" s="15">
        <v>0</v>
      </c>
      <c r="P341" s="15">
        <v>0</v>
      </c>
    </row>
    <row r="342" spans="1:16" x14ac:dyDescent="0.25">
      <c r="A342" s="12">
        <v>35254659</v>
      </c>
      <c r="B342" s="13" t="s">
        <v>2639</v>
      </c>
      <c r="C342" s="14" t="s">
        <v>1035</v>
      </c>
      <c r="D342" s="14" t="s">
        <v>2624</v>
      </c>
      <c r="E342" s="14" t="s">
        <v>1037</v>
      </c>
      <c r="F342" s="15">
        <v>2.605681818181818</v>
      </c>
      <c r="G342" s="15">
        <v>0</v>
      </c>
      <c r="H342" s="15">
        <v>0</v>
      </c>
      <c r="I342" s="15">
        <v>0</v>
      </c>
      <c r="J342" s="15">
        <v>0</v>
      </c>
      <c r="K342" s="15">
        <v>2.6056818181818175</v>
      </c>
      <c r="L342" s="14">
        <v>0</v>
      </c>
      <c r="M342" s="14">
        <v>0</v>
      </c>
      <c r="N342" s="15">
        <v>0</v>
      </c>
      <c r="O342" s="15">
        <v>0</v>
      </c>
      <c r="P342" s="15">
        <v>0</v>
      </c>
    </row>
    <row r="343" spans="1:16" x14ac:dyDescent="0.25">
      <c r="A343" s="12">
        <v>35254944</v>
      </c>
      <c r="B343" s="13" t="s">
        <v>2640</v>
      </c>
      <c r="C343" s="14" t="s">
        <v>1035</v>
      </c>
      <c r="D343" s="14" t="s">
        <v>2499</v>
      </c>
      <c r="E343" s="14" t="s">
        <v>1037</v>
      </c>
      <c r="F343" s="15">
        <v>5.2840909090909091E-2</v>
      </c>
      <c r="G343" s="15">
        <v>0</v>
      </c>
      <c r="H343" s="15">
        <v>0</v>
      </c>
      <c r="I343" s="15">
        <v>0</v>
      </c>
      <c r="J343" s="15">
        <v>0</v>
      </c>
      <c r="K343" s="15">
        <v>5.2840909090909091E-2</v>
      </c>
      <c r="L343" s="14">
        <v>0</v>
      </c>
      <c r="M343" s="14">
        <v>0</v>
      </c>
      <c r="N343" s="15">
        <v>0</v>
      </c>
      <c r="O343" s="15">
        <v>0</v>
      </c>
      <c r="P343" s="15">
        <v>0</v>
      </c>
    </row>
    <row r="344" spans="1:16" x14ac:dyDescent="0.25">
      <c r="A344" s="12">
        <v>35254946</v>
      </c>
      <c r="B344" s="13" t="s">
        <v>2642</v>
      </c>
      <c r="C344" s="14" t="s">
        <v>1035</v>
      </c>
      <c r="D344" s="14" t="s">
        <v>2499</v>
      </c>
      <c r="E344" s="14" t="s">
        <v>1037</v>
      </c>
      <c r="F344" s="15">
        <v>0.88276515151515156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4">
        <v>0.12481060606060607</v>
      </c>
      <c r="M344" s="14">
        <v>0.75795454545454555</v>
      </c>
      <c r="N344" s="15">
        <v>0</v>
      </c>
      <c r="O344" s="15">
        <v>0</v>
      </c>
      <c r="P344" s="15">
        <v>0</v>
      </c>
    </row>
    <row r="345" spans="1:16" x14ac:dyDescent="0.25">
      <c r="A345" s="12">
        <v>35254947</v>
      </c>
      <c r="B345" s="13" t="s">
        <v>2643</v>
      </c>
      <c r="C345" s="14" t="s">
        <v>1035</v>
      </c>
      <c r="D345" s="14" t="s">
        <v>2499</v>
      </c>
      <c r="E345" s="14" t="s">
        <v>1037</v>
      </c>
      <c r="F345" s="15">
        <v>1.3825757575757576E-2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4">
        <v>0</v>
      </c>
      <c r="M345" s="14">
        <v>1.3825757575757576E-2</v>
      </c>
      <c r="N345" s="15">
        <v>0</v>
      </c>
      <c r="O345" s="15">
        <v>0</v>
      </c>
      <c r="P345" s="15">
        <v>0</v>
      </c>
    </row>
    <row r="346" spans="1:16" x14ac:dyDescent="0.25">
      <c r="A346" s="12">
        <v>35254948</v>
      </c>
      <c r="B346" s="13" t="s">
        <v>2644</v>
      </c>
      <c r="C346" s="14" t="s">
        <v>1035</v>
      </c>
      <c r="D346" s="14" t="s">
        <v>2499</v>
      </c>
      <c r="E346" s="14" t="s">
        <v>1037</v>
      </c>
      <c r="F346" s="15">
        <v>0.98030303030303034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4">
        <v>0.66382575757575757</v>
      </c>
      <c r="M346" s="14">
        <v>0.31647727272727277</v>
      </c>
      <c r="N346" s="15">
        <v>0</v>
      </c>
      <c r="O346" s="15">
        <v>0</v>
      </c>
      <c r="P346" s="15">
        <v>0</v>
      </c>
    </row>
    <row r="347" spans="1:16" x14ac:dyDescent="0.25">
      <c r="A347" s="12">
        <v>35243453</v>
      </c>
      <c r="B347" s="13" t="s">
        <v>2645</v>
      </c>
      <c r="C347" s="14" t="s">
        <v>1035</v>
      </c>
      <c r="D347" s="14" t="s">
        <v>2499</v>
      </c>
      <c r="E347" s="14" t="s">
        <v>1037</v>
      </c>
      <c r="F347" s="15">
        <v>1.428030303030303</v>
      </c>
      <c r="G347" s="15">
        <v>0</v>
      </c>
      <c r="H347" s="15">
        <v>0</v>
      </c>
      <c r="I347" s="15">
        <v>0</v>
      </c>
      <c r="J347" s="15">
        <v>0</v>
      </c>
      <c r="K347" s="15">
        <v>1.0859848484848482</v>
      </c>
      <c r="L347" s="14">
        <v>3.2954545454545452E-2</v>
      </c>
      <c r="M347" s="14">
        <v>0.30909090909090908</v>
      </c>
      <c r="N347" s="15">
        <v>0</v>
      </c>
      <c r="O347" s="15">
        <v>0</v>
      </c>
      <c r="P347" s="15">
        <v>0</v>
      </c>
    </row>
    <row r="348" spans="1:16" x14ac:dyDescent="0.25">
      <c r="A348" s="12">
        <v>35217273</v>
      </c>
      <c r="B348" s="13" t="s">
        <v>2651</v>
      </c>
      <c r="C348" s="14" t="s">
        <v>1045</v>
      </c>
      <c r="D348" s="14" t="s">
        <v>2652</v>
      </c>
      <c r="E348" s="14" t="s">
        <v>1047</v>
      </c>
      <c r="F348" s="15">
        <v>1.0776515151515151</v>
      </c>
      <c r="G348" s="15">
        <v>0</v>
      </c>
      <c r="H348" s="15">
        <v>0</v>
      </c>
      <c r="I348" s="15">
        <v>0</v>
      </c>
      <c r="J348" s="15">
        <v>0</v>
      </c>
      <c r="K348" s="15">
        <v>1.0776515151515147</v>
      </c>
      <c r="L348" s="14">
        <v>0</v>
      </c>
      <c r="M348" s="14">
        <v>0</v>
      </c>
      <c r="N348" s="15">
        <v>0</v>
      </c>
      <c r="O348" s="15">
        <v>0</v>
      </c>
      <c r="P348" s="15">
        <v>0</v>
      </c>
    </row>
    <row r="349" spans="1:16" x14ac:dyDescent="0.25">
      <c r="A349" s="12">
        <v>35219291</v>
      </c>
      <c r="B349" s="13" t="s">
        <v>2653</v>
      </c>
      <c r="C349" s="14" t="s">
        <v>2654</v>
      </c>
      <c r="D349" s="14" t="s">
        <v>2655</v>
      </c>
      <c r="E349" s="14" t="s">
        <v>2656</v>
      </c>
      <c r="F349" s="15">
        <v>0.36571969696969697</v>
      </c>
      <c r="G349" s="15">
        <v>0</v>
      </c>
      <c r="H349" s="15">
        <v>0</v>
      </c>
      <c r="I349" s="15">
        <v>0</v>
      </c>
      <c r="J349" s="15">
        <v>0</v>
      </c>
      <c r="K349" s="15">
        <v>0.36571969696969697</v>
      </c>
      <c r="L349" s="14">
        <v>0</v>
      </c>
      <c r="M349" s="14">
        <v>0</v>
      </c>
      <c r="N349" s="15">
        <v>0</v>
      </c>
      <c r="O349" s="15">
        <v>0</v>
      </c>
      <c r="P349" s="15">
        <v>0</v>
      </c>
    </row>
    <row r="350" spans="1:16" x14ac:dyDescent="0.25">
      <c r="A350" s="12">
        <v>35219269</v>
      </c>
      <c r="B350" s="13" t="s">
        <v>2657</v>
      </c>
      <c r="C350" s="14" t="s">
        <v>2658</v>
      </c>
      <c r="D350" s="14" t="s">
        <v>2659</v>
      </c>
      <c r="E350" s="14" t="s">
        <v>2660</v>
      </c>
      <c r="F350" s="15">
        <v>2.1066287878787877</v>
      </c>
      <c r="G350" s="15">
        <v>0</v>
      </c>
      <c r="H350" s="15">
        <v>0</v>
      </c>
      <c r="I350" s="15">
        <v>0</v>
      </c>
      <c r="J350" s="15">
        <v>0</v>
      </c>
      <c r="K350" s="15">
        <v>2.1066287878787873</v>
      </c>
      <c r="L350" s="14">
        <v>0</v>
      </c>
      <c r="M350" s="14">
        <v>0</v>
      </c>
      <c r="N350" s="15">
        <v>0</v>
      </c>
      <c r="O350" s="15">
        <v>0</v>
      </c>
      <c r="P350" s="15">
        <v>0</v>
      </c>
    </row>
    <row r="351" spans="1:16" x14ac:dyDescent="0.25">
      <c r="A351" s="12">
        <v>35237258</v>
      </c>
      <c r="B351" s="13" t="s">
        <v>2661</v>
      </c>
      <c r="C351" s="14" t="s">
        <v>2658</v>
      </c>
      <c r="D351" s="14" t="s">
        <v>2659</v>
      </c>
      <c r="E351" s="14" t="s">
        <v>2660</v>
      </c>
      <c r="F351" s="15">
        <v>2.1096590909090911</v>
      </c>
      <c r="G351" s="15">
        <v>0</v>
      </c>
      <c r="H351" s="15">
        <v>0</v>
      </c>
      <c r="I351" s="15">
        <v>0</v>
      </c>
      <c r="J351" s="15">
        <v>0</v>
      </c>
      <c r="K351" s="15">
        <v>2.1096590909090907</v>
      </c>
      <c r="L351" s="14">
        <v>0</v>
      </c>
      <c r="M351" s="14">
        <v>0</v>
      </c>
      <c r="N351" s="15">
        <v>0</v>
      </c>
      <c r="O351" s="15">
        <v>0</v>
      </c>
      <c r="P351" s="15">
        <v>0</v>
      </c>
    </row>
    <row r="352" spans="1:16" x14ac:dyDescent="0.25">
      <c r="A352" s="12">
        <v>35237259</v>
      </c>
      <c r="B352" s="13" t="s">
        <v>2662</v>
      </c>
      <c r="C352" s="14" t="s">
        <v>2658</v>
      </c>
      <c r="D352" s="14" t="s">
        <v>2659</v>
      </c>
      <c r="E352" s="14" t="s">
        <v>2660</v>
      </c>
      <c r="F352" s="15">
        <v>3.5577651515151514</v>
      </c>
      <c r="G352" s="15">
        <v>0</v>
      </c>
      <c r="H352" s="15">
        <v>0</v>
      </c>
      <c r="I352" s="15">
        <v>0</v>
      </c>
      <c r="J352" s="15">
        <v>0</v>
      </c>
      <c r="K352" s="15">
        <v>3.5577651515151514</v>
      </c>
      <c r="L352" s="14">
        <v>0</v>
      </c>
      <c r="M352" s="14">
        <v>0</v>
      </c>
      <c r="N352" s="15">
        <v>0</v>
      </c>
      <c r="O352" s="15">
        <v>0</v>
      </c>
      <c r="P352" s="15">
        <v>0</v>
      </c>
    </row>
    <row r="353" spans="1:16" x14ac:dyDescent="0.25">
      <c r="A353" s="12">
        <v>35237360</v>
      </c>
      <c r="B353" s="13" t="s">
        <v>2663</v>
      </c>
      <c r="C353" s="14" t="s">
        <v>2658</v>
      </c>
      <c r="D353" s="14" t="s">
        <v>2659</v>
      </c>
      <c r="E353" s="14" t="s">
        <v>2660</v>
      </c>
      <c r="F353" s="15">
        <v>3.0958333333333332</v>
      </c>
      <c r="G353" s="15">
        <v>0</v>
      </c>
      <c r="H353" s="15">
        <v>0</v>
      </c>
      <c r="I353" s="15">
        <v>0</v>
      </c>
      <c r="J353" s="15">
        <v>0</v>
      </c>
      <c r="K353" s="15">
        <v>3.0958333333333337</v>
      </c>
      <c r="L353" s="14">
        <v>0</v>
      </c>
      <c r="M353" s="14">
        <v>0</v>
      </c>
      <c r="N353" s="15">
        <v>0</v>
      </c>
      <c r="O353" s="15">
        <v>0</v>
      </c>
      <c r="P353" s="15">
        <v>0</v>
      </c>
    </row>
    <row r="354" spans="1:16" x14ac:dyDescent="0.25">
      <c r="A354" s="12">
        <v>35237361</v>
      </c>
      <c r="B354" s="13" t="s">
        <v>2664</v>
      </c>
      <c r="C354" s="14" t="s">
        <v>2658</v>
      </c>
      <c r="D354" s="14" t="s">
        <v>2659</v>
      </c>
      <c r="E354" s="14" t="s">
        <v>2660</v>
      </c>
      <c r="F354" s="15">
        <v>2.7895833333333333</v>
      </c>
      <c r="G354" s="15">
        <v>0</v>
      </c>
      <c r="H354" s="15">
        <v>0</v>
      </c>
      <c r="I354" s="15">
        <v>0</v>
      </c>
      <c r="J354" s="15">
        <v>0</v>
      </c>
      <c r="K354" s="15">
        <v>2.7895833333333333</v>
      </c>
      <c r="L354" s="14">
        <v>0</v>
      </c>
      <c r="M354" s="14">
        <v>0</v>
      </c>
      <c r="N354" s="15">
        <v>0</v>
      </c>
      <c r="O354" s="15">
        <v>0</v>
      </c>
      <c r="P354" s="15">
        <v>0</v>
      </c>
    </row>
    <row r="355" spans="1:16" x14ac:dyDescent="0.25">
      <c r="A355" s="12">
        <v>35237364</v>
      </c>
      <c r="B355" s="13" t="s">
        <v>2665</v>
      </c>
      <c r="C355" s="14" t="s">
        <v>2658</v>
      </c>
      <c r="D355" s="14" t="s">
        <v>2659</v>
      </c>
      <c r="E355" s="14" t="s">
        <v>2660</v>
      </c>
      <c r="F355" s="15">
        <v>3.0276515151515153</v>
      </c>
      <c r="G355" s="15">
        <v>0</v>
      </c>
      <c r="H355" s="15">
        <v>0</v>
      </c>
      <c r="I355" s="15">
        <v>0</v>
      </c>
      <c r="J355" s="15">
        <v>0</v>
      </c>
      <c r="K355" s="15">
        <v>3.027651515151514</v>
      </c>
      <c r="L355" s="14">
        <v>0</v>
      </c>
      <c r="M355" s="14">
        <v>0</v>
      </c>
      <c r="N355" s="15">
        <v>0</v>
      </c>
      <c r="O355" s="15">
        <v>0</v>
      </c>
      <c r="P355" s="15">
        <v>0</v>
      </c>
    </row>
    <row r="356" spans="1:16" x14ac:dyDescent="0.25">
      <c r="A356" s="12">
        <v>35237365</v>
      </c>
      <c r="B356" s="13" t="s">
        <v>2666</v>
      </c>
      <c r="C356" s="14" t="s">
        <v>2658</v>
      </c>
      <c r="D356" s="14" t="s">
        <v>2659</v>
      </c>
      <c r="E356" s="14" t="s">
        <v>2660</v>
      </c>
      <c r="F356" s="15">
        <v>2.8030303030303032</v>
      </c>
      <c r="G356" s="15">
        <v>0</v>
      </c>
      <c r="H356" s="15">
        <v>0</v>
      </c>
      <c r="I356" s="15">
        <v>0</v>
      </c>
      <c r="J356" s="15">
        <v>0</v>
      </c>
      <c r="K356" s="15">
        <v>2.8030303030303036</v>
      </c>
      <c r="L356" s="14">
        <v>0</v>
      </c>
      <c r="M356" s="14">
        <v>0</v>
      </c>
      <c r="N356" s="15">
        <v>0</v>
      </c>
      <c r="O356" s="15">
        <v>0</v>
      </c>
      <c r="P356" s="15">
        <v>0</v>
      </c>
    </row>
    <row r="357" spans="1:16" x14ac:dyDescent="0.25">
      <c r="A357" s="12">
        <v>35237366</v>
      </c>
      <c r="B357" s="13" t="s">
        <v>2667</v>
      </c>
      <c r="C357" s="14" t="s">
        <v>2658</v>
      </c>
      <c r="D357" s="14" t="s">
        <v>2659</v>
      </c>
      <c r="E357" s="14" t="s">
        <v>2660</v>
      </c>
      <c r="F357" s="15">
        <v>2.2185606060606062</v>
      </c>
      <c r="G357" s="15">
        <v>0</v>
      </c>
      <c r="H357" s="15">
        <v>0</v>
      </c>
      <c r="I357" s="15">
        <v>0</v>
      </c>
      <c r="J357" s="15">
        <v>0</v>
      </c>
      <c r="K357" s="15">
        <v>2.2185606060606067</v>
      </c>
      <c r="L357" s="14">
        <v>0</v>
      </c>
      <c r="M357" s="14">
        <v>0</v>
      </c>
      <c r="N357" s="15">
        <v>0</v>
      </c>
      <c r="O357" s="15">
        <v>0</v>
      </c>
      <c r="P357" s="15">
        <v>0</v>
      </c>
    </row>
    <row r="358" spans="1:16" x14ac:dyDescent="0.25">
      <c r="A358" s="12">
        <v>35237368</v>
      </c>
      <c r="B358" s="13" t="s">
        <v>2668</v>
      </c>
      <c r="C358" s="14" t="s">
        <v>2658</v>
      </c>
      <c r="D358" s="14" t="s">
        <v>2659</v>
      </c>
      <c r="E358" s="14" t="s">
        <v>2660</v>
      </c>
      <c r="F358" s="15">
        <v>2.8725378787878788</v>
      </c>
      <c r="G358" s="15">
        <v>0</v>
      </c>
      <c r="H358" s="15">
        <v>0</v>
      </c>
      <c r="I358" s="15">
        <v>0</v>
      </c>
      <c r="J358" s="15">
        <v>0</v>
      </c>
      <c r="K358" s="15">
        <v>2.8725378787878793</v>
      </c>
      <c r="L358" s="14">
        <v>0</v>
      </c>
      <c r="M358" s="14">
        <v>0</v>
      </c>
      <c r="N358" s="15">
        <v>0</v>
      </c>
      <c r="O358" s="15">
        <v>0</v>
      </c>
      <c r="P358" s="15">
        <v>0</v>
      </c>
    </row>
    <row r="359" spans="1:16" x14ac:dyDescent="0.25">
      <c r="A359" s="12">
        <v>35237369</v>
      </c>
      <c r="B359" s="13" t="s">
        <v>2669</v>
      </c>
      <c r="C359" s="14" t="s">
        <v>2658</v>
      </c>
      <c r="D359" s="14" t="s">
        <v>2659</v>
      </c>
      <c r="E359" s="14" t="s">
        <v>2660</v>
      </c>
      <c r="F359" s="15">
        <v>3.2768939393939394</v>
      </c>
      <c r="G359" s="15">
        <v>0</v>
      </c>
      <c r="H359" s="15">
        <v>0</v>
      </c>
      <c r="I359" s="15">
        <v>0</v>
      </c>
      <c r="J359" s="15">
        <v>0</v>
      </c>
      <c r="K359" s="15">
        <v>3.276893939393938</v>
      </c>
      <c r="L359" s="14">
        <v>0</v>
      </c>
      <c r="M359" s="14">
        <v>0</v>
      </c>
      <c r="N359" s="15">
        <v>0</v>
      </c>
      <c r="O359" s="15">
        <v>0</v>
      </c>
      <c r="P359" s="15">
        <v>0</v>
      </c>
    </row>
    <row r="360" spans="1:16" x14ac:dyDescent="0.25">
      <c r="A360" s="12">
        <v>35237370</v>
      </c>
      <c r="B360" s="13" t="s">
        <v>2670</v>
      </c>
      <c r="C360" s="14" t="s">
        <v>2658</v>
      </c>
      <c r="D360" s="14" t="s">
        <v>2659</v>
      </c>
      <c r="E360" s="14" t="s">
        <v>2660</v>
      </c>
      <c r="F360" s="15">
        <v>3.6490530303030302</v>
      </c>
      <c r="G360" s="15">
        <v>0</v>
      </c>
      <c r="H360" s="15">
        <v>0</v>
      </c>
      <c r="I360" s="15">
        <v>0</v>
      </c>
      <c r="J360" s="15">
        <v>0</v>
      </c>
      <c r="K360" s="15">
        <v>3.5732954545454554</v>
      </c>
      <c r="L360" s="14">
        <v>0</v>
      </c>
      <c r="M360" s="14">
        <v>7.575757575757576E-2</v>
      </c>
      <c r="N360" s="15">
        <v>0</v>
      </c>
      <c r="O360" s="15">
        <v>0</v>
      </c>
      <c r="P360" s="15">
        <v>0</v>
      </c>
    </row>
    <row r="361" spans="1:16" x14ac:dyDescent="0.25">
      <c r="A361" s="12">
        <v>35237371</v>
      </c>
      <c r="B361" s="13" t="s">
        <v>2671</v>
      </c>
      <c r="C361" s="14" t="s">
        <v>2658</v>
      </c>
      <c r="D361" s="14" t="s">
        <v>2659</v>
      </c>
      <c r="E361" s="14" t="s">
        <v>2660</v>
      </c>
      <c r="F361" s="15">
        <v>0.34280303030303028</v>
      </c>
      <c r="G361" s="15">
        <v>0</v>
      </c>
      <c r="H361" s="15">
        <v>0</v>
      </c>
      <c r="I361" s="15">
        <v>0</v>
      </c>
      <c r="J361" s="15">
        <v>0</v>
      </c>
      <c r="K361" s="15">
        <v>0.34280303030303033</v>
      </c>
      <c r="L361" s="14">
        <v>0</v>
      </c>
      <c r="M361" s="14">
        <v>0</v>
      </c>
      <c r="N361" s="15">
        <v>0</v>
      </c>
      <c r="O361" s="15">
        <v>0</v>
      </c>
      <c r="P361" s="15">
        <v>0</v>
      </c>
    </row>
    <row r="362" spans="1:16" x14ac:dyDescent="0.25">
      <c r="A362" s="12">
        <v>35219590</v>
      </c>
      <c r="B362" s="13" t="s">
        <v>2672</v>
      </c>
      <c r="C362" s="14" t="s">
        <v>2658</v>
      </c>
      <c r="D362" s="14" t="s">
        <v>2673</v>
      </c>
      <c r="E362" s="14" t="s">
        <v>2660</v>
      </c>
      <c r="F362" s="15">
        <v>1.6172348484848484</v>
      </c>
      <c r="G362" s="15">
        <v>0</v>
      </c>
      <c r="H362" s="15">
        <v>0</v>
      </c>
      <c r="I362" s="15">
        <v>0</v>
      </c>
      <c r="J362" s="15">
        <v>0</v>
      </c>
      <c r="K362" s="15">
        <v>1.6172348484848482</v>
      </c>
      <c r="L362" s="14">
        <v>0</v>
      </c>
      <c r="M362" s="14">
        <v>0</v>
      </c>
      <c r="N362" s="15">
        <v>0</v>
      </c>
      <c r="O362" s="15">
        <v>0</v>
      </c>
      <c r="P362" s="15">
        <v>0</v>
      </c>
    </row>
    <row r="363" spans="1:16" x14ac:dyDescent="0.25">
      <c r="A363" s="12">
        <v>35224378</v>
      </c>
      <c r="B363" s="13" t="s">
        <v>2678</v>
      </c>
      <c r="C363" s="14" t="s">
        <v>2675</v>
      </c>
      <c r="D363" s="14" t="s">
        <v>2676</v>
      </c>
      <c r="E363" s="14" t="s">
        <v>2677</v>
      </c>
      <c r="F363" s="15">
        <v>2.8888257575757574</v>
      </c>
      <c r="G363" s="15">
        <v>0</v>
      </c>
      <c r="H363" s="15">
        <v>0</v>
      </c>
      <c r="I363" s="15">
        <v>0</v>
      </c>
      <c r="J363" s="15">
        <v>1.0445075757575757</v>
      </c>
      <c r="K363" s="15">
        <v>1.8443181818181817</v>
      </c>
      <c r="L363" s="14">
        <v>0</v>
      </c>
      <c r="M363" s="14">
        <v>0</v>
      </c>
      <c r="N363" s="15">
        <v>0</v>
      </c>
      <c r="O363" s="15">
        <v>0</v>
      </c>
      <c r="P363" s="15">
        <v>0</v>
      </c>
    </row>
    <row r="364" spans="1:16" x14ac:dyDescent="0.25">
      <c r="A364" s="12">
        <v>35227656</v>
      </c>
      <c r="B364" s="13" t="s">
        <v>2679</v>
      </c>
      <c r="C364" s="14" t="s">
        <v>2675</v>
      </c>
      <c r="D364" s="14" t="s">
        <v>2676</v>
      </c>
      <c r="E364" s="14" t="s">
        <v>2677</v>
      </c>
      <c r="F364" s="15">
        <v>4.9431818181818181E-2</v>
      </c>
      <c r="G364" s="15">
        <v>0</v>
      </c>
      <c r="H364" s="15">
        <v>0</v>
      </c>
      <c r="I364" s="15">
        <v>0</v>
      </c>
      <c r="J364" s="15">
        <v>0</v>
      </c>
      <c r="K364" s="15">
        <v>4.9431818181818181E-2</v>
      </c>
      <c r="L364" s="14">
        <v>0</v>
      </c>
      <c r="M364" s="14">
        <v>0</v>
      </c>
      <c r="N364" s="15">
        <v>0</v>
      </c>
      <c r="O364" s="15">
        <v>0</v>
      </c>
      <c r="P364" s="15">
        <v>0</v>
      </c>
    </row>
    <row r="365" spans="1:16" x14ac:dyDescent="0.25">
      <c r="A365" s="12">
        <v>35227657</v>
      </c>
      <c r="B365" s="13" t="s">
        <v>2680</v>
      </c>
      <c r="C365" s="14" t="s">
        <v>2675</v>
      </c>
      <c r="D365" s="14" t="s">
        <v>2676</v>
      </c>
      <c r="E365" s="14" t="s">
        <v>2677</v>
      </c>
      <c r="F365" s="15">
        <v>0.44185606060606059</v>
      </c>
      <c r="G365" s="15">
        <v>0</v>
      </c>
      <c r="H365" s="15">
        <v>0</v>
      </c>
      <c r="I365" s="15">
        <v>0</v>
      </c>
      <c r="J365" s="15">
        <v>0.44185606060606064</v>
      </c>
      <c r="K365" s="15">
        <v>0</v>
      </c>
      <c r="L365" s="14">
        <v>0</v>
      </c>
      <c r="M365" s="14">
        <v>0</v>
      </c>
      <c r="N365" s="15">
        <v>0</v>
      </c>
      <c r="O365" s="15">
        <v>0</v>
      </c>
      <c r="P365" s="15">
        <v>0</v>
      </c>
    </row>
    <row r="366" spans="1:16" x14ac:dyDescent="0.25">
      <c r="A366" s="12">
        <v>35227658</v>
      </c>
      <c r="B366" s="13" t="s">
        <v>2681</v>
      </c>
      <c r="C366" s="14" t="s">
        <v>2675</v>
      </c>
      <c r="D366" s="14" t="s">
        <v>2676</v>
      </c>
      <c r="E366" s="14" t="s">
        <v>2677</v>
      </c>
      <c r="F366" s="15">
        <v>0.34488636363636366</v>
      </c>
      <c r="G366" s="15">
        <v>0</v>
      </c>
      <c r="H366" s="15">
        <v>0</v>
      </c>
      <c r="I366" s="15">
        <v>0</v>
      </c>
      <c r="J366" s="15">
        <v>0</v>
      </c>
      <c r="K366" s="15">
        <v>0.3448863636363636</v>
      </c>
      <c r="L366" s="14">
        <v>0</v>
      </c>
      <c r="M366" s="14">
        <v>0</v>
      </c>
      <c r="N366" s="15">
        <v>0</v>
      </c>
      <c r="O366" s="15">
        <v>0</v>
      </c>
      <c r="P366" s="15">
        <v>0</v>
      </c>
    </row>
    <row r="367" spans="1:16" x14ac:dyDescent="0.25">
      <c r="A367" s="12">
        <v>35227659</v>
      </c>
      <c r="B367" s="13" t="s">
        <v>2682</v>
      </c>
      <c r="C367" s="14" t="s">
        <v>2675</v>
      </c>
      <c r="D367" s="14" t="s">
        <v>2676</v>
      </c>
      <c r="E367" s="14" t="s">
        <v>2677</v>
      </c>
      <c r="F367" s="15">
        <v>0.25568181818181818</v>
      </c>
      <c r="G367" s="15">
        <v>0</v>
      </c>
      <c r="H367" s="15">
        <v>0</v>
      </c>
      <c r="I367" s="15">
        <v>0</v>
      </c>
      <c r="J367" s="15">
        <v>0.25568181818181818</v>
      </c>
      <c r="K367" s="15">
        <v>0</v>
      </c>
      <c r="L367" s="14">
        <v>0</v>
      </c>
      <c r="M367" s="14">
        <v>0</v>
      </c>
      <c r="N367" s="15">
        <v>0</v>
      </c>
      <c r="O367" s="15">
        <v>0</v>
      </c>
      <c r="P367" s="15">
        <v>0</v>
      </c>
    </row>
    <row r="368" spans="1:16" x14ac:dyDescent="0.25">
      <c r="A368" s="12">
        <v>35227651</v>
      </c>
      <c r="B368" s="13" t="s">
        <v>2684</v>
      </c>
      <c r="C368" s="14" t="s">
        <v>2675</v>
      </c>
      <c r="D368" s="14" t="s">
        <v>2676</v>
      </c>
      <c r="E368" s="14" t="s">
        <v>2677</v>
      </c>
      <c r="F368" s="15">
        <v>2.7342803030303031</v>
      </c>
      <c r="G368" s="15">
        <v>0</v>
      </c>
      <c r="H368" s="15">
        <v>0</v>
      </c>
      <c r="I368" s="15">
        <v>0</v>
      </c>
      <c r="J368" s="15">
        <v>0</v>
      </c>
      <c r="K368" s="15">
        <v>2.7342803030303022</v>
      </c>
      <c r="L368" s="14">
        <v>0</v>
      </c>
      <c r="M368" s="14">
        <v>0</v>
      </c>
      <c r="N368" s="15">
        <v>0</v>
      </c>
      <c r="O368" s="15">
        <v>0</v>
      </c>
      <c r="P368" s="15">
        <v>0</v>
      </c>
    </row>
    <row r="369" spans="1:16" x14ac:dyDescent="0.25">
      <c r="A369" s="12">
        <v>35227652</v>
      </c>
      <c r="B369" s="13" t="s">
        <v>2685</v>
      </c>
      <c r="C369" s="14" t="s">
        <v>2675</v>
      </c>
      <c r="D369" s="14" t="s">
        <v>2676</v>
      </c>
      <c r="E369" s="14" t="s">
        <v>2677</v>
      </c>
      <c r="F369" s="15">
        <v>7.575757575757576E-3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4">
        <v>7.575757575757576E-3</v>
      </c>
      <c r="M369" s="14">
        <v>0</v>
      </c>
      <c r="N369" s="15">
        <v>0</v>
      </c>
      <c r="O369" s="15">
        <v>0</v>
      </c>
      <c r="P369" s="15">
        <v>0</v>
      </c>
    </row>
    <row r="370" spans="1:16" x14ac:dyDescent="0.25">
      <c r="A370" s="12">
        <v>35227653</v>
      </c>
      <c r="B370" s="13" t="s">
        <v>2686</v>
      </c>
      <c r="C370" s="14" t="s">
        <v>2675</v>
      </c>
      <c r="D370" s="14" t="s">
        <v>2676</v>
      </c>
      <c r="E370" s="14" t="s">
        <v>2677</v>
      </c>
      <c r="F370" s="15">
        <v>2.6422348484848484</v>
      </c>
      <c r="G370" s="15">
        <v>0</v>
      </c>
      <c r="H370" s="15">
        <v>0</v>
      </c>
      <c r="I370" s="15">
        <v>0</v>
      </c>
      <c r="J370" s="15">
        <v>0</v>
      </c>
      <c r="K370" s="15">
        <v>2.6422348484848488</v>
      </c>
      <c r="L370" s="14">
        <v>0</v>
      </c>
      <c r="M370" s="14">
        <v>0</v>
      </c>
      <c r="N370" s="15">
        <v>0</v>
      </c>
      <c r="O370" s="15">
        <v>0</v>
      </c>
      <c r="P370" s="15">
        <v>0</v>
      </c>
    </row>
    <row r="371" spans="1:16" x14ac:dyDescent="0.25">
      <c r="A371" s="12">
        <v>35271455</v>
      </c>
      <c r="B371" s="13" t="s">
        <v>2688</v>
      </c>
      <c r="C371" s="14" t="s">
        <v>2675</v>
      </c>
      <c r="D371" s="14" t="s">
        <v>2676</v>
      </c>
      <c r="E371" s="14" t="s">
        <v>2677</v>
      </c>
      <c r="F371" s="15">
        <v>0.54034090909090904</v>
      </c>
      <c r="G371" s="15">
        <v>0</v>
      </c>
      <c r="H371" s="15">
        <v>0</v>
      </c>
      <c r="I371" s="15">
        <v>0</v>
      </c>
      <c r="J371" s="15">
        <v>0</v>
      </c>
      <c r="K371" s="15">
        <v>0.54034090909090915</v>
      </c>
      <c r="L371" s="14">
        <v>0</v>
      </c>
      <c r="M371" s="14">
        <v>0</v>
      </c>
      <c r="N371" s="15">
        <v>0</v>
      </c>
      <c r="O371" s="15">
        <v>0</v>
      </c>
      <c r="P371" s="15">
        <v>0</v>
      </c>
    </row>
    <row r="372" spans="1:16" x14ac:dyDescent="0.25">
      <c r="A372" s="12">
        <v>35283343</v>
      </c>
      <c r="B372" s="13" t="s">
        <v>2689</v>
      </c>
      <c r="C372" s="14" t="s">
        <v>1045</v>
      </c>
      <c r="D372" s="14" t="s">
        <v>2690</v>
      </c>
      <c r="E372" s="14" t="s">
        <v>1047</v>
      </c>
      <c r="F372" s="15">
        <v>0.25170454545454546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14">
        <v>0</v>
      </c>
      <c r="M372" s="14">
        <v>0.25170454545454546</v>
      </c>
      <c r="N372" s="15">
        <v>0</v>
      </c>
      <c r="O372" s="15">
        <v>0</v>
      </c>
      <c r="P372" s="15">
        <v>0</v>
      </c>
    </row>
    <row r="373" spans="1:16" x14ac:dyDescent="0.25">
      <c r="A373" s="12">
        <v>35283344</v>
      </c>
      <c r="B373" s="13" t="s">
        <v>2691</v>
      </c>
      <c r="C373" s="14" t="s">
        <v>1045</v>
      </c>
      <c r="D373" s="14" t="s">
        <v>2690</v>
      </c>
      <c r="E373" s="14" t="s">
        <v>1047</v>
      </c>
      <c r="F373" s="15">
        <v>1.656060606060606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  <c r="L373" s="14">
        <v>0</v>
      </c>
      <c r="M373" s="14">
        <v>0</v>
      </c>
      <c r="N373" s="15">
        <v>0</v>
      </c>
      <c r="O373" s="15">
        <v>1.656060606060606</v>
      </c>
      <c r="P373" s="15">
        <v>0</v>
      </c>
    </row>
    <row r="374" spans="1:16" x14ac:dyDescent="0.25">
      <c r="A374" s="12">
        <v>35283347</v>
      </c>
      <c r="B374" s="13" t="s">
        <v>2693</v>
      </c>
      <c r="C374" s="14" t="s">
        <v>1045</v>
      </c>
      <c r="D374" s="14" t="s">
        <v>2690</v>
      </c>
      <c r="E374" s="14" t="s">
        <v>1047</v>
      </c>
      <c r="F374" s="15">
        <v>1.4143939393939393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4">
        <v>0</v>
      </c>
      <c r="M374" s="14">
        <v>0</v>
      </c>
      <c r="N374" s="15">
        <v>0</v>
      </c>
      <c r="O374" s="15">
        <v>1.4143939393939393</v>
      </c>
      <c r="P374" s="15">
        <v>0</v>
      </c>
    </row>
    <row r="375" spans="1:16" x14ac:dyDescent="0.25">
      <c r="A375" s="12">
        <v>35283348</v>
      </c>
      <c r="B375" s="13" t="s">
        <v>2694</v>
      </c>
      <c r="C375" s="14" t="s">
        <v>1045</v>
      </c>
      <c r="D375" s="14" t="s">
        <v>2690</v>
      </c>
      <c r="E375" s="14" t="s">
        <v>1047</v>
      </c>
      <c r="F375" s="15">
        <v>0.95378787878787874</v>
      </c>
      <c r="G375" s="15">
        <v>0</v>
      </c>
      <c r="H375" s="15">
        <v>0</v>
      </c>
      <c r="I375" s="15">
        <v>0</v>
      </c>
      <c r="J375" s="15">
        <v>0</v>
      </c>
      <c r="K375" s="15">
        <v>0</v>
      </c>
      <c r="L375" s="14">
        <v>0</v>
      </c>
      <c r="M375" s="14">
        <v>0</v>
      </c>
      <c r="N375" s="15">
        <v>0</v>
      </c>
      <c r="O375" s="15">
        <v>0.95378787878787874</v>
      </c>
      <c r="P375" s="15">
        <v>0</v>
      </c>
    </row>
    <row r="376" spans="1:16" x14ac:dyDescent="0.25">
      <c r="A376" s="12">
        <v>35283349</v>
      </c>
      <c r="B376" s="13" t="s">
        <v>2695</v>
      </c>
      <c r="C376" s="14" t="s">
        <v>1045</v>
      </c>
      <c r="D376" s="14" t="s">
        <v>2690</v>
      </c>
      <c r="E376" s="14" t="s">
        <v>1047</v>
      </c>
      <c r="F376" s="15">
        <v>1.0549242424242424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4">
        <v>0</v>
      </c>
      <c r="M376" s="14">
        <v>0</v>
      </c>
      <c r="N376" s="15">
        <v>0</v>
      </c>
      <c r="O376" s="15">
        <v>1.0549242424242424</v>
      </c>
      <c r="P376" s="15">
        <v>0</v>
      </c>
    </row>
    <row r="377" spans="1:16" x14ac:dyDescent="0.25">
      <c r="A377" s="12">
        <v>35285247</v>
      </c>
      <c r="B377" s="13" t="s">
        <v>2696</v>
      </c>
      <c r="C377" s="14" t="s">
        <v>1045</v>
      </c>
      <c r="D377" s="14" t="s">
        <v>2690</v>
      </c>
      <c r="E377" s="14" t="s">
        <v>1047</v>
      </c>
      <c r="F377" s="15">
        <v>0.30378787878787877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4">
        <v>0</v>
      </c>
      <c r="M377" s="14">
        <v>0</v>
      </c>
      <c r="N377" s="15">
        <v>0</v>
      </c>
      <c r="O377" s="15">
        <v>0.30378787878787877</v>
      </c>
      <c r="P377" s="15">
        <v>0</v>
      </c>
    </row>
    <row r="378" spans="1:16" x14ac:dyDescent="0.25">
      <c r="A378" s="12">
        <v>35285248</v>
      </c>
      <c r="B378" s="13" t="s">
        <v>2697</v>
      </c>
      <c r="C378" s="14" t="s">
        <v>1045</v>
      </c>
      <c r="D378" s="14" t="s">
        <v>2690</v>
      </c>
      <c r="E378" s="14" t="s">
        <v>1047</v>
      </c>
      <c r="F378" s="15">
        <v>1.4609848484848484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  <c r="L378" s="14">
        <v>0</v>
      </c>
      <c r="M378" s="14">
        <v>0</v>
      </c>
      <c r="N378" s="15">
        <v>0</v>
      </c>
      <c r="O378" s="15">
        <v>1.4609848484848484</v>
      </c>
      <c r="P378" s="15">
        <v>0</v>
      </c>
    </row>
    <row r="379" spans="1:16" x14ac:dyDescent="0.25">
      <c r="A379" s="12">
        <v>35285249</v>
      </c>
      <c r="B379" s="13" t="s">
        <v>2698</v>
      </c>
      <c r="C379" s="14" t="s">
        <v>1045</v>
      </c>
      <c r="D379" s="14" t="s">
        <v>2690</v>
      </c>
      <c r="E379" s="14" t="s">
        <v>1047</v>
      </c>
      <c r="F379" s="15">
        <v>9.0151515151515149E-2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4">
        <v>0</v>
      </c>
      <c r="M379" s="14">
        <v>9.0151515151515149E-2</v>
      </c>
      <c r="N379" s="15">
        <v>0</v>
      </c>
      <c r="O379" s="15">
        <v>0</v>
      </c>
      <c r="P379" s="15">
        <v>0</v>
      </c>
    </row>
    <row r="380" spans="1:16" x14ac:dyDescent="0.25">
      <c r="A380" s="12">
        <v>35285250</v>
      </c>
      <c r="B380" s="13" t="s">
        <v>2699</v>
      </c>
      <c r="C380" s="14" t="s">
        <v>1045</v>
      </c>
      <c r="D380" s="14" t="s">
        <v>2690</v>
      </c>
      <c r="E380" s="14" t="s">
        <v>1047</v>
      </c>
      <c r="F380" s="15">
        <v>0.51704545454545459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14">
        <v>0</v>
      </c>
      <c r="M380" s="14">
        <v>0</v>
      </c>
      <c r="N380" s="15">
        <v>0</v>
      </c>
      <c r="O380" s="15">
        <v>0.51704545454545459</v>
      </c>
      <c r="P380" s="15">
        <v>0</v>
      </c>
    </row>
    <row r="381" spans="1:16" x14ac:dyDescent="0.25">
      <c r="A381" s="12">
        <v>35256082</v>
      </c>
      <c r="B381" s="13" t="s">
        <v>2701</v>
      </c>
      <c r="C381" s="14" t="s">
        <v>1045</v>
      </c>
      <c r="D381" s="14" t="s">
        <v>2690</v>
      </c>
      <c r="E381" s="14" t="s">
        <v>1047</v>
      </c>
      <c r="F381" s="15">
        <v>1.1477272727272727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4">
        <v>0</v>
      </c>
      <c r="M381" s="14">
        <v>0</v>
      </c>
      <c r="N381" s="15">
        <v>1.1477272727272727</v>
      </c>
      <c r="O381" s="15">
        <v>0</v>
      </c>
      <c r="P381" s="15">
        <v>0</v>
      </c>
    </row>
    <row r="382" spans="1:16" x14ac:dyDescent="0.25">
      <c r="A382" s="12">
        <v>35256083</v>
      </c>
      <c r="B382" s="13" t="s">
        <v>2702</v>
      </c>
      <c r="C382" s="14" t="s">
        <v>1045</v>
      </c>
      <c r="D382" s="14" t="s">
        <v>2690</v>
      </c>
      <c r="E382" s="14" t="s">
        <v>1047</v>
      </c>
      <c r="F382" s="15">
        <v>8.9015151515151516E-3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4">
        <v>0</v>
      </c>
      <c r="M382" s="14">
        <v>8.9015151515151516E-3</v>
      </c>
      <c r="N382" s="15">
        <v>0</v>
      </c>
      <c r="O382" s="15">
        <v>0</v>
      </c>
      <c r="P382" s="15">
        <v>0</v>
      </c>
    </row>
    <row r="383" spans="1:16" x14ac:dyDescent="0.25">
      <c r="A383" s="12">
        <v>35219589</v>
      </c>
      <c r="B383" s="13" t="s">
        <v>2705</v>
      </c>
      <c r="C383" s="14" t="s">
        <v>901</v>
      </c>
      <c r="D383" s="14" t="s">
        <v>996</v>
      </c>
      <c r="E383" s="14" t="s">
        <v>903</v>
      </c>
      <c r="F383" s="15">
        <v>2.7630681818181819</v>
      </c>
      <c r="G383" s="15">
        <v>0</v>
      </c>
      <c r="H383" s="15">
        <v>0</v>
      </c>
      <c r="I383" s="15">
        <v>0</v>
      </c>
      <c r="J383" s="15">
        <v>0</v>
      </c>
      <c r="K383" s="15">
        <v>2.7630681818181824</v>
      </c>
      <c r="L383" s="14">
        <v>0</v>
      </c>
      <c r="M383" s="14">
        <v>0</v>
      </c>
      <c r="N383" s="15">
        <v>0</v>
      </c>
      <c r="O383" s="15">
        <v>0</v>
      </c>
      <c r="P383" s="15">
        <v>0</v>
      </c>
    </row>
    <row r="384" spans="1:16" x14ac:dyDescent="0.25">
      <c r="A384" s="12">
        <v>35224321</v>
      </c>
      <c r="B384" s="13" t="s">
        <v>2706</v>
      </c>
      <c r="C384" s="14" t="s">
        <v>901</v>
      </c>
      <c r="D384" s="14" t="s">
        <v>996</v>
      </c>
      <c r="E384" s="14" t="s">
        <v>903</v>
      </c>
      <c r="F384" s="15">
        <v>2.405492424242424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4">
        <v>0</v>
      </c>
      <c r="M384" s="14">
        <v>2.405492424242424</v>
      </c>
      <c r="N384" s="15">
        <v>0</v>
      </c>
      <c r="O384" s="15">
        <v>0</v>
      </c>
      <c r="P384" s="15">
        <v>0</v>
      </c>
    </row>
    <row r="385" spans="1:16" x14ac:dyDescent="0.25">
      <c r="A385" s="12">
        <v>35226798</v>
      </c>
      <c r="B385" s="13" t="s">
        <v>2707</v>
      </c>
      <c r="C385" s="14" t="s">
        <v>901</v>
      </c>
      <c r="D385" s="14" t="s">
        <v>996</v>
      </c>
      <c r="E385" s="14" t="s">
        <v>903</v>
      </c>
      <c r="F385" s="15">
        <v>1.7208333333333334</v>
      </c>
      <c r="G385" s="15">
        <v>0</v>
      </c>
      <c r="H385" s="15">
        <v>0</v>
      </c>
      <c r="I385" s="15">
        <v>0</v>
      </c>
      <c r="J385" s="15">
        <v>0</v>
      </c>
      <c r="K385" s="15">
        <v>0</v>
      </c>
      <c r="L385" s="14">
        <v>0</v>
      </c>
      <c r="M385" s="14">
        <v>1.7208333333333334</v>
      </c>
      <c r="N385" s="15">
        <v>0</v>
      </c>
      <c r="O385" s="15">
        <v>0</v>
      </c>
      <c r="P385" s="15">
        <v>0</v>
      </c>
    </row>
    <row r="386" spans="1:16" x14ac:dyDescent="0.25">
      <c r="A386" s="12">
        <v>35226900</v>
      </c>
      <c r="B386" s="13" t="s">
        <v>2709</v>
      </c>
      <c r="C386" s="14" t="s">
        <v>901</v>
      </c>
      <c r="D386" s="14" t="s">
        <v>996</v>
      </c>
      <c r="E386" s="14" t="s">
        <v>903</v>
      </c>
      <c r="F386" s="15">
        <v>0.60871212121212126</v>
      </c>
      <c r="G386" s="15">
        <v>0</v>
      </c>
      <c r="H386" s="15">
        <v>0</v>
      </c>
      <c r="I386" s="15">
        <v>0</v>
      </c>
      <c r="J386" s="15">
        <v>0</v>
      </c>
      <c r="K386" s="15">
        <v>0.60871212121212115</v>
      </c>
      <c r="L386" s="14">
        <v>0</v>
      </c>
      <c r="M386" s="14">
        <v>0</v>
      </c>
      <c r="N386" s="15">
        <v>0</v>
      </c>
      <c r="O386" s="15">
        <v>0</v>
      </c>
      <c r="P386" s="15">
        <v>0</v>
      </c>
    </row>
    <row r="387" spans="1:16" x14ac:dyDescent="0.25">
      <c r="A387" s="12">
        <v>35113101</v>
      </c>
      <c r="B387" s="13" t="s">
        <v>2727</v>
      </c>
      <c r="C387" s="14" t="s">
        <v>2729</v>
      </c>
      <c r="D387" s="14" t="s">
        <v>2730</v>
      </c>
      <c r="E387" s="14" t="s">
        <v>2731</v>
      </c>
      <c r="F387" s="15">
        <v>2.0496212121212123</v>
      </c>
      <c r="G387" s="15">
        <v>0</v>
      </c>
      <c r="H387" s="15">
        <v>0</v>
      </c>
      <c r="I387" s="15">
        <v>2.0496212121212123</v>
      </c>
      <c r="J387" s="15">
        <v>0</v>
      </c>
      <c r="K387" s="15">
        <v>0</v>
      </c>
      <c r="L387" s="14">
        <v>0</v>
      </c>
      <c r="M387" s="14">
        <v>0</v>
      </c>
      <c r="N387" s="15">
        <v>0</v>
      </c>
      <c r="O387" s="15">
        <v>0</v>
      </c>
      <c r="P387" s="15">
        <v>0</v>
      </c>
    </row>
    <row r="388" spans="1:16" x14ac:dyDescent="0.25">
      <c r="A388" s="12">
        <v>35113102</v>
      </c>
      <c r="B388" s="13" t="s">
        <v>2732</v>
      </c>
      <c r="C388" s="14" t="s">
        <v>2729</v>
      </c>
      <c r="D388" s="14" t="s">
        <v>2730</v>
      </c>
      <c r="E388" s="14" t="s">
        <v>2731</v>
      </c>
      <c r="F388" s="15">
        <v>2.2267045454545453</v>
      </c>
      <c r="G388" s="15">
        <v>0</v>
      </c>
      <c r="H388" s="15">
        <v>0</v>
      </c>
      <c r="I388" s="15">
        <v>2.2267045454545449</v>
      </c>
      <c r="J388" s="15">
        <v>0</v>
      </c>
      <c r="K388" s="15">
        <v>0</v>
      </c>
      <c r="L388" s="14">
        <v>0</v>
      </c>
      <c r="M388" s="14">
        <v>0</v>
      </c>
      <c r="N388" s="15">
        <v>0</v>
      </c>
      <c r="O388" s="15">
        <v>0</v>
      </c>
      <c r="P388" s="15">
        <v>0</v>
      </c>
    </row>
    <row r="389" spans="1:16" x14ac:dyDescent="0.25">
      <c r="A389" s="12">
        <v>35415652</v>
      </c>
      <c r="B389" s="13" t="s">
        <v>2752</v>
      </c>
      <c r="C389" s="14" t="s">
        <v>2729</v>
      </c>
      <c r="D389" s="14" t="s">
        <v>2749</v>
      </c>
      <c r="E389" s="14" t="s">
        <v>2731</v>
      </c>
      <c r="F389" s="15">
        <v>0.39000000000000007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4">
        <v>0</v>
      </c>
      <c r="M389" s="14">
        <v>0</v>
      </c>
      <c r="N389" s="15">
        <v>0.39000000000000007</v>
      </c>
      <c r="O389" s="15">
        <v>0</v>
      </c>
      <c r="P389" s="15">
        <v>0</v>
      </c>
    </row>
    <row r="390" spans="1:16" x14ac:dyDescent="0.25">
      <c r="A390" s="12">
        <v>35219260</v>
      </c>
      <c r="B390" s="13" t="s">
        <v>2773</v>
      </c>
      <c r="C390" s="14" t="s">
        <v>2770</v>
      </c>
      <c r="D390" s="14" t="s">
        <v>2771</v>
      </c>
      <c r="E390" s="14" t="s">
        <v>2772</v>
      </c>
      <c r="F390" s="15">
        <v>0.92821969696969697</v>
      </c>
      <c r="G390" s="15">
        <v>0</v>
      </c>
      <c r="H390" s="15">
        <v>0</v>
      </c>
      <c r="I390" s="15">
        <v>0</v>
      </c>
      <c r="J390" s="15">
        <v>0.87803030303030316</v>
      </c>
      <c r="K390" s="15">
        <v>0</v>
      </c>
      <c r="L390" s="14">
        <v>5.0189393939393936E-2</v>
      </c>
      <c r="M390" s="14">
        <v>0</v>
      </c>
      <c r="N390" s="15">
        <v>0</v>
      </c>
      <c r="O390" s="15">
        <v>0</v>
      </c>
      <c r="P390" s="15">
        <v>0</v>
      </c>
    </row>
    <row r="391" spans="1:16" x14ac:dyDescent="0.25">
      <c r="A391" s="12">
        <v>35223039</v>
      </c>
      <c r="B391" s="13" t="s">
        <v>2774</v>
      </c>
      <c r="C391" s="14" t="s">
        <v>2770</v>
      </c>
      <c r="D391" s="14" t="s">
        <v>2775</v>
      </c>
      <c r="E391" s="14" t="s">
        <v>2772</v>
      </c>
      <c r="F391" s="15">
        <v>6.2878787878787881E-2</v>
      </c>
      <c r="G391" s="15">
        <v>0</v>
      </c>
      <c r="H391" s="15">
        <v>0</v>
      </c>
      <c r="I391" s="15">
        <v>0</v>
      </c>
      <c r="J391" s="15">
        <v>0</v>
      </c>
      <c r="K391" s="15">
        <v>6.2878787878787881E-2</v>
      </c>
      <c r="L391" s="14">
        <v>0</v>
      </c>
      <c r="M391" s="14">
        <v>0</v>
      </c>
      <c r="N391" s="15">
        <v>0</v>
      </c>
      <c r="O391" s="15">
        <v>0</v>
      </c>
      <c r="P391" s="15">
        <v>0</v>
      </c>
    </row>
    <row r="392" spans="1:16" x14ac:dyDescent="0.25">
      <c r="A392" s="12">
        <v>35129944</v>
      </c>
      <c r="B392" s="13" t="s">
        <v>2791</v>
      </c>
      <c r="C392" s="14" t="s">
        <v>2792</v>
      </c>
      <c r="D392" s="14" t="s">
        <v>2793</v>
      </c>
      <c r="E392" s="14" t="s">
        <v>2794</v>
      </c>
      <c r="F392" s="15">
        <v>0.68503787878787881</v>
      </c>
      <c r="G392" s="15">
        <v>0</v>
      </c>
      <c r="H392" s="15">
        <v>0</v>
      </c>
      <c r="I392" s="15">
        <v>0</v>
      </c>
      <c r="J392" s="15">
        <v>0</v>
      </c>
      <c r="K392" s="15">
        <v>0.6850378787878787</v>
      </c>
      <c r="L392" s="14">
        <v>0</v>
      </c>
      <c r="M392" s="14">
        <v>0</v>
      </c>
      <c r="N392" s="15">
        <v>0</v>
      </c>
      <c r="O392" s="15">
        <v>0</v>
      </c>
      <c r="P392" s="15">
        <v>0</v>
      </c>
    </row>
    <row r="393" spans="1:16" x14ac:dyDescent="0.25">
      <c r="A393" s="12">
        <v>35072146</v>
      </c>
      <c r="B393" s="13" t="s">
        <v>2800</v>
      </c>
      <c r="C393" s="14" t="s">
        <v>2792</v>
      </c>
      <c r="D393" s="14" t="s">
        <v>1163</v>
      </c>
      <c r="E393" s="14" t="s">
        <v>1164</v>
      </c>
      <c r="F393" s="15">
        <v>0.69772727272727275</v>
      </c>
      <c r="G393" s="15">
        <v>0</v>
      </c>
      <c r="H393" s="15">
        <v>0.69772727272727286</v>
      </c>
      <c r="I393" s="15">
        <v>0</v>
      </c>
      <c r="J393" s="15">
        <v>0</v>
      </c>
      <c r="K393" s="15">
        <v>0</v>
      </c>
      <c r="L393" s="14">
        <v>0</v>
      </c>
      <c r="M393" s="14">
        <v>0</v>
      </c>
      <c r="N393" s="15">
        <v>0</v>
      </c>
      <c r="O393" s="15">
        <v>0</v>
      </c>
      <c r="P393" s="15">
        <v>0</v>
      </c>
    </row>
    <row r="394" spans="1:16" x14ac:dyDescent="0.25">
      <c r="A394" s="12">
        <v>35085538</v>
      </c>
      <c r="B394" s="13" t="s">
        <v>2801</v>
      </c>
      <c r="C394" s="14" t="s">
        <v>2792</v>
      </c>
      <c r="D394" s="14" t="s">
        <v>1163</v>
      </c>
      <c r="E394" s="14" t="s">
        <v>1164</v>
      </c>
      <c r="F394" s="15">
        <v>1.9721590909090909</v>
      </c>
      <c r="G394" s="15">
        <v>0</v>
      </c>
      <c r="H394" s="15">
        <v>0.87196969696969695</v>
      </c>
      <c r="I394" s="15">
        <v>1.1001893939393939</v>
      </c>
      <c r="J394" s="15">
        <v>0</v>
      </c>
      <c r="K394" s="15">
        <v>0</v>
      </c>
      <c r="L394" s="14">
        <v>0</v>
      </c>
      <c r="M394" s="14">
        <v>0</v>
      </c>
      <c r="N394" s="15">
        <v>0</v>
      </c>
      <c r="O394" s="15">
        <v>0</v>
      </c>
      <c r="P394" s="15">
        <v>0</v>
      </c>
    </row>
    <row r="395" spans="1:16" x14ac:dyDescent="0.25">
      <c r="A395" s="12">
        <v>35085539</v>
      </c>
      <c r="B395" s="13" t="s">
        <v>2802</v>
      </c>
      <c r="C395" s="14" t="s">
        <v>2792</v>
      </c>
      <c r="D395" s="14" t="s">
        <v>1163</v>
      </c>
      <c r="E395" s="14" t="s">
        <v>1164</v>
      </c>
      <c r="F395" s="15">
        <v>1.9431818181818181</v>
      </c>
      <c r="G395" s="15">
        <v>0</v>
      </c>
      <c r="H395" s="15">
        <v>1.2410984848484852</v>
      </c>
      <c r="I395" s="15">
        <v>0.70208333333333328</v>
      </c>
      <c r="J395" s="15">
        <v>0</v>
      </c>
      <c r="K395" s="15">
        <v>0</v>
      </c>
      <c r="L395" s="14">
        <v>0</v>
      </c>
      <c r="M395" s="14">
        <v>0</v>
      </c>
      <c r="N395" s="15">
        <v>0</v>
      </c>
      <c r="O395" s="15">
        <v>0</v>
      </c>
      <c r="P395" s="15">
        <v>0</v>
      </c>
    </row>
    <row r="396" spans="1:16" x14ac:dyDescent="0.25">
      <c r="A396" s="12">
        <v>35085681</v>
      </c>
      <c r="B396" s="13" t="s">
        <v>2803</v>
      </c>
      <c r="C396" s="14" t="s">
        <v>2792</v>
      </c>
      <c r="D396" s="14" t="s">
        <v>1163</v>
      </c>
      <c r="E396" s="14" t="s">
        <v>1164</v>
      </c>
      <c r="F396" s="15">
        <v>0.55568181818181817</v>
      </c>
      <c r="G396" s="15">
        <v>0</v>
      </c>
      <c r="H396" s="15">
        <v>0.55568181818181817</v>
      </c>
      <c r="I396" s="15">
        <v>0</v>
      </c>
      <c r="J396" s="15">
        <v>0</v>
      </c>
      <c r="K396" s="15">
        <v>0</v>
      </c>
      <c r="L396" s="14">
        <v>0</v>
      </c>
      <c r="M396" s="14">
        <v>0</v>
      </c>
      <c r="N396" s="15">
        <v>0</v>
      </c>
      <c r="O396" s="15">
        <v>0</v>
      </c>
      <c r="P396" s="15">
        <v>0</v>
      </c>
    </row>
    <row r="397" spans="1:16" x14ac:dyDescent="0.25">
      <c r="A397" s="12">
        <v>35031139</v>
      </c>
      <c r="B397" s="13" t="s">
        <v>2806</v>
      </c>
      <c r="C397" s="14" t="s">
        <v>1157</v>
      </c>
      <c r="D397" s="14" t="s">
        <v>1158</v>
      </c>
      <c r="E397" s="14" t="s">
        <v>1159</v>
      </c>
      <c r="F397" s="15">
        <v>1.5181818181818181</v>
      </c>
      <c r="G397" s="15">
        <v>0</v>
      </c>
      <c r="H397" s="15">
        <v>1.5181818181818183</v>
      </c>
      <c r="I397" s="15">
        <v>0</v>
      </c>
      <c r="J397" s="15">
        <v>0</v>
      </c>
      <c r="K397" s="15">
        <v>0</v>
      </c>
      <c r="L397" s="14">
        <v>0</v>
      </c>
      <c r="M397" s="14">
        <v>0</v>
      </c>
      <c r="N397" s="15">
        <v>0</v>
      </c>
      <c r="O397" s="15">
        <v>0</v>
      </c>
      <c r="P397" s="15">
        <v>0</v>
      </c>
    </row>
    <row r="398" spans="1:16" x14ac:dyDescent="0.25">
      <c r="A398" s="12">
        <v>35362685</v>
      </c>
      <c r="B398" s="13" t="s">
        <v>2807</v>
      </c>
      <c r="C398" s="14" t="s">
        <v>2493</v>
      </c>
      <c r="D398" s="14" t="s">
        <v>2808</v>
      </c>
      <c r="E398" s="14" t="s">
        <v>2495</v>
      </c>
      <c r="F398" s="15">
        <v>0.42708333333333331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4">
        <v>0</v>
      </c>
      <c r="M398" s="14">
        <v>0.42708333333333331</v>
      </c>
      <c r="N398" s="15">
        <v>0</v>
      </c>
      <c r="O398" s="15">
        <v>0</v>
      </c>
      <c r="P398" s="15">
        <v>0</v>
      </c>
    </row>
    <row r="399" spans="1:16" x14ac:dyDescent="0.25">
      <c r="A399" s="12">
        <v>35279121</v>
      </c>
      <c r="B399" s="13" t="s">
        <v>2812</v>
      </c>
      <c r="C399" s="14" t="s">
        <v>2493</v>
      </c>
      <c r="D399" s="14" t="s">
        <v>2808</v>
      </c>
      <c r="E399" s="14" t="s">
        <v>2495</v>
      </c>
      <c r="F399" s="15">
        <v>0.15662878787878787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4">
        <v>0.13806818181818181</v>
      </c>
      <c r="M399" s="14">
        <v>1.8560606060606055E-2</v>
      </c>
      <c r="N399" s="15">
        <v>0</v>
      </c>
      <c r="O399" s="15">
        <v>0</v>
      </c>
      <c r="P399" s="15">
        <v>0</v>
      </c>
    </row>
    <row r="400" spans="1:16" x14ac:dyDescent="0.25">
      <c r="A400" s="12">
        <v>35279122</v>
      </c>
      <c r="B400" s="13" t="s">
        <v>2813</v>
      </c>
      <c r="C400" s="14" t="s">
        <v>2493</v>
      </c>
      <c r="D400" s="14" t="s">
        <v>2808</v>
      </c>
      <c r="E400" s="14" t="s">
        <v>2495</v>
      </c>
      <c r="F400" s="15">
        <v>0.83598484848484844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4">
        <v>0</v>
      </c>
      <c r="M400" s="14">
        <v>0.83598484848484844</v>
      </c>
      <c r="N400" s="15">
        <v>0</v>
      </c>
      <c r="O400" s="15">
        <v>0</v>
      </c>
      <c r="P400" s="15">
        <v>0</v>
      </c>
    </row>
    <row r="401" spans="1:16" x14ac:dyDescent="0.25">
      <c r="A401" s="12">
        <v>35250578</v>
      </c>
      <c r="B401" s="13" t="s">
        <v>2815</v>
      </c>
      <c r="C401" s="14" t="s">
        <v>2493</v>
      </c>
      <c r="D401" s="14" t="s">
        <v>2808</v>
      </c>
      <c r="E401" s="14" t="s">
        <v>2495</v>
      </c>
      <c r="F401" s="15">
        <v>2.1630681818181818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4">
        <v>0</v>
      </c>
      <c r="M401" s="14">
        <v>2.1630681818181818</v>
      </c>
      <c r="N401" s="15">
        <v>0</v>
      </c>
      <c r="O401" s="15">
        <v>0</v>
      </c>
      <c r="P401" s="15">
        <v>0</v>
      </c>
    </row>
    <row r="402" spans="1:16" x14ac:dyDescent="0.25">
      <c r="A402" s="12">
        <v>35094513</v>
      </c>
      <c r="B402" s="13" t="s">
        <v>2816</v>
      </c>
      <c r="C402" s="14" t="s">
        <v>1153</v>
      </c>
      <c r="D402" s="14" t="s">
        <v>2817</v>
      </c>
      <c r="E402" s="14" t="s">
        <v>1155</v>
      </c>
      <c r="F402" s="15">
        <v>1.7242424242424241</v>
      </c>
      <c r="G402" s="15">
        <v>0</v>
      </c>
      <c r="H402" s="15">
        <v>0</v>
      </c>
      <c r="I402" s="15">
        <v>0</v>
      </c>
      <c r="J402" s="15">
        <v>0</v>
      </c>
      <c r="K402" s="15">
        <v>1.4829545454545452</v>
      </c>
      <c r="L402" s="14">
        <v>0.24128787878787894</v>
      </c>
      <c r="M402" s="14">
        <v>2.7755575615628914E-17</v>
      </c>
      <c r="N402" s="15">
        <v>0</v>
      </c>
      <c r="O402" s="15">
        <v>0</v>
      </c>
      <c r="P402" s="15">
        <v>0</v>
      </c>
    </row>
    <row r="403" spans="1:16" x14ac:dyDescent="0.25">
      <c r="A403" s="12">
        <v>35424128</v>
      </c>
      <c r="B403" s="13" t="s">
        <v>2820</v>
      </c>
      <c r="C403" s="14" t="s">
        <v>1153</v>
      </c>
      <c r="D403" s="14" t="s">
        <v>2819</v>
      </c>
      <c r="E403" s="14" t="s">
        <v>1155</v>
      </c>
      <c r="F403" s="15">
        <v>5.0000000000000001E-3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4">
        <v>0</v>
      </c>
      <c r="M403" s="14">
        <v>0</v>
      </c>
      <c r="N403" s="15">
        <v>0</v>
      </c>
      <c r="O403" s="15">
        <v>5.0000000000000001E-3</v>
      </c>
      <c r="P403" s="15">
        <v>0</v>
      </c>
    </row>
    <row r="404" spans="1:16" x14ac:dyDescent="0.25">
      <c r="A404" s="12">
        <v>35053033</v>
      </c>
      <c r="B404" s="13" t="s">
        <v>2831</v>
      </c>
      <c r="C404" s="14" t="s">
        <v>2833</v>
      </c>
      <c r="D404" s="14" t="s">
        <v>2834</v>
      </c>
      <c r="E404" s="14" t="s">
        <v>2835</v>
      </c>
      <c r="F404" s="15">
        <v>5.9041666666666668</v>
      </c>
      <c r="G404" s="15">
        <v>0</v>
      </c>
      <c r="H404" s="15">
        <v>0</v>
      </c>
      <c r="I404" s="15">
        <v>5.9041666666666677</v>
      </c>
      <c r="J404" s="15">
        <v>0</v>
      </c>
      <c r="K404" s="15">
        <v>0</v>
      </c>
      <c r="L404" s="14">
        <v>0</v>
      </c>
      <c r="M404" s="14">
        <v>0</v>
      </c>
      <c r="N404" s="15">
        <v>0</v>
      </c>
      <c r="O404" s="15">
        <v>0</v>
      </c>
      <c r="P404" s="15">
        <v>0</v>
      </c>
    </row>
    <row r="405" spans="1:16" x14ac:dyDescent="0.25">
      <c r="A405" s="12">
        <v>35231543</v>
      </c>
      <c r="B405" s="13" t="s">
        <v>2841</v>
      </c>
      <c r="C405" s="14" t="s">
        <v>2838</v>
      </c>
      <c r="D405" s="14" t="s">
        <v>2839</v>
      </c>
      <c r="E405" s="14" t="s">
        <v>2840</v>
      </c>
      <c r="F405" s="15">
        <v>0.1337121212121212</v>
      </c>
      <c r="G405" s="15">
        <v>0</v>
      </c>
      <c r="H405" s="15">
        <v>0</v>
      </c>
      <c r="I405" s="15">
        <v>0</v>
      </c>
      <c r="J405" s="15">
        <v>0</v>
      </c>
      <c r="K405" s="15">
        <v>0.1337121212121212</v>
      </c>
      <c r="L405" s="14">
        <v>0</v>
      </c>
      <c r="M405" s="14">
        <v>0</v>
      </c>
      <c r="N405" s="15">
        <v>0</v>
      </c>
      <c r="O405" s="15">
        <v>0</v>
      </c>
      <c r="P405" s="15">
        <v>0</v>
      </c>
    </row>
    <row r="406" spans="1:16" x14ac:dyDescent="0.25">
      <c r="A406" s="12">
        <v>35231544</v>
      </c>
      <c r="B406" s="13" t="s">
        <v>2842</v>
      </c>
      <c r="C406" s="14" t="s">
        <v>2838</v>
      </c>
      <c r="D406" s="14" t="s">
        <v>2839</v>
      </c>
      <c r="E406" s="14" t="s">
        <v>2840</v>
      </c>
      <c r="F406" s="15">
        <v>1.1009469696969696</v>
      </c>
      <c r="G406" s="15">
        <v>0</v>
      </c>
      <c r="H406" s="15">
        <v>0</v>
      </c>
      <c r="I406" s="15">
        <v>0</v>
      </c>
      <c r="J406" s="15">
        <v>1.1009469696969696</v>
      </c>
      <c r="K406" s="15">
        <v>0</v>
      </c>
      <c r="L406" s="14">
        <v>0</v>
      </c>
      <c r="M406" s="14">
        <v>0</v>
      </c>
      <c r="N406" s="15">
        <v>0</v>
      </c>
      <c r="O406" s="15">
        <v>0</v>
      </c>
      <c r="P406" s="15">
        <v>0</v>
      </c>
    </row>
    <row r="407" spans="1:16" x14ac:dyDescent="0.25">
      <c r="A407" s="12">
        <v>35335288</v>
      </c>
      <c r="B407" s="13" t="s">
        <v>2862</v>
      </c>
      <c r="C407" s="14" t="s">
        <v>1089</v>
      </c>
      <c r="D407" s="14" t="s">
        <v>1090</v>
      </c>
      <c r="E407" s="14" t="s">
        <v>1091</v>
      </c>
      <c r="F407" s="15">
        <v>1.3799242424242424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4">
        <v>0</v>
      </c>
      <c r="M407" s="14">
        <v>0</v>
      </c>
      <c r="N407" s="15">
        <v>1.3799242424242424</v>
      </c>
      <c r="O407" s="15">
        <v>0</v>
      </c>
      <c r="P407" s="15">
        <v>0</v>
      </c>
    </row>
    <row r="408" spans="1:16" x14ac:dyDescent="0.25">
      <c r="A408" s="12">
        <v>35250577</v>
      </c>
      <c r="B408" s="13" t="s">
        <v>2874</v>
      </c>
      <c r="C408" s="14" t="s">
        <v>1153</v>
      </c>
      <c r="D408" s="14" t="s">
        <v>2875</v>
      </c>
      <c r="E408" s="14" t="s">
        <v>1155</v>
      </c>
      <c r="F408" s="15">
        <v>4.0285984848484846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4">
        <v>0.19829545454545455</v>
      </c>
      <c r="M408" s="14">
        <v>3.8303030303030301</v>
      </c>
      <c r="N408" s="15">
        <v>0</v>
      </c>
      <c r="O408" s="15">
        <v>0</v>
      </c>
      <c r="P408" s="15">
        <v>0</v>
      </c>
    </row>
    <row r="409" spans="1:16" x14ac:dyDescent="0.25">
      <c r="A409" s="12">
        <v>35426040</v>
      </c>
      <c r="B409" s="13" t="s">
        <v>2876</v>
      </c>
      <c r="C409" s="14" t="s">
        <v>1153</v>
      </c>
      <c r="D409" s="14" t="s">
        <v>2875</v>
      </c>
      <c r="E409" s="14" t="s">
        <v>1155</v>
      </c>
      <c r="F409" s="15">
        <v>0.16231060606060607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4">
        <v>0</v>
      </c>
      <c r="M409" s="14">
        <v>0</v>
      </c>
      <c r="N409" s="15">
        <v>0.16231060606060607</v>
      </c>
      <c r="O409" s="15">
        <v>0</v>
      </c>
      <c r="P409" s="15">
        <v>0</v>
      </c>
    </row>
    <row r="410" spans="1:16" x14ac:dyDescent="0.25">
      <c r="A410" s="12">
        <v>35337306</v>
      </c>
      <c r="B410" s="13" t="s">
        <v>2877</v>
      </c>
      <c r="C410" s="14" t="s">
        <v>1153</v>
      </c>
      <c r="D410" s="14" t="s">
        <v>2875</v>
      </c>
      <c r="E410" s="14" t="s">
        <v>1155</v>
      </c>
      <c r="F410" s="15">
        <v>9.8484848484848477E-3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  <c r="L410" s="14">
        <v>0</v>
      </c>
      <c r="M410" s="14">
        <v>9.8484848484848477E-3</v>
      </c>
      <c r="N410" s="15">
        <v>0</v>
      </c>
      <c r="O410" s="15">
        <v>0</v>
      </c>
      <c r="P410" s="15">
        <v>0</v>
      </c>
    </row>
    <row r="411" spans="1:16" x14ac:dyDescent="0.25">
      <c r="A411" s="12">
        <v>35284365</v>
      </c>
      <c r="B411" s="13" t="s">
        <v>2879</v>
      </c>
      <c r="C411" s="14" t="s">
        <v>1153</v>
      </c>
      <c r="D411" s="14" t="s">
        <v>2875</v>
      </c>
      <c r="E411" s="14" t="s">
        <v>1155</v>
      </c>
      <c r="F411" s="15">
        <v>7.4242424242424249E-2</v>
      </c>
      <c r="G411" s="15">
        <v>0</v>
      </c>
      <c r="H411" s="15">
        <v>0</v>
      </c>
      <c r="I411" s="15">
        <v>0</v>
      </c>
      <c r="J411" s="15">
        <v>0</v>
      </c>
      <c r="K411" s="15">
        <v>0</v>
      </c>
      <c r="L411" s="14">
        <v>0</v>
      </c>
      <c r="M411" s="14">
        <v>7.4242424242424249E-2</v>
      </c>
      <c r="N411" s="15">
        <v>0</v>
      </c>
      <c r="O411" s="15">
        <v>0</v>
      </c>
      <c r="P411" s="15">
        <v>0</v>
      </c>
    </row>
    <row r="412" spans="1:16" x14ac:dyDescent="0.25">
      <c r="A412" s="12">
        <v>74022390</v>
      </c>
      <c r="B412" s="13" t="s">
        <v>2892</v>
      </c>
      <c r="C412" s="14" t="s">
        <v>1278</v>
      </c>
      <c r="D412" s="14" t="s">
        <v>2893</v>
      </c>
      <c r="E412" s="14" t="s">
        <v>1280</v>
      </c>
      <c r="F412" s="15">
        <v>0.96742424242424241</v>
      </c>
      <c r="G412" s="15">
        <v>0</v>
      </c>
      <c r="H412" s="15">
        <v>0</v>
      </c>
      <c r="I412" s="15">
        <v>0.9674242424242423</v>
      </c>
      <c r="J412" s="15">
        <v>0</v>
      </c>
      <c r="K412" s="15">
        <v>0</v>
      </c>
      <c r="L412" s="14">
        <v>0</v>
      </c>
      <c r="M412" s="14">
        <v>0</v>
      </c>
      <c r="N412" s="15">
        <v>0</v>
      </c>
      <c r="O412" s="15">
        <v>0</v>
      </c>
      <c r="P412" s="15">
        <v>0</v>
      </c>
    </row>
    <row r="413" spans="1:16" x14ac:dyDescent="0.25">
      <c r="A413" s="12">
        <v>35085393</v>
      </c>
      <c r="B413" s="13" t="s">
        <v>2894</v>
      </c>
      <c r="C413" s="14" t="s">
        <v>1278</v>
      </c>
      <c r="D413" s="14" t="s">
        <v>2893</v>
      </c>
      <c r="E413" s="14" t="s">
        <v>1280</v>
      </c>
      <c r="F413" s="15">
        <v>0.35435606060606062</v>
      </c>
      <c r="G413" s="15">
        <v>0</v>
      </c>
      <c r="H413" s="15">
        <v>0.35435606060606062</v>
      </c>
      <c r="I413" s="15">
        <v>0</v>
      </c>
      <c r="J413" s="15">
        <v>0</v>
      </c>
      <c r="K413" s="15">
        <v>0</v>
      </c>
      <c r="L413" s="14">
        <v>0</v>
      </c>
      <c r="M413" s="14">
        <v>0</v>
      </c>
      <c r="N413" s="15">
        <v>0</v>
      </c>
      <c r="O413" s="15">
        <v>0</v>
      </c>
      <c r="P413" s="15">
        <v>0</v>
      </c>
    </row>
    <row r="414" spans="1:16" x14ac:dyDescent="0.25">
      <c r="A414" s="12">
        <v>35085532</v>
      </c>
      <c r="B414" s="13" t="s">
        <v>2896</v>
      </c>
      <c r="C414" s="14" t="s">
        <v>1278</v>
      </c>
      <c r="D414" s="14" t="s">
        <v>2893</v>
      </c>
      <c r="E414" s="14" t="s">
        <v>1280</v>
      </c>
      <c r="F414" s="15">
        <v>1.1265151515151515</v>
      </c>
      <c r="G414" s="15">
        <v>0</v>
      </c>
      <c r="H414" s="15">
        <v>1.1265151515151515</v>
      </c>
      <c r="I414" s="15">
        <v>0</v>
      </c>
      <c r="J414" s="15">
        <v>0</v>
      </c>
      <c r="K414" s="15">
        <v>0</v>
      </c>
      <c r="L414" s="14">
        <v>0</v>
      </c>
      <c r="M414" s="14">
        <v>0</v>
      </c>
      <c r="N414" s="15">
        <v>0</v>
      </c>
      <c r="O414" s="15">
        <v>0</v>
      </c>
      <c r="P414" s="15">
        <v>0</v>
      </c>
    </row>
    <row r="415" spans="1:16" x14ac:dyDescent="0.25">
      <c r="A415" s="12">
        <v>35085533</v>
      </c>
      <c r="B415" s="13" t="s">
        <v>2897</v>
      </c>
      <c r="C415" s="14" t="s">
        <v>1278</v>
      </c>
      <c r="D415" s="14" t="s">
        <v>2893</v>
      </c>
      <c r="E415" s="14" t="s">
        <v>1280</v>
      </c>
      <c r="F415" s="15">
        <v>1.0160984848484849</v>
      </c>
      <c r="G415" s="15">
        <v>0</v>
      </c>
      <c r="H415" s="15">
        <v>1.0160984848484849</v>
      </c>
      <c r="I415" s="15">
        <v>0</v>
      </c>
      <c r="J415" s="15">
        <v>0</v>
      </c>
      <c r="K415" s="15">
        <v>0</v>
      </c>
      <c r="L415" s="14">
        <v>0</v>
      </c>
      <c r="M415" s="14">
        <v>0</v>
      </c>
      <c r="N415" s="15">
        <v>0</v>
      </c>
      <c r="O415" s="15">
        <v>0</v>
      </c>
      <c r="P415" s="15">
        <v>0</v>
      </c>
    </row>
    <row r="416" spans="1:16" x14ac:dyDescent="0.25">
      <c r="A416" s="12">
        <v>35085534</v>
      </c>
      <c r="B416" s="13" t="s">
        <v>2898</v>
      </c>
      <c r="C416" s="14" t="s">
        <v>1278</v>
      </c>
      <c r="D416" s="14" t="s">
        <v>2893</v>
      </c>
      <c r="E416" s="14" t="s">
        <v>1280</v>
      </c>
      <c r="F416" s="15">
        <v>0.79374999999999996</v>
      </c>
      <c r="G416" s="15">
        <v>0</v>
      </c>
      <c r="H416" s="15">
        <v>6.9696969696969702E-2</v>
      </c>
      <c r="I416" s="15">
        <v>0.72405303030303025</v>
      </c>
      <c r="J416" s="15">
        <v>0</v>
      </c>
      <c r="K416" s="15">
        <v>0</v>
      </c>
      <c r="L416" s="14">
        <v>0</v>
      </c>
      <c r="M416" s="14">
        <v>0</v>
      </c>
      <c r="N416" s="15">
        <v>0</v>
      </c>
      <c r="O416" s="15">
        <v>0</v>
      </c>
      <c r="P416" s="15">
        <v>0</v>
      </c>
    </row>
    <row r="417" spans="1:16" x14ac:dyDescent="0.25">
      <c r="A417" s="12">
        <v>35085535</v>
      </c>
      <c r="B417" s="13" t="s">
        <v>2899</v>
      </c>
      <c r="C417" s="14" t="s">
        <v>1278</v>
      </c>
      <c r="D417" s="14" t="s">
        <v>2893</v>
      </c>
      <c r="E417" s="14" t="s">
        <v>1280</v>
      </c>
      <c r="F417" s="15">
        <v>1.665340909090909</v>
      </c>
      <c r="G417" s="15">
        <v>0</v>
      </c>
      <c r="H417" s="15">
        <v>0</v>
      </c>
      <c r="I417" s="15">
        <v>1.665340909090909</v>
      </c>
      <c r="J417" s="15">
        <v>0</v>
      </c>
      <c r="K417" s="15">
        <v>0</v>
      </c>
      <c r="L417" s="14">
        <v>0</v>
      </c>
      <c r="M417" s="14">
        <v>0</v>
      </c>
      <c r="N417" s="15">
        <v>0</v>
      </c>
      <c r="O417" s="15">
        <v>0</v>
      </c>
      <c r="P417" s="15">
        <v>0</v>
      </c>
    </row>
    <row r="418" spans="1:16" x14ac:dyDescent="0.25">
      <c r="A418" s="12">
        <v>35085536</v>
      </c>
      <c r="B418" s="13" t="s">
        <v>2900</v>
      </c>
      <c r="C418" s="14" t="s">
        <v>1278</v>
      </c>
      <c r="D418" s="14" t="s">
        <v>2893</v>
      </c>
      <c r="E418" s="14" t="s">
        <v>1280</v>
      </c>
      <c r="F418" s="15">
        <v>1.3276515151515151</v>
      </c>
      <c r="G418" s="15">
        <v>0</v>
      </c>
      <c r="H418" s="15">
        <v>1.3276515151515154</v>
      </c>
      <c r="I418" s="15">
        <v>0</v>
      </c>
      <c r="J418" s="15">
        <v>0</v>
      </c>
      <c r="K418" s="15">
        <v>0</v>
      </c>
      <c r="L418" s="14">
        <v>0</v>
      </c>
      <c r="M418" s="14">
        <v>0</v>
      </c>
      <c r="N418" s="15">
        <v>0</v>
      </c>
      <c r="O418" s="15">
        <v>0</v>
      </c>
      <c r="P418" s="15">
        <v>0</v>
      </c>
    </row>
    <row r="419" spans="1:16" x14ac:dyDescent="0.25">
      <c r="A419" s="12">
        <v>35085537</v>
      </c>
      <c r="B419" s="13" t="s">
        <v>2901</v>
      </c>
      <c r="C419" s="14" t="s">
        <v>1278</v>
      </c>
      <c r="D419" s="14" t="s">
        <v>2893</v>
      </c>
      <c r="E419" s="14" t="s">
        <v>1280</v>
      </c>
      <c r="F419" s="15">
        <v>0.71060606060606057</v>
      </c>
      <c r="G419" s="15">
        <v>0</v>
      </c>
      <c r="H419" s="15">
        <v>0.59166666666666667</v>
      </c>
      <c r="I419" s="15">
        <v>0.11893939393939394</v>
      </c>
      <c r="J419" s="15">
        <v>0</v>
      </c>
      <c r="K419" s="15">
        <v>0</v>
      </c>
      <c r="L419" s="14">
        <v>0</v>
      </c>
      <c r="M419" s="14">
        <v>0</v>
      </c>
      <c r="N419" s="15">
        <v>0</v>
      </c>
      <c r="O419" s="15">
        <v>0</v>
      </c>
      <c r="P419" s="15">
        <v>0</v>
      </c>
    </row>
    <row r="420" spans="1:16" x14ac:dyDescent="0.25">
      <c r="A420" s="12">
        <v>35223026</v>
      </c>
      <c r="B420" s="13" t="s">
        <v>2906</v>
      </c>
      <c r="C420" s="14" t="s">
        <v>1278</v>
      </c>
      <c r="D420" s="14" t="s">
        <v>2903</v>
      </c>
      <c r="E420" s="14" t="s">
        <v>1280</v>
      </c>
      <c r="F420" s="15">
        <v>7.9545454545454544E-2</v>
      </c>
      <c r="G420" s="15">
        <v>0</v>
      </c>
      <c r="H420" s="15">
        <v>0</v>
      </c>
      <c r="I420" s="15">
        <v>0</v>
      </c>
      <c r="J420" s="15">
        <v>0</v>
      </c>
      <c r="K420" s="15">
        <v>7.9545454545454544E-2</v>
      </c>
      <c r="L420" s="14">
        <v>0</v>
      </c>
      <c r="M420" s="14">
        <v>0</v>
      </c>
      <c r="N420" s="15">
        <v>0</v>
      </c>
      <c r="O420" s="15">
        <v>0</v>
      </c>
      <c r="P420" s="15">
        <v>0</v>
      </c>
    </row>
    <row r="421" spans="1:16" x14ac:dyDescent="0.25">
      <c r="A421" s="12">
        <v>35223027</v>
      </c>
      <c r="B421" s="13" t="s">
        <v>2907</v>
      </c>
      <c r="C421" s="14" t="s">
        <v>1278</v>
      </c>
      <c r="D421" s="14" t="s">
        <v>2903</v>
      </c>
      <c r="E421" s="14" t="s">
        <v>1280</v>
      </c>
      <c r="F421" s="15">
        <v>1.7458333333333333</v>
      </c>
      <c r="G421" s="15">
        <v>0</v>
      </c>
      <c r="H421" s="15">
        <v>0</v>
      </c>
      <c r="I421" s="15">
        <v>0</v>
      </c>
      <c r="J421" s="15">
        <v>0.35909090909090907</v>
      </c>
      <c r="K421" s="15">
        <v>1.3867424242424244</v>
      </c>
      <c r="L421" s="14">
        <v>0</v>
      </c>
      <c r="M421" s="14">
        <v>0</v>
      </c>
      <c r="N421" s="15">
        <v>0</v>
      </c>
      <c r="O421" s="15">
        <v>0</v>
      </c>
      <c r="P421" s="15">
        <v>0</v>
      </c>
    </row>
    <row r="422" spans="1:16" x14ac:dyDescent="0.25">
      <c r="A422" s="12">
        <v>35223028</v>
      </c>
      <c r="B422" s="13" t="s">
        <v>2908</v>
      </c>
      <c r="C422" s="14" t="s">
        <v>1278</v>
      </c>
      <c r="D422" s="14" t="s">
        <v>2903</v>
      </c>
      <c r="E422" s="14" t="s">
        <v>1280</v>
      </c>
      <c r="F422" s="15">
        <v>1.178409090909091</v>
      </c>
      <c r="G422" s="15">
        <v>0</v>
      </c>
      <c r="H422" s="15">
        <v>0</v>
      </c>
      <c r="I422" s="15">
        <v>0</v>
      </c>
      <c r="J422" s="15">
        <v>1.1784090909090907</v>
      </c>
      <c r="K422" s="15">
        <v>0</v>
      </c>
      <c r="L422" s="14">
        <v>0</v>
      </c>
      <c r="M422" s="14">
        <v>0</v>
      </c>
      <c r="N422" s="15">
        <v>0</v>
      </c>
      <c r="O422" s="15">
        <v>0</v>
      </c>
      <c r="P422" s="15">
        <v>0</v>
      </c>
    </row>
    <row r="423" spans="1:16" x14ac:dyDescent="0.25">
      <c r="A423" s="12">
        <v>35238098</v>
      </c>
      <c r="B423" s="13" t="s">
        <v>2909</v>
      </c>
      <c r="C423" s="14" t="s">
        <v>1278</v>
      </c>
      <c r="D423" s="14" t="s">
        <v>2903</v>
      </c>
      <c r="E423" s="14" t="s">
        <v>1280</v>
      </c>
      <c r="F423" s="15">
        <v>0.47935606060606062</v>
      </c>
      <c r="G423" s="15">
        <v>0</v>
      </c>
      <c r="H423" s="15">
        <v>0</v>
      </c>
      <c r="I423" s="15">
        <v>0</v>
      </c>
      <c r="J423" s="15">
        <v>0</v>
      </c>
      <c r="K423" s="15">
        <v>0.47935606060606062</v>
      </c>
      <c r="L423" s="14">
        <v>0</v>
      </c>
      <c r="M423" s="14">
        <v>0</v>
      </c>
      <c r="N423" s="15">
        <v>0</v>
      </c>
      <c r="O423" s="15">
        <v>0</v>
      </c>
      <c r="P423" s="15">
        <v>0</v>
      </c>
    </row>
    <row r="424" spans="1:16" x14ac:dyDescent="0.25">
      <c r="A424" s="12">
        <v>35042719</v>
      </c>
      <c r="B424" s="13" t="s">
        <v>2912</v>
      </c>
      <c r="C424" s="14" t="s">
        <v>1278</v>
      </c>
      <c r="D424" s="14" t="s">
        <v>2911</v>
      </c>
      <c r="E424" s="14" t="s">
        <v>1280</v>
      </c>
      <c r="F424" s="15">
        <v>0.24147727272727273</v>
      </c>
      <c r="G424" s="15">
        <v>0</v>
      </c>
      <c r="H424" s="15">
        <v>0.24147727272727276</v>
      </c>
      <c r="I424" s="15">
        <v>0</v>
      </c>
      <c r="J424" s="15">
        <v>0</v>
      </c>
      <c r="K424" s="15">
        <v>0</v>
      </c>
      <c r="L424" s="14">
        <v>0</v>
      </c>
      <c r="M424" s="14">
        <v>0</v>
      </c>
      <c r="N424" s="15">
        <v>0</v>
      </c>
      <c r="O424" s="15">
        <v>0</v>
      </c>
      <c r="P424" s="15">
        <v>0</v>
      </c>
    </row>
    <row r="425" spans="1:16" x14ac:dyDescent="0.25">
      <c r="A425" s="12">
        <v>35191383</v>
      </c>
      <c r="B425" s="13" t="s">
        <v>2934</v>
      </c>
      <c r="C425" s="14" t="s">
        <v>1269</v>
      </c>
      <c r="D425" s="14" t="s">
        <v>2935</v>
      </c>
      <c r="E425" s="14" t="s">
        <v>1271</v>
      </c>
      <c r="F425" s="15">
        <v>1.3337121212121212</v>
      </c>
      <c r="G425" s="15">
        <v>0</v>
      </c>
      <c r="H425" s="15">
        <v>0</v>
      </c>
      <c r="I425" s="15">
        <v>0</v>
      </c>
      <c r="J425" s="15">
        <v>1.333712121212121</v>
      </c>
      <c r="K425" s="15">
        <v>0</v>
      </c>
      <c r="L425" s="14">
        <v>0</v>
      </c>
      <c r="M425" s="14">
        <v>0</v>
      </c>
      <c r="N425" s="15">
        <v>0</v>
      </c>
      <c r="O425" s="15">
        <v>0</v>
      </c>
      <c r="P425" s="15">
        <v>0</v>
      </c>
    </row>
    <row r="426" spans="1:16" x14ac:dyDescent="0.25">
      <c r="A426" s="12">
        <v>35191318</v>
      </c>
      <c r="B426" s="13" t="s">
        <v>2936</v>
      </c>
      <c r="C426" s="14" t="s">
        <v>1269</v>
      </c>
      <c r="D426" s="14" t="s">
        <v>2935</v>
      </c>
      <c r="E426" s="14" t="s">
        <v>1271</v>
      </c>
      <c r="F426" s="15">
        <v>2.2331439393939392</v>
      </c>
      <c r="G426" s="15">
        <v>0</v>
      </c>
      <c r="H426" s="15">
        <v>0</v>
      </c>
      <c r="I426" s="15">
        <v>0</v>
      </c>
      <c r="J426" s="15">
        <v>0</v>
      </c>
      <c r="K426" s="15">
        <v>2.2331439393939396</v>
      </c>
      <c r="L426" s="14">
        <v>0</v>
      </c>
      <c r="M426" s="14">
        <v>0</v>
      </c>
      <c r="N426" s="15">
        <v>0</v>
      </c>
      <c r="O426" s="15">
        <v>0</v>
      </c>
      <c r="P426" s="15">
        <v>0</v>
      </c>
    </row>
    <row r="427" spans="1:16" x14ac:dyDescent="0.25">
      <c r="A427" s="12">
        <v>35061709</v>
      </c>
      <c r="B427" s="13" t="s">
        <v>2939</v>
      </c>
      <c r="C427" s="14" t="s">
        <v>1278</v>
      </c>
      <c r="D427" s="14" t="s">
        <v>2938</v>
      </c>
      <c r="E427" s="14" t="s">
        <v>1280</v>
      </c>
      <c r="F427" s="15">
        <v>1.5157196969696969</v>
      </c>
      <c r="G427" s="15">
        <v>0</v>
      </c>
      <c r="H427" s="15">
        <v>1.5157196969696967</v>
      </c>
      <c r="I427" s="15">
        <v>0</v>
      </c>
      <c r="J427" s="15">
        <v>0</v>
      </c>
      <c r="K427" s="15">
        <v>0</v>
      </c>
      <c r="L427" s="14">
        <v>0</v>
      </c>
      <c r="M427" s="14">
        <v>0</v>
      </c>
      <c r="N427" s="15">
        <v>0</v>
      </c>
      <c r="O427" s="15">
        <v>0</v>
      </c>
      <c r="P427" s="15">
        <v>0</v>
      </c>
    </row>
    <row r="428" spans="1:16" x14ac:dyDescent="0.25">
      <c r="A428" s="12">
        <v>35226846</v>
      </c>
      <c r="B428" s="13" t="s">
        <v>2959</v>
      </c>
      <c r="C428" s="14" t="s">
        <v>1219</v>
      </c>
      <c r="D428" s="14" t="s">
        <v>2960</v>
      </c>
      <c r="E428" s="14" t="s">
        <v>1221</v>
      </c>
      <c r="F428" s="15">
        <v>1.4795454545454545</v>
      </c>
      <c r="G428" s="15">
        <v>0</v>
      </c>
      <c r="H428" s="15">
        <v>0</v>
      </c>
      <c r="I428" s="15">
        <v>0</v>
      </c>
      <c r="J428" s="15">
        <v>0</v>
      </c>
      <c r="K428" s="15">
        <v>1.4795454545454547</v>
      </c>
      <c r="L428" s="14">
        <v>0</v>
      </c>
      <c r="M428" s="14">
        <v>0</v>
      </c>
      <c r="N428" s="15">
        <v>0</v>
      </c>
      <c r="O428" s="15">
        <v>0</v>
      </c>
      <c r="P428" s="15">
        <v>0</v>
      </c>
    </row>
    <row r="429" spans="1:16" x14ac:dyDescent="0.25">
      <c r="A429" s="12">
        <v>35226847</v>
      </c>
      <c r="B429" s="13" t="s">
        <v>2961</v>
      </c>
      <c r="C429" s="14" t="s">
        <v>1219</v>
      </c>
      <c r="D429" s="14" t="s">
        <v>2960</v>
      </c>
      <c r="E429" s="14" t="s">
        <v>1221</v>
      </c>
      <c r="F429" s="15">
        <v>1.2946969696969697</v>
      </c>
      <c r="G429" s="15">
        <v>0</v>
      </c>
      <c r="H429" s="15">
        <v>0</v>
      </c>
      <c r="I429" s="15">
        <v>0</v>
      </c>
      <c r="J429" s="15">
        <v>0</v>
      </c>
      <c r="K429" s="15">
        <v>1.2946969696969697</v>
      </c>
      <c r="L429" s="14">
        <v>0</v>
      </c>
      <c r="M429" s="14">
        <v>0</v>
      </c>
      <c r="N429" s="15">
        <v>0</v>
      </c>
      <c r="O429" s="15">
        <v>0</v>
      </c>
      <c r="P429" s="15">
        <v>0</v>
      </c>
    </row>
    <row r="430" spans="1:16" x14ac:dyDescent="0.25">
      <c r="A430" s="12">
        <v>35226848</v>
      </c>
      <c r="B430" s="13" t="s">
        <v>2962</v>
      </c>
      <c r="C430" s="14" t="s">
        <v>1219</v>
      </c>
      <c r="D430" s="14" t="s">
        <v>2960</v>
      </c>
      <c r="E430" s="14" t="s">
        <v>1221</v>
      </c>
      <c r="F430" s="15">
        <v>2.8729166666666668</v>
      </c>
      <c r="G430" s="15">
        <v>0</v>
      </c>
      <c r="H430" s="15">
        <v>0</v>
      </c>
      <c r="I430" s="15">
        <v>0</v>
      </c>
      <c r="J430" s="15">
        <v>0</v>
      </c>
      <c r="K430" s="15">
        <v>2.8729166666666677</v>
      </c>
      <c r="L430" s="14">
        <v>0</v>
      </c>
      <c r="M430" s="14">
        <v>0</v>
      </c>
      <c r="N430" s="15">
        <v>0</v>
      </c>
      <c r="O430" s="15">
        <v>0</v>
      </c>
      <c r="P430" s="15">
        <v>0</v>
      </c>
    </row>
    <row r="431" spans="1:16" x14ac:dyDescent="0.25">
      <c r="A431" s="12">
        <v>35226850</v>
      </c>
      <c r="B431" s="13" t="s">
        <v>2964</v>
      </c>
      <c r="C431" s="14" t="s">
        <v>1219</v>
      </c>
      <c r="D431" s="14" t="s">
        <v>2960</v>
      </c>
      <c r="E431" s="14" t="s">
        <v>1221</v>
      </c>
      <c r="F431" s="15">
        <v>1.4674242424242425</v>
      </c>
      <c r="G431" s="15">
        <v>0</v>
      </c>
      <c r="H431" s="15">
        <v>0</v>
      </c>
      <c r="I431" s="15">
        <v>0</v>
      </c>
      <c r="J431" s="15">
        <v>0.18541666666666667</v>
      </c>
      <c r="K431" s="15">
        <v>1.2820075757575755</v>
      </c>
      <c r="L431" s="14">
        <v>0</v>
      </c>
      <c r="M431" s="14">
        <v>0</v>
      </c>
      <c r="N431" s="15">
        <v>0</v>
      </c>
      <c r="O431" s="15">
        <v>0</v>
      </c>
      <c r="P431" s="15">
        <v>0</v>
      </c>
    </row>
    <row r="432" spans="1:16" x14ac:dyDescent="0.25">
      <c r="A432" s="12">
        <v>35226851</v>
      </c>
      <c r="B432" s="13" t="s">
        <v>2965</v>
      </c>
      <c r="C432" s="14" t="s">
        <v>1219</v>
      </c>
      <c r="D432" s="14" t="s">
        <v>2960</v>
      </c>
      <c r="E432" s="14" t="s">
        <v>1221</v>
      </c>
      <c r="F432" s="15">
        <v>2.0469696969696969</v>
      </c>
      <c r="G432" s="15">
        <v>0</v>
      </c>
      <c r="H432" s="15">
        <v>0</v>
      </c>
      <c r="I432" s="15">
        <v>0</v>
      </c>
      <c r="J432" s="15">
        <v>0</v>
      </c>
      <c r="K432" s="15">
        <v>2.0469696969696978</v>
      </c>
      <c r="L432" s="14">
        <v>0</v>
      </c>
      <c r="M432" s="14">
        <v>0</v>
      </c>
      <c r="N432" s="15">
        <v>0</v>
      </c>
      <c r="O432" s="15">
        <v>0</v>
      </c>
      <c r="P432" s="15">
        <v>0</v>
      </c>
    </row>
    <row r="433" spans="1:16" x14ac:dyDescent="0.25">
      <c r="A433" s="12">
        <v>35231607</v>
      </c>
      <c r="B433" s="13" t="s">
        <v>2966</v>
      </c>
      <c r="C433" s="14" t="s">
        <v>1219</v>
      </c>
      <c r="D433" s="14" t="s">
        <v>2960</v>
      </c>
      <c r="E433" s="14" t="s">
        <v>1221</v>
      </c>
      <c r="F433" s="15">
        <v>1.3643939393939395</v>
      </c>
      <c r="G433" s="15">
        <v>0</v>
      </c>
      <c r="H433" s="15">
        <v>0</v>
      </c>
      <c r="I433" s="15">
        <v>0</v>
      </c>
      <c r="J433" s="15">
        <v>0</v>
      </c>
      <c r="K433" s="15">
        <v>1.3643939393939395</v>
      </c>
      <c r="L433" s="14">
        <v>0</v>
      </c>
      <c r="M433" s="14">
        <v>0</v>
      </c>
      <c r="N433" s="15">
        <v>0</v>
      </c>
      <c r="O433" s="15">
        <v>0</v>
      </c>
      <c r="P433" s="15">
        <v>0</v>
      </c>
    </row>
    <row r="434" spans="1:16" x14ac:dyDescent="0.25">
      <c r="A434" s="12">
        <v>35231608</v>
      </c>
      <c r="B434" s="13" t="s">
        <v>2967</v>
      </c>
      <c r="C434" s="14" t="s">
        <v>1219</v>
      </c>
      <c r="D434" s="14" t="s">
        <v>2960</v>
      </c>
      <c r="E434" s="14" t="s">
        <v>1221</v>
      </c>
      <c r="F434" s="15">
        <v>0.36742424242424243</v>
      </c>
      <c r="G434" s="15">
        <v>0</v>
      </c>
      <c r="H434" s="15">
        <v>0</v>
      </c>
      <c r="I434" s="15">
        <v>0</v>
      </c>
      <c r="J434" s="15">
        <v>0</v>
      </c>
      <c r="K434" s="15">
        <v>0.36742424242424243</v>
      </c>
      <c r="L434" s="14">
        <v>0</v>
      </c>
      <c r="M434" s="14">
        <v>0</v>
      </c>
      <c r="N434" s="15">
        <v>0</v>
      </c>
      <c r="O434" s="15">
        <v>0</v>
      </c>
      <c r="P434" s="15">
        <v>0</v>
      </c>
    </row>
    <row r="435" spans="1:16" x14ac:dyDescent="0.25">
      <c r="A435" s="12">
        <v>35231609</v>
      </c>
      <c r="B435" s="13" t="s">
        <v>2968</v>
      </c>
      <c r="C435" s="14" t="s">
        <v>1219</v>
      </c>
      <c r="D435" s="14" t="s">
        <v>2960</v>
      </c>
      <c r="E435" s="14" t="s">
        <v>1221</v>
      </c>
      <c r="F435" s="15">
        <v>1.7043560606060606</v>
      </c>
      <c r="G435" s="15">
        <v>0</v>
      </c>
      <c r="H435" s="15">
        <v>0</v>
      </c>
      <c r="I435" s="15">
        <v>0</v>
      </c>
      <c r="J435" s="15">
        <v>0</v>
      </c>
      <c r="K435" s="15">
        <v>1.7043560606060606</v>
      </c>
      <c r="L435" s="14">
        <v>0</v>
      </c>
      <c r="M435" s="14">
        <v>0</v>
      </c>
      <c r="N435" s="15">
        <v>0</v>
      </c>
      <c r="O435" s="15">
        <v>0</v>
      </c>
      <c r="P435" s="15">
        <v>0</v>
      </c>
    </row>
    <row r="436" spans="1:16" x14ac:dyDescent="0.25">
      <c r="A436" s="12">
        <v>35232280</v>
      </c>
      <c r="B436" s="13" t="s">
        <v>2969</v>
      </c>
      <c r="C436" s="14" t="s">
        <v>1219</v>
      </c>
      <c r="D436" s="14" t="s">
        <v>2960</v>
      </c>
      <c r="E436" s="14" t="s">
        <v>1221</v>
      </c>
      <c r="F436" s="15">
        <v>0.61268939393939392</v>
      </c>
      <c r="G436" s="15">
        <v>0</v>
      </c>
      <c r="H436" s="15">
        <v>0</v>
      </c>
      <c r="I436" s="15">
        <v>0</v>
      </c>
      <c r="J436" s="15">
        <v>0.61268939393939392</v>
      </c>
      <c r="K436" s="15">
        <v>0</v>
      </c>
      <c r="L436" s="14">
        <v>0</v>
      </c>
      <c r="M436" s="14">
        <v>0</v>
      </c>
      <c r="N436" s="15">
        <v>0</v>
      </c>
      <c r="O436" s="15">
        <v>0</v>
      </c>
      <c r="P436" s="15">
        <v>0</v>
      </c>
    </row>
    <row r="437" spans="1:16" x14ac:dyDescent="0.25">
      <c r="A437" s="12">
        <v>35062374</v>
      </c>
      <c r="B437" s="13" t="s">
        <v>2970</v>
      </c>
      <c r="C437" s="14" t="s">
        <v>1219</v>
      </c>
      <c r="D437" s="14" t="s">
        <v>2960</v>
      </c>
      <c r="E437" s="14" t="s">
        <v>1221</v>
      </c>
      <c r="F437" s="15">
        <v>3.7310606060606058E-2</v>
      </c>
      <c r="G437" s="15">
        <v>0</v>
      </c>
      <c r="H437" s="15">
        <v>0</v>
      </c>
      <c r="I437" s="15">
        <v>0</v>
      </c>
      <c r="J437" s="15">
        <v>0</v>
      </c>
      <c r="K437" s="15">
        <v>3.7310606060606058E-2</v>
      </c>
      <c r="L437" s="14">
        <v>0</v>
      </c>
      <c r="M437" s="14">
        <v>0</v>
      </c>
      <c r="N437" s="15">
        <v>0</v>
      </c>
      <c r="O437" s="15">
        <v>0</v>
      </c>
      <c r="P437" s="15">
        <v>0</v>
      </c>
    </row>
    <row r="438" spans="1:16" x14ac:dyDescent="0.25">
      <c r="A438" s="12">
        <v>35264191</v>
      </c>
      <c r="B438" s="13" t="s">
        <v>2972</v>
      </c>
      <c r="C438" s="14" t="s">
        <v>1184</v>
      </c>
      <c r="D438" s="14" t="s">
        <v>2973</v>
      </c>
      <c r="E438" s="14" t="s">
        <v>1186</v>
      </c>
      <c r="F438" s="15">
        <v>2.3604166666666666</v>
      </c>
      <c r="G438" s="15">
        <v>0</v>
      </c>
      <c r="H438" s="15">
        <v>0</v>
      </c>
      <c r="I438" s="15">
        <v>0</v>
      </c>
      <c r="J438" s="15">
        <v>0</v>
      </c>
      <c r="K438" s="15">
        <v>2.3604166666666675</v>
      </c>
      <c r="L438" s="14">
        <v>0</v>
      </c>
      <c r="M438" s="14">
        <v>0</v>
      </c>
      <c r="N438" s="15">
        <v>0</v>
      </c>
      <c r="O438" s="15">
        <v>0</v>
      </c>
      <c r="P438" s="15">
        <v>0</v>
      </c>
    </row>
    <row r="439" spans="1:16" x14ac:dyDescent="0.25">
      <c r="A439" s="12">
        <v>35264192</v>
      </c>
      <c r="B439" s="13" t="s">
        <v>2974</v>
      </c>
      <c r="C439" s="14" t="s">
        <v>1184</v>
      </c>
      <c r="D439" s="14" t="s">
        <v>2973</v>
      </c>
      <c r="E439" s="14" t="s">
        <v>1186</v>
      </c>
      <c r="F439" s="15">
        <v>2.4191287878787877</v>
      </c>
      <c r="G439" s="15">
        <v>0</v>
      </c>
      <c r="H439" s="15">
        <v>0</v>
      </c>
      <c r="I439" s="15">
        <v>0</v>
      </c>
      <c r="J439" s="15">
        <v>0</v>
      </c>
      <c r="K439" s="15">
        <v>2.4191287878787882</v>
      </c>
      <c r="L439" s="14">
        <v>0</v>
      </c>
      <c r="M439" s="14">
        <v>0</v>
      </c>
      <c r="N439" s="15">
        <v>0</v>
      </c>
      <c r="O439" s="15">
        <v>0</v>
      </c>
      <c r="P439" s="15">
        <v>0</v>
      </c>
    </row>
    <row r="440" spans="1:16" x14ac:dyDescent="0.25">
      <c r="A440" s="12">
        <v>35264193</v>
      </c>
      <c r="B440" s="13" t="s">
        <v>2975</v>
      </c>
      <c r="C440" s="14" t="s">
        <v>1184</v>
      </c>
      <c r="D440" s="14" t="s">
        <v>2973</v>
      </c>
      <c r="E440" s="14" t="s">
        <v>1186</v>
      </c>
      <c r="F440" s="15">
        <v>2.0784090909090911</v>
      </c>
      <c r="G440" s="15">
        <v>0</v>
      </c>
      <c r="H440" s="15">
        <v>0</v>
      </c>
      <c r="I440" s="15">
        <v>0</v>
      </c>
      <c r="J440" s="15">
        <v>0</v>
      </c>
      <c r="K440" s="15">
        <v>2.0784090909090907</v>
      </c>
      <c r="L440" s="14">
        <v>0</v>
      </c>
      <c r="M440" s="14">
        <v>0</v>
      </c>
      <c r="N440" s="15">
        <v>0</v>
      </c>
      <c r="O440" s="15">
        <v>0</v>
      </c>
      <c r="P440" s="15">
        <v>0</v>
      </c>
    </row>
    <row r="441" spans="1:16" x14ac:dyDescent="0.25">
      <c r="A441" s="12">
        <v>35264194</v>
      </c>
      <c r="B441" s="13" t="s">
        <v>2976</v>
      </c>
      <c r="C441" s="14" t="s">
        <v>1184</v>
      </c>
      <c r="D441" s="14" t="s">
        <v>2973</v>
      </c>
      <c r="E441" s="14" t="s">
        <v>1186</v>
      </c>
      <c r="F441" s="15">
        <v>1.9746212121212121</v>
      </c>
      <c r="G441" s="15">
        <v>0</v>
      </c>
      <c r="H441" s="15">
        <v>0</v>
      </c>
      <c r="I441" s="15">
        <v>0</v>
      </c>
      <c r="J441" s="15">
        <v>0</v>
      </c>
      <c r="K441" s="15">
        <v>1.9746212121212123</v>
      </c>
      <c r="L441" s="14">
        <v>0</v>
      </c>
      <c r="M441" s="14">
        <v>0</v>
      </c>
      <c r="N441" s="15">
        <v>0</v>
      </c>
      <c r="O441" s="15">
        <v>0</v>
      </c>
      <c r="P441" s="15">
        <v>0</v>
      </c>
    </row>
    <row r="442" spans="1:16" x14ac:dyDescent="0.25">
      <c r="A442" s="12">
        <v>35271002</v>
      </c>
      <c r="B442" s="13" t="s">
        <v>2977</v>
      </c>
      <c r="C442" s="14" t="s">
        <v>1184</v>
      </c>
      <c r="D442" s="14" t="s">
        <v>2973</v>
      </c>
      <c r="E442" s="14" t="s">
        <v>1186</v>
      </c>
      <c r="F442" s="15">
        <v>1.1234848484848485</v>
      </c>
      <c r="G442" s="15">
        <v>0</v>
      </c>
      <c r="H442" s="15">
        <v>0</v>
      </c>
      <c r="I442" s="15">
        <v>0</v>
      </c>
      <c r="J442" s="15">
        <v>0</v>
      </c>
      <c r="K442" s="15">
        <v>1.1234848484848485</v>
      </c>
      <c r="L442" s="14">
        <v>0</v>
      </c>
      <c r="M442" s="14">
        <v>0</v>
      </c>
      <c r="N442" s="15">
        <v>0</v>
      </c>
      <c r="O442" s="15">
        <v>0</v>
      </c>
      <c r="P442" s="15">
        <v>0</v>
      </c>
    </row>
    <row r="443" spans="1:16" x14ac:dyDescent="0.25">
      <c r="A443" s="12">
        <v>35240224</v>
      </c>
      <c r="B443" s="13" t="s">
        <v>2978</v>
      </c>
      <c r="C443" s="14" t="s">
        <v>1184</v>
      </c>
      <c r="D443" s="14" t="s">
        <v>2973</v>
      </c>
      <c r="E443" s="14" t="s">
        <v>1186</v>
      </c>
      <c r="F443" s="15">
        <v>1.8793560606060606</v>
      </c>
      <c r="G443" s="15">
        <v>0</v>
      </c>
      <c r="H443" s="15">
        <v>0</v>
      </c>
      <c r="I443" s="15">
        <v>0</v>
      </c>
      <c r="J443" s="15">
        <v>0</v>
      </c>
      <c r="K443" s="15">
        <v>1.8793560606060604</v>
      </c>
      <c r="L443" s="14">
        <v>0</v>
      </c>
      <c r="M443" s="14">
        <v>0</v>
      </c>
      <c r="N443" s="15">
        <v>0</v>
      </c>
      <c r="O443" s="15">
        <v>0</v>
      </c>
      <c r="P443" s="15">
        <v>0</v>
      </c>
    </row>
    <row r="444" spans="1:16" x14ac:dyDescent="0.25">
      <c r="A444" s="12">
        <v>35240179</v>
      </c>
      <c r="B444" s="13" t="s">
        <v>2979</v>
      </c>
      <c r="C444" s="14" t="s">
        <v>1184</v>
      </c>
      <c r="D444" s="14" t="s">
        <v>2980</v>
      </c>
      <c r="E444" s="14" t="s">
        <v>1186</v>
      </c>
      <c r="F444" s="15">
        <v>0.31628787878787878</v>
      </c>
      <c r="G444" s="15">
        <v>0</v>
      </c>
      <c r="H444" s="15">
        <v>0</v>
      </c>
      <c r="I444" s="15">
        <v>0</v>
      </c>
      <c r="J444" s="15">
        <v>0</v>
      </c>
      <c r="K444" s="15">
        <v>0.31628787878787878</v>
      </c>
      <c r="L444" s="14">
        <v>0</v>
      </c>
      <c r="M444" s="14">
        <v>0</v>
      </c>
      <c r="N444" s="15">
        <v>0</v>
      </c>
      <c r="O444" s="15">
        <v>0</v>
      </c>
      <c r="P444" s="15">
        <v>0</v>
      </c>
    </row>
    <row r="445" spans="1:16" x14ac:dyDescent="0.25">
      <c r="A445" s="12">
        <v>35240220</v>
      </c>
      <c r="B445" s="13" t="s">
        <v>2981</v>
      </c>
      <c r="C445" s="14" t="s">
        <v>1184</v>
      </c>
      <c r="D445" s="14" t="s">
        <v>2982</v>
      </c>
      <c r="E445" s="14" t="s">
        <v>1186</v>
      </c>
      <c r="F445" s="15">
        <v>2.771590909090909</v>
      </c>
      <c r="G445" s="15">
        <v>0</v>
      </c>
      <c r="H445" s="15">
        <v>0</v>
      </c>
      <c r="I445" s="15">
        <v>0</v>
      </c>
      <c r="J445" s="15">
        <v>0</v>
      </c>
      <c r="K445" s="15">
        <v>2.771590909090909</v>
      </c>
      <c r="L445" s="14">
        <v>0</v>
      </c>
      <c r="M445" s="14">
        <v>0</v>
      </c>
      <c r="N445" s="15">
        <v>0</v>
      </c>
      <c r="O445" s="15">
        <v>0</v>
      </c>
      <c r="P445" s="15">
        <v>0</v>
      </c>
    </row>
    <row r="446" spans="1:16" x14ac:dyDescent="0.25">
      <c r="A446" s="12">
        <v>35240221</v>
      </c>
      <c r="B446" s="13" t="s">
        <v>2983</v>
      </c>
      <c r="C446" s="14" t="s">
        <v>1184</v>
      </c>
      <c r="D446" s="14" t="s">
        <v>2982</v>
      </c>
      <c r="E446" s="14" t="s">
        <v>1186</v>
      </c>
      <c r="F446" s="15">
        <v>2.9183712121212122</v>
      </c>
      <c r="G446" s="15">
        <v>0</v>
      </c>
      <c r="H446" s="15">
        <v>0</v>
      </c>
      <c r="I446" s="15">
        <v>0</v>
      </c>
      <c r="J446" s="15">
        <v>0</v>
      </c>
      <c r="K446" s="15">
        <v>2.9183712121212113</v>
      </c>
      <c r="L446" s="14">
        <v>0</v>
      </c>
      <c r="M446" s="14">
        <v>0</v>
      </c>
      <c r="N446" s="15">
        <v>0</v>
      </c>
      <c r="O446" s="15">
        <v>0</v>
      </c>
      <c r="P446" s="15">
        <v>0</v>
      </c>
    </row>
    <row r="447" spans="1:16" x14ac:dyDescent="0.25">
      <c r="A447" s="12">
        <v>35264181</v>
      </c>
      <c r="B447" s="13" t="s">
        <v>2984</v>
      </c>
      <c r="C447" s="14" t="s">
        <v>1184</v>
      </c>
      <c r="D447" s="14" t="s">
        <v>2982</v>
      </c>
      <c r="E447" s="14" t="s">
        <v>1186</v>
      </c>
      <c r="F447" s="15">
        <v>2.7505681818181817</v>
      </c>
      <c r="G447" s="15">
        <v>0</v>
      </c>
      <c r="H447" s="15">
        <v>0</v>
      </c>
      <c r="I447" s="15">
        <v>0</v>
      </c>
      <c r="J447" s="15">
        <v>0</v>
      </c>
      <c r="K447" s="15">
        <v>0.89204545454545447</v>
      </c>
      <c r="L447" s="14">
        <v>1.8585227272727272</v>
      </c>
      <c r="M447" s="14">
        <v>-2.2204460492503131E-16</v>
      </c>
      <c r="N447" s="15">
        <v>0</v>
      </c>
      <c r="O447" s="15">
        <v>0</v>
      </c>
      <c r="P447" s="15">
        <v>0</v>
      </c>
    </row>
    <row r="448" spans="1:16" x14ac:dyDescent="0.25">
      <c r="A448" s="12">
        <v>35264182</v>
      </c>
      <c r="B448" s="13" t="s">
        <v>2985</v>
      </c>
      <c r="C448" s="14" t="s">
        <v>1184</v>
      </c>
      <c r="D448" s="14" t="s">
        <v>2982</v>
      </c>
      <c r="E448" s="14" t="s">
        <v>1186</v>
      </c>
      <c r="F448" s="15">
        <v>2.6348484848484848</v>
      </c>
      <c r="G448" s="15">
        <v>0</v>
      </c>
      <c r="H448" s="15">
        <v>0</v>
      </c>
      <c r="I448" s="15">
        <v>0</v>
      </c>
      <c r="J448" s="15">
        <v>0</v>
      </c>
      <c r="K448" s="15">
        <v>2.4571969696969687</v>
      </c>
      <c r="L448" s="14">
        <v>0.17765151515151517</v>
      </c>
      <c r="M448" s="14">
        <v>0</v>
      </c>
      <c r="N448" s="15">
        <v>0</v>
      </c>
      <c r="O448" s="15">
        <v>0</v>
      </c>
      <c r="P448" s="15">
        <v>0</v>
      </c>
    </row>
    <row r="449" spans="1:16" x14ac:dyDescent="0.25">
      <c r="A449" s="12">
        <v>35264183</v>
      </c>
      <c r="B449" s="13" t="s">
        <v>2986</v>
      </c>
      <c r="C449" s="14" t="s">
        <v>1184</v>
      </c>
      <c r="D449" s="14" t="s">
        <v>2982</v>
      </c>
      <c r="E449" s="14" t="s">
        <v>1186</v>
      </c>
      <c r="F449" s="15">
        <v>2.4359848484848485</v>
      </c>
      <c r="G449" s="15">
        <v>0</v>
      </c>
      <c r="H449" s="15">
        <v>0</v>
      </c>
      <c r="I449" s="15">
        <v>0</v>
      </c>
      <c r="J449" s="15">
        <v>0</v>
      </c>
      <c r="K449" s="15">
        <v>2.4359848484848485</v>
      </c>
      <c r="L449" s="14">
        <v>0</v>
      </c>
      <c r="M449" s="14">
        <v>0</v>
      </c>
      <c r="N449" s="15">
        <v>0</v>
      </c>
      <c r="O449" s="15">
        <v>0</v>
      </c>
      <c r="P449" s="15">
        <v>0</v>
      </c>
    </row>
    <row r="450" spans="1:16" x14ac:dyDescent="0.25">
      <c r="A450" s="12">
        <v>35264184</v>
      </c>
      <c r="B450" s="13" t="s">
        <v>2987</v>
      </c>
      <c r="C450" s="14" t="s">
        <v>1184</v>
      </c>
      <c r="D450" s="14" t="s">
        <v>2982</v>
      </c>
      <c r="E450" s="14" t="s">
        <v>1186</v>
      </c>
      <c r="F450" s="15">
        <v>2.0774621212121214</v>
      </c>
      <c r="G450" s="15">
        <v>0</v>
      </c>
      <c r="H450" s="15">
        <v>0</v>
      </c>
      <c r="I450" s="15">
        <v>0</v>
      </c>
      <c r="J450" s="15">
        <v>0</v>
      </c>
      <c r="K450" s="15">
        <v>2.0774621212121214</v>
      </c>
      <c r="L450" s="14">
        <v>0</v>
      </c>
      <c r="M450" s="14">
        <v>0</v>
      </c>
      <c r="N450" s="15">
        <v>0</v>
      </c>
      <c r="O450" s="15">
        <v>0</v>
      </c>
      <c r="P450" s="15">
        <v>0</v>
      </c>
    </row>
    <row r="451" spans="1:16" x14ac:dyDescent="0.25">
      <c r="A451" s="12">
        <v>35264185</v>
      </c>
      <c r="B451" s="13" t="s">
        <v>2988</v>
      </c>
      <c r="C451" s="14" t="s">
        <v>1184</v>
      </c>
      <c r="D451" s="14" t="s">
        <v>1185</v>
      </c>
      <c r="E451" s="14" t="s">
        <v>1186</v>
      </c>
      <c r="F451" s="15">
        <v>1.4926136363636364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4">
        <v>0.21439393939393939</v>
      </c>
      <c r="M451" s="14">
        <v>1.2782196969696971</v>
      </c>
      <c r="N451" s="15">
        <v>0</v>
      </c>
      <c r="O451" s="15">
        <v>0</v>
      </c>
      <c r="P451" s="15">
        <v>0</v>
      </c>
    </row>
    <row r="452" spans="1:16" x14ac:dyDescent="0.25">
      <c r="A452" s="12">
        <v>35264186</v>
      </c>
      <c r="B452" s="13" t="s">
        <v>2989</v>
      </c>
      <c r="C452" s="14" t="s">
        <v>1184</v>
      </c>
      <c r="D452" s="14" t="s">
        <v>1185</v>
      </c>
      <c r="E452" s="14" t="s">
        <v>1186</v>
      </c>
      <c r="F452" s="15">
        <v>0.42821969696969697</v>
      </c>
      <c r="G452" s="15">
        <v>0</v>
      </c>
      <c r="H452" s="15">
        <v>0</v>
      </c>
      <c r="I452" s="15">
        <v>0</v>
      </c>
      <c r="J452" s="15">
        <v>0</v>
      </c>
      <c r="K452" s="15">
        <v>0.42821969696969697</v>
      </c>
      <c r="L452" s="14">
        <v>0</v>
      </c>
      <c r="M452" s="14">
        <v>0</v>
      </c>
      <c r="N452" s="15">
        <v>0</v>
      </c>
      <c r="O452" s="15">
        <v>0</v>
      </c>
      <c r="P452" s="15">
        <v>0</v>
      </c>
    </row>
    <row r="453" spans="1:16" x14ac:dyDescent="0.25">
      <c r="A453" s="12">
        <v>35264187</v>
      </c>
      <c r="B453" s="13" t="s">
        <v>2990</v>
      </c>
      <c r="C453" s="14" t="s">
        <v>1184</v>
      </c>
      <c r="D453" s="14" t="s">
        <v>1185</v>
      </c>
      <c r="E453" s="14" t="s">
        <v>1186</v>
      </c>
      <c r="F453" s="15">
        <v>1.6918560606060606</v>
      </c>
      <c r="G453" s="15">
        <v>0</v>
      </c>
      <c r="H453" s="15">
        <v>0</v>
      </c>
      <c r="I453" s="15">
        <v>0</v>
      </c>
      <c r="J453" s="15">
        <v>0</v>
      </c>
      <c r="K453" s="15">
        <v>0</v>
      </c>
      <c r="L453" s="14">
        <v>0</v>
      </c>
      <c r="M453" s="14">
        <v>1.6918560606060606</v>
      </c>
      <c r="N453" s="15">
        <v>0</v>
      </c>
      <c r="O453" s="15">
        <v>0</v>
      </c>
      <c r="P453" s="15">
        <v>0</v>
      </c>
    </row>
    <row r="454" spans="1:16" x14ac:dyDescent="0.25">
      <c r="A454" s="12">
        <v>35264188</v>
      </c>
      <c r="B454" s="13" t="s">
        <v>2991</v>
      </c>
      <c r="C454" s="14" t="s">
        <v>1184</v>
      </c>
      <c r="D454" s="14" t="s">
        <v>1185</v>
      </c>
      <c r="E454" s="14" t="s">
        <v>1186</v>
      </c>
      <c r="F454" s="15">
        <v>1.1100378787878789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  <c r="L454" s="14">
        <v>0</v>
      </c>
      <c r="M454" s="14">
        <v>1.1100378787878789</v>
      </c>
      <c r="N454" s="15">
        <v>0</v>
      </c>
      <c r="O454" s="15">
        <v>0</v>
      </c>
      <c r="P454" s="15">
        <v>0</v>
      </c>
    </row>
    <row r="455" spans="1:16" x14ac:dyDescent="0.25">
      <c r="A455" s="12">
        <v>35264189</v>
      </c>
      <c r="B455" s="13" t="s">
        <v>2992</v>
      </c>
      <c r="C455" s="14" t="s">
        <v>1184</v>
      </c>
      <c r="D455" s="14" t="s">
        <v>1185</v>
      </c>
      <c r="E455" s="14" t="s">
        <v>1186</v>
      </c>
      <c r="F455" s="15">
        <v>2.7369318181818181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4">
        <v>0.72253787878787878</v>
      </c>
      <c r="M455" s="14">
        <v>2.0143939393939392</v>
      </c>
      <c r="N455" s="15">
        <v>0</v>
      </c>
      <c r="O455" s="15">
        <v>0</v>
      </c>
      <c r="P455" s="15">
        <v>0</v>
      </c>
    </row>
    <row r="456" spans="1:16" x14ac:dyDescent="0.25">
      <c r="A456" s="12">
        <v>35264190</v>
      </c>
      <c r="B456" s="13" t="s">
        <v>2993</v>
      </c>
      <c r="C456" s="14" t="s">
        <v>1184</v>
      </c>
      <c r="D456" s="14" t="s">
        <v>1185</v>
      </c>
      <c r="E456" s="14" t="s">
        <v>1186</v>
      </c>
      <c r="F456" s="15">
        <v>2.3384469696969696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4">
        <v>0</v>
      </c>
      <c r="M456" s="14">
        <v>2.3384469696969696</v>
      </c>
      <c r="N456" s="15">
        <v>0</v>
      </c>
      <c r="O456" s="15">
        <v>0</v>
      </c>
      <c r="P456" s="15">
        <v>0</v>
      </c>
    </row>
    <row r="457" spans="1:16" x14ac:dyDescent="0.25">
      <c r="A457" s="12">
        <v>35240222</v>
      </c>
      <c r="B457" s="13" t="s">
        <v>2994</v>
      </c>
      <c r="C457" s="14" t="s">
        <v>1184</v>
      </c>
      <c r="D457" s="14" t="s">
        <v>1185</v>
      </c>
      <c r="E457" s="14" t="s">
        <v>1186</v>
      </c>
      <c r="F457" s="15">
        <v>2.0513257575757575</v>
      </c>
      <c r="G457" s="15">
        <v>0</v>
      </c>
      <c r="H457" s="15">
        <v>0</v>
      </c>
      <c r="I457" s="15">
        <v>0</v>
      </c>
      <c r="J457" s="15">
        <v>0</v>
      </c>
      <c r="K457" s="15">
        <v>0</v>
      </c>
      <c r="L457" s="14">
        <v>0</v>
      </c>
      <c r="M457" s="14">
        <v>2.0513257575757575</v>
      </c>
      <c r="N457" s="15">
        <v>0</v>
      </c>
      <c r="O457" s="15">
        <v>0</v>
      </c>
      <c r="P457" s="15">
        <v>0</v>
      </c>
    </row>
    <row r="458" spans="1:16" x14ac:dyDescent="0.25">
      <c r="A458" s="12">
        <v>35240223</v>
      </c>
      <c r="B458" s="13" t="s">
        <v>2995</v>
      </c>
      <c r="C458" s="14" t="s">
        <v>1184</v>
      </c>
      <c r="D458" s="14" t="s">
        <v>1185</v>
      </c>
      <c r="E458" s="14" t="s">
        <v>1186</v>
      </c>
      <c r="F458" s="15">
        <v>2.5759469696969699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4">
        <v>1.6964015151515148</v>
      </c>
      <c r="M458" s="14">
        <v>0.87954545454545507</v>
      </c>
      <c r="N458" s="15">
        <v>0</v>
      </c>
      <c r="O458" s="15">
        <v>0</v>
      </c>
      <c r="P458" s="15">
        <v>0</v>
      </c>
    </row>
    <row r="459" spans="1:16" x14ac:dyDescent="0.25">
      <c r="A459" s="12">
        <v>35062376</v>
      </c>
      <c r="B459" s="13" t="s">
        <v>2996</v>
      </c>
      <c r="C459" s="14" t="s">
        <v>1219</v>
      </c>
      <c r="D459" s="14" t="s">
        <v>2997</v>
      </c>
      <c r="E459" s="14" t="s">
        <v>1221</v>
      </c>
      <c r="F459" s="15">
        <v>0.19412878787878787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4">
        <v>0</v>
      </c>
      <c r="M459" s="14">
        <v>0</v>
      </c>
      <c r="N459" s="15">
        <v>0</v>
      </c>
      <c r="O459" s="15">
        <v>0</v>
      </c>
      <c r="P459" s="15">
        <v>0</v>
      </c>
    </row>
    <row r="460" spans="1:16" x14ac:dyDescent="0.25">
      <c r="A460" s="12">
        <v>35226852</v>
      </c>
      <c r="B460" s="13" t="s">
        <v>2998</v>
      </c>
      <c r="C460" s="14" t="s">
        <v>1219</v>
      </c>
      <c r="D460" s="14" t="s">
        <v>2997</v>
      </c>
      <c r="E460" s="14" t="s">
        <v>1221</v>
      </c>
      <c r="F460" s="15">
        <v>2.3679924242424244</v>
      </c>
      <c r="G460" s="15">
        <v>0</v>
      </c>
      <c r="H460" s="15">
        <v>0</v>
      </c>
      <c r="I460" s="15">
        <v>0</v>
      </c>
      <c r="J460" s="15">
        <v>0</v>
      </c>
      <c r="K460" s="15">
        <v>0</v>
      </c>
      <c r="L460" s="14">
        <v>0.2505681818181818</v>
      </c>
      <c r="M460" s="14">
        <v>2.1174242424242427</v>
      </c>
      <c r="N460" s="15">
        <v>0</v>
      </c>
      <c r="O460" s="15">
        <v>0</v>
      </c>
      <c r="P460" s="15">
        <v>0</v>
      </c>
    </row>
    <row r="461" spans="1:16" x14ac:dyDescent="0.25">
      <c r="A461" s="12">
        <v>35226853</v>
      </c>
      <c r="B461" s="13" t="s">
        <v>2999</v>
      </c>
      <c r="C461" s="14" t="s">
        <v>1219</v>
      </c>
      <c r="D461" s="14" t="s">
        <v>2997</v>
      </c>
      <c r="E461" s="14" t="s">
        <v>1221</v>
      </c>
      <c r="F461" s="15">
        <v>2.6304924242424241</v>
      </c>
      <c r="G461" s="15">
        <v>0</v>
      </c>
      <c r="H461" s="15">
        <v>0</v>
      </c>
      <c r="I461" s="15">
        <v>0</v>
      </c>
      <c r="J461" s="15">
        <v>0</v>
      </c>
      <c r="K461" s="15">
        <v>2.6304924242424259</v>
      </c>
      <c r="L461" s="14">
        <v>0</v>
      </c>
      <c r="M461" s="14">
        <v>0</v>
      </c>
      <c r="N461" s="15">
        <v>0</v>
      </c>
      <c r="O461" s="15">
        <v>0</v>
      </c>
      <c r="P461" s="15">
        <v>0</v>
      </c>
    </row>
    <row r="462" spans="1:16" x14ac:dyDescent="0.25">
      <c r="A462" s="12">
        <v>35226854</v>
      </c>
      <c r="B462" s="13" t="s">
        <v>3000</v>
      </c>
      <c r="C462" s="14" t="s">
        <v>1219</v>
      </c>
      <c r="D462" s="14" t="s">
        <v>2997</v>
      </c>
      <c r="E462" s="14" t="s">
        <v>1221</v>
      </c>
      <c r="F462" s="15">
        <v>2.1119318181818181</v>
      </c>
      <c r="G462" s="15">
        <v>0</v>
      </c>
      <c r="H462" s="15">
        <v>0</v>
      </c>
      <c r="I462" s="15">
        <v>0</v>
      </c>
      <c r="J462" s="15">
        <v>0</v>
      </c>
      <c r="K462" s="15">
        <v>2.1119318181818181</v>
      </c>
      <c r="L462" s="14">
        <v>0</v>
      </c>
      <c r="M462" s="14">
        <v>0</v>
      </c>
      <c r="N462" s="15">
        <v>0</v>
      </c>
      <c r="O462" s="15">
        <v>0</v>
      </c>
      <c r="P462" s="15">
        <v>0</v>
      </c>
    </row>
    <row r="463" spans="1:16" x14ac:dyDescent="0.25">
      <c r="A463" s="12">
        <v>35226856</v>
      </c>
      <c r="B463" s="13" t="s">
        <v>3001</v>
      </c>
      <c r="C463" s="14" t="s">
        <v>1219</v>
      </c>
      <c r="D463" s="14" t="s">
        <v>2997</v>
      </c>
      <c r="E463" s="14" t="s">
        <v>1221</v>
      </c>
      <c r="F463" s="15">
        <v>1.0929924242424243</v>
      </c>
      <c r="G463" s="15">
        <v>0</v>
      </c>
      <c r="H463" s="15">
        <v>0</v>
      </c>
      <c r="I463" s="15">
        <v>0</v>
      </c>
      <c r="J463" s="15">
        <v>0</v>
      </c>
      <c r="K463" s="15">
        <v>1.0929924242424243</v>
      </c>
      <c r="L463" s="14">
        <v>0</v>
      </c>
      <c r="M463" s="14">
        <v>0</v>
      </c>
      <c r="N463" s="15">
        <v>0</v>
      </c>
      <c r="O463" s="15">
        <v>0</v>
      </c>
      <c r="P463" s="15">
        <v>0</v>
      </c>
    </row>
    <row r="464" spans="1:16" x14ac:dyDescent="0.25">
      <c r="A464" s="12">
        <v>31290145</v>
      </c>
      <c r="B464" s="13" t="s">
        <v>3002</v>
      </c>
      <c r="C464" s="14" t="s">
        <v>3004</v>
      </c>
      <c r="D464" s="14" t="s">
        <v>3005</v>
      </c>
      <c r="E464" s="14" t="s">
        <v>3006</v>
      </c>
      <c r="F464" s="15">
        <v>0.15170454545454545</v>
      </c>
      <c r="G464" s="15">
        <v>0</v>
      </c>
      <c r="H464" s="15">
        <v>0.15170454545454545</v>
      </c>
      <c r="I464" s="15">
        <v>0</v>
      </c>
      <c r="J464" s="15">
        <v>0</v>
      </c>
      <c r="K464" s="15">
        <v>0</v>
      </c>
      <c r="L464" s="14">
        <v>0</v>
      </c>
      <c r="M464" s="14">
        <v>0</v>
      </c>
      <c r="N464" s="15">
        <v>0</v>
      </c>
      <c r="O464" s="15">
        <v>0</v>
      </c>
      <c r="P464" s="15">
        <v>0</v>
      </c>
    </row>
    <row r="465" spans="1:16" x14ac:dyDescent="0.25">
      <c r="A465" s="12">
        <v>35329474</v>
      </c>
      <c r="B465" s="13" t="s">
        <v>3011</v>
      </c>
      <c r="C465" s="14" t="s">
        <v>1309</v>
      </c>
      <c r="D465" s="14" t="s">
        <v>3010</v>
      </c>
      <c r="E465" s="14" t="s">
        <v>1314</v>
      </c>
      <c r="F465" s="15">
        <v>1.1806818181818182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  <c r="L465" s="14">
        <v>0</v>
      </c>
      <c r="M465" s="14">
        <v>1.1806818181818182</v>
      </c>
      <c r="N465" s="15">
        <v>0</v>
      </c>
      <c r="O465" s="15">
        <v>0</v>
      </c>
      <c r="P465" s="15">
        <v>0</v>
      </c>
    </row>
    <row r="466" spans="1:16" x14ac:dyDescent="0.25">
      <c r="A466" s="12">
        <v>31319444</v>
      </c>
      <c r="B466" s="13" t="s">
        <v>3017</v>
      </c>
      <c r="C466" s="14" t="s">
        <v>2483</v>
      </c>
      <c r="D466" s="14" t="s">
        <v>3018</v>
      </c>
      <c r="E466" s="14" t="s">
        <v>2485</v>
      </c>
      <c r="F466" s="15">
        <v>0.2422348484848485</v>
      </c>
      <c r="G466" s="15">
        <v>0</v>
      </c>
      <c r="H466" s="15">
        <v>0.24223484848484847</v>
      </c>
      <c r="I466" s="15">
        <v>0</v>
      </c>
      <c r="J466" s="15">
        <v>0</v>
      </c>
      <c r="K466" s="15">
        <v>0</v>
      </c>
      <c r="L466" s="14">
        <v>0</v>
      </c>
      <c r="M466" s="14">
        <v>0</v>
      </c>
      <c r="N466" s="15">
        <v>0</v>
      </c>
      <c r="O466" s="15">
        <v>0</v>
      </c>
      <c r="P466" s="15">
        <v>0</v>
      </c>
    </row>
    <row r="467" spans="1:16" x14ac:dyDescent="0.25">
      <c r="A467" s="12">
        <v>35145525</v>
      </c>
      <c r="B467" s="13" t="s">
        <v>3021</v>
      </c>
      <c r="C467" s="14" t="s">
        <v>3022</v>
      </c>
      <c r="D467" s="14" t="s">
        <v>3023</v>
      </c>
      <c r="E467" s="14" t="s">
        <v>3024</v>
      </c>
      <c r="F467" s="15">
        <v>0.13598484848484849</v>
      </c>
      <c r="G467" s="15">
        <v>0</v>
      </c>
      <c r="H467" s="15">
        <v>0</v>
      </c>
      <c r="I467" s="15">
        <v>0</v>
      </c>
      <c r="J467" s="15">
        <v>0</v>
      </c>
      <c r="K467" s="15">
        <v>0.13598484848484849</v>
      </c>
      <c r="L467" s="14">
        <v>0</v>
      </c>
      <c r="M467" s="14">
        <v>0</v>
      </c>
      <c r="N467" s="15">
        <v>0</v>
      </c>
      <c r="O467" s="15">
        <v>0</v>
      </c>
      <c r="P467" s="15">
        <v>0</v>
      </c>
    </row>
    <row r="468" spans="1:16" x14ac:dyDescent="0.25">
      <c r="A468" s="12">
        <v>35228449</v>
      </c>
      <c r="B468" s="13" t="s">
        <v>3025</v>
      </c>
      <c r="C468" s="14" t="s">
        <v>3027</v>
      </c>
      <c r="D468" s="14" t="s">
        <v>3028</v>
      </c>
      <c r="E468" s="14" t="s">
        <v>3029</v>
      </c>
      <c r="F468" s="15">
        <v>2.8289772727272728</v>
      </c>
      <c r="G468" s="15">
        <v>0</v>
      </c>
      <c r="H468" s="15">
        <v>0</v>
      </c>
      <c r="I468" s="15">
        <v>0</v>
      </c>
      <c r="J468" s="15">
        <v>2.8289772727272728</v>
      </c>
      <c r="K468" s="15">
        <v>0</v>
      </c>
      <c r="L468" s="14">
        <v>0</v>
      </c>
      <c r="M468" s="14">
        <v>0</v>
      </c>
      <c r="N468" s="15">
        <v>0</v>
      </c>
      <c r="O468" s="15">
        <v>0</v>
      </c>
      <c r="P468" s="15">
        <v>0</v>
      </c>
    </row>
    <row r="469" spans="1:16" x14ac:dyDescent="0.25">
      <c r="A469" s="12">
        <v>31215474</v>
      </c>
      <c r="B469" s="13" t="s">
        <v>3030</v>
      </c>
      <c r="C469" s="14" t="s">
        <v>1291</v>
      </c>
      <c r="D469" s="14" t="s">
        <v>3031</v>
      </c>
      <c r="E469" s="14" t="s">
        <v>1328</v>
      </c>
      <c r="F469" s="15">
        <v>0.51496212121212126</v>
      </c>
      <c r="G469" s="15">
        <v>0</v>
      </c>
      <c r="H469" s="15">
        <v>0.51496212121212115</v>
      </c>
      <c r="I469" s="15">
        <v>0</v>
      </c>
      <c r="J469" s="15">
        <v>0</v>
      </c>
      <c r="K469" s="15">
        <v>0</v>
      </c>
      <c r="L469" s="14">
        <v>0</v>
      </c>
      <c r="M469" s="14">
        <v>0</v>
      </c>
      <c r="N469" s="15">
        <v>0</v>
      </c>
      <c r="O469" s="15">
        <v>0</v>
      </c>
      <c r="P469" s="15">
        <v>0</v>
      </c>
    </row>
    <row r="470" spans="1:16" x14ac:dyDescent="0.25">
      <c r="A470" s="12">
        <v>31209950</v>
      </c>
      <c r="B470" s="13" t="s">
        <v>3032</v>
      </c>
      <c r="C470" s="14" t="s">
        <v>1322</v>
      </c>
      <c r="D470" s="14" t="s">
        <v>1323</v>
      </c>
      <c r="E470" s="14" t="s">
        <v>1324</v>
      </c>
      <c r="F470" s="15">
        <v>0.5696969696969697</v>
      </c>
      <c r="G470" s="15">
        <v>0</v>
      </c>
      <c r="H470" s="15">
        <v>0.5696969696969697</v>
      </c>
      <c r="I470" s="15">
        <v>0</v>
      </c>
      <c r="J470" s="15">
        <v>0</v>
      </c>
      <c r="K470" s="15">
        <v>0</v>
      </c>
      <c r="L470" s="14">
        <v>0</v>
      </c>
      <c r="M470" s="14">
        <v>0</v>
      </c>
      <c r="N470" s="15">
        <v>0</v>
      </c>
      <c r="O470" s="15">
        <v>0</v>
      </c>
      <c r="P470" s="15">
        <v>0</v>
      </c>
    </row>
    <row r="471" spans="1:16" x14ac:dyDescent="0.25">
      <c r="A471" s="12">
        <v>35330242</v>
      </c>
      <c r="B471" s="13" t="s">
        <v>3041</v>
      </c>
      <c r="C471" s="14" t="s">
        <v>1309</v>
      </c>
      <c r="D471" s="14" t="s">
        <v>3034</v>
      </c>
      <c r="E471" s="14" t="s">
        <v>1314</v>
      </c>
      <c r="F471" s="15">
        <v>0.69090909090909092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4">
        <v>0</v>
      </c>
      <c r="M471" s="14">
        <v>0</v>
      </c>
      <c r="N471" s="15">
        <v>0</v>
      </c>
      <c r="O471" s="15">
        <v>0.69090909090909092</v>
      </c>
      <c r="P471" s="15">
        <v>0</v>
      </c>
    </row>
    <row r="472" spans="1:16" x14ac:dyDescent="0.25">
      <c r="A472" s="12">
        <v>35330249</v>
      </c>
      <c r="B472" s="13" t="s">
        <v>3054</v>
      </c>
      <c r="C472" s="14" t="s">
        <v>1309</v>
      </c>
      <c r="D472" s="14" t="s">
        <v>1313</v>
      </c>
      <c r="E472" s="14" t="s">
        <v>1314</v>
      </c>
      <c r="F472" s="15">
        <v>0.25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4">
        <v>0</v>
      </c>
      <c r="M472" s="14">
        <v>0.25</v>
      </c>
      <c r="N472" s="15">
        <v>0</v>
      </c>
      <c r="O472" s="15">
        <v>0</v>
      </c>
      <c r="P472" s="15">
        <v>0</v>
      </c>
    </row>
    <row r="473" spans="1:16" x14ac:dyDescent="0.25">
      <c r="A473" s="12">
        <v>35115855</v>
      </c>
      <c r="B473" s="13" t="s">
        <v>3056</v>
      </c>
      <c r="C473" s="14" t="s">
        <v>3057</v>
      </c>
      <c r="D473" s="14" t="s">
        <v>3058</v>
      </c>
      <c r="E473" s="14" t="s">
        <v>3059</v>
      </c>
      <c r="F473" s="15">
        <v>1.2456439393939394</v>
      </c>
      <c r="G473" s="15">
        <v>0</v>
      </c>
      <c r="H473" s="15">
        <v>0</v>
      </c>
      <c r="I473" s="15">
        <v>1.1621212121212126</v>
      </c>
      <c r="J473" s="15">
        <v>8.3522727272727276E-2</v>
      </c>
      <c r="K473" s="15">
        <v>0</v>
      </c>
      <c r="L473" s="14">
        <v>0</v>
      </c>
      <c r="M473" s="14">
        <v>0</v>
      </c>
      <c r="N473" s="15">
        <v>0</v>
      </c>
      <c r="O473" s="15">
        <v>0</v>
      </c>
      <c r="P473" s="15">
        <v>0</v>
      </c>
    </row>
    <row r="474" spans="1:16" x14ac:dyDescent="0.25">
      <c r="A474" s="12">
        <v>35015704</v>
      </c>
      <c r="B474" s="13" t="s">
        <v>3062</v>
      </c>
      <c r="C474" s="14" t="s">
        <v>3063</v>
      </c>
      <c r="D474" s="14" t="s">
        <v>3064</v>
      </c>
      <c r="E474" s="14" t="s">
        <v>3065</v>
      </c>
      <c r="F474" s="15">
        <v>1.0037878787878789</v>
      </c>
      <c r="G474" s="15">
        <v>0</v>
      </c>
      <c r="H474" s="15">
        <v>0</v>
      </c>
      <c r="I474" s="15">
        <v>0</v>
      </c>
      <c r="J474" s="15">
        <v>0</v>
      </c>
      <c r="K474" s="15">
        <v>0</v>
      </c>
      <c r="L474" s="14">
        <v>0</v>
      </c>
      <c r="M474" s="14">
        <v>0</v>
      </c>
      <c r="N474" s="15">
        <v>1.0037878787878789</v>
      </c>
      <c r="O474" s="15">
        <v>0</v>
      </c>
      <c r="P474" s="15">
        <v>0</v>
      </c>
    </row>
    <row r="475" spans="1:16" x14ac:dyDescent="0.25">
      <c r="A475" s="12">
        <v>35085847</v>
      </c>
      <c r="B475" s="13" t="s">
        <v>3066</v>
      </c>
      <c r="C475" s="14" t="s">
        <v>3063</v>
      </c>
      <c r="D475" s="14" t="s">
        <v>3064</v>
      </c>
      <c r="E475" s="14" t="s">
        <v>3065</v>
      </c>
      <c r="F475" s="15">
        <v>0.86268939393939392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4">
        <v>0</v>
      </c>
      <c r="M475" s="14">
        <v>0</v>
      </c>
      <c r="N475" s="15">
        <v>0.86268939393939392</v>
      </c>
      <c r="O475" s="15">
        <v>0</v>
      </c>
      <c r="P475" s="15">
        <v>0</v>
      </c>
    </row>
    <row r="476" spans="1:16" x14ac:dyDescent="0.25">
      <c r="A476" s="12">
        <v>35081748</v>
      </c>
      <c r="B476" s="13" t="s">
        <v>3067</v>
      </c>
      <c r="C476" s="14" t="s">
        <v>3063</v>
      </c>
      <c r="D476" s="14" t="s">
        <v>3068</v>
      </c>
      <c r="E476" s="14" t="s">
        <v>3065</v>
      </c>
      <c r="F476" s="15">
        <v>0.16098484848484848</v>
      </c>
      <c r="G476" s="15">
        <v>0</v>
      </c>
      <c r="H476" s="15">
        <v>0.16098484848484848</v>
      </c>
      <c r="I476" s="15">
        <v>0</v>
      </c>
      <c r="J476" s="15">
        <v>0</v>
      </c>
      <c r="K476" s="15">
        <v>0</v>
      </c>
      <c r="L476" s="14">
        <v>0</v>
      </c>
      <c r="M476" s="14">
        <v>0</v>
      </c>
      <c r="N476" s="15">
        <v>0</v>
      </c>
      <c r="O476" s="15">
        <v>0</v>
      </c>
      <c r="P476" s="15">
        <v>0</v>
      </c>
    </row>
    <row r="477" spans="1:16" x14ac:dyDescent="0.25">
      <c r="A477" s="12">
        <v>35103324</v>
      </c>
      <c r="B477" s="13" t="s">
        <v>3069</v>
      </c>
      <c r="C477" s="14" t="s">
        <v>3071</v>
      </c>
      <c r="D477" s="14" t="s">
        <v>3072</v>
      </c>
      <c r="E477" s="14" t="s">
        <v>3073</v>
      </c>
      <c r="F477" s="15">
        <v>0.76628787878787874</v>
      </c>
      <c r="G477" s="15">
        <v>0</v>
      </c>
      <c r="H477" s="15">
        <v>0.45587121212121212</v>
      </c>
      <c r="I477" s="15">
        <v>0.31041666666666667</v>
      </c>
      <c r="J477" s="15">
        <v>0</v>
      </c>
      <c r="K477" s="15">
        <v>0</v>
      </c>
      <c r="L477" s="14">
        <v>0</v>
      </c>
      <c r="M477" s="14">
        <v>0</v>
      </c>
      <c r="N477" s="15">
        <v>0</v>
      </c>
      <c r="O477" s="15">
        <v>0</v>
      </c>
      <c r="P477" s="15">
        <v>0</v>
      </c>
    </row>
    <row r="478" spans="1:16" x14ac:dyDescent="0.25">
      <c r="A478" s="12">
        <v>35324156</v>
      </c>
      <c r="B478" s="13" t="s">
        <v>3078</v>
      </c>
      <c r="C478" s="14" t="s">
        <v>2489</v>
      </c>
      <c r="D478" s="14" t="s">
        <v>2490</v>
      </c>
      <c r="E478" s="14" t="s">
        <v>2491</v>
      </c>
      <c r="F478" s="15">
        <v>0.38863636363636361</v>
      </c>
      <c r="G478" s="15">
        <v>0</v>
      </c>
      <c r="H478" s="15">
        <v>0</v>
      </c>
      <c r="I478" s="15">
        <v>0</v>
      </c>
      <c r="J478" s="15">
        <v>0</v>
      </c>
      <c r="K478" s="15">
        <v>0.38863636363636367</v>
      </c>
      <c r="L478" s="14">
        <v>0</v>
      </c>
      <c r="M478" s="14">
        <v>0</v>
      </c>
      <c r="N478" s="15">
        <v>0</v>
      </c>
      <c r="O478" s="15">
        <v>0</v>
      </c>
      <c r="P478" s="15">
        <v>0</v>
      </c>
    </row>
    <row r="479" spans="1:16" x14ac:dyDescent="0.25">
      <c r="A479" s="12">
        <v>35060582</v>
      </c>
      <c r="B479" s="13" t="s">
        <v>3079</v>
      </c>
      <c r="C479" s="14" t="s">
        <v>1286</v>
      </c>
      <c r="D479" s="14" t="s">
        <v>1287</v>
      </c>
      <c r="E479" s="14" t="s">
        <v>1288</v>
      </c>
      <c r="F479" s="15">
        <v>0.7356060606060606</v>
      </c>
      <c r="G479" s="15">
        <v>0</v>
      </c>
      <c r="H479" s="15">
        <v>0.7356060606060606</v>
      </c>
      <c r="I479" s="15">
        <v>0</v>
      </c>
      <c r="J479" s="15">
        <v>0</v>
      </c>
      <c r="K479" s="15">
        <v>0</v>
      </c>
      <c r="L479" s="14">
        <v>0</v>
      </c>
      <c r="M479" s="14">
        <v>0</v>
      </c>
      <c r="N479" s="15">
        <v>0</v>
      </c>
      <c r="O479" s="15">
        <v>0</v>
      </c>
      <c r="P479" s="15">
        <v>0</v>
      </c>
    </row>
    <row r="480" spans="1:16" x14ac:dyDescent="0.25">
      <c r="A480" s="12">
        <v>31389447</v>
      </c>
      <c r="B480" s="13" t="s">
        <v>3081</v>
      </c>
      <c r="C480" s="14" t="s">
        <v>1341</v>
      </c>
      <c r="D480" s="14" t="s">
        <v>3082</v>
      </c>
      <c r="E480" s="14" t="s">
        <v>1343</v>
      </c>
      <c r="F480" s="15">
        <v>1.27</v>
      </c>
      <c r="G480" s="15">
        <v>0</v>
      </c>
      <c r="H480" s="15">
        <v>1.27</v>
      </c>
      <c r="I480" s="15">
        <v>0</v>
      </c>
      <c r="J480" s="15">
        <v>0</v>
      </c>
      <c r="K480" s="15">
        <v>0</v>
      </c>
      <c r="L480" s="14">
        <v>0</v>
      </c>
      <c r="M480" s="14">
        <v>0</v>
      </c>
      <c r="N480" s="15">
        <v>0</v>
      </c>
      <c r="O480" s="15">
        <v>0</v>
      </c>
      <c r="P480" s="15">
        <v>0</v>
      </c>
    </row>
    <row r="481" spans="1:16" x14ac:dyDescent="0.25">
      <c r="A481" s="12">
        <v>35191937</v>
      </c>
      <c r="B481" s="13" t="s">
        <v>3083</v>
      </c>
      <c r="C481" s="14" t="s">
        <v>3084</v>
      </c>
      <c r="D481" s="14" t="s">
        <v>3085</v>
      </c>
      <c r="E481" s="14" t="s">
        <v>3086</v>
      </c>
      <c r="F481" s="15">
        <v>1.4541666666666666</v>
      </c>
      <c r="G481" s="15">
        <v>0</v>
      </c>
      <c r="H481" s="15">
        <v>0</v>
      </c>
      <c r="I481" s="15">
        <v>0</v>
      </c>
      <c r="J481" s="15">
        <v>1.4541666666666664</v>
      </c>
      <c r="K481" s="15">
        <v>0</v>
      </c>
      <c r="L481" s="14">
        <v>0</v>
      </c>
      <c r="M481" s="14">
        <v>0</v>
      </c>
      <c r="N481" s="15">
        <v>0</v>
      </c>
      <c r="O481" s="15">
        <v>0</v>
      </c>
      <c r="P481" s="15">
        <v>0</v>
      </c>
    </row>
    <row r="482" spans="1:16" x14ac:dyDescent="0.25">
      <c r="A482" s="12">
        <v>35227032</v>
      </c>
      <c r="B482" s="13" t="s">
        <v>3087</v>
      </c>
      <c r="C482" s="14" t="s">
        <v>3084</v>
      </c>
      <c r="D482" s="14" t="s">
        <v>3085</v>
      </c>
      <c r="E482" s="14" t="s">
        <v>3086</v>
      </c>
      <c r="F482" s="15">
        <v>0.56268939393939399</v>
      </c>
      <c r="G482" s="15">
        <v>0</v>
      </c>
      <c r="H482" s="15">
        <v>0</v>
      </c>
      <c r="I482" s="15">
        <v>0</v>
      </c>
      <c r="J482" s="15">
        <v>0.56268939393939399</v>
      </c>
      <c r="K482" s="15">
        <v>0</v>
      </c>
      <c r="L482" s="14">
        <v>0</v>
      </c>
      <c r="M482" s="14">
        <v>0</v>
      </c>
      <c r="N482" s="15">
        <v>0</v>
      </c>
      <c r="O482" s="15">
        <v>0</v>
      </c>
      <c r="P482" s="15">
        <v>0</v>
      </c>
    </row>
    <row r="483" spans="1:16" x14ac:dyDescent="0.25">
      <c r="A483" s="12">
        <v>35227033</v>
      </c>
      <c r="B483" s="13" t="s">
        <v>3088</v>
      </c>
      <c r="C483" s="14" t="s">
        <v>3084</v>
      </c>
      <c r="D483" s="14" t="s">
        <v>3085</v>
      </c>
      <c r="E483" s="14" t="s">
        <v>3086</v>
      </c>
      <c r="F483" s="15">
        <v>1.3090909090909091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4">
        <v>0</v>
      </c>
      <c r="M483" s="14">
        <v>0</v>
      </c>
      <c r="N483" s="15">
        <v>0</v>
      </c>
      <c r="O483" s="15">
        <v>1.3090909090909091</v>
      </c>
      <c r="P483" s="15">
        <v>0</v>
      </c>
    </row>
    <row r="484" spans="1:16" x14ac:dyDescent="0.25">
      <c r="A484" s="12">
        <v>35250579</v>
      </c>
      <c r="B484" s="13" t="s">
        <v>3089</v>
      </c>
      <c r="C484" s="14" t="s">
        <v>1404</v>
      </c>
      <c r="D484" s="14" t="s">
        <v>1405</v>
      </c>
      <c r="E484" s="14" t="s">
        <v>3090</v>
      </c>
      <c r="F484" s="15">
        <v>0.67992424242424243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4">
        <v>0</v>
      </c>
      <c r="M484" s="14">
        <v>0</v>
      </c>
      <c r="N484" s="15">
        <v>0</v>
      </c>
      <c r="O484" s="15">
        <v>0.67992424242424243</v>
      </c>
      <c r="P484" s="15">
        <v>0</v>
      </c>
    </row>
    <row r="485" spans="1:16" x14ac:dyDescent="0.25">
      <c r="A485" s="12">
        <v>35240178</v>
      </c>
      <c r="B485" s="13" t="s">
        <v>3096</v>
      </c>
      <c r="C485" s="14" t="s">
        <v>1375</v>
      </c>
      <c r="D485" s="14" t="s">
        <v>3099</v>
      </c>
      <c r="E485" s="14" t="s">
        <v>1377</v>
      </c>
      <c r="F485" s="15">
        <v>3.4229166666666666</v>
      </c>
      <c r="G485" s="15">
        <v>0</v>
      </c>
      <c r="H485" s="15">
        <v>0</v>
      </c>
      <c r="I485" s="15">
        <v>0</v>
      </c>
      <c r="J485" s="15">
        <v>0</v>
      </c>
      <c r="K485" s="15">
        <v>3.4229166666666671</v>
      </c>
      <c r="L485" s="14">
        <v>0</v>
      </c>
      <c r="M485" s="14">
        <v>0</v>
      </c>
      <c r="N485" s="15">
        <v>0</v>
      </c>
      <c r="O485" s="15">
        <v>0</v>
      </c>
      <c r="P485" s="15">
        <v>0</v>
      </c>
    </row>
    <row r="486" spans="1:16" x14ac:dyDescent="0.25">
      <c r="A486" s="12">
        <v>35254263</v>
      </c>
      <c r="B486" s="13" t="s">
        <v>3100</v>
      </c>
      <c r="C486" s="14" t="s">
        <v>1375</v>
      </c>
      <c r="D486" s="14" t="s">
        <v>3099</v>
      </c>
      <c r="E486" s="14" t="s">
        <v>1377</v>
      </c>
      <c r="F486" s="15">
        <v>1.2795454545454545</v>
      </c>
      <c r="G486" s="15">
        <v>0</v>
      </c>
      <c r="H486" s="15">
        <v>0</v>
      </c>
      <c r="I486" s="15">
        <v>0</v>
      </c>
      <c r="J486" s="15">
        <v>0</v>
      </c>
      <c r="K486" s="15">
        <v>1.2795454545454548</v>
      </c>
      <c r="L486" s="14">
        <v>0</v>
      </c>
      <c r="M486" s="14">
        <v>0</v>
      </c>
      <c r="N486" s="15">
        <v>0</v>
      </c>
      <c r="O486" s="15">
        <v>0</v>
      </c>
      <c r="P486" s="15">
        <v>0</v>
      </c>
    </row>
    <row r="487" spans="1:16" x14ac:dyDescent="0.25">
      <c r="A487" s="12">
        <v>35254264</v>
      </c>
      <c r="B487" s="13" t="s">
        <v>3101</v>
      </c>
      <c r="C487" s="14" t="s">
        <v>1375</v>
      </c>
      <c r="D487" s="14" t="s">
        <v>3102</v>
      </c>
      <c r="E487" s="14" t="s">
        <v>1377</v>
      </c>
      <c r="F487" s="15">
        <v>1.2600378787878788</v>
      </c>
      <c r="G487" s="15">
        <v>0</v>
      </c>
      <c r="H487" s="15">
        <v>0</v>
      </c>
      <c r="I487" s="15">
        <v>0</v>
      </c>
      <c r="J487" s="15">
        <v>0</v>
      </c>
      <c r="K487" s="15">
        <v>1.2600378787878788</v>
      </c>
      <c r="L487" s="14">
        <v>0</v>
      </c>
      <c r="M487" s="14">
        <v>0</v>
      </c>
      <c r="N487" s="15">
        <v>0</v>
      </c>
      <c r="O487" s="15">
        <v>0</v>
      </c>
      <c r="P487" s="15">
        <v>0</v>
      </c>
    </row>
    <row r="488" spans="1:16" x14ac:dyDescent="0.25">
      <c r="A488" s="12">
        <v>35254265</v>
      </c>
      <c r="B488" s="13" t="s">
        <v>3103</v>
      </c>
      <c r="C488" s="14" t="s">
        <v>1375</v>
      </c>
      <c r="D488" s="14" t="s">
        <v>3102</v>
      </c>
      <c r="E488" s="14" t="s">
        <v>1377</v>
      </c>
      <c r="F488" s="15">
        <v>2.6678030303030305</v>
      </c>
      <c r="G488" s="15">
        <v>0</v>
      </c>
      <c r="H488" s="15">
        <v>0</v>
      </c>
      <c r="I488" s="15">
        <v>0</v>
      </c>
      <c r="J488" s="15">
        <v>0</v>
      </c>
      <c r="K488" s="15">
        <v>2.6678030303030305</v>
      </c>
      <c r="L488" s="14">
        <v>0</v>
      </c>
      <c r="M488" s="14">
        <v>0</v>
      </c>
      <c r="N488" s="15">
        <v>0</v>
      </c>
      <c r="O488" s="15">
        <v>0</v>
      </c>
      <c r="P488" s="15">
        <v>0</v>
      </c>
    </row>
    <row r="489" spans="1:16" x14ac:dyDescent="0.25">
      <c r="A489" s="12">
        <v>35254266</v>
      </c>
      <c r="B489" s="13" t="s">
        <v>3104</v>
      </c>
      <c r="C489" s="14" t="s">
        <v>1375</v>
      </c>
      <c r="D489" s="14" t="s">
        <v>3102</v>
      </c>
      <c r="E489" s="14" t="s">
        <v>1377</v>
      </c>
      <c r="F489" s="15">
        <v>0.15814393939393939</v>
      </c>
      <c r="G489" s="15">
        <v>0</v>
      </c>
      <c r="H489" s="15">
        <v>0</v>
      </c>
      <c r="I489" s="15">
        <v>0</v>
      </c>
      <c r="J489" s="15">
        <v>0</v>
      </c>
      <c r="K489" s="15">
        <v>0</v>
      </c>
      <c r="L489" s="14">
        <v>0</v>
      </c>
      <c r="M489" s="14">
        <v>0.15814393939393939</v>
      </c>
      <c r="N489" s="15">
        <v>0</v>
      </c>
      <c r="O489" s="15">
        <v>0</v>
      </c>
      <c r="P489" s="15">
        <v>0</v>
      </c>
    </row>
    <row r="490" spans="1:16" x14ac:dyDescent="0.25">
      <c r="A490" s="12">
        <v>35240173</v>
      </c>
      <c r="B490" s="13" t="s">
        <v>3105</v>
      </c>
      <c r="C490" s="14" t="s">
        <v>1375</v>
      </c>
      <c r="D490" s="14" t="s">
        <v>3102</v>
      </c>
      <c r="E490" s="14" t="s">
        <v>1377</v>
      </c>
      <c r="F490" s="15">
        <v>1.5670454545454546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  <c r="L490" s="14">
        <v>0</v>
      </c>
      <c r="M490" s="14">
        <v>1.5670454545454546</v>
      </c>
      <c r="N490" s="15">
        <v>0</v>
      </c>
      <c r="O490" s="15">
        <v>0</v>
      </c>
      <c r="P490" s="15">
        <v>0</v>
      </c>
    </row>
    <row r="491" spans="1:16" x14ac:dyDescent="0.25">
      <c r="A491" s="12">
        <v>35240174</v>
      </c>
      <c r="B491" s="13" t="s">
        <v>3106</v>
      </c>
      <c r="C491" s="14" t="s">
        <v>1375</v>
      </c>
      <c r="D491" s="14" t="s">
        <v>3102</v>
      </c>
      <c r="E491" s="14" t="s">
        <v>1377</v>
      </c>
      <c r="F491" s="15">
        <v>1.0494318181818181</v>
      </c>
      <c r="G491" s="15">
        <v>0</v>
      </c>
      <c r="H491" s="15">
        <v>0</v>
      </c>
      <c r="I491" s="15">
        <v>0</v>
      </c>
      <c r="J491" s="15">
        <v>0</v>
      </c>
      <c r="K491" s="15">
        <v>1.0494318181818181</v>
      </c>
      <c r="L491" s="14">
        <v>0</v>
      </c>
      <c r="M491" s="14">
        <v>0</v>
      </c>
      <c r="N491" s="15">
        <v>0</v>
      </c>
      <c r="O491" s="15">
        <v>0</v>
      </c>
      <c r="P491" s="15">
        <v>0</v>
      </c>
    </row>
    <row r="492" spans="1:16" x14ac:dyDescent="0.25">
      <c r="A492" s="12">
        <v>35240176</v>
      </c>
      <c r="B492" s="13" t="s">
        <v>3107</v>
      </c>
      <c r="C492" s="14" t="s">
        <v>1375</v>
      </c>
      <c r="D492" s="14" t="s">
        <v>3108</v>
      </c>
      <c r="E492" s="14" t="s">
        <v>1377</v>
      </c>
      <c r="F492" s="15">
        <v>2.3687499999999999</v>
      </c>
      <c r="G492" s="15">
        <v>0</v>
      </c>
      <c r="H492" s="15">
        <v>0</v>
      </c>
      <c r="I492" s="15">
        <v>0</v>
      </c>
      <c r="J492" s="15">
        <v>0</v>
      </c>
      <c r="K492" s="15">
        <v>2.3687499999999999</v>
      </c>
      <c r="L492" s="14">
        <v>0</v>
      </c>
      <c r="M492" s="14">
        <v>0</v>
      </c>
      <c r="N492" s="15">
        <v>0</v>
      </c>
      <c r="O492" s="15">
        <v>0</v>
      </c>
      <c r="P492" s="15">
        <v>0</v>
      </c>
    </row>
    <row r="493" spans="1:16" x14ac:dyDescent="0.25">
      <c r="A493" s="12">
        <v>35240177</v>
      </c>
      <c r="B493" s="13" t="s">
        <v>3109</v>
      </c>
      <c r="C493" s="14" t="s">
        <v>1375</v>
      </c>
      <c r="D493" s="14" t="s">
        <v>3108</v>
      </c>
      <c r="E493" s="14" t="s">
        <v>1377</v>
      </c>
      <c r="F493" s="15">
        <v>2.3945075757575758</v>
      </c>
      <c r="G493" s="15">
        <v>0</v>
      </c>
      <c r="H493" s="15">
        <v>0</v>
      </c>
      <c r="I493" s="15">
        <v>0</v>
      </c>
      <c r="J493" s="15">
        <v>0</v>
      </c>
      <c r="K493" s="15">
        <v>2.3945075757575753</v>
      </c>
      <c r="L493" s="14">
        <v>0</v>
      </c>
      <c r="M493" s="14">
        <v>0</v>
      </c>
      <c r="N493" s="15">
        <v>0</v>
      </c>
      <c r="O493" s="15">
        <v>0</v>
      </c>
      <c r="P493" s="15">
        <v>0</v>
      </c>
    </row>
    <row r="494" spans="1:16" x14ac:dyDescent="0.25">
      <c r="A494" s="12">
        <v>35254177</v>
      </c>
      <c r="B494" s="13" t="s">
        <v>3110</v>
      </c>
      <c r="C494" s="14" t="s">
        <v>1375</v>
      </c>
      <c r="D494" s="14" t="s">
        <v>3108</v>
      </c>
      <c r="E494" s="14" t="s">
        <v>1377</v>
      </c>
      <c r="F494" s="15">
        <v>0.29488636363636361</v>
      </c>
      <c r="G494" s="15">
        <v>0</v>
      </c>
      <c r="H494" s="15">
        <v>0</v>
      </c>
      <c r="I494" s="15">
        <v>0</v>
      </c>
      <c r="J494" s="15">
        <v>0</v>
      </c>
      <c r="K494" s="15">
        <v>0.29488636363636361</v>
      </c>
      <c r="L494" s="14">
        <v>0</v>
      </c>
      <c r="M494" s="14">
        <v>0</v>
      </c>
      <c r="N494" s="15">
        <v>0</v>
      </c>
      <c r="O494" s="15">
        <v>0</v>
      </c>
      <c r="P494" s="15">
        <v>0</v>
      </c>
    </row>
    <row r="495" spans="1:16" x14ac:dyDescent="0.25">
      <c r="A495" s="12">
        <v>35254178</v>
      </c>
      <c r="B495" s="13" t="s">
        <v>3111</v>
      </c>
      <c r="C495" s="14" t="s">
        <v>1375</v>
      </c>
      <c r="D495" s="14" t="s">
        <v>1376</v>
      </c>
      <c r="E495" s="14" t="s">
        <v>1377</v>
      </c>
      <c r="F495" s="15">
        <v>1.2492424242424243</v>
      </c>
      <c r="G495" s="15">
        <v>0</v>
      </c>
      <c r="H495" s="15">
        <v>0</v>
      </c>
      <c r="I495" s="15">
        <v>0</v>
      </c>
      <c r="J495" s="15">
        <v>0</v>
      </c>
      <c r="K495" s="15">
        <v>1.2492424242424245</v>
      </c>
      <c r="L495" s="14">
        <v>0</v>
      </c>
      <c r="M495" s="14">
        <v>0</v>
      </c>
      <c r="N495" s="15">
        <v>0</v>
      </c>
      <c r="O495" s="15">
        <v>0</v>
      </c>
      <c r="P495" s="15">
        <v>0</v>
      </c>
    </row>
    <row r="496" spans="1:16" x14ac:dyDescent="0.25">
      <c r="A496" s="12">
        <v>35254260</v>
      </c>
      <c r="B496" s="13" t="s">
        <v>3112</v>
      </c>
      <c r="C496" s="14" t="s">
        <v>1375</v>
      </c>
      <c r="D496" s="14" t="s">
        <v>1376</v>
      </c>
      <c r="E496" s="14" t="s">
        <v>1377</v>
      </c>
      <c r="F496" s="15">
        <v>0.10359848484848484</v>
      </c>
      <c r="G496" s="15">
        <v>0</v>
      </c>
      <c r="H496" s="15">
        <v>0</v>
      </c>
      <c r="I496" s="15">
        <v>0</v>
      </c>
      <c r="J496" s="15">
        <v>0</v>
      </c>
      <c r="K496" s="15">
        <v>0.10359848484848486</v>
      </c>
      <c r="L496" s="14">
        <v>0</v>
      </c>
      <c r="M496" s="14">
        <v>0</v>
      </c>
      <c r="N496" s="15">
        <v>0</v>
      </c>
      <c r="O496" s="15">
        <v>0</v>
      </c>
      <c r="P496" s="15">
        <v>0</v>
      </c>
    </row>
    <row r="497" spans="1:16" x14ac:dyDescent="0.25">
      <c r="A497" s="12">
        <v>35254261</v>
      </c>
      <c r="B497" s="13" t="s">
        <v>3113</v>
      </c>
      <c r="C497" s="14" t="s">
        <v>1375</v>
      </c>
      <c r="D497" s="14" t="s">
        <v>1376</v>
      </c>
      <c r="E497" s="14" t="s">
        <v>1377</v>
      </c>
      <c r="F497" s="15">
        <v>2.8289772727272728</v>
      </c>
      <c r="G497" s="15">
        <v>0</v>
      </c>
      <c r="H497" s="15">
        <v>0</v>
      </c>
      <c r="I497" s="15">
        <v>0</v>
      </c>
      <c r="J497" s="15">
        <v>0</v>
      </c>
      <c r="K497" s="15">
        <v>2.828977272727272</v>
      </c>
      <c r="L497" s="14">
        <v>0</v>
      </c>
      <c r="M497" s="14">
        <v>0</v>
      </c>
      <c r="N497" s="15">
        <v>0</v>
      </c>
      <c r="O497" s="15">
        <v>0</v>
      </c>
      <c r="P497" s="15">
        <v>0</v>
      </c>
    </row>
    <row r="498" spans="1:16" x14ac:dyDescent="0.25">
      <c r="A498" s="12">
        <v>35254262</v>
      </c>
      <c r="B498" s="13" t="s">
        <v>3114</v>
      </c>
      <c r="C498" s="14" t="s">
        <v>1375</v>
      </c>
      <c r="D498" s="14" t="s">
        <v>1376</v>
      </c>
      <c r="E498" s="14" t="s">
        <v>1377</v>
      </c>
      <c r="F498" s="15">
        <v>2.0928030303030303</v>
      </c>
      <c r="G498" s="15">
        <v>0</v>
      </c>
      <c r="H498" s="15">
        <v>0</v>
      </c>
      <c r="I498" s="15">
        <v>0</v>
      </c>
      <c r="J498" s="15">
        <v>0</v>
      </c>
      <c r="K498" s="15">
        <v>2.0928030303030303</v>
      </c>
      <c r="L498" s="14">
        <v>0</v>
      </c>
      <c r="M498" s="14">
        <v>0</v>
      </c>
      <c r="N498" s="15">
        <v>0</v>
      </c>
      <c r="O498" s="15">
        <v>0</v>
      </c>
      <c r="P498" s="15">
        <v>0</v>
      </c>
    </row>
    <row r="499" spans="1:16" x14ac:dyDescent="0.25">
      <c r="A499" s="12">
        <v>35254560</v>
      </c>
      <c r="B499" s="13" t="s">
        <v>3115</v>
      </c>
      <c r="C499" s="14" t="s">
        <v>1375</v>
      </c>
      <c r="D499" s="14" t="s">
        <v>1376</v>
      </c>
      <c r="E499" s="14" t="s">
        <v>1377</v>
      </c>
      <c r="F499" s="15">
        <v>1.2204545454545455</v>
      </c>
      <c r="G499" s="15">
        <v>0</v>
      </c>
      <c r="H499" s="15">
        <v>0</v>
      </c>
      <c r="I499" s="15">
        <v>0</v>
      </c>
      <c r="J499" s="15">
        <v>0</v>
      </c>
      <c r="K499" s="15">
        <v>1.2204545454545455</v>
      </c>
      <c r="L499" s="14">
        <v>0</v>
      </c>
      <c r="M499" s="14">
        <v>0</v>
      </c>
      <c r="N499" s="15">
        <v>0</v>
      </c>
      <c r="O499" s="15">
        <v>0</v>
      </c>
      <c r="P499" s="15">
        <v>0</v>
      </c>
    </row>
    <row r="500" spans="1:16" x14ac:dyDescent="0.25">
      <c r="A500" s="12">
        <v>35240175</v>
      </c>
      <c r="B500" s="13" t="s">
        <v>3116</v>
      </c>
      <c r="C500" s="14" t="s">
        <v>1375</v>
      </c>
      <c r="D500" s="14" t="s">
        <v>1376</v>
      </c>
      <c r="E500" s="14" t="s">
        <v>1377</v>
      </c>
      <c r="F500" s="15">
        <v>3.303219696969697</v>
      </c>
      <c r="G500" s="15">
        <v>0</v>
      </c>
      <c r="H500" s="15">
        <v>0</v>
      </c>
      <c r="I500" s="15">
        <v>0</v>
      </c>
      <c r="J500" s="15">
        <v>0</v>
      </c>
      <c r="K500" s="15">
        <v>3.3032196969696979</v>
      </c>
      <c r="L500" s="14">
        <v>0</v>
      </c>
      <c r="M500" s="14">
        <v>0</v>
      </c>
      <c r="N500" s="15">
        <v>0</v>
      </c>
      <c r="O500" s="15">
        <v>0</v>
      </c>
      <c r="P500" s="15">
        <v>0</v>
      </c>
    </row>
    <row r="501" spans="1:16" x14ac:dyDescent="0.25">
      <c r="A501" s="12">
        <v>35219275</v>
      </c>
      <c r="B501" s="13" t="s">
        <v>3142</v>
      </c>
      <c r="C501" s="14" t="s">
        <v>1375</v>
      </c>
      <c r="D501" s="14" t="s">
        <v>3143</v>
      </c>
      <c r="E501" s="14" t="s">
        <v>1377</v>
      </c>
      <c r="F501" s="15">
        <v>1.0231060606060607</v>
      </c>
      <c r="G501" s="15">
        <v>0</v>
      </c>
      <c r="H501" s="15">
        <v>0</v>
      </c>
      <c r="I501" s="15">
        <v>0</v>
      </c>
      <c r="J501" s="15">
        <v>0</v>
      </c>
      <c r="K501" s="15">
        <v>1.0231060606060605</v>
      </c>
      <c r="L501" s="14">
        <v>0</v>
      </c>
      <c r="M501" s="14">
        <v>0</v>
      </c>
      <c r="N501" s="15">
        <v>0</v>
      </c>
      <c r="O501" s="15">
        <v>0</v>
      </c>
      <c r="P501" s="15">
        <v>0</v>
      </c>
    </row>
    <row r="502" spans="1:16" x14ac:dyDescent="0.25">
      <c r="A502" s="12">
        <v>35325224</v>
      </c>
      <c r="B502" s="13" t="s">
        <v>3167</v>
      </c>
      <c r="C502" s="14" t="s">
        <v>3163</v>
      </c>
      <c r="D502" s="14" t="s">
        <v>3164</v>
      </c>
      <c r="E502" s="14" t="s">
        <v>3165</v>
      </c>
      <c r="F502" s="15">
        <v>5.0999999999999997E-2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  <c r="L502" s="14">
        <v>0</v>
      </c>
      <c r="M502" s="14">
        <v>5.0999999999999997E-2</v>
      </c>
      <c r="N502" s="15">
        <v>0</v>
      </c>
      <c r="O502" s="15">
        <v>0</v>
      </c>
      <c r="P502" s="15">
        <v>0</v>
      </c>
    </row>
    <row r="503" spans="1:16" x14ac:dyDescent="0.25">
      <c r="A503" s="12">
        <v>35279627</v>
      </c>
      <c r="B503" s="13" t="s">
        <v>3178</v>
      </c>
      <c r="C503" s="14" t="s">
        <v>1408</v>
      </c>
      <c r="D503" s="14" t="s">
        <v>1409</v>
      </c>
      <c r="E503" s="14" t="s">
        <v>1410</v>
      </c>
      <c r="F503" s="15">
        <v>1.3268939393939394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4">
        <v>0</v>
      </c>
      <c r="M503" s="14">
        <v>0</v>
      </c>
      <c r="N503" s="15">
        <v>1.3268939393939394</v>
      </c>
      <c r="O503" s="15">
        <v>0</v>
      </c>
      <c r="P503" s="15">
        <v>0</v>
      </c>
    </row>
    <row r="504" spans="1:16" x14ac:dyDescent="0.25">
      <c r="A504" s="12">
        <v>35279628</v>
      </c>
      <c r="B504" s="13" t="s">
        <v>3179</v>
      </c>
      <c r="C504" s="14" t="s">
        <v>1408</v>
      </c>
      <c r="D504" s="14" t="s">
        <v>3180</v>
      </c>
      <c r="E504" s="14" t="s">
        <v>1410</v>
      </c>
      <c r="F504" s="15">
        <v>2.1022727272727271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4">
        <v>0</v>
      </c>
      <c r="M504" s="14">
        <v>0</v>
      </c>
      <c r="N504" s="15">
        <v>2.1022727272727271</v>
      </c>
      <c r="O504" s="15">
        <v>0</v>
      </c>
      <c r="P504" s="15">
        <v>0</v>
      </c>
    </row>
    <row r="505" spans="1:16" x14ac:dyDescent="0.25">
      <c r="A505" s="12">
        <v>35279629</v>
      </c>
      <c r="B505" s="13" t="s">
        <v>3181</v>
      </c>
      <c r="C505" s="14" t="s">
        <v>1408</v>
      </c>
      <c r="D505" s="14" t="s">
        <v>3180</v>
      </c>
      <c r="E505" s="14" t="s">
        <v>1410</v>
      </c>
      <c r="F505" s="15">
        <v>1.853409090909091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4">
        <v>0</v>
      </c>
      <c r="M505" s="14">
        <v>0</v>
      </c>
      <c r="N505" s="15">
        <v>1.853409090909091</v>
      </c>
      <c r="O505" s="15">
        <v>0</v>
      </c>
      <c r="P505" s="15">
        <v>0</v>
      </c>
    </row>
    <row r="506" spans="1:16" x14ac:dyDescent="0.25">
      <c r="A506" s="12">
        <v>35254252</v>
      </c>
      <c r="B506" s="13" t="s">
        <v>3182</v>
      </c>
      <c r="C506" s="14" t="s">
        <v>1408</v>
      </c>
      <c r="D506" s="14" t="s">
        <v>3180</v>
      </c>
      <c r="E506" s="14" t="s">
        <v>1410</v>
      </c>
      <c r="F506" s="15">
        <v>2.4147727272727271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4">
        <v>0</v>
      </c>
      <c r="M506" s="14">
        <v>2.4147727272727271</v>
      </c>
      <c r="N506" s="15">
        <v>0</v>
      </c>
      <c r="O506" s="15">
        <v>0</v>
      </c>
      <c r="P506" s="15">
        <v>0</v>
      </c>
    </row>
    <row r="507" spans="1:16" x14ac:dyDescent="0.25">
      <c r="A507" s="12">
        <v>35254249</v>
      </c>
      <c r="B507" s="13" t="s">
        <v>3183</v>
      </c>
      <c r="C507" s="14" t="s">
        <v>1408</v>
      </c>
      <c r="D507" s="14" t="s">
        <v>3184</v>
      </c>
      <c r="E507" s="14" t="s">
        <v>1410</v>
      </c>
      <c r="F507" s="15">
        <v>2.6725378787878786</v>
      </c>
      <c r="G507" s="15">
        <v>0</v>
      </c>
      <c r="H507" s="15">
        <v>0</v>
      </c>
      <c r="I507" s="15">
        <v>0</v>
      </c>
      <c r="J507" s="15">
        <v>0</v>
      </c>
      <c r="K507" s="15">
        <v>2.5458333333333343</v>
      </c>
      <c r="L507" s="14">
        <v>0.12670454545454435</v>
      </c>
      <c r="M507" s="14">
        <v>1.1102230246251565E-15</v>
      </c>
      <c r="N507" s="15">
        <v>0</v>
      </c>
      <c r="O507" s="15">
        <v>0</v>
      </c>
      <c r="P507" s="15">
        <v>0</v>
      </c>
    </row>
    <row r="508" spans="1:16" x14ac:dyDescent="0.25">
      <c r="A508" s="12">
        <v>35254250</v>
      </c>
      <c r="B508" s="13" t="s">
        <v>3185</v>
      </c>
      <c r="C508" s="14" t="s">
        <v>1408</v>
      </c>
      <c r="D508" s="14" t="s">
        <v>3184</v>
      </c>
      <c r="E508" s="14" t="s">
        <v>1410</v>
      </c>
      <c r="F508" s="15">
        <v>1.0428030303030302</v>
      </c>
      <c r="G508" s="15">
        <v>0</v>
      </c>
      <c r="H508" s="15">
        <v>0</v>
      </c>
      <c r="I508" s="15">
        <v>0</v>
      </c>
      <c r="J508" s="15">
        <v>0</v>
      </c>
      <c r="K508" s="15">
        <v>1.0428030303030305</v>
      </c>
      <c r="L508" s="14">
        <v>0</v>
      </c>
      <c r="M508" s="14">
        <v>0</v>
      </c>
      <c r="N508" s="15">
        <v>0</v>
      </c>
      <c r="O508" s="15">
        <v>0</v>
      </c>
      <c r="P508" s="15">
        <v>0</v>
      </c>
    </row>
    <row r="509" spans="1:16" x14ac:dyDescent="0.25">
      <c r="A509" s="12">
        <v>35278880</v>
      </c>
      <c r="B509" s="13" t="s">
        <v>3186</v>
      </c>
      <c r="C509" s="14" t="s">
        <v>1408</v>
      </c>
      <c r="D509" s="14" t="s">
        <v>3184</v>
      </c>
      <c r="E509" s="14" t="s">
        <v>1410</v>
      </c>
      <c r="F509" s="15">
        <v>2.7083333333333335</v>
      </c>
      <c r="G509" s="15">
        <v>0</v>
      </c>
      <c r="H509" s="15">
        <v>0</v>
      </c>
      <c r="I509" s="15">
        <v>0</v>
      </c>
      <c r="J509" s="15">
        <v>0</v>
      </c>
      <c r="K509" s="15">
        <v>2.708333333333333</v>
      </c>
      <c r="L509" s="14">
        <v>0</v>
      </c>
      <c r="M509" s="14">
        <v>0</v>
      </c>
      <c r="N509" s="15">
        <v>0</v>
      </c>
      <c r="O509" s="15">
        <v>0</v>
      </c>
      <c r="P509" s="15">
        <v>0</v>
      </c>
    </row>
    <row r="510" spans="1:16" x14ac:dyDescent="0.25">
      <c r="A510" s="12">
        <v>35278881</v>
      </c>
      <c r="B510" s="13" t="s">
        <v>3187</v>
      </c>
      <c r="C510" s="14" t="s">
        <v>1408</v>
      </c>
      <c r="D510" s="14" t="s">
        <v>3184</v>
      </c>
      <c r="E510" s="14" t="s">
        <v>1410</v>
      </c>
      <c r="F510" s="15">
        <v>2.6445075757575758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4">
        <v>0</v>
      </c>
      <c r="M510" s="14">
        <v>2.6445075757575758</v>
      </c>
      <c r="N510" s="15">
        <v>0</v>
      </c>
      <c r="O510" s="15">
        <v>0</v>
      </c>
      <c r="P510" s="15">
        <v>0</v>
      </c>
    </row>
    <row r="511" spans="1:16" x14ac:dyDescent="0.25">
      <c r="A511" s="12">
        <v>35278882</v>
      </c>
      <c r="B511" s="13" t="s">
        <v>3188</v>
      </c>
      <c r="C511" s="14" t="s">
        <v>1408</v>
      </c>
      <c r="D511" s="14" t="s">
        <v>3184</v>
      </c>
      <c r="E511" s="14" t="s">
        <v>1410</v>
      </c>
      <c r="F511" s="15">
        <v>2.6321969696969698</v>
      </c>
      <c r="G511" s="15">
        <v>0</v>
      </c>
      <c r="H511" s="15">
        <v>0</v>
      </c>
      <c r="I511" s="15">
        <v>0</v>
      </c>
      <c r="J511" s="15">
        <v>0</v>
      </c>
      <c r="K511" s="15">
        <v>1.7251893939393939</v>
      </c>
      <c r="L511" s="14">
        <v>0</v>
      </c>
      <c r="M511" s="14">
        <v>0.90700757575757573</v>
      </c>
      <c r="N511" s="15">
        <v>0</v>
      </c>
      <c r="O511" s="15">
        <v>0</v>
      </c>
      <c r="P511" s="15">
        <v>0</v>
      </c>
    </row>
    <row r="512" spans="1:16" x14ac:dyDescent="0.25">
      <c r="A512" s="12">
        <v>35278883</v>
      </c>
      <c r="B512" s="13" t="s">
        <v>3189</v>
      </c>
      <c r="C512" s="14" t="s">
        <v>1408</v>
      </c>
      <c r="D512" s="14" t="s">
        <v>3184</v>
      </c>
      <c r="E512" s="14" t="s">
        <v>1410</v>
      </c>
      <c r="F512" s="15">
        <v>1.759280303030303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4">
        <v>0.58996212121212122</v>
      </c>
      <c r="M512" s="14">
        <v>1.1693181818181819</v>
      </c>
      <c r="N512" s="15">
        <v>0</v>
      </c>
      <c r="O512" s="15">
        <v>0</v>
      </c>
      <c r="P512" s="15">
        <v>0</v>
      </c>
    </row>
    <row r="513" spans="1:16" x14ac:dyDescent="0.25">
      <c r="A513" s="12">
        <v>35278884</v>
      </c>
      <c r="B513" s="13" t="s">
        <v>3190</v>
      </c>
      <c r="C513" s="14" t="s">
        <v>1408</v>
      </c>
      <c r="D513" s="14" t="s">
        <v>3184</v>
      </c>
      <c r="E513" s="14" t="s">
        <v>1410</v>
      </c>
      <c r="F513" s="15">
        <v>2.2518939393939394</v>
      </c>
      <c r="G513" s="15">
        <v>0</v>
      </c>
      <c r="H513" s="15">
        <v>0</v>
      </c>
      <c r="I513" s="15">
        <v>0</v>
      </c>
      <c r="J513" s="15">
        <v>0</v>
      </c>
      <c r="K513" s="15">
        <v>0</v>
      </c>
      <c r="L513" s="14">
        <v>0.16723484848484849</v>
      </c>
      <c r="M513" s="14">
        <v>2.0846590909090912</v>
      </c>
      <c r="N513" s="15">
        <v>0</v>
      </c>
      <c r="O513" s="15">
        <v>0</v>
      </c>
      <c r="P513" s="15">
        <v>0</v>
      </c>
    </row>
    <row r="514" spans="1:16" x14ac:dyDescent="0.25">
      <c r="A514" s="12">
        <v>35278885</v>
      </c>
      <c r="B514" s="13" t="s">
        <v>3191</v>
      </c>
      <c r="C514" s="14" t="s">
        <v>1408</v>
      </c>
      <c r="D514" s="14" t="s">
        <v>3184</v>
      </c>
      <c r="E514" s="14" t="s">
        <v>1410</v>
      </c>
      <c r="F514" s="15">
        <v>1.374810606060606</v>
      </c>
      <c r="G514" s="15">
        <v>0</v>
      </c>
      <c r="H514" s="15">
        <v>0</v>
      </c>
      <c r="I514" s="15">
        <v>0</v>
      </c>
      <c r="J514" s="15">
        <v>0</v>
      </c>
      <c r="K514" s="15">
        <v>1.3748106060606058</v>
      </c>
      <c r="L514" s="14">
        <v>0</v>
      </c>
      <c r="M514" s="14">
        <v>0</v>
      </c>
      <c r="N514" s="15">
        <v>0</v>
      </c>
      <c r="O514" s="15">
        <v>0</v>
      </c>
      <c r="P514" s="15">
        <v>0</v>
      </c>
    </row>
    <row r="515" spans="1:16" x14ac:dyDescent="0.25">
      <c r="A515" s="12">
        <v>35278886</v>
      </c>
      <c r="B515" s="13" t="s">
        <v>3192</v>
      </c>
      <c r="C515" s="14" t="s">
        <v>1408</v>
      </c>
      <c r="D515" s="14" t="s">
        <v>3184</v>
      </c>
      <c r="E515" s="14" t="s">
        <v>1410</v>
      </c>
      <c r="F515" s="15">
        <v>1.3789772727272727</v>
      </c>
      <c r="G515" s="15">
        <v>0</v>
      </c>
      <c r="H515" s="15">
        <v>0</v>
      </c>
      <c r="I515" s="15">
        <v>0</v>
      </c>
      <c r="J515" s="15">
        <v>0</v>
      </c>
      <c r="K515" s="15">
        <v>1.3789772727272727</v>
      </c>
      <c r="L515" s="14">
        <v>0</v>
      </c>
      <c r="M515" s="14">
        <v>0</v>
      </c>
      <c r="N515" s="15">
        <v>0</v>
      </c>
      <c r="O515" s="15">
        <v>0</v>
      </c>
      <c r="P515" s="15">
        <v>0</v>
      </c>
    </row>
    <row r="516" spans="1:16" x14ac:dyDescent="0.25">
      <c r="A516" s="12">
        <v>35278887</v>
      </c>
      <c r="B516" s="13" t="s">
        <v>3193</v>
      </c>
      <c r="C516" s="14" t="s">
        <v>1408</v>
      </c>
      <c r="D516" s="14" t="s">
        <v>3184</v>
      </c>
      <c r="E516" s="14" t="s">
        <v>1410</v>
      </c>
      <c r="F516" s="15">
        <v>1.4517045454545454</v>
      </c>
      <c r="G516" s="15">
        <v>0</v>
      </c>
      <c r="H516" s="15">
        <v>0</v>
      </c>
      <c r="I516" s="15">
        <v>0</v>
      </c>
      <c r="J516" s="15">
        <v>0</v>
      </c>
      <c r="K516" s="15">
        <v>0</v>
      </c>
      <c r="L516" s="14">
        <v>1.4517045454545454</v>
      </c>
      <c r="M516" s="14">
        <v>0</v>
      </c>
      <c r="N516" s="15">
        <v>0</v>
      </c>
      <c r="O516" s="15">
        <v>0</v>
      </c>
      <c r="P516" s="15">
        <v>0</v>
      </c>
    </row>
    <row r="517" spans="1:16" x14ac:dyDescent="0.25">
      <c r="A517" s="12">
        <v>35278888</v>
      </c>
      <c r="B517" s="13" t="s">
        <v>3194</v>
      </c>
      <c r="C517" s="14" t="s">
        <v>1408</v>
      </c>
      <c r="D517" s="14" t="s">
        <v>3184</v>
      </c>
      <c r="E517" s="14" t="s">
        <v>1410</v>
      </c>
      <c r="F517" s="15">
        <v>1.3899621212121211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4">
        <v>0</v>
      </c>
      <c r="M517" s="14">
        <v>0</v>
      </c>
      <c r="N517" s="15">
        <v>1.3899621212121211</v>
      </c>
      <c r="O517" s="15">
        <v>0</v>
      </c>
      <c r="P517" s="15">
        <v>0</v>
      </c>
    </row>
    <row r="518" spans="1:16" x14ac:dyDescent="0.25">
      <c r="A518" s="12">
        <v>35279631</v>
      </c>
      <c r="B518" s="13" t="s">
        <v>3195</v>
      </c>
      <c r="C518" s="14" t="s">
        <v>1408</v>
      </c>
      <c r="D518" s="14" t="s">
        <v>3196</v>
      </c>
      <c r="E518" s="14" t="s">
        <v>1410</v>
      </c>
      <c r="F518" s="15">
        <v>3.0640151515151515</v>
      </c>
      <c r="G518" s="15">
        <v>0</v>
      </c>
      <c r="H518" s="15">
        <v>0</v>
      </c>
      <c r="I518" s="15">
        <v>0</v>
      </c>
      <c r="J518" s="15">
        <v>0</v>
      </c>
      <c r="K518" s="15">
        <v>1.4223484848484844</v>
      </c>
      <c r="L518" s="14">
        <v>0</v>
      </c>
      <c r="M518" s="14">
        <v>1.6416666666666671</v>
      </c>
      <c r="N518" s="15">
        <v>0</v>
      </c>
      <c r="O518" s="15">
        <v>0</v>
      </c>
      <c r="P518" s="15">
        <v>0</v>
      </c>
    </row>
    <row r="519" spans="1:16" x14ac:dyDescent="0.25">
      <c r="A519" s="12">
        <v>35254248</v>
      </c>
      <c r="B519" s="13" t="s">
        <v>3197</v>
      </c>
      <c r="C519" s="14" t="s">
        <v>1408</v>
      </c>
      <c r="D519" s="14" t="s">
        <v>3196</v>
      </c>
      <c r="E519" s="14" t="s">
        <v>1410</v>
      </c>
      <c r="F519" s="15">
        <v>1.4299242424242424</v>
      </c>
      <c r="G519" s="15">
        <v>0</v>
      </c>
      <c r="H519" s="15">
        <v>0</v>
      </c>
      <c r="I519" s="15">
        <v>0</v>
      </c>
      <c r="J519" s="15">
        <v>0</v>
      </c>
      <c r="K519" s="15">
        <v>0</v>
      </c>
      <c r="L519" s="14">
        <v>0</v>
      </c>
      <c r="M519" s="14">
        <v>0</v>
      </c>
      <c r="N519" s="15">
        <v>1.4299242424242424</v>
      </c>
      <c r="O519" s="15">
        <v>0</v>
      </c>
      <c r="P519" s="15">
        <v>0</v>
      </c>
    </row>
    <row r="520" spans="1:16" x14ac:dyDescent="0.25">
      <c r="A520" s="12">
        <v>35310713</v>
      </c>
      <c r="B520" s="13" t="s">
        <v>3199</v>
      </c>
      <c r="C520" s="14" t="s">
        <v>1404</v>
      </c>
      <c r="D520" s="14" t="s">
        <v>1405</v>
      </c>
      <c r="E520" s="14" t="s">
        <v>3090</v>
      </c>
      <c r="F520" s="15">
        <v>0.8</v>
      </c>
      <c r="G520" s="15">
        <v>0</v>
      </c>
      <c r="H520" s="15">
        <v>0</v>
      </c>
      <c r="I520" s="15">
        <v>0</v>
      </c>
      <c r="J520" s="15">
        <v>0</v>
      </c>
      <c r="K520" s="15">
        <v>0</v>
      </c>
      <c r="L520" s="14">
        <v>0</v>
      </c>
      <c r="M520" s="14">
        <v>0</v>
      </c>
      <c r="N520" s="15">
        <v>0</v>
      </c>
      <c r="O520" s="15">
        <v>0.8</v>
      </c>
      <c r="P520" s="15">
        <v>0</v>
      </c>
    </row>
    <row r="521" spans="1:16" x14ac:dyDescent="0.25">
      <c r="A521" s="12">
        <v>35310714</v>
      </c>
      <c r="B521" s="13" t="s">
        <v>3200</v>
      </c>
      <c r="C521" s="14" t="s">
        <v>1404</v>
      </c>
      <c r="D521" s="14" t="s">
        <v>1405</v>
      </c>
      <c r="E521" s="14" t="s">
        <v>3090</v>
      </c>
      <c r="F521" s="15">
        <v>0.72007575757575759</v>
      </c>
      <c r="G521" s="15">
        <v>0</v>
      </c>
      <c r="H521" s="15">
        <v>0</v>
      </c>
      <c r="I521" s="15">
        <v>0</v>
      </c>
      <c r="J521" s="15">
        <v>0</v>
      </c>
      <c r="K521" s="15">
        <v>0</v>
      </c>
      <c r="L521" s="14">
        <v>0</v>
      </c>
      <c r="M521" s="14">
        <v>0</v>
      </c>
      <c r="N521" s="15">
        <v>0</v>
      </c>
      <c r="O521" s="15">
        <v>0.72007575757575759</v>
      </c>
      <c r="P521" s="15">
        <v>0</v>
      </c>
    </row>
    <row r="522" spans="1:16" x14ac:dyDescent="0.25">
      <c r="A522" s="12">
        <v>35310715</v>
      </c>
      <c r="B522" s="13" t="s">
        <v>3201</v>
      </c>
      <c r="C522" s="14" t="s">
        <v>1404</v>
      </c>
      <c r="D522" s="14" t="s">
        <v>1405</v>
      </c>
      <c r="E522" s="14" t="s">
        <v>3090</v>
      </c>
      <c r="F522" s="15">
        <v>0.77</v>
      </c>
      <c r="G522" s="15">
        <v>0</v>
      </c>
      <c r="H522" s="15">
        <v>0</v>
      </c>
      <c r="I522" s="15">
        <v>0</v>
      </c>
      <c r="J522" s="15">
        <v>0</v>
      </c>
      <c r="K522" s="15">
        <v>0</v>
      </c>
      <c r="L522" s="14">
        <v>0</v>
      </c>
      <c r="M522" s="14">
        <v>0</v>
      </c>
      <c r="N522" s="15">
        <v>0</v>
      </c>
      <c r="O522" s="15">
        <v>0.77</v>
      </c>
      <c r="P522" s="15">
        <v>0</v>
      </c>
    </row>
    <row r="523" spans="1:16" x14ac:dyDescent="0.25">
      <c r="A523" s="12">
        <v>35311131</v>
      </c>
      <c r="B523" s="13" t="s">
        <v>3202</v>
      </c>
      <c r="C523" s="14" t="s">
        <v>1404</v>
      </c>
      <c r="D523" s="14" t="s">
        <v>1405</v>
      </c>
      <c r="E523" s="14" t="s">
        <v>3090</v>
      </c>
      <c r="F523" s="15">
        <v>0.87007575757575761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4">
        <v>0</v>
      </c>
      <c r="M523" s="14">
        <v>0</v>
      </c>
      <c r="N523" s="15">
        <v>0</v>
      </c>
      <c r="O523" s="15">
        <v>0.87007575757575761</v>
      </c>
      <c r="P523" s="15">
        <v>0</v>
      </c>
    </row>
    <row r="524" spans="1:16" x14ac:dyDescent="0.25">
      <c r="A524" s="12">
        <v>35311132</v>
      </c>
      <c r="B524" s="13" t="s">
        <v>3203</v>
      </c>
      <c r="C524" s="14" t="s">
        <v>1404</v>
      </c>
      <c r="D524" s="14" t="s">
        <v>1405</v>
      </c>
      <c r="E524" s="14" t="s">
        <v>3090</v>
      </c>
      <c r="F524" s="15">
        <v>0.65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  <c r="L524" s="14">
        <v>0</v>
      </c>
      <c r="M524" s="14">
        <v>0</v>
      </c>
      <c r="N524" s="15">
        <v>0</v>
      </c>
      <c r="O524" s="15">
        <v>0.65</v>
      </c>
      <c r="P524" s="15">
        <v>0</v>
      </c>
    </row>
    <row r="525" spans="1:16" x14ac:dyDescent="0.25">
      <c r="A525" s="12">
        <v>35311133</v>
      </c>
      <c r="B525" s="13" t="s">
        <v>3204</v>
      </c>
      <c r="C525" s="14" t="s">
        <v>1404</v>
      </c>
      <c r="D525" s="14" t="s">
        <v>1405</v>
      </c>
      <c r="E525" s="14" t="s">
        <v>3090</v>
      </c>
      <c r="F525" s="15">
        <v>0.6</v>
      </c>
      <c r="G525" s="15">
        <v>0</v>
      </c>
      <c r="H525" s="15">
        <v>0</v>
      </c>
      <c r="I525" s="15">
        <v>0</v>
      </c>
      <c r="J525" s="15">
        <v>0</v>
      </c>
      <c r="K525" s="15">
        <v>0</v>
      </c>
      <c r="L525" s="14">
        <v>0</v>
      </c>
      <c r="M525" s="14">
        <v>0</v>
      </c>
      <c r="N525" s="15">
        <v>0</v>
      </c>
      <c r="O525" s="15">
        <v>0.6</v>
      </c>
      <c r="P525" s="15">
        <v>0</v>
      </c>
    </row>
    <row r="526" spans="1:16" x14ac:dyDescent="0.25">
      <c r="A526" s="12">
        <v>35311134</v>
      </c>
      <c r="B526" s="13" t="s">
        <v>3205</v>
      </c>
      <c r="C526" s="14" t="s">
        <v>1404</v>
      </c>
      <c r="D526" s="14" t="s">
        <v>1405</v>
      </c>
      <c r="E526" s="14" t="s">
        <v>3090</v>
      </c>
      <c r="F526" s="15">
        <v>0.48000000000000004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  <c r="L526" s="14">
        <v>0</v>
      </c>
      <c r="M526" s="14">
        <v>0</v>
      </c>
      <c r="N526" s="15">
        <v>0</v>
      </c>
      <c r="O526" s="15">
        <v>0.48000000000000004</v>
      </c>
      <c r="P526" s="15">
        <v>0</v>
      </c>
    </row>
    <row r="527" spans="1:16" x14ac:dyDescent="0.25">
      <c r="A527" s="12">
        <v>35311135</v>
      </c>
      <c r="B527" s="13" t="s">
        <v>3206</v>
      </c>
      <c r="C527" s="14" t="s">
        <v>1404</v>
      </c>
      <c r="D527" s="14" t="s">
        <v>1405</v>
      </c>
      <c r="E527" s="14" t="s">
        <v>3090</v>
      </c>
      <c r="F527" s="15">
        <v>0.96000000000000008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4">
        <v>0</v>
      </c>
      <c r="M527" s="14">
        <v>0</v>
      </c>
      <c r="N527" s="15">
        <v>0</v>
      </c>
      <c r="O527" s="15">
        <v>0.96000000000000008</v>
      </c>
      <c r="P527" s="15">
        <v>0</v>
      </c>
    </row>
    <row r="528" spans="1:16" x14ac:dyDescent="0.25">
      <c r="A528" s="12">
        <v>35293770</v>
      </c>
      <c r="B528" s="13" t="s">
        <v>3207</v>
      </c>
      <c r="C528" s="14" t="s">
        <v>1322</v>
      </c>
      <c r="D528" s="14" t="s">
        <v>3208</v>
      </c>
      <c r="E528" s="14" t="s">
        <v>3209</v>
      </c>
      <c r="F528" s="15">
        <v>0.9</v>
      </c>
      <c r="G528" s="15">
        <v>0</v>
      </c>
      <c r="H528" s="15">
        <v>0</v>
      </c>
      <c r="I528" s="15">
        <v>0</v>
      </c>
      <c r="J528" s="15">
        <v>0</v>
      </c>
      <c r="K528" s="15">
        <v>0</v>
      </c>
      <c r="L528" s="14">
        <v>0</v>
      </c>
      <c r="M528" s="14">
        <v>0</v>
      </c>
      <c r="N528" s="15">
        <v>0.9</v>
      </c>
      <c r="O528" s="15">
        <v>0</v>
      </c>
      <c r="P528" s="15">
        <v>0</v>
      </c>
    </row>
    <row r="529" spans="1:16" x14ac:dyDescent="0.25">
      <c r="A529" s="12">
        <v>35293774</v>
      </c>
      <c r="B529" s="13" t="s">
        <v>3210</v>
      </c>
      <c r="C529" s="14" t="s">
        <v>1322</v>
      </c>
      <c r="D529" s="14" t="s">
        <v>3208</v>
      </c>
      <c r="E529" s="14" t="s">
        <v>3209</v>
      </c>
      <c r="F529" s="15">
        <v>1.2698863636363635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4">
        <v>0</v>
      </c>
      <c r="M529" s="14">
        <v>0</v>
      </c>
      <c r="N529" s="15">
        <v>1.2698863636363635</v>
      </c>
      <c r="O529" s="15">
        <v>0</v>
      </c>
      <c r="P529" s="15">
        <v>0</v>
      </c>
    </row>
    <row r="530" spans="1:16" x14ac:dyDescent="0.25">
      <c r="A530" s="12">
        <v>35293775</v>
      </c>
      <c r="B530" s="13" t="s">
        <v>3211</v>
      </c>
      <c r="C530" s="14" t="s">
        <v>1322</v>
      </c>
      <c r="D530" s="14" t="s">
        <v>3208</v>
      </c>
      <c r="E530" s="14" t="s">
        <v>3209</v>
      </c>
      <c r="F530" s="15">
        <v>0.81931818181818183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4">
        <v>0.81931818181818183</v>
      </c>
      <c r="M530" s="14">
        <v>0</v>
      </c>
      <c r="N530" s="15">
        <v>0</v>
      </c>
      <c r="O530" s="15">
        <v>0</v>
      </c>
      <c r="P530" s="15">
        <v>0</v>
      </c>
    </row>
    <row r="531" spans="1:16" x14ac:dyDescent="0.25">
      <c r="A531" s="12">
        <v>35293841</v>
      </c>
      <c r="B531" s="13" t="s">
        <v>3212</v>
      </c>
      <c r="C531" s="14" t="s">
        <v>1322</v>
      </c>
      <c r="D531" s="14" t="s">
        <v>3208</v>
      </c>
      <c r="E531" s="14" t="s">
        <v>3209</v>
      </c>
      <c r="F531" s="15">
        <v>1.5</v>
      </c>
      <c r="G531" s="15">
        <v>0</v>
      </c>
      <c r="H531" s="15">
        <v>0</v>
      </c>
      <c r="I531" s="15">
        <v>0</v>
      </c>
      <c r="J531" s="15">
        <v>0</v>
      </c>
      <c r="K531" s="15">
        <v>0</v>
      </c>
      <c r="L531" s="14">
        <v>0</v>
      </c>
      <c r="M531" s="14">
        <v>0</v>
      </c>
      <c r="N531" s="15">
        <v>1.5</v>
      </c>
      <c r="O531" s="15">
        <v>0</v>
      </c>
      <c r="P531" s="15">
        <v>0</v>
      </c>
    </row>
    <row r="532" spans="1:16" x14ac:dyDescent="0.25">
      <c r="A532" s="12">
        <v>35293843</v>
      </c>
      <c r="B532" s="13" t="s">
        <v>3213</v>
      </c>
      <c r="C532" s="14" t="s">
        <v>1322</v>
      </c>
      <c r="D532" s="14" t="s">
        <v>3208</v>
      </c>
      <c r="E532" s="14" t="s">
        <v>3209</v>
      </c>
      <c r="F532" s="15">
        <v>1.3094696969696971</v>
      </c>
      <c r="G532" s="15">
        <v>0</v>
      </c>
      <c r="H532" s="15">
        <v>0</v>
      </c>
      <c r="I532" s="15">
        <v>0</v>
      </c>
      <c r="J532" s="15">
        <v>0</v>
      </c>
      <c r="K532" s="15">
        <v>0</v>
      </c>
      <c r="L532" s="14">
        <v>0</v>
      </c>
      <c r="M532" s="14">
        <v>0</v>
      </c>
      <c r="N532" s="15">
        <v>1.3094696969696971</v>
      </c>
      <c r="O532" s="15">
        <v>0</v>
      </c>
      <c r="P532" s="15">
        <v>0</v>
      </c>
    </row>
    <row r="533" spans="1:16" x14ac:dyDescent="0.25">
      <c r="A533" s="12">
        <v>35293844</v>
      </c>
      <c r="B533" s="13" t="s">
        <v>3214</v>
      </c>
      <c r="C533" s="14" t="s">
        <v>1322</v>
      </c>
      <c r="D533" s="14" t="s">
        <v>3208</v>
      </c>
      <c r="E533" s="14" t="s">
        <v>3209</v>
      </c>
      <c r="F533" s="15">
        <v>0.92859848484848484</v>
      </c>
      <c r="G533" s="15">
        <v>0</v>
      </c>
      <c r="H533" s="15">
        <v>0</v>
      </c>
      <c r="I533" s="15">
        <v>0</v>
      </c>
      <c r="J533" s="15">
        <v>0</v>
      </c>
      <c r="K533" s="15">
        <v>0</v>
      </c>
      <c r="L533" s="14">
        <v>0</v>
      </c>
      <c r="M533" s="14">
        <v>0.92859848484848484</v>
      </c>
      <c r="N533" s="15">
        <v>0</v>
      </c>
      <c r="O533" s="15">
        <v>0</v>
      </c>
      <c r="P533" s="15">
        <v>0</v>
      </c>
    </row>
    <row r="534" spans="1:16" x14ac:dyDescent="0.25">
      <c r="A534" s="12">
        <v>35293845</v>
      </c>
      <c r="B534" s="13" t="s">
        <v>3215</v>
      </c>
      <c r="C534" s="14" t="s">
        <v>1322</v>
      </c>
      <c r="D534" s="14" t="s">
        <v>3208</v>
      </c>
      <c r="E534" s="14" t="s">
        <v>3209</v>
      </c>
      <c r="F534" s="15">
        <v>0.9795454545454545</v>
      </c>
      <c r="G534" s="15">
        <v>0</v>
      </c>
      <c r="H534" s="15">
        <v>0</v>
      </c>
      <c r="I534" s="15">
        <v>0</v>
      </c>
      <c r="J534" s="15">
        <v>0</v>
      </c>
      <c r="K534" s="15">
        <v>0</v>
      </c>
      <c r="L534" s="14">
        <v>0</v>
      </c>
      <c r="M534" s="14">
        <v>0.9795454545454545</v>
      </c>
      <c r="N534" s="15">
        <v>0</v>
      </c>
      <c r="O534" s="15">
        <v>0</v>
      </c>
      <c r="P534" s="15">
        <v>0</v>
      </c>
    </row>
    <row r="535" spans="1:16" x14ac:dyDescent="0.25">
      <c r="A535" s="12">
        <v>35290807</v>
      </c>
      <c r="B535" s="13" t="s">
        <v>3217</v>
      </c>
      <c r="C535" s="14" t="s">
        <v>1322</v>
      </c>
      <c r="D535" s="14" t="s">
        <v>3208</v>
      </c>
      <c r="E535" s="14" t="s">
        <v>3209</v>
      </c>
      <c r="F535" s="15">
        <v>1.3698863636363636</v>
      </c>
      <c r="G535" s="15">
        <v>0</v>
      </c>
      <c r="H535" s="15">
        <v>0</v>
      </c>
      <c r="I535" s="15">
        <v>0</v>
      </c>
      <c r="J535" s="15">
        <v>0</v>
      </c>
      <c r="K535" s="15">
        <v>0</v>
      </c>
      <c r="L535" s="14">
        <v>0</v>
      </c>
      <c r="M535" s="14">
        <v>0</v>
      </c>
      <c r="N535" s="15">
        <v>1.3698863636363636</v>
      </c>
      <c r="O535" s="15">
        <v>0</v>
      </c>
      <c r="P535" s="15">
        <v>0</v>
      </c>
    </row>
    <row r="536" spans="1:16" x14ac:dyDescent="0.25">
      <c r="A536" s="12">
        <v>35290295</v>
      </c>
      <c r="B536" s="13" t="s">
        <v>3219</v>
      </c>
      <c r="C536" s="14" t="s">
        <v>1322</v>
      </c>
      <c r="D536" s="14" t="s">
        <v>3208</v>
      </c>
      <c r="E536" s="14" t="s">
        <v>3209</v>
      </c>
      <c r="F536" s="15">
        <v>1.1952651515151516</v>
      </c>
      <c r="G536" s="15">
        <v>0</v>
      </c>
      <c r="H536" s="15">
        <v>0</v>
      </c>
      <c r="I536" s="15">
        <v>0</v>
      </c>
      <c r="J536" s="15">
        <v>0</v>
      </c>
      <c r="K536" s="15">
        <v>0</v>
      </c>
      <c r="L536" s="14">
        <v>0</v>
      </c>
      <c r="M536" s="14">
        <v>0</v>
      </c>
      <c r="N536" s="15">
        <v>1.1952651515151516</v>
      </c>
      <c r="O536" s="15">
        <v>0</v>
      </c>
      <c r="P536" s="15">
        <v>0</v>
      </c>
    </row>
    <row r="537" spans="1:16" x14ac:dyDescent="0.25">
      <c r="A537" s="12">
        <v>35290296</v>
      </c>
      <c r="B537" s="13" t="s">
        <v>3220</v>
      </c>
      <c r="C537" s="14" t="s">
        <v>1322</v>
      </c>
      <c r="D537" s="14" t="s">
        <v>3208</v>
      </c>
      <c r="E537" s="14" t="s">
        <v>3209</v>
      </c>
      <c r="F537" s="15">
        <v>0.93598484848484853</v>
      </c>
      <c r="G537" s="15">
        <v>0</v>
      </c>
      <c r="H537" s="15">
        <v>0</v>
      </c>
      <c r="I537" s="15">
        <v>0</v>
      </c>
      <c r="J537" s="15">
        <v>0</v>
      </c>
      <c r="K537" s="15">
        <v>0</v>
      </c>
      <c r="L537" s="14">
        <v>0</v>
      </c>
      <c r="M537" s="14">
        <v>0</v>
      </c>
      <c r="N537" s="15">
        <v>0.93598484848484853</v>
      </c>
      <c r="O537" s="15">
        <v>0</v>
      </c>
      <c r="P537" s="15">
        <v>0</v>
      </c>
    </row>
    <row r="538" spans="1:16" x14ac:dyDescent="0.25">
      <c r="A538" s="12">
        <v>35290297</v>
      </c>
      <c r="B538" s="13" t="s">
        <v>3221</v>
      </c>
      <c r="C538" s="14" t="s">
        <v>1322</v>
      </c>
      <c r="D538" s="14" t="s">
        <v>3208</v>
      </c>
      <c r="E538" s="14" t="s">
        <v>3209</v>
      </c>
      <c r="F538" s="15">
        <v>0.94507575757575757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4">
        <v>0</v>
      </c>
      <c r="M538" s="14">
        <v>0</v>
      </c>
      <c r="N538" s="15">
        <v>0.94507575757575757</v>
      </c>
      <c r="O538" s="15">
        <v>0</v>
      </c>
      <c r="P538" s="15">
        <v>0</v>
      </c>
    </row>
    <row r="539" spans="1:16" x14ac:dyDescent="0.25">
      <c r="A539" s="12">
        <v>35290298</v>
      </c>
      <c r="B539" s="13" t="s">
        <v>3222</v>
      </c>
      <c r="C539" s="14" t="s">
        <v>1322</v>
      </c>
      <c r="D539" s="14" t="s">
        <v>3208</v>
      </c>
      <c r="E539" s="14" t="s">
        <v>3209</v>
      </c>
      <c r="F539" s="15">
        <v>1.1789772727272727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4">
        <v>0</v>
      </c>
      <c r="M539" s="14">
        <v>1.1789772727272727</v>
      </c>
      <c r="N539" s="15">
        <v>0</v>
      </c>
      <c r="O539" s="15">
        <v>0</v>
      </c>
      <c r="P539" s="15">
        <v>0</v>
      </c>
    </row>
    <row r="540" spans="1:16" x14ac:dyDescent="0.25">
      <c r="A540" s="12">
        <v>35290299</v>
      </c>
      <c r="B540" s="13" t="s">
        <v>3223</v>
      </c>
      <c r="C540" s="14" t="s">
        <v>1322</v>
      </c>
      <c r="D540" s="14" t="s">
        <v>3208</v>
      </c>
      <c r="E540" s="14" t="s">
        <v>3209</v>
      </c>
      <c r="F540" s="15">
        <v>1.4306818181818182</v>
      </c>
      <c r="G540" s="15">
        <v>0</v>
      </c>
      <c r="H540" s="15">
        <v>0</v>
      </c>
      <c r="I540" s="15">
        <v>0</v>
      </c>
      <c r="J540" s="15">
        <v>0</v>
      </c>
      <c r="K540" s="15">
        <v>0</v>
      </c>
      <c r="L540" s="14">
        <v>0</v>
      </c>
      <c r="M540" s="14">
        <v>1.4306818181818182</v>
      </c>
      <c r="N540" s="15">
        <v>0</v>
      </c>
      <c r="O540" s="15">
        <v>0</v>
      </c>
      <c r="P540" s="15">
        <v>0</v>
      </c>
    </row>
    <row r="541" spans="1:16" x14ac:dyDescent="0.25">
      <c r="A541" s="12">
        <v>35290500</v>
      </c>
      <c r="B541" s="13" t="s">
        <v>3224</v>
      </c>
      <c r="C541" s="14" t="s">
        <v>1322</v>
      </c>
      <c r="D541" s="14" t="s">
        <v>3208</v>
      </c>
      <c r="E541" s="14" t="s">
        <v>3209</v>
      </c>
      <c r="F541" s="15">
        <v>0.96931818181818186</v>
      </c>
      <c r="G541" s="15">
        <v>0</v>
      </c>
      <c r="H541" s="15">
        <v>0</v>
      </c>
      <c r="I541" s="15">
        <v>0</v>
      </c>
      <c r="J541" s="15">
        <v>0</v>
      </c>
      <c r="K541" s="15">
        <v>0</v>
      </c>
      <c r="L541" s="14">
        <v>0</v>
      </c>
      <c r="M541" s="14">
        <v>0.96931818181818186</v>
      </c>
      <c r="N541" s="15">
        <v>0</v>
      </c>
      <c r="O541" s="15">
        <v>0</v>
      </c>
      <c r="P541" s="15">
        <v>0</v>
      </c>
    </row>
    <row r="542" spans="1:16" x14ac:dyDescent="0.25">
      <c r="A542" s="12">
        <v>35290501</v>
      </c>
      <c r="B542" s="13" t="s">
        <v>3225</v>
      </c>
      <c r="C542" s="14" t="s">
        <v>1322</v>
      </c>
      <c r="D542" s="14" t="s">
        <v>3208</v>
      </c>
      <c r="E542" s="14" t="s">
        <v>3209</v>
      </c>
      <c r="F542" s="15">
        <v>1.6399621212121211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  <c r="L542" s="14">
        <v>0</v>
      </c>
      <c r="M542" s="14">
        <v>0</v>
      </c>
      <c r="N542" s="15">
        <v>1.6399621212121211</v>
      </c>
      <c r="O542" s="15">
        <v>0</v>
      </c>
      <c r="P542" s="15">
        <v>0</v>
      </c>
    </row>
    <row r="543" spans="1:16" x14ac:dyDescent="0.25">
      <c r="A543" s="12">
        <v>35290503</v>
      </c>
      <c r="B543" s="13" t="s">
        <v>3227</v>
      </c>
      <c r="C543" s="14" t="s">
        <v>1322</v>
      </c>
      <c r="D543" s="14" t="s">
        <v>3208</v>
      </c>
      <c r="E543" s="14" t="s">
        <v>3209</v>
      </c>
      <c r="F543" s="15">
        <v>1.115719696969697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  <c r="L543" s="14">
        <v>0</v>
      </c>
      <c r="M543" s="14">
        <v>0</v>
      </c>
      <c r="N543" s="15">
        <v>1.115719696969697</v>
      </c>
      <c r="O543" s="15">
        <v>0</v>
      </c>
      <c r="P543" s="15">
        <v>0</v>
      </c>
    </row>
    <row r="544" spans="1:16" x14ac:dyDescent="0.25">
      <c r="A544" s="12">
        <v>35290506</v>
      </c>
      <c r="B544" s="13" t="s">
        <v>3229</v>
      </c>
      <c r="C544" s="14" t="s">
        <v>1322</v>
      </c>
      <c r="D544" s="14" t="s">
        <v>3208</v>
      </c>
      <c r="E544" s="14" t="s">
        <v>3209</v>
      </c>
      <c r="F544" s="15">
        <v>2.0899621212121211</v>
      </c>
      <c r="G544" s="15">
        <v>0</v>
      </c>
      <c r="H544" s="15">
        <v>0</v>
      </c>
      <c r="I544" s="15">
        <v>0</v>
      </c>
      <c r="J544" s="15">
        <v>0</v>
      </c>
      <c r="K544" s="15">
        <v>0</v>
      </c>
      <c r="L544" s="14">
        <v>0</v>
      </c>
      <c r="M544" s="14">
        <v>0</v>
      </c>
      <c r="N544" s="15">
        <v>2.0899621212121211</v>
      </c>
      <c r="O544" s="15">
        <v>0</v>
      </c>
      <c r="P544" s="15">
        <v>0</v>
      </c>
    </row>
    <row r="545" spans="1:16" x14ac:dyDescent="0.25">
      <c r="A545" s="12">
        <v>35290507</v>
      </c>
      <c r="B545" s="13" t="s">
        <v>3230</v>
      </c>
      <c r="C545" s="14" t="s">
        <v>1322</v>
      </c>
      <c r="D545" s="14" t="s">
        <v>3208</v>
      </c>
      <c r="E545" s="14" t="s">
        <v>3209</v>
      </c>
      <c r="F545" s="15">
        <v>0.77992424242424241</v>
      </c>
      <c r="G545" s="15">
        <v>0</v>
      </c>
      <c r="H545" s="15">
        <v>0</v>
      </c>
      <c r="I545" s="15">
        <v>0</v>
      </c>
      <c r="J545" s="15">
        <v>0</v>
      </c>
      <c r="K545" s="15">
        <v>0</v>
      </c>
      <c r="L545" s="14">
        <v>0</v>
      </c>
      <c r="M545" s="14">
        <v>0</v>
      </c>
      <c r="N545" s="15">
        <v>0.77992424242424241</v>
      </c>
      <c r="O545" s="15">
        <v>0</v>
      </c>
      <c r="P545" s="15">
        <v>0</v>
      </c>
    </row>
    <row r="546" spans="1:16" x14ac:dyDescent="0.25">
      <c r="A546" s="12">
        <v>35290509</v>
      </c>
      <c r="B546" s="13" t="s">
        <v>3232</v>
      </c>
      <c r="C546" s="14" t="s">
        <v>1322</v>
      </c>
      <c r="D546" s="14" t="s">
        <v>3208</v>
      </c>
      <c r="E546" s="14" t="s">
        <v>3209</v>
      </c>
      <c r="F546" s="15">
        <v>1.0899621212121211</v>
      </c>
      <c r="G546" s="15">
        <v>0</v>
      </c>
      <c r="H546" s="15">
        <v>0</v>
      </c>
      <c r="I546" s="15">
        <v>0</v>
      </c>
      <c r="J546" s="15">
        <v>0</v>
      </c>
      <c r="K546" s="15">
        <v>0</v>
      </c>
      <c r="L546" s="14">
        <v>0</v>
      </c>
      <c r="M546" s="14">
        <v>0</v>
      </c>
      <c r="N546" s="15">
        <v>1.0899621212121211</v>
      </c>
      <c r="O546" s="15">
        <v>0</v>
      </c>
      <c r="P546" s="15">
        <v>0</v>
      </c>
    </row>
    <row r="547" spans="1:16" x14ac:dyDescent="0.25">
      <c r="A547" s="12">
        <v>35254073</v>
      </c>
      <c r="B547" s="13" t="s">
        <v>3234</v>
      </c>
      <c r="C547" s="14" t="s">
        <v>1322</v>
      </c>
      <c r="D547" s="14" t="s">
        <v>3208</v>
      </c>
      <c r="E547" s="14" t="s">
        <v>3209</v>
      </c>
      <c r="F547" s="15">
        <v>1.0232954545454545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4">
        <v>0</v>
      </c>
      <c r="M547" s="14">
        <v>0</v>
      </c>
      <c r="N547" s="15">
        <v>1.0232954545454545</v>
      </c>
      <c r="O547" s="15">
        <v>0</v>
      </c>
      <c r="P547" s="15">
        <v>0</v>
      </c>
    </row>
    <row r="548" spans="1:16" x14ac:dyDescent="0.25">
      <c r="A548" s="12">
        <v>35254074</v>
      </c>
      <c r="B548" s="13" t="s">
        <v>3235</v>
      </c>
      <c r="C548" s="14" t="s">
        <v>1322</v>
      </c>
      <c r="D548" s="14" t="s">
        <v>3208</v>
      </c>
      <c r="E548" s="14" t="s">
        <v>3209</v>
      </c>
      <c r="F548" s="15">
        <v>0.39791666666666664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4">
        <v>0</v>
      </c>
      <c r="M548" s="14">
        <v>0</v>
      </c>
      <c r="N548" s="15">
        <v>0.39791666666666664</v>
      </c>
      <c r="O548" s="15">
        <v>0</v>
      </c>
      <c r="P548" s="15">
        <v>0</v>
      </c>
    </row>
    <row r="549" spans="1:16" x14ac:dyDescent="0.25">
      <c r="A549" s="12">
        <v>35254075</v>
      </c>
      <c r="B549" s="13" t="s">
        <v>3236</v>
      </c>
      <c r="C549" s="14" t="s">
        <v>1322</v>
      </c>
      <c r="D549" s="14" t="s">
        <v>3208</v>
      </c>
      <c r="E549" s="14" t="s">
        <v>3209</v>
      </c>
      <c r="F549" s="15">
        <v>1.8</v>
      </c>
      <c r="G549" s="15">
        <v>0</v>
      </c>
      <c r="H549" s="15">
        <v>0</v>
      </c>
      <c r="I549" s="15">
        <v>0</v>
      </c>
      <c r="J549" s="15">
        <v>0</v>
      </c>
      <c r="K549" s="15">
        <v>0</v>
      </c>
      <c r="L549" s="14">
        <v>0</v>
      </c>
      <c r="M549" s="14">
        <v>0</v>
      </c>
      <c r="N549" s="15">
        <v>1.8</v>
      </c>
      <c r="O549" s="15">
        <v>0</v>
      </c>
      <c r="P549" s="15">
        <v>0</v>
      </c>
    </row>
    <row r="550" spans="1:16" x14ac:dyDescent="0.25">
      <c r="A550" s="12">
        <v>35254076</v>
      </c>
      <c r="B550" s="13" t="s">
        <v>3237</v>
      </c>
      <c r="C550" s="14" t="s">
        <v>1322</v>
      </c>
      <c r="D550" s="14" t="s">
        <v>3208</v>
      </c>
      <c r="E550" s="14" t="s">
        <v>3209</v>
      </c>
      <c r="F550" s="15">
        <v>0.92992424242424243</v>
      </c>
      <c r="G550" s="15">
        <v>0</v>
      </c>
      <c r="H550" s="15">
        <v>0</v>
      </c>
      <c r="I550" s="15">
        <v>0</v>
      </c>
      <c r="J550" s="15">
        <v>0</v>
      </c>
      <c r="K550" s="15">
        <v>0</v>
      </c>
      <c r="L550" s="14">
        <v>0</v>
      </c>
      <c r="M550" s="14">
        <v>0</v>
      </c>
      <c r="N550" s="15">
        <v>0.92992424242424243</v>
      </c>
      <c r="O550" s="15">
        <v>0</v>
      </c>
      <c r="P550" s="15">
        <v>0</v>
      </c>
    </row>
    <row r="551" spans="1:16" x14ac:dyDescent="0.25">
      <c r="A551" s="12">
        <v>35254077</v>
      </c>
      <c r="B551" s="13" t="s">
        <v>3238</v>
      </c>
      <c r="C551" s="14" t="s">
        <v>1322</v>
      </c>
      <c r="D551" s="14" t="s">
        <v>3239</v>
      </c>
      <c r="E551" s="14" t="s">
        <v>3209</v>
      </c>
      <c r="F551" s="15">
        <v>1.5874999999999999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4">
        <v>0</v>
      </c>
      <c r="M551" s="14">
        <v>0</v>
      </c>
      <c r="N551" s="15">
        <v>0</v>
      </c>
      <c r="O551" s="15">
        <v>1.5874999999999999</v>
      </c>
      <c r="P551" s="15">
        <v>0</v>
      </c>
    </row>
    <row r="552" spans="1:16" x14ac:dyDescent="0.25">
      <c r="A552" s="12">
        <v>35285065</v>
      </c>
      <c r="B552" s="13" t="s">
        <v>3241</v>
      </c>
      <c r="C552" s="14" t="s">
        <v>1322</v>
      </c>
      <c r="D552" s="14" t="s">
        <v>3239</v>
      </c>
      <c r="E552" s="14" t="s">
        <v>3209</v>
      </c>
      <c r="F552" s="15">
        <v>1.231060606060606E-2</v>
      </c>
      <c r="G552" s="15">
        <v>0</v>
      </c>
      <c r="H552" s="15">
        <v>0</v>
      </c>
      <c r="I552" s="15">
        <v>0</v>
      </c>
      <c r="J552" s="15">
        <v>0</v>
      </c>
      <c r="K552" s="15">
        <v>0</v>
      </c>
      <c r="L552" s="14">
        <v>0</v>
      </c>
      <c r="M552" s="14">
        <v>1.231060606060606E-2</v>
      </c>
      <c r="N552" s="15">
        <v>0</v>
      </c>
      <c r="O552" s="15">
        <v>0</v>
      </c>
      <c r="P552" s="15">
        <v>0</v>
      </c>
    </row>
    <row r="553" spans="1:16" x14ac:dyDescent="0.25">
      <c r="A553" s="12">
        <v>35285245</v>
      </c>
      <c r="B553" s="13" t="s">
        <v>3242</v>
      </c>
      <c r="C553" s="14" t="s">
        <v>1322</v>
      </c>
      <c r="D553" s="14" t="s">
        <v>3239</v>
      </c>
      <c r="E553" s="14" t="s">
        <v>3209</v>
      </c>
      <c r="F553" s="15">
        <v>0.38333333333333336</v>
      </c>
      <c r="G553" s="15">
        <v>0</v>
      </c>
      <c r="H553" s="15">
        <v>0</v>
      </c>
      <c r="I553" s="15">
        <v>0</v>
      </c>
      <c r="J553" s="15">
        <v>0</v>
      </c>
      <c r="K553" s="15">
        <v>0</v>
      </c>
      <c r="L553" s="14">
        <v>0</v>
      </c>
      <c r="M553" s="14">
        <v>0</v>
      </c>
      <c r="N553" s="15">
        <v>0</v>
      </c>
      <c r="O553" s="15">
        <v>0.38333333333333336</v>
      </c>
      <c r="P553" s="15">
        <v>0</v>
      </c>
    </row>
    <row r="554" spans="1:16" x14ac:dyDescent="0.25">
      <c r="A554" s="12">
        <v>35219280</v>
      </c>
      <c r="B554" s="13" t="s">
        <v>3245</v>
      </c>
      <c r="C554" s="14" t="s">
        <v>1322</v>
      </c>
      <c r="D554" s="14" t="s">
        <v>3244</v>
      </c>
      <c r="E554" s="14" t="s">
        <v>3209</v>
      </c>
      <c r="F554" s="15">
        <v>1.7</v>
      </c>
      <c r="G554" s="15">
        <v>0</v>
      </c>
      <c r="H554" s="15">
        <v>0</v>
      </c>
      <c r="I554" s="15">
        <v>0</v>
      </c>
      <c r="J554" s="15">
        <v>0</v>
      </c>
      <c r="K554" s="15">
        <v>1.6363636363636367</v>
      </c>
      <c r="L554" s="14">
        <v>6.3636363636363269E-2</v>
      </c>
      <c r="M554" s="14">
        <v>3.6082248300317588E-16</v>
      </c>
      <c r="N554" s="15">
        <v>0</v>
      </c>
      <c r="O554" s="15">
        <v>0</v>
      </c>
      <c r="P554" s="15">
        <v>0</v>
      </c>
    </row>
    <row r="555" spans="1:16" x14ac:dyDescent="0.25">
      <c r="A555" s="12">
        <v>35420112</v>
      </c>
      <c r="B555" s="13" t="s">
        <v>3264</v>
      </c>
      <c r="C555" s="14" t="s">
        <v>733</v>
      </c>
      <c r="D555" s="14" t="s">
        <v>1399</v>
      </c>
      <c r="E555" s="14" t="s">
        <v>735</v>
      </c>
      <c r="F555" s="15">
        <v>0.02</v>
      </c>
      <c r="G555" s="15">
        <v>0</v>
      </c>
      <c r="H555" s="15">
        <v>0</v>
      </c>
      <c r="I555" s="15">
        <v>0</v>
      </c>
      <c r="J555" s="15">
        <v>0</v>
      </c>
      <c r="K555" s="15">
        <v>0</v>
      </c>
      <c r="L555" s="14">
        <v>0</v>
      </c>
      <c r="M555" s="14">
        <v>0</v>
      </c>
      <c r="N555" s="15">
        <v>0.02</v>
      </c>
      <c r="O555" s="15">
        <v>0</v>
      </c>
      <c r="P555" s="15">
        <v>0</v>
      </c>
    </row>
    <row r="556" spans="1:16" x14ac:dyDescent="0.25">
      <c r="A556" s="12">
        <v>35424589</v>
      </c>
      <c r="B556" s="13" t="s">
        <v>3266</v>
      </c>
      <c r="C556" s="14" t="s">
        <v>733</v>
      </c>
      <c r="D556" s="14" t="s">
        <v>1399</v>
      </c>
      <c r="E556" s="14" t="s">
        <v>735</v>
      </c>
      <c r="F556" s="15">
        <v>1.5000000000000001E-2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  <c r="L556" s="14">
        <v>0</v>
      </c>
      <c r="M556" s="14">
        <v>0</v>
      </c>
      <c r="N556" s="15">
        <v>0</v>
      </c>
      <c r="O556" s="15">
        <v>0</v>
      </c>
      <c r="P556" s="15">
        <v>1.5000000000000001E-2</v>
      </c>
    </row>
    <row r="557" spans="1:16" x14ac:dyDescent="0.25">
      <c r="A557" s="12">
        <v>35254254</v>
      </c>
      <c r="B557" s="13" t="s">
        <v>3277</v>
      </c>
      <c r="C557" s="14" t="s">
        <v>1408</v>
      </c>
      <c r="D557" s="14" t="s">
        <v>3278</v>
      </c>
      <c r="E557" s="14" t="s">
        <v>1410</v>
      </c>
      <c r="F557" s="15">
        <v>1.4409090909090909</v>
      </c>
      <c r="G557" s="15">
        <v>0</v>
      </c>
      <c r="H557" s="15">
        <v>0</v>
      </c>
      <c r="I557" s="15">
        <v>0</v>
      </c>
      <c r="J557" s="15">
        <v>0</v>
      </c>
      <c r="K557" s="15">
        <v>0</v>
      </c>
      <c r="L557" s="14">
        <v>0</v>
      </c>
      <c r="M557" s="14">
        <v>1.4409090909090909</v>
      </c>
      <c r="N557" s="15">
        <v>0</v>
      </c>
      <c r="O557" s="15">
        <v>0</v>
      </c>
      <c r="P557" s="15">
        <v>0</v>
      </c>
    </row>
    <row r="558" spans="1:16" x14ac:dyDescent="0.25">
      <c r="A558" s="12">
        <v>35279626</v>
      </c>
      <c r="B558" s="13" t="s">
        <v>3279</v>
      </c>
      <c r="C558" s="14" t="s">
        <v>1408</v>
      </c>
      <c r="D558" s="14" t="s">
        <v>3278</v>
      </c>
      <c r="E558" s="14" t="s">
        <v>1410</v>
      </c>
      <c r="F558" s="15">
        <v>0.16363636363636364</v>
      </c>
      <c r="G558" s="15">
        <v>0</v>
      </c>
      <c r="H558" s="15">
        <v>0</v>
      </c>
      <c r="I558" s="15">
        <v>0</v>
      </c>
      <c r="J558" s="15">
        <v>0</v>
      </c>
      <c r="K558" s="15">
        <v>0</v>
      </c>
      <c r="L558" s="14">
        <v>0.16363636363636364</v>
      </c>
      <c r="M558" s="14">
        <v>0</v>
      </c>
      <c r="N558" s="15">
        <v>0</v>
      </c>
      <c r="O558" s="15">
        <v>0</v>
      </c>
      <c r="P558" s="15">
        <v>0</v>
      </c>
    </row>
    <row r="559" spans="1:16" x14ac:dyDescent="0.25">
      <c r="A559" s="12">
        <v>35279630</v>
      </c>
      <c r="B559" s="13" t="s">
        <v>3280</v>
      </c>
      <c r="C559" s="14" t="s">
        <v>1408</v>
      </c>
      <c r="D559" s="14" t="s">
        <v>3281</v>
      </c>
      <c r="E559" s="14" t="s">
        <v>1410</v>
      </c>
      <c r="F559" s="15">
        <v>1.6623106060606061</v>
      </c>
      <c r="G559" s="15">
        <v>0</v>
      </c>
      <c r="H559" s="15">
        <v>0</v>
      </c>
      <c r="I559" s="15">
        <v>0</v>
      </c>
      <c r="J559" s="15">
        <v>0</v>
      </c>
      <c r="K559" s="15">
        <v>1.6623106060606059</v>
      </c>
      <c r="L559" s="14">
        <v>0</v>
      </c>
      <c r="M559" s="14">
        <v>0</v>
      </c>
      <c r="N559" s="15">
        <v>0</v>
      </c>
      <c r="O559" s="15">
        <v>0</v>
      </c>
      <c r="P559" s="15">
        <v>0</v>
      </c>
    </row>
    <row r="560" spans="1:16" x14ac:dyDescent="0.25">
      <c r="A560" s="12">
        <v>35254251</v>
      </c>
      <c r="B560" s="13" t="s">
        <v>3282</v>
      </c>
      <c r="C560" s="14" t="s">
        <v>1408</v>
      </c>
      <c r="D560" s="14" t="s">
        <v>3281</v>
      </c>
      <c r="E560" s="14" t="s">
        <v>1410</v>
      </c>
      <c r="F560" s="15">
        <v>1.1744318181818181</v>
      </c>
      <c r="G560" s="15">
        <v>0</v>
      </c>
      <c r="H560" s="15">
        <v>0</v>
      </c>
      <c r="I560" s="15">
        <v>0</v>
      </c>
      <c r="J560" s="15">
        <v>0</v>
      </c>
      <c r="K560" s="15">
        <v>1.1744318181818183</v>
      </c>
      <c r="L560" s="14">
        <v>0</v>
      </c>
      <c r="M560" s="14">
        <v>0</v>
      </c>
      <c r="N560" s="15">
        <v>0</v>
      </c>
      <c r="O560" s="15">
        <v>0</v>
      </c>
      <c r="P560" s="15">
        <v>0</v>
      </c>
    </row>
    <row r="561" spans="1:16" x14ac:dyDescent="0.25">
      <c r="A561" s="12">
        <v>35260649</v>
      </c>
      <c r="B561" s="13" t="s">
        <v>3283</v>
      </c>
      <c r="C561" s="14" t="s">
        <v>1408</v>
      </c>
      <c r="D561" s="14" t="s">
        <v>3284</v>
      </c>
      <c r="E561" s="14" t="s">
        <v>1410</v>
      </c>
      <c r="F561" s="15">
        <v>0.61742424242424243</v>
      </c>
      <c r="G561" s="15">
        <v>0</v>
      </c>
      <c r="H561" s="15">
        <v>0</v>
      </c>
      <c r="I561" s="15">
        <v>0</v>
      </c>
      <c r="J561" s="15">
        <v>0</v>
      </c>
      <c r="K561" s="15">
        <v>0</v>
      </c>
      <c r="L561" s="14">
        <v>0</v>
      </c>
      <c r="M561" s="14">
        <v>0</v>
      </c>
      <c r="N561" s="15">
        <v>0.61742424242424243</v>
      </c>
      <c r="O561" s="15">
        <v>0</v>
      </c>
      <c r="P561" s="15">
        <v>0</v>
      </c>
    </row>
    <row r="562" spans="1:16" x14ac:dyDescent="0.25">
      <c r="A562" s="12">
        <v>35396762</v>
      </c>
      <c r="B562" s="13" t="s">
        <v>3306</v>
      </c>
      <c r="C562" s="14" t="s">
        <v>3157</v>
      </c>
      <c r="D562" s="14" t="s">
        <v>3307</v>
      </c>
      <c r="E562" s="14" t="s">
        <v>3302</v>
      </c>
      <c r="F562" s="15">
        <v>7.0000000000000007E-2</v>
      </c>
      <c r="G562" s="15">
        <v>0</v>
      </c>
      <c r="H562" s="15">
        <v>0</v>
      </c>
      <c r="I562" s="15">
        <v>0</v>
      </c>
      <c r="J562" s="15">
        <v>0</v>
      </c>
      <c r="K562" s="15">
        <v>0</v>
      </c>
      <c r="L562" s="14">
        <v>0</v>
      </c>
      <c r="M562" s="14">
        <v>0</v>
      </c>
      <c r="N562" s="15">
        <v>7.0000000000000007E-2</v>
      </c>
      <c r="O562" s="15">
        <v>0</v>
      </c>
      <c r="P562" s="15">
        <v>0</v>
      </c>
    </row>
    <row r="563" spans="1:16" x14ac:dyDescent="0.25">
      <c r="A563" s="12">
        <v>35114040</v>
      </c>
      <c r="B563" s="13" t="s">
        <v>3310</v>
      </c>
      <c r="C563" s="14" t="s">
        <v>1414</v>
      </c>
      <c r="D563" s="14" t="s">
        <v>3311</v>
      </c>
      <c r="E563" s="14" t="s">
        <v>1416</v>
      </c>
      <c r="F563" s="15">
        <v>1.3717803030303031</v>
      </c>
      <c r="G563" s="15">
        <v>0</v>
      </c>
      <c r="H563" s="15">
        <v>0</v>
      </c>
      <c r="I563" s="15">
        <v>0</v>
      </c>
      <c r="J563" s="15">
        <v>0</v>
      </c>
      <c r="K563" s="15">
        <v>1.2725378787878785</v>
      </c>
      <c r="L563" s="14">
        <v>0</v>
      </c>
      <c r="M563" s="14">
        <v>5.8522727272727448E-2</v>
      </c>
      <c r="N563" s="15">
        <v>0</v>
      </c>
      <c r="O563" s="15">
        <v>0</v>
      </c>
      <c r="P563" s="15">
        <v>0</v>
      </c>
    </row>
    <row r="564" spans="1:16" x14ac:dyDescent="0.25">
      <c r="A564" s="12">
        <v>35114042</v>
      </c>
      <c r="B564" s="13" t="s">
        <v>3312</v>
      </c>
      <c r="C564" s="14" t="s">
        <v>1414</v>
      </c>
      <c r="D564" s="14" t="s">
        <v>3311</v>
      </c>
      <c r="E564" s="14" t="s">
        <v>1416</v>
      </c>
      <c r="F564" s="15">
        <v>1.3352272727272727</v>
      </c>
      <c r="G564" s="15">
        <v>0</v>
      </c>
      <c r="H564" s="15">
        <v>0</v>
      </c>
      <c r="I564" s="15">
        <v>1.3352272727272732</v>
      </c>
      <c r="J564" s="15">
        <v>0</v>
      </c>
      <c r="K564" s="15">
        <v>0</v>
      </c>
      <c r="L564" s="14">
        <v>0</v>
      </c>
      <c r="M564" s="14">
        <v>0</v>
      </c>
      <c r="N564" s="15">
        <v>0</v>
      </c>
      <c r="O564" s="15">
        <v>0</v>
      </c>
      <c r="P564" s="15">
        <v>0</v>
      </c>
    </row>
    <row r="565" spans="1:16" x14ac:dyDescent="0.25">
      <c r="A565" s="12">
        <v>35114043</v>
      </c>
      <c r="B565" s="13" t="s">
        <v>3313</v>
      </c>
      <c r="C565" s="14" t="s">
        <v>1414</v>
      </c>
      <c r="D565" s="14" t="s">
        <v>3311</v>
      </c>
      <c r="E565" s="14" t="s">
        <v>1416</v>
      </c>
      <c r="F565" s="15">
        <v>1.0496212121212121</v>
      </c>
      <c r="G565" s="15">
        <v>0</v>
      </c>
      <c r="H565" s="15">
        <v>0</v>
      </c>
      <c r="I565" s="15">
        <v>1.0496212121212121</v>
      </c>
      <c r="J565" s="15">
        <v>0</v>
      </c>
      <c r="K565" s="15">
        <v>0</v>
      </c>
      <c r="L565" s="14">
        <v>0</v>
      </c>
      <c r="M565" s="14">
        <v>0</v>
      </c>
      <c r="N565" s="15">
        <v>0</v>
      </c>
      <c r="O565" s="15">
        <v>0</v>
      </c>
      <c r="P565" s="15">
        <v>0</v>
      </c>
    </row>
    <row r="566" spans="1:16" x14ac:dyDescent="0.25">
      <c r="A566" s="12">
        <v>35114044</v>
      </c>
      <c r="B566" s="13" t="s">
        <v>3314</v>
      </c>
      <c r="C566" s="14" t="s">
        <v>1414</v>
      </c>
      <c r="D566" s="14" t="s">
        <v>3311</v>
      </c>
      <c r="E566" s="14" t="s">
        <v>1416</v>
      </c>
      <c r="F566" s="15">
        <v>1.0965909090909092</v>
      </c>
      <c r="G566" s="15">
        <v>0</v>
      </c>
      <c r="H566" s="15">
        <v>0</v>
      </c>
      <c r="I566" s="15">
        <v>0.1634469696969697</v>
      </c>
      <c r="J566" s="15">
        <v>0.93314393939393936</v>
      </c>
      <c r="K566" s="15">
        <v>0</v>
      </c>
      <c r="L566" s="14">
        <v>0</v>
      </c>
      <c r="M566" s="14">
        <v>0</v>
      </c>
      <c r="N566" s="15">
        <v>0</v>
      </c>
      <c r="O566" s="15">
        <v>0</v>
      </c>
      <c r="P566" s="15">
        <v>0</v>
      </c>
    </row>
    <row r="567" spans="1:16" x14ac:dyDescent="0.25">
      <c r="A567" s="12">
        <v>35114048</v>
      </c>
      <c r="B567" s="13" t="s">
        <v>3315</v>
      </c>
      <c r="C567" s="14" t="s">
        <v>1414</v>
      </c>
      <c r="D567" s="14" t="s">
        <v>3311</v>
      </c>
      <c r="E567" s="14" t="s">
        <v>1416</v>
      </c>
      <c r="F567" s="15">
        <v>1.3909090909090909</v>
      </c>
      <c r="G567" s="15">
        <v>0</v>
      </c>
      <c r="H567" s="15">
        <v>0</v>
      </c>
      <c r="I567" s="15">
        <v>0</v>
      </c>
      <c r="J567" s="15">
        <v>1.3909090909090911</v>
      </c>
      <c r="K567" s="15">
        <v>0</v>
      </c>
      <c r="L567" s="14">
        <v>0</v>
      </c>
      <c r="M567" s="14">
        <v>0</v>
      </c>
      <c r="N567" s="15">
        <v>0</v>
      </c>
      <c r="O567" s="15">
        <v>0</v>
      </c>
      <c r="P567" s="15">
        <v>0</v>
      </c>
    </row>
    <row r="568" spans="1:16" x14ac:dyDescent="0.25">
      <c r="A568" s="12">
        <v>35114049</v>
      </c>
      <c r="B568" s="13" t="s">
        <v>3316</v>
      </c>
      <c r="C568" s="14" t="s">
        <v>1414</v>
      </c>
      <c r="D568" s="14" t="s">
        <v>3311</v>
      </c>
      <c r="E568" s="14" t="s">
        <v>1416</v>
      </c>
      <c r="F568" s="15">
        <v>1.5704545454545455</v>
      </c>
      <c r="G568" s="15">
        <v>0</v>
      </c>
      <c r="H568" s="15">
        <v>0</v>
      </c>
      <c r="I568" s="15">
        <v>0.70662878787878802</v>
      </c>
      <c r="J568" s="15">
        <v>0.86382575757575752</v>
      </c>
      <c r="K568" s="15">
        <v>0</v>
      </c>
      <c r="L568" s="14">
        <v>0</v>
      </c>
      <c r="M568" s="14">
        <v>0</v>
      </c>
      <c r="N568" s="15">
        <v>0</v>
      </c>
      <c r="O568" s="15">
        <v>0</v>
      </c>
      <c r="P568" s="15">
        <v>0</v>
      </c>
    </row>
    <row r="569" spans="1:16" x14ac:dyDescent="0.25">
      <c r="A569" s="12">
        <v>35114051</v>
      </c>
      <c r="B569" s="13" t="s">
        <v>3317</v>
      </c>
      <c r="C569" s="14" t="s">
        <v>1414</v>
      </c>
      <c r="D569" s="14" t="s">
        <v>3311</v>
      </c>
      <c r="E569" s="14" t="s">
        <v>1416</v>
      </c>
      <c r="F569" s="15">
        <v>1.437121212121212</v>
      </c>
      <c r="G569" s="15">
        <v>0</v>
      </c>
      <c r="H569" s="15">
        <v>0</v>
      </c>
      <c r="I569" s="15">
        <v>0</v>
      </c>
      <c r="J569" s="15">
        <v>1.4371212121212118</v>
      </c>
      <c r="K569" s="15">
        <v>0</v>
      </c>
      <c r="L569" s="14">
        <v>0</v>
      </c>
      <c r="M569" s="14">
        <v>0</v>
      </c>
      <c r="N569" s="15">
        <v>0</v>
      </c>
      <c r="O569" s="15">
        <v>0</v>
      </c>
      <c r="P569" s="15">
        <v>0</v>
      </c>
    </row>
    <row r="570" spans="1:16" x14ac:dyDescent="0.25">
      <c r="A570" s="12">
        <v>35107689</v>
      </c>
      <c r="B570" s="13" t="s">
        <v>3318</v>
      </c>
      <c r="C570" s="14" t="s">
        <v>1414</v>
      </c>
      <c r="D570" s="14" t="s">
        <v>3311</v>
      </c>
      <c r="E570" s="14" t="s">
        <v>1416</v>
      </c>
      <c r="F570" s="15">
        <v>2.0941666666666667</v>
      </c>
      <c r="G570" s="15">
        <v>0</v>
      </c>
      <c r="H570" s="15">
        <v>0</v>
      </c>
      <c r="I570" s="15">
        <v>2.0941666666666663</v>
      </c>
      <c r="J570" s="15">
        <v>0</v>
      </c>
      <c r="K570" s="15">
        <v>0</v>
      </c>
      <c r="L570" s="14">
        <v>0</v>
      </c>
      <c r="M570" s="14">
        <v>0</v>
      </c>
      <c r="N570" s="15">
        <v>0</v>
      </c>
      <c r="O570" s="15">
        <v>0</v>
      </c>
      <c r="P570" s="15">
        <v>0</v>
      </c>
    </row>
    <row r="571" spans="1:16" x14ac:dyDescent="0.25">
      <c r="A571" s="12">
        <v>35402642</v>
      </c>
      <c r="B571" s="13" t="s">
        <v>3322</v>
      </c>
      <c r="C571" s="14" t="s">
        <v>3150</v>
      </c>
      <c r="D571" s="14" t="s">
        <v>3320</v>
      </c>
      <c r="E571" s="14" t="s">
        <v>1416</v>
      </c>
      <c r="F571" s="15">
        <v>0.15909090909090909</v>
      </c>
      <c r="G571" s="15">
        <v>0</v>
      </c>
      <c r="H571" s="15">
        <v>0</v>
      </c>
      <c r="I571" s="15">
        <v>0</v>
      </c>
      <c r="J571" s="15">
        <v>0</v>
      </c>
      <c r="K571" s="15">
        <v>0</v>
      </c>
      <c r="L571" s="14">
        <v>0</v>
      </c>
      <c r="M571" s="14">
        <v>0</v>
      </c>
      <c r="N571" s="15">
        <v>0.15909090909090909</v>
      </c>
      <c r="O571" s="15">
        <v>0</v>
      </c>
      <c r="P571" s="15">
        <v>0</v>
      </c>
    </row>
    <row r="572" spans="1:16" x14ac:dyDescent="0.25">
      <c r="A572" s="12">
        <v>35043291</v>
      </c>
      <c r="B572" s="13" t="s">
        <v>3325</v>
      </c>
      <c r="C572" s="14" t="s">
        <v>1414</v>
      </c>
      <c r="D572" s="14" t="s">
        <v>3326</v>
      </c>
      <c r="E572" s="14" t="s">
        <v>1416</v>
      </c>
      <c r="F572" s="15">
        <v>2.8734848484848485</v>
      </c>
      <c r="G572" s="15">
        <v>0</v>
      </c>
      <c r="H572" s="15">
        <v>2.8734848484848481</v>
      </c>
      <c r="I572" s="15">
        <v>0</v>
      </c>
      <c r="J572" s="15">
        <v>0</v>
      </c>
      <c r="K572" s="15">
        <v>0</v>
      </c>
      <c r="L572" s="14">
        <v>0</v>
      </c>
      <c r="M572" s="14">
        <v>0</v>
      </c>
      <c r="N572" s="15">
        <v>0</v>
      </c>
      <c r="O572" s="15">
        <v>0</v>
      </c>
      <c r="P572" s="15">
        <v>0</v>
      </c>
    </row>
    <row r="573" spans="1:16" x14ac:dyDescent="0.25">
      <c r="A573" s="12">
        <v>31343500</v>
      </c>
      <c r="B573" s="13" t="s">
        <v>3327</v>
      </c>
      <c r="C573" s="14" t="s">
        <v>3329</v>
      </c>
      <c r="D573" s="14" t="s">
        <v>3330</v>
      </c>
      <c r="E573" s="14" t="s">
        <v>3331</v>
      </c>
      <c r="F573" s="15">
        <v>1.5073863636363636</v>
      </c>
      <c r="G573" s="15">
        <v>0</v>
      </c>
      <c r="H573" s="15">
        <v>0</v>
      </c>
      <c r="I573" s="15">
        <v>1.5073863636363634</v>
      </c>
      <c r="J573" s="15">
        <v>0</v>
      </c>
      <c r="K573" s="15">
        <v>0</v>
      </c>
      <c r="L573" s="14">
        <v>0</v>
      </c>
      <c r="M573" s="14">
        <v>0</v>
      </c>
      <c r="N573" s="15">
        <v>0</v>
      </c>
      <c r="O573" s="15">
        <v>0</v>
      </c>
      <c r="P573" s="15">
        <v>0</v>
      </c>
    </row>
    <row r="574" spans="1:16" x14ac:dyDescent="0.25">
      <c r="A574" s="12">
        <v>35233947</v>
      </c>
      <c r="B574" s="13" t="s">
        <v>3342</v>
      </c>
      <c r="C574" s="14" t="s">
        <v>1447</v>
      </c>
      <c r="D574" s="14" t="s">
        <v>1448</v>
      </c>
      <c r="E574" s="14" t="s">
        <v>1449</v>
      </c>
      <c r="F574" s="15">
        <v>1.8645833333333333</v>
      </c>
      <c r="G574" s="15">
        <v>0</v>
      </c>
      <c r="H574" s="15">
        <v>0</v>
      </c>
      <c r="I574" s="15">
        <v>0</v>
      </c>
      <c r="J574" s="15">
        <v>0</v>
      </c>
      <c r="K574" s="15">
        <v>1.864583333333333</v>
      </c>
      <c r="L574" s="14">
        <v>0</v>
      </c>
      <c r="M574" s="14">
        <v>0</v>
      </c>
      <c r="N574" s="15">
        <v>0</v>
      </c>
      <c r="O574" s="15">
        <v>0</v>
      </c>
      <c r="P574" s="15">
        <v>0</v>
      </c>
    </row>
    <row r="575" spans="1:16" x14ac:dyDescent="0.25">
      <c r="A575" s="12">
        <v>35233948</v>
      </c>
      <c r="B575" s="13" t="s">
        <v>3343</v>
      </c>
      <c r="C575" s="14" t="s">
        <v>1447</v>
      </c>
      <c r="D575" s="14" t="s">
        <v>1448</v>
      </c>
      <c r="E575" s="14" t="s">
        <v>1449</v>
      </c>
      <c r="F575" s="15">
        <v>5.681818181818182E-3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4">
        <v>0</v>
      </c>
      <c r="M575" s="14">
        <v>5.681818181818182E-3</v>
      </c>
      <c r="N575" s="15">
        <v>0</v>
      </c>
      <c r="O575" s="15">
        <v>0</v>
      </c>
      <c r="P575" s="15">
        <v>0</v>
      </c>
    </row>
    <row r="576" spans="1:16" x14ac:dyDescent="0.25">
      <c r="A576" s="12">
        <v>35233949</v>
      </c>
      <c r="B576" s="13" t="s">
        <v>3344</v>
      </c>
      <c r="C576" s="14" t="s">
        <v>1447</v>
      </c>
      <c r="D576" s="14" t="s">
        <v>1448</v>
      </c>
      <c r="E576" s="14" t="s">
        <v>1449</v>
      </c>
      <c r="F576" s="15">
        <v>1.7706439393939395</v>
      </c>
      <c r="G576" s="15">
        <v>0</v>
      </c>
      <c r="H576" s="15">
        <v>0</v>
      </c>
      <c r="I576" s="15">
        <v>0</v>
      </c>
      <c r="J576" s="15">
        <v>0</v>
      </c>
      <c r="K576" s="15">
        <v>0.12954545454545452</v>
      </c>
      <c r="L576" s="14">
        <v>1.2446969696969696</v>
      </c>
      <c r="M576" s="14">
        <v>0.39640151515151523</v>
      </c>
      <c r="N576" s="15">
        <v>0</v>
      </c>
      <c r="O576" s="15">
        <v>0</v>
      </c>
      <c r="P576" s="15">
        <v>0</v>
      </c>
    </row>
    <row r="577" spans="1:16" x14ac:dyDescent="0.25">
      <c r="A577" s="12">
        <v>35233950</v>
      </c>
      <c r="B577" s="13" t="s">
        <v>3345</v>
      </c>
      <c r="C577" s="14" t="s">
        <v>1447</v>
      </c>
      <c r="D577" s="14" t="s">
        <v>1448</v>
      </c>
      <c r="E577" s="14" t="s">
        <v>1449</v>
      </c>
      <c r="F577" s="15">
        <v>3.9583333333333331E-2</v>
      </c>
      <c r="G577" s="15">
        <v>0</v>
      </c>
      <c r="H577" s="15">
        <v>0</v>
      </c>
      <c r="I577" s="15">
        <v>0</v>
      </c>
      <c r="J577" s="15">
        <v>0</v>
      </c>
      <c r="K577" s="15">
        <v>0</v>
      </c>
      <c r="L577" s="14">
        <v>0</v>
      </c>
      <c r="M577" s="14">
        <v>3.9583333333333331E-2</v>
      </c>
      <c r="N577" s="15">
        <v>0</v>
      </c>
      <c r="O577" s="15">
        <v>0</v>
      </c>
      <c r="P577" s="15">
        <v>0</v>
      </c>
    </row>
    <row r="578" spans="1:16" x14ac:dyDescent="0.25">
      <c r="A578" s="12">
        <v>35233951</v>
      </c>
      <c r="B578" s="13" t="s">
        <v>3346</v>
      </c>
      <c r="C578" s="14" t="s">
        <v>1447</v>
      </c>
      <c r="D578" s="14" t="s">
        <v>1448</v>
      </c>
      <c r="E578" s="14" t="s">
        <v>1449</v>
      </c>
      <c r="F578" s="15">
        <v>1.6214015151515151</v>
      </c>
      <c r="G578" s="15">
        <v>0</v>
      </c>
      <c r="H578" s="15">
        <v>0</v>
      </c>
      <c r="I578" s="15">
        <v>0</v>
      </c>
      <c r="J578" s="15">
        <v>0</v>
      </c>
      <c r="K578" s="15">
        <v>0</v>
      </c>
      <c r="L578" s="14">
        <v>0.4297348484848485</v>
      </c>
      <c r="M578" s="14">
        <v>1.1916666666666667</v>
      </c>
      <c r="N578" s="15">
        <v>0</v>
      </c>
      <c r="O578" s="15">
        <v>0</v>
      </c>
      <c r="P578" s="15">
        <v>0</v>
      </c>
    </row>
    <row r="579" spans="1:16" x14ac:dyDescent="0.25">
      <c r="A579" s="12">
        <v>35233952</v>
      </c>
      <c r="B579" s="13" t="s">
        <v>3347</v>
      </c>
      <c r="C579" s="14" t="s">
        <v>1447</v>
      </c>
      <c r="D579" s="14" t="s">
        <v>1448</v>
      </c>
      <c r="E579" s="14" t="s">
        <v>1449</v>
      </c>
      <c r="F579" s="15">
        <v>2.1816287878787879</v>
      </c>
      <c r="G579" s="15">
        <v>0</v>
      </c>
      <c r="H579" s="15">
        <v>0</v>
      </c>
      <c r="I579" s="15">
        <v>0</v>
      </c>
      <c r="J579" s="15">
        <v>0</v>
      </c>
      <c r="K579" s="15">
        <v>2.1816287878787879</v>
      </c>
      <c r="L579" s="14">
        <v>0</v>
      </c>
      <c r="M579" s="14">
        <v>0</v>
      </c>
      <c r="N579" s="15">
        <v>0</v>
      </c>
      <c r="O579" s="15">
        <v>0</v>
      </c>
      <c r="P579" s="15">
        <v>0</v>
      </c>
    </row>
    <row r="580" spans="1:16" x14ac:dyDescent="0.25">
      <c r="A580" s="12">
        <v>35233954</v>
      </c>
      <c r="B580" s="13" t="s">
        <v>3349</v>
      </c>
      <c r="C580" s="14" t="s">
        <v>1447</v>
      </c>
      <c r="D580" s="14" t="s">
        <v>1448</v>
      </c>
      <c r="E580" s="14" t="s">
        <v>1449</v>
      </c>
      <c r="F580" s="15">
        <v>0.19450757575757577</v>
      </c>
      <c r="G580" s="15">
        <v>0</v>
      </c>
      <c r="H580" s="15">
        <v>0</v>
      </c>
      <c r="I580" s="15">
        <v>0</v>
      </c>
      <c r="J580" s="15">
        <v>0</v>
      </c>
      <c r="K580" s="15">
        <v>0.19450757575757577</v>
      </c>
      <c r="L580" s="14">
        <v>0</v>
      </c>
      <c r="M580" s="14">
        <v>0</v>
      </c>
      <c r="N580" s="15">
        <v>0</v>
      </c>
      <c r="O580" s="15">
        <v>0</v>
      </c>
      <c r="P580" s="15">
        <v>0</v>
      </c>
    </row>
    <row r="581" spans="1:16" x14ac:dyDescent="0.25">
      <c r="A581" s="12">
        <v>35233956</v>
      </c>
      <c r="B581" s="13" t="s">
        <v>3351</v>
      </c>
      <c r="C581" s="14" t="s">
        <v>1447</v>
      </c>
      <c r="D581" s="14" t="s">
        <v>1448</v>
      </c>
      <c r="E581" s="14" t="s">
        <v>1449</v>
      </c>
      <c r="F581" s="15">
        <v>0.26098484848484849</v>
      </c>
      <c r="G581" s="15">
        <v>0</v>
      </c>
      <c r="H581" s="15">
        <v>0</v>
      </c>
      <c r="I581" s="15">
        <v>0</v>
      </c>
      <c r="J581" s="15">
        <v>0</v>
      </c>
      <c r="K581" s="15">
        <v>0.26098484848484849</v>
      </c>
      <c r="L581" s="14">
        <v>0</v>
      </c>
      <c r="M581" s="14">
        <v>0</v>
      </c>
      <c r="N581" s="15">
        <v>0</v>
      </c>
      <c r="O581" s="15">
        <v>0</v>
      </c>
      <c r="P581" s="15">
        <v>0</v>
      </c>
    </row>
    <row r="582" spans="1:16" x14ac:dyDescent="0.25">
      <c r="A582" s="12">
        <v>35233958</v>
      </c>
      <c r="B582" s="13" t="s">
        <v>3353</v>
      </c>
      <c r="C582" s="14" t="s">
        <v>1447</v>
      </c>
      <c r="D582" s="14" t="s">
        <v>1448</v>
      </c>
      <c r="E582" s="14" t="s">
        <v>1449</v>
      </c>
      <c r="F582" s="15">
        <v>0.1884469696969697</v>
      </c>
      <c r="G582" s="15">
        <v>0</v>
      </c>
      <c r="H582" s="15">
        <v>0</v>
      </c>
      <c r="I582" s="15">
        <v>0</v>
      </c>
      <c r="J582" s="15">
        <v>0</v>
      </c>
      <c r="K582" s="15">
        <v>0.1884469696969697</v>
      </c>
      <c r="L582" s="14">
        <v>0</v>
      </c>
      <c r="M582" s="14">
        <v>0</v>
      </c>
      <c r="N582" s="15">
        <v>0</v>
      </c>
      <c r="O582" s="15">
        <v>0</v>
      </c>
      <c r="P582" s="15">
        <v>0</v>
      </c>
    </row>
    <row r="583" spans="1:16" x14ac:dyDescent="0.25">
      <c r="A583" s="12">
        <v>35233959</v>
      </c>
      <c r="B583" s="13" t="s">
        <v>3354</v>
      </c>
      <c r="C583" s="14" t="s">
        <v>1447</v>
      </c>
      <c r="D583" s="14" t="s">
        <v>1448</v>
      </c>
      <c r="E583" s="14" t="s">
        <v>1449</v>
      </c>
      <c r="F583" s="15">
        <v>0.33579545454545456</v>
      </c>
      <c r="G583" s="15">
        <v>0</v>
      </c>
      <c r="H583" s="15">
        <v>0</v>
      </c>
      <c r="I583" s="15">
        <v>0</v>
      </c>
      <c r="J583" s="15">
        <v>0</v>
      </c>
      <c r="K583" s="15">
        <v>0.33579545454545456</v>
      </c>
      <c r="L583" s="14">
        <v>0</v>
      </c>
      <c r="M583" s="14">
        <v>0</v>
      </c>
      <c r="N583" s="15">
        <v>0</v>
      </c>
      <c r="O583" s="15">
        <v>0</v>
      </c>
      <c r="P583" s="15">
        <v>0</v>
      </c>
    </row>
    <row r="584" spans="1:16" x14ac:dyDescent="0.25">
      <c r="A584" s="12">
        <v>35234380</v>
      </c>
      <c r="B584" s="13" t="s">
        <v>3355</v>
      </c>
      <c r="C584" s="14" t="s">
        <v>1447</v>
      </c>
      <c r="D584" s="14" t="s">
        <v>1448</v>
      </c>
      <c r="E584" s="14" t="s">
        <v>1449</v>
      </c>
      <c r="F584" s="15">
        <v>2.1806818181818182</v>
      </c>
      <c r="G584" s="15">
        <v>0</v>
      </c>
      <c r="H584" s="15">
        <v>0</v>
      </c>
      <c r="I584" s="15">
        <v>0</v>
      </c>
      <c r="J584" s="15">
        <v>0</v>
      </c>
      <c r="K584" s="15">
        <v>2.1806818181818191</v>
      </c>
      <c r="L584" s="14">
        <v>0</v>
      </c>
      <c r="M584" s="14">
        <v>0</v>
      </c>
      <c r="N584" s="15">
        <v>0</v>
      </c>
      <c r="O584" s="15">
        <v>0</v>
      </c>
      <c r="P584" s="15">
        <v>0</v>
      </c>
    </row>
    <row r="585" spans="1:16" x14ac:dyDescent="0.25">
      <c r="A585" s="12">
        <v>35234381</v>
      </c>
      <c r="B585" s="13" t="s">
        <v>3356</v>
      </c>
      <c r="C585" s="14" t="s">
        <v>1447</v>
      </c>
      <c r="D585" s="14" t="s">
        <v>1448</v>
      </c>
      <c r="E585" s="14" t="s">
        <v>1449</v>
      </c>
      <c r="F585" s="15">
        <v>1.5323863636363637</v>
      </c>
      <c r="G585" s="15">
        <v>0</v>
      </c>
      <c r="H585" s="15">
        <v>0</v>
      </c>
      <c r="I585" s="15">
        <v>0</v>
      </c>
      <c r="J585" s="15">
        <v>0</v>
      </c>
      <c r="K585" s="15">
        <v>0</v>
      </c>
      <c r="L585" s="14">
        <v>1.5323863636363637</v>
      </c>
      <c r="M585" s="14">
        <v>4.4408920985006262E-16</v>
      </c>
      <c r="N585" s="15">
        <v>0</v>
      </c>
      <c r="O585" s="15">
        <v>0</v>
      </c>
      <c r="P585" s="15">
        <v>0</v>
      </c>
    </row>
    <row r="586" spans="1:16" x14ac:dyDescent="0.25">
      <c r="A586" s="12">
        <v>35234382</v>
      </c>
      <c r="B586" s="13" t="s">
        <v>3357</v>
      </c>
      <c r="C586" s="14" t="s">
        <v>1447</v>
      </c>
      <c r="D586" s="14" t="s">
        <v>1448</v>
      </c>
      <c r="E586" s="14" t="s">
        <v>1449</v>
      </c>
      <c r="F586" s="15">
        <v>1.4914772727272727</v>
      </c>
      <c r="G586" s="15">
        <v>0</v>
      </c>
      <c r="H586" s="15">
        <v>0</v>
      </c>
      <c r="I586" s="15">
        <v>0</v>
      </c>
      <c r="J586" s="15">
        <v>0</v>
      </c>
      <c r="K586" s="15">
        <v>0</v>
      </c>
      <c r="L586" s="14">
        <v>1.4914772727272727</v>
      </c>
      <c r="M586" s="14">
        <v>2.2204460492503131E-16</v>
      </c>
      <c r="N586" s="15">
        <v>0</v>
      </c>
      <c r="O586" s="15">
        <v>0</v>
      </c>
      <c r="P586" s="15">
        <v>0</v>
      </c>
    </row>
    <row r="587" spans="1:16" x14ac:dyDescent="0.25">
      <c r="A587" s="12">
        <v>35234384</v>
      </c>
      <c r="B587" s="13" t="s">
        <v>3359</v>
      </c>
      <c r="C587" s="14" t="s">
        <v>1447</v>
      </c>
      <c r="D587" s="14" t="s">
        <v>1448</v>
      </c>
      <c r="E587" s="14" t="s">
        <v>1449</v>
      </c>
      <c r="F587" s="15">
        <v>5.0568181818181818E-2</v>
      </c>
      <c r="G587" s="15">
        <v>0</v>
      </c>
      <c r="H587" s="15">
        <v>0</v>
      </c>
      <c r="I587" s="15">
        <v>0</v>
      </c>
      <c r="J587" s="15">
        <v>0</v>
      </c>
      <c r="K587" s="15">
        <v>5.0568181818181818E-2</v>
      </c>
      <c r="L587" s="14">
        <v>0</v>
      </c>
      <c r="M587" s="14">
        <v>0</v>
      </c>
      <c r="N587" s="15">
        <v>0</v>
      </c>
      <c r="O587" s="15">
        <v>0</v>
      </c>
      <c r="P587" s="15">
        <v>0</v>
      </c>
    </row>
    <row r="588" spans="1:16" x14ac:dyDescent="0.25">
      <c r="A588" s="12">
        <v>35234385</v>
      </c>
      <c r="B588" s="13" t="s">
        <v>3360</v>
      </c>
      <c r="C588" s="14" t="s">
        <v>1447</v>
      </c>
      <c r="D588" s="14" t="s">
        <v>1448</v>
      </c>
      <c r="E588" s="14" t="s">
        <v>1449</v>
      </c>
      <c r="F588" s="15">
        <v>0.6454545454545455</v>
      </c>
      <c r="G588" s="15">
        <v>0</v>
      </c>
      <c r="H588" s="15">
        <v>0</v>
      </c>
      <c r="I588" s="15">
        <v>0</v>
      </c>
      <c r="J588" s="15">
        <v>0</v>
      </c>
      <c r="K588" s="15">
        <v>0.6454545454545455</v>
      </c>
      <c r="L588" s="14">
        <v>0</v>
      </c>
      <c r="M588" s="14">
        <v>0</v>
      </c>
      <c r="N588" s="15">
        <v>0</v>
      </c>
      <c r="O588" s="15">
        <v>0</v>
      </c>
      <c r="P588" s="15">
        <v>0</v>
      </c>
    </row>
    <row r="589" spans="1:16" x14ac:dyDescent="0.25">
      <c r="A589" s="12">
        <v>35234386</v>
      </c>
      <c r="B589" s="13" t="s">
        <v>3361</v>
      </c>
      <c r="C589" s="14" t="s">
        <v>1447</v>
      </c>
      <c r="D589" s="14" t="s">
        <v>1448</v>
      </c>
      <c r="E589" s="14" t="s">
        <v>1449</v>
      </c>
      <c r="F589" s="15">
        <v>0.93238636363636362</v>
      </c>
      <c r="G589" s="15">
        <v>0</v>
      </c>
      <c r="H589" s="15">
        <v>0</v>
      </c>
      <c r="I589" s="15">
        <v>0</v>
      </c>
      <c r="J589" s="15">
        <v>0</v>
      </c>
      <c r="K589" s="15">
        <v>0.93238636363636374</v>
      </c>
      <c r="L589" s="14">
        <v>0</v>
      </c>
      <c r="M589" s="14">
        <v>0</v>
      </c>
      <c r="N589" s="15">
        <v>0</v>
      </c>
      <c r="O589" s="15">
        <v>0</v>
      </c>
      <c r="P589" s="15">
        <v>0</v>
      </c>
    </row>
    <row r="590" spans="1:16" x14ac:dyDescent="0.25">
      <c r="A590" s="12">
        <v>35234387</v>
      </c>
      <c r="B590" s="13" t="s">
        <v>3362</v>
      </c>
      <c r="C590" s="14" t="s">
        <v>1447</v>
      </c>
      <c r="D590" s="14" t="s">
        <v>1448</v>
      </c>
      <c r="E590" s="14" t="s">
        <v>1449</v>
      </c>
      <c r="F590" s="15">
        <v>0.81534090909090906</v>
      </c>
      <c r="G590" s="15">
        <v>0</v>
      </c>
      <c r="H590" s="15">
        <v>0</v>
      </c>
      <c r="I590" s="15">
        <v>0</v>
      </c>
      <c r="J590" s="15">
        <v>0</v>
      </c>
      <c r="K590" s="15">
        <v>0.81534090909090917</v>
      </c>
      <c r="L590" s="14">
        <v>0</v>
      </c>
      <c r="M590" s="14">
        <v>0</v>
      </c>
      <c r="N590" s="15">
        <v>0</v>
      </c>
      <c r="O590" s="15">
        <v>0</v>
      </c>
      <c r="P590" s="15">
        <v>0</v>
      </c>
    </row>
    <row r="591" spans="1:16" x14ac:dyDescent="0.25">
      <c r="A591" s="12">
        <v>35234388</v>
      </c>
      <c r="B591" s="13" t="s">
        <v>3363</v>
      </c>
      <c r="C591" s="14" t="s">
        <v>1447</v>
      </c>
      <c r="D591" s="14" t="s">
        <v>1448</v>
      </c>
      <c r="E591" s="14" t="s">
        <v>1449</v>
      </c>
      <c r="F591" s="15">
        <v>1.9795454545454545</v>
      </c>
      <c r="G591" s="15">
        <v>0</v>
      </c>
      <c r="H591" s="15">
        <v>0</v>
      </c>
      <c r="I591" s="15">
        <v>0</v>
      </c>
      <c r="J591" s="15">
        <v>0</v>
      </c>
      <c r="K591" s="15">
        <v>1.9795454545454543</v>
      </c>
      <c r="L591" s="14">
        <v>0</v>
      </c>
      <c r="M591" s="14">
        <v>0</v>
      </c>
      <c r="N591" s="15">
        <v>0</v>
      </c>
      <c r="O591" s="15">
        <v>0</v>
      </c>
      <c r="P591" s="15">
        <v>0</v>
      </c>
    </row>
    <row r="592" spans="1:16" x14ac:dyDescent="0.25">
      <c r="A592" s="12">
        <v>35234389</v>
      </c>
      <c r="B592" s="13" t="s">
        <v>3364</v>
      </c>
      <c r="C592" s="14" t="s">
        <v>1447</v>
      </c>
      <c r="D592" s="14" t="s">
        <v>1448</v>
      </c>
      <c r="E592" s="14" t="s">
        <v>1449</v>
      </c>
      <c r="F592" s="15">
        <v>0.88731060606060608</v>
      </c>
      <c r="G592" s="15">
        <v>0</v>
      </c>
      <c r="H592" s="15">
        <v>0</v>
      </c>
      <c r="I592" s="15">
        <v>0</v>
      </c>
      <c r="J592" s="15">
        <v>0</v>
      </c>
      <c r="K592" s="15">
        <v>0.88731060606060597</v>
      </c>
      <c r="L592" s="14">
        <v>0</v>
      </c>
      <c r="M592" s="14">
        <v>0</v>
      </c>
      <c r="N592" s="15">
        <v>0</v>
      </c>
      <c r="O592" s="15">
        <v>0</v>
      </c>
      <c r="P592" s="15">
        <v>0</v>
      </c>
    </row>
    <row r="593" spans="1:16" x14ac:dyDescent="0.25">
      <c r="A593" s="12">
        <v>35234390</v>
      </c>
      <c r="B593" s="13" t="s">
        <v>3365</v>
      </c>
      <c r="C593" s="14" t="s">
        <v>1447</v>
      </c>
      <c r="D593" s="14" t="s">
        <v>1448</v>
      </c>
      <c r="E593" s="14" t="s">
        <v>1449</v>
      </c>
      <c r="F593" s="15">
        <v>0.41439393939393937</v>
      </c>
      <c r="G593" s="15">
        <v>0</v>
      </c>
      <c r="H593" s="15">
        <v>0</v>
      </c>
      <c r="I593" s="15">
        <v>0</v>
      </c>
      <c r="J593" s="15">
        <v>0</v>
      </c>
      <c r="K593" s="15">
        <v>0.41439393939393937</v>
      </c>
      <c r="L593" s="14">
        <v>0</v>
      </c>
      <c r="M593" s="14">
        <v>0</v>
      </c>
      <c r="N593" s="15">
        <v>0</v>
      </c>
      <c r="O593" s="15">
        <v>0</v>
      </c>
      <c r="P593" s="15">
        <v>0</v>
      </c>
    </row>
    <row r="594" spans="1:16" x14ac:dyDescent="0.25">
      <c r="A594" s="12">
        <v>35234391</v>
      </c>
      <c r="B594" s="13" t="s">
        <v>3366</v>
      </c>
      <c r="C594" s="14" t="s">
        <v>1447</v>
      </c>
      <c r="D594" s="14" t="s">
        <v>1448</v>
      </c>
      <c r="E594" s="14" t="s">
        <v>1449</v>
      </c>
      <c r="F594" s="15">
        <v>1.2289772727272728</v>
      </c>
      <c r="G594" s="15">
        <v>0</v>
      </c>
      <c r="H594" s="15">
        <v>0</v>
      </c>
      <c r="I594" s="15">
        <v>0</v>
      </c>
      <c r="J594" s="15">
        <v>0</v>
      </c>
      <c r="K594" s="15">
        <v>1.2289772727272728</v>
      </c>
      <c r="L594" s="14">
        <v>0</v>
      </c>
      <c r="M594" s="14">
        <v>0</v>
      </c>
      <c r="N594" s="15">
        <v>0</v>
      </c>
      <c r="O594" s="15">
        <v>0</v>
      </c>
      <c r="P594" s="15">
        <v>0</v>
      </c>
    </row>
    <row r="595" spans="1:16" x14ac:dyDescent="0.25">
      <c r="A595" s="12">
        <v>35234392</v>
      </c>
      <c r="B595" s="13" t="s">
        <v>3367</v>
      </c>
      <c r="C595" s="14" t="s">
        <v>1447</v>
      </c>
      <c r="D595" s="14" t="s">
        <v>1448</v>
      </c>
      <c r="E595" s="14" t="s">
        <v>1449</v>
      </c>
      <c r="F595" s="15">
        <v>1.6227272727272728</v>
      </c>
      <c r="G595" s="15">
        <v>0</v>
      </c>
      <c r="H595" s="15">
        <v>0</v>
      </c>
      <c r="I595" s="15">
        <v>0</v>
      </c>
      <c r="J595" s="15">
        <v>0</v>
      </c>
      <c r="K595" s="15">
        <v>1.622727272727273</v>
      </c>
      <c r="L595" s="14">
        <v>0</v>
      </c>
      <c r="M595" s="14">
        <v>0</v>
      </c>
      <c r="N595" s="15">
        <v>0</v>
      </c>
      <c r="O595" s="15">
        <v>0</v>
      </c>
      <c r="P595" s="15">
        <v>0</v>
      </c>
    </row>
    <row r="596" spans="1:16" x14ac:dyDescent="0.25">
      <c r="A596" s="12">
        <v>35234393</v>
      </c>
      <c r="B596" s="13" t="s">
        <v>3368</v>
      </c>
      <c r="C596" s="14" t="s">
        <v>1447</v>
      </c>
      <c r="D596" s="14" t="s">
        <v>1448</v>
      </c>
      <c r="E596" s="14" t="s">
        <v>1449</v>
      </c>
      <c r="F596" s="15">
        <v>2.2969696969696969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  <c r="L596" s="14">
        <v>0</v>
      </c>
      <c r="M596" s="14">
        <v>2.2969696969696969</v>
      </c>
      <c r="N596" s="15">
        <v>0</v>
      </c>
      <c r="O596" s="15">
        <v>0</v>
      </c>
      <c r="P596" s="15">
        <v>0</v>
      </c>
    </row>
    <row r="597" spans="1:16" x14ac:dyDescent="0.25">
      <c r="A597" s="12">
        <v>35234394</v>
      </c>
      <c r="B597" s="13" t="s">
        <v>3369</v>
      </c>
      <c r="C597" s="14" t="s">
        <v>1447</v>
      </c>
      <c r="D597" s="14" t="s">
        <v>1448</v>
      </c>
      <c r="E597" s="14" t="s">
        <v>1449</v>
      </c>
      <c r="F597" s="15">
        <v>1.3403409090909091</v>
      </c>
      <c r="G597" s="15">
        <v>0</v>
      </c>
      <c r="H597" s="15">
        <v>0</v>
      </c>
      <c r="I597" s="15">
        <v>0</v>
      </c>
      <c r="J597" s="15">
        <v>0</v>
      </c>
      <c r="K597" s="15">
        <v>0</v>
      </c>
      <c r="L597" s="14">
        <v>0</v>
      </c>
      <c r="M597" s="14">
        <v>1.3403409090909091</v>
      </c>
      <c r="N597" s="15">
        <v>0</v>
      </c>
      <c r="O597" s="15">
        <v>0</v>
      </c>
      <c r="P597" s="15">
        <v>0</v>
      </c>
    </row>
    <row r="598" spans="1:16" x14ac:dyDescent="0.25">
      <c r="A598" s="12">
        <v>35234395</v>
      </c>
      <c r="B598" s="13" t="s">
        <v>3370</v>
      </c>
      <c r="C598" s="14" t="s">
        <v>1447</v>
      </c>
      <c r="D598" s="14" t="s">
        <v>1448</v>
      </c>
      <c r="E598" s="14" t="s">
        <v>1449</v>
      </c>
      <c r="F598" s="15">
        <v>2.6723484848484849</v>
      </c>
      <c r="G598" s="15">
        <v>0</v>
      </c>
      <c r="H598" s="15">
        <v>0</v>
      </c>
      <c r="I598" s="15">
        <v>0</v>
      </c>
      <c r="J598" s="15">
        <v>0</v>
      </c>
      <c r="K598" s="15">
        <v>0</v>
      </c>
      <c r="L598" s="14">
        <v>0</v>
      </c>
      <c r="M598" s="14">
        <v>2.6723484848484849</v>
      </c>
      <c r="N598" s="15">
        <v>0</v>
      </c>
      <c r="O598" s="15">
        <v>0</v>
      </c>
      <c r="P598" s="15">
        <v>0</v>
      </c>
    </row>
    <row r="599" spans="1:16" x14ac:dyDescent="0.25">
      <c r="A599" s="12">
        <v>35234396</v>
      </c>
      <c r="B599" s="13" t="s">
        <v>3371</v>
      </c>
      <c r="C599" s="14" t="s">
        <v>1447</v>
      </c>
      <c r="D599" s="14" t="s">
        <v>1448</v>
      </c>
      <c r="E599" s="14" t="s">
        <v>1449</v>
      </c>
      <c r="F599" s="15">
        <v>1.5604166666666666</v>
      </c>
      <c r="G599" s="15">
        <v>0</v>
      </c>
      <c r="H599" s="15">
        <v>0</v>
      </c>
      <c r="I599" s="15">
        <v>0</v>
      </c>
      <c r="J599" s="15">
        <v>0</v>
      </c>
      <c r="K599" s="15">
        <v>0</v>
      </c>
      <c r="L599" s="14">
        <v>0</v>
      </c>
      <c r="M599" s="14">
        <v>1.5604166666666666</v>
      </c>
      <c r="N599" s="15">
        <v>0</v>
      </c>
      <c r="O599" s="15">
        <v>0</v>
      </c>
      <c r="P599" s="15">
        <v>0</v>
      </c>
    </row>
    <row r="600" spans="1:16" x14ac:dyDescent="0.25">
      <c r="A600" s="12">
        <v>35234397</v>
      </c>
      <c r="B600" s="13" t="s">
        <v>3372</v>
      </c>
      <c r="C600" s="14" t="s">
        <v>1447</v>
      </c>
      <c r="D600" s="14" t="s">
        <v>1448</v>
      </c>
      <c r="E600" s="14" t="s">
        <v>1449</v>
      </c>
      <c r="F600" s="15">
        <v>0.71344696969696975</v>
      </c>
      <c r="G600" s="15">
        <v>0</v>
      </c>
      <c r="H600" s="15">
        <v>0</v>
      </c>
      <c r="I600" s="15">
        <v>0</v>
      </c>
      <c r="J600" s="15">
        <v>0</v>
      </c>
      <c r="K600" s="15">
        <v>0.56856060606060599</v>
      </c>
      <c r="L600" s="14">
        <v>0.14488636363636376</v>
      </c>
      <c r="M600" s="14">
        <v>0</v>
      </c>
      <c r="N600" s="15">
        <v>0</v>
      </c>
      <c r="O600" s="15">
        <v>0</v>
      </c>
      <c r="P600" s="15">
        <v>0</v>
      </c>
    </row>
    <row r="601" spans="1:16" x14ac:dyDescent="0.25">
      <c r="A601" s="12">
        <v>35234398</v>
      </c>
      <c r="B601" s="13" t="s">
        <v>3373</v>
      </c>
      <c r="C601" s="14" t="s">
        <v>1447</v>
      </c>
      <c r="D601" s="14" t="s">
        <v>1448</v>
      </c>
      <c r="E601" s="14" t="s">
        <v>1449</v>
      </c>
      <c r="F601" s="15">
        <v>2.7416666666666667</v>
      </c>
      <c r="G601" s="15">
        <v>0</v>
      </c>
      <c r="H601" s="15">
        <v>0</v>
      </c>
      <c r="I601" s="15">
        <v>0</v>
      </c>
      <c r="J601" s="15">
        <v>0</v>
      </c>
      <c r="K601" s="15">
        <v>0</v>
      </c>
      <c r="L601" s="14">
        <v>2.7416666666666667</v>
      </c>
      <c r="M601" s="14">
        <v>0</v>
      </c>
      <c r="N601" s="15">
        <v>0</v>
      </c>
      <c r="O601" s="15">
        <v>0</v>
      </c>
      <c r="P601" s="15">
        <v>0</v>
      </c>
    </row>
    <row r="602" spans="1:16" x14ac:dyDescent="0.25">
      <c r="A602" s="12">
        <v>35234399</v>
      </c>
      <c r="B602" s="13" t="s">
        <v>3374</v>
      </c>
      <c r="C602" s="14" t="s">
        <v>1447</v>
      </c>
      <c r="D602" s="14" t="s">
        <v>1448</v>
      </c>
      <c r="E602" s="14" t="s">
        <v>1449</v>
      </c>
      <c r="F602" s="15">
        <v>2.784090909090909E-2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  <c r="L602" s="14">
        <v>2.784090909090909E-2</v>
      </c>
      <c r="M602" s="14">
        <v>0</v>
      </c>
      <c r="N602" s="15">
        <v>0</v>
      </c>
      <c r="O602" s="15">
        <v>0</v>
      </c>
      <c r="P602" s="15">
        <v>0</v>
      </c>
    </row>
    <row r="603" spans="1:16" x14ac:dyDescent="0.25">
      <c r="A603" s="12">
        <v>35234400</v>
      </c>
      <c r="B603" s="13" t="s">
        <v>3375</v>
      </c>
      <c r="C603" s="14" t="s">
        <v>1447</v>
      </c>
      <c r="D603" s="14" t="s">
        <v>1448</v>
      </c>
      <c r="E603" s="14" t="s">
        <v>1449</v>
      </c>
      <c r="F603" s="15">
        <v>1.2770833333333333</v>
      </c>
      <c r="G603" s="15">
        <v>0</v>
      </c>
      <c r="H603" s="15">
        <v>0</v>
      </c>
      <c r="I603" s="15">
        <v>0</v>
      </c>
      <c r="J603" s="15">
        <v>0</v>
      </c>
      <c r="K603" s="15">
        <v>1.2276515151515153</v>
      </c>
      <c r="L603" s="14">
        <v>4.9431818181818077E-2</v>
      </c>
      <c r="M603" s="14">
        <v>2.7755575615628914E-16</v>
      </c>
      <c r="N603" s="15">
        <v>0</v>
      </c>
      <c r="O603" s="15">
        <v>0</v>
      </c>
      <c r="P603" s="15">
        <v>0</v>
      </c>
    </row>
    <row r="604" spans="1:16" x14ac:dyDescent="0.25">
      <c r="A604" s="12">
        <v>35234401</v>
      </c>
      <c r="B604" s="13" t="s">
        <v>3376</v>
      </c>
      <c r="C604" s="14" t="s">
        <v>1447</v>
      </c>
      <c r="D604" s="14" t="s">
        <v>1448</v>
      </c>
      <c r="E604" s="14" t="s">
        <v>1449</v>
      </c>
      <c r="F604" s="15">
        <v>1.8460227272727272</v>
      </c>
      <c r="G604" s="15">
        <v>0</v>
      </c>
      <c r="H604" s="15">
        <v>0</v>
      </c>
      <c r="I604" s="15">
        <v>0</v>
      </c>
      <c r="J604" s="15">
        <v>0</v>
      </c>
      <c r="K604" s="15">
        <v>1.8460227272727272</v>
      </c>
      <c r="L604" s="14">
        <v>0</v>
      </c>
      <c r="M604" s="14">
        <v>0</v>
      </c>
      <c r="N604" s="15">
        <v>0</v>
      </c>
      <c r="O604" s="15">
        <v>0</v>
      </c>
      <c r="P604" s="15">
        <v>0</v>
      </c>
    </row>
    <row r="605" spans="1:16" x14ac:dyDescent="0.25">
      <c r="A605" s="12">
        <v>35219287</v>
      </c>
      <c r="B605" s="13" t="s">
        <v>3397</v>
      </c>
      <c r="C605" s="14" t="s">
        <v>1447</v>
      </c>
      <c r="D605" s="14" t="s">
        <v>1448</v>
      </c>
      <c r="E605" s="14" t="s">
        <v>1449</v>
      </c>
      <c r="F605" s="15">
        <v>2.3100378787878788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  <c r="L605" s="14">
        <v>2.3100378787878788</v>
      </c>
      <c r="M605" s="14">
        <v>8.8817841970012523E-16</v>
      </c>
      <c r="N605" s="15">
        <v>0</v>
      </c>
      <c r="O605" s="15">
        <v>0</v>
      </c>
      <c r="P605" s="15">
        <v>0</v>
      </c>
    </row>
    <row r="606" spans="1:16" x14ac:dyDescent="0.25">
      <c r="A606" s="12">
        <v>35219289</v>
      </c>
      <c r="B606" s="13" t="s">
        <v>3398</v>
      </c>
      <c r="C606" s="14" t="s">
        <v>1447</v>
      </c>
      <c r="D606" s="14" t="s">
        <v>1448</v>
      </c>
      <c r="E606" s="14" t="s">
        <v>1449</v>
      </c>
      <c r="F606" s="15">
        <v>1.9696969696969695E-2</v>
      </c>
      <c r="G606" s="15">
        <v>0</v>
      </c>
      <c r="H606" s="15">
        <v>0</v>
      </c>
      <c r="I606" s="15">
        <v>0</v>
      </c>
      <c r="J606" s="15">
        <v>0</v>
      </c>
      <c r="K606" s="15">
        <v>0</v>
      </c>
      <c r="L606" s="14">
        <v>0</v>
      </c>
      <c r="M606" s="14">
        <v>1.9696969696969695E-2</v>
      </c>
      <c r="N606" s="15">
        <v>0</v>
      </c>
      <c r="O606" s="15">
        <v>0</v>
      </c>
      <c r="P606" s="15">
        <v>0</v>
      </c>
    </row>
    <row r="607" spans="1:16" x14ac:dyDescent="0.25">
      <c r="A607" s="12">
        <v>35225826</v>
      </c>
      <c r="B607" s="13" t="s">
        <v>3399</v>
      </c>
      <c r="C607" s="14" t="s">
        <v>1447</v>
      </c>
      <c r="D607" s="14" t="s">
        <v>1448</v>
      </c>
      <c r="E607" s="14" t="s">
        <v>1449</v>
      </c>
      <c r="F607" s="15">
        <v>2.5005681818181817</v>
      </c>
      <c r="G607" s="15">
        <v>0</v>
      </c>
      <c r="H607" s="15">
        <v>0</v>
      </c>
      <c r="I607" s="15">
        <v>0</v>
      </c>
      <c r="J607" s="15">
        <v>0</v>
      </c>
      <c r="K607" s="15">
        <v>2.5005681818181804</v>
      </c>
      <c r="L607" s="14">
        <v>0</v>
      </c>
      <c r="M607" s="14">
        <v>0</v>
      </c>
      <c r="N607" s="15">
        <v>0</v>
      </c>
      <c r="O607" s="15">
        <v>0</v>
      </c>
      <c r="P607" s="15">
        <v>0</v>
      </c>
    </row>
    <row r="608" spans="1:16" x14ac:dyDescent="0.25">
      <c r="A608" s="12">
        <v>35225829</v>
      </c>
      <c r="B608" s="13" t="s">
        <v>3402</v>
      </c>
      <c r="C608" s="14" t="s">
        <v>1447</v>
      </c>
      <c r="D608" s="14" t="s">
        <v>1448</v>
      </c>
      <c r="E608" s="14" t="s">
        <v>1449</v>
      </c>
      <c r="F608" s="15">
        <v>2.177840909090909</v>
      </c>
      <c r="G608" s="15">
        <v>0</v>
      </c>
      <c r="H608" s="15">
        <v>0</v>
      </c>
      <c r="I608" s="15">
        <v>0</v>
      </c>
      <c r="J608" s="15">
        <v>0</v>
      </c>
      <c r="K608" s="15">
        <v>0</v>
      </c>
      <c r="L608" s="14">
        <v>0</v>
      </c>
      <c r="M608" s="14">
        <v>2.177840909090909</v>
      </c>
      <c r="N608" s="15">
        <v>0</v>
      </c>
      <c r="O608" s="15">
        <v>0</v>
      </c>
      <c r="P608" s="15">
        <v>0</v>
      </c>
    </row>
    <row r="609" spans="1:16" x14ac:dyDescent="0.25">
      <c r="A609" s="12">
        <v>35236662</v>
      </c>
      <c r="B609" s="13" t="s">
        <v>3407</v>
      </c>
      <c r="C609" s="14" t="s">
        <v>1489</v>
      </c>
      <c r="D609" s="14" t="s">
        <v>3409</v>
      </c>
      <c r="E609" s="14" t="s">
        <v>1491</v>
      </c>
      <c r="F609" s="15">
        <v>1.624621212121212</v>
      </c>
      <c r="G609" s="15">
        <v>0</v>
      </c>
      <c r="H609" s="15">
        <v>0</v>
      </c>
      <c r="I609" s="15">
        <v>0</v>
      </c>
      <c r="J609" s="15">
        <v>1.6246212121212122</v>
      </c>
      <c r="K609" s="15">
        <v>0</v>
      </c>
      <c r="L609" s="14">
        <v>0</v>
      </c>
      <c r="M609" s="14">
        <v>0</v>
      </c>
      <c r="N609" s="15">
        <v>0</v>
      </c>
      <c r="O609" s="15">
        <v>0</v>
      </c>
      <c r="P609" s="15">
        <v>0</v>
      </c>
    </row>
    <row r="610" spans="1:16" x14ac:dyDescent="0.25">
      <c r="A610" s="12">
        <v>35219591</v>
      </c>
      <c r="B610" s="13" t="s">
        <v>3410</v>
      </c>
      <c r="C610" s="14" t="s">
        <v>1489</v>
      </c>
      <c r="D610" s="14" t="s">
        <v>3409</v>
      </c>
      <c r="E610" s="14" t="s">
        <v>1491</v>
      </c>
      <c r="F610" s="15">
        <v>1.25</v>
      </c>
      <c r="G610" s="15">
        <v>0</v>
      </c>
      <c r="H610" s="15">
        <v>0</v>
      </c>
      <c r="I610" s="15">
        <v>0</v>
      </c>
      <c r="J610" s="15">
        <v>0</v>
      </c>
      <c r="K610" s="15">
        <v>0</v>
      </c>
      <c r="L610" s="14">
        <v>0</v>
      </c>
      <c r="M610" s="14">
        <v>0</v>
      </c>
      <c r="N610" s="15">
        <v>1.25</v>
      </c>
      <c r="O610" s="15">
        <v>0</v>
      </c>
      <c r="P610" s="15">
        <v>0</v>
      </c>
    </row>
    <row r="611" spans="1:16" x14ac:dyDescent="0.25">
      <c r="A611" s="12">
        <v>31290147</v>
      </c>
      <c r="B611" s="13" t="s">
        <v>3413</v>
      </c>
      <c r="C611" s="14" t="s">
        <v>1493</v>
      </c>
      <c r="D611" s="14" t="s">
        <v>3412</v>
      </c>
      <c r="E611" s="14" t="s">
        <v>1486</v>
      </c>
      <c r="F611" s="15">
        <v>0.60113636363636369</v>
      </c>
      <c r="G611" s="15">
        <v>0</v>
      </c>
      <c r="H611" s="15">
        <v>0.60113636363636369</v>
      </c>
      <c r="I611" s="15">
        <v>0</v>
      </c>
      <c r="J611" s="15">
        <v>0</v>
      </c>
      <c r="K611" s="15">
        <v>0</v>
      </c>
      <c r="L611" s="14">
        <v>0</v>
      </c>
      <c r="M611" s="14">
        <v>0</v>
      </c>
      <c r="N611" s="15">
        <v>0</v>
      </c>
      <c r="O611" s="15">
        <v>0</v>
      </c>
      <c r="P611" s="15">
        <v>0</v>
      </c>
    </row>
    <row r="612" spans="1:16" x14ac:dyDescent="0.25">
      <c r="A612" s="12">
        <v>74021963</v>
      </c>
      <c r="B612" s="13" t="s">
        <v>3414</v>
      </c>
      <c r="C612" s="14" t="s">
        <v>3416</v>
      </c>
      <c r="D612" s="14" t="s">
        <v>3417</v>
      </c>
      <c r="E612" s="14" t="s">
        <v>3418</v>
      </c>
      <c r="F612" s="15">
        <v>2.7608901515151514</v>
      </c>
      <c r="G612" s="15">
        <v>0</v>
      </c>
      <c r="H612" s="15">
        <v>2.441950757575758</v>
      </c>
      <c r="I612" s="15">
        <v>0.31893939393939397</v>
      </c>
      <c r="J612" s="15">
        <v>0</v>
      </c>
      <c r="K612" s="15">
        <v>0</v>
      </c>
      <c r="L612" s="14">
        <v>0</v>
      </c>
      <c r="M612" s="14">
        <v>0</v>
      </c>
      <c r="N612" s="15">
        <v>0</v>
      </c>
      <c r="O612" s="15">
        <v>0</v>
      </c>
      <c r="P612" s="15">
        <v>0</v>
      </c>
    </row>
    <row r="613" spans="1:16" x14ac:dyDescent="0.25">
      <c r="A613" s="12">
        <v>35338403</v>
      </c>
      <c r="B613" s="13" t="s">
        <v>3419</v>
      </c>
      <c r="C613" s="14" t="s">
        <v>1465</v>
      </c>
      <c r="D613" s="14" t="s">
        <v>3420</v>
      </c>
      <c r="E613" s="14" t="s">
        <v>1467</v>
      </c>
      <c r="F613" s="15">
        <v>0.92007575757575755</v>
      </c>
      <c r="G613" s="15">
        <v>0</v>
      </c>
      <c r="H613" s="15">
        <v>0</v>
      </c>
      <c r="I613" s="15">
        <v>0</v>
      </c>
      <c r="J613" s="15">
        <v>0</v>
      </c>
      <c r="K613" s="15">
        <v>0</v>
      </c>
      <c r="L613" s="14">
        <v>0</v>
      </c>
      <c r="M613" s="14">
        <v>0</v>
      </c>
      <c r="N613" s="15">
        <v>0</v>
      </c>
      <c r="O613" s="15">
        <v>0.92007575757575755</v>
      </c>
      <c r="P613" s="15">
        <v>0</v>
      </c>
    </row>
    <row r="614" spans="1:16" x14ac:dyDescent="0.25">
      <c r="A614" s="12">
        <v>35320465</v>
      </c>
      <c r="B614" s="13" t="s">
        <v>3421</v>
      </c>
      <c r="C614" s="14" t="s">
        <v>1465</v>
      </c>
      <c r="D614" s="14" t="s">
        <v>3420</v>
      </c>
      <c r="E614" s="14" t="s">
        <v>1467</v>
      </c>
      <c r="F614" s="15">
        <v>1.1100378787878789</v>
      </c>
      <c r="G614" s="15">
        <v>0</v>
      </c>
      <c r="H614" s="15">
        <v>0</v>
      </c>
      <c r="I614" s="15">
        <v>0</v>
      </c>
      <c r="J614" s="15">
        <v>0</v>
      </c>
      <c r="K614" s="15">
        <v>0</v>
      </c>
      <c r="L614" s="14">
        <v>0</v>
      </c>
      <c r="M614" s="14">
        <v>0</v>
      </c>
      <c r="N614" s="15">
        <v>0</v>
      </c>
      <c r="O614" s="15">
        <v>1.1100378787878789</v>
      </c>
      <c r="P614" s="15">
        <v>0</v>
      </c>
    </row>
    <row r="615" spans="1:16" x14ac:dyDescent="0.25">
      <c r="A615" s="12">
        <v>31278200</v>
      </c>
      <c r="B615" s="13" t="s">
        <v>3432</v>
      </c>
      <c r="C615" s="14" t="s">
        <v>3433</v>
      </c>
      <c r="D615" s="14" t="s">
        <v>3434</v>
      </c>
      <c r="E615" s="14" t="s">
        <v>3435</v>
      </c>
      <c r="F615" s="15">
        <v>0.39000000000000007</v>
      </c>
      <c r="G615" s="15">
        <v>0</v>
      </c>
      <c r="H615" s="15">
        <v>0.39000000000000007</v>
      </c>
      <c r="I615" s="15">
        <v>0</v>
      </c>
      <c r="J615" s="15">
        <v>0</v>
      </c>
      <c r="K615" s="15">
        <v>0</v>
      </c>
      <c r="L615" s="14">
        <v>0</v>
      </c>
      <c r="M615" s="14">
        <v>0</v>
      </c>
      <c r="N615" s="15">
        <v>0</v>
      </c>
      <c r="O615" s="15">
        <v>0</v>
      </c>
      <c r="P615" s="15">
        <v>0</v>
      </c>
    </row>
    <row r="616" spans="1:16" x14ac:dyDescent="0.25">
      <c r="A616" s="12">
        <v>35227201</v>
      </c>
      <c r="B616" s="13" t="s">
        <v>3436</v>
      </c>
      <c r="C616" s="14" t="s">
        <v>1474</v>
      </c>
      <c r="D616" s="14" t="s">
        <v>3438</v>
      </c>
      <c r="E616" s="14" t="s">
        <v>1476</v>
      </c>
      <c r="F616" s="15">
        <v>0.83522727272727271</v>
      </c>
      <c r="G616" s="15">
        <v>0</v>
      </c>
      <c r="H616" s="15">
        <v>0</v>
      </c>
      <c r="I616" s="15">
        <v>0</v>
      </c>
      <c r="J616" s="15">
        <v>0.8352272727272726</v>
      </c>
      <c r="K616" s="15">
        <v>0</v>
      </c>
      <c r="L616" s="14">
        <v>0</v>
      </c>
      <c r="M616" s="14">
        <v>0</v>
      </c>
      <c r="N616" s="15">
        <v>0</v>
      </c>
      <c r="O616" s="15">
        <v>0</v>
      </c>
      <c r="P616" s="15">
        <v>0</v>
      </c>
    </row>
    <row r="617" spans="1:16" x14ac:dyDescent="0.25">
      <c r="A617" s="12">
        <v>35227096</v>
      </c>
      <c r="B617" s="13" t="s">
        <v>3439</v>
      </c>
      <c r="C617" s="14" t="s">
        <v>1474</v>
      </c>
      <c r="D617" s="14" t="s">
        <v>3438</v>
      </c>
      <c r="E617" s="14" t="s">
        <v>1476</v>
      </c>
      <c r="F617" s="15">
        <v>1.1049242424242425</v>
      </c>
      <c r="G617" s="15">
        <v>0</v>
      </c>
      <c r="H617" s="15">
        <v>0</v>
      </c>
      <c r="I617" s="15">
        <v>0</v>
      </c>
      <c r="J617" s="15">
        <v>1.1049242424242423</v>
      </c>
      <c r="K617" s="15">
        <v>0</v>
      </c>
      <c r="L617" s="14">
        <v>0</v>
      </c>
      <c r="M617" s="14">
        <v>0</v>
      </c>
      <c r="N617" s="15">
        <v>0</v>
      </c>
      <c r="O617" s="15">
        <v>0</v>
      </c>
      <c r="P617" s="15">
        <v>0</v>
      </c>
    </row>
    <row r="618" spans="1:16" x14ac:dyDescent="0.25">
      <c r="A618" s="12">
        <v>35192053</v>
      </c>
      <c r="B618" s="13" t="s">
        <v>3440</v>
      </c>
      <c r="C618" s="14" t="s">
        <v>1474</v>
      </c>
      <c r="D618" s="14" t="s">
        <v>3438</v>
      </c>
      <c r="E618" s="14" t="s">
        <v>1476</v>
      </c>
      <c r="F618" s="15">
        <v>2.1429924242424243</v>
      </c>
      <c r="G618" s="15">
        <v>0</v>
      </c>
      <c r="H618" s="15">
        <v>0</v>
      </c>
      <c r="I618" s="15">
        <v>0</v>
      </c>
      <c r="J618" s="15">
        <v>2.1429924242424243</v>
      </c>
      <c r="K618" s="15">
        <v>0</v>
      </c>
      <c r="L618" s="14">
        <v>0</v>
      </c>
      <c r="M618" s="14">
        <v>0</v>
      </c>
      <c r="N618" s="15">
        <v>0</v>
      </c>
      <c r="O618" s="15">
        <v>0</v>
      </c>
      <c r="P618" s="15">
        <v>0</v>
      </c>
    </row>
    <row r="619" spans="1:16" x14ac:dyDescent="0.25">
      <c r="A619" s="12">
        <v>35137590</v>
      </c>
      <c r="B619" s="13" t="s">
        <v>3454</v>
      </c>
      <c r="C619" s="14" t="s">
        <v>1552</v>
      </c>
      <c r="D619" s="14" t="s">
        <v>1673</v>
      </c>
      <c r="E619" s="14" t="s">
        <v>1554</v>
      </c>
      <c r="F619" s="15">
        <v>0.39299242424242425</v>
      </c>
      <c r="G619" s="15">
        <v>0</v>
      </c>
      <c r="H619" s="15">
        <v>0</v>
      </c>
      <c r="I619" s="15">
        <v>0</v>
      </c>
      <c r="J619" s="15">
        <v>0</v>
      </c>
      <c r="K619" s="15">
        <v>0.3929924242424242</v>
      </c>
      <c r="L619" s="14">
        <v>0</v>
      </c>
      <c r="M619" s="14">
        <v>0</v>
      </c>
      <c r="N619" s="15">
        <v>0</v>
      </c>
      <c r="O619" s="15">
        <v>0</v>
      </c>
      <c r="P619" s="15">
        <v>0</v>
      </c>
    </row>
    <row r="620" spans="1:16" x14ac:dyDescent="0.25">
      <c r="A620" s="12">
        <v>31334292</v>
      </c>
      <c r="B620" s="13" t="s">
        <v>3455</v>
      </c>
      <c r="C620" s="14" t="s">
        <v>1562</v>
      </c>
      <c r="D620" s="14" t="s">
        <v>3456</v>
      </c>
      <c r="E620" s="14" t="s">
        <v>1564</v>
      </c>
      <c r="F620" s="15">
        <v>0.47215909090909092</v>
      </c>
      <c r="G620" s="15">
        <v>0</v>
      </c>
      <c r="H620" s="15">
        <v>0.47215909090909092</v>
      </c>
      <c r="I620" s="15">
        <v>0</v>
      </c>
      <c r="J620" s="15">
        <v>0</v>
      </c>
      <c r="K620" s="15">
        <v>0</v>
      </c>
      <c r="L620" s="14">
        <v>0</v>
      </c>
      <c r="M620" s="14">
        <v>0</v>
      </c>
      <c r="N620" s="15">
        <v>0</v>
      </c>
      <c r="O620" s="15">
        <v>0</v>
      </c>
      <c r="P620" s="15">
        <v>0</v>
      </c>
    </row>
    <row r="621" spans="1:16" x14ac:dyDescent="0.25">
      <c r="A621" s="12">
        <v>35103065</v>
      </c>
      <c r="B621" s="13" t="s">
        <v>3462</v>
      </c>
      <c r="C621" s="14" t="s">
        <v>3463</v>
      </c>
      <c r="D621" s="14" t="s">
        <v>3464</v>
      </c>
      <c r="E621" s="14" t="s">
        <v>3465</v>
      </c>
      <c r="F621" s="15">
        <v>2.3861742424242425</v>
      </c>
      <c r="G621" s="15">
        <v>0</v>
      </c>
      <c r="H621" s="15">
        <v>2.3162878787878798</v>
      </c>
      <c r="I621" s="15">
        <v>6.9886363636363635E-2</v>
      </c>
      <c r="J621" s="15">
        <v>0</v>
      </c>
      <c r="K621" s="15">
        <v>0</v>
      </c>
      <c r="L621" s="14">
        <v>0</v>
      </c>
      <c r="M621" s="14">
        <v>0</v>
      </c>
      <c r="N621" s="15">
        <v>0</v>
      </c>
      <c r="O621" s="15">
        <v>0</v>
      </c>
      <c r="P621" s="15">
        <v>0</v>
      </c>
    </row>
    <row r="622" spans="1:16" x14ac:dyDescent="0.25">
      <c r="A622" s="12">
        <v>35103323</v>
      </c>
      <c r="B622" s="13" t="s">
        <v>3466</v>
      </c>
      <c r="C622" s="14" t="s">
        <v>3463</v>
      </c>
      <c r="D622" s="14" t="s">
        <v>3464</v>
      </c>
      <c r="E622" s="14" t="s">
        <v>3465</v>
      </c>
      <c r="F622" s="15">
        <v>1.112689393939394</v>
      </c>
      <c r="G622" s="15">
        <v>0</v>
      </c>
      <c r="H622" s="15">
        <v>0</v>
      </c>
      <c r="I622" s="15">
        <v>1.112689393939394</v>
      </c>
      <c r="J622" s="15">
        <v>0</v>
      </c>
      <c r="K622" s="15">
        <v>0</v>
      </c>
      <c r="L622" s="14">
        <v>0</v>
      </c>
      <c r="M622" s="14">
        <v>0</v>
      </c>
      <c r="N622" s="15">
        <v>0</v>
      </c>
      <c r="O622" s="15">
        <v>0</v>
      </c>
      <c r="P622" s="15">
        <v>0</v>
      </c>
    </row>
    <row r="623" spans="1:16" x14ac:dyDescent="0.25">
      <c r="A623" s="12">
        <v>35114431</v>
      </c>
      <c r="B623" s="13" t="s">
        <v>3467</v>
      </c>
      <c r="C623" s="14" t="s">
        <v>3463</v>
      </c>
      <c r="D623" s="14" t="s">
        <v>3464</v>
      </c>
      <c r="E623" s="14" t="s">
        <v>3465</v>
      </c>
      <c r="F623" s="15">
        <v>1.4054924242424243</v>
      </c>
      <c r="G623" s="15">
        <v>0</v>
      </c>
      <c r="H623" s="15">
        <v>0</v>
      </c>
      <c r="I623" s="15">
        <v>1.4054924242424238</v>
      </c>
      <c r="J623" s="15">
        <v>0</v>
      </c>
      <c r="K623" s="15">
        <v>0</v>
      </c>
      <c r="L623" s="14">
        <v>0</v>
      </c>
      <c r="M623" s="14">
        <v>0</v>
      </c>
      <c r="N623" s="15">
        <v>0</v>
      </c>
      <c r="O623" s="15">
        <v>0</v>
      </c>
      <c r="P623" s="15">
        <v>0</v>
      </c>
    </row>
    <row r="624" spans="1:16" x14ac:dyDescent="0.25">
      <c r="A624" s="12">
        <v>35103325</v>
      </c>
      <c r="B624" s="13" t="s">
        <v>3468</v>
      </c>
      <c r="C624" s="14" t="s">
        <v>3469</v>
      </c>
      <c r="D624" s="14" t="s">
        <v>3470</v>
      </c>
      <c r="E624" s="14" t="s">
        <v>3471</v>
      </c>
      <c r="F624" s="15">
        <v>0.55056818181818179</v>
      </c>
      <c r="G624" s="15">
        <v>0</v>
      </c>
      <c r="H624" s="15">
        <v>0</v>
      </c>
      <c r="I624" s="15">
        <v>0.5505681818181819</v>
      </c>
      <c r="J624" s="15">
        <v>0</v>
      </c>
      <c r="K624" s="15">
        <v>0</v>
      </c>
      <c r="L624" s="14">
        <v>0</v>
      </c>
      <c r="M624" s="14">
        <v>0</v>
      </c>
      <c r="N624" s="15">
        <v>0</v>
      </c>
      <c r="O624" s="15">
        <v>0</v>
      </c>
      <c r="P624" s="15">
        <v>0</v>
      </c>
    </row>
    <row r="625" spans="1:16" x14ac:dyDescent="0.25">
      <c r="A625" s="12">
        <v>35145003</v>
      </c>
      <c r="B625" s="13" t="s">
        <v>3472</v>
      </c>
      <c r="C625" s="14" t="s">
        <v>3473</v>
      </c>
      <c r="D625" s="14" t="s">
        <v>3474</v>
      </c>
      <c r="E625" s="14" t="s">
        <v>3475</v>
      </c>
      <c r="F625" s="15">
        <v>0.11742424242424243</v>
      </c>
      <c r="G625" s="15">
        <v>0</v>
      </c>
      <c r="H625" s="15">
        <v>0</v>
      </c>
      <c r="I625" s="15">
        <v>0</v>
      </c>
      <c r="J625" s="15">
        <v>0</v>
      </c>
      <c r="K625" s="15">
        <v>0.11742424242424243</v>
      </c>
      <c r="L625" s="14">
        <v>0</v>
      </c>
      <c r="M625" s="14">
        <v>0</v>
      </c>
      <c r="N625" s="15">
        <v>0</v>
      </c>
      <c r="O625" s="15">
        <v>0</v>
      </c>
      <c r="P625" s="15">
        <v>0</v>
      </c>
    </row>
    <row r="626" spans="1:16" x14ac:dyDescent="0.25">
      <c r="A626" s="12">
        <v>74028021</v>
      </c>
      <c r="B626" s="13" t="s">
        <v>3476</v>
      </c>
      <c r="C626" s="14" t="s">
        <v>1572</v>
      </c>
      <c r="D626" s="14" t="s">
        <v>3477</v>
      </c>
      <c r="E626" s="14" t="s">
        <v>1574</v>
      </c>
      <c r="F626" s="15">
        <v>1.8558712121212122</v>
      </c>
      <c r="G626" s="15">
        <v>0</v>
      </c>
      <c r="H626" s="15">
        <v>0</v>
      </c>
      <c r="I626" s="15">
        <v>1.8401515151515155</v>
      </c>
      <c r="J626" s="15">
        <v>0</v>
      </c>
      <c r="K626" s="15">
        <v>0</v>
      </c>
      <c r="L626" s="14">
        <v>0</v>
      </c>
      <c r="M626" s="14">
        <v>1.571969696969697E-2</v>
      </c>
      <c r="N626" s="15">
        <v>0</v>
      </c>
      <c r="O626" s="15">
        <v>0</v>
      </c>
      <c r="P626" s="15">
        <v>0</v>
      </c>
    </row>
    <row r="627" spans="1:16" x14ac:dyDescent="0.25">
      <c r="A627" s="12">
        <v>74021961</v>
      </c>
      <c r="B627" s="13" t="s">
        <v>3478</v>
      </c>
      <c r="C627" s="14" t="s">
        <v>1572</v>
      </c>
      <c r="D627" s="14" t="s">
        <v>3477</v>
      </c>
      <c r="E627" s="14" t="s">
        <v>1574</v>
      </c>
      <c r="F627" s="15">
        <v>4.7670454545454541</v>
      </c>
      <c r="G627" s="15">
        <v>0</v>
      </c>
      <c r="H627" s="15">
        <v>4.767045454545455</v>
      </c>
      <c r="I627" s="15">
        <v>0</v>
      </c>
      <c r="J627" s="15">
        <v>0</v>
      </c>
      <c r="K627" s="15">
        <v>0</v>
      </c>
      <c r="L627" s="14">
        <v>0</v>
      </c>
      <c r="M627" s="14">
        <v>0</v>
      </c>
      <c r="N627" s="15">
        <v>0</v>
      </c>
      <c r="O627" s="15">
        <v>0</v>
      </c>
      <c r="P627" s="15">
        <v>0</v>
      </c>
    </row>
    <row r="628" spans="1:16" x14ac:dyDescent="0.25">
      <c r="A628" s="12">
        <v>35254068</v>
      </c>
      <c r="B628" s="13" t="s">
        <v>3483</v>
      </c>
      <c r="C628" s="14" t="s">
        <v>1583</v>
      </c>
      <c r="D628" s="14" t="s">
        <v>3481</v>
      </c>
      <c r="E628" s="14" t="s">
        <v>1585</v>
      </c>
      <c r="F628" s="15">
        <v>1.259469696969697</v>
      </c>
      <c r="G628" s="15">
        <v>0</v>
      </c>
      <c r="H628" s="15">
        <v>0</v>
      </c>
      <c r="I628" s="15">
        <v>0</v>
      </c>
      <c r="J628" s="15">
        <v>0</v>
      </c>
      <c r="K628" s="15">
        <v>0</v>
      </c>
      <c r="L628" s="14">
        <v>0</v>
      </c>
      <c r="M628" s="14">
        <v>0</v>
      </c>
      <c r="N628" s="15">
        <v>1.259469696969697</v>
      </c>
      <c r="O628" s="15">
        <v>0</v>
      </c>
      <c r="P628" s="15">
        <v>0</v>
      </c>
    </row>
    <row r="629" spans="1:16" x14ac:dyDescent="0.25">
      <c r="A629" s="12">
        <v>35254069</v>
      </c>
      <c r="B629" s="13" t="s">
        <v>3484</v>
      </c>
      <c r="C629" s="14" t="s">
        <v>1583</v>
      </c>
      <c r="D629" s="14" t="s">
        <v>3481</v>
      </c>
      <c r="E629" s="14" t="s">
        <v>1585</v>
      </c>
      <c r="F629" s="15">
        <v>1.3778409090909092</v>
      </c>
      <c r="G629" s="15">
        <v>0</v>
      </c>
      <c r="H629" s="15">
        <v>0</v>
      </c>
      <c r="I629" s="15">
        <v>0</v>
      </c>
      <c r="J629" s="15">
        <v>0</v>
      </c>
      <c r="K629" s="15">
        <v>0</v>
      </c>
      <c r="L629" s="14">
        <v>0</v>
      </c>
      <c r="M629" s="14">
        <v>0</v>
      </c>
      <c r="N629" s="15">
        <v>1.3778409090909092</v>
      </c>
      <c r="O629" s="15">
        <v>0</v>
      </c>
      <c r="P629" s="15">
        <v>0</v>
      </c>
    </row>
    <row r="630" spans="1:16" x14ac:dyDescent="0.25">
      <c r="A630" s="12">
        <v>35293672</v>
      </c>
      <c r="B630" s="13" t="s">
        <v>3485</v>
      </c>
      <c r="C630" s="14" t="s">
        <v>1583</v>
      </c>
      <c r="D630" s="14" t="s">
        <v>3481</v>
      </c>
      <c r="E630" s="14" t="s">
        <v>1585</v>
      </c>
      <c r="F630" s="15">
        <v>1.0321969696969697</v>
      </c>
      <c r="G630" s="15">
        <v>0</v>
      </c>
      <c r="H630" s="15">
        <v>0</v>
      </c>
      <c r="I630" s="15">
        <v>0</v>
      </c>
      <c r="J630" s="15">
        <v>0</v>
      </c>
      <c r="K630" s="15">
        <v>0</v>
      </c>
      <c r="L630" s="14">
        <v>0</v>
      </c>
      <c r="M630" s="14">
        <v>0</v>
      </c>
      <c r="N630" s="15">
        <v>1.0321969696969697</v>
      </c>
      <c r="O630" s="15">
        <v>0</v>
      </c>
      <c r="P630" s="15">
        <v>0</v>
      </c>
    </row>
    <row r="631" spans="1:16" x14ac:dyDescent="0.25">
      <c r="A631" s="12">
        <v>35293673</v>
      </c>
      <c r="B631" s="13" t="s">
        <v>3486</v>
      </c>
      <c r="C631" s="14" t="s">
        <v>1583</v>
      </c>
      <c r="D631" s="14" t="s">
        <v>3481</v>
      </c>
      <c r="E631" s="14" t="s">
        <v>1585</v>
      </c>
      <c r="F631" s="15">
        <v>1.7534090909090909</v>
      </c>
      <c r="G631" s="15">
        <v>0</v>
      </c>
      <c r="H631" s="15">
        <v>0</v>
      </c>
      <c r="I631" s="15">
        <v>0</v>
      </c>
      <c r="J631" s="15">
        <v>0</v>
      </c>
      <c r="K631" s="15">
        <v>0</v>
      </c>
      <c r="L631" s="14">
        <v>0</v>
      </c>
      <c r="M631" s="14">
        <v>0</v>
      </c>
      <c r="N631" s="15">
        <v>1.7534090909090909</v>
      </c>
      <c r="O631" s="15">
        <v>0</v>
      </c>
      <c r="P631" s="15">
        <v>0</v>
      </c>
    </row>
    <row r="632" spans="1:16" x14ac:dyDescent="0.25">
      <c r="A632" s="12">
        <v>35293674</v>
      </c>
      <c r="B632" s="13" t="s">
        <v>3487</v>
      </c>
      <c r="C632" s="14" t="s">
        <v>1583</v>
      </c>
      <c r="D632" s="14" t="s">
        <v>3481</v>
      </c>
      <c r="E632" s="14" t="s">
        <v>1585</v>
      </c>
      <c r="F632" s="15">
        <v>1.625378787878788</v>
      </c>
      <c r="G632" s="15">
        <v>0</v>
      </c>
      <c r="H632" s="15">
        <v>0</v>
      </c>
      <c r="I632" s="15">
        <v>0</v>
      </c>
      <c r="J632" s="15">
        <v>0</v>
      </c>
      <c r="K632" s="15">
        <v>0</v>
      </c>
      <c r="L632" s="14">
        <v>0</v>
      </c>
      <c r="M632" s="14">
        <v>0</v>
      </c>
      <c r="N632" s="15">
        <v>1.625378787878788</v>
      </c>
      <c r="O632" s="15">
        <v>0</v>
      </c>
      <c r="P632" s="15">
        <v>0</v>
      </c>
    </row>
    <row r="633" spans="1:16" x14ac:dyDescent="0.25">
      <c r="A633" s="12">
        <v>35293675</v>
      </c>
      <c r="B633" s="13" t="s">
        <v>3488</v>
      </c>
      <c r="C633" s="14" t="s">
        <v>1583</v>
      </c>
      <c r="D633" s="14" t="s">
        <v>3481</v>
      </c>
      <c r="E633" s="14" t="s">
        <v>1585</v>
      </c>
      <c r="F633" s="15">
        <v>1.9528409090909091</v>
      </c>
      <c r="G633" s="15">
        <v>0</v>
      </c>
      <c r="H633" s="15">
        <v>0</v>
      </c>
      <c r="I633" s="15">
        <v>0</v>
      </c>
      <c r="J633" s="15">
        <v>0</v>
      </c>
      <c r="K633" s="15">
        <v>0</v>
      </c>
      <c r="L633" s="14">
        <v>0</v>
      </c>
      <c r="M633" s="14">
        <v>0</v>
      </c>
      <c r="N633" s="15">
        <v>1.9528409090909091</v>
      </c>
      <c r="O633" s="15">
        <v>0</v>
      </c>
      <c r="P633" s="15">
        <v>0</v>
      </c>
    </row>
    <row r="634" spans="1:16" x14ac:dyDescent="0.25">
      <c r="A634" s="12">
        <v>35293676</v>
      </c>
      <c r="B634" s="13" t="s">
        <v>3489</v>
      </c>
      <c r="C634" s="14" t="s">
        <v>1583</v>
      </c>
      <c r="D634" s="14" t="s">
        <v>3481</v>
      </c>
      <c r="E634" s="14" t="s">
        <v>1585</v>
      </c>
      <c r="F634" s="15">
        <v>1.8200757575757576</v>
      </c>
      <c r="G634" s="15">
        <v>0</v>
      </c>
      <c r="H634" s="15">
        <v>0</v>
      </c>
      <c r="I634" s="15">
        <v>0</v>
      </c>
      <c r="J634" s="15">
        <v>0</v>
      </c>
      <c r="K634" s="15">
        <v>0</v>
      </c>
      <c r="L634" s="14">
        <v>0</v>
      </c>
      <c r="M634" s="14">
        <v>0</v>
      </c>
      <c r="N634" s="15">
        <v>1.8200757575757576</v>
      </c>
      <c r="O634" s="15">
        <v>0</v>
      </c>
      <c r="P634" s="15">
        <v>0</v>
      </c>
    </row>
    <row r="635" spans="1:16" x14ac:dyDescent="0.25">
      <c r="A635" s="12">
        <v>35293677</v>
      </c>
      <c r="B635" s="13" t="s">
        <v>3490</v>
      </c>
      <c r="C635" s="14" t="s">
        <v>1583</v>
      </c>
      <c r="D635" s="14" t="s">
        <v>3481</v>
      </c>
      <c r="E635" s="14" t="s">
        <v>1585</v>
      </c>
      <c r="F635" s="15">
        <v>0.7198863636363636</v>
      </c>
      <c r="G635" s="15">
        <v>0</v>
      </c>
      <c r="H635" s="15">
        <v>0</v>
      </c>
      <c r="I635" s="15">
        <v>0</v>
      </c>
      <c r="J635" s="15">
        <v>0</v>
      </c>
      <c r="K635" s="15">
        <v>0</v>
      </c>
      <c r="L635" s="14">
        <v>0</v>
      </c>
      <c r="M635" s="14">
        <v>0</v>
      </c>
      <c r="N635" s="15">
        <v>0.7198863636363636</v>
      </c>
      <c r="O635" s="15">
        <v>0</v>
      </c>
      <c r="P635" s="15">
        <v>0</v>
      </c>
    </row>
    <row r="636" spans="1:16" x14ac:dyDescent="0.25">
      <c r="A636" s="12">
        <v>35293505</v>
      </c>
      <c r="B636" s="13" t="s">
        <v>3491</v>
      </c>
      <c r="C636" s="14" t="s">
        <v>1583</v>
      </c>
      <c r="D636" s="14" t="s">
        <v>3481</v>
      </c>
      <c r="E636" s="14" t="s">
        <v>1585</v>
      </c>
      <c r="F636" s="15">
        <v>1.3018939393939395</v>
      </c>
      <c r="G636" s="15">
        <v>0</v>
      </c>
      <c r="H636" s="15">
        <v>0</v>
      </c>
      <c r="I636" s="15">
        <v>0</v>
      </c>
      <c r="J636" s="15">
        <v>0</v>
      </c>
      <c r="K636" s="15">
        <v>0</v>
      </c>
      <c r="L636" s="14">
        <v>0</v>
      </c>
      <c r="M636" s="14">
        <v>0</v>
      </c>
      <c r="N636" s="15">
        <v>1.3018939393939395</v>
      </c>
      <c r="O636" s="15">
        <v>0</v>
      </c>
      <c r="P636" s="15">
        <v>0</v>
      </c>
    </row>
    <row r="637" spans="1:16" x14ac:dyDescent="0.25">
      <c r="A637" s="12">
        <v>35293506</v>
      </c>
      <c r="B637" s="13" t="s">
        <v>3492</v>
      </c>
      <c r="C637" s="14" t="s">
        <v>1583</v>
      </c>
      <c r="D637" s="14" t="s">
        <v>3481</v>
      </c>
      <c r="E637" s="14" t="s">
        <v>1585</v>
      </c>
      <c r="F637" s="15">
        <v>0.72083333333333333</v>
      </c>
      <c r="G637" s="15">
        <v>0</v>
      </c>
      <c r="H637" s="15">
        <v>0</v>
      </c>
      <c r="I637" s="15">
        <v>0</v>
      </c>
      <c r="J637" s="15">
        <v>0</v>
      </c>
      <c r="K637" s="15">
        <v>0</v>
      </c>
      <c r="L637" s="14">
        <v>0</v>
      </c>
      <c r="M637" s="14">
        <v>0</v>
      </c>
      <c r="N637" s="15">
        <v>0.72083333333333333</v>
      </c>
      <c r="O637" s="15">
        <v>0</v>
      </c>
      <c r="P637" s="15">
        <v>0</v>
      </c>
    </row>
    <row r="638" spans="1:16" x14ac:dyDescent="0.25">
      <c r="A638" s="12">
        <v>35293507</v>
      </c>
      <c r="B638" s="13" t="s">
        <v>3493</v>
      </c>
      <c r="C638" s="14" t="s">
        <v>1583</v>
      </c>
      <c r="D638" s="14" t="s">
        <v>3481</v>
      </c>
      <c r="E638" s="14" t="s">
        <v>1585</v>
      </c>
      <c r="F638" s="15">
        <v>1.5505681818181818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  <c r="L638" s="14">
        <v>0</v>
      </c>
      <c r="M638" s="14">
        <v>0</v>
      </c>
      <c r="N638" s="15">
        <v>1.5505681818181818</v>
      </c>
      <c r="O638" s="15">
        <v>0</v>
      </c>
      <c r="P638" s="15">
        <v>0</v>
      </c>
    </row>
    <row r="639" spans="1:16" x14ac:dyDescent="0.25">
      <c r="A639" s="12">
        <v>35293509</v>
      </c>
      <c r="B639" s="13" t="s">
        <v>3495</v>
      </c>
      <c r="C639" s="14" t="s">
        <v>1583</v>
      </c>
      <c r="D639" s="14" t="s">
        <v>3481</v>
      </c>
      <c r="E639" s="14" t="s">
        <v>1585</v>
      </c>
      <c r="F639" s="15">
        <v>2.0441287878787877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4">
        <v>0</v>
      </c>
      <c r="M639" s="14">
        <v>0</v>
      </c>
      <c r="N639" s="15">
        <v>2.0441287878787877</v>
      </c>
      <c r="O639" s="15">
        <v>0</v>
      </c>
      <c r="P639" s="15">
        <v>0</v>
      </c>
    </row>
    <row r="640" spans="1:16" x14ac:dyDescent="0.25">
      <c r="A640" s="12">
        <v>35293847</v>
      </c>
      <c r="B640" s="13" t="s">
        <v>3496</v>
      </c>
      <c r="C640" s="14" t="s">
        <v>1583</v>
      </c>
      <c r="D640" s="14" t="s">
        <v>3481</v>
      </c>
      <c r="E640" s="14" t="s">
        <v>1585</v>
      </c>
      <c r="F640" s="15">
        <v>0.38636363636363635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  <c r="L640" s="14">
        <v>0</v>
      </c>
      <c r="M640" s="14">
        <v>0</v>
      </c>
      <c r="N640" s="15">
        <v>0.38636363636363635</v>
      </c>
      <c r="O640" s="15">
        <v>0</v>
      </c>
      <c r="P640" s="15">
        <v>0</v>
      </c>
    </row>
    <row r="641" spans="1:16" x14ac:dyDescent="0.25">
      <c r="A641" s="12">
        <v>35301112</v>
      </c>
      <c r="B641" s="13" t="s">
        <v>3497</v>
      </c>
      <c r="C641" s="14" t="s">
        <v>1583</v>
      </c>
      <c r="D641" s="14" t="s">
        <v>3481</v>
      </c>
      <c r="E641" s="14" t="s">
        <v>1585</v>
      </c>
      <c r="F641" s="15">
        <v>0.26515151515151514</v>
      </c>
      <c r="G641" s="15">
        <v>0</v>
      </c>
      <c r="H641" s="15">
        <v>0</v>
      </c>
      <c r="I641" s="15">
        <v>0</v>
      </c>
      <c r="J641" s="15">
        <v>0</v>
      </c>
      <c r="K641" s="15">
        <v>0</v>
      </c>
      <c r="L641" s="14">
        <v>0</v>
      </c>
      <c r="M641" s="14">
        <v>0.26515151515151514</v>
      </c>
      <c r="N641" s="15">
        <v>0</v>
      </c>
      <c r="O641" s="15">
        <v>0</v>
      </c>
      <c r="P641" s="15">
        <v>0</v>
      </c>
    </row>
    <row r="642" spans="1:16" x14ac:dyDescent="0.25">
      <c r="A642" s="12">
        <v>35301113</v>
      </c>
      <c r="B642" s="13" t="s">
        <v>3498</v>
      </c>
      <c r="C642" s="14" t="s">
        <v>1583</v>
      </c>
      <c r="D642" s="14" t="s">
        <v>3481</v>
      </c>
      <c r="E642" s="14" t="s">
        <v>1585</v>
      </c>
      <c r="F642" s="15">
        <v>1.699810606060606</v>
      </c>
      <c r="G642" s="15">
        <v>0</v>
      </c>
      <c r="H642" s="15">
        <v>0</v>
      </c>
      <c r="I642" s="15">
        <v>0</v>
      </c>
      <c r="J642" s="15">
        <v>0</v>
      </c>
      <c r="K642" s="15">
        <v>0</v>
      </c>
      <c r="L642" s="14">
        <v>0</v>
      </c>
      <c r="M642" s="14">
        <v>0</v>
      </c>
      <c r="N642" s="15">
        <v>1.699810606060606</v>
      </c>
      <c r="O642" s="15">
        <v>0</v>
      </c>
      <c r="P642" s="15">
        <v>0</v>
      </c>
    </row>
    <row r="643" spans="1:16" x14ac:dyDescent="0.25">
      <c r="A643" s="12">
        <v>35301114</v>
      </c>
      <c r="B643" s="13" t="s">
        <v>3499</v>
      </c>
      <c r="C643" s="14" t="s">
        <v>1583</v>
      </c>
      <c r="D643" s="14" t="s">
        <v>3481</v>
      </c>
      <c r="E643" s="14" t="s">
        <v>1585</v>
      </c>
      <c r="F643" s="15">
        <v>1.0695075757575758</v>
      </c>
      <c r="G643" s="15">
        <v>0</v>
      </c>
      <c r="H643" s="15">
        <v>0</v>
      </c>
      <c r="I643" s="15">
        <v>0</v>
      </c>
      <c r="J643" s="15">
        <v>0</v>
      </c>
      <c r="K643" s="15">
        <v>0</v>
      </c>
      <c r="L643" s="14">
        <v>0</v>
      </c>
      <c r="M643" s="14">
        <v>0</v>
      </c>
      <c r="N643" s="15">
        <v>1.0695075757575758</v>
      </c>
      <c r="O643" s="15">
        <v>0</v>
      </c>
      <c r="P643" s="15">
        <v>0</v>
      </c>
    </row>
    <row r="644" spans="1:16" x14ac:dyDescent="0.25">
      <c r="A644" s="12">
        <v>35300934</v>
      </c>
      <c r="B644" s="13" t="s">
        <v>3501</v>
      </c>
      <c r="C644" s="14" t="s">
        <v>1583</v>
      </c>
      <c r="D644" s="14" t="s">
        <v>3481</v>
      </c>
      <c r="E644" s="14" t="s">
        <v>1585</v>
      </c>
      <c r="F644" s="15">
        <v>1.6409090909090909</v>
      </c>
      <c r="G644" s="15">
        <v>0</v>
      </c>
      <c r="H644" s="15">
        <v>0</v>
      </c>
      <c r="I644" s="15">
        <v>0</v>
      </c>
      <c r="J644" s="15">
        <v>0</v>
      </c>
      <c r="K644" s="15">
        <v>0</v>
      </c>
      <c r="L644" s="14">
        <v>0</v>
      </c>
      <c r="M644" s="14">
        <v>0</v>
      </c>
      <c r="N644" s="15">
        <v>1.6409090909090909</v>
      </c>
      <c r="O644" s="15">
        <v>0</v>
      </c>
      <c r="P644" s="15">
        <v>0</v>
      </c>
    </row>
    <row r="645" spans="1:16" x14ac:dyDescent="0.25">
      <c r="A645" s="12">
        <v>35254070</v>
      </c>
      <c r="B645" s="13" t="s">
        <v>3502</v>
      </c>
      <c r="C645" s="14" t="s">
        <v>1583</v>
      </c>
      <c r="D645" s="14" t="s">
        <v>3503</v>
      </c>
      <c r="E645" s="14" t="s">
        <v>1585</v>
      </c>
      <c r="F645" s="15">
        <v>0.95700757575757578</v>
      </c>
      <c r="G645" s="15">
        <v>0</v>
      </c>
      <c r="H645" s="15">
        <v>0</v>
      </c>
      <c r="I645" s="15">
        <v>0</v>
      </c>
      <c r="J645" s="15">
        <v>0</v>
      </c>
      <c r="K645" s="15">
        <v>0</v>
      </c>
      <c r="L645" s="14">
        <v>0</v>
      </c>
      <c r="M645" s="14">
        <v>0</v>
      </c>
      <c r="N645" s="15">
        <v>0.95700757575757578</v>
      </c>
      <c r="O645" s="15">
        <v>0</v>
      </c>
      <c r="P645" s="15">
        <v>0</v>
      </c>
    </row>
    <row r="646" spans="1:16" x14ac:dyDescent="0.25">
      <c r="A646" s="12">
        <v>35254071</v>
      </c>
      <c r="B646" s="13" t="s">
        <v>3504</v>
      </c>
      <c r="C646" s="14" t="s">
        <v>1583</v>
      </c>
      <c r="D646" s="14" t="s">
        <v>3503</v>
      </c>
      <c r="E646" s="14" t="s">
        <v>1585</v>
      </c>
      <c r="F646" s="15">
        <v>2.65</v>
      </c>
      <c r="G646" s="15">
        <v>0</v>
      </c>
      <c r="H646" s="15">
        <v>0</v>
      </c>
      <c r="I646" s="15">
        <v>0</v>
      </c>
      <c r="J646" s="15">
        <v>0</v>
      </c>
      <c r="K646" s="15">
        <v>0</v>
      </c>
      <c r="L646" s="14">
        <v>0</v>
      </c>
      <c r="M646" s="14">
        <v>0</v>
      </c>
      <c r="N646" s="15">
        <v>2.65</v>
      </c>
      <c r="O646" s="15">
        <v>0</v>
      </c>
      <c r="P646" s="15">
        <v>0</v>
      </c>
    </row>
    <row r="647" spans="1:16" x14ac:dyDescent="0.25">
      <c r="A647" s="12">
        <v>35305304</v>
      </c>
      <c r="B647" s="13" t="s">
        <v>3506</v>
      </c>
      <c r="C647" s="14" t="s">
        <v>1583</v>
      </c>
      <c r="D647" s="14" t="s">
        <v>3503</v>
      </c>
      <c r="E647" s="14" t="s">
        <v>1585</v>
      </c>
      <c r="F647" s="15">
        <v>0.99204545454545456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4">
        <v>0</v>
      </c>
      <c r="M647" s="14">
        <v>0</v>
      </c>
      <c r="N647" s="15">
        <v>0.99204545454545456</v>
      </c>
      <c r="O647" s="15">
        <v>0</v>
      </c>
      <c r="P647" s="15">
        <v>0</v>
      </c>
    </row>
    <row r="648" spans="1:16" x14ac:dyDescent="0.25">
      <c r="A648" s="12">
        <v>35305305</v>
      </c>
      <c r="B648" s="13" t="s">
        <v>3507</v>
      </c>
      <c r="C648" s="14" t="s">
        <v>1583</v>
      </c>
      <c r="D648" s="14" t="s">
        <v>3503</v>
      </c>
      <c r="E648" s="14" t="s">
        <v>1585</v>
      </c>
      <c r="F648" s="15">
        <v>1.521969696969697</v>
      </c>
      <c r="G648" s="15">
        <v>0</v>
      </c>
      <c r="H648" s="15">
        <v>0</v>
      </c>
      <c r="I648" s="15">
        <v>0</v>
      </c>
      <c r="J648" s="15">
        <v>0</v>
      </c>
      <c r="K648" s="15">
        <v>0</v>
      </c>
      <c r="L648" s="14">
        <v>0</v>
      </c>
      <c r="M648" s="14">
        <v>0</v>
      </c>
      <c r="N648" s="15">
        <v>1.521969696969697</v>
      </c>
      <c r="O648" s="15">
        <v>0</v>
      </c>
      <c r="P648" s="15">
        <v>0</v>
      </c>
    </row>
    <row r="649" spans="1:16" x14ac:dyDescent="0.25">
      <c r="A649" s="12">
        <v>35305306</v>
      </c>
      <c r="B649" s="13" t="s">
        <v>3508</v>
      </c>
      <c r="C649" s="14" t="s">
        <v>1583</v>
      </c>
      <c r="D649" s="14" t="s">
        <v>3503</v>
      </c>
      <c r="E649" s="14" t="s">
        <v>1585</v>
      </c>
      <c r="F649" s="15">
        <v>0.65397727272727268</v>
      </c>
      <c r="G649" s="15">
        <v>0</v>
      </c>
      <c r="H649" s="15">
        <v>0</v>
      </c>
      <c r="I649" s="15">
        <v>0</v>
      </c>
      <c r="J649" s="15">
        <v>0</v>
      </c>
      <c r="K649" s="15">
        <v>0</v>
      </c>
      <c r="L649" s="14">
        <v>0</v>
      </c>
      <c r="M649" s="14">
        <v>0</v>
      </c>
      <c r="N649" s="15">
        <v>0.65397727272727268</v>
      </c>
      <c r="O649" s="15">
        <v>0</v>
      </c>
      <c r="P649" s="15">
        <v>0</v>
      </c>
    </row>
    <row r="650" spans="1:16" x14ac:dyDescent="0.25">
      <c r="A650" s="12">
        <v>35305307</v>
      </c>
      <c r="B650" s="13" t="s">
        <v>3509</v>
      </c>
      <c r="C650" s="14" t="s">
        <v>1583</v>
      </c>
      <c r="D650" s="14" t="s">
        <v>3503</v>
      </c>
      <c r="E650" s="14" t="s">
        <v>1585</v>
      </c>
      <c r="F650" s="15">
        <v>1.0740530303030302</v>
      </c>
      <c r="G650" s="15">
        <v>0</v>
      </c>
      <c r="H650" s="15">
        <v>0</v>
      </c>
      <c r="I650" s="15">
        <v>0</v>
      </c>
      <c r="J650" s="15">
        <v>0</v>
      </c>
      <c r="K650" s="15">
        <v>0</v>
      </c>
      <c r="L650" s="14">
        <v>0</v>
      </c>
      <c r="M650" s="14">
        <v>0</v>
      </c>
      <c r="N650" s="15">
        <v>1.0740530303030302</v>
      </c>
      <c r="O650" s="15">
        <v>0</v>
      </c>
      <c r="P650" s="15">
        <v>0</v>
      </c>
    </row>
    <row r="651" spans="1:16" x14ac:dyDescent="0.25">
      <c r="A651" s="12">
        <v>35305309</v>
      </c>
      <c r="B651" s="13" t="s">
        <v>3511</v>
      </c>
      <c r="C651" s="14" t="s">
        <v>1583</v>
      </c>
      <c r="D651" s="14" t="s">
        <v>3503</v>
      </c>
      <c r="E651" s="14" t="s">
        <v>1585</v>
      </c>
      <c r="F651" s="15">
        <v>1.9229166666666666</v>
      </c>
      <c r="G651" s="15">
        <v>0</v>
      </c>
      <c r="H651" s="15">
        <v>0</v>
      </c>
      <c r="I651" s="15">
        <v>0</v>
      </c>
      <c r="J651" s="15">
        <v>0</v>
      </c>
      <c r="K651" s="15">
        <v>0</v>
      </c>
      <c r="L651" s="14">
        <v>0</v>
      </c>
      <c r="M651" s="14">
        <v>0</v>
      </c>
      <c r="N651" s="15">
        <v>1.9229166666666666</v>
      </c>
      <c r="O651" s="15">
        <v>0</v>
      </c>
      <c r="P651" s="15">
        <v>0</v>
      </c>
    </row>
    <row r="652" spans="1:16" x14ac:dyDescent="0.25">
      <c r="A652" s="12">
        <v>35305310</v>
      </c>
      <c r="B652" s="13" t="s">
        <v>3512</v>
      </c>
      <c r="C652" s="14" t="s">
        <v>1583</v>
      </c>
      <c r="D652" s="14" t="s">
        <v>3503</v>
      </c>
      <c r="E652" s="14" t="s">
        <v>1585</v>
      </c>
      <c r="F652" s="15">
        <v>1.0770833333333334</v>
      </c>
      <c r="G652" s="15">
        <v>0</v>
      </c>
      <c r="H652" s="15">
        <v>0</v>
      </c>
      <c r="I652" s="15">
        <v>0</v>
      </c>
      <c r="J652" s="15">
        <v>0</v>
      </c>
      <c r="K652" s="15">
        <v>0</v>
      </c>
      <c r="L652" s="14">
        <v>0</v>
      </c>
      <c r="M652" s="14">
        <v>0</v>
      </c>
      <c r="N652" s="15">
        <v>1.0770833333333334</v>
      </c>
      <c r="O652" s="15">
        <v>0</v>
      </c>
      <c r="P652" s="15">
        <v>0</v>
      </c>
    </row>
    <row r="653" spans="1:16" x14ac:dyDescent="0.25">
      <c r="A653" s="12">
        <v>35305311</v>
      </c>
      <c r="B653" s="13" t="s">
        <v>3513</v>
      </c>
      <c r="C653" s="14" t="s">
        <v>1583</v>
      </c>
      <c r="D653" s="14" t="s">
        <v>3503</v>
      </c>
      <c r="E653" s="14" t="s">
        <v>1585</v>
      </c>
      <c r="F653" s="15">
        <v>0.7320075757575758</v>
      </c>
      <c r="G653" s="15">
        <v>0</v>
      </c>
      <c r="H653" s="15">
        <v>0</v>
      </c>
      <c r="I653" s="15">
        <v>0</v>
      </c>
      <c r="J653" s="15">
        <v>0</v>
      </c>
      <c r="K653" s="15">
        <v>0</v>
      </c>
      <c r="L653" s="14">
        <v>0</v>
      </c>
      <c r="M653" s="14">
        <v>0</v>
      </c>
      <c r="N653" s="15">
        <v>0.7320075757575758</v>
      </c>
      <c r="O653" s="15">
        <v>0</v>
      </c>
      <c r="P653" s="15">
        <v>0</v>
      </c>
    </row>
    <row r="654" spans="1:16" x14ac:dyDescent="0.25">
      <c r="A654" s="12">
        <v>35305312</v>
      </c>
      <c r="B654" s="13" t="s">
        <v>3515</v>
      </c>
      <c r="C654" s="14" t="s">
        <v>1583</v>
      </c>
      <c r="D654" s="14" t="s">
        <v>3503</v>
      </c>
      <c r="E654" s="14" t="s">
        <v>1585</v>
      </c>
      <c r="F654" s="15">
        <v>0.14791666666666667</v>
      </c>
      <c r="G654" s="15">
        <v>0</v>
      </c>
      <c r="H654" s="15">
        <v>0</v>
      </c>
      <c r="I654" s="15">
        <v>0</v>
      </c>
      <c r="J654" s="15">
        <v>0</v>
      </c>
      <c r="K654" s="15">
        <v>0</v>
      </c>
      <c r="L654" s="14">
        <v>0</v>
      </c>
      <c r="M654" s="14">
        <v>0</v>
      </c>
      <c r="N654" s="15">
        <v>0.14791666666666667</v>
      </c>
      <c r="O654" s="15">
        <v>0</v>
      </c>
      <c r="P654" s="15">
        <v>0</v>
      </c>
    </row>
    <row r="655" spans="1:16" x14ac:dyDescent="0.25">
      <c r="A655" s="12">
        <v>35310704</v>
      </c>
      <c r="B655" s="13" t="s">
        <v>3516</v>
      </c>
      <c r="C655" s="14" t="s">
        <v>1583</v>
      </c>
      <c r="D655" s="14" t="s">
        <v>3503</v>
      </c>
      <c r="E655" s="14" t="s">
        <v>1585</v>
      </c>
      <c r="F655" s="15">
        <v>1.1960227272727273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  <c r="L655" s="14">
        <v>0</v>
      </c>
      <c r="M655" s="14">
        <v>0</v>
      </c>
      <c r="N655" s="15">
        <v>1.1960227272727273</v>
      </c>
      <c r="O655" s="15">
        <v>0</v>
      </c>
      <c r="P655" s="15">
        <v>0</v>
      </c>
    </row>
    <row r="656" spans="1:16" x14ac:dyDescent="0.25">
      <c r="A656" s="12">
        <v>35293662</v>
      </c>
      <c r="B656" s="13" t="s">
        <v>3517</v>
      </c>
      <c r="C656" s="14" t="s">
        <v>1583</v>
      </c>
      <c r="D656" s="14" t="s">
        <v>3503</v>
      </c>
      <c r="E656" s="14" t="s">
        <v>1585</v>
      </c>
      <c r="F656" s="15">
        <v>6.0606060606060606E-3</v>
      </c>
      <c r="G656" s="15">
        <v>0</v>
      </c>
      <c r="H656" s="15">
        <v>0</v>
      </c>
      <c r="I656" s="15">
        <v>0</v>
      </c>
      <c r="J656" s="15">
        <v>0</v>
      </c>
      <c r="K656" s="15">
        <v>0</v>
      </c>
      <c r="L656" s="14">
        <v>0</v>
      </c>
      <c r="M656" s="14">
        <v>6.0606060606060606E-3</v>
      </c>
      <c r="N656" s="15">
        <v>0</v>
      </c>
      <c r="O656" s="15">
        <v>0</v>
      </c>
      <c r="P656" s="15">
        <v>0</v>
      </c>
    </row>
    <row r="657" spans="1:16" x14ac:dyDescent="0.25">
      <c r="A657" s="12">
        <v>35293664</v>
      </c>
      <c r="B657" s="13" t="s">
        <v>3519</v>
      </c>
      <c r="C657" s="14" t="s">
        <v>1583</v>
      </c>
      <c r="D657" s="14" t="s">
        <v>3503</v>
      </c>
      <c r="E657" s="14" t="s">
        <v>1585</v>
      </c>
      <c r="F657" s="15">
        <v>0.8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4">
        <v>0</v>
      </c>
      <c r="M657" s="14">
        <v>0</v>
      </c>
      <c r="N657" s="15">
        <v>0.8</v>
      </c>
      <c r="O657" s="15">
        <v>0</v>
      </c>
      <c r="P657" s="15">
        <v>0</v>
      </c>
    </row>
    <row r="658" spans="1:16" x14ac:dyDescent="0.25">
      <c r="A658" s="12">
        <v>35293666</v>
      </c>
      <c r="B658" s="13" t="s">
        <v>3521</v>
      </c>
      <c r="C658" s="14" t="s">
        <v>1583</v>
      </c>
      <c r="D658" s="14" t="s">
        <v>3503</v>
      </c>
      <c r="E658" s="14" t="s">
        <v>1585</v>
      </c>
      <c r="F658" s="15">
        <v>0.22992424242424242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  <c r="L658" s="14">
        <v>0</v>
      </c>
      <c r="M658" s="14">
        <v>0</v>
      </c>
      <c r="N658" s="15">
        <v>0.22992424242424242</v>
      </c>
      <c r="O658" s="15">
        <v>0</v>
      </c>
      <c r="P658" s="15">
        <v>0</v>
      </c>
    </row>
    <row r="659" spans="1:16" x14ac:dyDescent="0.25">
      <c r="A659" s="12">
        <v>35293667</v>
      </c>
      <c r="B659" s="13" t="s">
        <v>3522</v>
      </c>
      <c r="C659" s="14" t="s">
        <v>1583</v>
      </c>
      <c r="D659" s="14" t="s">
        <v>3503</v>
      </c>
      <c r="E659" s="14" t="s">
        <v>1585</v>
      </c>
      <c r="F659" s="15">
        <v>1.65</v>
      </c>
      <c r="G659" s="15">
        <v>0</v>
      </c>
      <c r="H659" s="15">
        <v>0</v>
      </c>
      <c r="I659" s="15">
        <v>0</v>
      </c>
      <c r="J659" s="15">
        <v>0</v>
      </c>
      <c r="K659" s="15">
        <v>0</v>
      </c>
      <c r="L659" s="14">
        <v>0</v>
      </c>
      <c r="M659" s="14">
        <v>0</v>
      </c>
      <c r="N659" s="15">
        <v>1.65</v>
      </c>
      <c r="O659" s="15">
        <v>0</v>
      </c>
      <c r="P659" s="15">
        <v>0</v>
      </c>
    </row>
    <row r="660" spans="1:16" x14ac:dyDescent="0.25">
      <c r="A660" s="12">
        <v>35293668</v>
      </c>
      <c r="B660" s="13" t="s">
        <v>3523</v>
      </c>
      <c r="C660" s="14" t="s">
        <v>1583</v>
      </c>
      <c r="D660" s="14" t="s">
        <v>3503</v>
      </c>
      <c r="E660" s="14" t="s">
        <v>1585</v>
      </c>
      <c r="F660" s="15">
        <v>1.4399621212121212</v>
      </c>
      <c r="G660" s="15">
        <v>0</v>
      </c>
      <c r="H660" s="15">
        <v>0</v>
      </c>
      <c r="I660" s="15">
        <v>0</v>
      </c>
      <c r="J660" s="15">
        <v>0</v>
      </c>
      <c r="K660" s="15">
        <v>0</v>
      </c>
      <c r="L660" s="14">
        <v>0</v>
      </c>
      <c r="M660" s="14">
        <v>0</v>
      </c>
      <c r="N660" s="15">
        <v>1.4399621212121212</v>
      </c>
      <c r="O660" s="15">
        <v>0</v>
      </c>
      <c r="P660" s="15">
        <v>0</v>
      </c>
    </row>
    <row r="661" spans="1:16" x14ac:dyDescent="0.25">
      <c r="A661" s="12">
        <v>35293669</v>
      </c>
      <c r="B661" s="13" t="s">
        <v>3524</v>
      </c>
      <c r="C661" s="14" t="s">
        <v>1583</v>
      </c>
      <c r="D661" s="14" t="s">
        <v>3503</v>
      </c>
      <c r="E661" s="14" t="s">
        <v>1585</v>
      </c>
      <c r="F661" s="15">
        <v>1.6299242424242424</v>
      </c>
      <c r="G661" s="15">
        <v>0</v>
      </c>
      <c r="H661" s="15">
        <v>0</v>
      </c>
      <c r="I661" s="15">
        <v>0</v>
      </c>
      <c r="J661" s="15">
        <v>0</v>
      </c>
      <c r="K661" s="15">
        <v>0</v>
      </c>
      <c r="L661" s="14">
        <v>0</v>
      </c>
      <c r="M661" s="14">
        <v>0</v>
      </c>
      <c r="N661" s="15">
        <v>1.6299242424242424</v>
      </c>
      <c r="O661" s="15">
        <v>0</v>
      </c>
      <c r="P661" s="15">
        <v>0</v>
      </c>
    </row>
    <row r="662" spans="1:16" x14ac:dyDescent="0.25">
      <c r="A662" s="12">
        <v>35232651</v>
      </c>
      <c r="B662" s="13" t="s">
        <v>3528</v>
      </c>
      <c r="C662" s="14" t="s">
        <v>1583</v>
      </c>
      <c r="D662" s="14" t="s">
        <v>3527</v>
      </c>
      <c r="E662" s="14" t="s">
        <v>1585</v>
      </c>
      <c r="F662" s="15">
        <v>1.7445075757575759</v>
      </c>
      <c r="G662" s="15">
        <v>0</v>
      </c>
      <c r="H662" s="15">
        <v>0</v>
      </c>
      <c r="I662" s="15">
        <v>0</v>
      </c>
      <c r="J662" s="15">
        <v>1.7445075757575759</v>
      </c>
      <c r="K662" s="15">
        <v>0</v>
      </c>
      <c r="L662" s="14">
        <v>0</v>
      </c>
      <c r="M662" s="14">
        <v>0</v>
      </c>
      <c r="N662" s="15">
        <v>0</v>
      </c>
      <c r="O662" s="15">
        <v>0</v>
      </c>
      <c r="P662" s="15">
        <v>0</v>
      </c>
    </row>
    <row r="663" spans="1:16" x14ac:dyDescent="0.25">
      <c r="A663" s="12">
        <v>35219281</v>
      </c>
      <c r="B663" s="13" t="s">
        <v>3529</v>
      </c>
      <c r="C663" s="14" t="s">
        <v>1583</v>
      </c>
      <c r="D663" s="14" t="s">
        <v>3527</v>
      </c>
      <c r="E663" s="14" t="s">
        <v>1585</v>
      </c>
      <c r="F663" s="15">
        <v>8.3333333333333332E-3</v>
      </c>
      <c r="G663" s="15">
        <v>0</v>
      </c>
      <c r="H663" s="15">
        <v>0</v>
      </c>
      <c r="I663" s="15">
        <v>0</v>
      </c>
      <c r="J663" s="15">
        <v>0</v>
      </c>
      <c r="K663" s="15">
        <v>8.3333333333333332E-3</v>
      </c>
      <c r="L663" s="14">
        <v>0</v>
      </c>
      <c r="M663" s="14">
        <v>0</v>
      </c>
      <c r="N663" s="15">
        <v>0</v>
      </c>
      <c r="O663" s="15">
        <v>0</v>
      </c>
      <c r="P663" s="15">
        <v>0</v>
      </c>
    </row>
    <row r="664" spans="1:16" x14ac:dyDescent="0.25">
      <c r="A664" s="12">
        <v>35116800</v>
      </c>
      <c r="B664" s="13" t="s">
        <v>3530</v>
      </c>
      <c r="C664" s="14" t="s">
        <v>3531</v>
      </c>
      <c r="D664" s="14" t="s">
        <v>3532</v>
      </c>
      <c r="E664" s="14" t="s">
        <v>3533</v>
      </c>
      <c r="F664" s="15">
        <v>1.3863636363636365</v>
      </c>
      <c r="G664" s="15">
        <v>0</v>
      </c>
      <c r="H664" s="15">
        <v>0</v>
      </c>
      <c r="I664" s="15">
        <v>0.73579545454545447</v>
      </c>
      <c r="J664" s="15">
        <v>0.65056818181818188</v>
      </c>
      <c r="K664" s="15">
        <v>0</v>
      </c>
      <c r="L664" s="14">
        <v>0</v>
      </c>
      <c r="M664" s="14">
        <v>0</v>
      </c>
      <c r="N664" s="15">
        <v>0</v>
      </c>
      <c r="O664" s="15">
        <v>0</v>
      </c>
      <c r="P664" s="15">
        <v>0</v>
      </c>
    </row>
    <row r="665" spans="1:16" x14ac:dyDescent="0.25">
      <c r="A665" s="12">
        <v>35116801</v>
      </c>
      <c r="B665" s="13" t="s">
        <v>3534</v>
      </c>
      <c r="C665" s="14" t="s">
        <v>3531</v>
      </c>
      <c r="D665" s="14" t="s">
        <v>3532</v>
      </c>
      <c r="E665" s="14" t="s">
        <v>3533</v>
      </c>
      <c r="F665" s="15">
        <v>1.1736742424242423</v>
      </c>
      <c r="G665" s="15">
        <v>0</v>
      </c>
      <c r="H665" s="15">
        <v>0</v>
      </c>
      <c r="I665" s="15">
        <v>0.36609848484848484</v>
      </c>
      <c r="J665" s="15">
        <v>0.80757575757575761</v>
      </c>
      <c r="K665" s="15">
        <v>0</v>
      </c>
      <c r="L665" s="14">
        <v>0</v>
      </c>
      <c r="M665" s="14">
        <v>0</v>
      </c>
      <c r="N665" s="15">
        <v>0</v>
      </c>
      <c r="O665" s="15">
        <v>0</v>
      </c>
      <c r="P665" s="15">
        <v>0</v>
      </c>
    </row>
    <row r="666" spans="1:16" x14ac:dyDescent="0.25">
      <c r="A666" s="12">
        <v>35116802</v>
      </c>
      <c r="B666" s="13" t="s">
        <v>3535</v>
      </c>
      <c r="C666" s="14" t="s">
        <v>3531</v>
      </c>
      <c r="D666" s="14" t="s">
        <v>3532</v>
      </c>
      <c r="E666" s="14" t="s">
        <v>3533</v>
      </c>
      <c r="F666" s="15">
        <v>2.2236742424242424</v>
      </c>
      <c r="G666" s="15">
        <v>0</v>
      </c>
      <c r="H666" s="15">
        <v>0</v>
      </c>
      <c r="I666" s="15">
        <v>2.2236742424242424</v>
      </c>
      <c r="J666" s="15">
        <v>0</v>
      </c>
      <c r="K666" s="15">
        <v>0</v>
      </c>
      <c r="L666" s="14">
        <v>0</v>
      </c>
      <c r="M666" s="14">
        <v>0</v>
      </c>
      <c r="N666" s="15">
        <v>0</v>
      </c>
      <c r="O666" s="15">
        <v>0</v>
      </c>
      <c r="P666" s="15">
        <v>0</v>
      </c>
    </row>
    <row r="667" spans="1:16" x14ac:dyDescent="0.25">
      <c r="A667" s="12">
        <v>35116804</v>
      </c>
      <c r="B667" s="13" t="s">
        <v>3536</v>
      </c>
      <c r="C667" s="14" t="s">
        <v>3531</v>
      </c>
      <c r="D667" s="14" t="s">
        <v>3532</v>
      </c>
      <c r="E667" s="14" t="s">
        <v>3533</v>
      </c>
      <c r="F667" s="15">
        <v>1.0166666666666666</v>
      </c>
      <c r="G667" s="15">
        <v>0</v>
      </c>
      <c r="H667" s="15">
        <v>0</v>
      </c>
      <c r="I667" s="15">
        <v>1.0166666666666664</v>
      </c>
      <c r="J667" s="15">
        <v>0</v>
      </c>
      <c r="K667" s="15">
        <v>0</v>
      </c>
      <c r="L667" s="14">
        <v>0</v>
      </c>
      <c r="M667" s="14">
        <v>0</v>
      </c>
      <c r="N667" s="15">
        <v>0</v>
      </c>
      <c r="O667" s="15">
        <v>0</v>
      </c>
      <c r="P667" s="15">
        <v>0</v>
      </c>
    </row>
    <row r="668" spans="1:16" x14ac:dyDescent="0.25">
      <c r="A668" s="12">
        <v>35116391</v>
      </c>
      <c r="B668" s="13" t="s">
        <v>3537</v>
      </c>
      <c r="C668" s="14" t="s">
        <v>3531</v>
      </c>
      <c r="D668" s="14" t="s">
        <v>3538</v>
      </c>
      <c r="E668" s="14" t="s">
        <v>3533</v>
      </c>
      <c r="F668" s="15">
        <v>2.0901515151515153</v>
      </c>
      <c r="G668" s="15">
        <v>0</v>
      </c>
      <c r="H668" s="15">
        <v>0</v>
      </c>
      <c r="I668" s="15">
        <v>1.4657196969696973</v>
      </c>
      <c r="J668" s="15">
        <v>0.62443181818181814</v>
      </c>
      <c r="K668" s="15">
        <v>0</v>
      </c>
      <c r="L668" s="14">
        <v>0</v>
      </c>
      <c r="M668" s="14">
        <v>0</v>
      </c>
      <c r="N668" s="15">
        <v>0</v>
      </c>
      <c r="O668" s="15">
        <v>0</v>
      </c>
      <c r="P668" s="15">
        <v>0</v>
      </c>
    </row>
    <row r="669" spans="1:16" x14ac:dyDescent="0.25">
      <c r="A669" s="12">
        <v>35116393</v>
      </c>
      <c r="B669" s="13" t="s">
        <v>3539</v>
      </c>
      <c r="C669" s="14" t="s">
        <v>3531</v>
      </c>
      <c r="D669" s="14" t="s">
        <v>3538</v>
      </c>
      <c r="E669" s="14" t="s">
        <v>3533</v>
      </c>
      <c r="F669" s="15">
        <v>2.5704545454545453</v>
      </c>
      <c r="G669" s="15">
        <v>0</v>
      </c>
      <c r="H669" s="15">
        <v>0</v>
      </c>
      <c r="I669" s="15">
        <v>2.5704545454545449</v>
      </c>
      <c r="J669" s="15">
        <v>0</v>
      </c>
      <c r="K669" s="15">
        <v>0</v>
      </c>
      <c r="L669" s="14">
        <v>0</v>
      </c>
      <c r="M669" s="14">
        <v>0</v>
      </c>
      <c r="N669" s="15">
        <v>0</v>
      </c>
      <c r="O669" s="15">
        <v>0</v>
      </c>
      <c r="P669" s="15">
        <v>0</v>
      </c>
    </row>
    <row r="670" spans="1:16" x14ac:dyDescent="0.25">
      <c r="A670" s="12">
        <v>35116394</v>
      </c>
      <c r="B670" s="13" t="s">
        <v>3540</v>
      </c>
      <c r="C670" s="14" t="s">
        <v>3531</v>
      </c>
      <c r="D670" s="14" t="s">
        <v>3538</v>
      </c>
      <c r="E670" s="14" t="s">
        <v>3533</v>
      </c>
      <c r="F670" s="15">
        <v>1.6776515151515152</v>
      </c>
      <c r="G670" s="15">
        <v>0</v>
      </c>
      <c r="H670" s="15">
        <v>0</v>
      </c>
      <c r="I670" s="15">
        <v>1.6776515151515146</v>
      </c>
      <c r="J670" s="15">
        <v>0</v>
      </c>
      <c r="K670" s="15">
        <v>0</v>
      </c>
      <c r="L670" s="14">
        <v>0</v>
      </c>
      <c r="M670" s="14">
        <v>0</v>
      </c>
      <c r="N670" s="15">
        <v>0</v>
      </c>
      <c r="O670" s="15">
        <v>0</v>
      </c>
      <c r="P670" s="15">
        <v>0</v>
      </c>
    </row>
    <row r="671" spans="1:16" x14ac:dyDescent="0.25">
      <c r="A671" s="12">
        <v>35116395</v>
      </c>
      <c r="B671" s="13" t="s">
        <v>3541</v>
      </c>
      <c r="C671" s="14" t="s">
        <v>3531</v>
      </c>
      <c r="D671" s="14" t="s">
        <v>3538</v>
      </c>
      <c r="E671" s="14" t="s">
        <v>3533</v>
      </c>
      <c r="F671" s="15">
        <v>1.7030303030303031</v>
      </c>
      <c r="G671" s="15">
        <v>0</v>
      </c>
      <c r="H671" s="15">
        <v>0</v>
      </c>
      <c r="I671" s="15">
        <v>0</v>
      </c>
      <c r="J671" s="15">
        <v>1.7030303030303033</v>
      </c>
      <c r="K671" s="15">
        <v>0</v>
      </c>
      <c r="L671" s="14">
        <v>0</v>
      </c>
      <c r="M671" s="14">
        <v>0</v>
      </c>
      <c r="N671" s="15">
        <v>0</v>
      </c>
      <c r="O671" s="15">
        <v>0</v>
      </c>
      <c r="P671" s="15">
        <v>0</v>
      </c>
    </row>
    <row r="672" spans="1:16" x14ac:dyDescent="0.25">
      <c r="A672" s="12">
        <v>35052820</v>
      </c>
      <c r="B672" s="13" t="s">
        <v>3542</v>
      </c>
      <c r="C672" s="14" t="s">
        <v>3531</v>
      </c>
      <c r="D672" s="14" t="s">
        <v>3538</v>
      </c>
      <c r="E672" s="14" t="s">
        <v>3533</v>
      </c>
      <c r="F672" s="15">
        <v>2.0111742424242425</v>
      </c>
      <c r="G672" s="15">
        <v>0</v>
      </c>
      <c r="H672" s="15">
        <v>0</v>
      </c>
      <c r="I672" s="15">
        <v>2.0111742424242425</v>
      </c>
      <c r="J672" s="15">
        <v>0</v>
      </c>
      <c r="K672" s="15">
        <v>0</v>
      </c>
      <c r="L672" s="14">
        <v>0</v>
      </c>
      <c r="M672" s="14">
        <v>0</v>
      </c>
      <c r="N672" s="15">
        <v>0</v>
      </c>
      <c r="O672" s="15">
        <v>0</v>
      </c>
      <c r="P672" s="15">
        <v>0</v>
      </c>
    </row>
    <row r="673" spans="1:16" x14ac:dyDescent="0.25">
      <c r="A673" s="12">
        <v>35052825</v>
      </c>
      <c r="B673" s="13" t="s">
        <v>3543</v>
      </c>
      <c r="C673" s="14" t="s">
        <v>3531</v>
      </c>
      <c r="D673" s="14" t="s">
        <v>3544</v>
      </c>
      <c r="E673" s="14" t="s">
        <v>3533</v>
      </c>
      <c r="F673" s="15">
        <v>1.0916666666666666</v>
      </c>
      <c r="G673" s="15">
        <v>0</v>
      </c>
      <c r="H673" s="15">
        <v>0</v>
      </c>
      <c r="I673" s="15">
        <v>0</v>
      </c>
      <c r="J673" s="15">
        <v>1.0916666666666668</v>
      </c>
      <c r="K673" s="15">
        <v>0</v>
      </c>
      <c r="L673" s="14">
        <v>0</v>
      </c>
      <c r="M673" s="14">
        <v>0</v>
      </c>
      <c r="N673" s="15">
        <v>0</v>
      </c>
      <c r="O673" s="15">
        <v>0</v>
      </c>
      <c r="P673" s="15">
        <v>0</v>
      </c>
    </row>
    <row r="674" spans="1:16" x14ac:dyDescent="0.25">
      <c r="A674" s="12">
        <v>31082393</v>
      </c>
      <c r="B674" s="13" t="s">
        <v>3545</v>
      </c>
      <c r="C674" s="14" t="s">
        <v>1557</v>
      </c>
      <c r="D674" s="14" t="s">
        <v>3546</v>
      </c>
      <c r="E674" s="14" t="s">
        <v>1559</v>
      </c>
      <c r="F674" s="15">
        <v>0.25473484848484851</v>
      </c>
      <c r="G674" s="15">
        <v>0</v>
      </c>
      <c r="H674" s="15">
        <v>0.25473484848484845</v>
      </c>
      <c r="I674" s="15">
        <v>0</v>
      </c>
      <c r="J674" s="15">
        <v>0</v>
      </c>
      <c r="K674" s="15">
        <v>0</v>
      </c>
      <c r="L674" s="14">
        <v>0</v>
      </c>
      <c r="M674" s="14">
        <v>0</v>
      </c>
      <c r="N674" s="15">
        <v>0</v>
      </c>
      <c r="O674" s="15">
        <v>0</v>
      </c>
      <c r="P674" s="15">
        <v>0</v>
      </c>
    </row>
    <row r="675" spans="1:16" x14ac:dyDescent="0.25">
      <c r="A675" s="12">
        <v>35052821</v>
      </c>
      <c r="B675" s="13" t="s">
        <v>3547</v>
      </c>
      <c r="C675" s="14" t="s">
        <v>3548</v>
      </c>
      <c r="D675" s="14" t="s">
        <v>3549</v>
      </c>
      <c r="E675" s="14" t="s">
        <v>3550</v>
      </c>
      <c r="F675" s="15">
        <v>2.091098484848485</v>
      </c>
      <c r="G675" s="15">
        <v>0</v>
      </c>
      <c r="H675" s="15">
        <v>0</v>
      </c>
      <c r="I675" s="15">
        <v>0</v>
      </c>
      <c r="J675" s="15">
        <v>2.0910984848484842</v>
      </c>
      <c r="K675" s="15">
        <v>0</v>
      </c>
      <c r="L675" s="14">
        <v>0</v>
      </c>
      <c r="M675" s="14">
        <v>0</v>
      </c>
      <c r="N675" s="15">
        <v>0</v>
      </c>
      <c r="O675" s="15">
        <v>0</v>
      </c>
      <c r="P675" s="15">
        <v>0</v>
      </c>
    </row>
    <row r="676" spans="1:16" x14ac:dyDescent="0.25">
      <c r="A676" s="12">
        <v>35056746</v>
      </c>
      <c r="B676" s="13" t="s">
        <v>3551</v>
      </c>
      <c r="C676" s="14" t="s">
        <v>3548</v>
      </c>
      <c r="D676" s="14" t="s">
        <v>3549</v>
      </c>
      <c r="E676" s="14" t="s">
        <v>3550</v>
      </c>
      <c r="F676" s="15">
        <v>1.6869318181818183</v>
      </c>
      <c r="G676" s="15">
        <v>0</v>
      </c>
      <c r="H676" s="15">
        <v>0</v>
      </c>
      <c r="I676" s="15">
        <v>0</v>
      </c>
      <c r="J676" s="15">
        <v>1.6869318181818176</v>
      </c>
      <c r="K676" s="15">
        <v>0</v>
      </c>
      <c r="L676" s="14">
        <v>0</v>
      </c>
      <c r="M676" s="14">
        <v>0</v>
      </c>
      <c r="N676" s="15">
        <v>0</v>
      </c>
      <c r="O676" s="15">
        <v>0</v>
      </c>
      <c r="P676" s="15">
        <v>0</v>
      </c>
    </row>
    <row r="677" spans="1:16" x14ac:dyDescent="0.25">
      <c r="A677" s="12">
        <v>35116442</v>
      </c>
      <c r="B677" s="13" t="s">
        <v>3552</v>
      </c>
      <c r="C677" s="14" t="s">
        <v>3531</v>
      </c>
      <c r="D677" s="14" t="s">
        <v>3553</v>
      </c>
      <c r="E677" s="14" t="s">
        <v>3533</v>
      </c>
      <c r="F677" s="15">
        <v>2.331439393939394</v>
      </c>
      <c r="G677" s="15">
        <v>0</v>
      </c>
      <c r="H677" s="15">
        <v>0</v>
      </c>
      <c r="I677" s="15">
        <v>1.7888257575757576</v>
      </c>
      <c r="J677" s="15">
        <v>0.54261363636363646</v>
      </c>
      <c r="K677" s="15">
        <v>0</v>
      </c>
      <c r="L677" s="14">
        <v>0</v>
      </c>
      <c r="M677" s="14">
        <v>0</v>
      </c>
      <c r="N677" s="15">
        <v>0</v>
      </c>
      <c r="O677" s="15">
        <v>0</v>
      </c>
      <c r="P677" s="15">
        <v>0</v>
      </c>
    </row>
    <row r="678" spans="1:16" x14ac:dyDescent="0.25">
      <c r="A678" s="12">
        <v>35116444</v>
      </c>
      <c r="B678" s="13" t="s">
        <v>3554</v>
      </c>
      <c r="C678" s="14" t="s">
        <v>3531</v>
      </c>
      <c r="D678" s="14" t="s">
        <v>3553</v>
      </c>
      <c r="E678" s="14" t="s">
        <v>3533</v>
      </c>
      <c r="F678" s="15">
        <v>2.1022727272727271</v>
      </c>
      <c r="G678" s="15">
        <v>0</v>
      </c>
      <c r="H678" s="15">
        <v>0</v>
      </c>
      <c r="I678" s="15">
        <v>0</v>
      </c>
      <c r="J678" s="15">
        <v>0.3888257575757576</v>
      </c>
      <c r="K678" s="15">
        <v>1.7134469696969692</v>
      </c>
      <c r="L678" s="14">
        <v>0</v>
      </c>
      <c r="M678" s="14">
        <v>0</v>
      </c>
      <c r="N678" s="15">
        <v>0</v>
      </c>
      <c r="O678" s="15">
        <v>0</v>
      </c>
      <c r="P678" s="15">
        <v>0</v>
      </c>
    </row>
    <row r="679" spans="1:16" x14ac:dyDescent="0.25">
      <c r="A679" s="12">
        <v>35116383</v>
      </c>
      <c r="B679" s="13" t="s">
        <v>3555</v>
      </c>
      <c r="C679" s="14" t="s">
        <v>3548</v>
      </c>
      <c r="D679" s="14" t="s">
        <v>3556</v>
      </c>
      <c r="E679" s="14" t="s">
        <v>3550</v>
      </c>
      <c r="F679" s="15">
        <v>1.3918560606060606</v>
      </c>
      <c r="G679" s="15">
        <v>0</v>
      </c>
      <c r="H679" s="15">
        <v>0</v>
      </c>
      <c r="I679" s="15">
        <v>0</v>
      </c>
      <c r="J679" s="15">
        <v>1.0420454545454545</v>
      </c>
      <c r="K679" s="15">
        <v>0.3498106060606061</v>
      </c>
      <c r="L679" s="14">
        <v>0</v>
      </c>
      <c r="M679" s="14">
        <v>0</v>
      </c>
      <c r="N679" s="15">
        <v>0</v>
      </c>
      <c r="O679" s="15">
        <v>0</v>
      </c>
      <c r="P679" s="15">
        <v>0</v>
      </c>
    </row>
    <row r="680" spans="1:16" x14ac:dyDescent="0.25">
      <c r="A680" s="12">
        <v>35116384</v>
      </c>
      <c r="B680" s="13" t="s">
        <v>3557</v>
      </c>
      <c r="C680" s="14" t="s">
        <v>3548</v>
      </c>
      <c r="D680" s="14" t="s">
        <v>3556</v>
      </c>
      <c r="E680" s="14" t="s">
        <v>3550</v>
      </c>
      <c r="F680" s="15">
        <v>1.7617424242424242</v>
      </c>
      <c r="G680" s="15">
        <v>0</v>
      </c>
      <c r="H680" s="15">
        <v>0</v>
      </c>
      <c r="I680" s="15">
        <v>0</v>
      </c>
      <c r="J680" s="15">
        <v>1.761742424242424</v>
      </c>
      <c r="K680" s="15">
        <v>0</v>
      </c>
      <c r="L680" s="14">
        <v>0</v>
      </c>
      <c r="M680" s="14">
        <v>0</v>
      </c>
      <c r="N680" s="15">
        <v>0</v>
      </c>
      <c r="O680" s="15">
        <v>0</v>
      </c>
      <c r="P680" s="15">
        <v>0</v>
      </c>
    </row>
    <row r="681" spans="1:16" x14ac:dyDescent="0.25">
      <c r="A681" s="12">
        <v>35116385</v>
      </c>
      <c r="B681" s="13" t="s">
        <v>3558</v>
      </c>
      <c r="C681" s="14" t="s">
        <v>3548</v>
      </c>
      <c r="D681" s="14" t="s">
        <v>3556</v>
      </c>
      <c r="E681" s="14" t="s">
        <v>3550</v>
      </c>
      <c r="F681" s="15">
        <v>1.396969696969697</v>
      </c>
      <c r="G681" s="15">
        <v>0</v>
      </c>
      <c r="H681" s="15">
        <v>0</v>
      </c>
      <c r="I681" s="15">
        <v>0</v>
      </c>
      <c r="J681" s="15">
        <v>0</v>
      </c>
      <c r="K681" s="15">
        <v>1.3969696969696974</v>
      </c>
      <c r="L681" s="14">
        <v>0</v>
      </c>
      <c r="M681" s="14">
        <v>0</v>
      </c>
      <c r="N681" s="15">
        <v>0</v>
      </c>
      <c r="O681" s="15">
        <v>0</v>
      </c>
      <c r="P681" s="15">
        <v>0</v>
      </c>
    </row>
    <row r="682" spans="1:16" x14ac:dyDescent="0.25">
      <c r="A682" s="12">
        <v>35116390</v>
      </c>
      <c r="B682" s="13" t="s">
        <v>3559</v>
      </c>
      <c r="C682" s="14" t="s">
        <v>3548</v>
      </c>
      <c r="D682" s="14" t="s">
        <v>3556</v>
      </c>
      <c r="E682" s="14" t="s">
        <v>3550</v>
      </c>
      <c r="F682" s="15">
        <v>0.90359848484848482</v>
      </c>
      <c r="G682" s="15">
        <v>0</v>
      </c>
      <c r="H682" s="15">
        <v>0</v>
      </c>
      <c r="I682" s="15">
        <v>0.90359848484848493</v>
      </c>
      <c r="J682" s="15">
        <v>0</v>
      </c>
      <c r="K682" s="15">
        <v>0</v>
      </c>
      <c r="L682" s="14">
        <v>0</v>
      </c>
      <c r="M682" s="14">
        <v>0</v>
      </c>
      <c r="N682" s="15">
        <v>0</v>
      </c>
      <c r="O682" s="15">
        <v>0</v>
      </c>
      <c r="P682" s="15">
        <v>0</v>
      </c>
    </row>
    <row r="683" spans="1:16" x14ac:dyDescent="0.25">
      <c r="A683" s="12">
        <v>35115050</v>
      </c>
      <c r="B683" s="13" t="s">
        <v>3560</v>
      </c>
      <c r="C683" s="14" t="s">
        <v>3548</v>
      </c>
      <c r="D683" s="14" t="s">
        <v>3549</v>
      </c>
      <c r="E683" s="14" t="s">
        <v>3550</v>
      </c>
      <c r="F683" s="15">
        <v>1.6240530303030303</v>
      </c>
      <c r="G683" s="15">
        <v>0</v>
      </c>
      <c r="H683" s="15">
        <v>0</v>
      </c>
      <c r="I683" s="15">
        <v>0</v>
      </c>
      <c r="J683" s="15">
        <v>1.6240530303030309</v>
      </c>
      <c r="K683" s="15">
        <v>0</v>
      </c>
      <c r="L683" s="14">
        <v>0</v>
      </c>
      <c r="M683" s="14">
        <v>0</v>
      </c>
      <c r="N683" s="15">
        <v>0</v>
      </c>
      <c r="O683" s="15">
        <v>0</v>
      </c>
      <c r="P683" s="15">
        <v>0</v>
      </c>
    </row>
    <row r="684" spans="1:16" x14ac:dyDescent="0.25">
      <c r="A684" s="12">
        <v>35115053</v>
      </c>
      <c r="B684" s="13" t="s">
        <v>3561</v>
      </c>
      <c r="C684" s="14" t="s">
        <v>3548</v>
      </c>
      <c r="D684" s="14" t="s">
        <v>3549</v>
      </c>
      <c r="E684" s="14" t="s">
        <v>3550</v>
      </c>
      <c r="F684" s="15">
        <v>1.741098484848485</v>
      </c>
      <c r="G684" s="15">
        <v>0</v>
      </c>
      <c r="H684" s="15">
        <v>0</v>
      </c>
      <c r="I684" s="15">
        <v>0</v>
      </c>
      <c r="J684" s="15">
        <v>1.7410984848484847</v>
      </c>
      <c r="K684" s="15">
        <v>0</v>
      </c>
      <c r="L684" s="14">
        <v>0</v>
      </c>
      <c r="M684" s="14">
        <v>0</v>
      </c>
      <c r="N684" s="15">
        <v>0</v>
      </c>
      <c r="O684" s="15">
        <v>0</v>
      </c>
      <c r="P684" s="15">
        <v>0</v>
      </c>
    </row>
    <row r="685" spans="1:16" x14ac:dyDescent="0.25">
      <c r="A685" s="12">
        <v>35115054</v>
      </c>
      <c r="B685" s="13" t="s">
        <v>3562</v>
      </c>
      <c r="C685" s="14" t="s">
        <v>3548</v>
      </c>
      <c r="D685" s="14" t="s">
        <v>3549</v>
      </c>
      <c r="E685" s="14" t="s">
        <v>3550</v>
      </c>
      <c r="F685" s="15">
        <v>1.3952651515151515</v>
      </c>
      <c r="G685" s="15">
        <v>0</v>
      </c>
      <c r="H685" s="15">
        <v>0</v>
      </c>
      <c r="I685" s="15">
        <v>0</v>
      </c>
      <c r="J685" s="15">
        <v>1.3952651515151517</v>
      </c>
      <c r="K685" s="15">
        <v>0</v>
      </c>
      <c r="L685" s="14">
        <v>0</v>
      </c>
      <c r="M685" s="14">
        <v>0</v>
      </c>
      <c r="N685" s="15">
        <v>0</v>
      </c>
      <c r="O685" s="15">
        <v>0</v>
      </c>
      <c r="P685" s="15">
        <v>0</v>
      </c>
    </row>
    <row r="686" spans="1:16" x14ac:dyDescent="0.25">
      <c r="A686" s="12">
        <v>35115055</v>
      </c>
      <c r="B686" s="13" t="s">
        <v>3563</v>
      </c>
      <c r="C686" s="14" t="s">
        <v>3548</v>
      </c>
      <c r="D686" s="14" t="s">
        <v>3549</v>
      </c>
      <c r="E686" s="14" t="s">
        <v>3550</v>
      </c>
      <c r="F686" s="15">
        <v>2.134280303030303</v>
      </c>
      <c r="G686" s="15">
        <v>0</v>
      </c>
      <c r="H686" s="15">
        <v>0</v>
      </c>
      <c r="I686" s="15">
        <v>0</v>
      </c>
      <c r="J686" s="15">
        <v>2.134280303030303</v>
      </c>
      <c r="K686" s="15">
        <v>0</v>
      </c>
      <c r="L686" s="14">
        <v>0</v>
      </c>
      <c r="M686" s="14">
        <v>0</v>
      </c>
      <c r="N686" s="15">
        <v>0</v>
      </c>
      <c r="O686" s="15">
        <v>0</v>
      </c>
      <c r="P686" s="15">
        <v>0</v>
      </c>
    </row>
    <row r="687" spans="1:16" x14ac:dyDescent="0.25">
      <c r="A687" s="12">
        <v>35227263</v>
      </c>
      <c r="B687" s="13" t="s">
        <v>3565</v>
      </c>
      <c r="C687" s="14" t="s">
        <v>583</v>
      </c>
      <c r="D687" s="14" t="s">
        <v>3566</v>
      </c>
      <c r="E687" s="14" t="s">
        <v>585</v>
      </c>
      <c r="F687" s="15">
        <v>2.5125000000000002</v>
      </c>
      <c r="G687" s="15">
        <v>0</v>
      </c>
      <c r="H687" s="15">
        <v>0</v>
      </c>
      <c r="I687" s="15">
        <v>0</v>
      </c>
      <c r="J687" s="15">
        <v>2.5125000000000002</v>
      </c>
      <c r="K687" s="15">
        <v>0</v>
      </c>
      <c r="L687" s="14">
        <v>0</v>
      </c>
      <c r="M687" s="14">
        <v>0</v>
      </c>
      <c r="N687" s="15">
        <v>0</v>
      </c>
      <c r="O687" s="15">
        <v>0</v>
      </c>
      <c r="P687" s="15">
        <v>0</v>
      </c>
    </row>
    <row r="688" spans="1:16" x14ac:dyDescent="0.25">
      <c r="A688" s="12">
        <v>35219266</v>
      </c>
      <c r="B688" s="13" t="s">
        <v>3567</v>
      </c>
      <c r="C688" s="14" t="s">
        <v>583</v>
      </c>
      <c r="D688" s="14" t="s">
        <v>3566</v>
      </c>
      <c r="E688" s="14" t="s">
        <v>585</v>
      </c>
      <c r="F688" s="15">
        <v>2.9454545454545453</v>
      </c>
      <c r="G688" s="15">
        <v>0</v>
      </c>
      <c r="H688" s="15">
        <v>0</v>
      </c>
      <c r="I688" s="15">
        <v>0</v>
      </c>
      <c r="J688" s="15">
        <v>0</v>
      </c>
      <c r="K688" s="15">
        <v>2.9454545454545449</v>
      </c>
      <c r="L688" s="14">
        <v>0</v>
      </c>
      <c r="M688" s="14">
        <v>0</v>
      </c>
      <c r="N688" s="15">
        <v>0</v>
      </c>
      <c r="O688" s="15">
        <v>0</v>
      </c>
      <c r="P688" s="15">
        <v>0</v>
      </c>
    </row>
    <row r="689" spans="1:16" x14ac:dyDescent="0.25">
      <c r="A689" s="12">
        <v>35024926</v>
      </c>
      <c r="B689" s="13" t="s">
        <v>3572</v>
      </c>
      <c r="C689" s="14" t="s">
        <v>3573</v>
      </c>
      <c r="D689" s="14" t="s">
        <v>3569</v>
      </c>
      <c r="E689" s="14" t="s">
        <v>3570</v>
      </c>
      <c r="F689" s="15">
        <v>0.13</v>
      </c>
      <c r="G689" s="15">
        <v>0</v>
      </c>
      <c r="H689" s="15">
        <v>0.13</v>
      </c>
      <c r="I689" s="15">
        <v>0</v>
      </c>
      <c r="J689" s="15">
        <v>0</v>
      </c>
      <c r="K689" s="15">
        <v>0</v>
      </c>
      <c r="L689" s="14">
        <v>0</v>
      </c>
      <c r="M689" s="14">
        <v>0</v>
      </c>
      <c r="N689" s="15">
        <v>0</v>
      </c>
      <c r="O689" s="15">
        <v>0</v>
      </c>
      <c r="P689" s="15">
        <v>0</v>
      </c>
    </row>
    <row r="690" spans="1:16" x14ac:dyDescent="0.25">
      <c r="A690" s="12">
        <v>35219267</v>
      </c>
      <c r="B690" s="13" t="s">
        <v>3574</v>
      </c>
      <c r="C690" s="14" t="s">
        <v>583</v>
      </c>
      <c r="D690" s="14" t="s">
        <v>3575</v>
      </c>
      <c r="E690" s="14" t="s">
        <v>585</v>
      </c>
      <c r="F690" s="15">
        <v>1.8268939393939394</v>
      </c>
      <c r="G690" s="15">
        <v>0</v>
      </c>
      <c r="H690" s="15">
        <v>0</v>
      </c>
      <c r="I690" s="15">
        <v>0</v>
      </c>
      <c r="J690" s="15">
        <v>0</v>
      </c>
      <c r="K690" s="15">
        <v>1.8268939393939392</v>
      </c>
      <c r="L690" s="14">
        <v>0</v>
      </c>
      <c r="M690" s="14">
        <v>0</v>
      </c>
      <c r="N690" s="15">
        <v>0</v>
      </c>
      <c r="O690" s="15">
        <v>0</v>
      </c>
      <c r="P690" s="15">
        <v>0</v>
      </c>
    </row>
    <row r="691" spans="1:16" x14ac:dyDescent="0.25">
      <c r="A691" s="12">
        <v>35219587</v>
      </c>
      <c r="B691" s="13" t="s">
        <v>3576</v>
      </c>
      <c r="C691" s="14" t="s">
        <v>583</v>
      </c>
      <c r="D691" s="14" t="s">
        <v>3575</v>
      </c>
      <c r="E691" s="14" t="s">
        <v>585</v>
      </c>
      <c r="F691" s="15">
        <v>1.8812500000000001</v>
      </c>
      <c r="G691" s="15">
        <v>0</v>
      </c>
      <c r="H691" s="15">
        <v>0</v>
      </c>
      <c r="I691" s="15">
        <v>0</v>
      </c>
      <c r="J691" s="15">
        <v>0</v>
      </c>
      <c r="K691" s="15">
        <v>1.8812499999999999</v>
      </c>
      <c r="L691" s="14">
        <v>0</v>
      </c>
      <c r="M691" s="14">
        <v>0</v>
      </c>
      <c r="N691" s="15">
        <v>0</v>
      </c>
      <c r="O691" s="15">
        <v>0</v>
      </c>
      <c r="P691" s="15">
        <v>0</v>
      </c>
    </row>
    <row r="692" spans="1:16" x14ac:dyDescent="0.25">
      <c r="A692" s="12">
        <v>35219588</v>
      </c>
      <c r="B692" s="13" t="s">
        <v>3577</v>
      </c>
      <c r="C692" s="14" t="s">
        <v>583</v>
      </c>
      <c r="D692" s="14" t="s">
        <v>3575</v>
      </c>
      <c r="E692" s="14" t="s">
        <v>585</v>
      </c>
      <c r="F692" s="15">
        <v>0.88181818181818183</v>
      </c>
      <c r="G692" s="15">
        <v>0</v>
      </c>
      <c r="H692" s="15">
        <v>0</v>
      </c>
      <c r="I692" s="15">
        <v>0</v>
      </c>
      <c r="J692" s="15">
        <v>0</v>
      </c>
      <c r="K692" s="15">
        <v>0.87045454545454559</v>
      </c>
      <c r="L692" s="14">
        <v>0</v>
      </c>
      <c r="M692" s="14">
        <v>1.1363636363636364E-2</v>
      </c>
      <c r="N692" s="15">
        <v>0</v>
      </c>
      <c r="O692" s="15">
        <v>0</v>
      </c>
      <c r="P692" s="15">
        <v>0</v>
      </c>
    </row>
    <row r="693" spans="1:16" x14ac:dyDescent="0.25">
      <c r="A693" s="12">
        <v>35280362</v>
      </c>
      <c r="B693" s="13" t="s">
        <v>3578</v>
      </c>
      <c r="C693" s="14" t="s">
        <v>583</v>
      </c>
      <c r="D693" s="14" t="s">
        <v>3575</v>
      </c>
      <c r="E693" s="14" t="s">
        <v>585</v>
      </c>
      <c r="F693" s="15">
        <v>4.7348484848484848E-2</v>
      </c>
      <c r="G693" s="15">
        <v>0</v>
      </c>
      <c r="H693" s="15">
        <v>0</v>
      </c>
      <c r="I693" s="15">
        <v>0</v>
      </c>
      <c r="J693" s="15">
        <v>0</v>
      </c>
      <c r="K693" s="15">
        <v>0</v>
      </c>
      <c r="L693" s="14">
        <v>0</v>
      </c>
      <c r="M693" s="14">
        <v>4.7348484848484848E-2</v>
      </c>
      <c r="N693" s="15">
        <v>0</v>
      </c>
      <c r="O693" s="15">
        <v>0</v>
      </c>
      <c r="P693" s="15">
        <v>0</v>
      </c>
    </row>
    <row r="694" spans="1:16" x14ac:dyDescent="0.25">
      <c r="A694" s="12">
        <v>35219268</v>
      </c>
      <c r="B694" s="13" t="s">
        <v>3579</v>
      </c>
      <c r="C694" s="14" t="s">
        <v>558</v>
      </c>
      <c r="D694" s="14" t="s">
        <v>3580</v>
      </c>
      <c r="E694" s="14" t="s">
        <v>560</v>
      </c>
      <c r="F694" s="15">
        <v>1.9719696969696969</v>
      </c>
      <c r="G694" s="15">
        <v>0</v>
      </c>
      <c r="H694" s="15">
        <v>0</v>
      </c>
      <c r="I694" s="15">
        <v>0</v>
      </c>
      <c r="J694" s="15">
        <v>1.9719696969696972</v>
      </c>
      <c r="K694" s="15">
        <v>0</v>
      </c>
      <c r="L694" s="14">
        <v>0</v>
      </c>
      <c r="M694" s="14">
        <v>0</v>
      </c>
      <c r="N694" s="15">
        <v>0</v>
      </c>
      <c r="O694" s="15">
        <v>0</v>
      </c>
      <c r="P694" s="15">
        <v>0</v>
      </c>
    </row>
    <row r="695" spans="1:16" x14ac:dyDescent="0.25">
      <c r="A695" s="12">
        <v>35226240</v>
      </c>
      <c r="B695" s="13" t="s">
        <v>3581</v>
      </c>
      <c r="C695" s="14" t="s">
        <v>558</v>
      </c>
      <c r="D695" s="14" t="s">
        <v>3580</v>
      </c>
      <c r="E695" s="14" t="s">
        <v>560</v>
      </c>
      <c r="F695" s="15">
        <v>1.2003787878787879</v>
      </c>
      <c r="G695" s="15">
        <v>0</v>
      </c>
      <c r="H695" s="15">
        <v>0</v>
      </c>
      <c r="I695" s="15">
        <v>0</v>
      </c>
      <c r="J695" s="15">
        <v>1.2003787878787879</v>
      </c>
      <c r="K695" s="15">
        <v>0</v>
      </c>
      <c r="L695" s="14">
        <v>0</v>
      </c>
      <c r="M695" s="14">
        <v>0</v>
      </c>
      <c r="N695" s="15">
        <v>0</v>
      </c>
      <c r="O695" s="15">
        <v>0</v>
      </c>
      <c r="P695" s="15">
        <v>0</v>
      </c>
    </row>
    <row r="696" spans="1:16" x14ac:dyDescent="0.25">
      <c r="A696" s="12">
        <v>35226241</v>
      </c>
      <c r="B696" s="13" t="s">
        <v>3582</v>
      </c>
      <c r="C696" s="14" t="s">
        <v>558</v>
      </c>
      <c r="D696" s="14" t="s">
        <v>3580</v>
      </c>
      <c r="E696" s="14" t="s">
        <v>560</v>
      </c>
      <c r="F696" s="15">
        <v>1.259280303030303</v>
      </c>
      <c r="G696" s="15">
        <v>0</v>
      </c>
      <c r="H696" s="15">
        <v>0</v>
      </c>
      <c r="I696" s="15">
        <v>0</v>
      </c>
      <c r="J696" s="15">
        <v>1.2592803030303035</v>
      </c>
      <c r="K696" s="15">
        <v>0</v>
      </c>
      <c r="L696" s="14">
        <v>0</v>
      </c>
      <c r="M696" s="14">
        <v>0</v>
      </c>
      <c r="N696" s="15">
        <v>0</v>
      </c>
      <c r="O696" s="15">
        <v>0</v>
      </c>
      <c r="P696" s="15">
        <v>0</v>
      </c>
    </row>
    <row r="697" spans="1:16" x14ac:dyDescent="0.25">
      <c r="A697" s="12">
        <v>35238567</v>
      </c>
      <c r="B697" s="13" t="s">
        <v>3583</v>
      </c>
      <c r="C697" s="14" t="s">
        <v>558</v>
      </c>
      <c r="D697" s="14" t="s">
        <v>3580</v>
      </c>
      <c r="E697" s="14" t="s">
        <v>560</v>
      </c>
      <c r="F697" s="15">
        <v>0.11723484848484848</v>
      </c>
      <c r="G697" s="15">
        <v>0</v>
      </c>
      <c r="H697" s="15">
        <v>0</v>
      </c>
      <c r="I697" s="15">
        <v>0</v>
      </c>
      <c r="J697" s="15">
        <v>0</v>
      </c>
      <c r="K697" s="15">
        <v>0.11723484848484848</v>
      </c>
      <c r="L697" s="14">
        <v>0</v>
      </c>
      <c r="M697" s="14">
        <v>0</v>
      </c>
      <c r="N697" s="15">
        <v>0</v>
      </c>
      <c r="O697" s="15">
        <v>0</v>
      </c>
      <c r="P697" s="15">
        <v>0</v>
      </c>
    </row>
    <row r="698" spans="1:16" x14ac:dyDescent="0.25">
      <c r="A698" s="12">
        <v>35250573</v>
      </c>
      <c r="B698" s="13" t="s">
        <v>3584</v>
      </c>
      <c r="C698" s="14" t="s">
        <v>558</v>
      </c>
      <c r="D698" s="14" t="s">
        <v>1661</v>
      </c>
      <c r="E698" s="14" t="s">
        <v>560</v>
      </c>
      <c r="F698" s="15">
        <v>1.759090909090909</v>
      </c>
      <c r="G698" s="15">
        <v>0</v>
      </c>
      <c r="H698" s="15">
        <v>0</v>
      </c>
      <c r="I698" s="15">
        <v>0</v>
      </c>
      <c r="J698" s="15">
        <v>0</v>
      </c>
      <c r="K698" s="15">
        <v>0</v>
      </c>
      <c r="L698" s="14">
        <v>0</v>
      </c>
      <c r="M698" s="14">
        <v>0</v>
      </c>
      <c r="N698" s="15">
        <v>1.759090909090909</v>
      </c>
      <c r="O698" s="15">
        <v>0</v>
      </c>
      <c r="P698" s="15">
        <v>0</v>
      </c>
    </row>
    <row r="699" spans="1:16" x14ac:dyDescent="0.25">
      <c r="A699" s="12">
        <v>35274597</v>
      </c>
      <c r="B699" s="13" t="s">
        <v>3585</v>
      </c>
      <c r="C699" s="14" t="s">
        <v>558</v>
      </c>
      <c r="D699" s="14" t="s">
        <v>1661</v>
      </c>
      <c r="E699" s="14" t="s">
        <v>560</v>
      </c>
      <c r="F699" s="15">
        <v>0.63295454545454544</v>
      </c>
      <c r="G699" s="15">
        <v>0</v>
      </c>
      <c r="H699" s="15">
        <v>0</v>
      </c>
      <c r="I699" s="15">
        <v>0</v>
      </c>
      <c r="J699" s="15">
        <v>0</v>
      </c>
      <c r="K699" s="15">
        <v>0</v>
      </c>
      <c r="L699" s="14">
        <v>0</v>
      </c>
      <c r="M699" s="14">
        <v>0</v>
      </c>
      <c r="N699" s="15">
        <v>0.63295454545454544</v>
      </c>
      <c r="O699" s="15">
        <v>0</v>
      </c>
      <c r="P699" s="15">
        <v>0</v>
      </c>
    </row>
    <row r="700" spans="1:16" x14ac:dyDescent="0.25">
      <c r="A700" s="12">
        <v>35219272</v>
      </c>
      <c r="B700" s="13" t="s">
        <v>3586</v>
      </c>
      <c r="C700" s="14" t="s">
        <v>1552</v>
      </c>
      <c r="D700" s="14" t="s">
        <v>3587</v>
      </c>
      <c r="E700" s="14" t="s">
        <v>1554</v>
      </c>
      <c r="F700" s="15">
        <v>0.88977272727272727</v>
      </c>
      <c r="G700" s="15">
        <v>0</v>
      </c>
      <c r="H700" s="15">
        <v>0</v>
      </c>
      <c r="I700" s="15">
        <v>0</v>
      </c>
      <c r="J700" s="15">
        <v>0</v>
      </c>
      <c r="K700" s="15">
        <v>0.88977272727272727</v>
      </c>
      <c r="L700" s="14">
        <v>0</v>
      </c>
      <c r="M700" s="14">
        <v>0</v>
      </c>
      <c r="N700" s="15">
        <v>0</v>
      </c>
      <c r="O700" s="15">
        <v>0</v>
      </c>
      <c r="P700" s="15">
        <v>0</v>
      </c>
    </row>
    <row r="701" spans="1:16" x14ac:dyDescent="0.25">
      <c r="A701" s="12">
        <v>35227027</v>
      </c>
      <c r="B701" s="13" t="s">
        <v>3588</v>
      </c>
      <c r="C701" s="14" t="s">
        <v>1552</v>
      </c>
      <c r="D701" s="14" t="s">
        <v>3589</v>
      </c>
      <c r="E701" s="14" t="s">
        <v>1554</v>
      </c>
      <c r="F701" s="15">
        <v>0.97575757575757571</v>
      </c>
      <c r="G701" s="15">
        <v>0</v>
      </c>
      <c r="H701" s="15">
        <v>0</v>
      </c>
      <c r="I701" s="15">
        <v>0</v>
      </c>
      <c r="J701" s="15">
        <v>0</v>
      </c>
      <c r="K701" s="15">
        <v>0</v>
      </c>
      <c r="L701" s="14">
        <v>0</v>
      </c>
      <c r="M701" s="14">
        <v>0</v>
      </c>
      <c r="N701" s="15">
        <v>0</v>
      </c>
      <c r="O701" s="15">
        <v>0.97575757575757571</v>
      </c>
      <c r="P701" s="15">
        <v>0</v>
      </c>
    </row>
    <row r="702" spans="1:16" x14ac:dyDescent="0.25">
      <c r="A702" s="12">
        <v>35227028</v>
      </c>
      <c r="B702" s="13" t="s">
        <v>3590</v>
      </c>
      <c r="C702" s="14" t="s">
        <v>1552</v>
      </c>
      <c r="D702" s="14" t="s">
        <v>3589</v>
      </c>
      <c r="E702" s="14" t="s">
        <v>1554</v>
      </c>
      <c r="F702" s="15">
        <v>0.65321969696969695</v>
      </c>
      <c r="G702" s="15">
        <v>0</v>
      </c>
      <c r="H702" s="15">
        <v>0</v>
      </c>
      <c r="I702" s="15">
        <v>0</v>
      </c>
      <c r="J702" s="15">
        <v>0</v>
      </c>
      <c r="K702" s="15">
        <v>0.65321969696969695</v>
      </c>
      <c r="L702" s="14">
        <v>0</v>
      </c>
      <c r="M702" s="14">
        <v>0</v>
      </c>
      <c r="N702" s="15">
        <v>0</v>
      </c>
      <c r="O702" s="15">
        <v>0</v>
      </c>
      <c r="P702" s="15">
        <v>0</v>
      </c>
    </row>
    <row r="703" spans="1:16" x14ac:dyDescent="0.25">
      <c r="A703" s="12">
        <v>35227029</v>
      </c>
      <c r="B703" s="13" t="s">
        <v>3591</v>
      </c>
      <c r="C703" s="14" t="s">
        <v>1552</v>
      </c>
      <c r="D703" s="14" t="s">
        <v>3589</v>
      </c>
      <c r="E703" s="14" t="s">
        <v>1554</v>
      </c>
      <c r="F703" s="15">
        <v>1.1886363636363637</v>
      </c>
      <c r="G703" s="15">
        <v>0</v>
      </c>
      <c r="H703" s="15">
        <v>0</v>
      </c>
      <c r="I703" s="15">
        <v>0</v>
      </c>
      <c r="J703" s="15">
        <v>0</v>
      </c>
      <c r="K703" s="15">
        <v>1.1886363636363635</v>
      </c>
      <c r="L703" s="14">
        <v>0</v>
      </c>
      <c r="M703" s="14">
        <v>0</v>
      </c>
      <c r="N703" s="15">
        <v>0</v>
      </c>
      <c r="O703" s="15">
        <v>0</v>
      </c>
      <c r="P703" s="15">
        <v>0</v>
      </c>
    </row>
    <row r="704" spans="1:16" x14ac:dyDescent="0.25">
      <c r="A704" s="12">
        <v>35227030</v>
      </c>
      <c r="B704" s="13" t="s">
        <v>3592</v>
      </c>
      <c r="C704" s="14" t="s">
        <v>1552</v>
      </c>
      <c r="D704" s="14" t="s">
        <v>3589</v>
      </c>
      <c r="E704" s="14" t="s">
        <v>1554</v>
      </c>
      <c r="F704" s="15">
        <v>3.787878787878788E-3</v>
      </c>
      <c r="G704" s="15">
        <v>0</v>
      </c>
      <c r="H704" s="15">
        <v>0</v>
      </c>
      <c r="I704" s="15">
        <v>0</v>
      </c>
      <c r="J704" s="15">
        <v>0</v>
      </c>
      <c r="K704" s="15">
        <v>0</v>
      </c>
      <c r="L704" s="14">
        <v>0</v>
      </c>
      <c r="M704" s="14">
        <v>3.787878787878788E-3</v>
      </c>
      <c r="N704" s="15">
        <v>0</v>
      </c>
      <c r="O704" s="15">
        <v>0</v>
      </c>
      <c r="P704" s="15">
        <v>0</v>
      </c>
    </row>
    <row r="705" spans="1:16" x14ac:dyDescent="0.25">
      <c r="A705" s="12">
        <v>35227031</v>
      </c>
      <c r="B705" s="13" t="s">
        <v>3593</v>
      </c>
      <c r="C705" s="14" t="s">
        <v>1552</v>
      </c>
      <c r="D705" s="14" t="s">
        <v>3589</v>
      </c>
      <c r="E705" s="14" t="s">
        <v>1554</v>
      </c>
      <c r="F705" s="15">
        <v>0.13484848484848486</v>
      </c>
      <c r="G705" s="15">
        <v>0</v>
      </c>
      <c r="H705" s="15">
        <v>0</v>
      </c>
      <c r="I705" s="15">
        <v>0</v>
      </c>
      <c r="J705" s="15">
        <v>0</v>
      </c>
      <c r="K705" s="15">
        <v>0</v>
      </c>
      <c r="L705" s="14">
        <v>0</v>
      </c>
      <c r="M705" s="14">
        <v>0.13484848484848486</v>
      </c>
      <c r="N705" s="15">
        <v>0</v>
      </c>
      <c r="O705" s="15">
        <v>0</v>
      </c>
      <c r="P705" s="15">
        <v>0</v>
      </c>
    </row>
    <row r="706" spans="1:16" x14ac:dyDescent="0.25">
      <c r="A706" s="12">
        <v>35226621</v>
      </c>
      <c r="B706" s="13" t="s">
        <v>3594</v>
      </c>
      <c r="C706" s="14" t="s">
        <v>1552</v>
      </c>
      <c r="D706" s="14" t="s">
        <v>3589</v>
      </c>
      <c r="E706" s="14" t="s">
        <v>1554</v>
      </c>
      <c r="F706" s="15">
        <v>0.55700757575757576</v>
      </c>
      <c r="G706" s="15">
        <v>0</v>
      </c>
      <c r="H706" s="15">
        <v>0</v>
      </c>
      <c r="I706" s="15">
        <v>0</v>
      </c>
      <c r="J706" s="15">
        <v>0</v>
      </c>
      <c r="K706" s="15">
        <v>0</v>
      </c>
      <c r="L706" s="14">
        <v>0</v>
      </c>
      <c r="M706" s="14">
        <v>0</v>
      </c>
      <c r="N706" s="15">
        <v>0.55700757575757576</v>
      </c>
      <c r="O706" s="15">
        <v>0</v>
      </c>
      <c r="P706" s="15">
        <v>0</v>
      </c>
    </row>
    <row r="707" spans="1:16" x14ac:dyDescent="0.25">
      <c r="A707" s="12">
        <v>35226622</v>
      </c>
      <c r="B707" s="13" t="s">
        <v>3595</v>
      </c>
      <c r="C707" s="14" t="s">
        <v>1552</v>
      </c>
      <c r="D707" s="14" t="s">
        <v>3589</v>
      </c>
      <c r="E707" s="14" t="s">
        <v>1554</v>
      </c>
      <c r="F707" s="15">
        <v>0.87840909090909092</v>
      </c>
      <c r="G707" s="15">
        <v>0</v>
      </c>
      <c r="H707" s="15">
        <v>0</v>
      </c>
      <c r="I707" s="15">
        <v>0</v>
      </c>
      <c r="J707" s="15">
        <v>0</v>
      </c>
      <c r="K707" s="15">
        <v>0</v>
      </c>
      <c r="L707" s="14">
        <v>0</v>
      </c>
      <c r="M707" s="14">
        <v>0</v>
      </c>
      <c r="N707" s="15">
        <v>0</v>
      </c>
      <c r="O707" s="15">
        <v>0.87840909090909092</v>
      </c>
      <c r="P707" s="15">
        <v>0</v>
      </c>
    </row>
    <row r="708" spans="1:16" x14ac:dyDescent="0.25">
      <c r="A708" s="12">
        <v>35226623</v>
      </c>
      <c r="B708" s="13" t="s">
        <v>3596</v>
      </c>
      <c r="C708" s="14" t="s">
        <v>1552</v>
      </c>
      <c r="D708" s="14" t="s">
        <v>3589</v>
      </c>
      <c r="E708" s="14" t="s">
        <v>1554</v>
      </c>
      <c r="F708" s="15">
        <v>1.2952651515151514</v>
      </c>
      <c r="G708" s="15">
        <v>0</v>
      </c>
      <c r="H708" s="15">
        <v>0</v>
      </c>
      <c r="I708" s="15">
        <v>0</v>
      </c>
      <c r="J708" s="15">
        <v>0</v>
      </c>
      <c r="K708" s="15">
        <v>0</v>
      </c>
      <c r="L708" s="14">
        <v>0</v>
      </c>
      <c r="M708" s="14">
        <v>0</v>
      </c>
      <c r="N708" s="15">
        <v>0</v>
      </c>
      <c r="O708" s="15">
        <v>1.2952651515151514</v>
      </c>
      <c r="P708" s="15">
        <v>0</v>
      </c>
    </row>
    <row r="709" spans="1:16" x14ac:dyDescent="0.25">
      <c r="A709" s="12">
        <v>35226624</v>
      </c>
      <c r="B709" s="13" t="s">
        <v>3597</v>
      </c>
      <c r="C709" s="14" t="s">
        <v>1552</v>
      </c>
      <c r="D709" s="14" t="s">
        <v>3589</v>
      </c>
      <c r="E709" s="14" t="s">
        <v>1554</v>
      </c>
      <c r="F709" s="15">
        <v>0.70587121212121207</v>
      </c>
      <c r="G709" s="15">
        <v>0</v>
      </c>
      <c r="H709" s="15">
        <v>0</v>
      </c>
      <c r="I709" s="15">
        <v>0</v>
      </c>
      <c r="J709" s="15">
        <v>0</v>
      </c>
      <c r="K709" s="15">
        <v>0.70587121212121218</v>
      </c>
      <c r="L709" s="14">
        <v>0</v>
      </c>
      <c r="M709" s="14">
        <v>0</v>
      </c>
      <c r="N709" s="15">
        <v>0</v>
      </c>
      <c r="O709" s="15">
        <v>0</v>
      </c>
      <c r="P709" s="15">
        <v>0</v>
      </c>
    </row>
    <row r="710" spans="1:16" x14ac:dyDescent="0.25">
      <c r="A710" s="12">
        <v>35236437</v>
      </c>
      <c r="B710" s="13" t="s">
        <v>3598</v>
      </c>
      <c r="C710" s="14" t="s">
        <v>1552</v>
      </c>
      <c r="D710" s="14" t="s">
        <v>3589</v>
      </c>
      <c r="E710" s="14" t="s">
        <v>1554</v>
      </c>
      <c r="F710" s="15">
        <v>0.38030303030303031</v>
      </c>
      <c r="G710" s="15">
        <v>0</v>
      </c>
      <c r="H710" s="15">
        <v>0</v>
      </c>
      <c r="I710" s="15">
        <v>0</v>
      </c>
      <c r="J710" s="15">
        <v>0</v>
      </c>
      <c r="K710" s="15">
        <v>0.38030303030303025</v>
      </c>
      <c r="L710" s="14">
        <v>0</v>
      </c>
      <c r="M710" s="14">
        <v>0</v>
      </c>
      <c r="N710" s="15">
        <v>0</v>
      </c>
      <c r="O710" s="15">
        <v>0</v>
      </c>
      <c r="P710" s="15">
        <v>0</v>
      </c>
    </row>
    <row r="711" spans="1:16" x14ac:dyDescent="0.25">
      <c r="A711" s="12">
        <v>35236438</v>
      </c>
      <c r="B711" s="13" t="s">
        <v>3599</v>
      </c>
      <c r="C711" s="14" t="s">
        <v>1552</v>
      </c>
      <c r="D711" s="14" t="s">
        <v>3589</v>
      </c>
      <c r="E711" s="14" t="s">
        <v>1554</v>
      </c>
      <c r="F711" s="15">
        <v>0.51969696969696966</v>
      </c>
      <c r="G711" s="15">
        <v>0</v>
      </c>
      <c r="H711" s="15">
        <v>0</v>
      </c>
      <c r="I711" s="15">
        <v>0</v>
      </c>
      <c r="J711" s="15">
        <v>0</v>
      </c>
      <c r="K711" s="15">
        <v>0.51969696969696977</v>
      </c>
      <c r="L711" s="14">
        <v>0</v>
      </c>
      <c r="M711" s="14">
        <v>0</v>
      </c>
      <c r="N711" s="15">
        <v>0</v>
      </c>
      <c r="O711" s="15">
        <v>0</v>
      </c>
      <c r="P711" s="15">
        <v>0</v>
      </c>
    </row>
    <row r="712" spans="1:16" x14ac:dyDescent="0.25">
      <c r="A712" s="12">
        <v>35192281</v>
      </c>
      <c r="B712" s="13" t="s">
        <v>3600</v>
      </c>
      <c r="C712" s="14" t="s">
        <v>1552</v>
      </c>
      <c r="D712" s="14" t="s">
        <v>3589</v>
      </c>
      <c r="E712" s="14" t="s">
        <v>1554</v>
      </c>
      <c r="F712" s="15">
        <v>0.51249999999999996</v>
      </c>
      <c r="G712" s="15">
        <v>0</v>
      </c>
      <c r="H712" s="15">
        <v>0</v>
      </c>
      <c r="I712" s="15">
        <v>0</v>
      </c>
      <c r="J712" s="15">
        <v>0</v>
      </c>
      <c r="K712" s="15">
        <v>0.51249999999999996</v>
      </c>
      <c r="L712" s="14">
        <v>0</v>
      </c>
      <c r="M712" s="14">
        <v>0</v>
      </c>
      <c r="N712" s="15">
        <v>0</v>
      </c>
      <c r="O712" s="15">
        <v>0</v>
      </c>
      <c r="P712" s="15">
        <v>0</v>
      </c>
    </row>
    <row r="713" spans="1:16" x14ac:dyDescent="0.25">
      <c r="A713" s="12">
        <v>35301110</v>
      </c>
      <c r="B713" s="13" t="s">
        <v>3602</v>
      </c>
      <c r="C713" s="14" t="s">
        <v>1552</v>
      </c>
      <c r="D713" s="14" t="s">
        <v>3589</v>
      </c>
      <c r="E713" s="14" t="s">
        <v>1554</v>
      </c>
      <c r="F713" s="15">
        <v>0.40321969696969695</v>
      </c>
      <c r="G713" s="15">
        <v>0</v>
      </c>
      <c r="H713" s="15">
        <v>0</v>
      </c>
      <c r="I713" s="15">
        <v>0</v>
      </c>
      <c r="J713" s="15">
        <v>0</v>
      </c>
      <c r="K713" s="15">
        <v>0</v>
      </c>
      <c r="L713" s="14">
        <v>0</v>
      </c>
      <c r="M713" s="14">
        <v>0</v>
      </c>
      <c r="N713" s="15">
        <v>0</v>
      </c>
      <c r="O713" s="15">
        <v>0.40321969696969695</v>
      </c>
      <c r="P713" s="15">
        <v>0</v>
      </c>
    </row>
    <row r="714" spans="1:16" x14ac:dyDescent="0.25">
      <c r="A714" s="12">
        <v>74022387</v>
      </c>
      <c r="B714" s="13" t="s">
        <v>3603</v>
      </c>
      <c r="C714" s="14" t="s">
        <v>1552</v>
      </c>
      <c r="D714" s="14" t="s">
        <v>1665</v>
      </c>
      <c r="E714" s="14" t="s">
        <v>1554</v>
      </c>
      <c r="F714" s="15">
        <v>3.9700757575757577</v>
      </c>
      <c r="G714" s="15">
        <v>0</v>
      </c>
      <c r="H714" s="15">
        <v>3.9700757575757564</v>
      </c>
      <c r="I714" s="15">
        <v>0</v>
      </c>
      <c r="J714" s="15">
        <v>0</v>
      </c>
      <c r="K714" s="15">
        <v>0</v>
      </c>
      <c r="L714" s="14">
        <v>0</v>
      </c>
      <c r="M714" s="14">
        <v>0</v>
      </c>
      <c r="N714" s="15">
        <v>0</v>
      </c>
      <c r="O714" s="15">
        <v>0</v>
      </c>
      <c r="P714" s="15">
        <v>0</v>
      </c>
    </row>
    <row r="715" spans="1:16" x14ac:dyDescent="0.25">
      <c r="A715" s="12">
        <v>35174479</v>
      </c>
      <c r="B715" s="13" t="s">
        <v>3605</v>
      </c>
      <c r="C715" s="14" t="s">
        <v>1552</v>
      </c>
      <c r="D715" s="14" t="s">
        <v>1665</v>
      </c>
      <c r="E715" s="14" t="s">
        <v>1554</v>
      </c>
      <c r="F715" s="15">
        <v>3.9600378787878787</v>
      </c>
      <c r="G715" s="15">
        <v>0</v>
      </c>
      <c r="H715" s="15">
        <v>0</v>
      </c>
      <c r="I715" s="15">
        <v>0</v>
      </c>
      <c r="J715" s="15">
        <v>0</v>
      </c>
      <c r="K715" s="15">
        <v>0</v>
      </c>
      <c r="L715" s="14">
        <v>0</v>
      </c>
      <c r="M715" s="14">
        <v>0</v>
      </c>
      <c r="N715" s="15">
        <v>3.9600378787878787</v>
      </c>
      <c r="O715" s="15">
        <v>0</v>
      </c>
      <c r="P715" s="15">
        <v>0</v>
      </c>
    </row>
    <row r="716" spans="1:16" x14ac:dyDescent="0.25">
      <c r="A716" s="12">
        <v>35219098</v>
      </c>
      <c r="B716" s="13" t="s">
        <v>3607</v>
      </c>
      <c r="C716" s="14" t="s">
        <v>1552</v>
      </c>
      <c r="D716" s="14" t="s">
        <v>3608</v>
      </c>
      <c r="E716" s="14" t="s">
        <v>1554</v>
      </c>
      <c r="F716" s="15">
        <v>0.62424242424242427</v>
      </c>
      <c r="G716" s="15">
        <v>0</v>
      </c>
      <c r="H716" s="15">
        <v>0</v>
      </c>
      <c r="I716" s="15">
        <v>0</v>
      </c>
      <c r="J716" s="15">
        <v>0</v>
      </c>
      <c r="K716" s="15">
        <v>0.62424242424242438</v>
      </c>
      <c r="L716" s="14">
        <v>0</v>
      </c>
      <c r="M716" s="14">
        <v>0</v>
      </c>
      <c r="N716" s="15">
        <v>0</v>
      </c>
      <c r="O716" s="15">
        <v>0</v>
      </c>
      <c r="P716" s="15">
        <v>0</v>
      </c>
    </row>
    <row r="717" spans="1:16" x14ac:dyDescent="0.25">
      <c r="A717" s="12">
        <v>35229119</v>
      </c>
      <c r="B717" s="13" t="s">
        <v>3609</v>
      </c>
      <c r="C717" s="14" t="s">
        <v>1552</v>
      </c>
      <c r="D717" s="14" t="s">
        <v>3608</v>
      </c>
      <c r="E717" s="14" t="s">
        <v>1554</v>
      </c>
      <c r="F717" s="15">
        <v>5.4924242424242422E-3</v>
      </c>
      <c r="G717" s="15">
        <v>0</v>
      </c>
      <c r="H717" s="15">
        <v>0</v>
      </c>
      <c r="I717" s="15">
        <v>0</v>
      </c>
      <c r="J717" s="15">
        <v>0</v>
      </c>
      <c r="K717" s="15">
        <v>5.4924242424242422E-3</v>
      </c>
      <c r="L717" s="14">
        <v>0</v>
      </c>
      <c r="M717" s="14">
        <v>0</v>
      </c>
      <c r="N717" s="15">
        <v>0</v>
      </c>
      <c r="O717" s="15">
        <v>0</v>
      </c>
      <c r="P717" s="15">
        <v>0</v>
      </c>
    </row>
    <row r="718" spans="1:16" x14ac:dyDescent="0.25">
      <c r="A718" s="12">
        <v>35236439</v>
      </c>
      <c r="B718" s="13" t="s">
        <v>3616</v>
      </c>
      <c r="C718" s="14" t="s">
        <v>1552</v>
      </c>
      <c r="D718" s="14" t="s">
        <v>1665</v>
      </c>
      <c r="E718" s="14" t="s">
        <v>1554</v>
      </c>
      <c r="F718" s="15">
        <v>0.17613636363636365</v>
      </c>
      <c r="G718" s="15">
        <v>0</v>
      </c>
      <c r="H718" s="15">
        <v>0</v>
      </c>
      <c r="I718" s="15">
        <v>0</v>
      </c>
      <c r="J718" s="15">
        <v>0</v>
      </c>
      <c r="K718" s="15">
        <v>8.8068181818181809E-2</v>
      </c>
      <c r="L718" s="14">
        <v>8.8068181818181837E-2</v>
      </c>
      <c r="M718" s="14">
        <v>0</v>
      </c>
      <c r="N718" s="15">
        <v>0</v>
      </c>
      <c r="O718" s="15">
        <v>0</v>
      </c>
      <c r="P718" s="15">
        <v>0</v>
      </c>
    </row>
    <row r="719" spans="1:16" x14ac:dyDescent="0.25">
      <c r="A719" s="12">
        <v>35234862</v>
      </c>
      <c r="B719" s="13" t="s">
        <v>3620</v>
      </c>
      <c r="C719" s="14" t="s">
        <v>1552</v>
      </c>
      <c r="D719" s="14" t="s">
        <v>1665</v>
      </c>
      <c r="E719" s="14" t="s">
        <v>1554</v>
      </c>
      <c r="F719" s="15">
        <v>3.787878787878788E-3</v>
      </c>
      <c r="G719" s="15">
        <v>0</v>
      </c>
      <c r="H719" s="15">
        <v>0</v>
      </c>
      <c r="I719" s="15">
        <v>0</v>
      </c>
      <c r="J719" s="15">
        <v>0</v>
      </c>
      <c r="K719" s="15">
        <v>0</v>
      </c>
      <c r="L719" s="14">
        <v>0</v>
      </c>
      <c r="M719" s="14">
        <v>0.12689393939393939</v>
      </c>
      <c r="N719" s="15">
        <v>0</v>
      </c>
      <c r="O719" s="15">
        <v>0</v>
      </c>
      <c r="P719" s="15">
        <v>0</v>
      </c>
    </row>
    <row r="720" spans="1:16" x14ac:dyDescent="0.25">
      <c r="A720" s="12">
        <v>35137593</v>
      </c>
      <c r="B720" s="13" t="s">
        <v>3622</v>
      </c>
      <c r="C720" s="14" t="s">
        <v>1552</v>
      </c>
      <c r="D720" s="14" t="s">
        <v>1656</v>
      </c>
      <c r="E720" s="14" t="s">
        <v>1554</v>
      </c>
      <c r="F720" s="15">
        <v>1.3785984848484849</v>
      </c>
      <c r="G720" s="15">
        <v>0</v>
      </c>
      <c r="H720" s="15">
        <v>0</v>
      </c>
      <c r="I720" s="15">
        <v>0</v>
      </c>
      <c r="J720" s="15">
        <v>0</v>
      </c>
      <c r="K720" s="15">
        <v>1.3785984848484847</v>
      </c>
      <c r="L720" s="14">
        <v>0</v>
      </c>
      <c r="M720" s="14">
        <v>0</v>
      </c>
      <c r="N720" s="15">
        <v>0</v>
      </c>
      <c r="O720" s="15">
        <v>0</v>
      </c>
      <c r="P720" s="15">
        <v>0</v>
      </c>
    </row>
    <row r="721" spans="1:16" x14ac:dyDescent="0.25">
      <c r="A721" s="12">
        <v>35137596</v>
      </c>
      <c r="B721" s="13" t="s">
        <v>3623</v>
      </c>
      <c r="C721" s="14" t="s">
        <v>1552</v>
      </c>
      <c r="D721" s="14" t="s">
        <v>1656</v>
      </c>
      <c r="E721" s="14" t="s">
        <v>1554</v>
      </c>
      <c r="F721" s="15">
        <v>1.0115530303030302</v>
      </c>
      <c r="G721" s="15">
        <v>0</v>
      </c>
      <c r="H721" s="15">
        <v>0</v>
      </c>
      <c r="I721" s="15">
        <v>0</v>
      </c>
      <c r="J721" s="15">
        <v>0</v>
      </c>
      <c r="K721" s="15">
        <v>1.0115530303030305</v>
      </c>
      <c r="L721" s="14">
        <v>0</v>
      </c>
      <c r="M721" s="14">
        <v>0</v>
      </c>
      <c r="N721" s="15">
        <v>0</v>
      </c>
      <c r="O721" s="15">
        <v>0</v>
      </c>
      <c r="P721" s="15">
        <v>0</v>
      </c>
    </row>
    <row r="722" spans="1:16" x14ac:dyDescent="0.25">
      <c r="A722" s="12">
        <v>35217267</v>
      </c>
      <c r="B722" s="13" t="s">
        <v>3624</v>
      </c>
      <c r="C722" s="14" t="s">
        <v>583</v>
      </c>
      <c r="D722" s="14" t="s">
        <v>3625</v>
      </c>
      <c r="E722" s="14" t="s">
        <v>585</v>
      </c>
      <c r="F722" s="15">
        <v>0.93977272727272732</v>
      </c>
      <c r="G722" s="15">
        <v>0</v>
      </c>
      <c r="H722" s="15">
        <v>0</v>
      </c>
      <c r="I722" s="15">
        <v>0</v>
      </c>
      <c r="J722" s="15">
        <v>0.9397727272727272</v>
      </c>
      <c r="K722" s="15">
        <v>0</v>
      </c>
      <c r="L722" s="14">
        <v>0</v>
      </c>
      <c r="M722" s="14">
        <v>0</v>
      </c>
      <c r="N722" s="15">
        <v>0</v>
      </c>
      <c r="O722" s="15">
        <v>0</v>
      </c>
      <c r="P722" s="15">
        <v>0</v>
      </c>
    </row>
    <row r="723" spans="1:16" x14ac:dyDescent="0.25">
      <c r="A723" s="12">
        <v>35226858</v>
      </c>
      <c r="B723" s="13" t="s">
        <v>3631</v>
      </c>
      <c r="C723" s="14" t="s">
        <v>1552</v>
      </c>
      <c r="D723" s="14" t="s">
        <v>1665</v>
      </c>
      <c r="E723" s="14" t="s">
        <v>1554</v>
      </c>
      <c r="F723" s="15">
        <v>0.36</v>
      </c>
      <c r="G723" s="15">
        <v>0</v>
      </c>
      <c r="H723" s="15">
        <v>0</v>
      </c>
      <c r="I723" s="15">
        <v>0</v>
      </c>
      <c r="J723" s="15">
        <v>0</v>
      </c>
      <c r="K723" s="15">
        <v>0</v>
      </c>
      <c r="L723" s="14">
        <v>0</v>
      </c>
      <c r="M723" s="14">
        <v>0</v>
      </c>
      <c r="N723" s="15">
        <v>0</v>
      </c>
      <c r="O723" s="15">
        <v>0.36</v>
      </c>
      <c r="P723" s="15">
        <v>0</v>
      </c>
    </row>
    <row r="724" spans="1:16" x14ac:dyDescent="0.25">
      <c r="A724" s="12">
        <v>35226859</v>
      </c>
      <c r="B724" s="13" t="s">
        <v>3632</v>
      </c>
      <c r="C724" s="14" t="s">
        <v>1552</v>
      </c>
      <c r="D724" s="14" t="s">
        <v>1665</v>
      </c>
      <c r="E724" s="14" t="s">
        <v>1554</v>
      </c>
      <c r="F724" s="15">
        <v>0.87992424242424239</v>
      </c>
      <c r="G724" s="15">
        <v>0</v>
      </c>
      <c r="H724" s="15">
        <v>0</v>
      </c>
      <c r="I724" s="15">
        <v>0</v>
      </c>
      <c r="J724" s="15">
        <v>0</v>
      </c>
      <c r="K724" s="15">
        <v>0</v>
      </c>
      <c r="L724" s="14">
        <v>0</v>
      </c>
      <c r="M724" s="14">
        <v>0</v>
      </c>
      <c r="N724" s="15">
        <v>0</v>
      </c>
      <c r="O724" s="15">
        <v>0.87992424242424239</v>
      </c>
      <c r="P724" s="15">
        <v>0</v>
      </c>
    </row>
    <row r="725" spans="1:16" x14ac:dyDescent="0.25">
      <c r="A725" s="12">
        <v>35226861</v>
      </c>
      <c r="B725" s="13" t="s">
        <v>3633</v>
      </c>
      <c r="C725" s="14" t="s">
        <v>1552</v>
      </c>
      <c r="D725" s="14" t="s">
        <v>1665</v>
      </c>
      <c r="E725" s="14" t="s">
        <v>1554</v>
      </c>
      <c r="F725" s="15">
        <v>0.8160984848484848</v>
      </c>
      <c r="G725" s="15">
        <v>0</v>
      </c>
      <c r="H725" s="15">
        <v>0</v>
      </c>
      <c r="I725" s="15">
        <v>0</v>
      </c>
      <c r="J725" s="15">
        <v>0</v>
      </c>
      <c r="K725" s="15">
        <v>0.81609848484848491</v>
      </c>
      <c r="L725" s="14">
        <v>0</v>
      </c>
      <c r="M725" s="14">
        <v>0</v>
      </c>
      <c r="N725" s="15">
        <v>0</v>
      </c>
      <c r="O725" s="15">
        <v>0</v>
      </c>
      <c r="P725" s="15">
        <v>0</v>
      </c>
    </row>
    <row r="726" spans="1:16" x14ac:dyDescent="0.25">
      <c r="A726" s="12">
        <v>35226862</v>
      </c>
      <c r="B726" s="13" t="s">
        <v>3634</v>
      </c>
      <c r="C726" s="14" t="s">
        <v>1552</v>
      </c>
      <c r="D726" s="14" t="s">
        <v>1665</v>
      </c>
      <c r="E726" s="14" t="s">
        <v>1554</v>
      </c>
      <c r="F726" s="15">
        <v>0.71325757575757576</v>
      </c>
      <c r="G726" s="15">
        <v>0</v>
      </c>
      <c r="H726" s="15">
        <v>0</v>
      </c>
      <c r="I726" s="15">
        <v>0</v>
      </c>
      <c r="J726" s="15">
        <v>0</v>
      </c>
      <c r="K726" s="15">
        <v>0.53579545454545463</v>
      </c>
      <c r="L726" s="14">
        <v>0</v>
      </c>
      <c r="M726" s="14">
        <v>0.17746212121212121</v>
      </c>
      <c r="N726" s="15">
        <v>0</v>
      </c>
      <c r="O726" s="15">
        <v>0</v>
      </c>
      <c r="P726" s="15">
        <v>0</v>
      </c>
    </row>
    <row r="727" spans="1:16" x14ac:dyDescent="0.25">
      <c r="A727" s="12">
        <v>35226863</v>
      </c>
      <c r="B727" s="13" t="s">
        <v>3635</v>
      </c>
      <c r="C727" s="14" t="s">
        <v>1552</v>
      </c>
      <c r="D727" s="14" t="s">
        <v>1665</v>
      </c>
      <c r="E727" s="14" t="s">
        <v>1554</v>
      </c>
      <c r="F727" s="15">
        <v>0.52821969696969695</v>
      </c>
      <c r="G727" s="15">
        <v>0</v>
      </c>
      <c r="H727" s="15">
        <v>0</v>
      </c>
      <c r="I727" s="15">
        <v>0</v>
      </c>
      <c r="J727" s="15">
        <v>0</v>
      </c>
      <c r="K727" s="15">
        <v>0.52821969696969695</v>
      </c>
      <c r="L727" s="14">
        <v>0</v>
      </c>
      <c r="M727" s="14">
        <v>0</v>
      </c>
      <c r="N727" s="15">
        <v>0</v>
      </c>
      <c r="O727" s="15">
        <v>0</v>
      </c>
      <c r="P727" s="15">
        <v>0</v>
      </c>
    </row>
    <row r="728" spans="1:16" x14ac:dyDescent="0.25">
      <c r="A728" s="12">
        <v>35226864</v>
      </c>
      <c r="B728" s="13" t="s">
        <v>3636</v>
      </c>
      <c r="C728" s="14" t="s">
        <v>1552</v>
      </c>
      <c r="D728" s="14" t="s">
        <v>1665</v>
      </c>
      <c r="E728" s="14" t="s">
        <v>1554</v>
      </c>
      <c r="F728" s="15">
        <v>0.36477272727272725</v>
      </c>
      <c r="G728" s="15">
        <v>0</v>
      </c>
      <c r="H728" s="15">
        <v>0</v>
      </c>
      <c r="I728" s="15">
        <v>0</v>
      </c>
      <c r="J728" s="15">
        <v>0</v>
      </c>
      <c r="K728" s="15">
        <v>0.36477272727272725</v>
      </c>
      <c r="L728" s="14">
        <v>0</v>
      </c>
      <c r="M728" s="14">
        <v>0</v>
      </c>
      <c r="N728" s="15">
        <v>0</v>
      </c>
      <c r="O728" s="15">
        <v>0</v>
      </c>
      <c r="P728" s="15">
        <v>0</v>
      </c>
    </row>
    <row r="729" spans="1:16" x14ac:dyDescent="0.25">
      <c r="A729" s="12">
        <v>35226865</v>
      </c>
      <c r="B729" s="13" t="s">
        <v>3637</v>
      </c>
      <c r="C729" s="14" t="s">
        <v>1552</v>
      </c>
      <c r="D729" s="14" t="s">
        <v>1665</v>
      </c>
      <c r="E729" s="14" t="s">
        <v>1554</v>
      </c>
      <c r="F729" s="15">
        <v>0.23446969696969697</v>
      </c>
      <c r="G729" s="15">
        <v>0</v>
      </c>
      <c r="H729" s="15">
        <v>0</v>
      </c>
      <c r="I729" s="15">
        <v>0</v>
      </c>
      <c r="J729" s="15">
        <v>0</v>
      </c>
      <c r="K729" s="15">
        <v>0.23446969696969697</v>
      </c>
      <c r="L729" s="14">
        <v>0</v>
      </c>
      <c r="M729" s="14">
        <v>0</v>
      </c>
      <c r="N729" s="15">
        <v>0</v>
      </c>
      <c r="O729" s="15">
        <v>0</v>
      </c>
      <c r="P729" s="15">
        <v>0</v>
      </c>
    </row>
    <row r="730" spans="1:16" x14ac:dyDescent="0.25">
      <c r="A730" s="12">
        <v>35226866</v>
      </c>
      <c r="B730" s="13" t="s">
        <v>3638</v>
      </c>
      <c r="C730" s="14" t="s">
        <v>1552</v>
      </c>
      <c r="D730" s="14" t="s">
        <v>1665</v>
      </c>
      <c r="E730" s="14" t="s">
        <v>1554</v>
      </c>
      <c r="F730" s="15">
        <v>0.56439393939393945</v>
      </c>
      <c r="G730" s="15">
        <v>0</v>
      </c>
      <c r="H730" s="15">
        <v>0</v>
      </c>
      <c r="I730" s="15">
        <v>0</v>
      </c>
      <c r="J730" s="15">
        <v>0</v>
      </c>
      <c r="K730" s="15">
        <v>0.56439393939393945</v>
      </c>
      <c r="L730" s="14">
        <v>0</v>
      </c>
      <c r="M730" s="14">
        <v>0</v>
      </c>
      <c r="N730" s="15">
        <v>0</v>
      </c>
      <c r="O730" s="15">
        <v>0</v>
      </c>
      <c r="P730" s="15">
        <v>0</v>
      </c>
    </row>
    <row r="731" spans="1:16" x14ac:dyDescent="0.25">
      <c r="A731" s="12">
        <v>35226870</v>
      </c>
      <c r="B731" s="13" t="s">
        <v>3639</v>
      </c>
      <c r="C731" s="14" t="s">
        <v>1552</v>
      </c>
      <c r="D731" s="14" t="s">
        <v>1665</v>
      </c>
      <c r="E731" s="14" t="s">
        <v>1554</v>
      </c>
      <c r="F731" s="15">
        <v>0.35568181818181815</v>
      </c>
      <c r="G731" s="15">
        <v>0</v>
      </c>
      <c r="H731" s="15">
        <v>0</v>
      </c>
      <c r="I731" s="15">
        <v>0</v>
      </c>
      <c r="J731" s="15">
        <v>0</v>
      </c>
      <c r="K731" s="15">
        <v>0.35568181818181821</v>
      </c>
      <c r="L731" s="14">
        <v>0</v>
      </c>
      <c r="M731" s="14">
        <v>0</v>
      </c>
      <c r="N731" s="15">
        <v>0</v>
      </c>
      <c r="O731" s="15">
        <v>0</v>
      </c>
      <c r="P731" s="15">
        <v>0</v>
      </c>
    </row>
    <row r="732" spans="1:16" x14ac:dyDescent="0.25">
      <c r="A732" s="12">
        <v>35226871</v>
      </c>
      <c r="B732" s="13" t="s">
        <v>3640</v>
      </c>
      <c r="C732" s="14" t="s">
        <v>1552</v>
      </c>
      <c r="D732" s="14" t="s">
        <v>1665</v>
      </c>
      <c r="E732" s="14" t="s">
        <v>1554</v>
      </c>
      <c r="F732" s="15">
        <v>0.39659090909090911</v>
      </c>
      <c r="G732" s="15">
        <v>0</v>
      </c>
      <c r="H732" s="15">
        <v>0</v>
      </c>
      <c r="I732" s="15">
        <v>0</v>
      </c>
      <c r="J732" s="15">
        <v>0.39659090909090905</v>
      </c>
      <c r="K732" s="15">
        <v>0</v>
      </c>
      <c r="L732" s="14">
        <v>0</v>
      </c>
      <c r="M732" s="14">
        <v>0</v>
      </c>
      <c r="N732" s="15">
        <v>0</v>
      </c>
      <c r="O732" s="15">
        <v>0</v>
      </c>
      <c r="P732" s="15">
        <v>0</v>
      </c>
    </row>
    <row r="733" spans="1:16" x14ac:dyDescent="0.25">
      <c r="A733" s="12">
        <v>35226872</v>
      </c>
      <c r="B733" s="13" t="s">
        <v>3641</v>
      </c>
      <c r="C733" s="14" t="s">
        <v>1552</v>
      </c>
      <c r="D733" s="14" t="s">
        <v>1665</v>
      </c>
      <c r="E733" s="14" t="s">
        <v>1554</v>
      </c>
      <c r="F733" s="15">
        <v>0.21117424242424243</v>
      </c>
      <c r="G733" s="15">
        <v>0</v>
      </c>
      <c r="H733" s="15">
        <v>0</v>
      </c>
      <c r="I733" s="15">
        <v>0</v>
      </c>
      <c r="J733" s="15">
        <v>0</v>
      </c>
      <c r="K733" s="15">
        <v>0.21117424242424243</v>
      </c>
      <c r="L733" s="14">
        <v>0</v>
      </c>
      <c r="M733" s="14">
        <v>0</v>
      </c>
      <c r="N733" s="15">
        <v>0</v>
      </c>
      <c r="O733" s="15">
        <v>0</v>
      </c>
      <c r="P733" s="15">
        <v>0</v>
      </c>
    </row>
    <row r="734" spans="1:16" x14ac:dyDescent="0.25">
      <c r="A734" s="12">
        <v>35227010</v>
      </c>
      <c r="B734" s="13" t="s">
        <v>3649</v>
      </c>
      <c r="C734" s="14" t="s">
        <v>1552</v>
      </c>
      <c r="D734" s="14" t="s">
        <v>1665</v>
      </c>
      <c r="E734" s="14" t="s">
        <v>1554</v>
      </c>
      <c r="F734" s="15">
        <v>9.1477272727272727E-2</v>
      </c>
      <c r="G734" s="15">
        <v>0</v>
      </c>
      <c r="H734" s="15">
        <v>0</v>
      </c>
      <c r="I734" s="15">
        <v>0</v>
      </c>
      <c r="J734" s="15">
        <v>0</v>
      </c>
      <c r="K734" s="15">
        <v>9.1477272727272727E-2</v>
      </c>
      <c r="L734" s="14">
        <v>0</v>
      </c>
      <c r="M734" s="14">
        <v>0</v>
      </c>
      <c r="N734" s="15">
        <v>0</v>
      </c>
      <c r="O734" s="15">
        <v>0</v>
      </c>
      <c r="P734" s="15">
        <v>0</v>
      </c>
    </row>
    <row r="735" spans="1:16" x14ac:dyDescent="0.25">
      <c r="A735" s="12">
        <v>35227013</v>
      </c>
      <c r="B735" s="13" t="s">
        <v>3650</v>
      </c>
      <c r="C735" s="14" t="s">
        <v>1552</v>
      </c>
      <c r="D735" s="14" t="s">
        <v>1665</v>
      </c>
      <c r="E735" s="14" t="s">
        <v>1554</v>
      </c>
      <c r="F735" s="15">
        <v>4.1856060606060605E-2</v>
      </c>
      <c r="G735" s="15">
        <v>0</v>
      </c>
      <c r="H735" s="15">
        <v>0</v>
      </c>
      <c r="I735" s="15">
        <v>0</v>
      </c>
      <c r="J735" s="15">
        <v>0</v>
      </c>
      <c r="K735" s="15">
        <v>4.1856060606060605E-2</v>
      </c>
      <c r="L735" s="14">
        <v>0</v>
      </c>
      <c r="M735" s="14">
        <v>0</v>
      </c>
      <c r="N735" s="15">
        <v>0</v>
      </c>
      <c r="O735" s="15">
        <v>0</v>
      </c>
      <c r="P735" s="15">
        <v>0</v>
      </c>
    </row>
    <row r="736" spans="1:16" x14ac:dyDescent="0.25">
      <c r="A736" s="12">
        <v>35227015</v>
      </c>
      <c r="B736" s="13" t="s">
        <v>3651</v>
      </c>
      <c r="C736" s="14" t="s">
        <v>1552</v>
      </c>
      <c r="D736" s="14" t="s">
        <v>1665</v>
      </c>
      <c r="E736" s="14" t="s">
        <v>1554</v>
      </c>
      <c r="F736" s="15">
        <v>0.79374999999999996</v>
      </c>
      <c r="G736" s="15">
        <v>0</v>
      </c>
      <c r="H736" s="15">
        <v>0</v>
      </c>
      <c r="I736" s="15">
        <v>0</v>
      </c>
      <c r="J736" s="15">
        <v>0</v>
      </c>
      <c r="K736" s="15">
        <v>0</v>
      </c>
      <c r="L736" s="14">
        <v>0</v>
      </c>
      <c r="M736" s="14">
        <v>0.79374999999999996</v>
      </c>
      <c r="N736" s="15">
        <v>0</v>
      </c>
      <c r="O736" s="15">
        <v>0</v>
      </c>
      <c r="P736" s="15">
        <v>0</v>
      </c>
    </row>
    <row r="737" spans="1:16" x14ac:dyDescent="0.25">
      <c r="A737" s="12">
        <v>35227018</v>
      </c>
      <c r="B737" s="13" t="s">
        <v>3652</v>
      </c>
      <c r="C737" s="14" t="s">
        <v>1552</v>
      </c>
      <c r="D737" s="14" t="s">
        <v>1665</v>
      </c>
      <c r="E737" s="14" t="s">
        <v>1554</v>
      </c>
      <c r="F737" s="15">
        <v>1.165719696969697</v>
      </c>
      <c r="G737" s="15">
        <v>0</v>
      </c>
      <c r="H737" s="15">
        <v>0</v>
      </c>
      <c r="I737" s="15">
        <v>0</v>
      </c>
      <c r="J737" s="15">
        <v>0</v>
      </c>
      <c r="K737" s="15">
        <v>1.1657196969696972</v>
      </c>
      <c r="L737" s="14">
        <v>0</v>
      </c>
      <c r="M737" s="14">
        <v>0</v>
      </c>
      <c r="N737" s="15">
        <v>0</v>
      </c>
      <c r="O737" s="15">
        <v>0</v>
      </c>
      <c r="P737" s="15">
        <v>0</v>
      </c>
    </row>
    <row r="738" spans="1:16" x14ac:dyDescent="0.25">
      <c r="A738" s="12">
        <v>35227021</v>
      </c>
      <c r="B738" s="13" t="s">
        <v>3653</v>
      </c>
      <c r="C738" s="14" t="s">
        <v>1552</v>
      </c>
      <c r="D738" s="14" t="s">
        <v>1665</v>
      </c>
      <c r="E738" s="14" t="s">
        <v>1554</v>
      </c>
      <c r="F738" s="15">
        <v>0.35946969696969699</v>
      </c>
      <c r="G738" s="15">
        <v>0</v>
      </c>
      <c r="H738" s="15">
        <v>0</v>
      </c>
      <c r="I738" s="15">
        <v>0</v>
      </c>
      <c r="J738" s="15">
        <v>0</v>
      </c>
      <c r="K738" s="15">
        <v>0.35946969696969699</v>
      </c>
      <c r="L738" s="14">
        <v>0</v>
      </c>
      <c r="M738" s="14">
        <v>0</v>
      </c>
      <c r="N738" s="15">
        <v>0</v>
      </c>
      <c r="O738" s="15">
        <v>0</v>
      </c>
      <c r="P738" s="15">
        <v>0</v>
      </c>
    </row>
    <row r="739" spans="1:16" x14ac:dyDescent="0.25">
      <c r="A739" s="12">
        <v>35227025</v>
      </c>
      <c r="B739" s="13" t="s">
        <v>3654</v>
      </c>
      <c r="C739" s="14" t="s">
        <v>1552</v>
      </c>
      <c r="D739" s="14" t="s">
        <v>1665</v>
      </c>
      <c r="E739" s="14" t="s">
        <v>1554</v>
      </c>
      <c r="F739" s="15">
        <v>0.1331439393939394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  <c r="L739" s="14">
        <v>0</v>
      </c>
      <c r="M739" s="14">
        <v>0.1331439393939394</v>
      </c>
      <c r="N739" s="15">
        <v>0</v>
      </c>
      <c r="O739" s="15">
        <v>0</v>
      </c>
      <c r="P739" s="15">
        <v>0</v>
      </c>
    </row>
    <row r="740" spans="1:16" x14ac:dyDescent="0.25">
      <c r="A740" s="12">
        <v>35052737</v>
      </c>
      <c r="B740" s="13" t="s">
        <v>3657</v>
      </c>
      <c r="C740" s="14" t="s">
        <v>3548</v>
      </c>
      <c r="D740" s="14" t="s">
        <v>3556</v>
      </c>
      <c r="E740" s="14" t="s">
        <v>3550</v>
      </c>
      <c r="F740" s="15">
        <v>1.3907196969696969</v>
      </c>
      <c r="G740" s="15">
        <v>0</v>
      </c>
      <c r="H740" s="15">
        <v>0</v>
      </c>
      <c r="I740" s="15">
        <v>0</v>
      </c>
      <c r="J740" s="15">
        <v>0</v>
      </c>
      <c r="K740" s="15">
        <v>1.3907196969696969</v>
      </c>
      <c r="L740" s="14">
        <v>0</v>
      </c>
      <c r="M740" s="14">
        <v>0</v>
      </c>
      <c r="N740" s="15">
        <v>0</v>
      </c>
      <c r="O740" s="15">
        <v>0</v>
      </c>
      <c r="P740" s="15">
        <v>0</v>
      </c>
    </row>
    <row r="741" spans="1:16" x14ac:dyDescent="0.25">
      <c r="A741" s="12">
        <v>35227160</v>
      </c>
      <c r="B741" s="13" t="s">
        <v>3658</v>
      </c>
      <c r="C741" s="14" t="s">
        <v>1676</v>
      </c>
      <c r="D741" s="14" t="s">
        <v>1677</v>
      </c>
      <c r="E741" s="14" t="s">
        <v>1678</v>
      </c>
      <c r="F741" s="15">
        <v>0.10018939393939394</v>
      </c>
      <c r="G741" s="15">
        <v>0</v>
      </c>
      <c r="H741" s="15">
        <v>0</v>
      </c>
      <c r="I741" s="15">
        <v>0</v>
      </c>
      <c r="J741" s="15">
        <v>0</v>
      </c>
      <c r="K741" s="15">
        <v>0</v>
      </c>
      <c r="L741" s="14">
        <v>0</v>
      </c>
      <c r="M741" s="14">
        <v>0</v>
      </c>
      <c r="N741" s="15">
        <v>0.10018939393939394</v>
      </c>
      <c r="O741" s="15">
        <v>0</v>
      </c>
      <c r="P741" s="15">
        <v>0</v>
      </c>
    </row>
    <row r="742" spans="1:16" x14ac:dyDescent="0.25">
      <c r="A742" s="12">
        <v>35227161</v>
      </c>
      <c r="B742" s="13" t="s">
        <v>3659</v>
      </c>
      <c r="C742" s="14" t="s">
        <v>1676</v>
      </c>
      <c r="D742" s="14" t="s">
        <v>1677</v>
      </c>
      <c r="E742" s="14" t="s">
        <v>1678</v>
      </c>
      <c r="F742" s="15">
        <v>0.73068181818181821</v>
      </c>
      <c r="G742" s="15">
        <v>0</v>
      </c>
      <c r="H742" s="15">
        <v>0</v>
      </c>
      <c r="I742" s="15">
        <v>0</v>
      </c>
      <c r="J742" s="15">
        <v>0</v>
      </c>
      <c r="K742" s="15">
        <v>0</v>
      </c>
      <c r="L742" s="14">
        <v>0</v>
      </c>
      <c r="M742" s="14">
        <v>0</v>
      </c>
      <c r="N742" s="15">
        <v>0.73068181818181821</v>
      </c>
      <c r="O742" s="15">
        <v>0</v>
      </c>
      <c r="P742" s="15">
        <v>0</v>
      </c>
    </row>
    <row r="743" spans="1:16" x14ac:dyDescent="0.25">
      <c r="A743" s="12">
        <v>35227162</v>
      </c>
      <c r="B743" s="13" t="s">
        <v>3660</v>
      </c>
      <c r="C743" s="14" t="s">
        <v>1676</v>
      </c>
      <c r="D743" s="14" t="s">
        <v>1677</v>
      </c>
      <c r="E743" s="14" t="s">
        <v>1678</v>
      </c>
      <c r="F743" s="15">
        <v>0.10227272727272728</v>
      </c>
      <c r="G743" s="15">
        <v>0</v>
      </c>
      <c r="H743" s="15">
        <v>0</v>
      </c>
      <c r="I743" s="15">
        <v>0</v>
      </c>
      <c r="J743" s="15">
        <v>0</v>
      </c>
      <c r="K743" s="15">
        <v>0.10227272727272727</v>
      </c>
      <c r="L743" s="14">
        <v>0</v>
      </c>
      <c r="M743" s="14">
        <v>0</v>
      </c>
      <c r="N743" s="15">
        <v>0</v>
      </c>
      <c r="O743" s="15">
        <v>0</v>
      </c>
      <c r="P743" s="15">
        <v>0</v>
      </c>
    </row>
    <row r="744" spans="1:16" x14ac:dyDescent="0.25">
      <c r="A744" s="12">
        <v>35227163</v>
      </c>
      <c r="B744" s="13" t="s">
        <v>3661</v>
      </c>
      <c r="C744" s="14" t="s">
        <v>1676</v>
      </c>
      <c r="D744" s="14" t="s">
        <v>1677</v>
      </c>
      <c r="E744" s="14" t="s">
        <v>1678</v>
      </c>
      <c r="F744" s="15">
        <v>0.33768939393939396</v>
      </c>
      <c r="G744" s="15">
        <v>0</v>
      </c>
      <c r="H744" s="15">
        <v>0</v>
      </c>
      <c r="I744" s="15">
        <v>0</v>
      </c>
      <c r="J744" s="15">
        <v>0</v>
      </c>
      <c r="K744" s="15">
        <v>0.3376893939393939</v>
      </c>
      <c r="L744" s="14">
        <v>0</v>
      </c>
      <c r="M744" s="14">
        <v>0</v>
      </c>
      <c r="N744" s="15">
        <v>0</v>
      </c>
      <c r="O744" s="15">
        <v>0</v>
      </c>
      <c r="P744" s="15">
        <v>0</v>
      </c>
    </row>
    <row r="745" spans="1:16" x14ac:dyDescent="0.25">
      <c r="A745" s="12">
        <v>35227164</v>
      </c>
      <c r="B745" s="13" t="s">
        <v>3662</v>
      </c>
      <c r="C745" s="14" t="s">
        <v>1676</v>
      </c>
      <c r="D745" s="14" t="s">
        <v>1677</v>
      </c>
      <c r="E745" s="14" t="s">
        <v>1678</v>
      </c>
      <c r="F745" s="15">
        <v>0.52481060606060603</v>
      </c>
      <c r="G745" s="15">
        <v>0</v>
      </c>
      <c r="H745" s="15">
        <v>0</v>
      </c>
      <c r="I745" s="15">
        <v>0</v>
      </c>
      <c r="J745" s="15">
        <v>0</v>
      </c>
      <c r="K745" s="15">
        <v>0.52481060606060603</v>
      </c>
      <c r="L745" s="14">
        <v>0</v>
      </c>
      <c r="M745" s="14">
        <v>0</v>
      </c>
      <c r="N745" s="15">
        <v>0</v>
      </c>
      <c r="O745" s="15">
        <v>0</v>
      </c>
      <c r="P745" s="15">
        <v>0</v>
      </c>
    </row>
    <row r="746" spans="1:16" x14ac:dyDescent="0.25">
      <c r="A746" s="12">
        <v>35217269</v>
      </c>
      <c r="B746" s="13" t="s">
        <v>3663</v>
      </c>
      <c r="C746" s="14" t="s">
        <v>1676</v>
      </c>
      <c r="D746" s="14" t="s">
        <v>1677</v>
      </c>
      <c r="E746" s="14" t="s">
        <v>1678</v>
      </c>
      <c r="F746" s="15">
        <v>0.15587121212121213</v>
      </c>
      <c r="G746" s="15">
        <v>0</v>
      </c>
      <c r="H746" s="15">
        <v>0</v>
      </c>
      <c r="I746" s="15">
        <v>0</v>
      </c>
      <c r="J746" s="15">
        <v>0</v>
      </c>
      <c r="K746" s="15">
        <v>0.15587121212121213</v>
      </c>
      <c r="L746" s="14">
        <v>0</v>
      </c>
      <c r="M746" s="14">
        <v>0</v>
      </c>
      <c r="N746" s="15">
        <v>0</v>
      </c>
      <c r="O746" s="15">
        <v>0</v>
      </c>
      <c r="P746" s="15">
        <v>0</v>
      </c>
    </row>
    <row r="747" spans="1:16" x14ac:dyDescent="0.25">
      <c r="A747" s="12">
        <v>35226819</v>
      </c>
      <c r="B747" s="13" t="s">
        <v>3664</v>
      </c>
      <c r="C747" s="14" t="s">
        <v>1676</v>
      </c>
      <c r="D747" s="14" t="s">
        <v>1677</v>
      </c>
      <c r="E747" s="14" t="s">
        <v>1678</v>
      </c>
      <c r="F747" s="15">
        <v>1.3210227272727273</v>
      </c>
      <c r="G747" s="15">
        <v>0</v>
      </c>
      <c r="H747" s="15">
        <v>0</v>
      </c>
      <c r="I747" s="15">
        <v>0</v>
      </c>
      <c r="J747" s="15">
        <v>0</v>
      </c>
      <c r="K747" s="15">
        <v>0</v>
      </c>
      <c r="L747" s="14">
        <v>0</v>
      </c>
      <c r="M747" s="14">
        <v>0</v>
      </c>
      <c r="N747" s="15">
        <v>1.3210227272727273</v>
      </c>
      <c r="O747" s="15">
        <v>0</v>
      </c>
      <c r="P747" s="15">
        <v>0</v>
      </c>
    </row>
    <row r="748" spans="1:16" x14ac:dyDescent="0.25">
      <c r="A748" s="12">
        <v>35228187</v>
      </c>
      <c r="B748" s="13" t="s">
        <v>3666</v>
      </c>
      <c r="C748" s="14" t="s">
        <v>1669</v>
      </c>
      <c r="D748" s="14" t="s">
        <v>1670</v>
      </c>
      <c r="E748" s="14" t="s">
        <v>1671</v>
      </c>
      <c r="F748" s="15">
        <v>0.57613636363636367</v>
      </c>
      <c r="G748" s="15">
        <v>0</v>
      </c>
      <c r="H748" s="15">
        <v>0</v>
      </c>
      <c r="I748" s="15">
        <v>0</v>
      </c>
      <c r="J748" s="15">
        <v>0.57613636363636367</v>
      </c>
      <c r="K748" s="15">
        <v>0</v>
      </c>
      <c r="L748" s="14">
        <v>0</v>
      </c>
      <c r="M748" s="14">
        <v>0</v>
      </c>
      <c r="N748" s="15">
        <v>0</v>
      </c>
      <c r="O748" s="15">
        <v>0</v>
      </c>
      <c r="P748" s="15">
        <v>0</v>
      </c>
    </row>
    <row r="749" spans="1:16" x14ac:dyDescent="0.25">
      <c r="A749" s="12">
        <v>35228188</v>
      </c>
      <c r="B749" s="13" t="s">
        <v>3667</v>
      </c>
      <c r="C749" s="14" t="s">
        <v>1669</v>
      </c>
      <c r="D749" s="14" t="s">
        <v>1670</v>
      </c>
      <c r="E749" s="14" t="s">
        <v>1671</v>
      </c>
      <c r="F749" s="15">
        <v>3.4030303030303028</v>
      </c>
      <c r="G749" s="15">
        <v>0</v>
      </c>
      <c r="H749" s="15">
        <v>0</v>
      </c>
      <c r="I749" s="15">
        <v>0</v>
      </c>
      <c r="J749" s="15">
        <v>0</v>
      </c>
      <c r="K749" s="15">
        <v>0</v>
      </c>
      <c r="L749" s="14">
        <v>0</v>
      </c>
      <c r="M749" s="14">
        <v>3.4030303030303028</v>
      </c>
      <c r="N749" s="15">
        <v>0</v>
      </c>
      <c r="O749" s="15">
        <v>0</v>
      </c>
      <c r="P749" s="15">
        <v>0</v>
      </c>
    </row>
    <row r="750" spans="1:16" x14ac:dyDescent="0.25">
      <c r="A750" s="12">
        <v>35236661</v>
      </c>
      <c r="B750" s="13" t="s">
        <v>3668</v>
      </c>
      <c r="C750" s="14" t="s">
        <v>1669</v>
      </c>
      <c r="D750" s="14" t="s">
        <v>1670</v>
      </c>
      <c r="E750" s="14" t="s">
        <v>1671</v>
      </c>
      <c r="F750" s="15">
        <v>0.20208333333333334</v>
      </c>
      <c r="G750" s="15">
        <v>0</v>
      </c>
      <c r="H750" s="15">
        <v>0</v>
      </c>
      <c r="I750" s="15">
        <v>0</v>
      </c>
      <c r="J750" s="15">
        <v>0</v>
      </c>
      <c r="K750" s="15">
        <v>0.20208333333333334</v>
      </c>
      <c r="L750" s="14">
        <v>0</v>
      </c>
      <c r="M750" s="14">
        <v>0</v>
      </c>
      <c r="N750" s="15">
        <v>0</v>
      </c>
      <c r="O750" s="15">
        <v>0</v>
      </c>
      <c r="P750" s="15">
        <v>0</v>
      </c>
    </row>
    <row r="751" spans="1:16" x14ac:dyDescent="0.25">
      <c r="A751" s="12">
        <v>35227860</v>
      </c>
      <c r="B751" s="13" t="s">
        <v>3673</v>
      </c>
      <c r="C751" s="14" t="s">
        <v>1669</v>
      </c>
      <c r="D751" s="14" t="s">
        <v>1670</v>
      </c>
      <c r="E751" s="14" t="s">
        <v>1671</v>
      </c>
      <c r="F751" s="15">
        <v>0.19602272727272727</v>
      </c>
      <c r="G751" s="15">
        <v>0</v>
      </c>
      <c r="H751" s="15">
        <v>0</v>
      </c>
      <c r="I751" s="15">
        <v>0</v>
      </c>
      <c r="J751" s="15">
        <v>0.19602272727272727</v>
      </c>
      <c r="K751" s="15">
        <v>0</v>
      </c>
      <c r="L751" s="14">
        <v>0</v>
      </c>
      <c r="M751" s="14">
        <v>0</v>
      </c>
      <c r="N751" s="15">
        <v>0</v>
      </c>
      <c r="O751" s="15">
        <v>0</v>
      </c>
      <c r="P751" s="15">
        <v>0</v>
      </c>
    </row>
    <row r="752" spans="1:16" x14ac:dyDescent="0.25">
      <c r="A752" s="12">
        <v>35227861</v>
      </c>
      <c r="B752" s="13" t="s">
        <v>3674</v>
      </c>
      <c r="C752" s="14" t="s">
        <v>1669</v>
      </c>
      <c r="D752" s="14" t="s">
        <v>1670</v>
      </c>
      <c r="E752" s="14" t="s">
        <v>1671</v>
      </c>
      <c r="F752" s="15">
        <v>1.4517045454545454</v>
      </c>
      <c r="G752" s="15">
        <v>0</v>
      </c>
      <c r="H752" s="15">
        <v>0</v>
      </c>
      <c r="I752" s="15">
        <v>0</v>
      </c>
      <c r="J752" s="15">
        <v>0</v>
      </c>
      <c r="K752" s="15">
        <v>1.4517045454545454</v>
      </c>
      <c r="L752" s="14">
        <v>0</v>
      </c>
      <c r="M752" s="14">
        <v>0</v>
      </c>
      <c r="N752" s="15">
        <v>0</v>
      </c>
      <c r="O752" s="15">
        <v>0</v>
      </c>
      <c r="P752" s="15">
        <v>0</v>
      </c>
    </row>
    <row r="753" spans="1:16" x14ac:dyDescent="0.25">
      <c r="A753" s="12">
        <v>35227862</v>
      </c>
      <c r="B753" s="13" t="s">
        <v>3675</v>
      </c>
      <c r="C753" s="14" t="s">
        <v>1669</v>
      </c>
      <c r="D753" s="14" t="s">
        <v>1670</v>
      </c>
      <c r="E753" s="14" t="s">
        <v>1671</v>
      </c>
      <c r="F753" s="15">
        <v>1.2335227272727274</v>
      </c>
      <c r="G753" s="15">
        <v>0</v>
      </c>
      <c r="H753" s="15">
        <v>0</v>
      </c>
      <c r="I753" s="15">
        <v>0</v>
      </c>
      <c r="J753" s="15">
        <v>0</v>
      </c>
      <c r="K753" s="15">
        <v>1.2335227272727272</v>
      </c>
      <c r="L753" s="14">
        <v>0</v>
      </c>
      <c r="M753" s="14">
        <v>0</v>
      </c>
      <c r="N753" s="15">
        <v>0</v>
      </c>
      <c r="O753" s="15">
        <v>0</v>
      </c>
      <c r="P753" s="15">
        <v>0</v>
      </c>
    </row>
    <row r="754" spans="1:16" x14ac:dyDescent="0.25">
      <c r="A754" s="12">
        <v>35227863</v>
      </c>
      <c r="B754" s="13" t="s">
        <v>3676</v>
      </c>
      <c r="C754" s="14" t="s">
        <v>1669</v>
      </c>
      <c r="D754" s="14" t="s">
        <v>1670</v>
      </c>
      <c r="E754" s="14" t="s">
        <v>1671</v>
      </c>
      <c r="F754" s="15">
        <v>0.79469696969696968</v>
      </c>
      <c r="G754" s="15">
        <v>0</v>
      </c>
      <c r="H754" s="15">
        <v>0</v>
      </c>
      <c r="I754" s="15">
        <v>0</v>
      </c>
      <c r="J754" s="15">
        <v>0</v>
      </c>
      <c r="K754" s="15">
        <v>0.79469696969696979</v>
      </c>
      <c r="L754" s="14">
        <v>0</v>
      </c>
      <c r="M754" s="14">
        <v>0</v>
      </c>
      <c r="N754" s="15">
        <v>0</v>
      </c>
      <c r="O754" s="15">
        <v>0</v>
      </c>
      <c r="P754" s="15">
        <v>0</v>
      </c>
    </row>
    <row r="755" spans="1:16" x14ac:dyDescent="0.25">
      <c r="A755" s="12">
        <v>35227866</v>
      </c>
      <c r="B755" s="13" t="s">
        <v>3678</v>
      </c>
      <c r="C755" s="14" t="s">
        <v>1669</v>
      </c>
      <c r="D755" s="14" t="s">
        <v>1670</v>
      </c>
      <c r="E755" s="14" t="s">
        <v>1671</v>
      </c>
      <c r="F755" s="15">
        <v>0.53314393939393945</v>
      </c>
      <c r="G755" s="15">
        <v>0</v>
      </c>
      <c r="H755" s="15">
        <v>0</v>
      </c>
      <c r="I755" s="15">
        <v>0</v>
      </c>
      <c r="J755" s="15">
        <v>0.53314393939393934</v>
      </c>
      <c r="K755" s="15">
        <v>0</v>
      </c>
      <c r="L755" s="14">
        <v>0</v>
      </c>
      <c r="M755" s="14">
        <v>0</v>
      </c>
      <c r="N755" s="15">
        <v>0</v>
      </c>
      <c r="O755" s="15">
        <v>0</v>
      </c>
      <c r="P755" s="15">
        <v>0</v>
      </c>
    </row>
    <row r="756" spans="1:16" x14ac:dyDescent="0.25">
      <c r="A756" s="12">
        <v>35227867</v>
      </c>
      <c r="B756" s="13" t="s">
        <v>3679</v>
      </c>
      <c r="C756" s="14" t="s">
        <v>1669</v>
      </c>
      <c r="D756" s="14" t="s">
        <v>1670</v>
      </c>
      <c r="E756" s="14" t="s">
        <v>1671</v>
      </c>
      <c r="F756" s="15">
        <v>0.96931818181818186</v>
      </c>
      <c r="G756" s="15">
        <v>0</v>
      </c>
      <c r="H756" s="15">
        <v>0</v>
      </c>
      <c r="I756" s="15">
        <v>0</v>
      </c>
      <c r="J756" s="15">
        <v>5.2651515151515157E-2</v>
      </c>
      <c r="K756" s="15">
        <v>0.91666666666666652</v>
      </c>
      <c r="L756" s="14">
        <v>0</v>
      </c>
      <c r="M756" s="14">
        <v>0</v>
      </c>
      <c r="N756" s="15">
        <v>0</v>
      </c>
      <c r="O756" s="15">
        <v>0</v>
      </c>
      <c r="P756" s="15">
        <v>0</v>
      </c>
    </row>
    <row r="757" spans="1:16" x14ac:dyDescent="0.25">
      <c r="A757" s="12">
        <v>35227868</v>
      </c>
      <c r="B757" s="13" t="s">
        <v>3680</v>
      </c>
      <c r="C757" s="14" t="s">
        <v>1669</v>
      </c>
      <c r="D757" s="14" t="s">
        <v>1670</v>
      </c>
      <c r="E757" s="14" t="s">
        <v>1671</v>
      </c>
      <c r="F757" s="15">
        <v>0.57727272727272727</v>
      </c>
      <c r="G757" s="15">
        <v>0</v>
      </c>
      <c r="H757" s="15">
        <v>0</v>
      </c>
      <c r="I757" s="15">
        <v>0</v>
      </c>
      <c r="J757" s="15">
        <v>0</v>
      </c>
      <c r="K757" s="15">
        <v>0.13787878787878788</v>
      </c>
      <c r="L757" s="14">
        <v>0</v>
      </c>
      <c r="M757" s="14">
        <v>0.43939393939393939</v>
      </c>
      <c r="N757" s="15">
        <v>0</v>
      </c>
      <c r="O757" s="15">
        <v>0</v>
      </c>
      <c r="P757" s="15">
        <v>0</v>
      </c>
    </row>
    <row r="758" spans="1:16" x14ac:dyDescent="0.25">
      <c r="A758" s="12">
        <v>35222045</v>
      </c>
      <c r="B758" s="13" t="s">
        <v>3683</v>
      </c>
      <c r="C758" s="14" t="s">
        <v>1669</v>
      </c>
      <c r="D758" s="14" t="s">
        <v>1670</v>
      </c>
      <c r="E758" s="14" t="s">
        <v>1671</v>
      </c>
      <c r="F758" s="15">
        <v>0.91647727272727275</v>
      </c>
      <c r="G758" s="15">
        <v>0</v>
      </c>
      <c r="H758" s="15">
        <v>0</v>
      </c>
      <c r="I758" s="15">
        <v>0</v>
      </c>
      <c r="J758" s="15">
        <v>0</v>
      </c>
      <c r="K758" s="15">
        <v>0.91647727272727275</v>
      </c>
      <c r="L758" s="14">
        <v>0</v>
      </c>
      <c r="M758" s="14">
        <v>0</v>
      </c>
      <c r="N758" s="15">
        <v>0</v>
      </c>
      <c r="O758" s="15">
        <v>0</v>
      </c>
      <c r="P758" s="15">
        <v>0</v>
      </c>
    </row>
    <row r="759" spans="1:16" x14ac:dyDescent="0.25">
      <c r="A759" s="12">
        <v>35113103</v>
      </c>
      <c r="B759" s="13" t="s">
        <v>3703</v>
      </c>
      <c r="C759" s="14" t="s">
        <v>1688</v>
      </c>
      <c r="D759" s="14" t="s">
        <v>1693</v>
      </c>
      <c r="E759" s="14" t="s">
        <v>1690</v>
      </c>
      <c r="F759" s="15">
        <v>0.21818181818181817</v>
      </c>
      <c r="G759" s="15">
        <v>0</v>
      </c>
      <c r="H759" s="15">
        <v>0.2181818181818182</v>
      </c>
      <c r="I759" s="15">
        <v>0</v>
      </c>
      <c r="J759" s="15">
        <v>0</v>
      </c>
      <c r="K759" s="15">
        <v>0</v>
      </c>
      <c r="L759" s="14">
        <v>0</v>
      </c>
      <c r="M759" s="14">
        <v>0</v>
      </c>
      <c r="N759" s="15">
        <v>0</v>
      </c>
      <c r="O759" s="15">
        <v>0</v>
      </c>
      <c r="P759" s="15">
        <v>0</v>
      </c>
    </row>
    <row r="760" spans="1:16" x14ac:dyDescent="0.25">
      <c r="A760" s="12">
        <v>35113104</v>
      </c>
      <c r="B760" s="13" t="s">
        <v>3704</v>
      </c>
      <c r="C760" s="14" t="s">
        <v>1688</v>
      </c>
      <c r="D760" s="14" t="s">
        <v>1693</v>
      </c>
      <c r="E760" s="14" t="s">
        <v>1690</v>
      </c>
      <c r="F760" s="15">
        <v>0.25081439393939392</v>
      </c>
      <c r="G760" s="15">
        <v>0</v>
      </c>
      <c r="H760" s="15">
        <v>0.25081439393939398</v>
      </c>
      <c r="I760" s="15">
        <v>0</v>
      </c>
      <c r="J760" s="15">
        <v>0</v>
      </c>
      <c r="K760" s="15">
        <v>0</v>
      </c>
      <c r="L760" s="14">
        <v>0</v>
      </c>
      <c r="M760" s="14">
        <v>0</v>
      </c>
      <c r="N760" s="15">
        <v>0</v>
      </c>
      <c r="O760" s="15">
        <v>0</v>
      </c>
      <c r="P760" s="15">
        <v>0</v>
      </c>
    </row>
    <row r="761" spans="1:16" x14ac:dyDescent="0.25">
      <c r="A761" s="12">
        <v>35113105</v>
      </c>
      <c r="B761" s="13" t="s">
        <v>3705</v>
      </c>
      <c r="C761" s="14" t="s">
        <v>1688</v>
      </c>
      <c r="D761" s="14" t="s">
        <v>1693</v>
      </c>
      <c r="E761" s="14" t="s">
        <v>1690</v>
      </c>
      <c r="F761" s="15">
        <v>0.71628787878787881</v>
      </c>
      <c r="G761" s="15">
        <v>0</v>
      </c>
      <c r="H761" s="15">
        <v>0</v>
      </c>
      <c r="I761" s="15">
        <v>0.71628787878787892</v>
      </c>
      <c r="J761" s="15">
        <v>0</v>
      </c>
      <c r="K761" s="15">
        <v>0</v>
      </c>
      <c r="L761" s="14">
        <v>0</v>
      </c>
      <c r="M761" s="14">
        <v>0</v>
      </c>
      <c r="N761" s="15">
        <v>0</v>
      </c>
      <c r="O761" s="15">
        <v>0</v>
      </c>
      <c r="P761" s="15">
        <v>0</v>
      </c>
    </row>
    <row r="762" spans="1:16" x14ac:dyDescent="0.25">
      <c r="A762" s="12">
        <v>35113108</v>
      </c>
      <c r="B762" s="13" t="s">
        <v>3706</v>
      </c>
      <c r="C762" s="14" t="s">
        <v>1688</v>
      </c>
      <c r="D762" s="14" t="s">
        <v>1693</v>
      </c>
      <c r="E762" s="14" t="s">
        <v>1690</v>
      </c>
      <c r="F762" s="15">
        <v>0.72102272727272732</v>
      </c>
      <c r="G762" s="15">
        <v>0</v>
      </c>
      <c r="H762" s="15">
        <v>0</v>
      </c>
      <c r="I762" s="15">
        <v>0</v>
      </c>
      <c r="J762" s="15">
        <v>0.72102272727272743</v>
      </c>
      <c r="K762" s="15">
        <v>0</v>
      </c>
      <c r="L762" s="14">
        <v>0</v>
      </c>
      <c r="M762" s="14">
        <v>0</v>
      </c>
      <c r="N762" s="15">
        <v>0</v>
      </c>
      <c r="O762" s="15">
        <v>0</v>
      </c>
      <c r="P762" s="15">
        <v>0</v>
      </c>
    </row>
    <row r="763" spans="1:16" x14ac:dyDescent="0.25">
      <c r="A763" s="12">
        <v>35113109</v>
      </c>
      <c r="B763" s="13" t="s">
        <v>3707</v>
      </c>
      <c r="C763" s="14" t="s">
        <v>1688</v>
      </c>
      <c r="D763" s="14" t="s">
        <v>1693</v>
      </c>
      <c r="E763" s="14" t="s">
        <v>1690</v>
      </c>
      <c r="F763" s="15">
        <v>0.12897727272727272</v>
      </c>
      <c r="G763" s="15">
        <v>0</v>
      </c>
      <c r="H763" s="15">
        <v>0.12897727272727272</v>
      </c>
      <c r="I763" s="15">
        <v>0</v>
      </c>
      <c r="J763" s="15">
        <v>0</v>
      </c>
      <c r="K763" s="15">
        <v>0</v>
      </c>
      <c r="L763" s="14">
        <v>0</v>
      </c>
      <c r="M763" s="14">
        <v>0</v>
      </c>
      <c r="N763" s="15">
        <v>0</v>
      </c>
      <c r="O763" s="15">
        <v>0</v>
      </c>
      <c r="P763" s="15">
        <v>0</v>
      </c>
    </row>
    <row r="764" spans="1:16" x14ac:dyDescent="0.25">
      <c r="A764" s="12">
        <v>35119965</v>
      </c>
      <c r="B764" s="13" t="s">
        <v>3708</v>
      </c>
      <c r="C764" s="14" t="s">
        <v>1688</v>
      </c>
      <c r="D764" s="14" t="s">
        <v>1693</v>
      </c>
      <c r="E764" s="14" t="s">
        <v>1690</v>
      </c>
      <c r="F764" s="15">
        <v>0.84905303030303025</v>
      </c>
      <c r="G764" s="15">
        <v>0</v>
      </c>
      <c r="H764" s="15">
        <v>0</v>
      </c>
      <c r="I764" s="15">
        <v>0</v>
      </c>
      <c r="J764" s="15">
        <v>0</v>
      </c>
      <c r="K764" s="15">
        <v>0.84905303030303048</v>
      </c>
      <c r="L764" s="14">
        <v>0</v>
      </c>
      <c r="M764" s="14">
        <v>0</v>
      </c>
      <c r="N764" s="15">
        <v>0</v>
      </c>
      <c r="O764" s="15">
        <v>0</v>
      </c>
      <c r="P764" s="15">
        <v>0</v>
      </c>
    </row>
    <row r="765" spans="1:16" x14ac:dyDescent="0.25">
      <c r="A765" s="12">
        <v>35119966</v>
      </c>
      <c r="B765" s="13" t="s">
        <v>3709</v>
      </c>
      <c r="C765" s="14" t="s">
        <v>1688</v>
      </c>
      <c r="D765" s="14" t="s">
        <v>1693</v>
      </c>
      <c r="E765" s="14" t="s">
        <v>1690</v>
      </c>
      <c r="F765" s="15">
        <v>0.81912878787878785</v>
      </c>
      <c r="G765" s="15">
        <v>0</v>
      </c>
      <c r="H765" s="15">
        <v>0</v>
      </c>
      <c r="I765" s="15">
        <v>0.81912878787878796</v>
      </c>
      <c r="J765" s="15">
        <v>0</v>
      </c>
      <c r="K765" s="15">
        <v>0</v>
      </c>
      <c r="L765" s="14">
        <v>0</v>
      </c>
      <c r="M765" s="14">
        <v>0</v>
      </c>
      <c r="N765" s="15">
        <v>0</v>
      </c>
      <c r="O765" s="15">
        <v>0</v>
      </c>
      <c r="P765" s="15">
        <v>0</v>
      </c>
    </row>
    <row r="766" spans="1:16" x14ac:dyDescent="0.25">
      <c r="A766" s="12">
        <v>35119969</v>
      </c>
      <c r="B766" s="13" t="s">
        <v>3710</v>
      </c>
      <c r="C766" s="14" t="s">
        <v>1688</v>
      </c>
      <c r="D766" s="14" t="s">
        <v>1693</v>
      </c>
      <c r="E766" s="14" t="s">
        <v>1690</v>
      </c>
      <c r="F766" s="15">
        <v>1.2835227272727272</v>
      </c>
      <c r="G766" s="15">
        <v>0</v>
      </c>
      <c r="H766" s="15">
        <v>0</v>
      </c>
      <c r="I766" s="15">
        <v>1.2835227272727274</v>
      </c>
      <c r="J766" s="15">
        <v>0</v>
      </c>
      <c r="K766" s="15">
        <v>0</v>
      </c>
      <c r="L766" s="14">
        <v>0</v>
      </c>
      <c r="M766" s="14">
        <v>0</v>
      </c>
      <c r="N766" s="15">
        <v>0</v>
      </c>
      <c r="O766" s="15">
        <v>0</v>
      </c>
      <c r="P766" s="15">
        <v>0</v>
      </c>
    </row>
    <row r="767" spans="1:16" x14ac:dyDescent="0.25">
      <c r="A767" s="12">
        <v>35119970</v>
      </c>
      <c r="B767" s="13" t="s">
        <v>3711</v>
      </c>
      <c r="C767" s="14" t="s">
        <v>1688</v>
      </c>
      <c r="D767" s="14" t="s">
        <v>1693</v>
      </c>
      <c r="E767" s="14" t="s">
        <v>1690</v>
      </c>
      <c r="F767" s="15">
        <v>0.58522727272727271</v>
      </c>
      <c r="G767" s="15">
        <v>0</v>
      </c>
      <c r="H767" s="15">
        <v>0</v>
      </c>
      <c r="I767" s="15">
        <v>0.58522727272727271</v>
      </c>
      <c r="J767" s="15">
        <v>0</v>
      </c>
      <c r="K767" s="15">
        <v>0</v>
      </c>
      <c r="L767" s="14">
        <v>0</v>
      </c>
      <c r="M767" s="14">
        <v>0</v>
      </c>
      <c r="N767" s="15">
        <v>0</v>
      </c>
      <c r="O767" s="15">
        <v>0</v>
      </c>
      <c r="P767" s="15">
        <v>0</v>
      </c>
    </row>
    <row r="768" spans="1:16" x14ac:dyDescent="0.25">
      <c r="A768" s="12">
        <v>35031662</v>
      </c>
      <c r="B768" s="13" t="s">
        <v>3712</v>
      </c>
      <c r="C768" s="14" t="s">
        <v>1688</v>
      </c>
      <c r="D768" s="14" t="s">
        <v>1693</v>
      </c>
      <c r="E768" s="14" t="s">
        <v>1690</v>
      </c>
      <c r="F768" s="15">
        <v>0.46723484848484848</v>
      </c>
      <c r="G768" s="15">
        <v>0</v>
      </c>
      <c r="H768" s="15">
        <v>0</v>
      </c>
      <c r="I768" s="15">
        <v>0.46723484848484853</v>
      </c>
      <c r="J768" s="15">
        <v>0</v>
      </c>
      <c r="K768" s="15">
        <v>0</v>
      </c>
      <c r="L768" s="14">
        <v>0</v>
      </c>
      <c r="M768" s="14">
        <v>0</v>
      </c>
      <c r="N768" s="15">
        <v>0</v>
      </c>
      <c r="O768" s="15">
        <v>0</v>
      </c>
      <c r="P768" s="15">
        <v>0</v>
      </c>
    </row>
    <row r="769" spans="1:16" x14ac:dyDescent="0.25">
      <c r="A769" s="12">
        <v>35274596</v>
      </c>
      <c r="B769" s="13" t="s">
        <v>3721</v>
      </c>
      <c r="C769" s="14" t="s">
        <v>558</v>
      </c>
      <c r="D769" s="14" t="s">
        <v>1683</v>
      </c>
      <c r="E769" s="14" t="s">
        <v>560</v>
      </c>
      <c r="F769" s="15">
        <v>1.2138257575757576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  <c r="L769" s="14">
        <v>0</v>
      </c>
      <c r="M769" s="14">
        <v>0</v>
      </c>
      <c r="N769" s="15">
        <v>0</v>
      </c>
      <c r="O769" s="15">
        <v>1.2138257575757576</v>
      </c>
      <c r="P769" s="15">
        <v>0</v>
      </c>
    </row>
    <row r="770" spans="1:16" x14ac:dyDescent="0.25">
      <c r="A770" s="12">
        <v>35274591</v>
      </c>
      <c r="B770" s="13" t="s">
        <v>3724</v>
      </c>
      <c r="C770" s="14" t="s">
        <v>558</v>
      </c>
      <c r="D770" s="14" t="s">
        <v>3723</v>
      </c>
      <c r="E770" s="14" t="s">
        <v>560</v>
      </c>
      <c r="F770" s="15">
        <v>1.021969696969697</v>
      </c>
      <c r="G770" s="15">
        <v>0</v>
      </c>
      <c r="H770" s="15">
        <v>0</v>
      </c>
      <c r="I770" s="15">
        <v>0</v>
      </c>
      <c r="J770" s="15">
        <v>0</v>
      </c>
      <c r="K770" s="15">
        <v>0</v>
      </c>
      <c r="L770" s="14">
        <v>0</v>
      </c>
      <c r="M770" s="14">
        <v>0</v>
      </c>
      <c r="N770" s="15">
        <v>0</v>
      </c>
      <c r="O770" s="15">
        <v>1.021969696969697</v>
      </c>
      <c r="P770" s="15">
        <v>0</v>
      </c>
    </row>
    <row r="771" spans="1:16" x14ac:dyDescent="0.25">
      <c r="A771" s="12">
        <v>35274592</v>
      </c>
      <c r="B771" s="13" t="s">
        <v>3725</v>
      </c>
      <c r="C771" s="14" t="s">
        <v>558</v>
      </c>
      <c r="D771" s="14" t="s">
        <v>3723</v>
      </c>
      <c r="E771" s="14" t="s">
        <v>560</v>
      </c>
      <c r="F771" s="15">
        <v>1.9630000000000003</v>
      </c>
      <c r="G771" s="15">
        <v>0</v>
      </c>
      <c r="H771" s="15">
        <v>0</v>
      </c>
      <c r="I771" s="15">
        <v>0</v>
      </c>
      <c r="J771" s="15">
        <v>0</v>
      </c>
      <c r="K771" s="15">
        <v>0</v>
      </c>
      <c r="L771" s="14">
        <v>0</v>
      </c>
      <c r="M771" s="14">
        <v>0</v>
      </c>
      <c r="N771" s="15">
        <v>0</v>
      </c>
      <c r="O771" s="15">
        <v>1.9630000000000003</v>
      </c>
      <c r="P771" s="15">
        <v>0</v>
      </c>
    </row>
    <row r="772" spans="1:16" x14ac:dyDescent="0.25">
      <c r="A772" s="12">
        <v>35274594</v>
      </c>
      <c r="B772" s="13" t="s">
        <v>3727</v>
      </c>
      <c r="C772" s="14" t="s">
        <v>558</v>
      </c>
      <c r="D772" s="14" t="s">
        <v>3723</v>
      </c>
      <c r="E772" s="14" t="s">
        <v>560</v>
      </c>
      <c r="F772" s="15">
        <v>3.0779999999999998</v>
      </c>
      <c r="G772" s="15">
        <v>0</v>
      </c>
      <c r="H772" s="15">
        <v>0</v>
      </c>
      <c r="I772" s="15">
        <v>0</v>
      </c>
      <c r="J772" s="15">
        <v>0</v>
      </c>
      <c r="K772" s="15">
        <v>0</v>
      </c>
      <c r="L772" s="14">
        <v>0</v>
      </c>
      <c r="M772" s="14">
        <v>0</v>
      </c>
      <c r="N772" s="15">
        <v>0</v>
      </c>
      <c r="O772" s="15">
        <v>3.0779999999999998</v>
      </c>
      <c r="P772" s="15">
        <v>0</v>
      </c>
    </row>
    <row r="773" spans="1:16" x14ac:dyDescent="0.25">
      <c r="A773" s="12">
        <v>35250570</v>
      </c>
      <c r="B773" s="13" t="s">
        <v>3728</v>
      </c>
      <c r="C773" s="14" t="s">
        <v>558</v>
      </c>
      <c r="D773" s="14" t="s">
        <v>3723</v>
      </c>
      <c r="E773" s="14" t="s">
        <v>560</v>
      </c>
      <c r="F773" s="15">
        <v>2.4009469696969696</v>
      </c>
      <c r="G773" s="15">
        <v>0</v>
      </c>
      <c r="H773" s="15">
        <v>0</v>
      </c>
      <c r="I773" s="15">
        <v>0</v>
      </c>
      <c r="J773" s="15">
        <v>0</v>
      </c>
      <c r="K773" s="15">
        <v>0</v>
      </c>
      <c r="L773" s="14">
        <v>0</v>
      </c>
      <c r="M773" s="14">
        <v>0</v>
      </c>
      <c r="N773" s="15">
        <v>0</v>
      </c>
      <c r="O773" s="15">
        <v>2.4009469696969696</v>
      </c>
      <c r="P773" s="15">
        <v>0</v>
      </c>
    </row>
    <row r="774" spans="1:16" x14ac:dyDescent="0.25">
      <c r="A774" s="12">
        <v>35250571</v>
      </c>
      <c r="B774" s="13" t="s">
        <v>3729</v>
      </c>
      <c r="C774" s="14" t="s">
        <v>558</v>
      </c>
      <c r="D774" s="14" t="s">
        <v>3723</v>
      </c>
      <c r="E774" s="14" t="s">
        <v>560</v>
      </c>
      <c r="F774" s="15">
        <v>4.5949999999999998</v>
      </c>
      <c r="G774" s="15">
        <v>0</v>
      </c>
      <c r="H774" s="15">
        <v>0</v>
      </c>
      <c r="I774" s="15">
        <v>0</v>
      </c>
      <c r="J774" s="15">
        <v>0</v>
      </c>
      <c r="K774" s="15">
        <v>0</v>
      </c>
      <c r="L774" s="14">
        <v>0</v>
      </c>
      <c r="M774" s="14">
        <v>0</v>
      </c>
      <c r="N774" s="15">
        <v>0</v>
      </c>
      <c r="O774" s="15">
        <v>4.5949999999999998</v>
      </c>
      <c r="P774" s="15">
        <v>0</v>
      </c>
    </row>
    <row r="775" spans="1:16" x14ac:dyDescent="0.25">
      <c r="A775" s="12">
        <v>35250572</v>
      </c>
      <c r="B775" s="13" t="s">
        <v>3731</v>
      </c>
      <c r="C775" s="14" t="s">
        <v>558</v>
      </c>
      <c r="D775" s="14" t="s">
        <v>1683</v>
      </c>
      <c r="E775" s="14" t="s">
        <v>560</v>
      </c>
      <c r="F775" s="15">
        <v>1.9530000000000001</v>
      </c>
      <c r="G775" s="15">
        <v>0</v>
      </c>
      <c r="H775" s="15">
        <v>0</v>
      </c>
      <c r="I775" s="15">
        <v>0</v>
      </c>
      <c r="J775" s="15">
        <v>0</v>
      </c>
      <c r="K775" s="15">
        <v>0</v>
      </c>
      <c r="L775" s="14">
        <v>0</v>
      </c>
      <c r="M775" s="14">
        <v>0</v>
      </c>
      <c r="N775" s="15">
        <v>0</v>
      </c>
      <c r="O775" s="15">
        <v>1.9530000000000001</v>
      </c>
      <c r="P775" s="15">
        <v>0</v>
      </c>
    </row>
    <row r="776" spans="1:16" x14ac:dyDescent="0.25">
      <c r="A776" s="12">
        <v>35217270</v>
      </c>
      <c r="B776" s="13" t="s">
        <v>3739</v>
      </c>
      <c r="C776" s="14" t="s">
        <v>3740</v>
      </c>
      <c r="D776" s="14" t="s">
        <v>1610</v>
      </c>
      <c r="E776" s="14" t="s">
        <v>1611</v>
      </c>
      <c r="F776" s="15">
        <v>0.57613636363636367</v>
      </c>
      <c r="G776" s="15">
        <v>0</v>
      </c>
      <c r="H776" s="15">
        <v>0</v>
      </c>
      <c r="I776" s="15">
        <v>0</v>
      </c>
      <c r="J776" s="15">
        <v>0</v>
      </c>
      <c r="K776" s="15">
        <v>0</v>
      </c>
      <c r="L776" s="14">
        <v>0</v>
      </c>
      <c r="M776" s="14">
        <v>0</v>
      </c>
      <c r="N776" s="15">
        <v>0</v>
      </c>
      <c r="O776" s="15">
        <v>0.57613636363636367</v>
      </c>
      <c r="P776" s="15">
        <v>0</v>
      </c>
    </row>
    <row r="777" spans="1:16" x14ac:dyDescent="0.25">
      <c r="A777" s="12">
        <v>35225589</v>
      </c>
      <c r="B777" s="13" t="s">
        <v>3741</v>
      </c>
      <c r="C777" s="14" t="s">
        <v>3740</v>
      </c>
      <c r="D777" s="14" t="s">
        <v>1610</v>
      </c>
      <c r="E777" s="14" t="s">
        <v>1611</v>
      </c>
      <c r="F777" s="15">
        <v>0.88276515151515156</v>
      </c>
      <c r="G777" s="15">
        <v>0</v>
      </c>
      <c r="H777" s="15">
        <v>0</v>
      </c>
      <c r="I777" s="15">
        <v>0</v>
      </c>
      <c r="J777" s="15">
        <v>0</v>
      </c>
      <c r="K777" s="15">
        <v>0.88276515151515134</v>
      </c>
      <c r="L777" s="14">
        <v>0</v>
      </c>
      <c r="M777" s="14">
        <v>0</v>
      </c>
      <c r="N777" s="15">
        <v>0</v>
      </c>
      <c r="O777" s="15">
        <v>0</v>
      </c>
      <c r="P777" s="15">
        <v>0</v>
      </c>
    </row>
    <row r="778" spans="1:16" x14ac:dyDescent="0.25">
      <c r="A778" s="12">
        <v>35225591</v>
      </c>
      <c r="B778" s="13" t="s">
        <v>3742</v>
      </c>
      <c r="C778" s="14" t="s">
        <v>3740</v>
      </c>
      <c r="D778" s="14" t="s">
        <v>1610</v>
      </c>
      <c r="E778" s="14" t="s">
        <v>1611</v>
      </c>
      <c r="F778" s="15">
        <v>0.84640151515151518</v>
      </c>
      <c r="G778" s="15">
        <v>0</v>
      </c>
      <c r="H778" s="15">
        <v>0</v>
      </c>
      <c r="I778" s="15">
        <v>0</v>
      </c>
      <c r="J778" s="15">
        <v>0</v>
      </c>
      <c r="K778" s="15">
        <v>0.84640151515151518</v>
      </c>
      <c r="L778" s="14">
        <v>0</v>
      </c>
      <c r="M778" s="14">
        <v>0</v>
      </c>
      <c r="N778" s="15">
        <v>0</v>
      </c>
      <c r="O778" s="15">
        <v>0</v>
      </c>
      <c r="P778" s="15">
        <v>0</v>
      </c>
    </row>
    <row r="779" spans="1:16" x14ac:dyDescent="0.25">
      <c r="A779" s="12">
        <v>35219096</v>
      </c>
      <c r="B779" s="13" t="s">
        <v>3743</v>
      </c>
      <c r="C779" s="14" t="s">
        <v>3745</v>
      </c>
      <c r="D779" s="14" t="s">
        <v>3746</v>
      </c>
      <c r="E779" s="14" t="s">
        <v>3747</v>
      </c>
      <c r="F779" s="15">
        <v>0.11287878787878788</v>
      </c>
      <c r="G779" s="15">
        <v>0</v>
      </c>
      <c r="H779" s="15">
        <v>0</v>
      </c>
      <c r="I779" s="15">
        <v>0</v>
      </c>
      <c r="J779" s="15">
        <v>0</v>
      </c>
      <c r="K779" s="15">
        <v>0.11287878787878787</v>
      </c>
      <c r="L779" s="14">
        <v>0</v>
      </c>
      <c r="M779" s="14">
        <v>0</v>
      </c>
      <c r="N779" s="15">
        <v>0</v>
      </c>
      <c r="O779" s="15">
        <v>0</v>
      </c>
      <c r="P779" s="15">
        <v>0</v>
      </c>
    </row>
    <row r="780" spans="1:16" x14ac:dyDescent="0.25">
      <c r="A780" s="12">
        <v>35227655</v>
      </c>
      <c r="B780" s="13" t="s">
        <v>3748</v>
      </c>
      <c r="C780" s="14" t="s">
        <v>3745</v>
      </c>
      <c r="D780" s="14" t="s">
        <v>3746</v>
      </c>
      <c r="E780" s="14" t="s">
        <v>3747</v>
      </c>
      <c r="F780" s="15">
        <v>3.2598484848484848</v>
      </c>
      <c r="G780" s="15">
        <v>0</v>
      </c>
      <c r="H780" s="15">
        <v>0</v>
      </c>
      <c r="I780" s="15">
        <v>0</v>
      </c>
      <c r="J780" s="15">
        <v>0</v>
      </c>
      <c r="K780" s="15">
        <v>0</v>
      </c>
      <c r="L780" s="14">
        <v>0</v>
      </c>
      <c r="M780" s="14">
        <v>0</v>
      </c>
      <c r="N780" s="15">
        <v>3.2598484848484848</v>
      </c>
      <c r="O780" s="15">
        <v>0</v>
      </c>
      <c r="P780" s="15">
        <v>0</v>
      </c>
    </row>
    <row r="781" spans="1:16" x14ac:dyDescent="0.25">
      <c r="A781" s="12">
        <v>35094388</v>
      </c>
      <c r="B781" s="13" t="s">
        <v>3750</v>
      </c>
      <c r="C781" s="14" t="s">
        <v>1609</v>
      </c>
      <c r="D781" s="14" t="s">
        <v>3751</v>
      </c>
      <c r="E781" s="14" t="s">
        <v>1611</v>
      </c>
      <c r="F781" s="15">
        <v>0.42443181818181819</v>
      </c>
      <c r="G781" s="15">
        <v>0</v>
      </c>
      <c r="H781" s="15">
        <v>0.42443181818181819</v>
      </c>
      <c r="I781" s="15">
        <v>0</v>
      </c>
      <c r="J781" s="15">
        <v>0</v>
      </c>
      <c r="K781" s="15">
        <v>0</v>
      </c>
      <c r="L781" s="14">
        <v>0</v>
      </c>
      <c r="M781" s="14">
        <v>0</v>
      </c>
      <c r="N781" s="15">
        <v>0</v>
      </c>
      <c r="O781" s="15">
        <v>0</v>
      </c>
      <c r="P781" s="15">
        <v>0</v>
      </c>
    </row>
    <row r="782" spans="1:16" x14ac:dyDescent="0.25">
      <c r="A782" s="12">
        <v>35094390</v>
      </c>
      <c r="B782" s="13" t="s">
        <v>3752</v>
      </c>
      <c r="C782" s="14" t="s">
        <v>1609</v>
      </c>
      <c r="D782" s="14" t="s">
        <v>3751</v>
      </c>
      <c r="E782" s="14" t="s">
        <v>1611</v>
      </c>
      <c r="F782" s="15">
        <v>0.5456439393939394</v>
      </c>
      <c r="G782" s="15">
        <v>0</v>
      </c>
      <c r="H782" s="15">
        <v>0.5456439393939394</v>
      </c>
      <c r="I782" s="15">
        <v>0</v>
      </c>
      <c r="J782" s="15">
        <v>0</v>
      </c>
      <c r="K782" s="15">
        <v>0</v>
      </c>
      <c r="L782" s="14">
        <v>0</v>
      </c>
      <c r="M782" s="14">
        <v>0</v>
      </c>
      <c r="N782" s="15">
        <v>0</v>
      </c>
      <c r="O782" s="15">
        <v>0</v>
      </c>
      <c r="P782" s="15">
        <v>0</v>
      </c>
    </row>
    <row r="783" spans="1:16" x14ac:dyDescent="0.25">
      <c r="A783" s="12">
        <v>35094392</v>
      </c>
      <c r="B783" s="13" t="s">
        <v>3753</v>
      </c>
      <c r="C783" s="14" t="s">
        <v>1609</v>
      </c>
      <c r="D783" s="14" t="s">
        <v>3751</v>
      </c>
      <c r="E783" s="14" t="s">
        <v>1611</v>
      </c>
      <c r="F783" s="15">
        <v>0.37045454545454548</v>
      </c>
      <c r="G783" s="15">
        <v>0</v>
      </c>
      <c r="H783" s="15">
        <v>0.37045454545454537</v>
      </c>
      <c r="I783" s="15">
        <v>0</v>
      </c>
      <c r="J783" s="15">
        <v>0</v>
      </c>
      <c r="K783" s="15">
        <v>0</v>
      </c>
      <c r="L783" s="14">
        <v>0</v>
      </c>
      <c r="M783" s="14">
        <v>0</v>
      </c>
      <c r="N783" s="15">
        <v>0</v>
      </c>
      <c r="O783" s="15">
        <v>0</v>
      </c>
      <c r="P783" s="15">
        <v>0</v>
      </c>
    </row>
    <row r="784" spans="1:16" x14ac:dyDescent="0.25">
      <c r="A784" s="12">
        <v>35094393</v>
      </c>
      <c r="B784" s="13" t="s">
        <v>3754</v>
      </c>
      <c r="C784" s="14" t="s">
        <v>1609</v>
      </c>
      <c r="D784" s="14" t="s">
        <v>3751</v>
      </c>
      <c r="E784" s="14" t="s">
        <v>1611</v>
      </c>
      <c r="F784" s="15">
        <v>2.0153409090909089</v>
      </c>
      <c r="G784" s="15">
        <v>0</v>
      </c>
      <c r="H784" s="15">
        <v>0</v>
      </c>
      <c r="I784" s="15">
        <v>2.0153409090909093</v>
      </c>
      <c r="J784" s="15">
        <v>0</v>
      </c>
      <c r="K784" s="15">
        <v>0</v>
      </c>
      <c r="L784" s="14">
        <v>0</v>
      </c>
      <c r="M784" s="14">
        <v>0</v>
      </c>
      <c r="N784" s="15">
        <v>0</v>
      </c>
      <c r="O784" s="15">
        <v>0</v>
      </c>
      <c r="P784" s="15">
        <v>0</v>
      </c>
    </row>
    <row r="785" spans="1:16" x14ac:dyDescent="0.25">
      <c r="A785" s="12">
        <v>35094394</v>
      </c>
      <c r="B785" s="13" t="s">
        <v>3755</v>
      </c>
      <c r="C785" s="14" t="s">
        <v>1609</v>
      </c>
      <c r="D785" s="14" t="s">
        <v>3751</v>
      </c>
      <c r="E785" s="14" t="s">
        <v>1611</v>
      </c>
      <c r="F785" s="15">
        <v>1.4706439393939394</v>
      </c>
      <c r="G785" s="15">
        <v>0</v>
      </c>
      <c r="H785" s="15">
        <v>0</v>
      </c>
      <c r="I785" s="15">
        <v>1.4706439393939397</v>
      </c>
      <c r="J785" s="15">
        <v>0</v>
      </c>
      <c r="K785" s="15">
        <v>0</v>
      </c>
      <c r="L785" s="14">
        <v>0</v>
      </c>
      <c r="M785" s="14">
        <v>0</v>
      </c>
      <c r="N785" s="15">
        <v>0</v>
      </c>
      <c r="O785" s="15">
        <v>0</v>
      </c>
      <c r="P785" s="15">
        <v>0</v>
      </c>
    </row>
    <row r="786" spans="1:16" x14ac:dyDescent="0.25">
      <c r="A786" s="12">
        <v>35094397</v>
      </c>
      <c r="B786" s="13" t="s">
        <v>3756</v>
      </c>
      <c r="C786" s="14" t="s">
        <v>1609</v>
      </c>
      <c r="D786" s="14" t="s">
        <v>3751</v>
      </c>
      <c r="E786" s="14" t="s">
        <v>1611</v>
      </c>
      <c r="F786" s="15">
        <v>1.0645833333333334</v>
      </c>
      <c r="G786" s="15">
        <v>0</v>
      </c>
      <c r="H786" s="15">
        <v>0</v>
      </c>
      <c r="I786" s="15">
        <v>0</v>
      </c>
      <c r="J786" s="15">
        <v>1.0645833333333334</v>
      </c>
      <c r="K786" s="15">
        <v>0</v>
      </c>
      <c r="L786" s="14">
        <v>0</v>
      </c>
      <c r="M786" s="14">
        <v>0</v>
      </c>
      <c r="N786" s="15">
        <v>0</v>
      </c>
      <c r="O786" s="15">
        <v>0</v>
      </c>
      <c r="P786" s="15">
        <v>0</v>
      </c>
    </row>
    <row r="787" spans="1:16" x14ac:dyDescent="0.25">
      <c r="A787" s="12">
        <v>35332863</v>
      </c>
      <c r="B787" s="13" t="s">
        <v>3761</v>
      </c>
      <c r="C787" s="14" t="s">
        <v>3758</v>
      </c>
      <c r="D787" s="14" t="s">
        <v>3759</v>
      </c>
      <c r="E787" s="14" t="s">
        <v>3760</v>
      </c>
      <c r="F787" s="15">
        <v>0.22632575757575757</v>
      </c>
      <c r="G787" s="15">
        <v>0</v>
      </c>
      <c r="H787" s="15">
        <v>0</v>
      </c>
      <c r="I787" s="15">
        <v>0</v>
      </c>
      <c r="J787" s="15">
        <v>0</v>
      </c>
      <c r="K787" s="15">
        <v>0</v>
      </c>
      <c r="L787" s="14">
        <v>0</v>
      </c>
      <c r="M787" s="14">
        <v>0</v>
      </c>
      <c r="N787" s="15">
        <v>0</v>
      </c>
      <c r="O787" s="15">
        <v>0.22632575757575757</v>
      </c>
      <c r="P787" s="15">
        <v>0</v>
      </c>
    </row>
    <row r="788" spans="1:16" x14ac:dyDescent="0.25">
      <c r="A788" s="12">
        <v>35332864</v>
      </c>
      <c r="B788" s="13" t="s">
        <v>3762</v>
      </c>
      <c r="C788" s="14" t="s">
        <v>3758</v>
      </c>
      <c r="D788" s="14" t="s">
        <v>3759</v>
      </c>
      <c r="E788" s="14" t="s">
        <v>3760</v>
      </c>
      <c r="F788" s="15">
        <v>1.2585227272727273</v>
      </c>
      <c r="G788" s="15">
        <v>0</v>
      </c>
      <c r="H788" s="15">
        <v>0</v>
      </c>
      <c r="I788" s="15">
        <v>0</v>
      </c>
      <c r="J788" s="15">
        <v>0</v>
      </c>
      <c r="K788" s="15">
        <v>0</v>
      </c>
      <c r="L788" s="14">
        <v>0</v>
      </c>
      <c r="M788" s="14">
        <v>0</v>
      </c>
      <c r="N788" s="15">
        <v>0</v>
      </c>
      <c r="O788" s="15">
        <v>1.2585227272727273</v>
      </c>
      <c r="P788" s="15">
        <v>0</v>
      </c>
    </row>
    <row r="789" spans="1:16" x14ac:dyDescent="0.25">
      <c r="A789" s="12">
        <v>35217272</v>
      </c>
      <c r="B789" s="13" t="s">
        <v>3764</v>
      </c>
      <c r="C789" s="14" t="s">
        <v>2443</v>
      </c>
      <c r="D789" s="14" t="s">
        <v>3765</v>
      </c>
      <c r="E789" s="14" t="s">
        <v>3766</v>
      </c>
      <c r="F789" s="15">
        <v>1.4772727272727272E-2</v>
      </c>
      <c r="G789" s="15">
        <v>0</v>
      </c>
      <c r="H789" s="15">
        <v>0</v>
      </c>
      <c r="I789" s="15">
        <v>0</v>
      </c>
      <c r="J789" s="15">
        <v>0</v>
      </c>
      <c r="K789" s="15">
        <v>1.4772727272727272E-2</v>
      </c>
      <c r="L789" s="14">
        <v>0</v>
      </c>
      <c r="M789" s="14">
        <v>0</v>
      </c>
      <c r="N789" s="15">
        <v>0</v>
      </c>
      <c r="O789" s="15">
        <v>0</v>
      </c>
      <c r="P789" s="15">
        <v>0</v>
      </c>
    </row>
    <row r="790" spans="1:16" x14ac:dyDescent="0.25">
      <c r="A790" s="12">
        <v>35226627</v>
      </c>
      <c r="B790" s="13" t="s">
        <v>3767</v>
      </c>
      <c r="C790" s="14" t="s">
        <v>2443</v>
      </c>
      <c r="D790" s="14" t="s">
        <v>3765</v>
      </c>
      <c r="E790" s="14" t="s">
        <v>3766</v>
      </c>
      <c r="F790" s="15">
        <v>0.31761363636363638</v>
      </c>
      <c r="G790" s="15">
        <v>0</v>
      </c>
      <c r="H790" s="15">
        <v>0</v>
      </c>
      <c r="I790" s="15">
        <v>0</v>
      </c>
      <c r="J790" s="15">
        <v>0.31761363636363638</v>
      </c>
      <c r="K790" s="15">
        <v>0</v>
      </c>
      <c r="L790" s="14">
        <v>0</v>
      </c>
      <c r="M790" s="14">
        <v>0</v>
      </c>
      <c r="N790" s="15">
        <v>0</v>
      </c>
      <c r="O790" s="15">
        <v>0</v>
      </c>
      <c r="P790" s="15">
        <v>0</v>
      </c>
    </row>
    <row r="791" spans="1:16" x14ac:dyDescent="0.25">
      <c r="A791" s="12">
        <v>35226630</v>
      </c>
      <c r="B791" s="13" t="s">
        <v>3770</v>
      </c>
      <c r="C791" s="14" t="s">
        <v>2443</v>
      </c>
      <c r="D791" s="14" t="s">
        <v>3765</v>
      </c>
      <c r="E791" s="14" t="s">
        <v>3766</v>
      </c>
      <c r="F791" s="15">
        <v>1.4138257575757576</v>
      </c>
      <c r="G791" s="15">
        <v>0</v>
      </c>
      <c r="H791" s="15">
        <v>0</v>
      </c>
      <c r="I791" s="15">
        <v>0</v>
      </c>
      <c r="J791" s="15">
        <v>0</v>
      </c>
      <c r="K791" s="15">
        <v>1.4138257575757578</v>
      </c>
      <c r="L791" s="14">
        <v>0</v>
      </c>
      <c r="M791" s="14">
        <v>0</v>
      </c>
      <c r="N791" s="15">
        <v>0</v>
      </c>
      <c r="O791" s="15">
        <v>0</v>
      </c>
      <c r="P791" s="15">
        <v>0</v>
      </c>
    </row>
    <row r="792" spans="1:16" x14ac:dyDescent="0.25">
      <c r="A792" s="12">
        <v>35226631</v>
      </c>
      <c r="B792" s="13" t="s">
        <v>3771</v>
      </c>
      <c r="C792" s="14" t="s">
        <v>2443</v>
      </c>
      <c r="D792" s="14" t="s">
        <v>3765</v>
      </c>
      <c r="E792" s="14" t="s">
        <v>3766</v>
      </c>
      <c r="F792" s="15">
        <v>1.540151515151515</v>
      </c>
      <c r="G792" s="15">
        <v>0</v>
      </c>
      <c r="H792" s="15">
        <v>0</v>
      </c>
      <c r="I792" s="15">
        <v>0</v>
      </c>
      <c r="J792" s="15">
        <v>1.5401515151515155</v>
      </c>
      <c r="K792" s="15">
        <v>0</v>
      </c>
      <c r="L792" s="14">
        <v>0</v>
      </c>
      <c r="M792" s="14">
        <v>0</v>
      </c>
      <c r="N792" s="15">
        <v>0</v>
      </c>
      <c r="O792" s="15">
        <v>0</v>
      </c>
      <c r="P792" s="15">
        <v>0</v>
      </c>
    </row>
    <row r="793" spans="1:16" x14ac:dyDescent="0.25">
      <c r="A793" s="12">
        <v>35332959</v>
      </c>
      <c r="B793" s="13" t="s">
        <v>3778</v>
      </c>
      <c r="C793" s="14" t="s">
        <v>1755</v>
      </c>
      <c r="D793" s="14" t="s">
        <v>1756</v>
      </c>
      <c r="E793" s="14" t="s">
        <v>1757</v>
      </c>
      <c r="F793" s="15">
        <v>0.3</v>
      </c>
      <c r="G793" s="15">
        <v>0</v>
      </c>
      <c r="H793" s="15">
        <v>0</v>
      </c>
      <c r="I793" s="15">
        <v>0</v>
      </c>
      <c r="J793" s="15">
        <v>0</v>
      </c>
      <c r="K793" s="15">
        <v>0</v>
      </c>
      <c r="L793" s="14">
        <v>0</v>
      </c>
      <c r="M793" s="14">
        <v>0</v>
      </c>
      <c r="N793" s="15">
        <v>0</v>
      </c>
      <c r="O793" s="15">
        <v>0.3</v>
      </c>
      <c r="P793" s="15">
        <v>0</v>
      </c>
    </row>
    <row r="794" spans="1:16" x14ac:dyDescent="0.25">
      <c r="A794" s="12">
        <v>35335281</v>
      </c>
      <c r="B794" s="13" t="s">
        <v>3779</v>
      </c>
      <c r="C794" s="14" t="s">
        <v>1755</v>
      </c>
      <c r="D794" s="14" t="s">
        <v>1756</v>
      </c>
      <c r="E794" s="14" t="s">
        <v>1757</v>
      </c>
      <c r="F794" s="15">
        <v>3.0200757575757575</v>
      </c>
      <c r="G794" s="15">
        <v>0</v>
      </c>
      <c r="H794" s="15">
        <v>0</v>
      </c>
      <c r="I794" s="15">
        <v>0</v>
      </c>
      <c r="J794" s="15">
        <v>0</v>
      </c>
      <c r="K794" s="15">
        <v>0</v>
      </c>
      <c r="L794" s="14">
        <v>0</v>
      </c>
      <c r="M794" s="14">
        <v>0</v>
      </c>
      <c r="N794" s="15">
        <v>0</v>
      </c>
      <c r="O794" s="15">
        <v>3.0200757575757575</v>
      </c>
      <c r="P794" s="15">
        <v>0</v>
      </c>
    </row>
    <row r="795" spans="1:16" x14ac:dyDescent="0.25">
      <c r="A795" s="12">
        <v>35335282</v>
      </c>
      <c r="B795" s="13" t="s">
        <v>3780</v>
      </c>
      <c r="C795" s="14" t="s">
        <v>1755</v>
      </c>
      <c r="D795" s="14" t="s">
        <v>1756</v>
      </c>
      <c r="E795" s="14" t="s">
        <v>1757</v>
      </c>
      <c r="F795" s="15">
        <v>2.2100378787878787</v>
      </c>
      <c r="G795" s="15">
        <v>0</v>
      </c>
      <c r="H795" s="15">
        <v>0</v>
      </c>
      <c r="I795" s="15">
        <v>0</v>
      </c>
      <c r="J795" s="15">
        <v>0</v>
      </c>
      <c r="K795" s="15">
        <v>0</v>
      </c>
      <c r="L795" s="14">
        <v>0</v>
      </c>
      <c r="M795" s="14">
        <v>0</v>
      </c>
      <c r="N795" s="15">
        <v>0</v>
      </c>
      <c r="O795" s="15">
        <v>2.2100378787878787</v>
      </c>
      <c r="P795" s="15">
        <v>0</v>
      </c>
    </row>
    <row r="796" spans="1:16" x14ac:dyDescent="0.25">
      <c r="A796" s="12">
        <v>35335283</v>
      </c>
      <c r="B796" s="13" t="s">
        <v>3781</v>
      </c>
      <c r="C796" s="14" t="s">
        <v>1755</v>
      </c>
      <c r="D796" s="14" t="s">
        <v>1756</v>
      </c>
      <c r="E796" s="14" t="s">
        <v>1757</v>
      </c>
      <c r="F796" s="15">
        <v>1.9399621212121212</v>
      </c>
      <c r="G796" s="15">
        <v>0</v>
      </c>
      <c r="H796" s="15">
        <v>0</v>
      </c>
      <c r="I796" s="15">
        <v>0</v>
      </c>
      <c r="J796" s="15">
        <v>0</v>
      </c>
      <c r="K796" s="15">
        <v>0</v>
      </c>
      <c r="L796" s="14">
        <v>0</v>
      </c>
      <c r="M796" s="14">
        <v>0</v>
      </c>
      <c r="N796" s="15">
        <v>0</v>
      </c>
      <c r="O796" s="15">
        <v>1.9399621212121212</v>
      </c>
      <c r="P796" s="15">
        <v>0</v>
      </c>
    </row>
    <row r="797" spans="1:16" x14ac:dyDescent="0.25">
      <c r="A797" s="12">
        <v>35320454</v>
      </c>
      <c r="B797" s="13" t="s">
        <v>3782</v>
      </c>
      <c r="C797" s="14" t="s">
        <v>1755</v>
      </c>
      <c r="D797" s="14" t="s">
        <v>1756</v>
      </c>
      <c r="E797" s="14" t="s">
        <v>1757</v>
      </c>
      <c r="F797" s="15">
        <v>1.7100378787878787</v>
      </c>
      <c r="G797" s="15">
        <v>0</v>
      </c>
      <c r="H797" s="15">
        <v>0</v>
      </c>
      <c r="I797" s="15">
        <v>0</v>
      </c>
      <c r="J797" s="15">
        <v>0</v>
      </c>
      <c r="K797" s="15">
        <v>0</v>
      </c>
      <c r="L797" s="14">
        <v>0</v>
      </c>
      <c r="M797" s="14">
        <v>0</v>
      </c>
      <c r="N797" s="15">
        <v>0</v>
      </c>
      <c r="O797" s="15">
        <v>1.7100378787878787</v>
      </c>
      <c r="P797" s="15">
        <v>0</v>
      </c>
    </row>
    <row r="798" spans="1:16" x14ac:dyDescent="0.25">
      <c r="A798" s="12">
        <v>35342302</v>
      </c>
      <c r="B798" s="13" t="s">
        <v>3790</v>
      </c>
      <c r="C798" s="14" t="s">
        <v>1755</v>
      </c>
      <c r="D798" s="14" t="s">
        <v>3792</v>
      </c>
      <c r="E798" s="14" t="s">
        <v>1757</v>
      </c>
      <c r="F798" s="15">
        <v>1.2</v>
      </c>
      <c r="G798" s="15">
        <v>0</v>
      </c>
      <c r="H798" s="15">
        <v>0</v>
      </c>
      <c r="I798" s="15">
        <v>0</v>
      </c>
      <c r="J798" s="15">
        <v>0</v>
      </c>
      <c r="K798" s="15">
        <v>0</v>
      </c>
      <c r="L798" s="14">
        <v>0</v>
      </c>
      <c r="M798" s="14">
        <v>0</v>
      </c>
      <c r="N798" s="15">
        <v>0</v>
      </c>
      <c r="O798" s="15">
        <v>1.2</v>
      </c>
      <c r="P798" s="15">
        <v>0</v>
      </c>
    </row>
    <row r="799" spans="1:16" x14ac:dyDescent="0.25">
      <c r="A799" s="12">
        <v>35332872</v>
      </c>
      <c r="B799" s="13" t="s">
        <v>3793</v>
      </c>
      <c r="C799" s="14" t="s">
        <v>1755</v>
      </c>
      <c r="D799" s="14" t="s">
        <v>3792</v>
      </c>
      <c r="E799" s="14" t="s">
        <v>1757</v>
      </c>
      <c r="F799" s="15">
        <v>1.6100378787878789</v>
      </c>
      <c r="G799" s="15">
        <v>0</v>
      </c>
      <c r="H799" s="15">
        <v>0</v>
      </c>
      <c r="I799" s="15">
        <v>0</v>
      </c>
      <c r="J799" s="15">
        <v>0</v>
      </c>
      <c r="K799" s="15">
        <v>0</v>
      </c>
      <c r="L799" s="14">
        <v>0</v>
      </c>
      <c r="M799" s="14">
        <v>0</v>
      </c>
      <c r="N799" s="15">
        <v>0</v>
      </c>
      <c r="O799" s="15">
        <v>1.6100378787878789</v>
      </c>
      <c r="P799" s="15">
        <v>0</v>
      </c>
    </row>
    <row r="800" spans="1:16" x14ac:dyDescent="0.25">
      <c r="A800" s="12">
        <v>35332874</v>
      </c>
      <c r="B800" s="13" t="s">
        <v>3794</v>
      </c>
      <c r="C800" s="14" t="s">
        <v>1755</v>
      </c>
      <c r="D800" s="14" t="s">
        <v>3792</v>
      </c>
      <c r="E800" s="14" t="s">
        <v>1757</v>
      </c>
      <c r="F800" s="15">
        <v>1.7729166666666667</v>
      </c>
      <c r="G800" s="15">
        <v>0</v>
      </c>
      <c r="H800" s="15">
        <v>0</v>
      </c>
      <c r="I800" s="15">
        <v>0</v>
      </c>
      <c r="J800" s="15">
        <v>0</v>
      </c>
      <c r="K800" s="15">
        <v>0</v>
      </c>
      <c r="L800" s="14">
        <v>0</v>
      </c>
      <c r="M800" s="14">
        <v>0</v>
      </c>
      <c r="N800" s="15">
        <v>0</v>
      </c>
      <c r="O800" s="15">
        <v>1.7729166666666667</v>
      </c>
      <c r="P800" s="15">
        <v>0</v>
      </c>
    </row>
    <row r="801" spans="1:16" x14ac:dyDescent="0.25">
      <c r="A801" s="12">
        <v>35332876</v>
      </c>
      <c r="B801" s="13" t="s">
        <v>3795</v>
      </c>
      <c r="C801" s="14" t="s">
        <v>1755</v>
      </c>
      <c r="D801" s="14" t="s">
        <v>3792</v>
      </c>
      <c r="E801" s="14" t="s">
        <v>1757</v>
      </c>
      <c r="F801" s="15">
        <v>2.3070075757575759</v>
      </c>
      <c r="G801" s="15">
        <v>0</v>
      </c>
      <c r="H801" s="15">
        <v>0</v>
      </c>
      <c r="I801" s="15">
        <v>0</v>
      </c>
      <c r="J801" s="15">
        <v>0</v>
      </c>
      <c r="K801" s="15">
        <v>0</v>
      </c>
      <c r="L801" s="14">
        <v>0</v>
      </c>
      <c r="M801" s="14">
        <v>0</v>
      </c>
      <c r="N801" s="15">
        <v>0</v>
      </c>
      <c r="O801" s="15">
        <v>2.3070075757575759</v>
      </c>
      <c r="P801" s="15">
        <v>0</v>
      </c>
    </row>
    <row r="802" spans="1:16" x14ac:dyDescent="0.25">
      <c r="A802" s="12">
        <v>35332878</v>
      </c>
      <c r="B802" s="13" t="s">
        <v>3796</v>
      </c>
      <c r="C802" s="14" t="s">
        <v>1755</v>
      </c>
      <c r="D802" s="14" t="s">
        <v>3792</v>
      </c>
      <c r="E802" s="14" t="s">
        <v>1757</v>
      </c>
      <c r="F802" s="15">
        <v>2.1020833333333333</v>
      </c>
      <c r="G802" s="15">
        <v>0</v>
      </c>
      <c r="H802" s="15">
        <v>0</v>
      </c>
      <c r="I802" s="15">
        <v>0</v>
      </c>
      <c r="J802" s="15">
        <v>0</v>
      </c>
      <c r="K802" s="15">
        <v>0</v>
      </c>
      <c r="L802" s="14">
        <v>0</v>
      </c>
      <c r="M802" s="14">
        <v>0</v>
      </c>
      <c r="N802" s="15">
        <v>0</v>
      </c>
      <c r="O802" s="15">
        <v>2.1020833333333333</v>
      </c>
      <c r="P802" s="15">
        <v>0</v>
      </c>
    </row>
    <row r="803" spans="1:16" x14ac:dyDescent="0.25">
      <c r="A803" s="12">
        <v>35337163</v>
      </c>
      <c r="B803" s="13" t="s">
        <v>3802</v>
      </c>
      <c r="C803" s="14" t="s">
        <v>1755</v>
      </c>
      <c r="D803" s="14" t="s">
        <v>3803</v>
      </c>
      <c r="E803" s="14" t="s">
        <v>1757</v>
      </c>
      <c r="F803" s="15">
        <v>0.47727272727272729</v>
      </c>
      <c r="G803" s="15">
        <v>0</v>
      </c>
      <c r="H803" s="15">
        <v>0</v>
      </c>
      <c r="I803" s="15">
        <v>0</v>
      </c>
      <c r="J803" s="15">
        <v>0</v>
      </c>
      <c r="K803" s="15">
        <v>0</v>
      </c>
      <c r="L803" s="14">
        <v>0</v>
      </c>
      <c r="M803" s="14">
        <v>0.47727272727272729</v>
      </c>
      <c r="N803" s="15">
        <v>0</v>
      </c>
      <c r="O803" s="15">
        <v>0</v>
      </c>
      <c r="P803" s="15">
        <v>0</v>
      </c>
    </row>
    <row r="804" spans="1:16" x14ac:dyDescent="0.25">
      <c r="A804" s="12">
        <v>35337164</v>
      </c>
      <c r="B804" s="13" t="s">
        <v>3804</v>
      </c>
      <c r="C804" s="14" t="s">
        <v>1755</v>
      </c>
      <c r="D804" s="14" t="s">
        <v>3803</v>
      </c>
      <c r="E804" s="14" t="s">
        <v>1757</v>
      </c>
      <c r="F804" s="15">
        <v>1.9700757575757575</v>
      </c>
      <c r="G804" s="15">
        <v>0</v>
      </c>
      <c r="H804" s="15">
        <v>0</v>
      </c>
      <c r="I804" s="15">
        <v>0</v>
      </c>
      <c r="J804" s="15">
        <v>0</v>
      </c>
      <c r="K804" s="15">
        <v>0</v>
      </c>
      <c r="L804" s="14">
        <v>0</v>
      </c>
      <c r="M804" s="14">
        <v>0</v>
      </c>
      <c r="N804" s="15">
        <v>1.9700757575757575</v>
      </c>
      <c r="O804" s="15">
        <v>0</v>
      </c>
      <c r="P804" s="15">
        <v>0</v>
      </c>
    </row>
    <row r="805" spans="1:16" x14ac:dyDescent="0.25">
      <c r="A805" s="12">
        <v>35339290</v>
      </c>
      <c r="B805" s="13" t="s">
        <v>3808</v>
      </c>
      <c r="C805" s="14" t="s">
        <v>1755</v>
      </c>
      <c r="D805" s="14" t="s">
        <v>3807</v>
      </c>
      <c r="E805" s="14" t="s">
        <v>1757</v>
      </c>
      <c r="F805" s="15">
        <v>0.65</v>
      </c>
      <c r="G805" s="15">
        <v>0</v>
      </c>
      <c r="H805" s="15">
        <v>0</v>
      </c>
      <c r="I805" s="15">
        <v>0</v>
      </c>
      <c r="J805" s="15">
        <v>0</v>
      </c>
      <c r="K805" s="15">
        <v>0</v>
      </c>
      <c r="L805" s="14">
        <v>0</v>
      </c>
      <c r="M805" s="14">
        <v>0</v>
      </c>
      <c r="N805" s="15">
        <v>0</v>
      </c>
      <c r="O805" s="15">
        <v>0.65</v>
      </c>
      <c r="P805" s="15">
        <v>0</v>
      </c>
    </row>
    <row r="806" spans="1:16" x14ac:dyDescent="0.25">
      <c r="A806" s="12">
        <v>35339291</v>
      </c>
      <c r="B806" s="13" t="s">
        <v>3809</v>
      </c>
      <c r="C806" s="14" t="s">
        <v>1755</v>
      </c>
      <c r="D806" s="14" t="s">
        <v>3807</v>
      </c>
      <c r="E806" s="14" t="s">
        <v>1757</v>
      </c>
      <c r="F806" s="15">
        <v>1.29</v>
      </c>
      <c r="G806" s="15">
        <v>0</v>
      </c>
      <c r="H806" s="15">
        <v>0</v>
      </c>
      <c r="I806" s="15">
        <v>0</v>
      </c>
      <c r="J806" s="15">
        <v>0</v>
      </c>
      <c r="K806" s="15">
        <v>0</v>
      </c>
      <c r="L806" s="14">
        <v>0</v>
      </c>
      <c r="M806" s="14">
        <v>0</v>
      </c>
      <c r="N806" s="15">
        <v>0</v>
      </c>
      <c r="O806" s="15">
        <v>1.29</v>
      </c>
      <c r="P806" s="15">
        <v>0</v>
      </c>
    </row>
    <row r="807" spans="1:16" x14ac:dyDescent="0.25">
      <c r="A807" s="12">
        <v>35339292</v>
      </c>
      <c r="B807" s="13" t="s">
        <v>3810</v>
      </c>
      <c r="C807" s="14" t="s">
        <v>1755</v>
      </c>
      <c r="D807" s="14" t="s">
        <v>3807</v>
      </c>
      <c r="E807" s="14" t="s">
        <v>1757</v>
      </c>
      <c r="F807" s="15">
        <v>1.24</v>
      </c>
      <c r="G807" s="15">
        <v>0</v>
      </c>
      <c r="H807" s="15">
        <v>0</v>
      </c>
      <c r="I807" s="15">
        <v>0</v>
      </c>
      <c r="J807" s="15">
        <v>0</v>
      </c>
      <c r="K807" s="15">
        <v>0</v>
      </c>
      <c r="L807" s="14">
        <v>0</v>
      </c>
      <c r="M807" s="14">
        <v>0</v>
      </c>
      <c r="N807" s="15">
        <v>0</v>
      </c>
      <c r="O807" s="15">
        <v>1.24</v>
      </c>
      <c r="P807" s="15">
        <v>0</v>
      </c>
    </row>
    <row r="808" spans="1:16" x14ac:dyDescent="0.25">
      <c r="A808" s="12">
        <v>35018787</v>
      </c>
      <c r="B808" s="13" t="s">
        <v>3812</v>
      </c>
      <c r="C808" s="14" t="s">
        <v>1788</v>
      </c>
      <c r="D808" s="14" t="s">
        <v>3813</v>
      </c>
      <c r="E808" s="14" t="s">
        <v>1790</v>
      </c>
      <c r="F808" s="15">
        <v>0.54053030303030303</v>
      </c>
      <c r="G808" s="15">
        <v>0</v>
      </c>
      <c r="H808" s="15">
        <v>0.54053030303030303</v>
      </c>
      <c r="I808" s="15">
        <v>0</v>
      </c>
      <c r="J808" s="15">
        <v>0</v>
      </c>
      <c r="K808" s="15">
        <v>0</v>
      </c>
      <c r="L808" s="14">
        <v>0</v>
      </c>
      <c r="M808" s="14">
        <v>0</v>
      </c>
      <c r="N808" s="15">
        <v>0</v>
      </c>
      <c r="O808" s="15">
        <v>0</v>
      </c>
      <c r="P808" s="15">
        <v>0</v>
      </c>
    </row>
    <row r="809" spans="1:16" x14ac:dyDescent="0.25">
      <c r="A809" s="12">
        <v>35040225</v>
      </c>
      <c r="B809" s="13" t="s">
        <v>3814</v>
      </c>
      <c r="C809" s="14" t="s">
        <v>1801</v>
      </c>
      <c r="D809" s="14" t="s">
        <v>3815</v>
      </c>
      <c r="E809" s="14" t="s">
        <v>1803</v>
      </c>
      <c r="F809" s="15">
        <v>1.6257575757575757</v>
      </c>
      <c r="G809" s="15">
        <v>0</v>
      </c>
      <c r="H809" s="15">
        <v>1.6257575757575753</v>
      </c>
      <c r="I809" s="15">
        <v>0</v>
      </c>
      <c r="J809" s="15">
        <v>0</v>
      </c>
      <c r="K809" s="15">
        <v>0</v>
      </c>
      <c r="L809" s="14">
        <v>0</v>
      </c>
      <c r="M809" s="14">
        <v>0</v>
      </c>
      <c r="N809" s="15">
        <v>0</v>
      </c>
      <c r="O809" s="15">
        <v>0</v>
      </c>
      <c r="P809" s="15">
        <v>0</v>
      </c>
    </row>
    <row r="810" spans="1:16" x14ac:dyDescent="0.25">
      <c r="A810" s="12">
        <v>35250576</v>
      </c>
      <c r="B810" s="13" t="s">
        <v>3816</v>
      </c>
      <c r="C810" s="14" t="s">
        <v>1815</v>
      </c>
      <c r="D810" s="14" t="s">
        <v>3817</v>
      </c>
      <c r="E810" s="14" t="s">
        <v>1817</v>
      </c>
      <c r="F810" s="15">
        <v>1.1850378787878788</v>
      </c>
      <c r="G810" s="15">
        <v>0</v>
      </c>
      <c r="H810" s="15">
        <v>0</v>
      </c>
      <c r="I810" s="15">
        <v>0</v>
      </c>
      <c r="J810" s="15">
        <v>0</v>
      </c>
      <c r="K810" s="15">
        <v>0</v>
      </c>
      <c r="L810" s="14">
        <v>0</v>
      </c>
      <c r="M810" s="14">
        <v>1.1850378787878788</v>
      </c>
      <c r="N810" s="15">
        <v>0</v>
      </c>
      <c r="O810" s="15">
        <v>0</v>
      </c>
      <c r="P810" s="15">
        <v>0</v>
      </c>
    </row>
    <row r="811" spans="1:16" x14ac:dyDescent="0.25">
      <c r="A811" s="12">
        <v>35283196</v>
      </c>
      <c r="B811" s="13" t="s">
        <v>3818</v>
      </c>
      <c r="C811" s="14" t="s">
        <v>1815</v>
      </c>
      <c r="D811" s="14" t="s">
        <v>3817</v>
      </c>
      <c r="E811" s="14" t="s">
        <v>1817</v>
      </c>
      <c r="F811" s="15">
        <v>1.4113636363636364</v>
      </c>
      <c r="G811" s="15">
        <v>0</v>
      </c>
      <c r="H811" s="15">
        <v>0</v>
      </c>
      <c r="I811" s="15">
        <v>0</v>
      </c>
      <c r="J811" s="15">
        <v>0</v>
      </c>
      <c r="K811" s="15">
        <v>0</v>
      </c>
      <c r="L811" s="14">
        <v>0</v>
      </c>
      <c r="M811" s="14">
        <v>1.4113636363636364</v>
      </c>
      <c r="N811" s="15">
        <v>0</v>
      </c>
      <c r="O811" s="15">
        <v>0</v>
      </c>
      <c r="P811" s="15">
        <v>0</v>
      </c>
    </row>
    <row r="812" spans="1:16" x14ac:dyDescent="0.25">
      <c r="A812" s="12">
        <v>35283197</v>
      </c>
      <c r="B812" s="13" t="s">
        <v>3819</v>
      </c>
      <c r="C812" s="14" t="s">
        <v>1815</v>
      </c>
      <c r="D812" s="14" t="s">
        <v>3817</v>
      </c>
      <c r="E812" s="14" t="s">
        <v>1817</v>
      </c>
      <c r="F812" s="15">
        <v>2.5229166666666667</v>
      </c>
      <c r="G812" s="15">
        <v>0</v>
      </c>
      <c r="H812" s="15">
        <v>0</v>
      </c>
      <c r="I812" s="15">
        <v>0</v>
      </c>
      <c r="J812" s="15">
        <v>0</v>
      </c>
      <c r="K812" s="15">
        <v>0</v>
      </c>
      <c r="L812" s="14">
        <v>0</v>
      </c>
      <c r="M812" s="14">
        <v>2.5229166666666667</v>
      </c>
      <c r="N812" s="15">
        <v>0</v>
      </c>
      <c r="O812" s="15">
        <v>0</v>
      </c>
      <c r="P812" s="15">
        <v>0</v>
      </c>
    </row>
    <row r="813" spans="1:16" x14ac:dyDescent="0.25">
      <c r="A813" s="12">
        <v>35283199</v>
      </c>
      <c r="B813" s="13" t="s">
        <v>3821</v>
      </c>
      <c r="C813" s="14" t="s">
        <v>1815</v>
      </c>
      <c r="D813" s="14" t="s">
        <v>3817</v>
      </c>
      <c r="E813" s="14" t="s">
        <v>1817</v>
      </c>
      <c r="F813" s="15">
        <v>1.4238636363636363</v>
      </c>
      <c r="G813" s="15">
        <v>0</v>
      </c>
      <c r="H813" s="15">
        <v>0</v>
      </c>
      <c r="I813" s="15">
        <v>0</v>
      </c>
      <c r="J813" s="15">
        <v>0</v>
      </c>
      <c r="K813" s="15">
        <v>0</v>
      </c>
      <c r="L813" s="14">
        <v>0</v>
      </c>
      <c r="M813" s="14">
        <v>1.4238636363636363</v>
      </c>
      <c r="N813" s="15">
        <v>0</v>
      </c>
      <c r="O813" s="15">
        <v>0</v>
      </c>
      <c r="P813" s="15">
        <v>0</v>
      </c>
    </row>
    <row r="814" spans="1:16" x14ac:dyDescent="0.25">
      <c r="A814" s="12">
        <v>35283340</v>
      </c>
      <c r="B814" s="13" t="s">
        <v>3822</v>
      </c>
      <c r="C814" s="14" t="s">
        <v>1815</v>
      </c>
      <c r="D814" s="14" t="s">
        <v>3817</v>
      </c>
      <c r="E814" s="14" t="s">
        <v>1817</v>
      </c>
      <c r="F814" s="15">
        <v>1.4854166666666666</v>
      </c>
      <c r="G814" s="15">
        <v>0</v>
      </c>
      <c r="H814" s="15">
        <v>0</v>
      </c>
      <c r="I814" s="15">
        <v>0</v>
      </c>
      <c r="J814" s="15">
        <v>0</v>
      </c>
      <c r="K814" s="15">
        <v>0</v>
      </c>
      <c r="L814" s="14">
        <v>0</v>
      </c>
      <c r="M814" s="14">
        <v>1.4854166666666666</v>
      </c>
      <c r="N814" s="15">
        <v>0</v>
      </c>
      <c r="O814" s="15">
        <v>0</v>
      </c>
      <c r="P814" s="15">
        <v>0</v>
      </c>
    </row>
    <row r="815" spans="1:16" x14ac:dyDescent="0.25">
      <c r="A815" s="12">
        <v>35250575</v>
      </c>
      <c r="B815" s="13" t="s">
        <v>3823</v>
      </c>
      <c r="C815" s="14" t="s">
        <v>1815</v>
      </c>
      <c r="D815" s="14" t="s">
        <v>3824</v>
      </c>
      <c r="E815" s="14" t="s">
        <v>1817</v>
      </c>
      <c r="F815" s="15">
        <v>0.30132575757575758</v>
      </c>
      <c r="G815" s="15">
        <v>0</v>
      </c>
      <c r="H815" s="15">
        <v>0</v>
      </c>
      <c r="I815" s="15">
        <v>0</v>
      </c>
      <c r="J815" s="15">
        <v>0</v>
      </c>
      <c r="K815" s="15">
        <v>0</v>
      </c>
      <c r="L815" s="14">
        <v>0</v>
      </c>
      <c r="M815" s="14">
        <v>0.30132575757575758</v>
      </c>
      <c r="N815" s="15">
        <v>0</v>
      </c>
      <c r="O815" s="15">
        <v>0</v>
      </c>
      <c r="P815" s="15">
        <v>0</v>
      </c>
    </row>
    <row r="816" spans="1:16" x14ac:dyDescent="0.25">
      <c r="A816" s="12">
        <v>35299133</v>
      </c>
      <c r="B816" s="13" t="s">
        <v>3825</v>
      </c>
      <c r="C816" s="14" t="s">
        <v>1815</v>
      </c>
      <c r="D816" s="14" t="s">
        <v>3824</v>
      </c>
      <c r="E816" s="14" t="s">
        <v>1817</v>
      </c>
      <c r="F816" s="15">
        <v>0.28162878787878787</v>
      </c>
      <c r="G816" s="15">
        <v>0</v>
      </c>
      <c r="H816" s="15">
        <v>0</v>
      </c>
      <c r="I816" s="15">
        <v>0</v>
      </c>
      <c r="J816" s="15">
        <v>0</v>
      </c>
      <c r="K816" s="15">
        <v>0</v>
      </c>
      <c r="L816" s="14">
        <v>0</v>
      </c>
      <c r="M816" s="14">
        <v>0.28162878787878787</v>
      </c>
      <c r="N816" s="15">
        <v>0</v>
      </c>
      <c r="O816" s="15">
        <v>0</v>
      </c>
      <c r="P816" s="15">
        <v>0</v>
      </c>
    </row>
    <row r="817" spans="1:16" x14ac:dyDescent="0.25">
      <c r="A817" s="12">
        <v>35299134</v>
      </c>
      <c r="B817" s="13" t="s">
        <v>3826</v>
      </c>
      <c r="C817" s="14" t="s">
        <v>1815</v>
      </c>
      <c r="D817" s="14" t="s">
        <v>3824</v>
      </c>
      <c r="E817" s="14" t="s">
        <v>1817</v>
      </c>
      <c r="F817" s="15">
        <v>0.40303030303030302</v>
      </c>
      <c r="G817" s="15">
        <v>0</v>
      </c>
      <c r="H817" s="15">
        <v>0</v>
      </c>
      <c r="I817" s="15">
        <v>0</v>
      </c>
      <c r="J817" s="15">
        <v>0</v>
      </c>
      <c r="K817" s="15">
        <v>0</v>
      </c>
      <c r="L817" s="14">
        <v>0</v>
      </c>
      <c r="M817" s="14">
        <v>0</v>
      </c>
      <c r="N817" s="15">
        <v>0.40303030303030302</v>
      </c>
      <c r="O817" s="15">
        <v>0</v>
      </c>
      <c r="P817" s="15">
        <v>0</v>
      </c>
    </row>
    <row r="818" spans="1:16" x14ac:dyDescent="0.25">
      <c r="A818" s="12">
        <v>35299135</v>
      </c>
      <c r="B818" s="13" t="s">
        <v>3827</v>
      </c>
      <c r="C818" s="14" t="s">
        <v>1815</v>
      </c>
      <c r="D818" s="14" t="s">
        <v>3824</v>
      </c>
      <c r="E818" s="14" t="s">
        <v>1817</v>
      </c>
      <c r="F818" s="15">
        <v>0.92102272727272727</v>
      </c>
      <c r="G818" s="15">
        <v>0</v>
      </c>
      <c r="H818" s="15">
        <v>0</v>
      </c>
      <c r="I818" s="15">
        <v>0</v>
      </c>
      <c r="J818" s="15">
        <v>0</v>
      </c>
      <c r="K818" s="15">
        <v>0</v>
      </c>
      <c r="L818" s="14">
        <v>0</v>
      </c>
      <c r="M818" s="14">
        <v>0</v>
      </c>
      <c r="N818" s="15">
        <v>0.92102272727272727</v>
      </c>
      <c r="O818" s="15">
        <v>0</v>
      </c>
      <c r="P818" s="15">
        <v>0</v>
      </c>
    </row>
    <row r="819" spans="1:16" x14ac:dyDescent="0.25">
      <c r="A819" s="12">
        <v>35299136</v>
      </c>
      <c r="B819" s="13" t="s">
        <v>3828</v>
      </c>
      <c r="C819" s="14" t="s">
        <v>1815</v>
      </c>
      <c r="D819" s="14" t="s">
        <v>3824</v>
      </c>
      <c r="E819" s="14" t="s">
        <v>1817</v>
      </c>
      <c r="F819" s="15">
        <v>0.86003787878787874</v>
      </c>
      <c r="G819" s="15">
        <v>0</v>
      </c>
      <c r="H819" s="15">
        <v>0</v>
      </c>
      <c r="I819" s="15">
        <v>0</v>
      </c>
      <c r="J819" s="15">
        <v>0</v>
      </c>
      <c r="K819" s="15">
        <v>0</v>
      </c>
      <c r="L819" s="14">
        <v>0</v>
      </c>
      <c r="M819" s="14">
        <v>0</v>
      </c>
      <c r="N819" s="15">
        <v>0.86003787878787874</v>
      </c>
      <c r="O819" s="15">
        <v>0</v>
      </c>
      <c r="P819" s="15">
        <v>0</v>
      </c>
    </row>
    <row r="820" spans="1:16" x14ac:dyDescent="0.25">
      <c r="A820" s="12">
        <v>35299137</v>
      </c>
      <c r="B820" s="13" t="s">
        <v>3829</v>
      </c>
      <c r="C820" s="14" t="s">
        <v>1815</v>
      </c>
      <c r="D820" s="14" t="s">
        <v>3824</v>
      </c>
      <c r="E820" s="14" t="s">
        <v>1817</v>
      </c>
      <c r="F820" s="15">
        <v>0.5</v>
      </c>
      <c r="G820" s="15">
        <v>0</v>
      </c>
      <c r="H820" s="15">
        <v>0</v>
      </c>
      <c r="I820" s="15">
        <v>0</v>
      </c>
      <c r="J820" s="15">
        <v>0</v>
      </c>
      <c r="K820" s="15">
        <v>0</v>
      </c>
      <c r="L820" s="14">
        <v>0</v>
      </c>
      <c r="M820" s="14">
        <v>0</v>
      </c>
      <c r="N820" s="15">
        <v>0.5</v>
      </c>
      <c r="O820" s="15">
        <v>0</v>
      </c>
      <c r="P820" s="15">
        <v>0</v>
      </c>
    </row>
    <row r="821" spans="1:16" x14ac:dyDescent="0.25">
      <c r="A821" s="12">
        <v>35250574</v>
      </c>
      <c r="B821" s="13" t="s">
        <v>3830</v>
      </c>
      <c r="C821" s="14" t="s">
        <v>1815</v>
      </c>
      <c r="D821" s="14" t="s">
        <v>3831</v>
      </c>
      <c r="E821" s="14" t="s">
        <v>1817</v>
      </c>
      <c r="F821" s="15">
        <v>0.73996212121212124</v>
      </c>
      <c r="G821" s="15">
        <v>0</v>
      </c>
      <c r="H821" s="15">
        <v>0</v>
      </c>
      <c r="I821" s="15">
        <v>0</v>
      </c>
      <c r="J821" s="15">
        <v>0</v>
      </c>
      <c r="K821" s="15">
        <v>0</v>
      </c>
      <c r="L821" s="14">
        <v>0</v>
      </c>
      <c r="M821" s="14">
        <v>0</v>
      </c>
      <c r="N821" s="15">
        <v>0</v>
      </c>
      <c r="O821" s="15">
        <v>0.73996212121212124</v>
      </c>
      <c r="P821" s="15">
        <v>0</v>
      </c>
    </row>
    <row r="822" spans="1:16" x14ac:dyDescent="0.25">
      <c r="A822" s="12">
        <v>35317928</v>
      </c>
      <c r="B822" s="13" t="s">
        <v>3832</v>
      </c>
      <c r="C822" s="14" t="s">
        <v>1815</v>
      </c>
      <c r="D822" s="14" t="s">
        <v>3831</v>
      </c>
      <c r="E822" s="14" t="s">
        <v>1817</v>
      </c>
      <c r="F822" s="15">
        <v>1.29</v>
      </c>
      <c r="G822" s="15">
        <v>0</v>
      </c>
      <c r="H822" s="15">
        <v>0</v>
      </c>
      <c r="I822" s="15">
        <v>0</v>
      </c>
      <c r="J822" s="15">
        <v>0</v>
      </c>
      <c r="K822" s="15">
        <v>0</v>
      </c>
      <c r="L822" s="14">
        <v>0</v>
      </c>
      <c r="M822" s="14">
        <v>0</v>
      </c>
      <c r="N822" s="15">
        <v>0</v>
      </c>
      <c r="O822" s="15">
        <v>1.29</v>
      </c>
      <c r="P822" s="15">
        <v>0</v>
      </c>
    </row>
    <row r="823" spans="1:16" x14ac:dyDescent="0.25">
      <c r="A823" s="12">
        <v>35317929</v>
      </c>
      <c r="B823" s="13" t="s">
        <v>3833</v>
      </c>
      <c r="C823" s="14" t="s">
        <v>1815</v>
      </c>
      <c r="D823" s="14" t="s">
        <v>3831</v>
      </c>
      <c r="E823" s="14" t="s">
        <v>1817</v>
      </c>
      <c r="F823" s="15">
        <v>0.86</v>
      </c>
      <c r="G823" s="15">
        <v>0</v>
      </c>
      <c r="H823" s="15">
        <v>0</v>
      </c>
      <c r="I823" s="15">
        <v>0</v>
      </c>
      <c r="J823" s="15">
        <v>0</v>
      </c>
      <c r="K823" s="15">
        <v>0</v>
      </c>
      <c r="L823" s="14">
        <v>0</v>
      </c>
      <c r="M823" s="14">
        <v>0</v>
      </c>
      <c r="N823" s="15">
        <v>0</v>
      </c>
      <c r="O823" s="15">
        <v>0.86</v>
      </c>
      <c r="P823" s="15">
        <v>0</v>
      </c>
    </row>
    <row r="824" spans="1:16" x14ac:dyDescent="0.25">
      <c r="A824" s="12">
        <v>35317930</v>
      </c>
      <c r="B824" s="13" t="s">
        <v>3834</v>
      </c>
      <c r="C824" s="14" t="s">
        <v>1815</v>
      </c>
      <c r="D824" s="14" t="s">
        <v>3831</v>
      </c>
      <c r="E824" s="14" t="s">
        <v>1817</v>
      </c>
      <c r="F824" s="15">
        <v>1.19</v>
      </c>
      <c r="G824" s="15">
        <v>0</v>
      </c>
      <c r="H824" s="15">
        <v>0</v>
      </c>
      <c r="I824" s="15">
        <v>0</v>
      </c>
      <c r="J824" s="15">
        <v>0</v>
      </c>
      <c r="K824" s="15">
        <v>0</v>
      </c>
      <c r="L824" s="14">
        <v>0</v>
      </c>
      <c r="M824" s="14">
        <v>0</v>
      </c>
      <c r="N824" s="15">
        <v>0</v>
      </c>
      <c r="O824" s="15">
        <v>1.19</v>
      </c>
      <c r="P824" s="15">
        <v>0</v>
      </c>
    </row>
    <row r="825" spans="1:16" x14ac:dyDescent="0.25">
      <c r="A825" s="12">
        <v>35317931</v>
      </c>
      <c r="B825" s="13" t="s">
        <v>3835</v>
      </c>
      <c r="C825" s="14" t="s">
        <v>1815</v>
      </c>
      <c r="D825" s="14" t="s">
        <v>3831</v>
      </c>
      <c r="E825" s="14" t="s">
        <v>1817</v>
      </c>
      <c r="F825" s="15">
        <v>1.1000000000000001</v>
      </c>
      <c r="G825" s="15">
        <v>0</v>
      </c>
      <c r="H825" s="15">
        <v>0</v>
      </c>
      <c r="I825" s="15">
        <v>0</v>
      </c>
      <c r="J825" s="15">
        <v>0</v>
      </c>
      <c r="K825" s="15">
        <v>0</v>
      </c>
      <c r="L825" s="14">
        <v>0</v>
      </c>
      <c r="M825" s="14">
        <v>0</v>
      </c>
      <c r="N825" s="15">
        <v>0</v>
      </c>
      <c r="O825" s="15">
        <v>1.1000000000000001</v>
      </c>
      <c r="P825" s="15">
        <v>0</v>
      </c>
    </row>
    <row r="826" spans="1:16" x14ac:dyDescent="0.25">
      <c r="A826" s="12">
        <v>35317932</v>
      </c>
      <c r="B826" s="13" t="s">
        <v>3836</v>
      </c>
      <c r="C826" s="14" t="s">
        <v>1815</v>
      </c>
      <c r="D826" s="14" t="s">
        <v>3831</v>
      </c>
      <c r="E826" s="14" t="s">
        <v>1817</v>
      </c>
      <c r="F826" s="15">
        <v>0.73</v>
      </c>
      <c r="G826" s="15">
        <v>0</v>
      </c>
      <c r="H826" s="15">
        <v>0</v>
      </c>
      <c r="I826" s="15">
        <v>0</v>
      </c>
      <c r="J826" s="15">
        <v>0</v>
      </c>
      <c r="K826" s="15">
        <v>0</v>
      </c>
      <c r="L826" s="14">
        <v>0</v>
      </c>
      <c r="M826" s="14">
        <v>0</v>
      </c>
      <c r="N826" s="15">
        <v>0</v>
      </c>
      <c r="O826" s="15">
        <v>0.73</v>
      </c>
      <c r="P826" s="15">
        <v>0</v>
      </c>
    </row>
    <row r="827" spans="1:16" x14ac:dyDescent="0.25">
      <c r="A827" s="12">
        <v>35317934</v>
      </c>
      <c r="B827" s="13" t="s">
        <v>3837</v>
      </c>
      <c r="C827" s="14" t="s">
        <v>1815</v>
      </c>
      <c r="D827" s="14" t="s">
        <v>3831</v>
      </c>
      <c r="E827" s="14" t="s">
        <v>1817</v>
      </c>
      <c r="F827" s="15">
        <v>1.39</v>
      </c>
      <c r="G827" s="15">
        <v>0</v>
      </c>
      <c r="H827" s="15">
        <v>0</v>
      </c>
      <c r="I827" s="15">
        <v>0</v>
      </c>
      <c r="J827" s="15">
        <v>0</v>
      </c>
      <c r="K827" s="15">
        <v>0</v>
      </c>
      <c r="L827" s="14">
        <v>0</v>
      </c>
      <c r="M827" s="14">
        <v>0</v>
      </c>
      <c r="N827" s="15">
        <v>0</v>
      </c>
      <c r="O827" s="15">
        <v>1.39</v>
      </c>
      <c r="P827" s="15">
        <v>0</v>
      </c>
    </row>
    <row r="828" spans="1:16" x14ac:dyDescent="0.25">
      <c r="A828" s="12">
        <v>35317935</v>
      </c>
      <c r="B828" s="13" t="s">
        <v>3838</v>
      </c>
      <c r="C828" s="14" t="s">
        <v>1815</v>
      </c>
      <c r="D828" s="14" t="s">
        <v>3831</v>
      </c>
      <c r="E828" s="14" t="s">
        <v>1817</v>
      </c>
      <c r="F828" s="15">
        <v>1.53</v>
      </c>
      <c r="G828" s="15">
        <v>0</v>
      </c>
      <c r="H828" s="15">
        <v>0</v>
      </c>
      <c r="I828" s="15">
        <v>0</v>
      </c>
      <c r="J828" s="15">
        <v>0</v>
      </c>
      <c r="K828" s="15">
        <v>0</v>
      </c>
      <c r="L828" s="14">
        <v>0</v>
      </c>
      <c r="M828" s="14">
        <v>0</v>
      </c>
      <c r="N828" s="15">
        <v>0</v>
      </c>
      <c r="O828" s="15">
        <v>1.53</v>
      </c>
      <c r="P828" s="15">
        <v>0</v>
      </c>
    </row>
    <row r="829" spans="1:16" x14ac:dyDescent="0.25">
      <c r="A829" s="12">
        <v>35317936</v>
      </c>
      <c r="B829" s="13" t="s">
        <v>3839</v>
      </c>
      <c r="C829" s="14" t="s">
        <v>1815</v>
      </c>
      <c r="D829" s="14" t="s">
        <v>3831</v>
      </c>
      <c r="E829" s="14" t="s">
        <v>1817</v>
      </c>
      <c r="F829" s="15">
        <v>0.17</v>
      </c>
      <c r="G829" s="15">
        <v>0</v>
      </c>
      <c r="H829" s="15">
        <v>0</v>
      </c>
      <c r="I829" s="15">
        <v>0</v>
      </c>
      <c r="J829" s="15">
        <v>0</v>
      </c>
      <c r="K829" s="15">
        <v>0</v>
      </c>
      <c r="L829" s="14">
        <v>0</v>
      </c>
      <c r="M829" s="14">
        <v>0</v>
      </c>
      <c r="N829" s="15">
        <v>0</v>
      </c>
      <c r="O829" s="15">
        <v>0.17</v>
      </c>
      <c r="P829" s="15">
        <v>0</v>
      </c>
    </row>
    <row r="830" spans="1:16" x14ac:dyDescent="0.25">
      <c r="A830" s="12">
        <v>35317937</v>
      </c>
      <c r="B830" s="13" t="s">
        <v>3840</v>
      </c>
      <c r="C830" s="14" t="s">
        <v>1815</v>
      </c>
      <c r="D830" s="14" t="s">
        <v>3831</v>
      </c>
      <c r="E830" s="14" t="s">
        <v>1817</v>
      </c>
      <c r="F830" s="15">
        <v>1</v>
      </c>
      <c r="G830" s="15">
        <v>0</v>
      </c>
      <c r="H830" s="15">
        <v>0</v>
      </c>
      <c r="I830" s="15">
        <v>0</v>
      </c>
      <c r="J830" s="15">
        <v>0</v>
      </c>
      <c r="K830" s="15">
        <v>0</v>
      </c>
      <c r="L830" s="14">
        <v>0</v>
      </c>
      <c r="M830" s="14">
        <v>0</v>
      </c>
      <c r="N830" s="15">
        <v>0</v>
      </c>
      <c r="O830" s="15">
        <v>1</v>
      </c>
      <c r="P830" s="15">
        <v>0</v>
      </c>
    </row>
    <row r="831" spans="1:16" x14ac:dyDescent="0.25">
      <c r="A831" s="12">
        <v>35329471</v>
      </c>
      <c r="B831" s="13" t="s">
        <v>3843</v>
      </c>
      <c r="C831" s="14" t="s">
        <v>1837</v>
      </c>
      <c r="D831" s="14" t="s">
        <v>3842</v>
      </c>
      <c r="E831" s="14" t="s">
        <v>1839</v>
      </c>
      <c r="F831" s="15">
        <v>2.9356060606060608E-2</v>
      </c>
      <c r="G831" s="15">
        <v>0</v>
      </c>
      <c r="H831" s="15">
        <v>0</v>
      </c>
      <c r="I831" s="15">
        <v>0</v>
      </c>
      <c r="J831" s="15">
        <v>0</v>
      </c>
      <c r="K831" s="15">
        <v>0</v>
      </c>
      <c r="L831" s="14">
        <v>0</v>
      </c>
      <c r="M831" s="14">
        <v>2.9356060606060608E-2</v>
      </c>
      <c r="N831" s="15">
        <v>0</v>
      </c>
      <c r="O831" s="15">
        <v>0</v>
      </c>
      <c r="P831" s="15">
        <v>0</v>
      </c>
    </row>
    <row r="832" spans="1:16" x14ac:dyDescent="0.25">
      <c r="A832" s="12">
        <v>35254072</v>
      </c>
      <c r="B832" s="13" t="s">
        <v>3844</v>
      </c>
      <c r="C832" s="14" t="s">
        <v>3845</v>
      </c>
      <c r="D832" s="14" t="s">
        <v>3846</v>
      </c>
      <c r="E832" s="14" t="s">
        <v>3847</v>
      </c>
      <c r="F832" s="15">
        <v>0.77007575757575752</v>
      </c>
      <c r="G832" s="15">
        <v>0</v>
      </c>
      <c r="H832" s="15">
        <v>0</v>
      </c>
      <c r="I832" s="15">
        <v>0</v>
      </c>
      <c r="J832" s="15">
        <v>0</v>
      </c>
      <c r="K832" s="15">
        <v>0</v>
      </c>
      <c r="L832" s="14">
        <v>0</v>
      </c>
      <c r="M832" s="14">
        <v>0</v>
      </c>
      <c r="N832" s="15">
        <v>0</v>
      </c>
      <c r="O832" s="15">
        <v>0.77007575757575752</v>
      </c>
      <c r="P832" s="15">
        <v>0</v>
      </c>
    </row>
    <row r="833" spans="1:16" x14ac:dyDescent="0.25">
      <c r="A833" s="12">
        <v>35290511</v>
      </c>
      <c r="B833" s="13" t="s">
        <v>3848</v>
      </c>
      <c r="C833" s="14" t="s">
        <v>3845</v>
      </c>
      <c r="D833" s="14" t="s">
        <v>3846</v>
      </c>
      <c r="E833" s="14" t="s">
        <v>3847</v>
      </c>
      <c r="F833" s="15">
        <v>1.2799242424242425</v>
      </c>
      <c r="G833" s="15">
        <v>0</v>
      </c>
      <c r="H833" s="15">
        <v>0</v>
      </c>
      <c r="I833" s="15">
        <v>0</v>
      </c>
      <c r="J833" s="15">
        <v>0</v>
      </c>
      <c r="K833" s="15">
        <v>0</v>
      </c>
      <c r="L833" s="14">
        <v>0</v>
      </c>
      <c r="M833" s="14">
        <v>0</v>
      </c>
      <c r="N833" s="15">
        <v>0</v>
      </c>
      <c r="O833" s="15">
        <v>1.2799242424242425</v>
      </c>
      <c r="P833" s="15">
        <v>0</v>
      </c>
    </row>
    <row r="834" spans="1:16" x14ac:dyDescent="0.25">
      <c r="A834" s="12">
        <v>35290512</v>
      </c>
      <c r="B834" s="13" t="s">
        <v>3849</v>
      </c>
      <c r="C834" s="14" t="s">
        <v>3845</v>
      </c>
      <c r="D834" s="14" t="s">
        <v>3846</v>
      </c>
      <c r="E834" s="14" t="s">
        <v>3847</v>
      </c>
      <c r="F834" s="15">
        <v>2.0600378787878788</v>
      </c>
      <c r="G834" s="15">
        <v>0</v>
      </c>
      <c r="H834" s="15">
        <v>0</v>
      </c>
      <c r="I834" s="15">
        <v>0</v>
      </c>
      <c r="J834" s="15">
        <v>0</v>
      </c>
      <c r="K834" s="15">
        <v>0</v>
      </c>
      <c r="L834" s="14">
        <v>0</v>
      </c>
      <c r="M834" s="14">
        <v>0</v>
      </c>
      <c r="N834" s="15">
        <v>0</v>
      </c>
      <c r="O834" s="15">
        <v>2.0600378787878788</v>
      </c>
      <c r="P834" s="15">
        <v>0</v>
      </c>
    </row>
    <row r="835" spans="1:16" x14ac:dyDescent="0.25">
      <c r="A835" s="12">
        <v>35290513</v>
      </c>
      <c r="B835" s="13" t="s">
        <v>3850</v>
      </c>
      <c r="C835" s="14" t="s">
        <v>3845</v>
      </c>
      <c r="D835" s="14" t="s">
        <v>3846</v>
      </c>
      <c r="E835" s="14" t="s">
        <v>3847</v>
      </c>
      <c r="F835" s="15">
        <v>2.0200757575757575</v>
      </c>
      <c r="G835" s="15">
        <v>0</v>
      </c>
      <c r="H835" s="15">
        <v>0</v>
      </c>
      <c r="I835" s="15">
        <v>0</v>
      </c>
      <c r="J835" s="15">
        <v>0</v>
      </c>
      <c r="K835" s="15">
        <v>0</v>
      </c>
      <c r="L835" s="14">
        <v>0</v>
      </c>
      <c r="M835" s="14">
        <v>0</v>
      </c>
      <c r="N835" s="15">
        <v>0</v>
      </c>
      <c r="O835" s="15">
        <v>2.0200757575757575</v>
      </c>
      <c r="P835" s="15">
        <v>0</v>
      </c>
    </row>
    <row r="836" spans="1:16" x14ac:dyDescent="0.25">
      <c r="A836" s="12">
        <v>35290514</v>
      </c>
      <c r="B836" s="13" t="s">
        <v>3851</v>
      </c>
      <c r="C836" s="14" t="s">
        <v>3845</v>
      </c>
      <c r="D836" s="14" t="s">
        <v>3846</v>
      </c>
      <c r="E836" s="14" t="s">
        <v>3847</v>
      </c>
      <c r="F836" s="15">
        <v>6.0037878787878786E-2</v>
      </c>
      <c r="G836" s="15">
        <v>0</v>
      </c>
      <c r="H836" s="15">
        <v>0</v>
      </c>
      <c r="I836" s="15">
        <v>0</v>
      </c>
      <c r="J836" s="15">
        <v>0</v>
      </c>
      <c r="K836" s="15">
        <v>0</v>
      </c>
      <c r="L836" s="14">
        <v>0</v>
      </c>
      <c r="M836" s="14">
        <v>0</v>
      </c>
      <c r="N836" s="15">
        <v>0</v>
      </c>
      <c r="O836" s="15">
        <v>6.0037878787878786E-2</v>
      </c>
      <c r="P836" s="15">
        <v>0</v>
      </c>
    </row>
    <row r="837" spans="1:16" x14ac:dyDescent="0.25">
      <c r="A837" s="12">
        <v>35231625</v>
      </c>
      <c r="B837" s="13" t="s">
        <v>3859</v>
      </c>
      <c r="C837" s="14" t="s">
        <v>3845</v>
      </c>
      <c r="D837" s="14" t="s">
        <v>3853</v>
      </c>
      <c r="E837" s="14" t="s">
        <v>3847</v>
      </c>
      <c r="F837" s="15">
        <v>0.8</v>
      </c>
      <c r="G837" s="15">
        <v>0</v>
      </c>
      <c r="H837" s="15">
        <v>0</v>
      </c>
      <c r="I837" s="15">
        <v>0</v>
      </c>
      <c r="J837" s="15">
        <v>0</v>
      </c>
      <c r="K837" s="15">
        <v>0</v>
      </c>
      <c r="L837" s="14">
        <v>0</v>
      </c>
      <c r="M837" s="14">
        <v>0</v>
      </c>
      <c r="N837" s="15">
        <v>0.8</v>
      </c>
      <c r="O837" s="15">
        <v>0</v>
      </c>
      <c r="P837" s="15">
        <v>0</v>
      </c>
    </row>
    <row r="838" spans="1:16" x14ac:dyDescent="0.25">
      <c r="A838" s="12">
        <v>35231626</v>
      </c>
      <c r="B838" s="13" t="s">
        <v>3860</v>
      </c>
      <c r="C838" s="14" t="s">
        <v>3845</v>
      </c>
      <c r="D838" s="14" t="s">
        <v>3853</v>
      </c>
      <c r="E838" s="14" t="s">
        <v>3847</v>
      </c>
      <c r="F838" s="15">
        <v>0.78295454545454546</v>
      </c>
      <c r="G838" s="15">
        <v>0</v>
      </c>
      <c r="H838" s="15">
        <v>0</v>
      </c>
      <c r="I838" s="15">
        <v>0</v>
      </c>
      <c r="J838" s="15">
        <v>0</v>
      </c>
      <c r="K838" s="15">
        <v>0.78295454545454546</v>
      </c>
      <c r="L838" s="14">
        <v>0</v>
      </c>
      <c r="M838" s="14">
        <v>4.5454545454545456E-2</v>
      </c>
      <c r="N838" s="15">
        <v>0</v>
      </c>
      <c r="O838" s="15">
        <v>0</v>
      </c>
      <c r="P838" s="15">
        <v>0</v>
      </c>
    </row>
    <row r="839" spans="1:16" x14ac:dyDescent="0.25">
      <c r="A839" s="12">
        <v>35231627</v>
      </c>
      <c r="B839" s="13" t="s">
        <v>3861</v>
      </c>
      <c r="C839" s="14" t="s">
        <v>3845</v>
      </c>
      <c r="D839" s="14" t="s">
        <v>3853</v>
      </c>
      <c r="E839" s="14" t="s">
        <v>3847</v>
      </c>
      <c r="F839" s="15">
        <v>0.39867424242424243</v>
      </c>
      <c r="G839" s="15">
        <v>0</v>
      </c>
      <c r="H839" s="15">
        <v>0</v>
      </c>
      <c r="I839" s="15">
        <v>0</v>
      </c>
      <c r="J839" s="15">
        <v>0</v>
      </c>
      <c r="K839" s="15">
        <v>0</v>
      </c>
      <c r="L839" s="14">
        <v>0</v>
      </c>
      <c r="M839" s="14">
        <v>0</v>
      </c>
      <c r="N839" s="15">
        <v>0.39867424242424243</v>
      </c>
      <c r="O839" s="15">
        <v>0</v>
      </c>
      <c r="P839" s="15">
        <v>0</v>
      </c>
    </row>
    <row r="840" spans="1:16" x14ac:dyDescent="0.25">
      <c r="A840" s="12">
        <v>35231629</v>
      </c>
      <c r="B840" s="13" t="s">
        <v>3863</v>
      </c>
      <c r="C840" s="14" t="s">
        <v>3845</v>
      </c>
      <c r="D840" s="14" t="s">
        <v>3853</v>
      </c>
      <c r="E840" s="14" t="s">
        <v>3847</v>
      </c>
      <c r="F840" s="15">
        <v>1.2164772727272728</v>
      </c>
      <c r="G840" s="15">
        <v>0</v>
      </c>
      <c r="H840" s="15">
        <v>0</v>
      </c>
      <c r="I840" s="15">
        <v>0</v>
      </c>
      <c r="J840" s="15">
        <v>0</v>
      </c>
      <c r="K840" s="15">
        <v>0</v>
      </c>
      <c r="L840" s="14">
        <v>0</v>
      </c>
      <c r="M840" s="14">
        <v>0</v>
      </c>
      <c r="N840" s="15">
        <v>1.2164772727272728</v>
      </c>
      <c r="O840" s="15">
        <v>0</v>
      </c>
      <c r="P840" s="15">
        <v>0</v>
      </c>
    </row>
    <row r="841" spans="1:16" x14ac:dyDescent="0.25">
      <c r="A841" s="12">
        <v>35231630</v>
      </c>
      <c r="B841" s="13" t="s">
        <v>3864</v>
      </c>
      <c r="C841" s="14" t="s">
        <v>3845</v>
      </c>
      <c r="D841" s="14" t="s">
        <v>3853</v>
      </c>
      <c r="E841" s="14" t="s">
        <v>3847</v>
      </c>
      <c r="F841" s="15">
        <v>0.35662878787878788</v>
      </c>
      <c r="G841" s="15">
        <v>0</v>
      </c>
      <c r="H841" s="15">
        <v>0</v>
      </c>
      <c r="I841" s="15">
        <v>0</v>
      </c>
      <c r="J841" s="15">
        <v>0</v>
      </c>
      <c r="K841" s="15">
        <v>0.35662878787878788</v>
      </c>
      <c r="L841" s="14">
        <v>0</v>
      </c>
      <c r="M841" s="14">
        <v>0</v>
      </c>
      <c r="N841" s="15">
        <v>0</v>
      </c>
      <c r="O841" s="15">
        <v>0</v>
      </c>
      <c r="P841" s="15">
        <v>0</v>
      </c>
    </row>
    <row r="842" spans="1:16" x14ac:dyDescent="0.25">
      <c r="A842" s="12">
        <v>35231631</v>
      </c>
      <c r="B842" s="13" t="s">
        <v>3865</v>
      </c>
      <c r="C842" s="14" t="s">
        <v>3845</v>
      </c>
      <c r="D842" s="14" t="s">
        <v>3853</v>
      </c>
      <c r="E842" s="14" t="s">
        <v>3847</v>
      </c>
      <c r="F842" s="15">
        <v>0.44867424242424242</v>
      </c>
      <c r="G842" s="15">
        <v>0</v>
      </c>
      <c r="H842" s="15">
        <v>0</v>
      </c>
      <c r="I842" s="15">
        <v>0</v>
      </c>
      <c r="J842" s="15">
        <v>0</v>
      </c>
      <c r="K842" s="15">
        <v>0.36439393939393944</v>
      </c>
      <c r="L842" s="14">
        <v>0</v>
      </c>
      <c r="M842" s="14">
        <v>8.4280303030303025E-2</v>
      </c>
      <c r="N842" s="15">
        <v>0</v>
      </c>
      <c r="O842" s="15">
        <v>0</v>
      </c>
      <c r="P842" s="15">
        <v>0</v>
      </c>
    </row>
    <row r="843" spans="1:16" x14ac:dyDescent="0.25">
      <c r="A843" s="12">
        <v>35219099</v>
      </c>
      <c r="B843" s="13" t="s">
        <v>3866</v>
      </c>
      <c r="C843" s="14" t="s">
        <v>3845</v>
      </c>
      <c r="D843" s="14" t="s">
        <v>3853</v>
      </c>
      <c r="E843" s="14" t="s">
        <v>3847</v>
      </c>
      <c r="F843" s="15">
        <v>2.7274621212121213</v>
      </c>
      <c r="G843" s="15">
        <v>0</v>
      </c>
      <c r="H843" s="15">
        <v>0</v>
      </c>
      <c r="I843" s="15">
        <v>0</v>
      </c>
      <c r="J843" s="15">
        <v>0</v>
      </c>
      <c r="K843" s="15">
        <v>0</v>
      </c>
      <c r="L843" s="14">
        <v>0</v>
      </c>
      <c r="M843" s="14">
        <v>0</v>
      </c>
      <c r="N843" s="15">
        <v>2.7274621212121213</v>
      </c>
      <c r="O843" s="15">
        <v>0</v>
      </c>
      <c r="P843" s="15">
        <v>0</v>
      </c>
    </row>
    <row r="844" spans="1:16" x14ac:dyDescent="0.25">
      <c r="A844" s="12">
        <v>35339288</v>
      </c>
      <c r="B844" s="13" t="s">
        <v>3877</v>
      </c>
      <c r="C844" s="14" t="s">
        <v>1701</v>
      </c>
      <c r="D844" s="14" t="s">
        <v>3868</v>
      </c>
      <c r="E844" s="14" t="s">
        <v>1703</v>
      </c>
      <c r="F844" s="15">
        <v>3.4090909090909089E-3</v>
      </c>
      <c r="G844" s="15">
        <v>0</v>
      </c>
      <c r="H844" s="15">
        <v>0</v>
      </c>
      <c r="I844" s="15">
        <v>0</v>
      </c>
      <c r="J844" s="15">
        <v>0</v>
      </c>
      <c r="K844" s="15">
        <v>0</v>
      </c>
      <c r="L844" s="14">
        <v>0</v>
      </c>
      <c r="M844" s="14">
        <v>3.4090909090909089E-3</v>
      </c>
      <c r="N844" s="15">
        <v>0</v>
      </c>
      <c r="O844" s="15">
        <v>0</v>
      </c>
      <c r="P844" s="15">
        <v>0</v>
      </c>
    </row>
    <row r="845" spans="1:16" x14ac:dyDescent="0.25">
      <c r="A845" s="12">
        <v>35320447</v>
      </c>
      <c r="B845" s="13" t="s">
        <v>3886</v>
      </c>
      <c r="C845" s="14" t="s">
        <v>3883</v>
      </c>
      <c r="D845" s="14" t="s">
        <v>3887</v>
      </c>
      <c r="E845" s="14" t="s">
        <v>3885</v>
      </c>
      <c r="F845" s="15">
        <v>0.96022727272727271</v>
      </c>
      <c r="G845" s="15">
        <v>0</v>
      </c>
      <c r="H845" s="15">
        <v>0</v>
      </c>
      <c r="I845" s="15">
        <v>0</v>
      </c>
      <c r="J845" s="15">
        <v>0</v>
      </c>
      <c r="K845" s="15">
        <v>0</v>
      </c>
      <c r="L845" s="14">
        <v>0</v>
      </c>
      <c r="M845" s="14">
        <v>0.96022727272727271</v>
      </c>
      <c r="N845" s="15">
        <v>0</v>
      </c>
      <c r="O845" s="15">
        <v>0</v>
      </c>
      <c r="P845" s="15">
        <v>0</v>
      </c>
    </row>
    <row r="846" spans="1:16" x14ac:dyDescent="0.25">
      <c r="A846" s="12">
        <v>35339663</v>
      </c>
      <c r="B846" s="13" t="s">
        <v>3888</v>
      </c>
      <c r="C846" s="14" t="s">
        <v>3883</v>
      </c>
      <c r="D846" s="14" t="s">
        <v>3887</v>
      </c>
      <c r="E846" s="14" t="s">
        <v>3885</v>
      </c>
      <c r="F846" s="15">
        <v>2.0600378787878788</v>
      </c>
      <c r="G846" s="15">
        <v>0</v>
      </c>
      <c r="H846" s="15">
        <v>0</v>
      </c>
      <c r="I846" s="15">
        <v>0</v>
      </c>
      <c r="J846" s="15">
        <v>0</v>
      </c>
      <c r="K846" s="15">
        <v>0</v>
      </c>
      <c r="L846" s="14">
        <v>0</v>
      </c>
      <c r="M846" s="14">
        <v>0</v>
      </c>
      <c r="N846" s="15">
        <v>0</v>
      </c>
      <c r="O846" s="15">
        <v>2.0600378787878788</v>
      </c>
      <c r="P846" s="15">
        <v>0</v>
      </c>
    </row>
    <row r="847" spans="1:16" x14ac:dyDescent="0.25">
      <c r="A847" s="12">
        <v>35339664</v>
      </c>
      <c r="B847" s="13" t="s">
        <v>3889</v>
      </c>
      <c r="C847" s="14" t="s">
        <v>3883</v>
      </c>
      <c r="D847" s="14" t="s">
        <v>3887</v>
      </c>
      <c r="E847" s="14" t="s">
        <v>3885</v>
      </c>
      <c r="F847" s="15">
        <v>0.80928030303030307</v>
      </c>
      <c r="G847" s="15">
        <v>0</v>
      </c>
      <c r="H847" s="15">
        <v>0</v>
      </c>
      <c r="I847" s="15">
        <v>0</v>
      </c>
      <c r="J847" s="15">
        <v>0</v>
      </c>
      <c r="K847" s="15">
        <v>0</v>
      </c>
      <c r="L847" s="14">
        <v>0</v>
      </c>
      <c r="M847" s="14">
        <v>0.80928030303030307</v>
      </c>
      <c r="N847" s="15">
        <v>0</v>
      </c>
      <c r="O847" s="15">
        <v>0</v>
      </c>
      <c r="P847" s="15">
        <v>0</v>
      </c>
    </row>
    <row r="848" spans="1:16" x14ac:dyDescent="0.25">
      <c r="A848" s="12">
        <v>35320443</v>
      </c>
      <c r="B848" s="13" t="s">
        <v>3910</v>
      </c>
      <c r="C848" s="14" t="s">
        <v>3899</v>
      </c>
      <c r="D848" s="14" t="s">
        <v>3911</v>
      </c>
      <c r="E848" s="14" t="s">
        <v>3901</v>
      </c>
      <c r="F848" s="15">
        <v>0.5</v>
      </c>
      <c r="G848" s="15">
        <v>0</v>
      </c>
      <c r="H848" s="15">
        <v>0</v>
      </c>
      <c r="I848" s="15">
        <v>0</v>
      </c>
      <c r="J848" s="15">
        <v>0</v>
      </c>
      <c r="K848" s="15">
        <v>0</v>
      </c>
      <c r="L848" s="14">
        <v>0</v>
      </c>
      <c r="M848" s="14">
        <v>0</v>
      </c>
      <c r="N848" s="15">
        <v>0</v>
      </c>
      <c r="O848" s="15">
        <v>0.5</v>
      </c>
      <c r="P848" s="15">
        <v>0</v>
      </c>
    </row>
    <row r="849" spans="1:16" x14ac:dyDescent="0.25">
      <c r="A849" s="12">
        <v>35320459</v>
      </c>
      <c r="B849" s="13" t="s">
        <v>3929</v>
      </c>
      <c r="C849" s="14" t="s">
        <v>3913</v>
      </c>
      <c r="D849" s="14" t="s">
        <v>3930</v>
      </c>
      <c r="E849" s="14" t="s">
        <v>3915</v>
      </c>
      <c r="F849" s="15">
        <v>0.97007575757575759</v>
      </c>
      <c r="G849" s="15">
        <v>0</v>
      </c>
      <c r="H849" s="15">
        <v>0</v>
      </c>
      <c r="I849" s="15">
        <v>0</v>
      </c>
      <c r="J849" s="15">
        <v>0</v>
      </c>
      <c r="K849" s="15">
        <v>0</v>
      </c>
      <c r="L849" s="14">
        <v>0</v>
      </c>
      <c r="M849" s="14">
        <v>0</v>
      </c>
      <c r="N849" s="15">
        <v>0</v>
      </c>
      <c r="O849" s="15">
        <v>0.97007575757575759</v>
      </c>
      <c r="P849" s="15">
        <v>0</v>
      </c>
    </row>
    <row r="850" spans="1:16" x14ac:dyDescent="0.25">
      <c r="A850" s="12">
        <v>35337013</v>
      </c>
      <c r="B850" s="13" t="s">
        <v>3931</v>
      </c>
      <c r="C850" s="14" t="s">
        <v>3913</v>
      </c>
      <c r="D850" s="14" t="s">
        <v>3930</v>
      </c>
      <c r="E850" s="14" t="s">
        <v>3915</v>
      </c>
      <c r="F850" s="15">
        <v>0.28996212121212123</v>
      </c>
      <c r="G850" s="15">
        <v>0</v>
      </c>
      <c r="H850" s="15">
        <v>0</v>
      </c>
      <c r="I850" s="15">
        <v>0</v>
      </c>
      <c r="J850" s="15">
        <v>0</v>
      </c>
      <c r="K850" s="15">
        <v>0</v>
      </c>
      <c r="L850" s="14">
        <v>0</v>
      </c>
      <c r="M850" s="14">
        <v>0</v>
      </c>
      <c r="N850" s="15">
        <v>0</v>
      </c>
      <c r="O850" s="15">
        <v>0.28996212121212123</v>
      </c>
      <c r="P850" s="15">
        <v>0</v>
      </c>
    </row>
    <row r="851" spans="1:16" x14ac:dyDescent="0.25">
      <c r="A851" s="12">
        <v>35337014</v>
      </c>
      <c r="B851" s="13" t="s">
        <v>3932</v>
      </c>
      <c r="C851" s="14" t="s">
        <v>3913</v>
      </c>
      <c r="D851" s="14" t="s">
        <v>3930</v>
      </c>
      <c r="E851" s="14" t="s">
        <v>3915</v>
      </c>
      <c r="F851" s="15">
        <v>0.82992424242424245</v>
      </c>
      <c r="G851" s="15">
        <v>0</v>
      </c>
      <c r="H851" s="15">
        <v>0</v>
      </c>
      <c r="I851" s="15">
        <v>0</v>
      </c>
      <c r="J851" s="15">
        <v>0</v>
      </c>
      <c r="K851" s="15">
        <v>0</v>
      </c>
      <c r="L851" s="14">
        <v>0</v>
      </c>
      <c r="M851" s="14">
        <v>0.82992424242424245</v>
      </c>
      <c r="N851" s="15">
        <v>0</v>
      </c>
      <c r="O851" s="15">
        <v>0</v>
      </c>
      <c r="P851" s="15">
        <v>0</v>
      </c>
    </row>
    <row r="852" spans="1:16" x14ac:dyDescent="0.25">
      <c r="A852" s="12">
        <v>35072720</v>
      </c>
      <c r="B852" s="13" t="s">
        <v>3937</v>
      </c>
      <c r="C852" s="14" t="s">
        <v>3938</v>
      </c>
      <c r="D852" s="14" t="s">
        <v>3939</v>
      </c>
      <c r="E852" s="14" t="s">
        <v>3940</v>
      </c>
      <c r="F852" s="15">
        <v>2.2244318181818183</v>
      </c>
      <c r="G852" s="15">
        <v>0</v>
      </c>
      <c r="H852" s="15">
        <v>2.2244318181818183</v>
      </c>
      <c r="I852" s="15">
        <v>0</v>
      </c>
      <c r="J852" s="15">
        <v>0</v>
      </c>
      <c r="K852" s="15">
        <v>0</v>
      </c>
      <c r="L852" s="14">
        <v>0</v>
      </c>
      <c r="M852" s="14">
        <v>0</v>
      </c>
      <c r="N852" s="15">
        <v>0</v>
      </c>
      <c r="O852" s="15">
        <v>0</v>
      </c>
      <c r="P852" s="15">
        <v>0</v>
      </c>
    </row>
    <row r="853" spans="1:16" x14ac:dyDescent="0.25">
      <c r="A853" s="12">
        <v>35320444</v>
      </c>
      <c r="B853" s="13" t="s">
        <v>3942</v>
      </c>
      <c r="C853" s="14" t="s">
        <v>1851</v>
      </c>
      <c r="D853" s="14" t="s">
        <v>1852</v>
      </c>
      <c r="E853" s="14" t="s">
        <v>1853</v>
      </c>
      <c r="F853" s="15">
        <v>1.7885606060606061</v>
      </c>
      <c r="G853" s="15">
        <v>0</v>
      </c>
      <c r="H853" s="15">
        <v>0</v>
      </c>
      <c r="I853" s="15">
        <v>0</v>
      </c>
      <c r="J853" s="15">
        <v>0</v>
      </c>
      <c r="K853" s="15">
        <v>0</v>
      </c>
      <c r="L853" s="14">
        <v>0</v>
      </c>
      <c r="M853" s="14">
        <v>1.7885606060606061</v>
      </c>
      <c r="N853" s="15">
        <v>0</v>
      </c>
      <c r="O853" s="15">
        <v>0</v>
      </c>
      <c r="P853" s="15">
        <v>0</v>
      </c>
    </row>
    <row r="854" spans="1:16" x14ac:dyDescent="0.25">
      <c r="A854" s="12">
        <v>35135864</v>
      </c>
      <c r="B854" s="13" t="s">
        <v>3943</v>
      </c>
      <c r="C854" s="14" t="s">
        <v>502</v>
      </c>
      <c r="D854" s="14" t="s">
        <v>503</v>
      </c>
      <c r="E854" s="14" t="s">
        <v>504</v>
      </c>
      <c r="F854" s="15">
        <v>1.7492424242424243</v>
      </c>
      <c r="G854" s="15">
        <v>0</v>
      </c>
      <c r="H854" s="15">
        <v>0</v>
      </c>
      <c r="I854" s="15">
        <v>1.749242424242424</v>
      </c>
      <c r="J854" s="15">
        <v>0</v>
      </c>
      <c r="K854" s="15">
        <v>0</v>
      </c>
      <c r="L854" s="14">
        <v>0</v>
      </c>
      <c r="M854" s="14">
        <v>0</v>
      </c>
      <c r="N854" s="15">
        <v>0</v>
      </c>
      <c r="O854" s="15">
        <v>0</v>
      </c>
      <c r="P854" s="15">
        <v>0</v>
      </c>
    </row>
    <row r="855" spans="1:16" x14ac:dyDescent="0.25">
      <c r="A855" s="12">
        <v>35019006</v>
      </c>
      <c r="B855" s="13" t="s">
        <v>3944</v>
      </c>
      <c r="C855" s="14" t="s">
        <v>3945</v>
      </c>
      <c r="D855" s="14" t="s">
        <v>3946</v>
      </c>
      <c r="E855" s="14" t="s">
        <v>3947</v>
      </c>
      <c r="F855" s="15">
        <v>1.8039772727272727</v>
      </c>
      <c r="G855" s="15">
        <v>0</v>
      </c>
      <c r="H855" s="15">
        <v>1.8039772727272732</v>
      </c>
      <c r="I855" s="15">
        <v>0</v>
      </c>
      <c r="J855" s="15">
        <v>0</v>
      </c>
      <c r="K855" s="15">
        <v>0</v>
      </c>
      <c r="L855" s="14">
        <v>0</v>
      </c>
      <c r="M855" s="14">
        <v>0</v>
      </c>
      <c r="N855" s="15">
        <v>0</v>
      </c>
      <c r="O855" s="15">
        <v>0</v>
      </c>
      <c r="P855" s="15">
        <v>0</v>
      </c>
    </row>
    <row r="856" spans="1:16" x14ac:dyDescent="0.25">
      <c r="A856" s="12">
        <v>31248532</v>
      </c>
      <c r="B856" s="13" t="s">
        <v>3948</v>
      </c>
      <c r="C856" s="14" t="s">
        <v>3950</v>
      </c>
      <c r="D856" s="14" t="s">
        <v>3951</v>
      </c>
      <c r="E856" s="14" t="s">
        <v>3952</v>
      </c>
      <c r="F856" s="15">
        <v>0.74356060606060603</v>
      </c>
      <c r="G856" s="15">
        <v>0</v>
      </c>
      <c r="H856" s="15">
        <v>0</v>
      </c>
      <c r="I856" s="15">
        <v>0.74356060606060603</v>
      </c>
      <c r="J856" s="15">
        <v>0</v>
      </c>
      <c r="K856" s="15">
        <v>0</v>
      </c>
      <c r="L856" s="14">
        <v>0</v>
      </c>
      <c r="M856" s="14">
        <v>0</v>
      </c>
      <c r="N856" s="15">
        <v>0</v>
      </c>
      <c r="O856" s="15">
        <v>0</v>
      </c>
      <c r="P856" s="15">
        <v>0</v>
      </c>
    </row>
    <row r="857" spans="1:16" x14ac:dyDescent="0.25">
      <c r="A857" s="12">
        <v>35145540</v>
      </c>
      <c r="B857" s="13" t="s">
        <v>3953</v>
      </c>
      <c r="C857" s="14" t="s">
        <v>1920</v>
      </c>
      <c r="D857" s="14" t="s">
        <v>3955</v>
      </c>
      <c r="E857" s="14" t="s">
        <v>1922</v>
      </c>
      <c r="F857" s="15">
        <v>0.61212121212121207</v>
      </c>
      <c r="G857" s="15">
        <v>0</v>
      </c>
      <c r="H857" s="15">
        <v>0</v>
      </c>
      <c r="I857" s="15">
        <v>0</v>
      </c>
      <c r="J857" s="15">
        <v>0</v>
      </c>
      <c r="K857" s="15">
        <v>0</v>
      </c>
      <c r="L857" s="14">
        <v>0</v>
      </c>
      <c r="M857" s="14">
        <v>0.61212121212121207</v>
      </c>
      <c r="N857" s="15">
        <v>0</v>
      </c>
      <c r="O857" s="15">
        <v>0</v>
      </c>
      <c r="P857" s="15">
        <v>0</v>
      </c>
    </row>
    <row r="858" spans="1:16" x14ac:dyDescent="0.25">
      <c r="A858" s="12">
        <v>31289238</v>
      </c>
      <c r="B858" s="13" t="s">
        <v>3956</v>
      </c>
      <c r="C858" s="14" t="s">
        <v>1929</v>
      </c>
      <c r="D858" s="14" t="s">
        <v>3957</v>
      </c>
      <c r="E858" s="14" t="s">
        <v>1931</v>
      </c>
      <c r="F858" s="15">
        <v>1.187689393939394</v>
      </c>
      <c r="G858" s="15">
        <v>0</v>
      </c>
      <c r="H858" s="15">
        <v>1.1876893939393942</v>
      </c>
      <c r="I858" s="15">
        <v>0</v>
      </c>
      <c r="J858" s="15">
        <v>0</v>
      </c>
      <c r="K858" s="15">
        <v>0</v>
      </c>
      <c r="L858" s="14">
        <v>0</v>
      </c>
      <c r="M858" s="14">
        <v>0</v>
      </c>
      <c r="N858" s="15">
        <v>0</v>
      </c>
      <c r="O858" s="15">
        <v>0</v>
      </c>
      <c r="P858" s="15">
        <v>0</v>
      </c>
    </row>
    <row r="859" spans="1:16" x14ac:dyDescent="0.25">
      <c r="A859" s="12">
        <v>35060229</v>
      </c>
      <c r="B859" s="13" t="s">
        <v>3958</v>
      </c>
      <c r="C859" s="14" t="s">
        <v>1929</v>
      </c>
      <c r="D859" s="14" t="s">
        <v>1930</v>
      </c>
      <c r="E859" s="14" t="s">
        <v>1931</v>
      </c>
      <c r="F859" s="15">
        <v>1.2365530303030303</v>
      </c>
      <c r="G859" s="15">
        <v>0</v>
      </c>
      <c r="H859" s="15">
        <v>1.2365530303030301</v>
      </c>
      <c r="I859" s="15">
        <v>0</v>
      </c>
      <c r="J859" s="15">
        <v>0</v>
      </c>
      <c r="K859" s="15">
        <v>0</v>
      </c>
      <c r="L859" s="14">
        <v>0</v>
      </c>
      <c r="M859" s="14">
        <v>0</v>
      </c>
      <c r="N859" s="15">
        <v>0</v>
      </c>
      <c r="O859" s="15">
        <v>0</v>
      </c>
      <c r="P859" s="15">
        <v>0</v>
      </c>
    </row>
    <row r="860" spans="1:16" x14ac:dyDescent="0.25">
      <c r="A860" s="12">
        <v>35225595</v>
      </c>
      <c r="B860" s="13" t="s">
        <v>3959</v>
      </c>
      <c r="C860" s="14" t="s">
        <v>3960</v>
      </c>
      <c r="D860" s="14" t="s">
        <v>3961</v>
      </c>
      <c r="E860" s="14" t="s">
        <v>3962</v>
      </c>
      <c r="F860" s="15">
        <v>0.83750000000000002</v>
      </c>
      <c r="G860" s="15">
        <v>0</v>
      </c>
      <c r="H860" s="15">
        <v>0</v>
      </c>
      <c r="I860" s="15">
        <v>0</v>
      </c>
      <c r="J860" s="15">
        <v>0.11628787878787879</v>
      </c>
      <c r="K860" s="15">
        <v>0.72121212121212108</v>
      </c>
      <c r="L860" s="14">
        <v>0</v>
      </c>
      <c r="M860" s="14">
        <v>0</v>
      </c>
      <c r="N860" s="15">
        <v>0</v>
      </c>
      <c r="O860" s="15">
        <v>0</v>
      </c>
      <c r="P860" s="15">
        <v>0</v>
      </c>
    </row>
    <row r="861" spans="1:16" x14ac:dyDescent="0.25">
      <c r="A861" s="12">
        <v>35225597</v>
      </c>
      <c r="B861" s="13" t="s">
        <v>3963</v>
      </c>
      <c r="C861" s="14" t="s">
        <v>3960</v>
      </c>
      <c r="D861" s="14" t="s">
        <v>3961</v>
      </c>
      <c r="E861" s="14" t="s">
        <v>3962</v>
      </c>
      <c r="F861" s="15">
        <v>0.79356060606060608</v>
      </c>
      <c r="G861" s="15">
        <v>0</v>
      </c>
      <c r="H861" s="15">
        <v>0</v>
      </c>
      <c r="I861" s="15">
        <v>0</v>
      </c>
      <c r="J861" s="15">
        <v>0</v>
      </c>
      <c r="K861" s="15">
        <v>0.79356060606060619</v>
      </c>
      <c r="L861" s="14">
        <v>0</v>
      </c>
      <c r="M861" s="14">
        <v>0</v>
      </c>
      <c r="N861" s="15">
        <v>0</v>
      </c>
      <c r="O861" s="15">
        <v>0</v>
      </c>
      <c r="P861" s="15">
        <v>0</v>
      </c>
    </row>
    <row r="862" spans="1:16" x14ac:dyDescent="0.25">
      <c r="A862" s="12">
        <v>35225598</v>
      </c>
      <c r="B862" s="13" t="s">
        <v>3964</v>
      </c>
      <c r="C862" s="14" t="s">
        <v>3960</v>
      </c>
      <c r="D862" s="14" t="s">
        <v>3961</v>
      </c>
      <c r="E862" s="14" t="s">
        <v>3962</v>
      </c>
      <c r="F862" s="15">
        <v>0.90530303030303028</v>
      </c>
      <c r="G862" s="15">
        <v>0</v>
      </c>
      <c r="H862" s="15">
        <v>0</v>
      </c>
      <c r="I862" s="15">
        <v>0</v>
      </c>
      <c r="J862" s="15">
        <v>0</v>
      </c>
      <c r="K862" s="15">
        <v>0.90530303030303005</v>
      </c>
      <c r="L862" s="14">
        <v>0</v>
      </c>
      <c r="M862" s="14">
        <v>0</v>
      </c>
      <c r="N862" s="15">
        <v>0</v>
      </c>
      <c r="O862" s="15">
        <v>0</v>
      </c>
      <c r="P862" s="15">
        <v>0</v>
      </c>
    </row>
    <row r="863" spans="1:16" x14ac:dyDescent="0.25">
      <c r="A863" s="12">
        <v>35192292</v>
      </c>
      <c r="B863" s="13" t="s">
        <v>3965</v>
      </c>
      <c r="C863" s="14" t="s">
        <v>3960</v>
      </c>
      <c r="D863" s="14" t="s">
        <v>3961</v>
      </c>
      <c r="E863" s="14" t="s">
        <v>3962</v>
      </c>
      <c r="F863" s="15">
        <v>0.19488636363636364</v>
      </c>
      <c r="G863" s="15">
        <v>0</v>
      </c>
      <c r="H863" s="15">
        <v>0</v>
      </c>
      <c r="I863" s="15">
        <v>0</v>
      </c>
      <c r="J863" s="15">
        <v>0</v>
      </c>
      <c r="K863" s="15">
        <v>0.19488636363636364</v>
      </c>
      <c r="L863" s="14">
        <v>0</v>
      </c>
      <c r="M863" s="14">
        <v>0</v>
      </c>
      <c r="N863" s="15">
        <v>0</v>
      </c>
      <c r="O863" s="15">
        <v>0</v>
      </c>
      <c r="P863" s="15">
        <v>0</v>
      </c>
    </row>
    <row r="864" spans="1:16" x14ac:dyDescent="0.25">
      <c r="A864" s="12">
        <v>35112076</v>
      </c>
      <c r="B864" s="13" t="s">
        <v>3967</v>
      </c>
      <c r="C864" s="14" t="s">
        <v>3960</v>
      </c>
      <c r="D864" s="14" t="s">
        <v>3968</v>
      </c>
      <c r="E864" s="14" t="s">
        <v>3962</v>
      </c>
      <c r="F864" s="15">
        <v>1.6077651515151514</v>
      </c>
      <c r="G864" s="15">
        <v>0</v>
      </c>
      <c r="H864" s="15">
        <v>0.16856060606060608</v>
      </c>
      <c r="I864" s="15">
        <v>1.4392045454545459</v>
      </c>
      <c r="J864" s="15">
        <v>0</v>
      </c>
      <c r="K864" s="15">
        <v>0</v>
      </c>
      <c r="L864" s="14">
        <v>0</v>
      </c>
      <c r="M864" s="14">
        <v>0</v>
      </c>
      <c r="N864" s="15">
        <v>0</v>
      </c>
      <c r="O864" s="15">
        <v>0</v>
      </c>
      <c r="P864" s="15">
        <v>0</v>
      </c>
    </row>
    <row r="865" spans="1:16" x14ac:dyDescent="0.25">
      <c r="A865" s="12">
        <v>31360766</v>
      </c>
      <c r="B865" s="13" t="s">
        <v>3971</v>
      </c>
      <c r="C865" s="14" t="s">
        <v>3972</v>
      </c>
      <c r="D865" s="14" t="s">
        <v>3973</v>
      </c>
      <c r="E865" s="14" t="s">
        <v>3974</v>
      </c>
      <c r="F865" s="15">
        <v>0.21837121212121213</v>
      </c>
      <c r="G865" s="15">
        <v>0</v>
      </c>
      <c r="H865" s="15">
        <v>0.21837121212121213</v>
      </c>
      <c r="I865" s="15">
        <v>0</v>
      </c>
      <c r="J865" s="15">
        <v>0</v>
      </c>
      <c r="K865" s="15">
        <v>0</v>
      </c>
      <c r="L865" s="14">
        <v>0</v>
      </c>
      <c r="M865" s="14">
        <v>0</v>
      </c>
      <c r="N865" s="15">
        <v>0</v>
      </c>
      <c r="O865" s="15">
        <v>0</v>
      </c>
      <c r="P865" s="15">
        <v>0</v>
      </c>
    </row>
    <row r="866" spans="1:16" x14ac:dyDescent="0.25">
      <c r="A866" s="12">
        <v>35075103</v>
      </c>
      <c r="B866" s="13" t="s">
        <v>3975</v>
      </c>
      <c r="C866" s="14" t="s">
        <v>3972</v>
      </c>
      <c r="D866" s="14" t="s">
        <v>3976</v>
      </c>
      <c r="E866" s="14" t="s">
        <v>3974</v>
      </c>
      <c r="F866" s="15">
        <v>0.63674242424242422</v>
      </c>
      <c r="G866" s="15">
        <v>0</v>
      </c>
      <c r="H866" s="15">
        <v>0</v>
      </c>
      <c r="I866" s="15">
        <v>0</v>
      </c>
      <c r="J866" s="15">
        <v>0.63674242424242422</v>
      </c>
      <c r="K866" s="15">
        <v>0</v>
      </c>
      <c r="L866" s="14">
        <v>0</v>
      </c>
      <c r="M866" s="14">
        <v>0</v>
      </c>
      <c r="N866" s="15">
        <v>0</v>
      </c>
      <c r="O866" s="15">
        <v>0</v>
      </c>
      <c r="P866" s="15">
        <v>0</v>
      </c>
    </row>
    <row r="867" spans="1:16" x14ac:dyDescent="0.25">
      <c r="A867" s="12">
        <v>35174085</v>
      </c>
      <c r="B867" s="13" t="s">
        <v>3977</v>
      </c>
      <c r="C867" s="14" t="s">
        <v>1920</v>
      </c>
      <c r="D867" s="14" t="s">
        <v>3978</v>
      </c>
      <c r="E867" s="14" t="s">
        <v>1922</v>
      </c>
      <c r="F867" s="15">
        <v>9.5265151515151511E-2</v>
      </c>
      <c r="G867" s="15">
        <v>0</v>
      </c>
      <c r="H867" s="15">
        <v>0</v>
      </c>
      <c r="I867" s="15">
        <v>0</v>
      </c>
      <c r="J867" s="15">
        <v>9.5265151515151511E-2</v>
      </c>
      <c r="K867" s="15">
        <v>0</v>
      </c>
      <c r="L867" s="14">
        <v>0</v>
      </c>
      <c r="M867" s="14">
        <v>0</v>
      </c>
      <c r="N867" s="15">
        <v>0</v>
      </c>
      <c r="O867" s="15">
        <v>0</v>
      </c>
      <c r="P867" s="15">
        <v>0</v>
      </c>
    </row>
    <row r="868" spans="1:16" x14ac:dyDescent="0.25">
      <c r="A868" s="12">
        <v>31334291</v>
      </c>
      <c r="B868" s="13" t="s">
        <v>3979</v>
      </c>
      <c r="C868" s="14" t="s">
        <v>3980</v>
      </c>
      <c r="D868" s="14" t="s">
        <v>3981</v>
      </c>
      <c r="E868" s="14" t="s">
        <v>3982</v>
      </c>
      <c r="F868" s="15">
        <v>0.5132575757575758</v>
      </c>
      <c r="G868" s="15">
        <v>0</v>
      </c>
      <c r="H868" s="15">
        <v>0</v>
      </c>
      <c r="I868" s="15">
        <v>0</v>
      </c>
      <c r="J868" s="15">
        <v>0</v>
      </c>
      <c r="K868" s="15">
        <v>0.5132575757575758</v>
      </c>
      <c r="L868" s="14">
        <v>0</v>
      </c>
      <c r="M868" s="14">
        <v>0</v>
      </c>
      <c r="N868" s="15">
        <v>0</v>
      </c>
      <c r="O868" s="15">
        <v>0</v>
      </c>
      <c r="P868" s="15">
        <v>0</v>
      </c>
    </row>
    <row r="869" spans="1:16" x14ac:dyDescent="0.25">
      <c r="A869" s="12">
        <v>35043299</v>
      </c>
      <c r="B869" s="13" t="s">
        <v>3983</v>
      </c>
      <c r="C869" s="14" t="s">
        <v>1888</v>
      </c>
      <c r="D869" s="14" t="s">
        <v>1889</v>
      </c>
      <c r="E869" s="14" t="s">
        <v>1890</v>
      </c>
      <c r="F869" s="15">
        <v>1.2075757575757575</v>
      </c>
      <c r="G869" s="15">
        <v>0</v>
      </c>
      <c r="H869" s="15">
        <v>1.207575757575758</v>
      </c>
      <c r="I869" s="15">
        <v>0</v>
      </c>
      <c r="J869" s="15">
        <v>0</v>
      </c>
      <c r="K869" s="15">
        <v>0</v>
      </c>
      <c r="L869" s="14">
        <v>0</v>
      </c>
      <c r="M869" s="14">
        <v>0</v>
      </c>
      <c r="N869" s="15">
        <v>0</v>
      </c>
      <c r="O869" s="15">
        <v>0</v>
      </c>
      <c r="P869" s="15">
        <v>0</v>
      </c>
    </row>
    <row r="870" spans="1:16" x14ac:dyDescent="0.25">
      <c r="A870" s="12">
        <v>35043303</v>
      </c>
      <c r="B870" s="13" t="s">
        <v>3984</v>
      </c>
      <c r="C870" s="14" t="s">
        <v>1888</v>
      </c>
      <c r="D870" s="14" t="s">
        <v>3985</v>
      </c>
      <c r="E870" s="14" t="s">
        <v>1890</v>
      </c>
      <c r="F870" s="15">
        <v>1.5416666666666667</v>
      </c>
      <c r="G870" s="15">
        <v>0</v>
      </c>
      <c r="H870" s="15">
        <v>1.541666666666667</v>
      </c>
      <c r="I870" s="15">
        <v>0</v>
      </c>
      <c r="J870" s="15">
        <v>0</v>
      </c>
      <c r="K870" s="15">
        <v>0</v>
      </c>
      <c r="L870" s="14">
        <v>0</v>
      </c>
      <c r="M870" s="14">
        <v>0</v>
      </c>
      <c r="N870" s="15">
        <v>0</v>
      </c>
      <c r="O870" s="15">
        <v>0</v>
      </c>
      <c r="P870" s="15">
        <v>0</v>
      </c>
    </row>
    <row r="871" spans="1:16" x14ac:dyDescent="0.25">
      <c r="A871" s="12">
        <v>35372462</v>
      </c>
      <c r="B871" s="13" t="s">
        <v>3996</v>
      </c>
      <c r="C871" s="14" t="s">
        <v>1961</v>
      </c>
      <c r="D871" s="14" t="s">
        <v>1966</v>
      </c>
      <c r="E871" s="14" t="s">
        <v>1963</v>
      </c>
      <c r="F871" s="15">
        <v>1.9886363636363636E-2</v>
      </c>
      <c r="G871" s="15">
        <v>0</v>
      </c>
      <c r="H871" s="15">
        <v>0</v>
      </c>
      <c r="I871" s="15">
        <v>0</v>
      </c>
      <c r="J871" s="15">
        <v>0</v>
      </c>
      <c r="K871" s="15">
        <v>0</v>
      </c>
      <c r="L871" s="14">
        <v>0</v>
      </c>
      <c r="M871" s="14">
        <v>0</v>
      </c>
      <c r="N871" s="15">
        <v>1.9886363636363636E-2</v>
      </c>
      <c r="O871" s="15">
        <v>0</v>
      </c>
      <c r="P871" s="15">
        <v>0</v>
      </c>
    </row>
    <row r="872" spans="1:16" x14ac:dyDescent="0.25">
      <c r="A872" s="12">
        <v>35312544</v>
      </c>
      <c r="B872" s="13" t="s">
        <v>4004</v>
      </c>
      <c r="C872" s="14" t="s">
        <v>1944</v>
      </c>
      <c r="D872" s="14" t="s">
        <v>4005</v>
      </c>
      <c r="E872" s="14" t="s">
        <v>1946</v>
      </c>
      <c r="F872" s="15">
        <v>7.7840909090909086E-2</v>
      </c>
      <c r="G872" s="15">
        <v>0</v>
      </c>
      <c r="H872" s="15">
        <v>0</v>
      </c>
      <c r="I872" s="15">
        <v>0</v>
      </c>
      <c r="J872" s="15">
        <v>0</v>
      </c>
      <c r="K872" s="15">
        <v>0</v>
      </c>
      <c r="L872" s="14">
        <v>0</v>
      </c>
      <c r="M872" s="14">
        <v>7.7840909090909086E-2</v>
      </c>
      <c r="N872" s="15">
        <v>0</v>
      </c>
      <c r="O872" s="15">
        <v>0</v>
      </c>
      <c r="P872" s="15">
        <v>0</v>
      </c>
    </row>
    <row r="873" spans="1:16" x14ac:dyDescent="0.25">
      <c r="A873" s="12">
        <v>35332219</v>
      </c>
      <c r="B873" s="13" t="s">
        <v>4006</v>
      </c>
      <c r="C873" s="14" t="s">
        <v>1944</v>
      </c>
      <c r="D873" s="14" t="s">
        <v>4005</v>
      </c>
      <c r="E873" s="14" t="s">
        <v>1946</v>
      </c>
      <c r="F873" s="15">
        <v>1.0649621212121212</v>
      </c>
      <c r="G873" s="15">
        <v>0</v>
      </c>
      <c r="H873" s="15">
        <v>0</v>
      </c>
      <c r="I873" s="15">
        <v>0</v>
      </c>
      <c r="J873" s="15">
        <v>0</v>
      </c>
      <c r="K873" s="15">
        <v>0</v>
      </c>
      <c r="L873" s="14">
        <v>0</v>
      </c>
      <c r="M873" s="14">
        <v>3.9772727272727272E-2</v>
      </c>
      <c r="N873" s="15">
        <v>0</v>
      </c>
      <c r="O873" s="15">
        <v>1.0251893939393939</v>
      </c>
      <c r="P873" s="15">
        <v>0</v>
      </c>
    </row>
    <row r="874" spans="1:16" x14ac:dyDescent="0.25">
      <c r="A874" s="12">
        <v>74022384</v>
      </c>
      <c r="B874" s="13" t="s">
        <v>4007</v>
      </c>
      <c r="C874" s="14" t="s">
        <v>4008</v>
      </c>
      <c r="D874" s="14" t="s">
        <v>4009</v>
      </c>
      <c r="E874" s="14" t="s">
        <v>4010</v>
      </c>
      <c r="F874" s="15">
        <v>5.1314393939393943</v>
      </c>
      <c r="G874" s="15">
        <v>0</v>
      </c>
      <c r="H874" s="15">
        <v>0</v>
      </c>
      <c r="I874" s="15">
        <v>0.41420454545454544</v>
      </c>
      <c r="J874" s="15">
        <v>4.717234848484849</v>
      </c>
      <c r="K874" s="15">
        <v>0</v>
      </c>
      <c r="L874" s="14">
        <v>0</v>
      </c>
      <c r="M874" s="14">
        <v>0</v>
      </c>
      <c r="N874" s="15">
        <v>0</v>
      </c>
      <c r="O874" s="15">
        <v>0</v>
      </c>
      <c r="P874" s="15">
        <v>0</v>
      </c>
    </row>
    <row r="875" spans="1:16" x14ac:dyDescent="0.25">
      <c r="A875" s="12">
        <v>35332360</v>
      </c>
      <c r="B875" s="13" t="s">
        <v>4024</v>
      </c>
      <c r="C875" s="14" t="s">
        <v>1944</v>
      </c>
      <c r="D875" s="14" t="s">
        <v>4026</v>
      </c>
      <c r="E875" s="14" t="s">
        <v>1946</v>
      </c>
      <c r="F875" s="15">
        <v>1.6041666666666667</v>
      </c>
      <c r="G875" s="15">
        <v>0</v>
      </c>
      <c r="H875" s="15">
        <v>0</v>
      </c>
      <c r="I875" s="15">
        <v>0</v>
      </c>
      <c r="J875" s="15">
        <v>0</v>
      </c>
      <c r="K875" s="15">
        <v>0</v>
      </c>
      <c r="L875" s="14">
        <v>0</v>
      </c>
      <c r="M875" s="14">
        <v>1.6041666666666667</v>
      </c>
      <c r="N875" s="15">
        <v>0</v>
      </c>
      <c r="O875" s="15">
        <v>0</v>
      </c>
      <c r="P875" s="15">
        <v>0</v>
      </c>
    </row>
    <row r="876" spans="1:16" x14ac:dyDescent="0.25">
      <c r="A876" s="12">
        <v>35056733</v>
      </c>
      <c r="B876" s="13" t="s">
        <v>4061</v>
      </c>
      <c r="C876" s="14" t="s">
        <v>429</v>
      </c>
      <c r="D876" s="14" t="s">
        <v>4062</v>
      </c>
      <c r="E876" s="14" t="s">
        <v>431</v>
      </c>
      <c r="F876" s="15">
        <v>1.7454545454545454</v>
      </c>
      <c r="G876" s="15">
        <v>0</v>
      </c>
      <c r="H876" s="15">
        <v>0</v>
      </c>
      <c r="I876" s="15">
        <v>0</v>
      </c>
      <c r="J876" s="15">
        <v>0</v>
      </c>
      <c r="K876" s="15">
        <v>1.6231060606060606</v>
      </c>
      <c r="L876" s="14">
        <v>0</v>
      </c>
      <c r="M876" s="14">
        <v>0.12234848484848485</v>
      </c>
      <c r="N876" s="15">
        <v>0</v>
      </c>
      <c r="O876" s="15">
        <v>0</v>
      </c>
      <c r="P876" s="15">
        <v>0</v>
      </c>
    </row>
    <row r="877" spans="1:16" x14ac:dyDescent="0.25">
      <c r="A877" s="12">
        <v>35057010</v>
      </c>
      <c r="B877" s="13" t="s">
        <v>4063</v>
      </c>
      <c r="C877" s="14" t="s">
        <v>429</v>
      </c>
      <c r="D877" s="14" t="s">
        <v>4062</v>
      </c>
      <c r="E877" s="14" t="s">
        <v>431</v>
      </c>
      <c r="F877" s="15">
        <v>0.62518939393939399</v>
      </c>
      <c r="G877" s="15">
        <v>0</v>
      </c>
      <c r="H877" s="15">
        <v>0</v>
      </c>
      <c r="I877" s="15">
        <v>0</v>
      </c>
      <c r="J877" s="15">
        <v>0</v>
      </c>
      <c r="K877" s="15">
        <v>0</v>
      </c>
      <c r="L877" s="14">
        <v>0</v>
      </c>
      <c r="M877" s="14">
        <v>0.62518939393939399</v>
      </c>
      <c r="N877" s="15">
        <v>0</v>
      </c>
      <c r="O877" s="15">
        <v>0</v>
      </c>
      <c r="P877" s="15">
        <v>0</v>
      </c>
    </row>
    <row r="878" spans="1:16" x14ac:dyDescent="0.25">
      <c r="A878" s="12">
        <v>35057017</v>
      </c>
      <c r="B878" s="13" t="s">
        <v>4064</v>
      </c>
      <c r="C878" s="14" t="s">
        <v>429</v>
      </c>
      <c r="D878" s="14" t="s">
        <v>4062</v>
      </c>
      <c r="E878" s="14" t="s">
        <v>431</v>
      </c>
      <c r="F878" s="15">
        <v>1.7056818181818181</v>
      </c>
      <c r="G878" s="15">
        <v>0</v>
      </c>
      <c r="H878" s="15">
        <v>1.7056818181818179</v>
      </c>
      <c r="I878" s="15">
        <v>0</v>
      </c>
      <c r="J878" s="15">
        <v>0</v>
      </c>
      <c r="K878" s="15">
        <v>0</v>
      </c>
      <c r="L878" s="14">
        <v>0</v>
      </c>
      <c r="M878" s="14">
        <v>0</v>
      </c>
      <c r="N878" s="15">
        <v>0</v>
      </c>
      <c r="O878" s="15">
        <v>0</v>
      </c>
      <c r="P878" s="15">
        <v>0</v>
      </c>
    </row>
    <row r="879" spans="1:16" x14ac:dyDescent="0.25">
      <c r="A879" s="12">
        <v>35057018</v>
      </c>
      <c r="B879" s="13" t="s">
        <v>4065</v>
      </c>
      <c r="C879" s="14" t="s">
        <v>429</v>
      </c>
      <c r="D879" s="14" t="s">
        <v>4062</v>
      </c>
      <c r="E879" s="14" t="s">
        <v>431</v>
      </c>
      <c r="F879" s="15">
        <v>0.22367424242424241</v>
      </c>
      <c r="G879" s="15">
        <v>0</v>
      </c>
      <c r="H879" s="15">
        <v>0</v>
      </c>
      <c r="I879" s="15">
        <v>0</v>
      </c>
      <c r="J879" s="15">
        <v>0</v>
      </c>
      <c r="K879" s="15">
        <v>0.22367424242424241</v>
      </c>
      <c r="L879" s="14">
        <v>0</v>
      </c>
      <c r="M879" s="14">
        <v>0</v>
      </c>
      <c r="N879" s="15">
        <v>0</v>
      </c>
      <c r="O879" s="15">
        <v>0</v>
      </c>
      <c r="P879" s="15">
        <v>0</v>
      </c>
    </row>
    <row r="880" spans="1:16" x14ac:dyDescent="0.25">
      <c r="A880" s="12">
        <v>35109540</v>
      </c>
      <c r="B880" s="13" t="s">
        <v>4066</v>
      </c>
      <c r="C880" s="14" t="s">
        <v>429</v>
      </c>
      <c r="D880" s="14" t="s">
        <v>4062</v>
      </c>
      <c r="E880" s="14" t="s">
        <v>431</v>
      </c>
      <c r="F880" s="15">
        <v>1.3380681818181819</v>
      </c>
      <c r="G880" s="15">
        <v>0</v>
      </c>
      <c r="H880" s="15">
        <v>0</v>
      </c>
      <c r="I880" s="15">
        <v>1.3380681818181817</v>
      </c>
      <c r="J880" s="15">
        <v>0</v>
      </c>
      <c r="K880" s="15">
        <v>0</v>
      </c>
      <c r="L880" s="14">
        <v>0</v>
      </c>
      <c r="M880" s="14">
        <v>0</v>
      </c>
      <c r="N880" s="15">
        <v>0</v>
      </c>
      <c r="O880" s="15">
        <v>0</v>
      </c>
      <c r="P880" s="15">
        <v>0</v>
      </c>
    </row>
    <row r="881" spans="1:16" x14ac:dyDescent="0.25">
      <c r="A881" s="12">
        <v>35109541</v>
      </c>
      <c r="B881" s="13" t="s">
        <v>4067</v>
      </c>
      <c r="C881" s="14" t="s">
        <v>429</v>
      </c>
      <c r="D881" s="14" t="s">
        <v>4062</v>
      </c>
      <c r="E881" s="14" t="s">
        <v>431</v>
      </c>
      <c r="F881" s="15">
        <v>2.8136363636363635</v>
      </c>
      <c r="G881" s="15">
        <v>0</v>
      </c>
      <c r="H881" s="15">
        <v>0</v>
      </c>
      <c r="I881" s="15">
        <v>0</v>
      </c>
      <c r="J881" s="15">
        <v>0</v>
      </c>
      <c r="K881" s="15">
        <v>2.2007575757575757</v>
      </c>
      <c r="L881" s="14">
        <v>0.13655303030303045</v>
      </c>
      <c r="M881" s="14">
        <v>0.43560606060605989</v>
      </c>
      <c r="N881" s="15">
        <v>0</v>
      </c>
      <c r="O881" s="15">
        <v>0</v>
      </c>
      <c r="P881" s="15">
        <v>0</v>
      </c>
    </row>
    <row r="882" spans="1:16" x14ac:dyDescent="0.25">
      <c r="A882" s="12">
        <v>35109542</v>
      </c>
      <c r="B882" s="13" t="s">
        <v>4068</v>
      </c>
      <c r="C882" s="14" t="s">
        <v>429</v>
      </c>
      <c r="D882" s="14" t="s">
        <v>4062</v>
      </c>
      <c r="E882" s="14" t="s">
        <v>431</v>
      </c>
      <c r="F882" s="15">
        <v>1.8320075757575758</v>
      </c>
      <c r="G882" s="15">
        <v>0</v>
      </c>
      <c r="H882" s="15">
        <v>1.8320075757575756</v>
      </c>
      <c r="I882" s="15">
        <v>0</v>
      </c>
      <c r="J882" s="15">
        <v>0</v>
      </c>
      <c r="K882" s="15">
        <v>0</v>
      </c>
      <c r="L882" s="14">
        <v>0</v>
      </c>
      <c r="M882" s="14">
        <v>0</v>
      </c>
      <c r="N882" s="15">
        <v>0</v>
      </c>
      <c r="O882" s="15">
        <v>0</v>
      </c>
      <c r="P882" s="15">
        <v>0</v>
      </c>
    </row>
    <row r="883" spans="1:16" x14ac:dyDescent="0.25">
      <c r="A883" s="12">
        <v>35109543</v>
      </c>
      <c r="B883" s="13" t="s">
        <v>4069</v>
      </c>
      <c r="C883" s="14" t="s">
        <v>429</v>
      </c>
      <c r="D883" s="14" t="s">
        <v>4062</v>
      </c>
      <c r="E883" s="14" t="s">
        <v>431</v>
      </c>
      <c r="F883" s="15">
        <v>1.6897727272727272</v>
      </c>
      <c r="G883" s="15">
        <v>0</v>
      </c>
      <c r="H883" s="15">
        <v>1.6897727272727276</v>
      </c>
      <c r="I883" s="15">
        <v>0</v>
      </c>
      <c r="J883" s="15">
        <v>0</v>
      </c>
      <c r="K883" s="15">
        <v>0</v>
      </c>
      <c r="L883" s="14">
        <v>0</v>
      </c>
      <c r="M883" s="14">
        <v>0</v>
      </c>
      <c r="N883" s="15">
        <v>0</v>
      </c>
      <c r="O883" s="15">
        <v>0</v>
      </c>
      <c r="P883" s="15">
        <v>0</v>
      </c>
    </row>
    <row r="884" spans="1:16" x14ac:dyDescent="0.25">
      <c r="A884" s="12">
        <v>35109545</v>
      </c>
      <c r="B884" s="13" t="s">
        <v>4070</v>
      </c>
      <c r="C884" s="14" t="s">
        <v>429</v>
      </c>
      <c r="D884" s="14" t="s">
        <v>4071</v>
      </c>
      <c r="E884" s="14" t="s">
        <v>431</v>
      </c>
      <c r="F884" s="15">
        <v>2.428219696969697</v>
      </c>
      <c r="G884" s="15">
        <v>0</v>
      </c>
      <c r="H884" s="15">
        <v>0</v>
      </c>
      <c r="I884" s="15">
        <v>2.4282196969696965</v>
      </c>
      <c r="J884" s="15">
        <v>0</v>
      </c>
      <c r="K884" s="15">
        <v>0</v>
      </c>
      <c r="L884" s="14">
        <v>0</v>
      </c>
      <c r="M884" s="14">
        <v>0</v>
      </c>
      <c r="N884" s="15">
        <v>0</v>
      </c>
      <c r="O884" s="15">
        <v>0</v>
      </c>
      <c r="P884" s="15">
        <v>0</v>
      </c>
    </row>
    <row r="885" spans="1:16" x14ac:dyDescent="0.25">
      <c r="A885" s="12">
        <v>35109546</v>
      </c>
      <c r="B885" s="13" t="s">
        <v>4072</v>
      </c>
      <c r="C885" s="14" t="s">
        <v>429</v>
      </c>
      <c r="D885" s="14" t="s">
        <v>4062</v>
      </c>
      <c r="E885" s="14" t="s">
        <v>431</v>
      </c>
      <c r="F885" s="15">
        <v>2.3513257575757578</v>
      </c>
      <c r="G885" s="15">
        <v>0</v>
      </c>
      <c r="H885" s="15">
        <v>0</v>
      </c>
      <c r="I885" s="15">
        <v>0</v>
      </c>
      <c r="J885" s="15">
        <v>0</v>
      </c>
      <c r="K885" s="15">
        <v>2.2215909090909092</v>
      </c>
      <c r="L885" s="14">
        <v>0.10303030303030303</v>
      </c>
      <c r="M885" s="14">
        <v>2.6704545454545453E-2</v>
      </c>
      <c r="N885" s="15">
        <v>0</v>
      </c>
      <c r="O885" s="15">
        <v>0</v>
      </c>
      <c r="P885" s="15">
        <v>0</v>
      </c>
    </row>
    <row r="886" spans="1:16" x14ac:dyDescent="0.25">
      <c r="A886" s="12">
        <v>35109547</v>
      </c>
      <c r="B886" s="13" t="s">
        <v>4073</v>
      </c>
      <c r="C886" s="14" t="s">
        <v>429</v>
      </c>
      <c r="D886" s="14" t="s">
        <v>4071</v>
      </c>
      <c r="E886" s="14" t="s">
        <v>431</v>
      </c>
      <c r="F886" s="15">
        <v>1.5261363636363636</v>
      </c>
      <c r="G886" s="15">
        <v>0</v>
      </c>
      <c r="H886" s="15">
        <v>0</v>
      </c>
      <c r="I886" s="15">
        <v>1.5261363636363643</v>
      </c>
      <c r="J886" s="15">
        <v>0</v>
      </c>
      <c r="K886" s="15">
        <v>0</v>
      </c>
      <c r="L886" s="14">
        <v>0</v>
      </c>
      <c r="M886" s="14">
        <v>0</v>
      </c>
      <c r="N886" s="15">
        <v>0</v>
      </c>
      <c r="O886" s="15">
        <v>0</v>
      </c>
      <c r="P886" s="15">
        <v>0</v>
      </c>
    </row>
    <row r="887" spans="1:16" x14ac:dyDescent="0.25">
      <c r="A887" s="12">
        <v>35109548</v>
      </c>
      <c r="B887" s="13" t="s">
        <v>4074</v>
      </c>
      <c r="C887" s="14" t="s">
        <v>429</v>
      </c>
      <c r="D887" s="14" t="s">
        <v>4071</v>
      </c>
      <c r="E887" s="14" t="s">
        <v>431</v>
      </c>
      <c r="F887" s="15">
        <v>2.8518939393939395</v>
      </c>
      <c r="G887" s="15">
        <v>0</v>
      </c>
      <c r="H887" s="15">
        <v>0</v>
      </c>
      <c r="I887" s="15">
        <v>2.8518939393939382</v>
      </c>
      <c r="J887" s="15">
        <v>0</v>
      </c>
      <c r="K887" s="15">
        <v>0</v>
      </c>
      <c r="L887" s="14">
        <v>0</v>
      </c>
      <c r="M887" s="14">
        <v>0</v>
      </c>
      <c r="N887" s="15">
        <v>0</v>
      </c>
      <c r="O887" s="15">
        <v>0</v>
      </c>
      <c r="P887" s="15">
        <v>0</v>
      </c>
    </row>
    <row r="888" spans="1:16" x14ac:dyDescent="0.25">
      <c r="A888" s="12">
        <v>35109549</v>
      </c>
      <c r="B888" s="13" t="s">
        <v>4075</v>
      </c>
      <c r="C888" s="14" t="s">
        <v>429</v>
      </c>
      <c r="D888" s="14" t="s">
        <v>4071</v>
      </c>
      <c r="E888" s="14" t="s">
        <v>431</v>
      </c>
      <c r="F888" s="15">
        <v>1.3374999999999999</v>
      </c>
      <c r="G888" s="15">
        <v>0</v>
      </c>
      <c r="H888" s="15">
        <v>0.62613636363636371</v>
      </c>
      <c r="I888" s="15">
        <v>0.71136363636363631</v>
      </c>
      <c r="J888" s="15">
        <v>0</v>
      </c>
      <c r="K888" s="15">
        <v>0</v>
      </c>
      <c r="L888" s="14">
        <v>0</v>
      </c>
      <c r="M888" s="14">
        <v>0</v>
      </c>
      <c r="N888" s="15">
        <v>0</v>
      </c>
      <c r="O888" s="15">
        <v>0</v>
      </c>
      <c r="P888" s="15">
        <v>0</v>
      </c>
    </row>
    <row r="889" spans="1:16" x14ac:dyDescent="0.25">
      <c r="A889" s="12">
        <v>35109550</v>
      </c>
      <c r="B889" s="13" t="s">
        <v>4076</v>
      </c>
      <c r="C889" s="14" t="s">
        <v>429</v>
      </c>
      <c r="D889" s="14" t="s">
        <v>4071</v>
      </c>
      <c r="E889" s="14" t="s">
        <v>431</v>
      </c>
      <c r="F889" s="15">
        <v>1.9149621212121213</v>
      </c>
      <c r="G889" s="15">
        <v>0</v>
      </c>
      <c r="H889" s="15">
        <v>1.6238636363636363</v>
      </c>
      <c r="I889" s="15">
        <v>0.29109848484848483</v>
      </c>
      <c r="J889" s="15">
        <v>0</v>
      </c>
      <c r="K889" s="15">
        <v>0</v>
      </c>
      <c r="L889" s="14">
        <v>0</v>
      </c>
      <c r="M889" s="14">
        <v>0</v>
      </c>
      <c r="N889" s="15">
        <v>0</v>
      </c>
      <c r="O889" s="15">
        <v>0</v>
      </c>
      <c r="P889" s="15">
        <v>0</v>
      </c>
    </row>
    <row r="890" spans="1:16" x14ac:dyDescent="0.25">
      <c r="A890" s="12">
        <v>35109551</v>
      </c>
      <c r="B890" s="13" t="s">
        <v>4077</v>
      </c>
      <c r="C890" s="14" t="s">
        <v>429</v>
      </c>
      <c r="D890" s="14" t="s">
        <v>4071</v>
      </c>
      <c r="E890" s="14" t="s">
        <v>431</v>
      </c>
      <c r="F890" s="15">
        <v>1.4354166666666666</v>
      </c>
      <c r="G890" s="15">
        <v>0</v>
      </c>
      <c r="H890" s="15">
        <v>1.0761363636363634</v>
      </c>
      <c r="I890" s="15">
        <v>0.35928030303030301</v>
      </c>
      <c r="J890" s="15">
        <v>0</v>
      </c>
      <c r="K890" s="15">
        <v>0</v>
      </c>
      <c r="L890" s="14">
        <v>0</v>
      </c>
      <c r="M890" s="14">
        <v>0</v>
      </c>
      <c r="N890" s="15">
        <v>0</v>
      </c>
      <c r="O890" s="15">
        <v>0</v>
      </c>
      <c r="P890" s="15">
        <v>0</v>
      </c>
    </row>
    <row r="891" spans="1:16" x14ac:dyDescent="0.25">
      <c r="A891" s="12">
        <v>35109552</v>
      </c>
      <c r="B891" s="13" t="s">
        <v>4078</v>
      </c>
      <c r="C891" s="14" t="s">
        <v>429</v>
      </c>
      <c r="D891" s="14" t="s">
        <v>4071</v>
      </c>
      <c r="E891" s="14" t="s">
        <v>431</v>
      </c>
      <c r="F891" s="15">
        <v>2.1164772727272729</v>
      </c>
      <c r="G891" s="15">
        <v>0</v>
      </c>
      <c r="H891" s="15">
        <v>1.7606060606060601</v>
      </c>
      <c r="I891" s="15">
        <v>0.35587121212121209</v>
      </c>
      <c r="J891" s="15">
        <v>0</v>
      </c>
      <c r="K891" s="15">
        <v>0</v>
      </c>
      <c r="L891" s="14">
        <v>0</v>
      </c>
      <c r="M891" s="14">
        <v>0</v>
      </c>
      <c r="N891" s="15">
        <v>0</v>
      </c>
      <c r="O891" s="15">
        <v>0</v>
      </c>
      <c r="P891" s="15">
        <v>0</v>
      </c>
    </row>
    <row r="892" spans="1:16" x14ac:dyDescent="0.25">
      <c r="A892" s="12">
        <v>35109553</v>
      </c>
      <c r="B892" s="13" t="s">
        <v>4079</v>
      </c>
      <c r="C892" s="14" t="s">
        <v>429</v>
      </c>
      <c r="D892" s="14" t="s">
        <v>4071</v>
      </c>
      <c r="E892" s="14" t="s">
        <v>431</v>
      </c>
      <c r="F892" s="15">
        <v>2.6666666666666665</v>
      </c>
      <c r="G892" s="15">
        <v>0</v>
      </c>
      <c r="H892" s="15">
        <v>1.4145833333333331</v>
      </c>
      <c r="I892" s="15">
        <v>1.2520833333333332</v>
      </c>
      <c r="J892" s="15">
        <v>0</v>
      </c>
      <c r="K892" s="15">
        <v>0</v>
      </c>
      <c r="L892" s="14">
        <v>0</v>
      </c>
      <c r="M892" s="14">
        <v>0</v>
      </c>
      <c r="N892" s="15">
        <v>0</v>
      </c>
      <c r="O892" s="15">
        <v>0</v>
      </c>
      <c r="P892" s="15">
        <v>0</v>
      </c>
    </row>
    <row r="893" spans="1:16" x14ac:dyDescent="0.25">
      <c r="A893" s="12">
        <v>35109554</v>
      </c>
      <c r="B893" s="13" t="s">
        <v>4080</v>
      </c>
      <c r="C893" s="14" t="s">
        <v>429</v>
      </c>
      <c r="D893" s="14" t="s">
        <v>4071</v>
      </c>
      <c r="E893" s="14" t="s">
        <v>431</v>
      </c>
      <c r="F893" s="15">
        <v>1.2577651515151516</v>
      </c>
      <c r="G893" s="15">
        <v>0</v>
      </c>
      <c r="H893" s="15">
        <v>0</v>
      </c>
      <c r="I893" s="15">
        <v>1.2577651515151513</v>
      </c>
      <c r="J893" s="15">
        <v>0</v>
      </c>
      <c r="K893" s="15">
        <v>0</v>
      </c>
      <c r="L893" s="14">
        <v>0</v>
      </c>
      <c r="M893" s="14">
        <v>0</v>
      </c>
      <c r="N893" s="15">
        <v>0</v>
      </c>
      <c r="O893" s="15">
        <v>0</v>
      </c>
      <c r="P893" s="15">
        <v>0</v>
      </c>
    </row>
    <row r="894" spans="1:16" x14ac:dyDescent="0.25">
      <c r="A894" s="12">
        <v>35109555</v>
      </c>
      <c r="B894" s="13" t="s">
        <v>4081</v>
      </c>
      <c r="C894" s="14" t="s">
        <v>429</v>
      </c>
      <c r="D894" s="14" t="s">
        <v>4071</v>
      </c>
      <c r="E894" s="14" t="s">
        <v>431</v>
      </c>
      <c r="F894" s="15">
        <v>2.2117424242424244</v>
      </c>
      <c r="G894" s="15">
        <v>0</v>
      </c>
      <c r="H894" s="15">
        <v>0.75303030303030305</v>
      </c>
      <c r="I894" s="15">
        <v>1.458712121212121</v>
      </c>
      <c r="J894" s="15">
        <v>0</v>
      </c>
      <c r="K894" s="15">
        <v>0</v>
      </c>
      <c r="L894" s="14">
        <v>0</v>
      </c>
      <c r="M894" s="14">
        <v>0</v>
      </c>
      <c r="N894" s="15">
        <v>0</v>
      </c>
      <c r="O894" s="15">
        <v>0</v>
      </c>
      <c r="P894" s="15">
        <v>0</v>
      </c>
    </row>
    <row r="895" spans="1:16" x14ac:dyDescent="0.25">
      <c r="A895" s="12">
        <v>35109556</v>
      </c>
      <c r="B895" s="13" t="s">
        <v>4082</v>
      </c>
      <c r="C895" s="14" t="s">
        <v>429</v>
      </c>
      <c r="D895" s="14" t="s">
        <v>4071</v>
      </c>
      <c r="E895" s="14" t="s">
        <v>431</v>
      </c>
      <c r="F895" s="15">
        <v>0.30643939393939396</v>
      </c>
      <c r="G895" s="15">
        <v>0</v>
      </c>
      <c r="H895" s="15">
        <v>0</v>
      </c>
      <c r="I895" s="15">
        <v>0.30643939393939396</v>
      </c>
      <c r="J895" s="15">
        <v>0</v>
      </c>
      <c r="K895" s="15">
        <v>0</v>
      </c>
      <c r="L895" s="14">
        <v>0</v>
      </c>
      <c r="M895" s="14">
        <v>0</v>
      </c>
      <c r="N895" s="15">
        <v>0</v>
      </c>
      <c r="O895" s="15">
        <v>0</v>
      </c>
      <c r="P895" s="15">
        <v>0</v>
      </c>
    </row>
    <row r="896" spans="1:16" x14ac:dyDescent="0.25">
      <c r="A896" s="12">
        <v>31275658</v>
      </c>
      <c r="B896" s="13" t="s">
        <v>4086</v>
      </c>
      <c r="C896" s="14" t="s">
        <v>4087</v>
      </c>
      <c r="D896" s="14" t="s">
        <v>4088</v>
      </c>
      <c r="E896" s="14" t="s">
        <v>4089</v>
      </c>
      <c r="F896" s="15">
        <v>0.48863636363636365</v>
      </c>
      <c r="G896" s="15">
        <v>0</v>
      </c>
      <c r="H896" s="15">
        <v>0.48863636363636365</v>
      </c>
      <c r="I896" s="15">
        <v>0</v>
      </c>
      <c r="J896" s="15">
        <v>0</v>
      </c>
      <c r="K896" s="15">
        <v>0</v>
      </c>
      <c r="L896" s="14">
        <v>0</v>
      </c>
      <c r="M896" s="14">
        <v>0</v>
      </c>
      <c r="N896" s="15">
        <v>0</v>
      </c>
      <c r="O896" s="15">
        <v>0</v>
      </c>
      <c r="P896" s="15">
        <v>0</v>
      </c>
    </row>
    <row r="897" spans="1:16" x14ac:dyDescent="0.25">
      <c r="A897" s="12">
        <v>35072362</v>
      </c>
      <c r="B897" s="13" t="s">
        <v>4101</v>
      </c>
      <c r="C897" s="14" t="s">
        <v>1888</v>
      </c>
      <c r="D897" s="14" t="s">
        <v>1889</v>
      </c>
      <c r="E897" s="14" t="s">
        <v>1890</v>
      </c>
      <c r="F897" s="15">
        <v>2.706818181818182</v>
      </c>
      <c r="G897" s="15">
        <v>0</v>
      </c>
      <c r="H897" s="15">
        <v>2.7068181818181816</v>
      </c>
      <c r="I897" s="15">
        <v>0</v>
      </c>
      <c r="J897" s="15">
        <v>0</v>
      </c>
      <c r="K897" s="15">
        <v>0</v>
      </c>
      <c r="L897" s="14">
        <v>0</v>
      </c>
      <c r="M897" s="14">
        <v>0</v>
      </c>
      <c r="N897" s="15">
        <v>0</v>
      </c>
      <c r="O897" s="15">
        <v>0</v>
      </c>
      <c r="P897" s="15">
        <v>0</v>
      </c>
    </row>
    <row r="898" spans="1:16" x14ac:dyDescent="0.25">
      <c r="A898" s="12">
        <v>31361965</v>
      </c>
      <c r="B898" s="13" t="s">
        <v>4102</v>
      </c>
      <c r="C898" s="14" t="s">
        <v>401</v>
      </c>
      <c r="D898" s="14" t="s">
        <v>1971</v>
      </c>
      <c r="E898" s="14" t="s">
        <v>403</v>
      </c>
      <c r="F898" s="15">
        <v>0.44829545454545455</v>
      </c>
      <c r="G898" s="15">
        <v>0</v>
      </c>
      <c r="H898" s="15">
        <v>0</v>
      </c>
      <c r="I898" s="15">
        <v>0</v>
      </c>
      <c r="J898" s="15">
        <v>0.44829545454545455</v>
      </c>
      <c r="K898" s="15">
        <v>0</v>
      </c>
      <c r="L898" s="14">
        <v>0</v>
      </c>
      <c r="M898" s="14">
        <v>0</v>
      </c>
      <c r="N898" s="15">
        <v>0</v>
      </c>
      <c r="O898" s="15">
        <v>0</v>
      </c>
      <c r="P898" s="15">
        <v>0</v>
      </c>
    </row>
    <row r="899" spans="1:16" x14ac:dyDescent="0.25">
      <c r="A899" s="12">
        <v>35226845</v>
      </c>
      <c r="B899" s="13" t="s">
        <v>4103</v>
      </c>
      <c r="C899" s="14" t="s">
        <v>1990</v>
      </c>
      <c r="D899" s="14" t="s">
        <v>1991</v>
      </c>
      <c r="E899" s="14" t="s">
        <v>1992</v>
      </c>
      <c r="F899" s="15">
        <v>2.3183712121212121</v>
      </c>
      <c r="G899" s="15">
        <v>0</v>
      </c>
      <c r="H899" s="15">
        <v>0</v>
      </c>
      <c r="I899" s="15">
        <v>0</v>
      </c>
      <c r="J899" s="15">
        <v>2.3183712121212126</v>
      </c>
      <c r="K899" s="15">
        <v>0</v>
      </c>
      <c r="L899" s="14">
        <v>0</v>
      </c>
      <c r="M899" s="14">
        <v>0</v>
      </c>
      <c r="N899" s="15">
        <v>0</v>
      </c>
      <c r="O899" s="15">
        <v>0</v>
      </c>
      <c r="P899" s="15">
        <v>0</v>
      </c>
    </row>
    <row r="900" spans="1:16" x14ac:dyDescent="0.25">
      <c r="A900" s="12">
        <v>35145001</v>
      </c>
      <c r="B900" s="13" t="s">
        <v>4104</v>
      </c>
      <c r="C900" s="14" t="s">
        <v>4105</v>
      </c>
      <c r="D900" s="14" t="s">
        <v>4106</v>
      </c>
      <c r="E900" s="14" t="s">
        <v>4107</v>
      </c>
      <c r="F900" s="15">
        <v>9.1098484848484845E-2</v>
      </c>
      <c r="G900" s="15">
        <v>0</v>
      </c>
      <c r="H900" s="15">
        <v>0</v>
      </c>
      <c r="I900" s="15">
        <v>0</v>
      </c>
      <c r="J900" s="15">
        <v>0</v>
      </c>
      <c r="K900" s="15">
        <v>0</v>
      </c>
      <c r="L900" s="14">
        <v>0</v>
      </c>
      <c r="M900" s="14">
        <v>9.1098484848484845E-2</v>
      </c>
      <c r="N900" s="15">
        <v>0</v>
      </c>
      <c r="O900" s="15">
        <v>0</v>
      </c>
      <c r="P900" s="15">
        <v>0</v>
      </c>
    </row>
    <row r="901" spans="1:16" x14ac:dyDescent="0.25">
      <c r="A901" s="12">
        <v>35192290</v>
      </c>
      <c r="B901" s="13" t="s">
        <v>4108</v>
      </c>
      <c r="C901" s="14" t="s">
        <v>1990</v>
      </c>
      <c r="D901" s="14" t="s">
        <v>1991</v>
      </c>
      <c r="E901" s="14" t="s">
        <v>1992</v>
      </c>
      <c r="F901" s="15">
        <v>5.0518939393939393</v>
      </c>
      <c r="G901" s="15">
        <v>0</v>
      </c>
      <c r="H901" s="15">
        <v>0</v>
      </c>
      <c r="I901" s="15">
        <v>0</v>
      </c>
      <c r="J901" s="15">
        <v>2.8996212121212115</v>
      </c>
      <c r="K901" s="15">
        <v>2.1522727272727273</v>
      </c>
      <c r="L901" s="14">
        <v>0</v>
      </c>
      <c r="M901" s="14">
        <v>0</v>
      </c>
      <c r="N901" s="15">
        <v>0</v>
      </c>
      <c r="O901" s="15">
        <v>0</v>
      </c>
      <c r="P901" s="15">
        <v>0</v>
      </c>
    </row>
    <row r="902" spans="1:16" x14ac:dyDescent="0.25">
      <c r="A902" s="12">
        <v>35192291</v>
      </c>
      <c r="B902" s="13" t="s">
        <v>4109</v>
      </c>
      <c r="C902" s="14" t="s">
        <v>1990</v>
      </c>
      <c r="D902" s="14" t="s">
        <v>1991</v>
      </c>
      <c r="E902" s="14" t="s">
        <v>1992</v>
      </c>
      <c r="F902" s="15">
        <v>2.9166666666666667E-2</v>
      </c>
      <c r="G902" s="15">
        <v>0</v>
      </c>
      <c r="H902" s="15">
        <v>0</v>
      </c>
      <c r="I902" s="15">
        <v>0</v>
      </c>
      <c r="J902" s="15">
        <v>0</v>
      </c>
      <c r="K902" s="15">
        <v>2.9166666666666667E-2</v>
      </c>
      <c r="L902" s="14">
        <v>0</v>
      </c>
      <c r="M902" s="14">
        <v>0</v>
      </c>
      <c r="N902" s="15">
        <v>0</v>
      </c>
      <c r="O902" s="15">
        <v>0</v>
      </c>
      <c r="P902" s="15">
        <v>0</v>
      </c>
    </row>
    <row r="903" spans="1:16" x14ac:dyDescent="0.25">
      <c r="A903" s="12">
        <v>35219286</v>
      </c>
      <c r="B903" s="13" t="s">
        <v>4110</v>
      </c>
      <c r="C903" s="14" t="s">
        <v>2022</v>
      </c>
      <c r="D903" s="14" t="s">
        <v>2023</v>
      </c>
      <c r="E903" s="14" t="s">
        <v>2024</v>
      </c>
      <c r="F903" s="15">
        <v>3.4386363636363635</v>
      </c>
      <c r="G903" s="15">
        <v>0</v>
      </c>
      <c r="H903" s="15">
        <v>0</v>
      </c>
      <c r="I903" s="15">
        <v>0</v>
      </c>
      <c r="J903" s="15">
        <v>0</v>
      </c>
      <c r="K903" s="15">
        <v>3.4386363636363644</v>
      </c>
      <c r="L903" s="14">
        <v>0</v>
      </c>
      <c r="M903" s="14">
        <v>0</v>
      </c>
      <c r="N903" s="15">
        <v>0</v>
      </c>
      <c r="O903" s="15">
        <v>0</v>
      </c>
      <c r="P903" s="15">
        <v>0</v>
      </c>
    </row>
    <row r="904" spans="1:16" x14ac:dyDescent="0.25">
      <c r="A904" s="12">
        <v>35225825</v>
      </c>
      <c r="B904" s="13" t="s">
        <v>4111</v>
      </c>
      <c r="C904" s="14" t="s">
        <v>2022</v>
      </c>
      <c r="D904" s="14" t="s">
        <v>2023</v>
      </c>
      <c r="E904" s="14" t="s">
        <v>2024</v>
      </c>
      <c r="F904" s="15">
        <v>1.5214015151515152</v>
      </c>
      <c r="G904" s="15">
        <v>0</v>
      </c>
      <c r="H904" s="15">
        <v>0</v>
      </c>
      <c r="I904" s="15">
        <v>0</v>
      </c>
      <c r="J904" s="15">
        <v>1.5214015151515154</v>
      </c>
      <c r="K904" s="15">
        <v>0</v>
      </c>
      <c r="L904" s="14">
        <v>0</v>
      </c>
      <c r="M904" s="14">
        <v>0</v>
      </c>
      <c r="N904" s="15">
        <v>0</v>
      </c>
      <c r="O904" s="15">
        <v>0</v>
      </c>
      <c r="P904" s="15">
        <v>0</v>
      </c>
    </row>
    <row r="905" spans="1:16" x14ac:dyDescent="0.25">
      <c r="A905" s="12">
        <v>35373599</v>
      </c>
      <c r="B905" s="13" t="s">
        <v>4116</v>
      </c>
      <c r="C905" s="14" t="s">
        <v>429</v>
      </c>
      <c r="D905" s="14" t="s">
        <v>4113</v>
      </c>
      <c r="E905" s="14" t="s">
        <v>431</v>
      </c>
      <c r="F905" s="15">
        <v>3.0000000000000001E-3</v>
      </c>
      <c r="G905" s="15">
        <v>0</v>
      </c>
      <c r="H905" s="15">
        <v>0</v>
      </c>
      <c r="I905" s="15">
        <v>0</v>
      </c>
      <c r="J905" s="15">
        <v>0</v>
      </c>
      <c r="K905" s="15">
        <v>0</v>
      </c>
      <c r="L905" s="14">
        <v>0</v>
      </c>
      <c r="M905" s="14">
        <v>0</v>
      </c>
      <c r="N905" s="15">
        <v>0</v>
      </c>
      <c r="O905" s="15">
        <v>0</v>
      </c>
      <c r="P905" s="15">
        <v>3.0000000000000001E-3</v>
      </c>
    </row>
    <row r="906" spans="1:16" x14ac:dyDescent="0.25">
      <c r="A906" s="12">
        <v>35419937</v>
      </c>
      <c r="B906" s="13" t="s">
        <v>4130</v>
      </c>
      <c r="C906" s="14" t="s">
        <v>429</v>
      </c>
      <c r="D906" s="14" t="s">
        <v>4119</v>
      </c>
      <c r="E906" s="14" t="s">
        <v>431</v>
      </c>
      <c r="F906" s="15">
        <v>2.8400000000000001E-3</v>
      </c>
      <c r="G906" s="15">
        <v>0</v>
      </c>
      <c r="H906" s="15">
        <v>0</v>
      </c>
      <c r="I906" s="15">
        <v>0</v>
      </c>
      <c r="J906" s="15">
        <v>0</v>
      </c>
      <c r="K906" s="15">
        <v>0</v>
      </c>
      <c r="L906" s="14">
        <v>0</v>
      </c>
      <c r="M906" s="14">
        <v>0</v>
      </c>
      <c r="N906" s="15">
        <v>0</v>
      </c>
      <c r="O906" s="15">
        <v>0</v>
      </c>
      <c r="P906" s="15">
        <v>2.8400000000000001E-3</v>
      </c>
    </row>
    <row r="907" spans="1:16" x14ac:dyDescent="0.25">
      <c r="A907" s="12">
        <v>35367473</v>
      </c>
      <c r="B907" s="13" t="s">
        <v>4131</v>
      </c>
      <c r="C907" s="14" t="s">
        <v>429</v>
      </c>
      <c r="D907" s="14" t="s">
        <v>4119</v>
      </c>
      <c r="E907" s="14" t="s">
        <v>431</v>
      </c>
      <c r="F907" s="15">
        <v>3.787878787878788E-3</v>
      </c>
      <c r="G907" s="15">
        <v>0</v>
      </c>
      <c r="H907" s="15">
        <v>0</v>
      </c>
      <c r="I907" s="15">
        <v>0</v>
      </c>
      <c r="J907" s="15">
        <v>0</v>
      </c>
      <c r="K907" s="15">
        <v>0</v>
      </c>
      <c r="L907" s="14">
        <v>0</v>
      </c>
      <c r="M907" s="14">
        <v>0</v>
      </c>
      <c r="N907" s="15">
        <v>3.787878787878788E-3</v>
      </c>
      <c r="O907" s="15">
        <v>0</v>
      </c>
      <c r="P907" s="15">
        <v>0</v>
      </c>
    </row>
    <row r="908" spans="1:16" x14ac:dyDescent="0.25">
      <c r="A908" s="12">
        <v>35112425</v>
      </c>
      <c r="B908" s="13" t="s">
        <v>4132</v>
      </c>
      <c r="C908" s="14" t="s">
        <v>429</v>
      </c>
      <c r="D908" s="14" t="s">
        <v>4133</v>
      </c>
      <c r="E908" s="14" t="s">
        <v>431</v>
      </c>
      <c r="F908" s="15">
        <v>1.3013257575757575</v>
      </c>
      <c r="G908" s="15">
        <v>0</v>
      </c>
      <c r="H908" s="15">
        <v>0</v>
      </c>
      <c r="I908" s="15">
        <v>1.301325757575758</v>
      </c>
      <c r="J908" s="15">
        <v>0</v>
      </c>
      <c r="K908" s="15">
        <v>0</v>
      </c>
      <c r="L908" s="14">
        <v>0</v>
      </c>
      <c r="M908" s="14">
        <v>0</v>
      </c>
      <c r="N908" s="15">
        <v>0</v>
      </c>
      <c r="O908" s="15">
        <v>0</v>
      </c>
      <c r="P908" s="15">
        <v>0</v>
      </c>
    </row>
    <row r="909" spans="1:16" x14ac:dyDescent="0.25">
      <c r="A909" s="12">
        <v>35112426</v>
      </c>
      <c r="B909" s="13" t="s">
        <v>4134</v>
      </c>
      <c r="C909" s="14" t="s">
        <v>429</v>
      </c>
      <c r="D909" s="14" t="s">
        <v>4133</v>
      </c>
      <c r="E909" s="14" t="s">
        <v>431</v>
      </c>
      <c r="F909" s="15">
        <v>1.719128787878788</v>
      </c>
      <c r="G909" s="15">
        <v>0</v>
      </c>
      <c r="H909" s="15">
        <v>1.719128787878788</v>
      </c>
      <c r="I909" s="15">
        <v>0</v>
      </c>
      <c r="J909" s="15">
        <v>0</v>
      </c>
      <c r="K909" s="15">
        <v>0</v>
      </c>
      <c r="L909" s="14">
        <v>0</v>
      </c>
      <c r="M909" s="14">
        <v>0</v>
      </c>
      <c r="N909" s="15">
        <v>0</v>
      </c>
      <c r="O909" s="15">
        <v>0</v>
      </c>
      <c r="P909" s="15">
        <v>0</v>
      </c>
    </row>
    <row r="910" spans="1:16" x14ac:dyDescent="0.25">
      <c r="A910" s="12">
        <v>35112427</v>
      </c>
      <c r="B910" s="13" t="s">
        <v>4135</v>
      </c>
      <c r="C910" s="14" t="s">
        <v>429</v>
      </c>
      <c r="D910" s="14" t="s">
        <v>4133</v>
      </c>
      <c r="E910" s="14" t="s">
        <v>431</v>
      </c>
      <c r="F910" s="15">
        <v>0.96003787878787883</v>
      </c>
      <c r="G910" s="15">
        <v>0</v>
      </c>
      <c r="H910" s="15">
        <v>7.140151515151516E-2</v>
      </c>
      <c r="I910" s="15">
        <v>0.88863636363636367</v>
      </c>
      <c r="J910" s="15">
        <v>0</v>
      </c>
      <c r="K910" s="15">
        <v>0</v>
      </c>
      <c r="L910" s="14">
        <v>0</v>
      </c>
      <c r="M910" s="14">
        <v>0</v>
      </c>
      <c r="N910" s="15">
        <v>0</v>
      </c>
      <c r="O910" s="15">
        <v>0</v>
      </c>
      <c r="P910" s="15">
        <v>0</v>
      </c>
    </row>
    <row r="911" spans="1:16" x14ac:dyDescent="0.25">
      <c r="A911" s="12">
        <v>35112428</v>
      </c>
      <c r="B911" s="13" t="s">
        <v>4136</v>
      </c>
      <c r="C911" s="14" t="s">
        <v>429</v>
      </c>
      <c r="D911" s="14" t="s">
        <v>4133</v>
      </c>
      <c r="E911" s="14" t="s">
        <v>431</v>
      </c>
      <c r="F911" s="15">
        <v>1.6232954545454545</v>
      </c>
      <c r="G911" s="15">
        <v>0</v>
      </c>
      <c r="H911" s="15">
        <v>0</v>
      </c>
      <c r="I911" s="15">
        <v>1.6232954545454548</v>
      </c>
      <c r="J911" s="15">
        <v>0</v>
      </c>
      <c r="K911" s="15">
        <v>0</v>
      </c>
      <c r="L911" s="14">
        <v>0</v>
      </c>
      <c r="M911" s="14">
        <v>0</v>
      </c>
      <c r="N911" s="15">
        <v>0</v>
      </c>
      <c r="O911" s="15">
        <v>0</v>
      </c>
      <c r="P911" s="15">
        <v>0</v>
      </c>
    </row>
    <row r="912" spans="1:16" x14ac:dyDescent="0.25">
      <c r="A912" s="12">
        <v>35112429</v>
      </c>
      <c r="B912" s="13" t="s">
        <v>4137</v>
      </c>
      <c r="C912" s="14" t="s">
        <v>429</v>
      </c>
      <c r="D912" s="14" t="s">
        <v>4133</v>
      </c>
      <c r="E912" s="14" t="s">
        <v>431</v>
      </c>
      <c r="F912" s="15">
        <v>1.3903409090909091</v>
      </c>
      <c r="G912" s="15">
        <v>0</v>
      </c>
      <c r="H912" s="15">
        <v>0</v>
      </c>
      <c r="I912" s="15">
        <v>1.3903409090909087</v>
      </c>
      <c r="J912" s="15">
        <v>0</v>
      </c>
      <c r="K912" s="15">
        <v>0</v>
      </c>
      <c r="L912" s="14">
        <v>0</v>
      </c>
      <c r="M912" s="14">
        <v>0</v>
      </c>
      <c r="N912" s="15">
        <v>0</v>
      </c>
      <c r="O912" s="15">
        <v>0</v>
      </c>
      <c r="P912" s="15">
        <v>0</v>
      </c>
    </row>
    <row r="913" spans="1:16" x14ac:dyDescent="0.25">
      <c r="A913" s="12">
        <v>35058273</v>
      </c>
      <c r="B913" s="13" t="s">
        <v>4138</v>
      </c>
      <c r="C913" s="14" t="s">
        <v>429</v>
      </c>
      <c r="D913" s="14" t="s">
        <v>4133</v>
      </c>
      <c r="E913" s="14" t="s">
        <v>431</v>
      </c>
      <c r="F913" s="15">
        <v>1.1770833333333333</v>
      </c>
      <c r="G913" s="15">
        <v>0</v>
      </c>
      <c r="H913" s="15">
        <v>0</v>
      </c>
      <c r="I913" s="15">
        <v>1.177083333333333</v>
      </c>
      <c r="J913" s="15">
        <v>0</v>
      </c>
      <c r="K913" s="15">
        <v>0</v>
      </c>
      <c r="L913" s="14">
        <v>0</v>
      </c>
      <c r="M913" s="14">
        <v>0</v>
      </c>
      <c r="N913" s="15">
        <v>0</v>
      </c>
      <c r="O913" s="15">
        <v>0</v>
      </c>
      <c r="P913" s="15">
        <v>0</v>
      </c>
    </row>
    <row r="914" spans="1:16" x14ac:dyDescent="0.25">
      <c r="A914" s="12">
        <v>35112431</v>
      </c>
      <c r="B914" s="13" t="s">
        <v>4150</v>
      </c>
      <c r="C914" s="14" t="s">
        <v>1957</v>
      </c>
      <c r="D914" s="14" t="s">
        <v>4151</v>
      </c>
      <c r="E914" s="14" t="s">
        <v>1959</v>
      </c>
      <c r="F914" s="15">
        <v>1.5373106060606061</v>
      </c>
      <c r="G914" s="15">
        <v>0</v>
      </c>
      <c r="H914" s="15">
        <v>0</v>
      </c>
      <c r="I914" s="15">
        <v>1.5373106060606059</v>
      </c>
      <c r="J914" s="15">
        <v>0</v>
      </c>
      <c r="K914" s="15">
        <v>0</v>
      </c>
      <c r="L914" s="14">
        <v>0</v>
      </c>
      <c r="M914" s="14">
        <v>0</v>
      </c>
      <c r="N914" s="15">
        <v>0</v>
      </c>
      <c r="O914" s="15">
        <v>0</v>
      </c>
      <c r="P914" s="15">
        <v>0</v>
      </c>
    </row>
    <row r="915" spans="1:16" x14ac:dyDescent="0.25">
      <c r="A915" s="12">
        <v>35112432</v>
      </c>
      <c r="B915" s="13" t="s">
        <v>4152</v>
      </c>
      <c r="C915" s="14" t="s">
        <v>1957</v>
      </c>
      <c r="D915" s="14" t="s">
        <v>4151</v>
      </c>
      <c r="E915" s="14" t="s">
        <v>1959</v>
      </c>
      <c r="F915" s="15">
        <v>2.5053030303030304</v>
      </c>
      <c r="G915" s="15">
        <v>0</v>
      </c>
      <c r="H915" s="15">
        <v>0</v>
      </c>
      <c r="I915" s="15">
        <v>2.5053030303030308</v>
      </c>
      <c r="J915" s="15">
        <v>0</v>
      </c>
      <c r="K915" s="15">
        <v>0</v>
      </c>
      <c r="L915" s="14">
        <v>0</v>
      </c>
      <c r="M915" s="14">
        <v>0</v>
      </c>
      <c r="N915" s="15">
        <v>0</v>
      </c>
      <c r="O915" s="15">
        <v>0</v>
      </c>
      <c r="P915" s="15">
        <v>0</v>
      </c>
    </row>
    <row r="916" spans="1:16" x14ac:dyDescent="0.25">
      <c r="A916" s="12">
        <v>35112433</v>
      </c>
      <c r="B916" s="13" t="s">
        <v>4153</v>
      </c>
      <c r="C916" s="14" t="s">
        <v>1957</v>
      </c>
      <c r="D916" s="14" t="s">
        <v>4151</v>
      </c>
      <c r="E916" s="14" t="s">
        <v>1959</v>
      </c>
      <c r="F916" s="15">
        <v>1.9967803030303031</v>
      </c>
      <c r="G916" s="15">
        <v>0</v>
      </c>
      <c r="H916" s="15">
        <v>0</v>
      </c>
      <c r="I916" s="15">
        <v>1.9967803030303028</v>
      </c>
      <c r="J916" s="15">
        <v>0</v>
      </c>
      <c r="K916" s="15">
        <v>0</v>
      </c>
      <c r="L916" s="14">
        <v>0</v>
      </c>
      <c r="M916" s="14">
        <v>0</v>
      </c>
      <c r="N916" s="15">
        <v>0</v>
      </c>
      <c r="O916" s="15">
        <v>0</v>
      </c>
      <c r="P916" s="15">
        <v>0</v>
      </c>
    </row>
    <row r="917" spans="1:16" x14ac:dyDescent="0.25">
      <c r="A917" s="12">
        <v>35112434</v>
      </c>
      <c r="B917" s="13" t="s">
        <v>4154</v>
      </c>
      <c r="C917" s="14" t="s">
        <v>1957</v>
      </c>
      <c r="D917" s="14" t="s">
        <v>4151</v>
      </c>
      <c r="E917" s="14" t="s">
        <v>1959</v>
      </c>
      <c r="F917" s="15">
        <v>1.5007575757575757</v>
      </c>
      <c r="G917" s="15">
        <v>0</v>
      </c>
      <c r="H917" s="15">
        <v>0</v>
      </c>
      <c r="I917" s="15">
        <v>1.5007575757575757</v>
      </c>
      <c r="J917" s="15">
        <v>0</v>
      </c>
      <c r="K917" s="15">
        <v>0</v>
      </c>
      <c r="L917" s="14">
        <v>0</v>
      </c>
      <c r="M917" s="14">
        <v>0</v>
      </c>
      <c r="N917" s="15">
        <v>0</v>
      </c>
      <c r="O917" s="15">
        <v>0</v>
      </c>
      <c r="P917" s="15">
        <v>0</v>
      </c>
    </row>
    <row r="918" spans="1:16" x14ac:dyDescent="0.25">
      <c r="A918" s="12">
        <v>35112435</v>
      </c>
      <c r="B918" s="13" t="s">
        <v>4155</v>
      </c>
      <c r="C918" s="14" t="s">
        <v>1957</v>
      </c>
      <c r="D918" s="14" t="s">
        <v>4151</v>
      </c>
      <c r="E918" s="14" t="s">
        <v>1959</v>
      </c>
      <c r="F918" s="15">
        <v>1.3268939393939394</v>
      </c>
      <c r="G918" s="15">
        <v>0</v>
      </c>
      <c r="H918" s="15">
        <v>0</v>
      </c>
      <c r="I918" s="15">
        <v>1.1178030303030304</v>
      </c>
      <c r="J918" s="15">
        <v>0.20909090909090911</v>
      </c>
      <c r="K918" s="15">
        <v>0</v>
      </c>
      <c r="L918" s="14">
        <v>0</v>
      </c>
      <c r="M918" s="14">
        <v>0</v>
      </c>
      <c r="N918" s="15">
        <v>0</v>
      </c>
      <c r="O918" s="15">
        <v>0</v>
      </c>
      <c r="P918" s="15">
        <v>0</v>
      </c>
    </row>
    <row r="919" spans="1:16" x14ac:dyDescent="0.25">
      <c r="A919" s="12">
        <v>35112436</v>
      </c>
      <c r="B919" s="13" t="s">
        <v>4156</v>
      </c>
      <c r="C919" s="14" t="s">
        <v>1957</v>
      </c>
      <c r="D919" s="14" t="s">
        <v>4151</v>
      </c>
      <c r="E919" s="14" t="s">
        <v>1959</v>
      </c>
      <c r="F919" s="15">
        <v>1.8047348484848484</v>
      </c>
      <c r="G919" s="15">
        <v>0</v>
      </c>
      <c r="H919" s="15">
        <v>0</v>
      </c>
      <c r="I919" s="15">
        <v>1.8047348484848487</v>
      </c>
      <c r="J919" s="15">
        <v>0</v>
      </c>
      <c r="K919" s="15">
        <v>0</v>
      </c>
      <c r="L919" s="14">
        <v>0</v>
      </c>
      <c r="M919" s="14">
        <v>0</v>
      </c>
      <c r="N919" s="15">
        <v>0</v>
      </c>
      <c r="O919" s="15">
        <v>0</v>
      </c>
      <c r="P919" s="15">
        <v>0</v>
      </c>
    </row>
    <row r="920" spans="1:16" x14ac:dyDescent="0.25">
      <c r="A920" s="12">
        <v>35112437</v>
      </c>
      <c r="B920" s="13" t="s">
        <v>4157</v>
      </c>
      <c r="C920" s="14" t="s">
        <v>1957</v>
      </c>
      <c r="D920" s="14" t="s">
        <v>4151</v>
      </c>
      <c r="E920" s="14" t="s">
        <v>1959</v>
      </c>
      <c r="F920" s="15">
        <v>2.665530303030303</v>
      </c>
      <c r="G920" s="15">
        <v>0</v>
      </c>
      <c r="H920" s="15">
        <v>0</v>
      </c>
      <c r="I920" s="15">
        <v>2.6655303030303035</v>
      </c>
      <c r="J920" s="15">
        <v>0</v>
      </c>
      <c r="K920" s="15">
        <v>0</v>
      </c>
      <c r="L920" s="14">
        <v>0</v>
      </c>
      <c r="M920" s="14">
        <v>0</v>
      </c>
      <c r="N920" s="15">
        <v>0</v>
      </c>
      <c r="O920" s="15">
        <v>0</v>
      </c>
      <c r="P920" s="15">
        <v>0</v>
      </c>
    </row>
    <row r="921" spans="1:16" x14ac:dyDescent="0.25">
      <c r="A921" s="12">
        <v>35095166</v>
      </c>
      <c r="B921" s="13" t="s">
        <v>4158</v>
      </c>
      <c r="C921" s="14" t="s">
        <v>1957</v>
      </c>
      <c r="D921" s="14" t="s">
        <v>4151</v>
      </c>
      <c r="E921" s="14" t="s">
        <v>1959</v>
      </c>
      <c r="F921" s="15">
        <v>1.4037878787878788</v>
      </c>
      <c r="G921" s="15">
        <v>0</v>
      </c>
      <c r="H921" s="15">
        <v>0</v>
      </c>
      <c r="I921" s="15">
        <v>1.4037878787878786</v>
      </c>
      <c r="J921" s="15">
        <v>0</v>
      </c>
      <c r="K921" s="15">
        <v>0</v>
      </c>
      <c r="L921" s="14">
        <v>0</v>
      </c>
      <c r="M921" s="14">
        <v>0</v>
      </c>
      <c r="N921" s="15">
        <v>0</v>
      </c>
      <c r="O921" s="15">
        <v>0</v>
      </c>
      <c r="P921" s="15">
        <v>0</v>
      </c>
    </row>
    <row r="922" spans="1:16" x14ac:dyDescent="0.25">
      <c r="A922" s="12">
        <v>35223062</v>
      </c>
      <c r="B922" s="13" t="s">
        <v>4159</v>
      </c>
      <c r="C922" s="14" t="s">
        <v>4160</v>
      </c>
      <c r="D922" s="14" t="s">
        <v>4161</v>
      </c>
      <c r="E922" s="14" t="s">
        <v>4162</v>
      </c>
      <c r="F922" s="15">
        <v>0.11401515151515151</v>
      </c>
      <c r="G922" s="15">
        <v>0</v>
      </c>
      <c r="H922" s="15">
        <v>0</v>
      </c>
      <c r="I922" s="15">
        <v>0</v>
      </c>
      <c r="J922" s="15">
        <v>0</v>
      </c>
      <c r="K922" s="15">
        <v>0.1140151515151515</v>
      </c>
      <c r="L922" s="14">
        <v>0</v>
      </c>
      <c r="M922" s="14">
        <v>0</v>
      </c>
      <c r="N922" s="15">
        <v>0</v>
      </c>
      <c r="O922" s="15">
        <v>0</v>
      </c>
      <c r="P922" s="15">
        <v>0</v>
      </c>
    </row>
    <row r="923" spans="1:16" x14ac:dyDescent="0.25">
      <c r="A923" s="12">
        <v>35064793</v>
      </c>
      <c r="B923" s="13" t="s">
        <v>4176</v>
      </c>
      <c r="C923" s="14" t="s">
        <v>2232</v>
      </c>
      <c r="D923" s="14" t="s">
        <v>4177</v>
      </c>
      <c r="E923" s="14" t="s">
        <v>2234</v>
      </c>
      <c r="F923" s="15">
        <v>2.2996212121212123</v>
      </c>
      <c r="G923" s="15">
        <v>0</v>
      </c>
      <c r="H923" s="15">
        <v>2.2996212121212132</v>
      </c>
      <c r="I923" s="15">
        <v>0</v>
      </c>
      <c r="J923" s="15">
        <v>0</v>
      </c>
      <c r="K923" s="15">
        <v>0</v>
      </c>
      <c r="L923" s="14">
        <v>0</v>
      </c>
      <c r="M923" s="14">
        <v>0</v>
      </c>
      <c r="N923" s="15">
        <v>0</v>
      </c>
      <c r="O923" s="15">
        <v>0</v>
      </c>
      <c r="P923" s="15">
        <v>0</v>
      </c>
    </row>
    <row r="924" spans="1:16" x14ac:dyDescent="0.25">
      <c r="A924" s="12">
        <v>35119401</v>
      </c>
      <c r="B924" s="13" t="s">
        <v>4178</v>
      </c>
      <c r="C924" s="14" t="s">
        <v>4179</v>
      </c>
      <c r="D924" s="14" t="s">
        <v>4180</v>
      </c>
      <c r="E924" s="14" t="s">
        <v>4181</v>
      </c>
      <c r="F924" s="15">
        <v>1.0763257575757577</v>
      </c>
      <c r="G924" s="15">
        <v>0</v>
      </c>
      <c r="H924" s="15">
        <v>0</v>
      </c>
      <c r="I924" s="15">
        <v>1.0763257575757572</v>
      </c>
      <c r="J924" s="15">
        <v>0</v>
      </c>
      <c r="K924" s="15">
        <v>0</v>
      </c>
      <c r="L924" s="14">
        <v>0</v>
      </c>
      <c r="M924" s="14">
        <v>0</v>
      </c>
      <c r="N924" s="15">
        <v>0</v>
      </c>
      <c r="O924" s="15">
        <v>0</v>
      </c>
      <c r="P924" s="15">
        <v>0</v>
      </c>
    </row>
    <row r="925" spans="1:16" x14ac:dyDescent="0.25">
      <c r="A925" s="12">
        <v>35114100</v>
      </c>
      <c r="B925" s="13" t="s">
        <v>4182</v>
      </c>
      <c r="C925" s="14" t="s">
        <v>4179</v>
      </c>
      <c r="D925" s="14" t="s">
        <v>4180</v>
      </c>
      <c r="E925" s="14" t="s">
        <v>4181</v>
      </c>
      <c r="F925" s="15">
        <v>0.9507575757575758</v>
      </c>
      <c r="G925" s="15">
        <v>0</v>
      </c>
      <c r="H925" s="15">
        <v>0</v>
      </c>
      <c r="I925" s="15">
        <v>0</v>
      </c>
      <c r="J925" s="15">
        <v>0.9507575757575758</v>
      </c>
      <c r="K925" s="15">
        <v>0</v>
      </c>
      <c r="L925" s="14">
        <v>0</v>
      </c>
      <c r="M925" s="14">
        <v>0</v>
      </c>
      <c r="N925" s="15">
        <v>0</v>
      </c>
      <c r="O925" s="15">
        <v>0</v>
      </c>
      <c r="P925" s="15">
        <v>0</v>
      </c>
    </row>
    <row r="926" spans="1:16" x14ac:dyDescent="0.25">
      <c r="A926" s="12">
        <v>35114101</v>
      </c>
      <c r="B926" s="13" t="s">
        <v>4183</v>
      </c>
      <c r="C926" s="14" t="s">
        <v>4179</v>
      </c>
      <c r="D926" s="14" t="s">
        <v>4180</v>
      </c>
      <c r="E926" s="14" t="s">
        <v>4181</v>
      </c>
      <c r="F926" s="15">
        <v>1.3017045454545455</v>
      </c>
      <c r="G926" s="15">
        <v>0</v>
      </c>
      <c r="H926" s="15">
        <v>0</v>
      </c>
      <c r="I926" s="15">
        <v>1.3017045454545453</v>
      </c>
      <c r="J926" s="15">
        <v>0</v>
      </c>
      <c r="K926" s="15">
        <v>0</v>
      </c>
      <c r="L926" s="14">
        <v>0</v>
      </c>
      <c r="M926" s="14">
        <v>0</v>
      </c>
      <c r="N926" s="15">
        <v>0</v>
      </c>
      <c r="O926" s="15">
        <v>0</v>
      </c>
      <c r="P926" s="15">
        <v>0</v>
      </c>
    </row>
    <row r="927" spans="1:16" x14ac:dyDescent="0.25">
      <c r="A927" s="12">
        <v>35114102</v>
      </c>
      <c r="B927" s="13" t="s">
        <v>4184</v>
      </c>
      <c r="C927" s="14" t="s">
        <v>4179</v>
      </c>
      <c r="D927" s="14" t="s">
        <v>4180</v>
      </c>
      <c r="E927" s="14" t="s">
        <v>4181</v>
      </c>
      <c r="F927" s="15">
        <v>0.73428030303030301</v>
      </c>
      <c r="G927" s="15">
        <v>0</v>
      </c>
      <c r="H927" s="15">
        <v>0</v>
      </c>
      <c r="I927" s="15">
        <v>0.15890151515151513</v>
      </c>
      <c r="J927" s="15">
        <v>0.57537878787878793</v>
      </c>
      <c r="K927" s="15">
        <v>0</v>
      </c>
      <c r="L927" s="14">
        <v>0</v>
      </c>
      <c r="M927" s="14">
        <v>0</v>
      </c>
      <c r="N927" s="15">
        <v>0</v>
      </c>
      <c r="O927" s="15">
        <v>0</v>
      </c>
      <c r="P927" s="15">
        <v>0</v>
      </c>
    </row>
    <row r="928" spans="1:16" x14ac:dyDescent="0.25">
      <c r="A928" s="12">
        <v>35114103</v>
      </c>
      <c r="B928" s="13" t="s">
        <v>4185</v>
      </c>
      <c r="C928" s="14" t="s">
        <v>4179</v>
      </c>
      <c r="D928" s="14" t="s">
        <v>4180</v>
      </c>
      <c r="E928" s="14" t="s">
        <v>4181</v>
      </c>
      <c r="F928" s="15">
        <v>1.1293560606060606</v>
      </c>
      <c r="G928" s="15">
        <v>0</v>
      </c>
      <c r="H928" s="15">
        <v>0</v>
      </c>
      <c r="I928" s="15">
        <v>0</v>
      </c>
      <c r="J928" s="15">
        <v>1.1293560606060606</v>
      </c>
      <c r="K928" s="15">
        <v>0</v>
      </c>
      <c r="L928" s="14">
        <v>0</v>
      </c>
      <c r="M928" s="14">
        <v>0</v>
      </c>
      <c r="N928" s="15">
        <v>0</v>
      </c>
      <c r="O928" s="15">
        <v>0</v>
      </c>
      <c r="P928" s="15">
        <v>0</v>
      </c>
    </row>
    <row r="929" spans="1:16" x14ac:dyDescent="0.25">
      <c r="A929" s="12">
        <v>35114104</v>
      </c>
      <c r="B929" s="13" t="s">
        <v>4186</v>
      </c>
      <c r="C929" s="14" t="s">
        <v>4179</v>
      </c>
      <c r="D929" s="14" t="s">
        <v>4180</v>
      </c>
      <c r="E929" s="14" t="s">
        <v>4181</v>
      </c>
      <c r="F929" s="15">
        <v>1.4725378787878789</v>
      </c>
      <c r="G929" s="15">
        <v>0</v>
      </c>
      <c r="H929" s="15">
        <v>0</v>
      </c>
      <c r="I929" s="15">
        <v>1.4725378787878787</v>
      </c>
      <c r="J929" s="15">
        <v>0</v>
      </c>
      <c r="K929" s="15">
        <v>0</v>
      </c>
      <c r="L929" s="14">
        <v>0</v>
      </c>
      <c r="M929" s="14">
        <v>0</v>
      </c>
      <c r="N929" s="15">
        <v>0</v>
      </c>
      <c r="O929" s="15">
        <v>0</v>
      </c>
      <c r="P929" s="15">
        <v>0</v>
      </c>
    </row>
    <row r="930" spans="1:16" x14ac:dyDescent="0.25">
      <c r="A930" s="12">
        <v>74022040</v>
      </c>
      <c r="B930" s="13" t="s">
        <v>4190</v>
      </c>
      <c r="C930" s="14" t="s">
        <v>2145</v>
      </c>
      <c r="D930" s="14" t="s">
        <v>4191</v>
      </c>
      <c r="E930" s="14" t="s">
        <v>2147</v>
      </c>
      <c r="F930" s="15">
        <v>1.26</v>
      </c>
      <c r="G930" s="15">
        <v>0</v>
      </c>
      <c r="H930" s="15">
        <v>1.26</v>
      </c>
      <c r="I930" s="15">
        <v>0</v>
      </c>
      <c r="J930" s="15">
        <v>0</v>
      </c>
      <c r="K930" s="15">
        <v>0</v>
      </c>
      <c r="L930" s="14">
        <v>0</v>
      </c>
      <c r="M930" s="14">
        <v>0</v>
      </c>
      <c r="N930" s="15">
        <v>0</v>
      </c>
      <c r="O930" s="15">
        <v>0</v>
      </c>
      <c r="P930" s="15">
        <v>0</v>
      </c>
    </row>
    <row r="931" spans="1:16" x14ac:dyDescent="0.25">
      <c r="A931" s="12">
        <v>35039002</v>
      </c>
      <c r="B931" s="13" t="s">
        <v>4192</v>
      </c>
      <c r="C931" s="14" t="s">
        <v>2145</v>
      </c>
      <c r="D931" s="14" t="s">
        <v>4193</v>
      </c>
      <c r="E931" s="14" t="s">
        <v>2147</v>
      </c>
      <c r="F931" s="15">
        <v>1.1399999999999999</v>
      </c>
      <c r="G931" s="15">
        <v>0</v>
      </c>
      <c r="H931" s="15">
        <v>1.1399999999999999</v>
      </c>
      <c r="I931" s="15">
        <v>0</v>
      </c>
      <c r="J931" s="15">
        <v>0</v>
      </c>
      <c r="K931" s="15">
        <v>0</v>
      </c>
      <c r="L931" s="14">
        <v>0</v>
      </c>
      <c r="M931" s="14">
        <v>0</v>
      </c>
      <c r="N931" s="15">
        <v>0</v>
      </c>
      <c r="O931" s="15">
        <v>0</v>
      </c>
      <c r="P931" s="15">
        <v>0</v>
      </c>
    </row>
    <row r="932" spans="1:16" x14ac:dyDescent="0.25">
      <c r="A932" s="12">
        <v>74024171</v>
      </c>
      <c r="B932" s="13" t="s">
        <v>4194</v>
      </c>
      <c r="C932" s="14" t="s">
        <v>2145</v>
      </c>
      <c r="D932" s="14" t="s">
        <v>4193</v>
      </c>
      <c r="E932" s="14" t="s">
        <v>2147</v>
      </c>
      <c r="F932" s="15">
        <v>2.6098484848484849</v>
      </c>
      <c r="G932" s="15">
        <v>0</v>
      </c>
      <c r="H932" s="15">
        <v>2.6098484848484849</v>
      </c>
      <c r="I932" s="15">
        <v>0</v>
      </c>
      <c r="J932" s="15">
        <v>0</v>
      </c>
      <c r="K932" s="15">
        <v>0</v>
      </c>
      <c r="L932" s="14">
        <v>0</v>
      </c>
      <c r="M932" s="14">
        <v>0</v>
      </c>
      <c r="N932" s="15">
        <v>0</v>
      </c>
      <c r="O932" s="15">
        <v>0</v>
      </c>
      <c r="P932" s="15">
        <v>0</v>
      </c>
    </row>
    <row r="933" spans="1:16" x14ac:dyDescent="0.25">
      <c r="A933" s="12">
        <v>35320445</v>
      </c>
      <c r="B933" s="13" t="s">
        <v>4200</v>
      </c>
      <c r="C933" s="14" t="s">
        <v>1976</v>
      </c>
      <c r="D933" s="14" t="s">
        <v>4201</v>
      </c>
      <c r="E933" s="14" t="s">
        <v>1978</v>
      </c>
      <c r="F933" s="15">
        <v>1.8299999999999998</v>
      </c>
      <c r="G933" s="15">
        <v>0</v>
      </c>
      <c r="H933" s="15">
        <v>0</v>
      </c>
      <c r="I933" s="15">
        <v>0</v>
      </c>
      <c r="J933" s="15">
        <v>0</v>
      </c>
      <c r="K933" s="15">
        <v>0</v>
      </c>
      <c r="L933" s="14">
        <v>0</v>
      </c>
      <c r="M933" s="14">
        <v>0</v>
      </c>
      <c r="N933" s="15">
        <v>0</v>
      </c>
      <c r="O933" s="15">
        <v>1.8299999999999998</v>
      </c>
      <c r="P933" s="15">
        <v>0</v>
      </c>
    </row>
    <row r="934" spans="1:16" x14ac:dyDescent="0.25">
      <c r="A934" s="12">
        <v>35349643</v>
      </c>
      <c r="B934" s="13" t="s">
        <v>4202</v>
      </c>
      <c r="C934" s="14" t="s">
        <v>1976</v>
      </c>
      <c r="D934" s="14" t="s">
        <v>4201</v>
      </c>
      <c r="E934" s="14" t="s">
        <v>1978</v>
      </c>
      <c r="F934" s="15">
        <v>1.5899621212121211</v>
      </c>
      <c r="G934" s="15">
        <v>0</v>
      </c>
      <c r="H934" s="15">
        <v>0</v>
      </c>
      <c r="I934" s="15">
        <v>0</v>
      </c>
      <c r="J934" s="15">
        <v>0</v>
      </c>
      <c r="K934" s="15">
        <v>0</v>
      </c>
      <c r="L934" s="14">
        <v>0</v>
      </c>
      <c r="M934" s="14">
        <v>0</v>
      </c>
      <c r="N934" s="15">
        <v>0</v>
      </c>
      <c r="O934" s="15">
        <v>1.5899621212121211</v>
      </c>
      <c r="P934" s="15">
        <v>0</v>
      </c>
    </row>
    <row r="935" spans="1:16" x14ac:dyDescent="0.25">
      <c r="A935" s="12">
        <v>35349645</v>
      </c>
      <c r="B935" s="13" t="s">
        <v>4203</v>
      </c>
      <c r="C935" s="14" t="s">
        <v>1976</v>
      </c>
      <c r="D935" s="14" t="s">
        <v>4201</v>
      </c>
      <c r="E935" s="14" t="s">
        <v>1978</v>
      </c>
      <c r="F935" s="15">
        <v>1.4198863636363637</v>
      </c>
      <c r="G935" s="15">
        <v>0</v>
      </c>
      <c r="H935" s="15">
        <v>0</v>
      </c>
      <c r="I935" s="15">
        <v>0</v>
      </c>
      <c r="J935" s="15">
        <v>0</v>
      </c>
      <c r="K935" s="15">
        <v>0</v>
      </c>
      <c r="L935" s="14">
        <v>0</v>
      </c>
      <c r="M935" s="14">
        <v>0</v>
      </c>
      <c r="N935" s="15">
        <v>0</v>
      </c>
      <c r="O935" s="15">
        <v>1.4198863636363637</v>
      </c>
      <c r="P935" s="15">
        <v>0</v>
      </c>
    </row>
    <row r="936" spans="1:16" x14ac:dyDescent="0.25">
      <c r="A936" s="12">
        <v>35349646</v>
      </c>
      <c r="B936" s="13" t="s">
        <v>4205</v>
      </c>
      <c r="C936" s="14" t="s">
        <v>1976</v>
      </c>
      <c r="D936" s="14" t="s">
        <v>4201</v>
      </c>
      <c r="E936" s="14" t="s">
        <v>1978</v>
      </c>
      <c r="F936" s="15">
        <v>0.95</v>
      </c>
      <c r="G936" s="15">
        <v>0</v>
      </c>
      <c r="H936" s="15">
        <v>0</v>
      </c>
      <c r="I936" s="15">
        <v>0</v>
      </c>
      <c r="J936" s="15">
        <v>0</v>
      </c>
      <c r="K936" s="15">
        <v>0</v>
      </c>
      <c r="L936" s="14">
        <v>0</v>
      </c>
      <c r="M936" s="14">
        <v>0</v>
      </c>
      <c r="N936" s="15">
        <v>0</v>
      </c>
      <c r="O936" s="15">
        <v>0.95</v>
      </c>
      <c r="P936" s="15">
        <v>0</v>
      </c>
    </row>
    <row r="937" spans="1:16" x14ac:dyDescent="0.25">
      <c r="A937" s="12">
        <v>35349647</v>
      </c>
      <c r="B937" s="13" t="s">
        <v>4206</v>
      </c>
      <c r="C937" s="14" t="s">
        <v>1976</v>
      </c>
      <c r="D937" s="14" t="s">
        <v>1977</v>
      </c>
      <c r="E937" s="14" t="s">
        <v>1978</v>
      </c>
      <c r="F937" s="15">
        <v>1.0397727272727273</v>
      </c>
      <c r="G937" s="15">
        <v>0</v>
      </c>
      <c r="H937" s="15">
        <v>0</v>
      </c>
      <c r="I937" s="15">
        <v>0</v>
      </c>
      <c r="J937" s="15">
        <v>0</v>
      </c>
      <c r="K937" s="15">
        <v>0</v>
      </c>
      <c r="L937" s="14">
        <v>0</v>
      </c>
      <c r="M937" s="14">
        <v>0</v>
      </c>
      <c r="N937" s="15">
        <v>0</v>
      </c>
      <c r="O937" s="15">
        <v>1.0397727272727273</v>
      </c>
      <c r="P937" s="15">
        <v>0</v>
      </c>
    </row>
    <row r="938" spans="1:16" x14ac:dyDescent="0.25">
      <c r="A938" s="12">
        <v>35349648</v>
      </c>
      <c r="B938" s="13" t="s">
        <v>4207</v>
      </c>
      <c r="C938" s="14" t="s">
        <v>1976</v>
      </c>
      <c r="D938" s="14" t="s">
        <v>1977</v>
      </c>
      <c r="E938" s="14" t="s">
        <v>1978</v>
      </c>
      <c r="F938" s="15">
        <v>1.3399621212121211</v>
      </c>
      <c r="G938" s="15">
        <v>0</v>
      </c>
      <c r="H938" s="15">
        <v>0</v>
      </c>
      <c r="I938" s="15">
        <v>0</v>
      </c>
      <c r="J938" s="15">
        <v>0</v>
      </c>
      <c r="K938" s="15">
        <v>0</v>
      </c>
      <c r="L938" s="14">
        <v>0</v>
      </c>
      <c r="M938" s="14">
        <v>0</v>
      </c>
      <c r="N938" s="15">
        <v>1.3399621212121211</v>
      </c>
      <c r="O938" s="15">
        <v>0</v>
      </c>
      <c r="P938" s="15">
        <v>0</v>
      </c>
    </row>
    <row r="939" spans="1:16" x14ac:dyDescent="0.25">
      <c r="A939" s="12">
        <v>35349649</v>
      </c>
      <c r="B939" s="13" t="s">
        <v>4208</v>
      </c>
      <c r="C939" s="14" t="s">
        <v>1976</v>
      </c>
      <c r="D939" s="14" t="s">
        <v>1977</v>
      </c>
      <c r="E939" s="14" t="s">
        <v>1978</v>
      </c>
      <c r="F939" s="15">
        <v>2.7606060606060607</v>
      </c>
      <c r="G939" s="15">
        <v>0</v>
      </c>
      <c r="H939" s="15">
        <v>0</v>
      </c>
      <c r="I939" s="15">
        <v>0</v>
      </c>
      <c r="J939" s="15">
        <v>0</v>
      </c>
      <c r="K939" s="15">
        <v>0</v>
      </c>
      <c r="L939" s="14">
        <v>0</v>
      </c>
      <c r="M939" s="14">
        <v>0</v>
      </c>
      <c r="N939" s="15">
        <v>2.7606060606060607</v>
      </c>
      <c r="O939" s="15">
        <v>0</v>
      </c>
      <c r="P939" s="15">
        <v>0</v>
      </c>
    </row>
    <row r="940" spans="1:16" x14ac:dyDescent="0.25">
      <c r="A940" s="12">
        <v>35349650</v>
      </c>
      <c r="B940" s="13" t="s">
        <v>4209</v>
      </c>
      <c r="C940" s="14" t="s">
        <v>1976</v>
      </c>
      <c r="D940" s="14" t="s">
        <v>1977</v>
      </c>
      <c r="E940" s="14" t="s">
        <v>1978</v>
      </c>
      <c r="F940" s="15">
        <v>1.2842803030303029</v>
      </c>
      <c r="G940" s="15">
        <v>0</v>
      </c>
      <c r="H940" s="15">
        <v>0</v>
      </c>
      <c r="I940" s="15">
        <v>0</v>
      </c>
      <c r="J940" s="15">
        <v>0</v>
      </c>
      <c r="K940" s="15">
        <v>0</v>
      </c>
      <c r="L940" s="14">
        <v>0</v>
      </c>
      <c r="M940" s="14">
        <v>0</v>
      </c>
      <c r="N940" s="15">
        <v>0</v>
      </c>
      <c r="O940" s="15">
        <v>1.2842803030303029</v>
      </c>
      <c r="P940" s="15">
        <v>0</v>
      </c>
    </row>
    <row r="941" spans="1:16" x14ac:dyDescent="0.25">
      <c r="A941" s="12">
        <v>35349651</v>
      </c>
      <c r="B941" s="13" t="s">
        <v>4210</v>
      </c>
      <c r="C941" s="14" t="s">
        <v>1976</v>
      </c>
      <c r="D941" s="14" t="s">
        <v>1977</v>
      </c>
      <c r="E941" s="14" t="s">
        <v>1978</v>
      </c>
      <c r="F941" s="15">
        <v>2.4950757575757576</v>
      </c>
      <c r="G941" s="15">
        <v>0</v>
      </c>
      <c r="H941" s="15">
        <v>0</v>
      </c>
      <c r="I941" s="15">
        <v>0</v>
      </c>
      <c r="J941" s="15">
        <v>0</v>
      </c>
      <c r="K941" s="15">
        <v>0</v>
      </c>
      <c r="L941" s="14">
        <v>0</v>
      </c>
      <c r="M941" s="14">
        <v>0</v>
      </c>
      <c r="N941" s="15">
        <v>0</v>
      </c>
      <c r="O941" s="15">
        <v>2.4950757575757576</v>
      </c>
      <c r="P941" s="15">
        <v>0</v>
      </c>
    </row>
    <row r="942" spans="1:16" x14ac:dyDescent="0.25">
      <c r="A942" s="12">
        <v>35320446</v>
      </c>
      <c r="B942" s="13" t="s">
        <v>4211</v>
      </c>
      <c r="C942" s="14" t="s">
        <v>1976</v>
      </c>
      <c r="D942" s="14" t="s">
        <v>1977</v>
      </c>
      <c r="E942" s="14" t="s">
        <v>1978</v>
      </c>
      <c r="F942" s="15">
        <v>1.5700757575757576</v>
      </c>
      <c r="G942" s="15">
        <v>0</v>
      </c>
      <c r="H942" s="15">
        <v>0</v>
      </c>
      <c r="I942" s="15">
        <v>0</v>
      </c>
      <c r="J942" s="15">
        <v>0</v>
      </c>
      <c r="K942" s="15">
        <v>0</v>
      </c>
      <c r="L942" s="14">
        <v>0</v>
      </c>
      <c r="M942" s="14">
        <v>0</v>
      </c>
      <c r="N942" s="15">
        <v>0</v>
      </c>
      <c r="O942" s="15">
        <v>1.5700757575757576</v>
      </c>
      <c r="P942" s="15">
        <v>0</v>
      </c>
    </row>
    <row r="943" spans="1:16" x14ac:dyDescent="0.25">
      <c r="A943" s="12">
        <v>31098626</v>
      </c>
      <c r="B943" s="13" t="s">
        <v>4243</v>
      </c>
      <c r="C943" s="14" t="s">
        <v>2100</v>
      </c>
      <c r="D943" s="14" t="s">
        <v>2127</v>
      </c>
      <c r="E943" s="14" t="s">
        <v>2102</v>
      </c>
      <c r="F943" s="15">
        <v>1.5249999999999999</v>
      </c>
      <c r="G943" s="15">
        <v>0</v>
      </c>
      <c r="H943" s="15">
        <v>0</v>
      </c>
      <c r="I943" s="15">
        <v>1.5250000000000004</v>
      </c>
      <c r="J943" s="15">
        <v>0</v>
      </c>
      <c r="K943" s="15">
        <v>0</v>
      </c>
      <c r="L943" s="14">
        <v>0</v>
      </c>
      <c r="M943" s="14">
        <v>0</v>
      </c>
      <c r="N943" s="15">
        <v>0</v>
      </c>
      <c r="O943" s="15">
        <v>0</v>
      </c>
      <c r="P943" s="15">
        <v>0</v>
      </c>
    </row>
    <row r="944" spans="1:16" x14ac:dyDescent="0.25">
      <c r="A944" s="12">
        <v>35249996</v>
      </c>
      <c r="B944" s="13" t="s">
        <v>4245</v>
      </c>
      <c r="C944" s="14" t="s">
        <v>2113</v>
      </c>
      <c r="D944" s="14" t="s">
        <v>4246</v>
      </c>
      <c r="E944" s="14" t="s">
        <v>2115</v>
      </c>
      <c r="F944" s="15">
        <v>1.812689393939394</v>
      </c>
      <c r="G944" s="15">
        <v>0</v>
      </c>
      <c r="H944" s="15">
        <v>0</v>
      </c>
      <c r="I944" s="15">
        <v>0</v>
      </c>
      <c r="J944" s="15">
        <v>0</v>
      </c>
      <c r="K944" s="15">
        <v>1.8126893939393935</v>
      </c>
      <c r="L944" s="14">
        <v>0</v>
      </c>
      <c r="M944" s="14">
        <v>0</v>
      </c>
      <c r="N944" s="15">
        <v>0</v>
      </c>
      <c r="O944" s="15">
        <v>0</v>
      </c>
      <c r="P944" s="15">
        <v>0</v>
      </c>
    </row>
    <row r="945" spans="1:16" x14ac:dyDescent="0.25">
      <c r="A945" s="12">
        <v>35249997</v>
      </c>
      <c r="B945" s="13" t="s">
        <v>4247</v>
      </c>
      <c r="C945" s="14" t="s">
        <v>2113</v>
      </c>
      <c r="D945" s="14" t="s">
        <v>4246</v>
      </c>
      <c r="E945" s="14" t="s">
        <v>2115</v>
      </c>
      <c r="F945" s="15">
        <v>1.9303030303030304</v>
      </c>
      <c r="G945" s="15">
        <v>0</v>
      </c>
      <c r="H945" s="15">
        <v>0</v>
      </c>
      <c r="I945" s="15">
        <v>0</v>
      </c>
      <c r="J945" s="15">
        <v>0</v>
      </c>
      <c r="K945" s="15">
        <v>1.9303030303030304</v>
      </c>
      <c r="L945" s="14">
        <v>0</v>
      </c>
      <c r="M945" s="14">
        <v>0</v>
      </c>
      <c r="N945" s="15">
        <v>0</v>
      </c>
      <c r="O945" s="15">
        <v>0</v>
      </c>
      <c r="P945" s="15">
        <v>0</v>
      </c>
    </row>
    <row r="946" spans="1:16" x14ac:dyDescent="0.25">
      <c r="A946" s="12">
        <v>35249998</v>
      </c>
      <c r="B946" s="13" t="s">
        <v>4248</v>
      </c>
      <c r="C946" s="14" t="s">
        <v>2113</v>
      </c>
      <c r="D946" s="14" t="s">
        <v>4246</v>
      </c>
      <c r="E946" s="14" t="s">
        <v>2115</v>
      </c>
      <c r="F946" s="15">
        <v>3.4638257575757576</v>
      </c>
      <c r="G946" s="15">
        <v>0</v>
      </c>
      <c r="H946" s="15">
        <v>0</v>
      </c>
      <c r="I946" s="15">
        <v>0</v>
      </c>
      <c r="J946" s="15">
        <v>0</v>
      </c>
      <c r="K946" s="15">
        <v>3.3981060606060618</v>
      </c>
      <c r="L946" s="14">
        <v>0</v>
      </c>
      <c r="M946" s="14">
        <v>6.571969696969697E-2</v>
      </c>
      <c r="N946" s="15">
        <v>0</v>
      </c>
      <c r="O946" s="15">
        <v>0</v>
      </c>
      <c r="P946" s="15">
        <v>0</v>
      </c>
    </row>
    <row r="947" spans="1:16" x14ac:dyDescent="0.25">
      <c r="A947" s="12">
        <v>35249999</v>
      </c>
      <c r="B947" s="13" t="s">
        <v>4249</v>
      </c>
      <c r="C947" s="14" t="s">
        <v>2113</v>
      </c>
      <c r="D947" s="14" t="s">
        <v>4246</v>
      </c>
      <c r="E947" s="14" t="s">
        <v>2115</v>
      </c>
      <c r="F947" s="15">
        <v>2.1865530303030303</v>
      </c>
      <c r="G947" s="15">
        <v>0</v>
      </c>
      <c r="H947" s="15">
        <v>0</v>
      </c>
      <c r="I947" s="15">
        <v>0</v>
      </c>
      <c r="J947" s="15">
        <v>0</v>
      </c>
      <c r="K947" s="15">
        <v>0</v>
      </c>
      <c r="L947" s="14">
        <v>2.1865530303030303</v>
      </c>
      <c r="M947" s="14">
        <v>-8.8817841970012523E-16</v>
      </c>
      <c r="N947" s="15">
        <v>0</v>
      </c>
      <c r="O947" s="15">
        <v>0</v>
      </c>
      <c r="P947" s="15">
        <v>0</v>
      </c>
    </row>
    <row r="948" spans="1:16" x14ac:dyDescent="0.25">
      <c r="A948" s="12">
        <v>35243452</v>
      </c>
      <c r="B948" s="13" t="s">
        <v>4250</v>
      </c>
      <c r="C948" s="14" t="s">
        <v>2113</v>
      </c>
      <c r="D948" s="14" t="s">
        <v>4246</v>
      </c>
      <c r="E948" s="14" t="s">
        <v>2115</v>
      </c>
      <c r="F948" s="15">
        <v>3.3856060606060607</v>
      </c>
      <c r="G948" s="15">
        <v>0</v>
      </c>
      <c r="H948" s="15">
        <v>0</v>
      </c>
      <c r="I948" s="15">
        <v>0</v>
      </c>
      <c r="J948" s="15">
        <v>0</v>
      </c>
      <c r="K948" s="15">
        <v>3.3856060606060598</v>
      </c>
      <c r="L948" s="14">
        <v>0</v>
      </c>
      <c r="M948" s="14">
        <v>0</v>
      </c>
      <c r="N948" s="15">
        <v>0</v>
      </c>
      <c r="O948" s="15">
        <v>0</v>
      </c>
      <c r="P948" s="15">
        <v>0</v>
      </c>
    </row>
    <row r="949" spans="1:16" x14ac:dyDescent="0.25">
      <c r="A949" s="12">
        <v>35227260</v>
      </c>
      <c r="B949" s="13" t="s">
        <v>4251</v>
      </c>
      <c r="C949" s="14" t="s">
        <v>2113</v>
      </c>
      <c r="D949" s="14" t="s">
        <v>4252</v>
      </c>
      <c r="E949" s="14" t="s">
        <v>2115</v>
      </c>
      <c r="F949" s="15">
        <v>2.2361742424242426</v>
      </c>
      <c r="G949" s="15">
        <v>0</v>
      </c>
      <c r="H949" s="15">
        <v>0</v>
      </c>
      <c r="I949" s="15">
        <v>0</v>
      </c>
      <c r="J949" s="15">
        <v>2.2361742424242426</v>
      </c>
      <c r="K949" s="15">
        <v>0</v>
      </c>
      <c r="L949" s="14">
        <v>0</v>
      </c>
      <c r="M949" s="14">
        <v>0</v>
      </c>
      <c r="N949" s="15">
        <v>0</v>
      </c>
      <c r="O949" s="15">
        <v>0</v>
      </c>
      <c r="P949" s="15">
        <v>0</v>
      </c>
    </row>
    <row r="950" spans="1:16" x14ac:dyDescent="0.25">
      <c r="A950" s="12">
        <v>35227261</v>
      </c>
      <c r="B950" s="13" t="s">
        <v>4253</v>
      </c>
      <c r="C950" s="14" t="s">
        <v>2113</v>
      </c>
      <c r="D950" s="14" t="s">
        <v>4252</v>
      </c>
      <c r="E950" s="14" t="s">
        <v>2115</v>
      </c>
      <c r="F950" s="15">
        <v>1.7289772727272728</v>
      </c>
      <c r="G950" s="15">
        <v>0</v>
      </c>
      <c r="H950" s="15">
        <v>0</v>
      </c>
      <c r="I950" s="15">
        <v>0</v>
      </c>
      <c r="J950" s="15">
        <v>1.7289772727272725</v>
      </c>
      <c r="K950" s="15">
        <v>0</v>
      </c>
      <c r="L950" s="14">
        <v>0</v>
      </c>
      <c r="M950" s="14">
        <v>0</v>
      </c>
      <c r="N950" s="15">
        <v>0</v>
      </c>
      <c r="O950" s="15">
        <v>0</v>
      </c>
      <c r="P950" s="15">
        <v>0</v>
      </c>
    </row>
    <row r="951" spans="1:16" x14ac:dyDescent="0.25">
      <c r="A951" s="12">
        <v>35227262</v>
      </c>
      <c r="B951" s="13" t="s">
        <v>4254</v>
      </c>
      <c r="C951" s="14" t="s">
        <v>2113</v>
      </c>
      <c r="D951" s="14" t="s">
        <v>4252</v>
      </c>
      <c r="E951" s="14" t="s">
        <v>2115</v>
      </c>
      <c r="F951" s="15">
        <v>1.7342803030303031</v>
      </c>
      <c r="G951" s="15">
        <v>0</v>
      </c>
      <c r="H951" s="15">
        <v>0</v>
      </c>
      <c r="I951" s="15">
        <v>0</v>
      </c>
      <c r="J951" s="15">
        <v>1.7342803030303031</v>
      </c>
      <c r="K951" s="15">
        <v>0</v>
      </c>
      <c r="L951" s="14">
        <v>0</v>
      </c>
      <c r="M951" s="14">
        <v>0</v>
      </c>
      <c r="N951" s="15">
        <v>0</v>
      </c>
      <c r="O951" s="15">
        <v>0</v>
      </c>
      <c r="P951" s="15">
        <v>0</v>
      </c>
    </row>
    <row r="952" spans="1:16" x14ac:dyDescent="0.25">
      <c r="A952" s="12">
        <v>35240160</v>
      </c>
      <c r="B952" s="13" t="s">
        <v>4255</v>
      </c>
      <c r="C952" s="14" t="s">
        <v>2113</v>
      </c>
      <c r="D952" s="14" t="s">
        <v>4256</v>
      </c>
      <c r="E952" s="14" t="s">
        <v>2115</v>
      </c>
      <c r="F952" s="15">
        <v>3.9844696969696969</v>
      </c>
      <c r="G952" s="15">
        <v>0</v>
      </c>
      <c r="H952" s="15">
        <v>0</v>
      </c>
      <c r="I952" s="15">
        <v>0</v>
      </c>
      <c r="J952" s="15">
        <v>0</v>
      </c>
      <c r="K952" s="15">
        <v>3.9844696969696973</v>
      </c>
      <c r="L952" s="14">
        <v>0</v>
      </c>
      <c r="M952" s="14">
        <v>0</v>
      </c>
      <c r="N952" s="15">
        <v>0</v>
      </c>
      <c r="O952" s="15">
        <v>0</v>
      </c>
      <c r="P952" s="15">
        <v>0</v>
      </c>
    </row>
    <row r="953" spans="1:16" x14ac:dyDescent="0.25">
      <c r="A953" s="12">
        <v>35240162</v>
      </c>
      <c r="B953" s="13" t="s">
        <v>4257</v>
      </c>
      <c r="C953" s="14" t="s">
        <v>2113</v>
      </c>
      <c r="D953" s="14" t="s">
        <v>4256</v>
      </c>
      <c r="E953" s="14" t="s">
        <v>2115</v>
      </c>
      <c r="F953" s="15">
        <v>2.4195075757575757</v>
      </c>
      <c r="G953" s="15">
        <v>0</v>
      </c>
      <c r="H953" s="15">
        <v>0</v>
      </c>
      <c r="I953" s="15">
        <v>0</v>
      </c>
      <c r="J953" s="15">
        <v>0</v>
      </c>
      <c r="K953" s="15">
        <v>0</v>
      </c>
      <c r="L953" s="14">
        <v>0</v>
      </c>
      <c r="M953" s="14">
        <v>0</v>
      </c>
      <c r="N953" s="15">
        <v>2.4195075757575757</v>
      </c>
      <c r="O953" s="15">
        <v>0</v>
      </c>
      <c r="P953" s="15">
        <v>0</v>
      </c>
    </row>
    <row r="954" spans="1:16" x14ac:dyDescent="0.25">
      <c r="A954" s="12">
        <v>35240163</v>
      </c>
      <c r="B954" s="13" t="s">
        <v>4258</v>
      </c>
      <c r="C954" s="14" t="s">
        <v>2113</v>
      </c>
      <c r="D954" s="14" t="s">
        <v>4256</v>
      </c>
      <c r="E954" s="14" t="s">
        <v>2115</v>
      </c>
      <c r="F954" s="15">
        <v>2.1734848484848484</v>
      </c>
      <c r="G954" s="15">
        <v>0</v>
      </c>
      <c r="H954" s="15">
        <v>0</v>
      </c>
      <c r="I954" s="15">
        <v>0</v>
      </c>
      <c r="J954" s="15">
        <v>0</v>
      </c>
      <c r="K954" s="15">
        <v>0</v>
      </c>
      <c r="L954" s="14">
        <v>0</v>
      </c>
      <c r="M954" s="14">
        <v>0</v>
      </c>
      <c r="N954" s="15">
        <v>0</v>
      </c>
      <c r="O954" s="15">
        <v>2.1734848484848484</v>
      </c>
      <c r="P954" s="15">
        <v>0</v>
      </c>
    </row>
    <row r="955" spans="1:16" x14ac:dyDescent="0.25">
      <c r="A955" s="12">
        <v>35249871</v>
      </c>
      <c r="B955" s="13" t="s">
        <v>4259</v>
      </c>
      <c r="C955" s="14" t="s">
        <v>2113</v>
      </c>
      <c r="D955" s="14" t="s">
        <v>4256</v>
      </c>
      <c r="E955" s="14" t="s">
        <v>2115</v>
      </c>
      <c r="F955" s="15">
        <v>1.9297348484848484</v>
      </c>
      <c r="G955" s="15">
        <v>0</v>
      </c>
      <c r="H955" s="15">
        <v>0</v>
      </c>
      <c r="I955" s="15">
        <v>0</v>
      </c>
      <c r="J955" s="15">
        <v>0</v>
      </c>
      <c r="K955" s="15">
        <v>1.9297348484848484</v>
      </c>
      <c r="L955" s="14">
        <v>0</v>
      </c>
      <c r="M955" s="14">
        <v>0</v>
      </c>
      <c r="N955" s="15">
        <v>0</v>
      </c>
      <c r="O955" s="15">
        <v>0</v>
      </c>
      <c r="P955" s="15">
        <v>0</v>
      </c>
    </row>
    <row r="956" spans="1:16" x14ac:dyDescent="0.25">
      <c r="A956" s="12">
        <v>35249872</v>
      </c>
      <c r="B956" s="13" t="s">
        <v>4260</v>
      </c>
      <c r="C956" s="14" t="s">
        <v>2113</v>
      </c>
      <c r="D956" s="14" t="s">
        <v>4256</v>
      </c>
      <c r="E956" s="14" t="s">
        <v>2115</v>
      </c>
      <c r="F956" s="15">
        <v>2.7056818181818181</v>
      </c>
      <c r="G956" s="15">
        <v>0</v>
      </c>
      <c r="H956" s="15">
        <v>0</v>
      </c>
      <c r="I956" s="15">
        <v>0</v>
      </c>
      <c r="J956" s="15">
        <v>0</v>
      </c>
      <c r="K956" s="15">
        <v>2.7056818181818176</v>
      </c>
      <c r="L956" s="14">
        <v>0</v>
      </c>
      <c r="M956" s="14">
        <v>0</v>
      </c>
      <c r="N956" s="15">
        <v>0</v>
      </c>
      <c r="O956" s="15">
        <v>0</v>
      </c>
      <c r="P956" s="15">
        <v>0</v>
      </c>
    </row>
    <row r="957" spans="1:16" x14ac:dyDescent="0.25">
      <c r="A957" s="12">
        <v>35249873</v>
      </c>
      <c r="B957" s="13" t="s">
        <v>4261</v>
      </c>
      <c r="C957" s="14" t="s">
        <v>2113</v>
      </c>
      <c r="D957" s="14" t="s">
        <v>4256</v>
      </c>
      <c r="E957" s="14" t="s">
        <v>2115</v>
      </c>
      <c r="F957" s="15">
        <v>3.7049242424242426</v>
      </c>
      <c r="G957" s="15">
        <v>0</v>
      </c>
      <c r="H957" s="15">
        <v>0</v>
      </c>
      <c r="I957" s="15">
        <v>0</v>
      </c>
      <c r="J957" s="15">
        <v>0</v>
      </c>
      <c r="K957" s="15">
        <v>0</v>
      </c>
      <c r="L957" s="14">
        <v>0</v>
      </c>
      <c r="M957" s="14">
        <v>0</v>
      </c>
      <c r="N957" s="15">
        <v>0</v>
      </c>
      <c r="O957" s="15">
        <v>3.7049242424242426</v>
      </c>
      <c r="P957" s="15">
        <v>0</v>
      </c>
    </row>
    <row r="958" spans="1:16" x14ac:dyDescent="0.25">
      <c r="A958" s="12">
        <v>35249874</v>
      </c>
      <c r="B958" s="13" t="s">
        <v>4262</v>
      </c>
      <c r="C958" s="14" t="s">
        <v>2113</v>
      </c>
      <c r="D958" s="14" t="s">
        <v>4256</v>
      </c>
      <c r="E958" s="14" t="s">
        <v>2115</v>
      </c>
      <c r="F958" s="15">
        <v>4.7162878787878784</v>
      </c>
      <c r="G958" s="15">
        <v>0</v>
      </c>
      <c r="H958" s="15">
        <v>0</v>
      </c>
      <c r="I958" s="15">
        <v>0</v>
      </c>
      <c r="J958" s="15">
        <v>0</v>
      </c>
      <c r="K958" s="15">
        <v>0</v>
      </c>
      <c r="L958" s="14">
        <v>0</v>
      </c>
      <c r="M958" s="14">
        <v>0</v>
      </c>
      <c r="N958" s="15">
        <v>0</v>
      </c>
      <c r="O958" s="15">
        <v>4.7162878787878784</v>
      </c>
      <c r="P958" s="15">
        <v>0</v>
      </c>
    </row>
    <row r="959" spans="1:16" x14ac:dyDescent="0.25">
      <c r="A959" s="12">
        <v>35250737</v>
      </c>
      <c r="B959" s="13" t="s">
        <v>4263</v>
      </c>
      <c r="C959" s="14" t="s">
        <v>2113</v>
      </c>
      <c r="D959" s="14" t="s">
        <v>4256</v>
      </c>
      <c r="E959" s="14" t="s">
        <v>2115</v>
      </c>
      <c r="F959" s="15">
        <v>2.6388257575757574</v>
      </c>
      <c r="G959" s="15">
        <v>0</v>
      </c>
      <c r="H959" s="15">
        <v>0</v>
      </c>
      <c r="I959" s="15">
        <v>0</v>
      </c>
      <c r="J959" s="15">
        <v>0</v>
      </c>
      <c r="K959" s="15">
        <v>0</v>
      </c>
      <c r="L959" s="14">
        <v>0</v>
      </c>
      <c r="M959" s="14">
        <v>0</v>
      </c>
      <c r="N959" s="15">
        <v>2.6388257575757574</v>
      </c>
      <c r="O959" s="15">
        <v>0</v>
      </c>
      <c r="P959" s="15">
        <v>0</v>
      </c>
    </row>
    <row r="960" spans="1:16" x14ac:dyDescent="0.25">
      <c r="A960" s="12">
        <v>35250738</v>
      </c>
      <c r="B960" s="13" t="s">
        <v>4264</v>
      </c>
      <c r="C960" s="14" t="s">
        <v>2113</v>
      </c>
      <c r="D960" s="14" t="s">
        <v>4256</v>
      </c>
      <c r="E960" s="14" t="s">
        <v>2115</v>
      </c>
      <c r="F960" s="15">
        <v>3.459090909090909</v>
      </c>
      <c r="G960" s="15">
        <v>0</v>
      </c>
      <c r="H960" s="15">
        <v>0</v>
      </c>
      <c r="I960" s="15">
        <v>0</v>
      </c>
      <c r="J960" s="15">
        <v>0</v>
      </c>
      <c r="K960" s="15">
        <v>0</v>
      </c>
      <c r="L960" s="14">
        <v>0</v>
      </c>
      <c r="M960" s="14">
        <v>0</v>
      </c>
      <c r="N960" s="15">
        <v>3.459090909090909</v>
      </c>
      <c r="O960" s="15">
        <v>0</v>
      </c>
      <c r="P960" s="15">
        <v>0</v>
      </c>
    </row>
    <row r="961" spans="1:16" x14ac:dyDescent="0.25">
      <c r="A961" s="12">
        <v>35240164</v>
      </c>
      <c r="B961" s="13" t="s">
        <v>4265</v>
      </c>
      <c r="C961" s="14" t="s">
        <v>2113</v>
      </c>
      <c r="D961" s="14" t="s">
        <v>4266</v>
      </c>
      <c r="E961" s="14" t="s">
        <v>2115</v>
      </c>
      <c r="F961" s="15">
        <v>2.021590909090909</v>
      </c>
      <c r="G961" s="15">
        <v>0</v>
      </c>
      <c r="H961" s="15">
        <v>0</v>
      </c>
      <c r="I961" s="15">
        <v>0</v>
      </c>
      <c r="J961" s="15">
        <v>0</v>
      </c>
      <c r="K961" s="15">
        <v>0</v>
      </c>
      <c r="L961" s="14">
        <v>0</v>
      </c>
      <c r="M961" s="14">
        <v>2.021590909090909</v>
      </c>
      <c r="N961" s="15">
        <v>0</v>
      </c>
      <c r="O961" s="15">
        <v>0</v>
      </c>
      <c r="P961" s="15">
        <v>0</v>
      </c>
    </row>
    <row r="962" spans="1:16" x14ac:dyDescent="0.25">
      <c r="A962" s="12">
        <v>35240165</v>
      </c>
      <c r="B962" s="13" t="s">
        <v>4267</v>
      </c>
      <c r="C962" s="14" t="s">
        <v>2113</v>
      </c>
      <c r="D962" s="14" t="s">
        <v>4268</v>
      </c>
      <c r="E962" s="14" t="s">
        <v>2115</v>
      </c>
      <c r="F962" s="15">
        <v>3.7867424242424241</v>
      </c>
      <c r="G962" s="15">
        <v>0</v>
      </c>
      <c r="H962" s="15">
        <v>0</v>
      </c>
      <c r="I962" s="15">
        <v>0</v>
      </c>
      <c r="J962" s="15">
        <v>0</v>
      </c>
      <c r="K962" s="15">
        <v>0</v>
      </c>
      <c r="L962" s="14">
        <v>0</v>
      </c>
      <c r="M962" s="14">
        <v>3.7867424242424241</v>
      </c>
      <c r="N962" s="15">
        <v>0</v>
      </c>
      <c r="O962" s="15">
        <v>0</v>
      </c>
      <c r="P962" s="15">
        <v>0</v>
      </c>
    </row>
    <row r="963" spans="1:16" x14ac:dyDescent="0.25">
      <c r="A963" s="12">
        <v>35249875</v>
      </c>
      <c r="B963" s="13" t="s">
        <v>4269</v>
      </c>
      <c r="C963" s="14" t="s">
        <v>2113</v>
      </c>
      <c r="D963" s="14" t="s">
        <v>4268</v>
      </c>
      <c r="E963" s="14" t="s">
        <v>2115</v>
      </c>
      <c r="F963" s="15">
        <v>2.7037878787878786</v>
      </c>
      <c r="G963" s="15">
        <v>0</v>
      </c>
      <c r="H963" s="15">
        <v>0</v>
      </c>
      <c r="I963" s="15">
        <v>0</v>
      </c>
      <c r="J963" s="15">
        <v>0</v>
      </c>
      <c r="K963" s="15">
        <v>0</v>
      </c>
      <c r="L963" s="14">
        <v>0</v>
      </c>
      <c r="M963" s="14">
        <v>2.7037878787878786</v>
      </c>
      <c r="N963" s="15">
        <v>0</v>
      </c>
      <c r="O963" s="15">
        <v>0</v>
      </c>
      <c r="P963" s="15">
        <v>0</v>
      </c>
    </row>
    <row r="964" spans="1:16" x14ac:dyDescent="0.25">
      <c r="A964" s="12">
        <v>35249876</v>
      </c>
      <c r="B964" s="13" t="s">
        <v>4270</v>
      </c>
      <c r="C964" s="14" t="s">
        <v>2113</v>
      </c>
      <c r="D964" s="14" t="s">
        <v>4268</v>
      </c>
      <c r="E964" s="14" t="s">
        <v>2115</v>
      </c>
      <c r="F964" s="15">
        <v>3.7142045454545456</v>
      </c>
      <c r="G964" s="15">
        <v>0</v>
      </c>
      <c r="H964" s="15">
        <v>0</v>
      </c>
      <c r="I964" s="15">
        <v>0</v>
      </c>
      <c r="J964" s="15">
        <v>0</v>
      </c>
      <c r="K964" s="15">
        <v>0.94488636363636336</v>
      </c>
      <c r="L964" s="14">
        <v>0</v>
      </c>
      <c r="M964" s="14">
        <v>2.769318181818182</v>
      </c>
      <c r="N964" s="15">
        <v>0</v>
      </c>
      <c r="O964" s="15">
        <v>0</v>
      </c>
      <c r="P964" s="15">
        <v>0</v>
      </c>
    </row>
    <row r="965" spans="1:16" x14ac:dyDescent="0.25">
      <c r="A965" s="12">
        <v>35219097</v>
      </c>
      <c r="B965" s="13" t="s">
        <v>4272</v>
      </c>
      <c r="C965" s="14" t="s">
        <v>2113</v>
      </c>
      <c r="D965" s="14" t="s">
        <v>4273</v>
      </c>
      <c r="E965" s="14" t="s">
        <v>2115</v>
      </c>
      <c r="F965" s="15">
        <v>2.4732954545454544</v>
      </c>
      <c r="G965" s="15">
        <v>0</v>
      </c>
      <c r="H965" s="15">
        <v>0</v>
      </c>
      <c r="I965" s="15">
        <v>0</v>
      </c>
      <c r="J965" s="15">
        <v>0</v>
      </c>
      <c r="K965" s="15">
        <v>2.4732954545454549</v>
      </c>
      <c r="L965" s="14">
        <v>0</v>
      </c>
      <c r="M965" s="14">
        <v>0</v>
      </c>
      <c r="N965" s="15">
        <v>0</v>
      </c>
      <c r="O965" s="15">
        <v>0</v>
      </c>
      <c r="P965" s="15">
        <v>0</v>
      </c>
    </row>
    <row r="966" spans="1:16" x14ac:dyDescent="0.25">
      <c r="A966" s="12">
        <v>35098578</v>
      </c>
      <c r="B966" s="13" t="s">
        <v>4274</v>
      </c>
      <c r="C966" s="14" t="s">
        <v>2031</v>
      </c>
      <c r="D966" s="14" t="s">
        <v>4275</v>
      </c>
      <c r="E966" s="14" t="s">
        <v>2033</v>
      </c>
      <c r="F966" s="15">
        <v>1.7954545454545454</v>
      </c>
      <c r="G966" s="15">
        <v>0</v>
      </c>
      <c r="H966" s="15">
        <v>1.7954545454545456</v>
      </c>
      <c r="I966" s="15">
        <v>0</v>
      </c>
      <c r="J966" s="15">
        <v>0</v>
      </c>
      <c r="K966" s="15">
        <v>0</v>
      </c>
      <c r="L966" s="14">
        <v>0</v>
      </c>
      <c r="M966" s="14">
        <v>0</v>
      </c>
      <c r="N966" s="15">
        <v>0</v>
      </c>
      <c r="O966" s="15">
        <v>0</v>
      </c>
      <c r="P966" s="15">
        <v>0</v>
      </c>
    </row>
    <row r="967" spans="1:16" x14ac:dyDescent="0.25">
      <c r="A967" s="12">
        <v>35098579</v>
      </c>
      <c r="B967" s="13" t="s">
        <v>4276</v>
      </c>
      <c r="C967" s="14" t="s">
        <v>2031</v>
      </c>
      <c r="D967" s="14" t="s">
        <v>4275</v>
      </c>
      <c r="E967" s="14" t="s">
        <v>2033</v>
      </c>
      <c r="F967" s="15">
        <v>1.4342803030303031</v>
      </c>
      <c r="G967" s="15">
        <v>0</v>
      </c>
      <c r="H967" s="15">
        <v>1.4342803030303031</v>
      </c>
      <c r="I967" s="15">
        <v>0</v>
      </c>
      <c r="J967" s="15">
        <v>0</v>
      </c>
      <c r="K967" s="15">
        <v>0</v>
      </c>
      <c r="L967" s="14">
        <v>0</v>
      </c>
      <c r="M967" s="14">
        <v>0</v>
      </c>
      <c r="N967" s="15">
        <v>0</v>
      </c>
      <c r="O967" s="15">
        <v>0</v>
      </c>
      <c r="P967" s="15">
        <v>0</v>
      </c>
    </row>
    <row r="968" spans="1:16" x14ac:dyDescent="0.25">
      <c r="A968" s="12">
        <v>35098621</v>
      </c>
      <c r="B968" s="13" t="s">
        <v>4277</v>
      </c>
      <c r="C968" s="14" t="s">
        <v>2031</v>
      </c>
      <c r="D968" s="14" t="s">
        <v>4275</v>
      </c>
      <c r="E968" s="14" t="s">
        <v>2033</v>
      </c>
      <c r="F968" s="15">
        <v>0.36098484848484846</v>
      </c>
      <c r="G968" s="15">
        <v>0</v>
      </c>
      <c r="H968" s="15">
        <v>0</v>
      </c>
      <c r="I968" s="15">
        <v>0.36098484848484841</v>
      </c>
      <c r="J968" s="15">
        <v>0</v>
      </c>
      <c r="K968" s="15">
        <v>0</v>
      </c>
      <c r="L968" s="14">
        <v>0</v>
      </c>
      <c r="M968" s="14">
        <v>0</v>
      </c>
      <c r="N968" s="15">
        <v>0</v>
      </c>
      <c r="O968" s="15">
        <v>0</v>
      </c>
      <c r="P968" s="15">
        <v>0</v>
      </c>
    </row>
    <row r="969" spans="1:16" x14ac:dyDescent="0.25">
      <c r="A969" s="12">
        <v>35098622</v>
      </c>
      <c r="B969" s="13" t="s">
        <v>4278</v>
      </c>
      <c r="C969" s="14" t="s">
        <v>2031</v>
      </c>
      <c r="D969" s="14" t="s">
        <v>4275</v>
      </c>
      <c r="E969" s="14" t="s">
        <v>2033</v>
      </c>
      <c r="F969" s="15">
        <v>2.4812500000000002</v>
      </c>
      <c r="G969" s="15">
        <v>0</v>
      </c>
      <c r="H969" s="15">
        <v>2.4812499999999997</v>
      </c>
      <c r="I969" s="15">
        <v>0</v>
      </c>
      <c r="J969" s="15">
        <v>0</v>
      </c>
      <c r="K969" s="15">
        <v>0</v>
      </c>
      <c r="L969" s="14">
        <v>0</v>
      </c>
      <c r="M969" s="14">
        <v>0</v>
      </c>
      <c r="N969" s="15">
        <v>0</v>
      </c>
      <c r="O969" s="15">
        <v>0</v>
      </c>
      <c r="P969" s="15">
        <v>0</v>
      </c>
    </row>
    <row r="970" spans="1:16" x14ac:dyDescent="0.25">
      <c r="A970" s="12">
        <v>74022382</v>
      </c>
      <c r="B970" s="13" t="s">
        <v>4279</v>
      </c>
      <c r="C970" s="14" t="s">
        <v>2031</v>
      </c>
      <c r="D970" s="14" t="s">
        <v>4275</v>
      </c>
      <c r="E970" s="14" t="s">
        <v>2033</v>
      </c>
      <c r="F970" s="15">
        <v>2.346401515151515</v>
      </c>
      <c r="G970" s="15">
        <v>0</v>
      </c>
      <c r="H970" s="15">
        <v>2.3464015151515154</v>
      </c>
      <c r="I970" s="15">
        <v>0</v>
      </c>
      <c r="J970" s="15">
        <v>0</v>
      </c>
      <c r="K970" s="15">
        <v>0</v>
      </c>
      <c r="L970" s="14">
        <v>0</v>
      </c>
      <c r="M970" s="14">
        <v>0</v>
      </c>
      <c r="N970" s="15">
        <v>0</v>
      </c>
      <c r="O970" s="15">
        <v>0</v>
      </c>
      <c r="P970" s="15">
        <v>0</v>
      </c>
    </row>
    <row r="971" spans="1:16" x14ac:dyDescent="0.25">
      <c r="A971" s="12">
        <v>35225593</v>
      </c>
      <c r="B971" s="13" t="s">
        <v>4288</v>
      </c>
      <c r="C971" s="14" t="s">
        <v>4281</v>
      </c>
      <c r="D971" s="14" t="s">
        <v>4287</v>
      </c>
      <c r="E971" s="14" t="s">
        <v>4283</v>
      </c>
      <c r="F971" s="15">
        <v>1.1755681818181818</v>
      </c>
      <c r="G971" s="15">
        <v>0</v>
      </c>
      <c r="H971" s="15">
        <v>0</v>
      </c>
      <c r="I971" s="15">
        <v>0</v>
      </c>
      <c r="J971" s="15">
        <v>0</v>
      </c>
      <c r="K971" s="15">
        <v>0</v>
      </c>
      <c r="L971" s="14">
        <v>0</v>
      </c>
      <c r="M971" s="14">
        <v>0</v>
      </c>
      <c r="N971" s="15">
        <v>0</v>
      </c>
      <c r="O971" s="15">
        <v>1.1755681818181818</v>
      </c>
      <c r="P971" s="15">
        <v>0</v>
      </c>
    </row>
    <row r="972" spans="1:16" x14ac:dyDescent="0.25">
      <c r="A972" s="12">
        <v>35026643</v>
      </c>
      <c r="B972" s="13" t="s">
        <v>4298</v>
      </c>
      <c r="C972" s="14" t="s">
        <v>2008</v>
      </c>
      <c r="D972" s="14" t="s">
        <v>2093</v>
      </c>
      <c r="E972" s="14" t="s">
        <v>2010</v>
      </c>
      <c r="F972" s="15">
        <v>1.0732954545454545</v>
      </c>
      <c r="G972" s="15">
        <v>0</v>
      </c>
      <c r="H972" s="15">
        <v>0</v>
      </c>
      <c r="I972" s="15">
        <v>0</v>
      </c>
      <c r="J972" s="15">
        <v>0</v>
      </c>
      <c r="K972" s="15">
        <v>0.29280303030303029</v>
      </c>
      <c r="L972" s="14">
        <v>0</v>
      </c>
      <c r="M972" s="14">
        <v>0.78049242424242427</v>
      </c>
      <c r="N972" s="15">
        <v>0</v>
      </c>
      <c r="O972" s="15">
        <v>0</v>
      </c>
      <c r="P972" s="15">
        <v>0</v>
      </c>
    </row>
    <row r="973" spans="1:16" x14ac:dyDescent="0.25">
      <c r="A973" s="12">
        <v>35259514</v>
      </c>
      <c r="B973" s="13" t="s">
        <v>4299</v>
      </c>
      <c r="C973" s="14" t="s">
        <v>2022</v>
      </c>
      <c r="D973" s="14" t="s">
        <v>4300</v>
      </c>
      <c r="E973" s="14" t="s">
        <v>2024</v>
      </c>
      <c r="F973" s="15">
        <v>3.61</v>
      </c>
      <c r="G973" s="15">
        <v>0</v>
      </c>
      <c r="H973" s="15">
        <v>0</v>
      </c>
      <c r="I973" s="15">
        <v>0</v>
      </c>
      <c r="J973" s="15">
        <v>0</v>
      </c>
      <c r="K973" s="15">
        <v>0</v>
      </c>
      <c r="L973" s="14">
        <v>0</v>
      </c>
      <c r="M973" s="14">
        <v>0</v>
      </c>
      <c r="N973" s="15">
        <v>0</v>
      </c>
      <c r="O973" s="15">
        <v>3.61</v>
      </c>
      <c r="P973" s="15">
        <v>0</v>
      </c>
    </row>
    <row r="974" spans="1:16" x14ac:dyDescent="0.25">
      <c r="A974" s="12">
        <v>35241071</v>
      </c>
      <c r="B974" s="13" t="s">
        <v>4301</v>
      </c>
      <c r="C974" s="14" t="s">
        <v>2022</v>
      </c>
      <c r="D974" s="14" t="s">
        <v>4300</v>
      </c>
      <c r="E974" s="14" t="s">
        <v>2024</v>
      </c>
      <c r="F974" s="15">
        <v>2.0297348484848485</v>
      </c>
      <c r="G974" s="15">
        <v>0</v>
      </c>
      <c r="H974" s="15">
        <v>0</v>
      </c>
      <c r="I974" s="15">
        <v>0</v>
      </c>
      <c r="J974" s="15">
        <v>0</v>
      </c>
      <c r="K974" s="15">
        <v>2.029734848484849</v>
      </c>
      <c r="L974" s="14">
        <v>0</v>
      </c>
      <c r="M974" s="14">
        <v>0</v>
      </c>
      <c r="N974" s="15">
        <v>0</v>
      </c>
      <c r="O974" s="15">
        <v>0</v>
      </c>
      <c r="P974" s="15">
        <v>0</v>
      </c>
    </row>
    <row r="975" spans="1:16" x14ac:dyDescent="0.25">
      <c r="A975" s="12">
        <v>35241073</v>
      </c>
      <c r="B975" s="13" t="s">
        <v>4302</v>
      </c>
      <c r="C975" s="14" t="s">
        <v>2022</v>
      </c>
      <c r="D975" s="14" t="s">
        <v>4303</v>
      </c>
      <c r="E975" s="14" t="s">
        <v>2024</v>
      </c>
      <c r="F975" s="15">
        <v>3.8303030303030301</v>
      </c>
      <c r="G975" s="15">
        <v>0</v>
      </c>
      <c r="H975" s="15">
        <v>0</v>
      </c>
      <c r="I975" s="15">
        <v>0</v>
      </c>
      <c r="J975" s="15">
        <v>0</v>
      </c>
      <c r="K975" s="15">
        <v>3.8303030303030288</v>
      </c>
      <c r="L975" s="14">
        <v>0</v>
      </c>
      <c r="M975" s="14">
        <v>0</v>
      </c>
      <c r="N975" s="15">
        <v>0</v>
      </c>
      <c r="O975" s="15">
        <v>0</v>
      </c>
      <c r="P975" s="15">
        <v>0</v>
      </c>
    </row>
    <row r="976" spans="1:16" x14ac:dyDescent="0.25">
      <c r="A976" s="12">
        <v>35243448</v>
      </c>
      <c r="B976" s="13" t="s">
        <v>4304</v>
      </c>
      <c r="C976" s="14" t="s">
        <v>2022</v>
      </c>
      <c r="D976" s="14" t="s">
        <v>4303</v>
      </c>
      <c r="E976" s="14" t="s">
        <v>2024</v>
      </c>
      <c r="F976" s="15">
        <v>3.6899621212121212</v>
      </c>
      <c r="G976" s="15">
        <v>0</v>
      </c>
      <c r="H976" s="15">
        <v>0</v>
      </c>
      <c r="I976" s="15">
        <v>0</v>
      </c>
      <c r="J976" s="15">
        <v>0</v>
      </c>
      <c r="K976" s="15">
        <v>0</v>
      </c>
      <c r="L976" s="14">
        <v>0</v>
      </c>
      <c r="M976" s="14">
        <v>0</v>
      </c>
      <c r="N976" s="15">
        <v>0</v>
      </c>
      <c r="O976" s="15">
        <v>3.6899621212121212</v>
      </c>
      <c r="P976" s="15">
        <v>0</v>
      </c>
    </row>
    <row r="977" spans="1:16" x14ac:dyDescent="0.25">
      <c r="A977" s="12">
        <v>35259517</v>
      </c>
      <c r="B977" s="13" t="s">
        <v>4305</v>
      </c>
      <c r="C977" s="14" t="s">
        <v>2022</v>
      </c>
      <c r="D977" s="14" t="s">
        <v>4303</v>
      </c>
      <c r="E977" s="14" t="s">
        <v>2024</v>
      </c>
      <c r="F977" s="15">
        <v>4.8469696969696967</v>
      </c>
      <c r="G977" s="15">
        <v>0</v>
      </c>
      <c r="H977" s="15">
        <v>0</v>
      </c>
      <c r="I977" s="15">
        <v>0</v>
      </c>
      <c r="J977" s="15">
        <v>0</v>
      </c>
      <c r="K977" s="15">
        <v>4.8469696969696976</v>
      </c>
      <c r="L977" s="14">
        <v>0</v>
      </c>
      <c r="M977" s="14">
        <v>0</v>
      </c>
      <c r="N977" s="15">
        <v>0</v>
      </c>
      <c r="O977" s="15">
        <v>0</v>
      </c>
      <c r="P977" s="15">
        <v>0</v>
      </c>
    </row>
    <row r="978" spans="1:16" x14ac:dyDescent="0.25">
      <c r="A978" s="12">
        <v>35259513</v>
      </c>
      <c r="B978" s="13" t="s">
        <v>4306</v>
      </c>
      <c r="C978" s="14" t="s">
        <v>2022</v>
      </c>
      <c r="D978" s="14" t="s">
        <v>4303</v>
      </c>
      <c r="E978" s="14" t="s">
        <v>2024</v>
      </c>
      <c r="F978" s="15">
        <v>4.5964015151515154</v>
      </c>
      <c r="G978" s="15">
        <v>0</v>
      </c>
      <c r="H978" s="15">
        <v>0</v>
      </c>
      <c r="I978" s="15">
        <v>0</v>
      </c>
      <c r="J978" s="15">
        <v>0</v>
      </c>
      <c r="K978" s="15">
        <v>0</v>
      </c>
      <c r="L978" s="14">
        <v>0</v>
      </c>
      <c r="M978" s="14">
        <v>0</v>
      </c>
      <c r="N978" s="15">
        <v>0</v>
      </c>
      <c r="O978" s="15">
        <v>4.5964015151515154</v>
      </c>
      <c r="P978" s="15">
        <v>0</v>
      </c>
    </row>
    <row r="979" spans="1:16" x14ac:dyDescent="0.25">
      <c r="A979" s="12">
        <v>35232960</v>
      </c>
      <c r="B979" s="13" t="s">
        <v>4307</v>
      </c>
      <c r="C979" s="14" t="s">
        <v>2022</v>
      </c>
      <c r="D979" s="14" t="s">
        <v>2023</v>
      </c>
      <c r="E979" s="14" t="s">
        <v>2024</v>
      </c>
      <c r="F979" s="15">
        <v>2.8662878787878787</v>
      </c>
      <c r="G979" s="15">
        <v>0</v>
      </c>
      <c r="H979" s="15">
        <v>0</v>
      </c>
      <c r="I979" s="15">
        <v>0</v>
      </c>
      <c r="J979" s="15">
        <v>0</v>
      </c>
      <c r="K979" s="15">
        <v>2.8662878787878787</v>
      </c>
      <c r="L979" s="14">
        <v>0</v>
      </c>
      <c r="M979" s="14">
        <v>0</v>
      </c>
      <c r="N979" s="15">
        <v>0</v>
      </c>
      <c r="O979" s="15">
        <v>0</v>
      </c>
      <c r="P979" s="15">
        <v>0</v>
      </c>
    </row>
    <row r="980" spans="1:16" x14ac:dyDescent="0.25">
      <c r="A980" s="12">
        <v>35232442</v>
      </c>
      <c r="B980" s="13" t="s">
        <v>4308</v>
      </c>
      <c r="C980" s="14" t="s">
        <v>2022</v>
      </c>
      <c r="D980" s="14" t="s">
        <v>2023</v>
      </c>
      <c r="E980" s="14" t="s">
        <v>2024</v>
      </c>
      <c r="F980" s="15">
        <v>3.1607954545454544</v>
      </c>
      <c r="G980" s="15">
        <v>0</v>
      </c>
      <c r="H980" s="15">
        <v>0</v>
      </c>
      <c r="I980" s="15">
        <v>0</v>
      </c>
      <c r="J980" s="15">
        <v>0</v>
      </c>
      <c r="K980" s="15">
        <v>3.1607954545454553</v>
      </c>
      <c r="L980" s="14">
        <v>0</v>
      </c>
      <c r="M980" s="14">
        <v>0</v>
      </c>
      <c r="N980" s="15">
        <v>0</v>
      </c>
      <c r="O980" s="15">
        <v>0</v>
      </c>
      <c r="P980" s="15">
        <v>0</v>
      </c>
    </row>
    <row r="981" spans="1:16" x14ac:dyDescent="0.25">
      <c r="A981" s="12">
        <v>35232443</v>
      </c>
      <c r="B981" s="13" t="s">
        <v>4309</v>
      </c>
      <c r="C981" s="14" t="s">
        <v>2022</v>
      </c>
      <c r="D981" s="14" t="s">
        <v>2023</v>
      </c>
      <c r="E981" s="14" t="s">
        <v>2024</v>
      </c>
      <c r="F981" s="15">
        <v>1.009280303030303</v>
      </c>
      <c r="G981" s="15">
        <v>0</v>
      </c>
      <c r="H981" s="15">
        <v>0</v>
      </c>
      <c r="I981" s="15">
        <v>0</v>
      </c>
      <c r="J981" s="15">
        <v>1.009280303030303</v>
      </c>
      <c r="K981" s="15">
        <v>0</v>
      </c>
      <c r="L981" s="14">
        <v>0</v>
      </c>
      <c r="M981" s="14">
        <v>0</v>
      </c>
      <c r="N981" s="15">
        <v>0</v>
      </c>
      <c r="O981" s="15">
        <v>0</v>
      </c>
      <c r="P981" s="15">
        <v>0</v>
      </c>
    </row>
    <row r="982" spans="1:16" x14ac:dyDescent="0.25">
      <c r="A982" s="12">
        <v>35232444</v>
      </c>
      <c r="B982" s="13" t="s">
        <v>4310</v>
      </c>
      <c r="C982" s="14" t="s">
        <v>2022</v>
      </c>
      <c r="D982" s="14" t="s">
        <v>2023</v>
      </c>
      <c r="E982" s="14" t="s">
        <v>2024</v>
      </c>
      <c r="F982" s="15">
        <v>3.3821969696969698</v>
      </c>
      <c r="G982" s="15">
        <v>0</v>
      </c>
      <c r="H982" s="15">
        <v>0</v>
      </c>
      <c r="I982" s="15">
        <v>0</v>
      </c>
      <c r="J982" s="15">
        <v>1.2443181818181821</v>
      </c>
      <c r="K982" s="15">
        <v>2.1378787878787882</v>
      </c>
      <c r="L982" s="14">
        <v>0</v>
      </c>
      <c r="M982" s="14">
        <v>0</v>
      </c>
      <c r="N982" s="15">
        <v>0</v>
      </c>
      <c r="O982" s="15">
        <v>0</v>
      </c>
      <c r="P982" s="15">
        <v>0</v>
      </c>
    </row>
    <row r="983" spans="1:16" x14ac:dyDescent="0.25">
      <c r="A983" s="12">
        <v>35232445</v>
      </c>
      <c r="B983" s="13" t="s">
        <v>4311</v>
      </c>
      <c r="C983" s="14" t="s">
        <v>2022</v>
      </c>
      <c r="D983" s="14" t="s">
        <v>2023</v>
      </c>
      <c r="E983" s="14" t="s">
        <v>2024</v>
      </c>
      <c r="F983" s="15">
        <v>2.6035984848484848</v>
      </c>
      <c r="G983" s="15">
        <v>0</v>
      </c>
      <c r="H983" s="15">
        <v>0</v>
      </c>
      <c r="I983" s="15">
        <v>0</v>
      </c>
      <c r="J983" s="15">
        <v>0.4524621212121212</v>
      </c>
      <c r="K983" s="15">
        <v>2.1511363636363634</v>
      </c>
      <c r="L983" s="14">
        <v>0</v>
      </c>
      <c r="M983" s="14">
        <v>0</v>
      </c>
      <c r="N983" s="15">
        <v>0</v>
      </c>
      <c r="O983" s="15">
        <v>0</v>
      </c>
      <c r="P983" s="15">
        <v>0</v>
      </c>
    </row>
    <row r="984" spans="1:16" x14ac:dyDescent="0.25">
      <c r="A984" s="12">
        <v>35243447</v>
      </c>
      <c r="B984" s="13" t="s">
        <v>4312</v>
      </c>
      <c r="C984" s="14" t="s">
        <v>2022</v>
      </c>
      <c r="D984" s="14" t="s">
        <v>2080</v>
      </c>
      <c r="E984" s="14" t="s">
        <v>2024</v>
      </c>
      <c r="F984" s="15">
        <v>2.6399621212121214</v>
      </c>
      <c r="G984" s="15">
        <v>0</v>
      </c>
      <c r="H984" s="15">
        <v>0</v>
      </c>
      <c r="I984" s="15">
        <v>0</v>
      </c>
      <c r="J984" s="15">
        <v>0</v>
      </c>
      <c r="K984" s="15">
        <v>0</v>
      </c>
      <c r="L984" s="14">
        <v>0</v>
      </c>
      <c r="M984" s="14">
        <v>0</v>
      </c>
      <c r="N984" s="15">
        <v>0</v>
      </c>
      <c r="O984" s="15">
        <v>2.6399621212121214</v>
      </c>
      <c r="P984" s="15">
        <v>0</v>
      </c>
    </row>
    <row r="985" spans="1:16" x14ac:dyDescent="0.25">
      <c r="A985" s="12">
        <v>35241072</v>
      </c>
      <c r="B985" s="13" t="s">
        <v>4313</v>
      </c>
      <c r="C985" s="14" t="s">
        <v>2022</v>
      </c>
      <c r="D985" s="14" t="s">
        <v>2080</v>
      </c>
      <c r="E985" s="14" t="s">
        <v>2024</v>
      </c>
      <c r="F985" s="15">
        <v>3.4681818181818183</v>
      </c>
      <c r="G985" s="15">
        <v>0</v>
      </c>
      <c r="H985" s="15">
        <v>0</v>
      </c>
      <c r="I985" s="15">
        <v>0</v>
      </c>
      <c r="J985" s="15">
        <v>0</v>
      </c>
      <c r="K985" s="15">
        <v>3.4681818181818196</v>
      </c>
      <c r="L985" s="14">
        <v>0</v>
      </c>
      <c r="M985" s="14">
        <v>0</v>
      </c>
      <c r="N985" s="15">
        <v>0</v>
      </c>
      <c r="O985" s="15">
        <v>0</v>
      </c>
      <c r="P985" s="15">
        <v>0</v>
      </c>
    </row>
    <row r="986" spans="1:16" x14ac:dyDescent="0.25">
      <c r="A986" s="12">
        <v>35259511</v>
      </c>
      <c r="B986" s="13" t="s">
        <v>4314</v>
      </c>
      <c r="C986" s="14" t="s">
        <v>2022</v>
      </c>
      <c r="D986" s="14" t="s">
        <v>2080</v>
      </c>
      <c r="E986" s="14" t="s">
        <v>2024</v>
      </c>
      <c r="F986" s="15">
        <v>2.6670454545454545</v>
      </c>
      <c r="G986" s="15">
        <v>0</v>
      </c>
      <c r="H986" s="15">
        <v>0</v>
      </c>
      <c r="I986" s="15">
        <v>0</v>
      </c>
      <c r="J986" s="15">
        <v>0</v>
      </c>
      <c r="K986" s="15">
        <v>2.6670454545454549</v>
      </c>
      <c r="L986" s="14">
        <v>0</v>
      </c>
      <c r="M986" s="14">
        <v>0</v>
      </c>
      <c r="N986" s="15">
        <v>0</v>
      </c>
      <c r="O986" s="15">
        <v>0</v>
      </c>
      <c r="P986" s="15">
        <v>0</v>
      </c>
    </row>
    <row r="987" spans="1:16" x14ac:dyDescent="0.25">
      <c r="A987" s="12">
        <v>35259515</v>
      </c>
      <c r="B987" s="13" t="s">
        <v>4316</v>
      </c>
      <c r="C987" s="14" t="s">
        <v>2022</v>
      </c>
      <c r="D987" s="14" t="s">
        <v>2080</v>
      </c>
      <c r="E987" s="14" t="s">
        <v>2024</v>
      </c>
      <c r="F987" s="15">
        <v>2.5170454545454546</v>
      </c>
      <c r="G987" s="15">
        <v>0</v>
      </c>
      <c r="H987" s="15">
        <v>0</v>
      </c>
      <c r="I987" s="15">
        <v>0</v>
      </c>
      <c r="J987" s="15">
        <v>0</v>
      </c>
      <c r="K987" s="15">
        <v>2.517045454545455</v>
      </c>
      <c r="L987" s="14">
        <v>0</v>
      </c>
      <c r="M987" s="14">
        <v>0</v>
      </c>
      <c r="N987" s="15">
        <v>0</v>
      </c>
      <c r="O987" s="15">
        <v>0</v>
      </c>
      <c r="P987" s="15">
        <v>0</v>
      </c>
    </row>
    <row r="988" spans="1:16" x14ac:dyDescent="0.25">
      <c r="A988" s="12">
        <v>35316567</v>
      </c>
      <c r="B988" s="13" t="s">
        <v>4323</v>
      </c>
      <c r="C988" s="14" t="s">
        <v>2053</v>
      </c>
      <c r="D988" s="14" t="s">
        <v>4324</v>
      </c>
      <c r="E988" s="14" t="s">
        <v>2055</v>
      </c>
      <c r="F988" s="15">
        <v>8.1439393939393943E-3</v>
      </c>
      <c r="G988" s="15">
        <v>0</v>
      </c>
      <c r="H988" s="15">
        <v>0</v>
      </c>
      <c r="I988" s="15">
        <v>0</v>
      </c>
      <c r="J988" s="15">
        <v>0</v>
      </c>
      <c r="K988" s="15">
        <v>0</v>
      </c>
      <c r="L988" s="14">
        <v>0</v>
      </c>
      <c r="M988" s="14">
        <v>8.1439393939393943E-3</v>
      </c>
      <c r="N988" s="15">
        <v>0</v>
      </c>
      <c r="O988" s="15">
        <v>0</v>
      </c>
      <c r="P988" s="15">
        <v>0</v>
      </c>
    </row>
    <row r="989" spans="1:16" x14ac:dyDescent="0.25">
      <c r="A989" s="12">
        <v>74021903</v>
      </c>
      <c r="B989" s="13" t="s">
        <v>4339</v>
      </c>
      <c r="C989" s="14" t="s">
        <v>4340</v>
      </c>
      <c r="D989" s="14" t="s">
        <v>4341</v>
      </c>
      <c r="E989" s="14" t="s">
        <v>4342</v>
      </c>
      <c r="F989" s="15">
        <v>4.7710227272727277</v>
      </c>
      <c r="G989" s="15">
        <v>0</v>
      </c>
      <c r="H989" s="15">
        <v>4.7710227272727286</v>
      </c>
      <c r="I989" s="15">
        <v>0</v>
      </c>
      <c r="J989" s="15">
        <v>0</v>
      </c>
      <c r="K989" s="15">
        <v>0</v>
      </c>
      <c r="L989" s="14">
        <v>0</v>
      </c>
      <c r="M989" s="14">
        <v>0</v>
      </c>
      <c r="N989" s="15">
        <v>0</v>
      </c>
      <c r="O989" s="15">
        <v>0</v>
      </c>
      <c r="P989" s="15">
        <v>0</v>
      </c>
    </row>
    <row r="990" spans="1:16" x14ac:dyDescent="0.25">
      <c r="A990" s="12">
        <v>74021960</v>
      </c>
      <c r="B990" s="13" t="s">
        <v>4343</v>
      </c>
      <c r="C990" s="14" t="s">
        <v>4340</v>
      </c>
      <c r="D990" s="14" t="s">
        <v>4344</v>
      </c>
      <c r="E990" s="14" t="s">
        <v>4342</v>
      </c>
      <c r="F990" s="15">
        <v>5.8755681818181822</v>
      </c>
      <c r="G990" s="15">
        <v>0</v>
      </c>
      <c r="H990" s="15">
        <v>5.8755681818181813</v>
      </c>
      <c r="I990" s="15">
        <v>0</v>
      </c>
      <c r="J990" s="15">
        <v>0</v>
      </c>
      <c r="K990" s="15">
        <v>0</v>
      </c>
      <c r="L990" s="14">
        <v>0</v>
      </c>
      <c r="M990" s="14">
        <v>0</v>
      </c>
      <c r="N990" s="15">
        <v>0</v>
      </c>
      <c r="O990" s="15">
        <v>0</v>
      </c>
      <c r="P990" s="15">
        <v>0</v>
      </c>
    </row>
    <row r="991" spans="1:16" x14ac:dyDescent="0.25">
      <c r="A991" s="12">
        <v>35115147</v>
      </c>
      <c r="B991" s="13" t="s">
        <v>4351</v>
      </c>
      <c r="C991" s="14" t="s">
        <v>2398</v>
      </c>
      <c r="D991" s="14" t="s">
        <v>4352</v>
      </c>
      <c r="E991" s="14" t="s">
        <v>4353</v>
      </c>
      <c r="F991" s="15">
        <v>1.2268939393939393</v>
      </c>
      <c r="G991" s="15">
        <v>0</v>
      </c>
      <c r="H991" s="15">
        <v>0</v>
      </c>
      <c r="I991" s="15">
        <v>1.2268939393939391</v>
      </c>
      <c r="J991" s="15">
        <v>0</v>
      </c>
      <c r="K991" s="15">
        <v>0</v>
      </c>
      <c r="L991" s="14">
        <v>0</v>
      </c>
      <c r="M991" s="14">
        <v>0</v>
      </c>
      <c r="N991" s="15">
        <v>0</v>
      </c>
      <c r="O991" s="15">
        <v>0</v>
      </c>
      <c r="P991" s="15">
        <v>0</v>
      </c>
    </row>
    <row r="992" spans="1:16" x14ac:dyDescent="0.25">
      <c r="A992" s="12">
        <v>35115148</v>
      </c>
      <c r="B992" s="13" t="s">
        <v>4354</v>
      </c>
      <c r="C992" s="14" t="s">
        <v>2398</v>
      </c>
      <c r="D992" s="14" t="s">
        <v>4352</v>
      </c>
      <c r="E992" s="14" t="s">
        <v>4353</v>
      </c>
      <c r="F992" s="15">
        <v>2.1331439393939395</v>
      </c>
      <c r="G992" s="15">
        <v>0</v>
      </c>
      <c r="H992" s="15">
        <v>0</v>
      </c>
      <c r="I992" s="15">
        <v>2.1331439393939386</v>
      </c>
      <c r="J992" s="15">
        <v>0</v>
      </c>
      <c r="K992" s="15">
        <v>0</v>
      </c>
      <c r="L992" s="14">
        <v>0</v>
      </c>
      <c r="M992" s="14">
        <v>0</v>
      </c>
      <c r="N992" s="15">
        <v>0</v>
      </c>
      <c r="O992" s="15">
        <v>0</v>
      </c>
      <c r="P992" s="15">
        <v>0</v>
      </c>
    </row>
    <row r="993" spans="1:16" x14ac:dyDescent="0.25">
      <c r="A993" s="12">
        <v>35115149</v>
      </c>
      <c r="B993" s="13" t="s">
        <v>4355</v>
      </c>
      <c r="C993" s="14" t="s">
        <v>2398</v>
      </c>
      <c r="D993" s="14" t="s">
        <v>4352</v>
      </c>
      <c r="E993" s="14" t="s">
        <v>4353</v>
      </c>
      <c r="F993" s="15">
        <v>1.2674242424242423</v>
      </c>
      <c r="G993" s="15">
        <v>0</v>
      </c>
      <c r="H993" s="15">
        <v>0</v>
      </c>
      <c r="I993" s="15">
        <v>1.2674242424242421</v>
      </c>
      <c r="J993" s="15">
        <v>0</v>
      </c>
      <c r="K993" s="15">
        <v>0</v>
      </c>
      <c r="L993" s="14">
        <v>0</v>
      </c>
      <c r="M993" s="14">
        <v>0</v>
      </c>
      <c r="N993" s="15">
        <v>0</v>
      </c>
      <c r="O993" s="15">
        <v>0</v>
      </c>
      <c r="P993" s="15">
        <v>0</v>
      </c>
    </row>
    <row r="994" spans="1:16" x14ac:dyDescent="0.25">
      <c r="A994" s="12">
        <v>35115150</v>
      </c>
      <c r="B994" s="13" t="s">
        <v>4356</v>
      </c>
      <c r="C994" s="14" t="s">
        <v>2398</v>
      </c>
      <c r="D994" s="14" t="s">
        <v>4352</v>
      </c>
      <c r="E994" s="14" t="s">
        <v>4353</v>
      </c>
      <c r="F994" s="15">
        <v>1.1820075757575759</v>
      </c>
      <c r="G994" s="15">
        <v>0</v>
      </c>
      <c r="H994" s="15">
        <v>0</v>
      </c>
      <c r="I994" s="15">
        <v>1.1820075757575759</v>
      </c>
      <c r="J994" s="15">
        <v>0</v>
      </c>
      <c r="K994" s="15">
        <v>0</v>
      </c>
      <c r="L994" s="14">
        <v>0</v>
      </c>
      <c r="M994" s="14">
        <v>0</v>
      </c>
      <c r="N994" s="15">
        <v>0</v>
      </c>
      <c r="O994" s="15">
        <v>0</v>
      </c>
      <c r="P994" s="15">
        <v>0</v>
      </c>
    </row>
    <row r="995" spans="1:16" x14ac:dyDescent="0.25">
      <c r="A995" s="12">
        <v>35115151</v>
      </c>
      <c r="B995" s="13" t="s">
        <v>4357</v>
      </c>
      <c r="C995" s="14" t="s">
        <v>2398</v>
      </c>
      <c r="D995" s="14" t="s">
        <v>4352</v>
      </c>
      <c r="E995" s="14" t="s">
        <v>4353</v>
      </c>
      <c r="F995" s="15">
        <v>1.9056818181818183</v>
      </c>
      <c r="G995" s="15">
        <v>0</v>
      </c>
      <c r="H995" s="15">
        <v>0</v>
      </c>
      <c r="I995" s="15">
        <v>0</v>
      </c>
      <c r="J995" s="15">
        <v>1.9056818181818185</v>
      </c>
      <c r="K995" s="15">
        <v>0</v>
      </c>
      <c r="L995" s="14">
        <v>0</v>
      </c>
      <c r="M995" s="14">
        <v>0</v>
      </c>
      <c r="N995" s="15">
        <v>0</v>
      </c>
      <c r="O995" s="15">
        <v>0</v>
      </c>
      <c r="P995" s="15">
        <v>0</v>
      </c>
    </row>
    <row r="996" spans="1:16" x14ac:dyDescent="0.25">
      <c r="A996" s="12">
        <v>35115152</v>
      </c>
      <c r="B996" s="13" t="s">
        <v>4358</v>
      </c>
      <c r="C996" s="14" t="s">
        <v>2398</v>
      </c>
      <c r="D996" s="14" t="s">
        <v>4352</v>
      </c>
      <c r="E996" s="14" t="s">
        <v>4353</v>
      </c>
      <c r="F996" s="15">
        <v>1.6022727272727273</v>
      </c>
      <c r="G996" s="15">
        <v>0</v>
      </c>
      <c r="H996" s="15">
        <v>0</v>
      </c>
      <c r="I996" s="15">
        <v>0</v>
      </c>
      <c r="J996" s="15">
        <v>0.83200757575757567</v>
      </c>
      <c r="K996" s="15">
        <v>0.77026515151515151</v>
      </c>
      <c r="L996" s="14">
        <v>0</v>
      </c>
      <c r="M996" s="14">
        <v>0</v>
      </c>
      <c r="N996" s="15">
        <v>0</v>
      </c>
      <c r="O996" s="15">
        <v>0</v>
      </c>
      <c r="P996" s="15">
        <v>0</v>
      </c>
    </row>
    <row r="997" spans="1:16" x14ac:dyDescent="0.25">
      <c r="A997" s="12">
        <v>35115153</v>
      </c>
      <c r="B997" s="13" t="s">
        <v>4359</v>
      </c>
      <c r="C997" s="14" t="s">
        <v>2398</v>
      </c>
      <c r="D997" s="14" t="s">
        <v>4352</v>
      </c>
      <c r="E997" s="14" t="s">
        <v>4353</v>
      </c>
      <c r="F997" s="15">
        <v>1.7005681818181819</v>
      </c>
      <c r="G997" s="15">
        <v>0</v>
      </c>
      <c r="H997" s="15">
        <v>0</v>
      </c>
      <c r="I997" s="15">
        <v>0</v>
      </c>
      <c r="J997" s="15">
        <v>1.700568181818181</v>
      </c>
      <c r="K997" s="15">
        <v>0</v>
      </c>
      <c r="L997" s="14">
        <v>0</v>
      </c>
      <c r="M997" s="14">
        <v>0</v>
      </c>
      <c r="N997" s="15">
        <v>0</v>
      </c>
      <c r="O997" s="15">
        <v>0</v>
      </c>
      <c r="P997" s="15">
        <v>0</v>
      </c>
    </row>
    <row r="998" spans="1:16" x14ac:dyDescent="0.25">
      <c r="A998" s="12">
        <v>35115154</v>
      </c>
      <c r="B998" s="13" t="s">
        <v>4360</v>
      </c>
      <c r="C998" s="14" t="s">
        <v>2398</v>
      </c>
      <c r="D998" s="14" t="s">
        <v>4352</v>
      </c>
      <c r="E998" s="14" t="s">
        <v>4353</v>
      </c>
      <c r="F998" s="15">
        <v>1.6462121212121212</v>
      </c>
      <c r="G998" s="15">
        <v>0</v>
      </c>
      <c r="H998" s="15">
        <v>0</v>
      </c>
      <c r="I998" s="15">
        <v>0</v>
      </c>
      <c r="J998" s="15">
        <v>1.6462121212121217</v>
      </c>
      <c r="K998" s="15">
        <v>0</v>
      </c>
      <c r="L998" s="14">
        <v>0</v>
      </c>
      <c r="M998" s="14">
        <v>0</v>
      </c>
      <c r="N998" s="15">
        <v>0</v>
      </c>
      <c r="O998" s="15">
        <v>0</v>
      </c>
      <c r="P998" s="15">
        <v>0</v>
      </c>
    </row>
    <row r="999" spans="1:16" x14ac:dyDescent="0.25">
      <c r="A999" s="12">
        <v>35115155</v>
      </c>
      <c r="B999" s="13" t="s">
        <v>4361</v>
      </c>
      <c r="C999" s="14" t="s">
        <v>2398</v>
      </c>
      <c r="D999" s="14" t="s">
        <v>4352</v>
      </c>
      <c r="E999" s="14" t="s">
        <v>4353</v>
      </c>
      <c r="F999" s="15">
        <v>1.7833333333333334</v>
      </c>
      <c r="G999" s="15">
        <v>0</v>
      </c>
      <c r="H999" s="15">
        <v>0</v>
      </c>
      <c r="I999" s="15">
        <v>1.7833333333333332</v>
      </c>
      <c r="J999" s="15">
        <v>0</v>
      </c>
      <c r="K999" s="15">
        <v>0</v>
      </c>
      <c r="L999" s="14">
        <v>0</v>
      </c>
      <c r="M999" s="14">
        <v>0</v>
      </c>
      <c r="N999" s="15">
        <v>0</v>
      </c>
      <c r="O999" s="15">
        <v>0</v>
      </c>
      <c r="P999" s="15">
        <v>0</v>
      </c>
    </row>
    <row r="1000" spans="1:16" x14ac:dyDescent="0.25">
      <c r="A1000" s="12">
        <v>35115156</v>
      </c>
      <c r="B1000" s="13" t="s">
        <v>4362</v>
      </c>
      <c r="C1000" s="14" t="s">
        <v>2398</v>
      </c>
      <c r="D1000" s="14" t="s">
        <v>4352</v>
      </c>
      <c r="E1000" s="14" t="s">
        <v>4353</v>
      </c>
      <c r="F1000" s="15">
        <v>1.9005681818181819</v>
      </c>
      <c r="G1000" s="15">
        <v>0</v>
      </c>
      <c r="H1000" s="15">
        <v>0</v>
      </c>
      <c r="I1000" s="15">
        <v>1.9005681818181819</v>
      </c>
      <c r="J1000" s="15">
        <v>0</v>
      </c>
      <c r="K1000" s="15">
        <v>0</v>
      </c>
      <c r="L1000" s="14">
        <v>0</v>
      </c>
      <c r="M1000" s="14">
        <v>0</v>
      </c>
      <c r="N1000" s="15">
        <v>0</v>
      </c>
      <c r="O1000" s="15">
        <v>0</v>
      </c>
      <c r="P1000" s="15">
        <v>0</v>
      </c>
    </row>
    <row r="1001" spans="1:16" x14ac:dyDescent="0.25">
      <c r="A1001" s="12">
        <v>35115157</v>
      </c>
      <c r="B1001" s="13" t="s">
        <v>4363</v>
      </c>
      <c r="C1001" s="14" t="s">
        <v>2398</v>
      </c>
      <c r="D1001" s="14" t="s">
        <v>4352</v>
      </c>
      <c r="E1001" s="14" t="s">
        <v>4353</v>
      </c>
      <c r="F1001" s="15">
        <v>1.790909090909091</v>
      </c>
      <c r="G1001" s="15">
        <v>0</v>
      </c>
      <c r="H1001" s="15">
        <v>0</v>
      </c>
      <c r="I1001" s="15">
        <v>1.790909090909091</v>
      </c>
      <c r="J1001" s="15">
        <v>0</v>
      </c>
      <c r="K1001" s="15">
        <v>0</v>
      </c>
      <c r="L1001" s="14">
        <v>0</v>
      </c>
      <c r="M1001" s="14">
        <v>0</v>
      </c>
      <c r="N1001" s="15">
        <v>0</v>
      </c>
      <c r="O1001" s="15">
        <v>0</v>
      </c>
      <c r="P1001" s="15">
        <v>0</v>
      </c>
    </row>
    <row r="1002" spans="1:16" x14ac:dyDescent="0.25">
      <c r="A1002" s="12">
        <v>35115158</v>
      </c>
      <c r="B1002" s="13" t="s">
        <v>4364</v>
      </c>
      <c r="C1002" s="14" t="s">
        <v>2398</v>
      </c>
      <c r="D1002" s="14" t="s">
        <v>4352</v>
      </c>
      <c r="E1002" s="14" t="s">
        <v>4353</v>
      </c>
      <c r="F1002" s="15">
        <v>2.146212121212121</v>
      </c>
      <c r="G1002" s="15">
        <v>0</v>
      </c>
      <c r="H1002" s="15">
        <v>0</v>
      </c>
      <c r="I1002" s="15">
        <v>2.146212121212121</v>
      </c>
      <c r="J1002" s="15">
        <v>0</v>
      </c>
      <c r="K1002" s="15">
        <v>0</v>
      </c>
      <c r="L1002" s="14">
        <v>0</v>
      </c>
      <c r="M1002" s="14">
        <v>0</v>
      </c>
      <c r="N1002" s="15">
        <v>0</v>
      </c>
      <c r="O1002" s="15">
        <v>0</v>
      </c>
      <c r="P1002" s="15">
        <v>0</v>
      </c>
    </row>
    <row r="1003" spans="1:16" x14ac:dyDescent="0.25">
      <c r="A1003" s="12">
        <v>35117443</v>
      </c>
      <c r="B1003" s="13" t="s">
        <v>4365</v>
      </c>
      <c r="C1003" s="14" t="s">
        <v>2398</v>
      </c>
      <c r="D1003" s="14" t="s">
        <v>4352</v>
      </c>
      <c r="E1003" s="14" t="s">
        <v>4353</v>
      </c>
      <c r="F1003" s="15">
        <v>2.134659090909091</v>
      </c>
      <c r="G1003" s="15">
        <v>0</v>
      </c>
      <c r="H1003" s="15">
        <v>0</v>
      </c>
      <c r="I1003" s="15">
        <v>0</v>
      </c>
      <c r="J1003" s="15">
        <v>2.134659090909091</v>
      </c>
      <c r="K1003" s="15">
        <v>0</v>
      </c>
      <c r="L1003" s="14">
        <v>0</v>
      </c>
      <c r="M1003" s="14">
        <v>0</v>
      </c>
      <c r="N1003" s="15">
        <v>0</v>
      </c>
      <c r="O1003" s="15">
        <v>0</v>
      </c>
      <c r="P1003" s="15">
        <v>0</v>
      </c>
    </row>
    <row r="1004" spans="1:16" x14ac:dyDescent="0.25">
      <c r="A1004" s="12">
        <v>35061206</v>
      </c>
      <c r="B1004" s="13" t="s">
        <v>4366</v>
      </c>
      <c r="C1004" s="14" t="s">
        <v>2398</v>
      </c>
      <c r="D1004" s="14" t="s">
        <v>4352</v>
      </c>
      <c r="E1004" s="14" t="s">
        <v>4353</v>
      </c>
      <c r="F1004" s="15">
        <v>1.7348484848484849</v>
      </c>
      <c r="G1004" s="15">
        <v>0</v>
      </c>
      <c r="H1004" s="15">
        <v>0</v>
      </c>
      <c r="I1004" s="15">
        <v>0</v>
      </c>
      <c r="J1004" s="15">
        <v>1.7348484848484849</v>
      </c>
      <c r="K1004" s="15">
        <v>0</v>
      </c>
      <c r="L1004" s="14">
        <v>0</v>
      </c>
      <c r="M1004" s="14">
        <v>0</v>
      </c>
      <c r="N1004" s="15">
        <v>0</v>
      </c>
      <c r="O1004" s="15">
        <v>0</v>
      </c>
      <c r="P1004" s="15">
        <v>0</v>
      </c>
    </row>
    <row r="1005" spans="1:16" x14ac:dyDescent="0.25">
      <c r="A1005" s="12">
        <v>35061212</v>
      </c>
      <c r="B1005" s="13" t="s">
        <v>4367</v>
      </c>
      <c r="C1005" s="14" t="s">
        <v>2398</v>
      </c>
      <c r="D1005" s="14" t="s">
        <v>4352</v>
      </c>
      <c r="E1005" s="14" t="s">
        <v>4353</v>
      </c>
      <c r="F1005" s="15">
        <v>1.9984848484848485</v>
      </c>
      <c r="G1005" s="15">
        <v>0</v>
      </c>
      <c r="H1005" s="15">
        <v>0</v>
      </c>
      <c r="I1005" s="15">
        <v>0</v>
      </c>
      <c r="J1005" s="15">
        <v>1.9984848484848488</v>
      </c>
      <c r="K1005" s="15">
        <v>0</v>
      </c>
      <c r="L1005" s="14">
        <v>0</v>
      </c>
      <c r="M1005" s="14">
        <v>0</v>
      </c>
      <c r="N1005" s="15">
        <v>0</v>
      </c>
      <c r="O1005" s="15">
        <v>0</v>
      </c>
      <c r="P1005" s="15">
        <v>0</v>
      </c>
    </row>
    <row r="1006" spans="1:16" x14ac:dyDescent="0.25">
      <c r="A1006" s="12">
        <v>35061213</v>
      </c>
      <c r="B1006" s="13" t="s">
        <v>4368</v>
      </c>
      <c r="C1006" s="14" t="s">
        <v>2398</v>
      </c>
      <c r="D1006" s="14" t="s">
        <v>4352</v>
      </c>
      <c r="E1006" s="14" t="s">
        <v>4353</v>
      </c>
      <c r="F1006" s="15">
        <v>1.4511363636363637</v>
      </c>
      <c r="G1006" s="15">
        <v>0</v>
      </c>
      <c r="H1006" s="15">
        <v>0</v>
      </c>
      <c r="I1006" s="15">
        <v>1.4511363636363632</v>
      </c>
      <c r="J1006" s="15">
        <v>0</v>
      </c>
      <c r="K1006" s="15">
        <v>0</v>
      </c>
      <c r="L1006" s="14">
        <v>0</v>
      </c>
      <c r="M1006" s="14">
        <v>0</v>
      </c>
      <c r="N1006" s="15">
        <v>0</v>
      </c>
      <c r="O1006" s="15">
        <v>0</v>
      </c>
      <c r="P1006" s="15">
        <v>0</v>
      </c>
    </row>
    <row r="1007" spans="1:16" x14ac:dyDescent="0.25">
      <c r="A1007" s="12">
        <v>35373581</v>
      </c>
      <c r="B1007" s="13" t="s">
        <v>4378</v>
      </c>
      <c r="C1007" s="14" t="s">
        <v>4370</v>
      </c>
      <c r="D1007" s="14" t="s">
        <v>4371</v>
      </c>
      <c r="E1007" s="14" t="s">
        <v>4372</v>
      </c>
      <c r="F1007" s="15">
        <v>0.12992424242424241</v>
      </c>
      <c r="G1007" s="15">
        <v>0</v>
      </c>
      <c r="H1007" s="15">
        <v>0</v>
      </c>
      <c r="I1007" s="15">
        <v>0</v>
      </c>
      <c r="J1007" s="15">
        <v>0</v>
      </c>
      <c r="K1007" s="15">
        <v>0</v>
      </c>
      <c r="L1007" s="14">
        <v>0</v>
      </c>
      <c r="M1007" s="14">
        <v>0</v>
      </c>
      <c r="N1007" s="15">
        <v>0</v>
      </c>
      <c r="O1007" s="15">
        <v>0.12992424242424241</v>
      </c>
      <c r="P1007" s="15">
        <v>0</v>
      </c>
    </row>
    <row r="1008" spans="1:16" x14ac:dyDescent="0.25">
      <c r="A1008" s="12">
        <v>35142826</v>
      </c>
      <c r="B1008" s="13" t="s">
        <v>4379</v>
      </c>
      <c r="C1008" s="14" t="s">
        <v>2398</v>
      </c>
      <c r="D1008" s="14" t="s">
        <v>4380</v>
      </c>
      <c r="E1008" s="14" t="s">
        <v>4353</v>
      </c>
      <c r="F1008" s="15">
        <v>1.5931818181818183</v>
      </c>
      <c r="G1008" s="15">
        <v>0</v>
      </c>
      <c r="H1008" s="15">
        <v>0</v>
      </c>
      <c r="I1008" s="15">
        <v>0</v>
      </c>
      <c r="J1008" s="15">
        <v>1.593181818181818</v>
      </c>
      <c r="K1008" s="15">
        <v>0</v>
      </c>
      <c r="L1008" s="14">
        <v>0</v>
      </c>
      <c r="M1008" s="14">
        <v>0</v>
      </c>
      <c r="N1008" s="15">
        <v>0</v>
      </c>
      <c r="O1008" s="15">
        <v>0</v>
      </c>
      <c r="P1008" s="15">
        <v>0</v>
      </c>
    </row>
    <row r="1009" spans="1:16" x14ac:dyDescent="0.25">
      <c r="A1009" s="12">
        <v>35223030</v>
      </c>
      <c r="B1009" s="13" t="s">
        <v>4422</v>
      </c>
      <c r="C1009" s="14" t="s">
        <v>2324</v>
      </c>
      <c r="D1009" s="14" t="s">
        <v>4423</v>
      </c>
      <c r="E1009" s="14" t="s">
        <v>2326</v>
      </c>
      <c r="F1009" s="15">
        <v>0.28352272727272726</v>
      </c>
      <c r="G1009" s="15">
        <v>0</v>
      </c>
      <c r="H1009" s="15">
        <v>0</v>
      </c>
      <c r="I1009" s="15">
        <v>0</v>
      </c>
      <c r="J1009" s="15">
        <v>0</v>
      </c>
      <c r="K1009" s="15">
        <v>0.28352272727272732</v>
      </c>
      <c r="L1009" s="14">
        <v>0</v>
      </c>
      <c r="M1009" s="14">
        <v>0</v>
      </c>
      <c r="N1009" s="15">
        <v>0</v>
      </c>
      <c r="O1009" s="15">
        <v>0</v>
      </c>
      <c r="P1009" s="15">
        <v>0</v>
      </c>
    </row>
    <row r="1010" spans="1:16" x14ac:dyDescent="0.25">
      <c r="A1010" s="12">
        <v>35008479</v>
      </c>
      <c r="B1010" s="13" t="s">
        <v>4424</v>
      </c>
      <c r="C1010" s="14" t="s">
        <v>2291</v>
      </c>
      <c r="D1010" s="14" t="s">
        <v>4426</v>
      </c>
      <c r="E1010" s="14" t="s">
        <v>2293</v>
      </c>
      <c r="F1010" s="15">
        <v>0.31420454545454546</v>
      </c>
      <c r="G1010" s="15">
        <v>0</v>
      </c>
      <c r="H1010" s="15">
        <v>0.3142045454545454</v>
      </c>
      <c r="I1010" s="15">
        <v>0</v>
      </c>
      <c r="J1010" s="15">
        <v>0</v>
      </c>
      <c r="K1010" s="15">
        <v>0</v>
      </c>
      <c r="L1010" s="14">
        <v>0</v>
      </c>
      <c r="M1010" s="14">
        <v>0</v>
      </c>
      <c r="N1010" s="15">
        <v>0</v>
      </c>
      <c r="O1010" s="15">
        <v>0</v>
      </c>
      <c r="P1010" s="15">
        <v>0</v>
      </c>
    </row>
    <row r="1011" spans="1:16" x14ac:dyDescent="0.25">
      <c r="A1011" s="12">
        <v>31286573</v>
      </c>
      <c r="B1011" s="13" t="s">
        <v>4427</v>
      </c>
      <c r="C1011" s="14" t="s">
        <v>131</v>
      </c>
      <c r="D1011" s="14" t="s">
        <v>4428</v>
      </c>
      <c r="E1011" s="14" t="s">
        <v>133</v>
      </c>
      <c r="F1011" s="15">
        <v>0.66136363636363638</v>
      </c>
      <c r="G1011" s="15">
        <v>0</v>
      </c>
      <c r="H1011" s="15">
        <v>0.66136363636363638</v>
      </c>
      <c r="I1011" s="15">
        <v>0</v>
      </c>
      <c r="J1011" s="15">
        <v>0</v>
      </c>
      <c r="K1011" s="15">
        <v>0</v>
      </c>
      <c r="L1011" s="14">
        <v>0</v>
      </c>
      <c r="M1011" s="14">
        <v>0</v>
      </c>
      <c r="N1011" s="15">
        <v>0</v>
      </c>
      <c r="O1011" s="15">
        <v>0</v>
      </c>
      <c r="P1011" s="15">
        <v>0</v>
      </c>
    </row>
    <row r="1012" spans="1:16" x14ac:dyDescent="0.25">
      <c r="A1012" s="12">
        <v>35333500</v>
      </c>
      <c r="B1012" s="13" t="s">
        <v>4456</v>
      </c>
      <c r="C1012" s="14" t="s">
        <v>2295</v>
      </c>
      <c r="D1012" s="14" t="s">
        <v>4457</v>
      </c>
      <c r="E1012" s="14" t="s">
        <v>2297</v>
      </c>
      <c r="F1012" s="15">
        <v>1.7100378787878787</v>
      </c>
      <c r="G1012" s="15">
        <v>0</v>
      </c>
      <c r="H1012" s="15">
        <v>0</v>
      </c>
      <c r="I1012" s="15">
        <v>0</v>
      </c>
      <c r="J1012" s="15">
        <v>0</v>
      </c>
      <c r="K1012" s="15">
        <v>0</v>
      </c>
      <c r="L1012" s="14">
        <v>0</v>
      </c>
      <c r="M1012" s="14">
        <v>0</v>
      </c>
      <c r="N1012" s="15">
        <v>1.7100378787878787</v>
      </c>
      <c r="O1012" s="15">
        <v>0</v>
      </c>
      <c r="P1012" s="15">
        <v>0</v>
      </c>
    </row>
    <row r="1013" spans="1:16" x14ac:dyDescent="0.25">
      <c r="A1013" s="12">
        <v>35333502</v>
      </c>
      <c r="B1013" s="13" t="s">
        <v>4459</v>
      </c>
      <c r="C1013" s="14" t="s">
        <v>2295</v>
      </c>
      <c r="D1013" s="14" t="s">
        <v>4457</v>
      </c>
      <c r="E1013" s="14" t="s">
        <v>2297</v>
      </c>
      <c r="F1013" s="15">
        <v>1.7399621212121212</v>
      </c>
      <c r="G1013" s="15">
        <v>0</v>
      </c>
      <c r="H1013" s="15">
        <v>0</v>
      </c>
      <c r="I1013" s="15">
        <v>0</v>
      </c>
      <c r="J1013" s="15">
        <v>0</v>
      </c>
      <c r="K1013" s="15">
        <v>0</v>
      </c>
      <c r="L1013" s="14">
        <v>0</v>
      </c>
      <c r="M1013" s="14">
        <v>0</v>
      </c>
      <c r="N1013" s="15">
        <v>1.7399621212121212</v>
      </c>
      <c r="O1013" s="15">
        <v>0</v>
      </c>
      <c r="P1013" s="15">
        <v>0</v>
      </c>
    </row>
    <row r="1014" spans="1:16" x14ac:dyDescent="0.25">
      <c r="A1014" s="12">
        <v>35333503</v>
      </c>
      <c r="B1014" s="13" t="s">
        <v>4460</v>
      </c>
      <c r="C1014" s="14" t="s">
        <v>2295</v>
      </c>
      <c r="D1014" s="14" t="s">
        <v>4457</v>
      </c>
      <c r="E1014" s="14" t="s">
        <v>2297</v>
      </c>
      <c r="F1014" s="15">
        <v>1.4399621212121212</v>
      </c>
      <c r="G1014" s="15">
        <v>0</v>
      </c>
      <c r="H1014" s="15">
        <v>0</v>
      </c>
      <c r="I1014" s="15">
        <v>0</v>
      </c>
      <c r="J1014" s="15">
        <v>0</v>
      </c>
      <c r="K1014" s="15">
        <v>0</v>
      </c>
      <c r="L1014" s="14">
        <v>0</v>
      </c>
      <c r="M1014" s="14">
        <v>1.4399621212121212</v>
      </c>
      <c r="N1014" s="15">
        <v>0</v>
      </c>
      <c r="O1014" s="15">
        <v>0</v>
      </c>
      <c r="P1014" s="15">
        <v>0</v>
      </c>
    </row>
    <row r="1015" spans="1:16" x14ac:dyDescent="0.25">
      <c r="A1015" s="12">
        <v>35333505</v>
      </c>
      <c r="B1015" s="13" t="s">
        <v>4462</v>
      </c>
      <c r="C1015" s="14" t="s">
        <v>2295</v>
      </c>
      <c r="D1015" s="14" t="s">
        <v>4457</v>
      </c>
      <c r="E1015" s="14" t="s">
        <v>2297</v>
      </c>
      <c r="F1015" s="15">
        <v>0.85</v>
      </c>
      <c r="G1015" s="15">
        <v>0</v>
      </c>
      <c r="H1015" s="15">
        <v>0</v>
      </c>
      <c r="I1015" s="15">
        <v>0</v>
      </c>
      <c r="J1015" s="15">
        <v>0</v>
      </c>
      <c r="K1015" s="15">
        <v>0</v>
      </c>
      <c r="L1015" s="14">
        <v>0</v>
      </c>
      <c r="M1015" s="14">
        <v>0</v>
      </c>
      <c r="N1015" s="15">
        <v>0.85</v>
      </c>
      <c r="O1015" s="15">
        <v>0</v>
      </c>
      <c r="P1015" s="15">
        <v>0</v>
      </c>
    </row>
    <row r="1016" spans="1:16" x14ac:dyDescent="0.25">
      <c r="A1016" s="12">
        <v>35333506</v>
      </c>
      <c r="B1016" s="13" t="s">
        <v>4463</v>
      </c>
      <c r="C1016" s="14" t="s">
        <v>2295</v>
      </c>
      <c r="D1016" s="14" t="s">
        <v>4457</v>
      </c>
      <c r="E1016" s="14" t="s">
        <v>2297</v>
      </c>
      <c r="F1016" s="15">
        <v>1.7600378787878788</v>
      </c>
      <c r="G1016" s="15">
        <v>0</v>
      </c>
      <c r="H1016" s="15">
        <v>0</v>
      </c>
      <c r="I1016" s="15">
        <v>0</v>
      </c>
      <c r="J1016" s="15">
        <v>0</v>
      </c>
      <c r="K1016" s="15">
        <v>0</v>
      </c>
      <c r="L1016" s="14">
        <v>0</v>
      </c>
      <c r="M1016" s="14">
        <v>0</v>
      </c>
      <c r="N1016" s="15">
        <v>1.7600378787878788</v>
      </c>
      <c r="O1016" s="15">
        <v>0</v>
      </c>
      <c r="P1016" s="15">
        <v>0</v>
      </c>
    </row>
    <row r="1017" spans="1:16" x14ac:dyDescent="0.25">
      <c r="A1017" s="12">
        <v>35333507</v>
      </c>
      <c r="B1017" s="13" t="s">
        <v>4464</v>
      </c>
      <c r="C1017" s="14" t="s">
        <v>2295</v>
      </c>
      <c r="D1017" s="14" t="s">
        <v>4457</v>
      </c>
      <c r="E1017" s="14" t="s">
        <v>2297</v>
      </c>
      <c r="F1017" s="15">
        <v>1.4</v>
      </c>
      <c r="G1017" s="15">
        <v>0</v>
      </c>
      <c r="H1017" s="15">
        <v>0</v>
      </c>
      <c r="I1017" s="15">
        <v>0</v>
      </c>
      <c r="J1017" s="15">
        <v>0</v>
      </c>
      <c r="K1017" s="15">
        <v>0</v>
      </c>
      <c r="L1017" s="14">
        <v>0</v>
      </c>
      <c r="M1017" s="14">
        <v>0</v>
      </c>
      <c r="N1017" s="15">
        <v>1.4</v>
      </c>
      <c r="O1017" s="15">
        <v>0</v>
      </c>
      <c r="P1017" s="15">
        <v>0</v>
      </c>
    </row>
    <row r="1018" spans="1:16" x14ac:dyDescent="0.25">
      <c r="A1018" s="12">
        <v>35333508</v>
      </c>
      <c r="B1018" s="13" t="s">
        <v>4465</v>
      </c>
      <c r="C1018" s="14" t="s">
        <v>2295</v>
      </c>
      <c r="D1018" s="14" t="s">
        <v>4457</v>
      </c>
      <c r="E1018" s="14" t="s">
        <v>2297</v>
      </c>
      <c r="F1018" s="15">
        <v>1.5100378787878788</v>
      </c>
      <c r="G1018" s="15">
        <v>0</v>
      </c>
      <c r="H1018" s="15">
        <v>0</v>
      </c>
      <c r="I1018" s="15">
        <v>0</v>
      </c>
      <c r="J1018" s="15">
        <v>0</v>
      </c>
      <c r="K1018" s="15">
        <v>0</v>
      </c>
      <c r="L1018" s="14">
        <v>0</v>
      </c>
      <c r="M1018" s="14">
        <v>0</v>
      </c>
      <c r="N1018" s="15">
        <v>1.5100378787878788</v>
      </c>
      <c r="O1018" s="15">
        <v>0</v>
      </c>
      <c r="P1018" s="15">
        <v>0</v>
      </c>
    </row>
    <row r="1019" spans="1:16" x14ac:dyDescent="0.25">
      <c r="A1019" s="12">
        <v>35333509</v>
      </c>
      <c r="B1019" s="13" t="s">
        <v>4466</v>
      </c>
      <c r="C1019" s="14" t="s">
        <v>2295</v>
      </c>
      <c r="D1019" s="14" t="s">
        <v>4457</v>
      </c>
      <c r="E1019" s="14" t="s">
        <v>2297</v>
      </c>
      <c r="F1019" s="15">
        <v>1.4100378787878789</v>
      </c>
      <c r="G1019" s="15">
        <v>0</v>
      </c>
      <c r="H1019" s="15">
        <v>0</v>
      </c>
      <c r="I1019" s="15">
        <v>0</v>
      </c>
      <c r="J1019" s="15">
        <v>0</v>
      </c>
      <c r="K1019" s="15">
        <v>0</v>
      </c>
      <c r="L1019" s="14">
        <v>0</v>
      </c>
      <c r="M1019" s="14">
        <v>0</v>
      </c>
      <c r="N1019" s="15">
        <v>1.4100378787878789</v>
      </c>
      <c r="O1019" s="15">
        <v>0</v>
      </c>
      <c r="P1019" s="15">
        <v>0</v>
      </c>
    </row>
    <row r="1020" spans="1:16" x14ac:dyDescent="0.25">
      <c r="A1020" s="12">
        <v>35333510</v>
      </c>
      <c r="B1020" s="13" t="s">
        <v>4467</v>
      </c>
      <c r="C1020" s="14" t="s">
        <v>2295</v>
      </c>
      <c r="D1020" s="14" t="s">
        <v>4457</v>
      </c>
      <c r="E1020" s="14" t="s">
        <v>2297</v>
      </c>
      <c r="F1020" s="15">
        <v>0.63996212121212126</v>
      </c>
      <c r="G1020" s="15">
        <v>0</v>
      </c>
      <c r="H1020" s="15">
        <v>0</v>
      </c>
      <c r="I1020" s="15">
        <v>0</v>
      </c>
      <c r="J1020" s="15">
        <v>0</v>
      </c>
      <c r="K1020" s="15">
        <v>0</v>
      </c>
      <c r="L1020" s="14">
        <v>0</v>
      </c>
      <c r="M1020" s="14">
        <v>0</v>
      </c>
      <c r="N1020" s="15">
        <v>0.63996212121212126</v>
      </c>
      <c r="O1020" s="15">
        <v>0</v>
      </c>
      <c r="P1020" s="15">
        <v>0</v>
      </c>
    </row>
    <row r="1021" spans="1:16" x14ac:dyDescent="0.25">
      <c r="A1021" s="12">
        <v>35334231</v>
      </c>
      <c r="B1021" s="13" t="s">
        <v>4468</v>
      </c>
      <c r="C1021" s="14" t="s">
        <v>2295</v>
      </c>
      <c r="D1021" s="14" t="s">
        <v>4457</v>
      </c>
      <c r="E1021" s="14" t="s">
        <v>2297</v>
      </c>
      <c r="F1021" s="15">
        <v>1.3</v>
      </c>
      <c r="G1021" s="15">
        <v>0</v>
      </c>
      <c r="H1021" s="15">
        <v>0</v>
      </c>
      <c r="I1021" s="15">
        <v>0</v>
      </c>
      <c r="J1021" s="15">
        <v>0</v>
      </c>
      <c r="K1021" s="15">
        <v>0</v>
      </c>
      <c r="L1021" s="14">
        <v>0</v>
      </c>
      <c r="M1021" s="14">
        <v>0</v>
      </c>
      <c r="N1021" s="15">
        <v>1.3</v>
      </c>
      <c r="O1021" s="15">
        <v>0</v>
      </c>
      <c r="P1021" s="15">
        <v>0</v>
      </c>
    </row>
    <row r="1022" spans="1:16" x14ac:dyDescent="0.25">
      <c r="A1022" s="12">
        <v>35334233</v>
      </c>
      <c r="B1022" s="13" t="s">
        <v>4470</v>
      </c>
      <c r="C1022" s="14" t="s">
        <v>2295</v>
      </c>
      <c r="D1022" s="14" t="s">
        <v>4457</v>
      </c>
      <c r="E1022" s="14" t="s">
        <v>2297</v>
      </c>
      <c r="F1022" s="15">
        <v>1.4899621212121212</v>
      </c>
      <c r="G1022" s="15">
        <v>0</v>
      </c>
      <c r="H1022" s="15">
        <v>0</v>
      </c>
      <c r="I1022" s="15">
        <v>0</v>
      </c>
      <c r="J1022" s="15">
        <v>0</v>
      </c>
      <c r="K1022" s="15">
        <v>0</v>
      </c>
      <c r="L1022" s="14">
        <v>0</v>
      </c>
      <c r="M1022" s="14">
        <v>0</v>
      </c>
      <c r="N1022" s="15">
        <v>1.4899621212121212</v>
      </c>
      <c r="O1022" s="15">
        <v>0</v>
      </c>
      <c r="P1022" s="15">
        <v>0</v>
      </c>
    </row>
    <row r="1023" spans="1:16" x14ac:dyDescent="0.25">
      <c r="A1023" s="12">
        <v>35314415</v>
      </c>
      <c r="B1023" s="13" t="s">
        <v>4473</v>
      </c>
      <c r="C1023" s="14" t="s">
        <v>2295</v>
      </c>
      <c r="D1023" s="14" t="s">
        <v>4457</v>
      </c>
      <c r="E1023" s="14" t="s">
        <v>2297</v>
      </c>
      <c r="F1023" s="15">
        <v>3.9962121212121213E-2</v>
      </c>
      <c r="G1023" s="15">
        <v>0</v>
      </c>
      <c r="H1023" s="15">
        <v>0</v>
      </c>
      <c r="I1023" s="15">
        <v>0</v>
      </c>
      <c r="J1023" s="15">
        <v>0</v>
      </c>
      <c r="K1023" s="15">
        <v>0</v>
      </c>
      <c r="L1023" s="14">
        <v>0</v>
      </c>
      <c r="M1023" s="14">
        <v>3.9962121212121213E-2</v>
      </c>
      <c r="N1023" s="15">
        <v>0</v>
      </c>
      <c r="O1023" s="15">
        <v>0</v>
      </c>
      <c r="P1023" s="15">
        <v>0</v>
      </c>
    </row>
    <row r="1024" spans="1:16" x14ac:dyDescent="0.25">
      <c r="A1024" s="12">
        <v>35314416</v>
      </c>
      <c r="B1024" s="13" t="s">
        <v>4474</v>
      </c>
      <c r="C1024" s="14" t="s">
        <v>2295</v>
      </c>
      <c r="D1024" s="14" t="s">
        <v>4457</v>
      </c>
      <c r="E1024" s="14" t="s">
        <v>2297</v>
      </c>
      <c r="F1024" s="15">
        <v>0.31003787878787881</v>
      </c>
      <c r="G1024" s="15">
        <v>0</v>
      </c>
      <c r="H1024" s="15">
        <v>0</v>
      </c>
      <c r="I1024" s="15">
        <v>0</v>
      </c>
      <c r="J1024" s="15">
        <v>0</v>
      </c>
      <c r="K1024" s="15">
        <v>0</v>
      </c>
      <c r="L1024" s="14">
        <v>0</v>
      </c>
      <c r="M1024" s="14">
        <v>0</v>
      </c>
      <c r="N1024" s="15">
        <v>0.31003787878787881</v>
      </c>
      <c r="O1024" s="15">
        <v>0</v>
      </c>
      <c r="P1024" s="15">
        <v>0</v>
      </c>
    </row>
    <row r="1025" spans="1:16" x14ac:dyDescent="0.25">
      <c r="A1025" s="12">
        <v>35023687</v>
      </c>
      <c r="B1025" s="13" t="s">
        <v>4475</v>
      </c>
      <c r="C1025" s="14" t="s">
        <v>4476</v>
      </c>
      <c r="D1025" s="14" t="s">
        <v>4477</v>
      </c>
      <c r="E1025" s="14" t="s">
        <v>4478</v>
      </c>
      <c r="F1025" s="15">
        <v>1.334090909090909</v>
      </c>
      <c r="G1025" s="15">
        <v>0</v>
      </c>
      <c r="H1025" s="15">
        <v>1.334090909090909</v>
      </c>
      <c r="I1025" s="15">
        <v>0</v>
      </c>
      <c r="J1025" s="15">
        <v>0</v>
      </c>
      <c r="K1025" s="15">
        <v>0</v>
      </c>
      <c r="L1025" s="14">
        <v>0</v>
      </c>
      <c r="M1025" s="14">
        <v>0</v>
      </c>
      <c r="N1025" s="15">
        <v>0</v>
      </c>
      <c r="O1025" s="15">
        <v>0</v>
      </c>
      <c r="P1025" s="15">
        <v>0</v>
      </c>
    </row>
    <row r="1026" spans="1:16" x14ac:dyDescent="0.25">
      <c r="A1026" s="12">
        <v>35052731</v>
      </c>
      <c r="B1026" s="13" t="s">
        <v>4479</v>
      </c>
      <c r="C1026" s="14" t="s">
        <v>262</v>
      </c>
      <c r="D1026" s="14" t="s">
        <v>4480</v>
      </c>
      <c r="E1026" s="14" t="s">
        <v>264</v>
      </c>
      <c r="F1026" s="15">
        <v>1.3825757575757576</v>
      </c>
      <c r="G1026" s="15">
        <v>0</v>
      </c>
      <c r="H1026" s="15">
        <v>0</v>
      </c>
      <c r="I1026" s="15">
        <v>0</v>
      </c>
      <c r="J1026" s="15">
        <v>0.57916666666666672</v>
      </c>
      <c r="K1026" s="15">
        <v>0.80340909090909085</v>
      </c>
      <c r="L1026" s="14">
        <v>0</v>
      </c>
      <c r="M1026" s="14">
        <v>0</v>
      </c>
      <c r="N1026" s="15">
        <v>0</v>
      </c>
      <c r="O1026" s="15">
        <v>0</v>
      </c>
      <c r="P1026" s="15">
        <v>0</v>
      </c>
    </row>
    <row r="1027" spans="1:16" x14ac:dyDescent="0.25">
      <c r="A1027" s="12">
        <v>35113950</v>
      </c>
      <c r="B1027" s="13" t="s">
        <v>4481</v>
      </c>
      <c r="C1027" s="14" t="s">
        <v>262</v>
      </c>
      <c r="D1027" s="14" t="s">
        <v>4480</v>
      </c>
      <c r="E1027" s="14" t="s">
        <v>264</v>
      </c>
      <c r="F1027" s="15">
        <v>3.4441287878787881</v>
      </c>
      <c r="G1027" s="15">
        <v>0</v>
      </c>
      <c r="H1027" s="15">
        <v>0</v>
      </c>
      <c r="I1027" s="15">
        <v>0</v>
      </c>
      <c r="J1027" s="15">
        <v>0</v>
      </c>
      <c r="K1027" s="15">
        <v>3.3187499999999996</v>
      </c>
      <c r="L1027" s="14">
        <v>0.12537878787878842</v>
      </c>
      <c r="M1027" s="14">
        <v>-5.5511151231257827E-16</v>
      </c>
      <c r="N1027" s="15">
        <v>0</v>
      </c>
      <c r="O1027" s="15">
        <v>0</v>
      </c>
      <c r="P1027" s="15">
        <v>0</v>
      </c>
    </row>
    <row r="1028" spans="1:16" x14ac:dyDescent="0.25">
      <c r="A1028" s="12">
        <v>35113951</v>
      </c>
      <c r="B1028" s="13" t="s">
        <v>4482</v>
      </c>
      <c r="C1028" s="14" t="s">
        <v>262</v>
      </c>
      <c r="D1028" s="14" t="s">
        <v>4480</v>
      </c>
      <c r="E1028" s="14" t="s">
        <v>264</v>
      </c>
      <c r="F1028" s="15">
        <v>2.3515151515151516</v>
      </c>
      <c r="G1028" s="15">
        <v>0</v>
      </c>
      <c r="H1028" s="15">
        <v>0</v>
      </c>
      <c r="I1028" s="15">
        <v>0</v>
      </c>
      <c r="J1028" s="15">
        <v>0</v>
      </c>
      <c r="K1028" s="15">
        <v>2.3515151515151516</v>
      </c>
      <c r="L1028" s="14">
        <v>0</v>
      </c>
      <c r="M1028" s="14">
        <v>0</v>
      </c>
      <c r="N1028" s="15">
        <v>0</v>
      </c>
      <c r="O1028" s="15">
        <v>0</v>
      </c>
      <c r="P1028" s="15">
        <v>0</v>
      </c>
    </row>
    <row r="1029" spans="1:16" x14ac:dyDescent="0.25">
      <c r="A1029" s="12">
        <v>35254240</v>
      </c>
      <c r="B1029" s="13" t="s">
        <v>4483</v>
      </c>
      <c r="C1029" s="14" t="s">
        <v>2291</v>
      </c>
      <c r="D1029" s="14" t="s">
        <v>4484</v>
      </c>
      <c r="E1029" s="14" t="s">
        <v>2293</v>
      </c>
      <c r="F1029" s="15">
        <v>2.1251893939393938</v>
      </c>
      <c r="G1029" s="15">
        <v>0</v>
      </c>
      <c r="H1029" s="15">
        <v>0</v>
      </c>
      <c r="I1029" s="15">
        <v>0</v>
      </c>
      <c r="J1029" s="15">
        <v>0</v>
      </c>
      <c r="K1029" s="15">
        <v>0</v>
      </c>
      <c r="L1029" s="14">
        <v>0</v>
      </c>
      <c r="M1029" s="14">
        <v>0</v>
      </c>
      <c r="N1029" s="15">
        <v>0</v>
      </c>
      <c r="O1029" s="15">
        <v>2.1251893939393938</v>
      </c>
      <c r="P1029" s="15">
        <v>0</v>
      </c>
    </row>
    <row r="1030" spans="1:16" x14ac:dyDescent="0.25">
      <c r="A1030" s="12">
        <v>35254241</v>
      </c>
      <c r="B1030" s="13" t="s">
        <v>4485</v>
      </c>
      <c r="C1030" s="14" t="s">
        <v>2291</v>
      </c>
      <c r="D1030" s="14" t="s">
        <v>4484</v>
      </c>
      <c r="E1030" s="14" t="s">
        <v>2293</v>
      </c>
      <c r="F1030" s="15">
        <v>2.824810606060606</v>
      </c>
      <c r="G1030" s="15">
        <v>0</v>
      </c>
      <c r="H1030" s="15">
        <v>0</v>
      </c>
      <c r="I1030" s="15">
        <v>0</v>
      </c>
      <c r="J1030" s="15">
        <v>0</v>
      </c>
      <c r="K1030" s="15">
        <v>0</v>
      </c>
      <c r="L1030" s="14">
        <v>0</v>
      </c>
      <c r="M1030" s="14">
        <v>0</v>
      </c>
      <c r="N1030" s="15">
        <v>0</v>
      </c>
      <c r="O1030" s="15">
        <v>2.824810606060606</v>
      </c>
      <c r="P1030" s="15">
        <v>0</v>
      </c>
    </row>
    <row r="1031" spans="1:16" x14ac:dyDescent="0.25">
      <c r="A1031" s="12">
        <v>35278090</v>
      </c>
      <c r="B1031" s="13" t="s">
        <v>4486</v>
      </c>
      <c r="C1031" s="14" t="s">
        <v>2291</v>
      </c>
      <c r="D1031" s="14" t="s">
        <v>4484</v>
      </c>
      <c r="E1031" s="14" t="s">
        <v>2293</v>
      </c>
      <c r="F1031" s="15">
        <v>2.8490000000000002</v>
      </c>
      <c r="G1031" s="15">
        <v>0</v>
      </c>
      <c r="H1031" s="15">
        <v>0</v>
      </c>
      <c r="I1031" s="15">
        <v>0</v>
      </c>
      <c r="J1031" s="15">
        <v>0</v>
      </c>
      <c r="K1031" s="15">
        <v>0</v>
      </c>
      <c r="L1031" s="14">
        <v>0</v>
      </c>
      <c r="M1031" s="14">
        <v>0</v>
      </c>
      <c r="N1031" s="15">
        <v>0</v>
      </c>
      <c r="O1031" s="15">
        <v>2.8490000000000002</v>
      </c>
      <c r="P1031" s="15">
        <v>0</v>
      </c>
    </row>
    <row r="1032" spans="1:16" x14ac:dyDescent="0.25">
      <c r="A1032" s="12">
        <v>35277933</v>
      </c>
      <c r="B1032" s="13" t="s">
        <v>4487</v>
      </c>
      <c r="C1032" s="14" t="s">
        <v>2291</v>
      </c>
      <c r="D1032" s="14" t="s">
        <v>4484</v>
      </c>
      <c r="E1032" s="14" t="s">
        <v>2293</v>
      </c>
      <c r="F1032" s="15">
        <v>2.1035984848484848</v>
      </c>
      <c r="G1032" s="15">
        <v>0</v>
      </c>
      <c r="H1032" s="15">
        <v>0</v>
      </c>
      <c r="I1032" s="15">
        <v>0</v>
      </c>
      <c r="J1032" s="15">
        <v>0</v>
      </c>
      <c r="K1032" s="15">
        <v>0</v>
      </c>
      <c r="L1032" s="14">
        <v>0</v>
      </c>
      <c r="M1032" s="14">
        <v>0</v>
      </c>
      <c r="N1032" s="15">
        <v>0</v>
      </c>
      <c r="O1032" s="15">
        <v>2.1035984848484848</v>
      </c>
      <c r="P1032" s="15">
        <v>0</v>
      </c>
    </row>
    <row r="1033" spans="1:16" x14ac:dyDescent="0.25">
      <c r="A1033" s="12">
        <v>35277934</v>
      </c>
      <c r="B1033" s="13" t="s">
        <v>4488</v>
      </c>
      <c r="C1033" s="14" t="s">
        <v>2291</v>
      </c>
      <c r="D1033" s="14" t="s">
        <v>4484</v>
      </c>
      <c r="E1033" s="14" t="s">
        <v>2293</v>
      </c>
      <c r="F1033" s="15">
        <v>2.1282196969696972</v>
      </c>
      <c r="G1033" s="15">
        <v>0</v>
      </c>
      <c r="H1033" s="15">
        <v>0</v>
      </c>
      <c r="I1033" s="15">
        <v>0</v>
      </c>
      <c r="J1033" s="15">
        <v>0</v>
      </c>
      <c r="K1033" s="15">
        <v>0</v>
      </c>
      <c r="L1033" s="14">
        <v>0</v>
      </c>
      <c r="M1033" s="14">
        <v>0</v>
      </c>
      <c r="N1033" s="15">
        <v>0</v>
      </c>
      <c r="O1033" s="15">
        <v>2.1282196969696972</v>
      </c>
      <c r="P1033" s="15">
        <v>0</v>
      </c>
    </row>
    <row r="1034" spans="1:16" x14ac:dyDescent="0.25">
      <c r="A1034" s="12">
        <v>35277935</v>
      </c>
      <c r="B1034" s="13" t="s">
        <v>4489</v>
      </c>
      <c r="C1034" s="14" t="s">
        <v>2291</v>
      </c>
      <c r="D1034" s="14" t="s">
        <v>4484</v>
      </c>
      <c r="E1034" s="14" t="s">
        <v>2293</v>
      </c>
      <c r="F1034" s="15">
        <v>8.9393939393939401E-2</v>
      </c>
      <c r="G1034" s="15">
        <v>0</v>
      </c>
      <c r="H1034" s="15">
        <v>0</v>
      </c>
      <c r="I1034" s="15">
        <v>0</v>
      </c>
      <c r="J1034" s="15">
        <v>0</v>
      </c>
      <c r="K1034" s="15">
        <v>0</v>
      </c>
      <c r="L1034" s="14">
        <v>0</v>
      </c>
      <c r="M1034" s="14">
        <v>8.9393939393939401E-2</v>
      </c>
      <c r="N1034" s="15">
        <v>0</v>
      </c>
      <c r="O1034" s="15">
        <v>0</v>
      </c>
      <c r="P1034" s="15">
        <v>0</v>
      </c>
    </row>
    <row r="1035" spans="1:16" x14ac:dyDescent="0.25">
      <c r="A1035" s="12">
        <v>35066745</v>
      </c>
      <c r="B1035" s="13" t="s">
        <v>4490</v>
      </c>
      <c r="C1035" s="14" t="s">
        <v>233</v>
      </c>
      <c r="D1035" s="14" t="s">
        <v>256</v>
      </c>
      <c r="E1035" s="14" t="s">
        <v>235</v>
      </c>
      <c r="F1035" s="15">
        <v>1.6856060606060606</v>
      </c>
      <c r="G1035" s="15">
        <v>0</v>
      </c>
      <c r="H1035" s="15">
        <v>1.6856060606060612</v>
      </c>
      <c r="I1035" s="15">
        <v>0</v>
      </c>
      <c r="J1035" s="15">
        <v>0</v>
      </c>
      <c r="K1035" s="15">
        <v>0</v>
      </c>
      <c r="L1035" s="14">
        <v>0</v>
      </c>
      <c r="M1035" s="14">
        <v>0</v>
      </c>
      <c r="N1035" s="15">
        <v>0</v>
      </c>
      <c r="O1035" s="15">
        <v>0</v>
      </c>
      <c r="P1035" s="15">
        <v>0</v>
      </c>
    </row>
    <row r="1036" spans="1:16" x14ac:dyDescent="0.25">
      <c r="A1036" s="12">
        <v>31082394</v>
      </c>
      <c r="B1036" s="13" t="s">
        <v>4532</v>
      </c>
      <c r="C1036" s="14" t="s">
        <v>1557</v>
      </c>
      <c r="D1036" s="14"/>
      <c r="E1036" s="14" t="s">
        <v>1559</v>
      </c>
      <c r="F1036" s="15">
        <v>0.28143939393939393</v>
      </c>
      <c r="G1036" s="15">
        <v>0.28143939393939393</v>
      </c>
      <c r="H1036" s="15">
        <v>0</v>
      </c>
      <c r="I1036" s="15">
        <v>0</v>
      </c>
      <c r="J1036" s="15">
        <v>0</v>
      </c>
      <c r="K1036" s="15">
        <v>0</v>
      </c>
      <c r="L1036" s="14">
        <v>0</v>
      </c>
      <c r="M1036" s="14">
        <v>0</v>
      </c>
      <c r="N1036" s="15">
        <v>0</v>
      </c>
      <c r="O1036" s="15">
        <v>0</v>
      </c>
      <c r="P1036" s="15">
        <v>0</v>
      </c>
    </row>
    <row r="1037" spans="1:16" x14ac:dyDescent="0.25">
      <c r="A1037" s="12">
        <v>31095523</v>
      </c>
      <c r="B1037" s="13" t="s">
        <v>4533</v>
      </c>
      <c r="C1037" s="14" t="s">
        <v>4534</v>
      </c>
      <c r="D1037" s="14"/>
      <c r="E1037" s="14" t="s">
        <v>4535</v>
      </c>
      <c r="F1037" s="15">
        <v>0.34810606060606059</v>
      </c>
      <c r="G1037" s="15">
        <v>0.34810606060606059</v>
      </c>
      <c r="H1037" s="15">
        <v>0</v>
      </c>
      <c r="I1037" s="15">
        <v>0</v>
      </c>
      <c r="J1037" s="15">
        <v>0</v>
      </c>
      <c r="K1037" s="15">
        <v>0</v>
      </c>
      <c r="L1037" s="14">
        <v>0</v>
      </c>
      <c r="M1037" s="14">
        <v>0</v>
      </c>
      <c r="N1037" s="15">
        <v>0</v>
      </c>
      <c r="O1037" s="15">
        <v>0</v>
      </c>
      <c r="P1037" s="15">
        <v>0</v>
      </c>
    </row>
    <row r="1038" spans="1:16" x14ac:dyDescent="0.25">
      <c r="A1038" s="12">
        <v>31132867</v>
      </c>
      <c r="B1038" s="13" t="s">
        <v>4536</v>
      </c>
      <c r="C1038" s="14" t="s">
        <v>3950</v>
      </c>
      <c r="D1038" s="14"/>
      <c r="E1038" s="14" t="s">
        <v>3952</v>
      </c>
      <c r="F1038" s="15">
        <v>0.87840909090909092</v>
      </c>
      <c r="G1038" s="15">
        <v>0.87840909090909092</v>
      </c>
      <c r="H1038" s="15">
        <v>0</v>
      </c>
      <c r="I1038" s="15">
        <v>0</v>
      </c>
      <c r="J1038" s="15">
        <v>0</v>
      </c>
      <c r="K1038" s="15">
        <v>0</v>
      </c>
      <c r="L1038" s="14">
        <v>0</v>
      </c>
      <c r="M1038" s="14">
        <v>0</v>
      </c>
      <c r="N1038" s="15">
        <v>0</v>
      </c>
      <c r="O1038" s="15">
        <v>0</v>
      </c>
      <c r="P1038" s="15">
        <v>0</v>
      </c>
    </row>
    <row r="1039" spans="1:16" x14ac:dyDescent="0.25">
      <c r="A1039" s="12">
        <v>31169728</v>
      </c>
      <c r="B1039" s="13" t="s">
        <v>4537</v>
      </c>
      <c r="C1039" s="14" t="s">
        <v>3416</v>
      </c>
      <c r="D1039" s="14"/>
      <c r="E1039" s="14" t="s">
        <v>3418</v>
      </c>
      <c r="F1039" s="15">
        <v>0.95</v>
      </c>
      <c r="G1039" s="15">
        <v>0.95</v>
      </c>
      <c r="H1039" s="15">
        <v>0</v>
      </c>
      <c r="I1039" s="15">
        <v>0</v>
      </c>
      <c r="J1039" s="15">
        <v>0</v>
      </c>
      <c r="K1039" s="15">
        <v>0</v>
      </c>
      <c r="L1039" s="14">
        <v>0</v>
      </c>
      <c r="M1039" s="14">
        <v>0</v>
      </c>
      <c r="N1039" s="15">
        <v>0</v>
      </c>
      <c r="O1039" s="15">
        <v>0</v>
      </c>
      <c r="P1039" s="15">
        <v>0</v>
      </c>
    </row>
    <row r="1040" spans="1:16" x14ac:dyDescent="0.25">
      <c r="A1040" s="12">
        <v>31169729</v>
      </c>
      <c r="B1040" s="13" t="s">
        <v>4538</v>
      </c>
      <c r="C1040" s="14" t="s">
        <v>4539</v>
      </c>
      <c r="D1040" s="14"/>
      <c r="E1040" s="14" t="s">
        <v>4540</v>
      </c>
      <c r="F1040" s="15">
        <v>0.78996212121212117</v>
      </c>
      <c r="G1040" s="15">
        <v>0.78996212121212117</v>
      </c>
      <c r="H1040" s="15">
        <v>0</v>
      </c>
      <c r="I1040" s="15">
        <v>0</v>
      </c>
      <c r="J1040" s="15">
        <v>0</v>
      </c>
      <c r="K1040" s="15">
        <v>0</v>
      </c>
      <c r="L1040" s="14">
        <v>0</v>
      </c>
      <c r="M1040" s="14">
        <v>0</v>
      </c>
      <c r="N1040" s="15">
        <v>0</v>
      </c>
      <c r="O1040" s="15">
        <v>0</v>
      </c>
      <c r="P1040" s="15">
        <v>0</v>
      </c>
    </row>
    <row r="1041" spans="1:16" x14ac:dyDescent="0.25">
      <c r="A1041" s="12">
        <v>31204706</v>
      </c>
      <c r="B1041" s="13" t="s">
        <v>4541</v>
      </c>
      <c r="C1041" s="14" t="s">
        <v>4543</v>
      </c>
      <c r="D1041" s="14"/>
      <c r="E1041" s="14" t="s">
        <v>4544</v>
      </c>
      <c r="F1041" s="15">
        <v>0.30549242424242423</v>
      </c>
      <c r="G1041" s="15">
        <v>0.30549242424242423</v>
      </c>
      <c r="H1041" s="15">
        <v>0</v>
      </c>
      <c r="I1041" s="15">
        <v>0</v>
      </c>
      <c r="J1041" s="15">
        <v>0</v>
      </c>
      <c r="K1041" s="15">
        <v>0</v>
      </c>
      <c r="L1041" s="14">
        <v>0</v>
      </c>
      <c r="M1041" s="14">
        <v>0</v>
      </c>
      <c r="N1041" s="15">
        <v>0</v>
      </c>
      <c r="O1041" s="15">
        <v>0</v>
      </c>
      <c r="P1041" s="15">
        <v>0</v>
      </c>
    </row>
    <row r="1042" spans="1:16" x14ac:dyDescent="0.25">
      <c r="A1042" s="12">
        <v>31205198</v>
      </c>
      <c r="B1042" s="13" t="s">
        <v>4545</v>
      </c>
      <c r="C1042" s="14" t="s">
        <v>4546</v>
      </c>
      <c r="D1042" s="14"/>
      <c r="E1042" s="14" t="s">
        <v>4547</v>
      </c>
      <c r="F1042" s="15">
        <v>0.73863636363636365</v>
      </c>
      <c r="G1042" s="15">
        <v>0.73863636363636365</v>
      </c>
      <c r="H1042" s="15">
        <v>0</v>
      </c>
      <c r="I1042" s="15">
        <v>0</v>
      </c>
      <c r="J1042" s="15">
        <v>0</v>
      </c>
      <c r="K1042" s="15">
        <v>0</v>
      </c>
      <c r="L1042" s="14">
        <v>0</v>
      </c>
      <c r="M1042" s="14">
        <v>0</v>
      </c>
      <c r="N1042" s="15">
        <v>0</v>
      </c>
      <c r="O1042" s="15">
        <v>0</v>
      </c>
      <c r="P1042" s="15">
        <v>0</v>
      </c>
    </row>
    <row r="1043" spans="1:16" x14ac:dyDescent="0.25">
      <c r="A1043" s="12">
        <v>31205343</v>
      </c>
      <c r="B1043" s="13" t="s">
        <v>4548</v>
      </c>
      <c r="C1043" s="14" t="s">
        <v>4543</v>
      </c>
      <c r="D1043" s="14"/>
      <c r="E1043" s="14" t="s">
        <v>4544</v>
      </c>
      <c r="F1043" s="15">
        <v>0.94810606060606062</v>
      </c>
      <c r="G1043" s="15">
        <v>0.94810606060606062</v>
      </c>
      <c r="H1043" s="15">
        <v>0</v>
      </c>
      <c r="I1043" s="15">
        <v>0</v>
      </c>
      <c r="J1043" s="15">
        <v>0</v>
      </c>
      <c r="K1043" s="15">
        <v>0</v>
      </c>
      <c r="L1043" s="14">
        <v>0</v>
      </c>
      <c r="M1043" s="14">
        <v>0</v>
      </c>
      <c r="N1043" s="15">
        <v>0</v>
      </c>
      <c r="O1043" s="15">
        <v>0</v>
      </c>
      <c r="P1043" s="15">
        <v>0</v>
      </c>
    </row>
    <row r="1044" spans="1:16" x14ac:dyDescent="0.25">
      <c r="A1044" s="12">
        <v>31205418</v>
      </c>
      <c r="B1044" s="13" t="s">
        <v>4549</v>
      </c>
      <c r="C1044" s="14" t="s">
        <v>4546</v>
      </c>
      <c r="D1044" s="14"/>
      <c r="E1044" s="14" t="s">
        <v>4547</v>
      </c>
      <c r="F1044" s="15">
        <v>1.0378787878787878</v>
      </c>
      <c r="G1044" s="15">
        <v>1.0378787878787878</v>
      </c>
      <c r="H1044" s="15">
        <v>0</v>
      </c>
      <c r="I1044" s="15">
        <v>0</v>
      </c>
      <c r="J1044" s="15">
        <v>0</v>
      </c>
      <c r="K1044" s="15">
        <v>0</v>
      </c>
      <c r="L1044" s="14">
        <v>0</v>
      </c>
      <c r="M1044" s="14">
        <v>0</v>
      </c>
      <c r="N1044" s="15">
        <v>0</v>
      </c>
      <c r="O1044" s="15">
        <v>0</v>
      </c>
      <c r="P1044" s="15">
        <v>0</v>
      </c>
    </row>
    <row r="1045" spans="1:16" x14ac:dyDescent="0.25">
      <c r="A1045" s="12">
        <v>31205937</v>
      </c>
      <c r="B1045" s="13" t="s">
        <v>4550</v>
      </c>
      <c r="C1045" s="14" t="s">
        <v>4546</v>
      </c>
      <c r="D1045" s="14"/>
      <c r="E1045" s="14" t="s">
        <v>4547</v>
      </c>
      <c r="F1045" s="15">
        <v>0.94696969696969702</v>
      </c>
      <c r="G1045" s="15">
        <v>0.94696969696969702</v>
      </c>
      <c r="H1045" s="15">
        <v>0</v>
      </c>
      <c r="I1045" s="15">
        <v>0</v>
      </c>
      <c r="J1045" s="15">
        <v>0</v>
      </c>
      <c r="K1045" s="15">
        <v>0</v>
      </c>
      <c r="L1045" s="14">
        <v>0</v>
      </c>
      <c r="M1045" s="14">
        <v>0</v>
      </c>
      <c r="N1045" s="15">
        <v>0</v>
      </c>
      <c r="O1045" s="15">
        <v>0</v>
      </c>
      <c r="P1045" s="15">
        <v>0</v>
      </c>
    </row>
    <row r="1046" spans="1:16" x14ac:dyDescent="0.25">
      <c r="A1046" s="12">
        <v>31206678</v>
      </c>
      <c r="B1046" s="13" t="s">
        <v>4551</v>
      </c>
      <c r="C1046" s="14" t="s">
        <v>4546</v>
      </c>
      <c r="D1046" s="14"/>
      <c r="E1046" s="14" t="s">
        <v>4547</v>
      </c>
      <c r="F1046" s="15">
        <v>0.48011363636363635</v>
      </c>
      <c r="G1046" s="15">
        <v>0.48011363636363635</v>
      </c>
      <c r="H1046" s="15">
        <v>0</v>
      </c>
      <c r="I1046" s="15">
        <v>0</v>
      </c>
      <c r="J1046" s="15">
        <v>0</v>
      </c>
      <c r="K1046" s="15">
        <v>0</v>
      </c>
      <c r="L1046" s="14">
        <v>0</v>
      </c>
      <c r="M1046" s="14">
        <v>0</v>
      </c>
      <c r="N1046" s="15">
        <v>0</v>
      </c>
      <c r="O1046" s="15">
        <v>0</v>
      </c>
      <c r="P1046" s="15">
        <v>0</v>
      </c>
    </row>
    <row r="1047" spans="1:16" x14ac:dyDescent="0.25">
      <c r="A1047" s="12">
        <v>31206912</v>
      </c>
      <c r="B1047" s="13" t="s">
        <v>4552</v>
      </c>
      <c r="C1047" s="14" t="s">
        <v>2407</v>
      </c>
      <c r="D1047" s="14"/>
      <c r="E1047" s="14" t="s">
        <v>2409</v>
      </c>
      <c r="F1047" s="15">
        <v>0.13352272727272727</v>
      </c>
      <c r="G1047" s="15">
        <v>0.13352272727272727</v>
      </c>
      <c r="H1047" s="15">
        <v>0</v>
      </c>
      <c r="I1047" s="15">
        <v>0</v>
      </c>
      <c r="J1047" s="15">
        <v>0</v>
      </c>
      <c r="K1047" s="15">
        <v>0</v>
      </c>
      <c r="L1047" s="14">
        <v>0</v>
      </c>
      <c r="M1047" s="14">
        <v>0</v>
      </c>
      <c r="N1047" s="15">
        <v>0</v>
      </c>
      <c r="O1047" s="15">
        <v>0</v>
      </c>
      <c r="P1047" s="15">
        <v>0</v>
      </c>
    </row>
    <row r="1048" spans="1:16" x14ac:dyDescent="0.25">
      <c r="A1048" s="12">
        <v>31207089</v>
      </c>
      <c r="B1048" s="13" t="s">
        <v>4553</v>
      </c>
      <c r="C1048" s="14" t="s">
        <v>4555</v>
      </c>
      <c r="D1048" s="14"/>
      <c r="E1048" s="14" t="s">
        <v>4556</v>
      </c>
      <c r="F1048" s="15">
        <v>0.92613636363636365</v>
      </c>
      <c r="G1048" s="15">
        <v>0.92613636363636365</v>
      </c>
      <c r="H1048" s="15">
        <v>0</v>
      </c>
      <c r="I1048" s="15">
        <v>0</v>
      </c>
      <c r="J1048" s="15">
        <v>0</v>
      </c>
      <c r="K1048" s="15">
        <v>0</v>
      </c>
      <c r="L1048" s="14">
        <v>0</v>
      </c>
      <c r="M1048" s="14">
        <v>0</v>
      </c>
      <c r="N1048" s="15">
        <v>0</v>
      </c>
      <c r="O1048" s="15">
        <v>0</v>
      </c>
      <c r="P1048" s="15">
        <v>0</v>
      </c>
    </row>
    <row r="1049" spans="1:16" x14ac:dyDescent="0.25">
      <c r="A1049" s="12">
        <v>31207126</v>
      </c>
      <c r="B1049" s="13" t="s">
        <v>4557</v>
      </c>
      <c r="C1049" s="14" t="s">
        <v>4546</v>
      </c>
      <c r="D1049" s="14"/>
      <c r="E1049" s="14" t="s">
        <v>4547</v>
      </c>
      <c r="F1049" s="15">
        <v>1.0037878787878789</v>
      </c>
      <c r="G1049" s="15">
        <v>1.0037878787878789</v>
      </c>
      <c r="H1049" s="15">
        <v>0</v>
      </c>
      <c r="I1049" s="15">
        <v>0</v>
      </c>
      <c r="J1049" s="15">
        <v>0</v>
      </c>
      <c r="K1049" s="15">
        <v>0</v>
      </c>
      <c r="L1049" s="14">
        <v>0</v>
      </c>
      <c r="M1049" s="14">
        <v>0</v>
      </c>
      <c r="N1049" s="15">
        <v>0</v>
      </c>
      <c r="O1049" s="15">
        <v>0</v>
      </c>
      <c r="P1049" s="15">
        <v>0</v>
      </c>
    </row>
    <row r="1050" spans="1:16" x14ac:dyDescent="0.25">
      <c r="A1050" s="12">
        <v>31234871</v>
      </c>
      <c r="B1050" s="13" t="s">
        <v>4558</v>
      </c>
      <c r="C1050" s="14" t="s">
        <v>4559</v>
      </c>
      <c r="D1050" s="14"/>
      <c r="E1050" s="14" t="s">
        <v>4560</v>
      </c>
      <c r="F1050" s="15">
        <v>1.3770833333333334</v>
      </c>
      <c r="G1050" s="15">
        <v>1.3770833333333334</v>
      </c>
      <c r="H1050" s="15">
        <v>0</v>
      </c>
      <c r="I1050" s="15">
        <v>0</v>
      </c>
      <c r="J1050" s="15">
        <v>0</v>
      </c>
      <c r="K1050" s="15">
        <v>0</v>
      </c>
      <c r="L1050" s="14">
        <v>0</v>
      </c>
      <c r="M1050" s="14">
        <v>0</v>
      </c>
      <c r="N1050" s="15">
        <v>0</v>
      </c>
      <c r="O1050" s="15">
        <v>0</v>
      </c>
      <c r="P1050" s="15">
        <v>0</v>
      </c>
    </row>
    <row r="1051" spans="1:16" x14ac:dyDescent="0.25">
      <c r="A1051" s="12">
        <v>31246140</v>
      </c>
      <c r="B1051" s="13" t="s">
        <v>4561</v>
      </c>
      <c r="C1051" s="14" t="s">
        <v>4562</v>
      </c>
      <c r="D1051" s="14"/>
      <c r="E1051" s="14" t="s">
        <v>4563</v>
      </c>
      <c r="F1051" s="15">
        <v>0.62670454545454546</v>
      </c>
      <c r="G1051" s="15">
        <v>0.62670454545454546</v>
      </c>
      <c r="H1051" s="15">
        <v>0</v>
      </c>
      <c r="I1051" s="15">
        <v>0</v>
      </c>
      <c r="J1051" s="15">
        <v>0</v>
      </c>
      <c r="K1051" s="15">
        <v>0</v>
      </c>
      <c r="L1051" s="14">
        <v>0</v>
      </c>
      <c r="M1051" s="14">
        <v>0</v>
      </c>
      <c r="N1051" s="15">
        <v>0</v>
      </c>
      <c r="O1051" s="15">
        <v>0</v>
      </c>
      <c r="P1051" s="15">
        <v>0</v>
      </c>
    </row>
    <row r="1052" spans="1:16" x14ac:dyDescent="0.25">
      <c r="A1052" s="12">
        <v>31255868</v>
      </c>
      <c r="B1052" s="13" t="s">
        <v>4564</v>
      </c>
      <c r="C1052" s="14" t="s">
        <v>1291</v>
      </c>
      <c r="D1052" s="14"/>
      <c r="E1052" s="14" t="s">
        <v>1328</v>
      </c>
      <c r="F1052" s="15">
        <v>0.27253787878787877</v>
      </c>
      <c r="G1052" s="15">
        <v>0.27253787878787877</v>
      </c>
      <c r="H1052" s="15">
        <v>0</v>
      </c>
      <c r="I1052" s="15">
        <v>0</v>
      </c>
      <c r="J1052" s="15">
        <v>0</v>
      </c>
      <c r="K1052" s="15">
        <v>0</v>
      </c>
      <c r="L1052" s="14">
        <v>0</v>
      </c>
      <c r="M1052" s="14">
        <v>0</v>
      </c>
      <c r="N1052" s="15">
        <v>0</v>
      </c>
      <c r="O1052" s="15">
        <v>0</v>
      </c>
      <c r="P1052" s="15">
        <v>0</v>
      </c>
    </row>
    <row r="1053" spans="1:16" x14ac:dyDescent="0.25">
      <c r="A1053" s="12">
        <v>31264915</v>
      </c>
      <c r="B1053" s="13" t="s">
        <v>4565</v>
      </c>
      <c r="C1053" s="14" t="s">
        <v>2483</v>
      </c>
      <c r="D1053" s="14"/>
      <c r="E1053" s="14" t="s">
        <v>2485</v>
      </c>
      <c r="F1053" s="15">
        <v>0.18124999999999999</v>
      </c>
      <c r="G1053" s="15">
        <v>0.18124999999999999</v>
      </c>
      <c r="H1053" s="15">
        <v>0</v>
      </c>
      <c r="I1053" s="15">
        <v>0</v>
      </c>
      <c r="J1053" s="15">
        <v>0</v>
      </c>
      <c r="K1053" s="15">
        <v>0</v>
      </c>
      <c r="L1053" s="14">
        <v>0</v>
      </c>
      <c r="M1053" s="14">
        <v>0</v>
      </c>
      <c r="N1053" s="15">
        <v>0</v>
      </c>
      <c r="O1053" s="15">
        <v>0</v>
      </c>
      <c r="P1053" s="15">
        <v>0</v>
      </c>
    </row>
    <row r="1054" spans="1:16" x14ac:dyDescent="0.25">
      <c r="A1054" s="12">
        <v>31275384</v>
      </c>
      <c r="B1054" s="13" t="s">
        <v>4566</v>
      </c>
      <c r="C1054" s="14" t="s">
        <v>2454</v>
      </c>
      <c r="D1054" s="14"/>
      <c r="E1054" s="14" t="s">
        <v>2456</v>
      </c>
      <c r="F1054" s="15">
        <v>0.37613636363636366</v>
      </c>
      <c r="G1054" s="15">
        <v>0.37613636363636366</v>
      </c>
      <c r="H1054" s="15">
        <v>0</v>
      </c>
      <c r="I1054" s="15">
        <v>0</v>
      </c>
      <c r="J1054" s="15">
        <v>0</v>
      </c>
      <c r="K1054" s="15">
        <v>0</v>
      </c>
      <c r="L1054" s="14">
        <v>0</v>
      </c>
      <c r="M1054" s="14">
        <v>0</v>
      </c>
      <c r="N1054" s="15">
        <v>0</v>
      </c>
      <c r="O1054" s="15">
        <v>0</v>
      </c>
      <c r="P1054" s="15">
        <v>0</v>
      </c>
    </row>
    <row r="1055" spans="1:16" x14ac:dyDescent="0.25">
      <c r="A1055" s="12">
        <v>31286571</v>
      </c>
      <c r="B1055" s="13" t="s">
        <v>4567</v>
      </c>
      <c r="C1055" s="14" t="s">
        <v>1957</v>
      </c>
      <c r="D1055" s="14"/>
      <c r="E1055" s="14" t="s">
        <v>1959</v>
      </c>
      <c r="F1055" s="15">
        <v>0.36515151515151517</v>
      </c>
      <c r="G1055" s="15">
        <v>0.36515151515151517</v>
      </c>
      <c r="H1055" s="15">
        <v>0</v>
      </c>
      <c r="I1055" s="15">
        <v>0</v>
      </c>
      <c r="J1055" s="15">
        <v>0</v>
      </c>
      <c r="K1055" s="15">
        <v>0</v>
      </c>
      <c r="L1055" s="14">
        <v>0</v>
      </c>
      <c r="M1055" s="14">
        <v>0</v>
      </c>
      <c r="N1055" s="15">
        <v>0</v>
      </c>
      <c r="O1055" s="15">
        <v>0</v>
      </c>
      <c r="P1055" s="15">
        <v>0</v>
      </c>
    </row>
    <row r="1056" spans="1:16" x14ac:dyDescent="0.25">
      <c r="A1056" s="12">
        <v>31330635</v>
      </c>
      <c r="B1056" s="13" t="s">
        <v>4568</v>
      </c>
      <c r="C1056" s="14" t="s">
        <v>4569</v>
      </c>
      <c r="D1056" s="14"/>
      <c r="E1056" s="14" t="s">
        <v>4570</v>
      </c>
      <c r="F1056" s="15">
        <v>2.1416666666666666</v>
      </c>
      <c r="G1056" s="15">
        <v>2.1416666666666666</v>
      </c>
      <c r="H1056" s="15">
        <v>0</v>
      </c>
      <c r="I1056" s="15">
        <v>0</v>
      </c>
      <c r="J1056" s="15">
        <v>0</v>
      </c>
      <c r="K1056" s="15">
        <v>0</v>
      </c>
      <c r="L1056" s="14">
        <v>0</v>
      </c>
      <c r="M1056" s="14">
        <v>0</v>
      </c>
      <c r="N1056" s="15">
        <v>0</v>
      </c>
      <c r="O1056" s="15">
        <v>0</v>
      </c>
      <c r="P1056" s="15">
        <v>0</v>
      </c>
    </row>
    <row r="1057" spans="1:16" x14ac:dyDescent="0.25">
      <c r="A1057" s="12">
        <v>31338871</v>
      </c>
      <c r="B1057" s="13" t="s">
        <v>4571</v>
      </c>
      <c r="C1057" s="14" t="s">
        <v>4573</v>
      </c>
      <c r="D1057" s="14"/>
      <c r="E1057" s="14" t="s">
        <v>4574</v>
      </c>
      <c r="F1057" s="15">
        <v>0.66382575757575757</v>
      </c>
      <c r="G1057" s="15">
        <v>0.66382575757575757</v>
      </c>
      <c r="H1057" s="15">
        <v>0</v>
      </c>
      <c r="I1057" s="15">
        <v>0</v>
      </c>
      <c r="J1057" s="15">
        <v>0</v>
      </c>
      <c r="K1057" s="15">
        <v>0</v>
      </c>
      <c r="L1057" s="14">
        <v>0</v>
      </c>
      <c r="M1057" s="14">
        <v>0</v>
      </c>
      <c r="N1057" s="15">
        <v>0</v>
      </c>
      <c r="O1057" s="15">
        <v>0</v>
      </c>
      <c r="P1057" s="15">
        <v>0</v>
      </c>
    </row>
    <row r="1058" spans="1:16" x14ac:dyDescent="0.25">
      <c r="A1058" s="12">
        <v>31207090</v>
      </c>
      <c r="B1058" s="13" t="s">
        <v>4581</v>
      </c>
      <c r="C1058" s="14" t="s">
        <v>4546</v>
      </c>
      <c r="D1058" s="14" t="s">
        <v>4582</v>
      </c>
      <c r="E1058" s="14" t="s">
        <v>4547</v>
      </c>
      <c r="F1058" s="15">
        <v>1.7967803030303031</v>
      </c>
      <c r="G1058" s="15">
        <v>0</v>
      </c>
      <c r="H1058" s="15">
        <v>0</v>
      </c>
      <c r="I1058" s="15">
        <v>1.7967803030303033</v>
      </c>
      <c r="J1058" s="15">
        <v>0</v>
      </c>
      <c r="K1058" s="15">
        <v>0</v>
      </c>
      <c r="L1058" s="14">
        <v>0</v>
      </c>
      <c r="M1058" s="14">
        <v>0</v>
      </c>
      <c r="N1058" s="15">
        <v>0</v>
      </c>
      <c r="O1058" s="15">
        <v>0</v>
      </c>
      <c r="P1058" s="15">
        <v>0</v>
      </c>
    </row>
    <row r="1059" spans="1:16" x14ac:dyDescent="0.25">
      <c r="A1059" s="12">
        <v>35311894</v>
      </c>
      <c r="B1059" s="13" t="s">
        <v>4583</v>
      </c>
      <c r="C1059" s="14" t="s">
        <v>4584</v>
      </c>
      <c r="D1059" s="14" t="s">
        <v>4585</v>
      </c>
      <c r="E1059" s="14" t="s">
        <v>4586</v>
      </c>
      <c r="F1059" s="15">
        <v>0.67632575757575752</v>
      </c>
      <c r="G1059" s="15">
        <v>0</v>
      </c>
      <c r="H1059" s="15">
        <v>0</v>
      </c>
      <c r="I1059" s="15">
        <v>0</v>
      </c>
      <c r="J1059" s="15">
        <v>0</v>
      </c>
      <c r="K1059" s="15">
        <v>0</v>
      </c>
      <c r="L1059" s="14">
        <v>0</v>
      </c>
      <c r="M1059" s="14">
        <v>0</v>
      </c>
      <c r="N1059" s="15">
        <v>0</v>
      </c>
      <c r="O1059" s="15">
        <v>0.67632575757575752</v>
      </c>
      <c r="P1059" s="15">
        <v>0</v>
      </c>
    </row>
    <row r="1060" spans="1:16" x14ac:dyDescent="0.25">
      <c r="A1060" s="12">
        <v>35331303</v>
      </c>
      <c r="B1060" s="13" t="s">
        <v>4588</v>
      </c>
      <c r="C1060" s="14" t="s">
        <v>4584</v>
      </c>
      <c r="D1060" s="14" t="s">
        <v>4585</v>
      </c>
      <c r="E1060" s="14" t="s">
        <v>4586</v>
      </c>
      <c r="F1060" s="15">
        <v>1.1837121212121211</v>
      </c>
      <c r="G1060" s="15">
        <v>0</v>
      </c>
      <c r="H1060" s="15">
        <v>0</v>
      </c>
      <c r="I1060" s="15">
        <v>0</v>
      </c>
      <c r="J1060" s="15">
        <v>0</v>
      </c>
      <c r="K1060" s="15">
        <v>0</v>
      </c>
      <c r="L1060" s="14">
        <v>0</v>
      </c>
      <c r="M1060" s="14">
        <v>0</v>
      </c>
      <c r="N1060" s="15">
        <v>0</v>
      </c>
      <c r="O1060" s="15">
        <v>1.1837121212121211</v>
      </c>
      <c r="P1060" s="15">
        <v>0</v>
      </c>
    </row>
    <row r="1061" spans="1:16" x14ac:dyDescent="0.25">
      <c r="A1061" s="12">
        <v>35331304</v>
      </c>
      <c r="B1061" s="13" t="s">
        <v>4589</v>
      </c>
      <c r="C1061" s="14" t="s">
        <v>4584</v>
      </c>
      <c r="D1061" s="14" t="s">
        <v>4585</v>
      </c>
      <c r="E1061" s="14" t="s">
        <v>4586</v>
      </c>
      <c r="F1061" s="15">
        <v>1.1200757575757576</v>
      </c>
      <c r="G1061" s="15">
        <v>0</v>
      </c>
      <c r="H1061" s="15">
        <v>0</v>
      </c>
      <c r="I1061" s="15">
        <v>0</v>
      </c>
      <c r="J1061" s="15">
        <v>0</v>
      </c>
      <c r="K1061" s="15">
        <v>0</v>
      </c>
      <c r="L1061" s="14">
        <v>0</v>
      </c>
      <c r="M1061" s="14">
        <v>0</v>
      </c>
      <c r="N1061" s="15">
        <v>0</v>
      </c>
      <c r="O1061" s="15">
        <v>1.1200757575757576</v>
      </c>
      <c r="P1061" s="15">
        <v>0</v>
      </c>
    </row>
    <row r="1062" spans="1:16" x14ac:dyDescent="0.25">
      <c r="A1062" s="12">
        <v>35330816</v>
      </c>
      <c r="B1062" s="13" t="s">
        <v>4593</v>
      </c>
      <c r="C1062" s="14" t="s">
        <v>4584</v>
      </c>
      <c r="D1062" s="14" t="s">
        <v>4592</v>
      </c>
      <c r="E1062" s="14" t="s">
        <v>4586</v>
      </c>
      <c r="F1062" s="15">
        <v>0.15113636363636362</v>
      </c>
      <c r="G1062" s="15">
        <v>0</v>
      </c>
      <c r="H1062" s="15">
        <v>0</v>
      </c>
      <c r="I1062" s="15">
        <v>0</v>
      </c>
      <c r="J1062" s="15">
        <v>0</v>
      </c>
      <c r="K1062" s="15">
        <v>0</v>
      </c>
      <c r="L1062" s="14">
        <v>0</v>
      </c>
      <c r="M1062" s="14">
        <v>0</v>
      </c>
      <c r="N1062" s="15">
        <v>0</v>
      </c>
      <c r="O1062" s="15">
        <v>0.15113636363636362</v>
      </c>
      <c r="P1062" s="15">
        <v>0</v>
      </c>
    </row>
    <row r="1063" spans="1:16" x14ac:dyDescent="0.25">
      <c r="A1063" s="12">
        <v>35331301</v>
      </c>
      <c r="B1063" s="13" t="s">
        <v>4594</v>
      </c>
      <c r="C1063" s="14" t="s">
        <v>4584</v>
      </c>
      <c r="D1063" s="14" t="s">
        <v>4592</v>
      </c>
      <c r="E1063" s="14" t="s">
        <v>4586</v>
      </c>
      <c r="F1063" s="15">
        <v>0.6670454545454545</v>
      </c>
      <c r="G1063" s="15">
        <v>0</v>
      </c>
      <c r="H1063" s="15">
        <v>0</v>
      </c>
      <c r="I1063" s="15">
        <v>0</v>
      </c>
      <c r="J1063" s="15">
        <v>0</v>
      </c>
      <c r="K1063" s="15">
        <v>0</v>
      </c>
      <c r="L1063" s="14">
        <v>0</v>
      </c>
      <c r="M1063" s="14">
        <v>0</v>
      </c>
      <c r="N1063" s="15">
        <v>0</v>
      </c>
      <c r="O1063" s="15">
        <v>0.6670454545454545</v>
      </c>
      <c r="P1063" s="15">
        <v>0</v>
      </c>
    </row>
    <row r="1064" spans="1:16" x14ac:dyDescent="0.25">
      <c r="A1064" s="12">
        <v>35331302</v>
      </c>
      <c r="B1064" s="13" t="s">
        <v>4595</v>
      </c>
      <c r="C1064" s="14" t="s">
        <v>4584</v>
      </c>
      <c r="D1064" s="14" t="s">
        <v>4592</v>
      </c>
      <c r="E1064" s="14" t="s">
        <v>4586</v>
      </c>
      <c r="F1064" s="15">
        <v>1.5320075757575757</v>
      </c>
      <c r="G1064" s="15">
        <v>0</v>
      </c>
      <c r="H1064" s="15">
        <v>0</v>
      </c>
      <c r="I1064" s="15">
        <v>0</v>
      </c>
      <c r="J1064" s="15">
        <v>0</v>
      </c>
      <c r="K1064" s="15">
        <v>0</v>
      </c>
      <c r="L1064" s="14">
        <v>0</v>
      </c>
      <c r="M1064" s="14">
        <v>0</v>
      </c>
      <c r="N1064" s="15">
        <v>0</v>
      </c>
      <c r="O1064" s="15">
        <v>1.5320075757575757</v>
      </c>
      <c r="P1064" s="15">
        <v>0</v>
      </c>
    </row>
    <row r="1065" spans="1:16" x14ac:dyDescent="0.25">
      <c r="A1065" s="12">
        <v>35372463</v>
      </c>
      <c r="B1065" s="13" t="s">
        <v>4637</v>
      </c>
      <c r="C1065" s="14" t="s">
        <v>119</v>
      </c>
      <c r="D1065" s="14" t="s">
        <v>4638</v>
      </c>
      <c r="E1065" s="14" t="s">
        <v>121</v>
      </c>
      <c r="F1065" s="15">
        <v>2.0075757575757577E-2</v>
      </c>
      <c r="G1065" s="15">
        <v>0</v>
      </c>
      <c r="H1065" s="15">
        <v>0</v>
      </c>
      <c r="I1065" s="15">
        <v>0</v>
      </c>
      <c r="J1065" s="15">
        <v>0</v>
      </c>
      <c r="K1065" s="15">
        <v>0</v>
      </c>
      <c r="L1065" s="14">
        <v>0</v>
      </c>
      <c r="M1065" s="14">
        <v>0</v>
      </c>
      <c r="N1065" s="15">
        <v>0</v>
      </c>
      <c r="O1065" s="15">
        <v>0</v>
      </c>
      <c r="P1065" s="15">
        <v>2.0075757575757577E-2</v>
      </c>
    </row>
    <row r="1066" spans="1:16" x14ac:dyDescent="0.25">
      <c r="A1066" s="12">
        <v>35018788</v>
      </c>
      <c r="B1066" s="13" t="s">
        <v>4639</v>
      </c>
      <c r="C1066" s="14" t="s">
        <v>2352</v>
      </c>
      <c r="D1066" s="14" t="s">
        <v>4640</v>
      </c>
      <c r="E1066" s="14" t="s">
        <v>2354</v>
      </c>
      <c r="F1066" s="15">
        <v>1.1592803030303029</v>
      </c>
      <c r="G1066" s="15">
        <v>0</v>
      </c>
      <c r="H1066" s="15">
        <v>1.1592803030303029</v>
      </c>
      <c r="I1066" s="15">
        <v>0</v>
      </c>
      <c r="J1066" s="15">
        <v>0</v>
      </c>
      <c r="K1066" s="15">
        <v>0</v>
      </c>
      <c r="L1066" s="14">
        <v>0</v>
      </c>
      <c r="M1066" s="14">
        <v>0</v>
      </c>
      <c r="N1066" s="15">
        <v>0</v>
      </c>
      <c r="O1066" s="15">
        <v>0</v>
      </c>
      <c r="P1066" s="15">
        <v>0</v>
      </c>
    </row>
    <row r="1067" spans="1:16" x14ac:dyDescent="0.25">
      <c r="A1067" s="12">
        <v>35032266</v>
      </c>
      <c r="B1067" s="13" t="s">
        <v>4641</v>
      </c>
      <c r="C1067" s="14" t="s">
        <v>2352</v>
      </c>
      <c r="D1067" s="14" t="s">
        <v>2353</v>
      </c>
      <c r="E1067" s="14" t="s">
        <v>2354</v>
      </c>
      <c r="F1067" s="15">
        <v>0.16609848484848486</v>
      </c>
      <c r="G1067" s="15">
        <v>0</v>
      </c>
      <c r="H1067" s="15">
        <v>0.16609848484848486</v>
      </c>
      <c r="I1067" s="15">
        <v>0</v>
      </c>
      <c r="J1067" s="15">
        <v>0</v>
      </c>
      <c r="K1067" s="15">
        <v>0</v>
      </c>
      <c r="L1067" s="14">
        <v>0</v>
      </c>
      <c r="M1067" s="14">
        <v>0</v>
      </c>
      <c r="N1067" s="15">
        <v>0</v>
      </c>
      <c r="O1067" s="15">
        <v>0</v>
      </c>
      <c r="P1067" s="15">
        <v>0</v>
      </c>
    </row>
    <row r="1068" spans="1:16" x14ac:dyDescent="0.25">
      <c r="A1068" s="12">
        <v>35278889</v>
      </c>
      <c r="B1068" s="13" t="s">
        <v>4642</v>
      </c>
      <c r="C1068" s="14" t="s">
        <v>2291</v>
      </c>
      <c r="D1068" s="14" t="s">
        <v>4643</v>
      </c>
      <c r="E1068" s="14" t="s">
        <v>2293</v>
      </c>
      <c r="F1068" s="15">
        <v>2.196780303030303</v>
      </c>
      <c r="G1068" s="15">
        <v>0</v>
      </c>
      <c r="H1068" s="15">
        <v>0</v>
      </c>
      <c r="I1068" s="15">
        <v>0</v>
      </c>
      <c r="J1068" s="15">
        <v>0</v>
      </c>
      <c r="K1068" s="15">
        <v>0</v>
      </c>
      <c r="L1068" s="14">
        <v>0</v>
      </c>
      <c r="M1068" s="14">
        <v>0</v>
      </c>
      <c r="N1068" s="15">
        <v>0</v>
      </c>
      <c r="O1068" s="15">
        <v>2.196780303030303</v>
      </c>
      <c r="P1068" s="15">
        <v>0</v>
      </c>
    </row>
    <row r="1069" spans="1:16" x14ac:dyDescent="0.25">
      <c r="A1069" s="12">
        <v>35254242</v>
      </c>
      <c r="B1069" s="13" t="s">
        <v>4644</v>
      </c>
      <c r="C1069" s="14" t="s">
        <v>2291</v>
      </c>
      <c r="D1069" s="14" t="s">
        <v>4643</v>
      </c>
      <c r="E1069" s="14" t="s">
        <v>2293</v>
      </c>
      <c r="F1069" s="15">
        <v>1.9435606060606061</v>
      </c>
      <c r="G1069" s="15">
        <v>0</v>
      </c>
      <c r="H1069" s="15">
        <v>0</v>
      </c>
      <c r="I1069" s="15">
        <v>0</v>
      </c>
      <c r="J1069" s="15">
        <v>0</v>
      </c>
      <c r="K1069" s="15">
        <v>0</v>
      </c>
      <c r="L1069" s="14">
        <v>0</v>
      </c>
      <c r="M1069" s="14">
        <v>0</v>
      </c>
      <c r="N1069" s="15">
        <v>0</v>
      </c>
      <c r="O1069" s="15">
        <v>1.9435606060606061</v>
      </c>
      <c r="P1069" s="15">
        <v>0</v>
      </c>
    </row>
    <row r="1070" spans="1:16" x14ac:dyDescent="0.25">
      <c r="A1070" s="12">
        <v>35254078</v>
      </c>
      <c r="B1070" s="13" t="s">
        <v>4645</v>
      </c>
      <c r="C1070" s="14" t="s">
        <v>2291</v>
      </c>
      <c r="D1070" s="14" t="s">
        <v>4646</v>
      </c>
      <c r="E1070" s="14" t="s">
        <v>2293</v>
      </c>
      <c r="F1070" s="15">
        <v>2.0998106060606059</v>
      </c>
      <c r="G1070" s="15">
        <v>0</v>
      </c>
      <c r="H1070" s="15">
        <v>0</v>
      </c>
      <c r="I1070" s="15">
        <v>0</v>
      </c>
      <c r="J1070" s="15">
        <v>0</v>
      </c>
      <c r="K1070" s="15">
        <v>2.0998106060606063</v>
      </c>
      <c r="L1070" s="14">
        <v>0</v>
      </c>
      <c r="M1070" s="14">
        <v>0</v>
      </c>
      <c r="N1070" s="15">
        <v>0</v>
      </c>
      <c r="O1070" s="15">
        <v>0</v>
      </c>
      <c r="P1070" s="15">
        <v>0</v>
      </c>
    </row>
    <row r="1071" spans="1:16" x14ac:dyDescent="0.25">
      <c r="A1071" s="12">
        <v>35254079</v>
      </c>
      <c r="B1071" s="13" t="s">
        <v>4647</v>
      </c>
      <c r="C1071" s="14" t="s">
        <v>2291</v>
      </c>
      <c r="D1071" s="14" t="s">
        <v>4646</v>
      </c>
      <c r="E1071" s="14" t="s">
        <v>2293</v>
      </c>
      <c r="F1071" s="15">
        <v>2.3562500000000002</v>
      </c>
      <c r="G1071" s="15">
        <v>0</v>
      </c>
      <c r="H1071" s="15">
        <v>0</v>
      </c>
      <c r="I1071" s="15">
        <v>0</v>
      </c>
      <c r="J1071" s="15">
        <v>0</v>
      </c>
      <c r="K1071" s="15">
        <v>0</v>
      </c>
      <c r="L1071" s="14">
        <v>0</v>
      </c>
      <c r="M1071" s="14">
        <v>2.3562500000000002</v>
      </c>
      <c r="N1071" s="15">
        <v>0</v>
      </c>
      <c r="O1071" s="15">
        <v>0</v>
      </c>
      <c r="P1071" s="15">
        <v>0</v>
      </c>
    </row>
    <row r="1072" spans="1:16" x14ac:dyDescent="0.25">
      <c r="A1072" s="12">
        <v>35277925</v>
      </c>
      <c r="B1072" s="13" t="s">
        <v>4648</v>
      </c>
      <c r="C1072" s="14" t="s">
        <v>2291</v>
      </c>
      <c r="D1072" s="14" t="s">
        <v>4646</v>
      </c>
      <c r="E1072" s="14" t="s">
        <v>2293</v>
      </c>
      <c r="F1072" s="15">
        <v>2.7651515151515153E-2</v>
      </c>
      <c r="G1072" s="15">
        <v>0</v>
      </c>
      <c r="H1072" s="15">
        <v>0</v>
      </c>
      <c r="I1072" s="15">
        <v>0</v>
      </c>
      <c r="J1072" s="15">
        <v>0</v>
      </c>
      <c r="K1072" s="15">
        <v>0</v>
      </c>
      <c r="L1072" s="14">
        <v>0</v>
      </c>
      <c r="M1072" s="14">
        <v>2.7651515151515153E-2</v>
      </c>
      <c r="N1072" s="15">
        <v>0</v>
      </c>
      <c r="O1072" s="15">
        <v>0</v>
      </c>
      <c r="P1072" s="15">
        <v>0</v>
      </c>
    </row>
    <row r="1073" spans="1:16" x14ac:dyDescent="0.25">
      <c r="A1073" s="12">
        <v>35277926</v>
      </c>
      <c r="B1073" s="13" t="s">
        <v>4649</v>
      </c>
      <c r="C1073" s="14" t="s">
        <v>2291</v>
      </c>
      <c r="D1073" s="14" t="s">
        <v>4646</v>
      </c>
      <c r="E1073" s="14" t="s">
        <v>2293</v>
      </c>
      <c r="F1073" s="15">
        <v>3.4380681818181817</v>
      </c>
      <c r="G1073" s="15">
        <v>0</v>
      </c>
      <c r="H1073" s="15">
        <v>0</v>
      </c>
      <c r="I1073" s="15">
        <v>0</v>
      </c>
      <c r="J1073" s="15">
        <v>0</v>
      </c>
      <c r="K1073" s="15">
        <v>2.1537878787878784</v>
      </c>
      <c r="L1073" s="14">
        <v>0</v>
      </c>
      <c r="M1073" s="14">
        <v>1.2842803030303029</v>
      </c>
      <c r="N1073" s="15">
        <v>0</v>
      </c>
      <c r="O1073" s="15">
        <v>0</v>
      </c>
      <c r="P1073" s="15">
        <v>0</v>
      </c>
    </row>
    <row r="1074" spans="1:16" x14ac:dyDescent="0.25">
      <c r="A1074" s="12">
        <v>35277927</v>
      </c>
      <c r="B1074" s="13" t="s">
        <v>4650</v>
      </c>
      <c r="C1074" s="14" t="s">
        <v>2291</v>
      </c>
      <c r="D1074" s="14" t="s">
        <v>4646</v>
      </c>
      <c r="E1074" s="14" t="s">
        <v>2293</v>
      </c>
      <c r="F1074" s="15">
        <v>2.6888257575757577</v>
      </c>
      <c r="G1074" s="15">
        <v>0</v>
      </c>
      <c r="H1074" s="15">
        <v>0</v>
      </c>
      <c r="I1074" s="15">
        <v>0</v>
      </c>
      <c r="J1074" s="15">
        <v>0</v>
      </c>
      <c r="K1074" s="15">
        <v>2.6888257575757573</v>
      </c>
      <c r="L1074" s="14">
        <v>0</v>
      </c>
      <c r="M1074" s="14">
        <v>0</v>
      </c>
      <c r="N1074" s="15">
        <v>0</v>
      </c>
      <c r="O1074" s="15">
        <v>0</v>
      </c>
      <c r="P1074" s="15">
        <v>0</v>
      </c>
    </row>
    <row r="1075" spans="1:16" x14ac:dyDescent="0.25">
      <c r="A1075" s="12">
        <v>35277929</v>
      </c>
      <c r="B1075" s="13" t="s">
        <v>4651</v>
      </c>
      <c r="C1075" s="14" t="s">
        <v>2291</v>
      </c>
      <c r="D1075" s="14" t="s">
        <v>4646</v>
      </c>
      <c r="E1075" s="14" t="s">
        <v>2293</v>
      </c>
      <c r="F1075" s="15">
        <v>2.7329545454545454</v>
      </c>
      <c r="G1075" s="15">
        <v>0</v>
      </c>
      <c r="H1075" s="15">
        <v>0</v>
      </c>
      <c r="I1075" s="15">
        <v>0</v>
      </c>
      <c r="J1075" s="15">
        <v>0</v>
      </c>
      <c r="K1075" s="15">
        <v>0</v>
      </c>
      <c r="L1075" s="14">
        <v>0</v>
      </c>
      <c r="M1075" s="14">
        <v>2.7329545454545454</v>
      </c>
      <c r="N1075" s="15">
        <v>0</v>
      </c>
      <c r="O1075" s="15">
        <v>0</v>
      </c>
      <c r="P1075" s="15">
        <v>0</v>
      </c>
    </row>
    <row r="1076" spans="1:16" x14ac:dyDescent="0.25">
      <c r="A1076" s="12">
        <v>35277930</v>
      </c>
      <c r="B1076" s="13" t="s">
        <v>4652</v>
      </c>
      <c r="C1076" s="14" t="s">
        <v>2291</v>
      </c>
      <c r="D1076" s="14" t="s">
        <v>4646</v>
      </c>
      <c r="E1076" s="14" t="s">
        <v>2293</v>
      </c>
      <c r="F1076" s="15">
        <v>0.2668560606060606</v>
      </c>
      <c r="G1076" s="15">
        <v>0</v>
      </c>
      <c r="H1076" s="15">
        <v>0</v>
      </c>
      <c r="I1076" s="15">
        <v>0</v>
      </c>
      <c r="J1076" s="15">
        <v>0</v>
      </c>
      <c r="K1076" s="15">
        <v>0</v>
      </c>
      <c r="L1076" s="14">
        <v>0</v>
      </c>
      <c r="M1076" s="14">
        <v>0.2668560606060606</v>
      </c>
      <c r="N1076" s="15">
        <v>0</v>
      </c>
      <c r="O1076" s="15">
        <v>0</v>
      </c>
      <c r="P1076" s="15">
        <v>0</v>
      </c>
    </row>
    <row r="1077" spans="1:16" x14ac:dyDescent="0.25">
      <c r="A1077" s="12">
        <v>35277931</v>
      </c>
      <c r="B1077" s="13" t="s">
        <v>4653</v>
      </c>
      <c r="C1077" s="14" t="s">
        <v>2291</v>
      </c>
      <c r="D1077" s="14" t="s">
        <v>4646</v>
      </c>
      <c r="E1077" s="14" t="s">
        <v>2293</v>
      </c>
      <c r="F1077" s="15">
        <v>3.51</v>
      </c>
      <c r="G1077" s="15">
        <v>0</v>
      </c>
      <c r="H1077" s="15">
        <v>0</v>
      </c>
      <c r="I1077" s="15">
        <v>0</v>
      </c>
      <c r="J1077" s="15">
        <v>0</v>
      </c>
      <c r="K1077" s="15">
        <v>0</v>
      </c>
      <c r="L1077" s="14">
        <v>0</v>
      </c>
      <c r="M1077" s="14">
        <v>0</v>
      </c>
      <c r="N1077" s="15">
        <v>0</v>
      </c>
      <c r="O1077" s="15">
        <v>3.51</v>
      </c>
      <c r="P1077" s="15">
        <v>0</v>
      </c>
    </row>
    <row r="1078" spans="1:16" x14ac:dyDescent="0.25">
      <c r="A1078" s="12">
        <v>35277936</v>
      </c>
      <c r="B1078" s="13" t="s">
        <v>4654</v>
      </c>
      <c r="C1078" s="14" t="s">
        <v>2291</v>
      </c>
      <c r="D1078" s="14" t="s">
        <v>4426</v>
      </c>
      <c r="E1078" s="14" t="s">
        <v>2293</v>
      </c>
      <c r="F1078" s="15">
        <v>3.4320075757575759</v>
      </c>
      <c r="G1078" s="15">
        <v>0</v>
      </c>
      <c r="H1078" s="15">
        <v>0</v>
      </c>
      <c r="I1078" s="15">
        <v>0</v>
      </c>
      <c r="J1078" s="15">
        <v>0</v>
      </c>
      <c r="K1078" s="15">
        <v>0</v>
      </c>
      <c r="L1078" s="14">
        <v>0</v>
      </c>
      <c r="M1078" s="14">
        <v>0</v>
      </c>
      <c r="N1078" s="15">
        <v>3.4320075757575759</v>
      </c>
      <c r="O1078" s="15">
        <v>0</v>
      </c>
      <c r="P1078" s="15">
        <v>0</v>
      </c>
    </row>
    <row r="1079" spans="1:16" x14ac:dyDescent="0.25">
      <c r="A1079" s="12">
        <v>35277937</v>
      </c>
      <c r="B1079" s="13" t="s">
        <v>4655</v>
      </c>
      <c r="C1079" s="14" t="s">
        <v>2291</v>
      </c>
      <c r="D1079" s="14" t="s">
        <v>4426</v>
      </c>
      <c r="E1079" s="14" t="s">
        <v>2293</v>
      </c>
      <c r="F1079" s="15">
        <v>2.9003787878787879</v>
      </c>
      <c r="G1079" s="15">
        <v>0</v>
      </c>
      <c r="H1079" s="15">
        <v>0</v>
      </c>
      <c r="I1079" s="15">
        <v>0</v>
      </c>
      <c r="J1079" s="15">
        <v>0</v>
      </c>
      <c r="K1079" s="15">
        <v>0</v>
      </c>
      <c r="L1079" s="14">
        <v>0</v>
      </c>
      <c r="M1079" s="14">
        <v>0</v>
      </c>
      <c r="N1079" s="15">
        <v>2.9003787878787879</v>
      </c>
      <c r="O1079" s="15">
        <v>0</v>
      </c>
      <c r="P1079" s="15">
        <v>0</v>
      </c>
    </row>
    <row r="1080" spans="1:16" x14ac:dyDescent="0.25">
      <c r="A1080" s="12">
        <v>35277938</v>
      </c>
      <c r="B1080" s="13" t="s">
        <v>4656</v>
      </c>
      <c r="C1080" s="14" t="s">
        <v>2291</v>
      </c>
      <c r="D1080" s="14" t="s">
        <v>4426</v>
      </c>
      <c r="E1080" s="14" t="s">
        <v>2293</v>
      </c>
      <c r="F1080" s="15">
        <v>5.587121212121212E-2</v>
      </c>
      <c r="G1080" s="15">
        <v>0</v>
      </c>
      <c r="H1080" s="15">
        <v>0</v>
      </c>
      <c r="I1080" s="15">
        <v>0</v>
      </c>
      <c r="J1080" s="15">
        <v>0</v>
      </c>
      <c r="K1080" s="15">
        <v>0</v>
      </c>
      <c r="L1080" s="14">
        <v>0</v>
      </c>
      <c r="M1080" s="14">
        <v>5.587121212121212E-2</v>
      </c>
      <c r="N1080" s="15">
        <v>0</v>
      </c>
      <c r="O1080" s="15">
        <v>0</v>
      </c>
      <c r="P1080" s="15">
        <v>0</v>
      </c>
    </row>
    <row r="1081" spans="1:16" x14ac:dyDescent="0.25">
      <c r="A1081" s="12">
        <v>35278091</v>
      </c>
      <c r="B1081" s="13" t="s">
        <v>4657</v>
      </c>
      <c r="C1081" s="14" t="s">
        <v>2291</v>
      </c>
      <c r="D1081" s="14" t="s">
        <v>4426</v>
      </c>
      <c r="E1081" s="14" t="s">
        <v>2293</v>
      </c>
      <c r="F1081" s="15">
        <v>2.8390151515151514</v>
      </c>
      <c r="G1081" s="15">
        <v>0</v>
      </c>
      <c r="H1081" s="15">
        <v>0</v>
      </c>
      <c r="I1081" s="15">
        <v>0</v>
      </c>
      <c r="J1081" s="15">
        <v>0</v>
      </c>
      <c r="K1081" s="15">
        <v>0</v>
      </c>
      <c r="L1081" s="14">
        <v>0</v>
      </c>
      <c r="M1081" s="14">
        <v>0</v>
      </c>
      <c r="N1081" s="15">
        <v>2.8390151515151514</v>
      </c>
      <c r="O1081" s="15">
        <v>0</v>
      </c>
      <c r="P1081" s="15">
        <v>0</v>
      </c>
    </row>
    <row r="1082" spans="1:16" x14ac:dyDescent="0.25">
      <c r="A1082" s="12">
        <v>35278092</v>
      </c>
      <c r="B1082" s="13" t="s">
        <v>4658</v>
      </c>
      <c r="C1082" s="14" t="s">
        <v>2291</v>
      </c>
      <c r="D1082" s="14" t="s">
        <v>4426</v>
      </c>
      <c r="E1082" s="14" t="s">
        <v>2293</v>
      </c>
      <c r="F1082" s="15">
        <v>3.8369318181818182</v>
      </c>
      <c r="G1082" s="15">
        <v>0</v>
      </c>
      <c r="H1082" s="15">
        <v>0</v>
      </c>
      <c r="I1082" s="15">
        <v>0</v>
      </c>
      <c r="J1082" s="15">
        <v>0</v>
      </c>
      <c r="K1082" s="15">
        <v>0</v>
      </c>
      <c r="L1082" s="14">
        <v>0</v>
      </c>
      <c r="M1082" s="14">
        <v>0</v>
      </c>
      <c r="N1082" s="15">
        <v>3.8369318181818182</v>
      </c>
      <c r="O1082" s="15">
        <v>0</v>
      </c>
      <c r="P1082" s="15">
        <v>0</v>
      </c>
    </row>
    <row r="1083" spans="1:16" x14ac:dyDescent="0.25">
      <c r="A1083" s="12">
        <v>35278096</v>
      </c>
      <c r="B1083" s="13" t="s">
        <v>4660</v>
      </c>
      <c r="C1083" s="14" t="s">
        <v>2291</v>
      </c>
      <c r="D1083" s="14" t="s">
        <v>4426</v>
      </c>
      <c r="E1083" s="14" t="s">
        <v>2293</v>
      </c>
      <c r="F1083" s="15">
        <v>1.2744318181818182</v>
      </c>
      <c r="G1083" s="15">
        <v>0</v>
      </c>
      <c r="H1083" s="15">
        <v>0</v>
      </c>
      <c r="I1083" s="15">
        <v>0</v>
      </c>
      <c r="J1083" s="15">
        <v>0</v>
      </c>
      <c r="K1083" s="15">
        <v>1.2744318181818179</v>
      </c>
      <c r="L1083" s="14">
        <v>0</v>
      </c>
      <c r="M1083" s="14">
        <v>0</v>
      </c>
      <c r="N1083" s="15">
        <v>0</v>
      </c>
      <c r="O1083" s="15">
        <v>0</v>
      </c>
      <c r="P1083" s="15">
        <v>0</v>
      </c>
    </row>
    <row r="1084" spans="1:16" x14ac:dyDescent="0.25">
      <c r="A1084" s="12">
        <v>35278097</v>
      </c>
      <c r="B1084" s="13" t="s">
        <v>4661</v>
      </c>
      <c r="C1084" s="14" t="s">
        <v>2291</v>
      </c>
      <c r="D1084" s="14" t="s">
        <v>4426</v>
      </c>
      <c r="E1084" s="14" t="s">
        <v>2293</v>
      </c>
      <c r="F1084" s="15">
        <v>1.2859848484848484</v>
      </c>
      <c r="G1084" s="15">
        <v>0</v>
      </c>
      <c r="H1084" s="15">
        <v>0</v>
      </c>
      <c r="I1084" s="15">
        <v>0</v>
      </c>
      <c r="J1084" s="15">
        <v>0</v>
      </c>
      <c r="K1084" s="15">
        <v>0.66344696969696981</v>
      </c>
      <c r="L1084" s="14">
        <v>0</v>
      </c>
      <c r="M1084" s="14">
        <v>0.82348484848484849</v>
      </c>
      <c r="N1084" s="15">
        <v>0</v>
      </c>
      <c r="O1084" s="15">
        <v>0</v>
      </c>
      <c r="P1084" s="15">
        <v>0</v>
      </c>
    </row>
    <row r="1085" spans="1:16" x14ac:dyDescent="0.25">
      <c r="A1085" s="12">
        <v>35278098</v>
      </c>
      <c r="B1085" s="13" t="s">
        <v>4662</v>
      </c>
      <c r="C1085" s="14" t="s">
        <v>2291</v>
      </c>
      <c r="D1085" s="14" t="s">
        <v>4426</v>
      </c>
      <c r="E1085" s="14" t="s">
        <v>2293</v>
      </c>
      <c r="F1085" s="15">
        <v>1.5272727272727273</v>
      </c>
      <c r="G1085" s="15">
        <v>0</v>
      </c>
      <c r="H1085" s="15">
        <v>0</v>
      </c>
      <c r="I1085" s="15">
        <v>0</v>
      </c>
      <c r="J1085" s="15">
        <v>0</v>
      </c>
      <c r="K1085" s="15">
        <v>1.5272727272727276</v>
      </c>
      <c r="L1085" s="14">
        <v>0</v>
      </c>
      <c r="M1085" s="14">
        <v>0</v>
      </c>
      <c r="N1085" s="15">
        <v>0</v>
      </c>
      <c r="O1085" s="15">
        <v>0</v>
      </c>
      <c r="P1085" s="15">
        <v>0</v>
      </c>
    </row>
    <row r="1086" spans="1:16" x14ac:dyDescent="0.25">
      <c r="A1086" s="12">
        <v>35278890</v>
      </c>
      <c r="B1086" s="13" t="s">
        <v>4663</v>
      </c>
      <c r="C1086" s="14" t="s">
        <v>2291</v>
      </c>
      <c r="D1086" s="14" t="s">
        <v>4426</v>
      </c>
      <c r="E1086" s="14" t="s">
        <v>2293</v>
      </c>
      <c r="F1086" s="15">
        <v>1.75</v>
      </c>
      <c r="G1086" s="15">
        <v>0</v>
      </c>
      <c r="H1086" s="15">
        <v>0</v>
      </c>
      <c r="I1086" s="15">
        <v>0</v>
      </c>
      <c r="J1086" s="15">
        <v>0</v>
      </c>
      <c r="K1086" s="15">
        <v>0</v>
      </c>
      <c r="L1086" s="14">
        <v>0</v>
      </c>
      <c r="M1086" s="14">
        <v>0</v>
      </c>
      <c r="N1086" s="15">
        <v>1.75</v>
      </c>
      <c r="O1086" s="15">
        <v>0</v>
      </c>
      <c r="P1086" s="15">
        <v>0</v>
      </c>
    </row>
    <row r="1087" spans="1:16" x14ac:dyDescent="0.25">
      <c r="A1087" s="12">
        <v>35278891</v>
      </c>
      <c r="B1087" s="13" t="s">
        <v>4664</v>
      </c>
      <c r="C1087" s="14" t="s">
        <v>2291</v>
      </c>
      <c r="D1087" s="14" t="s">
        <v>4426</v>
      </c>
      <c r="E1087" s="14" t="s">
        <v>2293</v>
      </c>
      <c r="F1087" s="15">
        <v>2.5</v>
      </c>
      <c r="G1087" s="15">
        <v>0</v>
      </c>
      <c r="H1087" s="15">
        <v>0</v>
      </c>
      <c r="I1087" s="15">
        <v>0</v>
      </c>
      <c r="J1087" s="15">
        <v>0</v>
      </c>
      <c r="K1087" s="15">
        <v>0</v>
      </c>
      <c r="L1087" s="14">
        <v>0</v>
      </c>
      <c r="M1087" s="14">
        <v>0</v>
      </c>
      <c r="N1087" s="15">
        <v>2.5</v>
      </c>
      <c r="O1087" s="15">
        <v>0</v>
      </c>
      <c r="P1087" s="15">
        <v>0</v>
      </c>
    </row>
    <row r="1088" spans="1:16" x14ac:dyDescent="0.25">
      <c r="A1088" s="12">
        <v>35278892</v>
      </c>
      <c r="B1088" s="13" t="s">
        <v>4665</v>
      </c>
      <c r="C1088" s="14" t="s">
        <v>2291</v>
      </c>
      <c r="D1088" s="14" t="s">
        <v>4426</v>
      </c>
      <c r="E1088" s="14" t="s">
        <v>2293</v>
      </c>
      <c r="F1088" s="15">
        <v>2.5299242424242423</v>
      </c>
      <c r="G1088" s="15">
        <v>0</v>
      </c>
      <c r="H1088" s="15">
        <v>0</v>
      </c>
      <c r="I1088" s="15">
        <v>0</v>
      </c>
      <c r="J1088" s="15">
        <v>0</v>
      </c>
      <c r="K1088" s="15">
        <v>0</v>
      </c>
      <c r="L1088" s="14">
        <v>0</v>
      </c>
      <c r="M1088" s="14">
        <v>0</v>
      </c>
      <c r="N1088" s="15">
        <v>2.5299242424242423</v>
      </c>
      <c r="O1088" s="15">
        <v>0</v>
      </c>
      <c r="P1088" s="15">
        <v>0</v>
      </c>
    </row>
    <row r="1089" spans="1:16" x14ac:dyDescent="0.25">
      <c r="A1089" s="12">
        <v>35277921</v>
      </c>
      <c r="B1089" s="13" t="s">
        <v>4666</v>
      </c>
      <c r="C1089" s="14" t="s">
        <v>4667</v>
      </c>
      <c r="D1089" s="14" t="s">
        <v>4426</v>
      </c>
      <c r="E1089" s="14" t="s">
        <v>2293</v>
      </c>
      <c r="F1089" s="15">
        <v>2.3994318181818182</v>
      </c>
      <c r="G1089" s="15">
        <v>0</v>
      </c>
      <c r="H1089" s="15">
        <v>0</v>
      </c>
      <c r="I1089" s="15">
        <v>0</v>
      </c>
      <c r="J1089" s="15">
        <v>0</v>
      </c>
      <c r="K1089" s="15">
        <v>0</v>
      </c>
      <c r="L1089" s="14">
        <v>0</v>
      </c>
      <c r="M1089" s="14">
        <v>0</v>
      </c>
      <c r="N1089" s="15">
        <v>2.3994318181818182</v>
      </c>
      <c r="O1089" s="15">
        <v>0</v>
      </c>
      <c r="P1089" s="15">
        <v>0</v>
      </c>
    </row>
    <row r="1090" spans="1:16" x14ac:dyDescent="0.25">
      <c r="A1090" s="12">
        <v>35277922</v>
      </c>
      <c r="B1090" s="13" t="s">
        <v>4668</v>
      </c>
      <c r="C1090" s="14" t="s">
        <v>4669</v>
      </c>
      <c r="D1090" s="14" t="s">
        <v>4426</v>
      </c>
      <c r="E1090" s="14" t="s">
        <v>2293</v>
      </c>
      <c r="F1090" s="15">
        <v>1.7600378787878788</v>
      </c>
      <c r="G1090" s="15">
        <v>0</v>
      </c>
      <c r="H1090" s="15">
        <v>0</v>
      </c>
      <c r="I1090" s="15">
        <v>0</v>
      </c>
      <c r="J1090" s="15">
        <v>0</v>
      </c>
      <c r="K1090" s="15">
        <v>0</v>
      </c>
      <c r="L1090" s="14">
        <v>0</v>
      </c>
      <c r="M1090" s="14">
        <v>0</v>
      </c>
      <c r="N1090" s="15">
        <v>1.7600378787878788</v>
      </c>
      <c r="O1090" s="15">
        <v>0</v>
      </c>
      <c r="P1090" s="15">
        <v>0</v>
      </c>
    </row>
    <row r="1091" spans="1:16" x14ac:dyDescent="0.25">
      <c r="A1091" s="12">
        <v>35277923</v>
      </c>
      <c r="B1091" s="13" t="s">
        <v>4670</v>
      </c>
      <c r="C1091" s="14" t="s">
        <v>4671</v>
      </c>
      <c r="D1091" s="14" t="s">
        <v>4426</v>
      </c>
      <c r="E1091" s="14" t="s">
        <v>2293</v>
      </c>
      <c r="F1091" s="15">
        <v>3.1534090909090908</v>
      </c>
      <c r="G1091" s="15">
        <v>0</v>
      </c>
      <c r="H1091" s="15">
        <v>0</v>
      </c>
      <c r="I1091" s="15">
        <v>0</v>
      </c>
      <c r="J1091" s="15">
        <v>0</v>
      </c>
      <c r="K1091" s="15">
        <v>0</v>
      </c>
      <c r="L1091" s="14">
        <v>0</v>
      </c>
      <c r="M1091" s="14">
        <v>0</v>
      </c>
      <c r="N1091" s="15">
        <v>3.1534090909090908</v>
      </c>
      <c r="O1091" s="15">
        <v>0</v>
      </c>
      <c r="P1091" s="15">
        <v>0</v>
      </c>
    </row>
    <row r="1092" spans="1:16" x14ac:dyDescent="0.25">
      <c r="A1092" s="12">
        <v>35254243</v>
      </c>
      <c r="B1092" s="13" t="s">
        <v>4675</v>
      </c>
      <c r="C1092" s="14" t="s">
        <v>2291</v>
      </c>
      <c r="D1092" s="14" t="s">
        <v>4426</v>
      </c>
      <c r="E1092" s="14" t="s">
        <v>2293</v>
      </c>
      <c r="F1092" s="15">
        <v>2.9083333333333332</v>
      </c>
      <c r="G1092" s="15">
        <v>0</v>
      </c>
      <c r="H1092" s="15">
        <v>0</v>
      </c>
      <c r="I1092" s="15">
        <v>0</v>
      </c>
      <c r="J1092" s="15">
        <v>0</v>
      </c>
      <c r="K1092" s="15">
        <v>0</v>
      </c>
      <c r="L1092" s="14">
        <v>0</v>
      </c>
      <c r="M1092" s="14">
        <v>0</v>
      </c>
      <c r="N1092" s="15">
        <v>2.9083333333333332</v>
      </c>
      <c r="O1092" s="15">
        <v>0</v>
      </c>
      <c r="P1092" s="15">
        <v>0</v>
      </c>
    </row>
    <row r="1093" spans="1:16" x14ac:dyDescent="0.25">
      <c r="A1093" s="12">
        <v>35254244</v>
      </c>
      <c r="B1093" s="13" t="s">
        <v>4676</v>
      </c>
      <c r="C1093" s="14" t="s">
        <v>2291</v>
      </c>
      <c r="D1093" s="14" t="s">
        <v>4426</v>
      </c>
      <c r="E1093" s="14" t="s">
        <v>2293</v>
      </c>
      <c r="F1093" s="15">
        <v>2.3142045454545452</v>
      </c>
      <c r="G1093" s="15">
        <v>0</v>
      </c>
      <c r="H1093" s="15">
        <v>0</v>
      </c>
      <c r="I1093" s="15">
        <v>0</v>
      </c>
      <c r="J1093" s="15">
        <v>0</v>
      </c>
      <c r="K1093" s="15">
        <v>0</v>
      </c>
      <c r="L1093" s="14">
        <v>0</v>
      </c>
      <c r="M1093" s="14">
        <v>2.3142045454545452</v>
      </c>
      <c r="N1093" s="15">
        <v>0</v>
      </c>
      <c r="O1093" s="15">
        <v>0</v>
      </c>
      <c r="P1093" s="15">
        <v>0</v>
      </c>
    </row>
    <row r="1094" spans="1:16" x14ac:dyDescent="0.25">
      <c r="A1094" s="12">
        <v>35254245</v>
      </c>
      <c r="B1094" s="13" t="s">
        <v>4677</v>
      </c>
      <c r="C1094" s="14" t="s">
        <v>2291</v>
      </c>
      <c r="D1094" s="14" t="s">
        <v>4426</v>
      </c>
      <c r="E1094" s="14" t="s">
        <v>2293</v>
      </c>
      <c r="F1094" s="15">
        <v>3.2071969696969695</v>
      </c>
      <c r="G1094" s="15">
        <v>0</v>
      </c>
      <c r="H1094" s="15">
        <v>0</v>
      </c>
      <c r="I1094" s="15">
        <v>0</v>
      </c>
      <c r="J1094" s="15">
        <v>0</v>
      </c>
      <c r="K1094" s="15">
        <v>0</v>
      </c>
      <c r="L1094" s="14">
        <v>0</v>
      </c>
      <c r="M1094" s="14">
        <v>0</v>
      </c>
      <c r="N1094" s="15">
        <v>3.2071969696969695</v>
      </c>
      <c r="O1094" s="15">
        <v>0</v>
      </c>
      <c r="P1094" s="15">
        <v>0</v>
      </c>
    </row>
    <row r="1095" spans="1:16" x14ac:dyDescent="0.25">
      <c r="A1095" s="12">
        <v>35254246</v>
      </c>
      <c r="B1095" s="13" t="s">
        <v>4678</v>
      </c>
      <c r="C1095" s="14" t="s">
        <v>2291</v>
      </c>
      <c r="D1095" s="14" t="s">
        <v>4426</v>
      </c>
      <c r="E1095" s="14" t="s">
        <v>2293</v>
      </c>
      <c r="F1095" s="15">
        <v>2.6712121212121214</v>
      </c>
      <c r="G1095" s="15">
        <v>0</v>
      </c>
      <c r="H1095" s="15">
        <v>0</v>
      </c>
      <c r="I1095" s="15">
        <v>0</v>
      </c>
      <c r="J1095" s="15">
        <v>0</v>
      </c>
      <c r="K1095" s="15">
        <v>2.6712121212121218</v>
      </c>
      <c r="L1095" s="14">
        <v>0</v>
      </c>
      <c r="M1095" s="14">
        <v>0</v>
      </c>
      <c r="N1095" s="15">
        <v>0</v>
      </c>
      <c r="O1095" s="15">
        <v>0</v>
      </c>
      <c r="P1095" s="15">
        <v>0</v>
      </c>
    </row>
    <row r="1096" spans="1:16" x14ac:dyDescent="0.25">
      <c r="A1096" s="12">
        <v>35254247</v>
      </c>
      <c r="B1096" s="13" t="s">
        <v>4679</v>
      </c>
      <c r="C1096" s="14" t="s">
        <v>2291</v>
      </c>
      <c r="D1096" s="14" t="s">
        <v>4426</v>
      </c>
      <c r="E1096" s="14" t="s">
        <v>2293</v>
      </c>
      <c r="F1096" s="15">
        <v>1.95</v>
      </c>
      <c r="G1096" s="15">
        <v>0</v>
      </c>
      <c r="H1096" s="15">
        <v>0</v>
      </c>
      <c r="I1096" s="15">
        <v>0</v>
      </c>
      <c r="J1096" s="15">
        <v>0</v>
      </c>
      <c r="K1096" s="15">
        <v>0</v>
      </c>
      <c r="L1096" s="14">
        <v>0</v>
      </c>
      <c r="M1096" s="14">
        <v>0</v>
      </c>
      <c r="N1096" s="15">
        <v>1.95</v>
      </c>
      <c r="O1096" s="15">
        <v>0</v>
      </c>
      <c r="P1096" s="15">
        <v>0</v>
      </c>
    </row>
    <row r="1097" spans="1:16" x14ac:dyDescent="0.25">
      <c r="A1097" s="12">
        <v>35294275</v>
      </c>
      <c r="B1097" s="13" t="s">
        <v>4681</v>
      </c>
      <c r="C1097" s="14" t="s">
        <v>2145</v>
      </c>
      <c r="D1097" s="14" t="s">
        <v>4191</v>
      </c>
      <c r="E1097" s="14" t="s">
        <v>2147</v>
      </c>
      <c r="F1097" s="15">
        <v>0.35530303030303029</v>
      </c>
      <c r="G1097" s="15">
        <v>0</v>
      </c>
      <c r="H1097" s="15">
        <v>0.35530303030303034</v>
      </c>
      <c r="I1097" s="15">
        <v>0</v>
      </c>
      <c r="J1097" s="15">
        <v>0</v>
      </c>
      <c r="K1097" s="15">
        <v>0</v>
      </c>
      <c r="L1097" s="14">
        <v>0</v>
      </c>
      <c r="M1097" s="14">
        <v>0</v>
      </c>
      <c r="N1097" s="15">
        <v>0</v>
      </c>
      <c r="O1097" s="15">
        <v>0</v>
      </c>
      <c r="P1097" s="15">
        <v>0</v>
      </c>
    </row>
  </sheetData>
  <autoFilter ref="A2:P1097" xr:uid="{60C88B93-E472-4B0C-87FA-D882FDCCEE99}"/>
  <pageMargins left="0.7" right="0.7" top="0.75" bottom="0.75" header="0.3" footer="0.3"/>
  <pageSetup orientation="portrait" r:id="rId1"/>
  <headerFooter>
    <oddHeader>&amp;RWMP-Discovery2023_DR_OEIS_004-Q009Atch01</oddHeader>
    <oddFooter>&amp;C&amp;"Calibri"&amp;11&amp;K000000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G I I A A B Q S w M E F A A C A A g A B q y n V h s k F L C l A A A A 9 g A A A B I A H A B D b 2 5 m a W c v U G F j a 2 F n Z S 5 4 b W w g o h g A K K A U A A A A A A A A A A A A A A A A A A A A A A A A A A A A h Y + x D o I w G I R f h X S n L d U Y Q k o Z X C U x I R r X p l R o h B 9 D i + X d H H w k X 0 G M o m 6 O d / d d c n e / 3 n g 2 t k 1 w 0 b 0 1 H a Q o w h Q F G l R X G q h S N L h j G K N M 8 K 1 U J 1 n p Y I L B J q M 1 K a q d O y e E e O + x X + C u r w i j N C K H f F O o W r c y N G C d B K X R p 1 X + b y H B 9 6 8 x g u E o W u J 4 x T D l Z D Z 5 b u A L s G n v M / 0 x + X p o 3 N B r o S H c F Z z M k p P 3 B / E A U E s D B B Q A A g A I A A a s p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G r K d W V 0 g Z D l s F A A A M I A A A E w A c A E Z v c m 1 1 b G F z L 1 N l Y 3 R p b 2 4 x L m 0 g o h g A K K A U A A A A A A A A A A A A A A A A A A A A A A A A A A A A 7 V n f T + M 4 E H 5 H 4 n + w s i 8 g F Y 6 m 2 w J a 7 Q N X f u q W h a N F q z 3 E g 2 m 9 E J H G l e N w y 1 X 9 3 8 / 5 4 d R J Z i Z U W i G d d L z Q 2 B 5 / 8 y X j b 2 a S W E x 0 I C M 2 y v 9 3 P 2 1 u b G 7 E T 1 y J K f v g j Z L Z j K t X d s w 1 Z 8 d C 8 y C M P f a Z h U J v b j D z N 5 K J m g g z c v J z I s L d Y a K U i P Q 3 q Z 4 f p H z e 2 l 7 c f e U z 8 d l u l O 7 j 3 S / v h j L S Z t 1 9 J 9 / l g 3 c 7 n w s 1 4 b F B H Y u f O s U Y 8 4 d Q 7 I 4 V j + I f U s 2 G M k x m U b y V I 3 Y W C y 9 F m Y f c + K 6 5 T m K v k 5 n u Z l t 1 m H 6 d C 6 b N w H K 5 X c K c B q E W K b U b + X e 8 A h m J 0 N B P x 7 a a r n S Y 4 J M n t n V X w 7 s 3 5 t 7 w 6 v L y 9 u v F + D u 7 O f n 9 9 u L L s c e k Y u D S P 0 5 O r r 3 t l S 8 3 Y i Z f D M i V f h K K F f T q P l n W d d c 7 C + 9 K T Y U y 3 u U / z N O J J y q Y p w 8 x H R w d X a / u i 3 c b m x X 5 J T t T M p l n g 2 f s V I i U Y O 4 L D 7 P d z s v R a 8 M g M o j D Q E 2 S Q L P L I B T Z d t d K P i o + y 3 C S h x 3 n 0 t / z P 7 J T q Y S 5 g Z q Z v U q b 6 o z B R m Y K V 7 D p s d S 1 y T 6 K 1 0 f x + j R e n 8 I b o H g D F G 9 A 4 w 0 o v H 0 U b x / F 2 6 f x 9 l G 8 4 + A l j 4 f H I o 6 G g X 7 N / s s k y n 9 9 4 T r Q y V R k v 2 X 0 W F 5 c H o 3 z / b s H 7 C K K z b 6 h C Z 4 d 5 g R X Y + 7 q H B y + P S u H H Q f N I Z n N j f S I a T F 7 S O A c w j i H M M 4 h h e P v 4 T i 1 O Y t T G 7 Y 4 Z p j C 6 R I 4 X R i n C + N 0 S R y f w P F h H B / G 8 U m c H o H T g 3 F 6 M E 4 P x z k / H R + z c Z B r Y S F V z k + W J i D 3 2 q i V L p L e X z L K p m 6 C + J n d 8 O i Z p b e u M e K X Z L P h N C V N n o w b L 7 3 S O 3 P + R h M R c R X I 7 B g p / k O z 0 0 Q n S r D v g i u W a W k Q P a a z f x 6 x z M g e z X M R z n P 3 7 Y w 5 6 M 1 B g 9 E c N I m 1 d M L s x 4 M U x K A Z o a / c 1 c a c c 2 s b c / U n V V u Q P Q r P S a u F + p j n E r 0 I 5 W T v o + k 0 z 2 B b W L 5 z 0 o y j Y V n G v S s S 1 P 1 v f f 9 g b 4 V W q C C N V n f J w X F U N M c p U l 4 d x 1 V O G q z u k Q N W l 9 8 c s R h t I k Y m W K f N Y i C f W B U D o G t p T Y S m b F f n l x 2 2 w K T Y U N l h 2 Z w 9 Z M j y P H 7 M b X 7 b c i e k r P O 4 I a X 5 B 7 X x 0 g w S f M v m s G 1 5 l U 3 r c o w N a E h n M J g N m F Y K N m a u Z X m F T f t y h A 1 s S O d J h A 2 U v C y b b t v y K p v W 5 R g b 0 J D O x g g b K E V a N n 7 b 8 i q b 1 u U Y G 9 C Q z v k Q G z D h W C 4 9 Z H E l E V k m 2 O J m k q v w w M z c v I Y 8 B j T h r f w v F 1 B G 1 S f y R i P s u b z J P E + g z e w K i D T W T l m O q 2 n I w m 0 L L E H a o t E u V N j R t s 3 e 5 S N I C e n Y L K V + E w T p 5 C w l 2 o K m R N t C 7 S Z E C W k K L a V B E w R p F i 0 l 2 o K m R N t C H S 1 E C e k 7 L a X 9 J g j S j 1 p K t A V N i b a F m u Y K p W X L a 5 c u / t 6 l X p P 9 i j c v N X / x 1 y n A K Y d P M n F Q o Z M I n z b 4 R B E H B j o R c N T D k U 0 E L h S Z c P T B E U Y E E B Q h v + b V B 1 b Z w n U 1 X D 4 j V S 5 R a c J 1 L l z O I l U n U f n B d S d c X i J V I F G J w X U g X O 4 h V R l R G c F 1 G V x + I V X S f / I F A 1 Z h w b U d X M Q h x R f c r 0 O 9 N d o C g / U Z U o F R 5 V V L / e R K v k y F G m 6 s s 6 l a Z 9 1 M D 2 u q f q E H o P j j a t 8 U n J U Y F e q E K h A Q l 0 A c 1 k O 2 E t r v H K R U y E C h 1 Q g j O D W 8 S W E J o U b E d x 2 F J Y Q a E d 9 1 F J Y Q a k R 8 1 1 F Y Q q g R 8 V 1 H Y Q m h R s R 3 H b 0 i Z A + R s n d R o v / r u P e r 4 x z V H 6 t g N m v / n g y l h / R N a i H G 2 S f l d C v 3 i 3 L a g Z Q i D a 5 w / B j y e W A c D P 4 x A C f p 2 9 9 v B o 5 0 q O J 5 5 k s F y + h 6 7 Q t 3 5 k 9 A r V h u b 2 4 E E e 3 S p 3 8 B U E s B A i 0 A F A A C A A g A B q y n V h s k F L C l A A A A 9 g A A A B I A A A A A A A A A A A A A A A A A A A A A A E N v b m Z p Z y 9 Q Y W N r Y W d l L n h t b F B L A Q I t A B Q A A g A I A A a s p 1 Y P y u m r p A A A A O k A A A A T A A A A A A A A A A A A A A A A A P E A A A B b Q 2 9 u d G V u d F 9 U e X B l c 1 0 u e G 1 s U E s B A i 0 A F A A C A A g A B q y n V l d I G Q 5 b B Q A A D C A A A B M A A A A A A A A A A A A A A A A A 4 g E A A E Z v c m 1 1 b G F z L 1 N l Y 3 R p b 2 4 x L m 1 Q S w U G A A A A A A M A A w D C A A A A i g c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k U A A A A A A A A M R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R d W V y e U l E I i B W Y W x 1 Z T 0 i c z Q 2 N D M z N z M 1 L T E x M m M t N G Y w O C 0 4 M T A 1 L T l j M 2 Z i N W I 0 O D B j Y y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F R h c m d l d C I g V m F s d W U 9 I n N T d W 1 t Y X J 5 X 0 R h d G F f R G V 0 Y W l s c 1 8 y I i A v P j x F b n R y e S B U e X B l P S J G a W x s T 2 J q Z W N 0 V H l w Z S I g V m F s d W U 9 I n N U Y W J s Z S I g L z 4 8 R W 5 0 c n k g V H l w Z T 0 i R m l s b E x h c 3 R V c G R h d G V k I i B W Y W x 1 Z T 0 i Z D I w M j M t M D U t M D V U M T c 6 M D M 6 M T Q u N D Y x N z Q 4 N 1 o i I C 8 + P E V u d H J 5 I F R 5 c G U 9 I k Z p b G x F c n J v c k N v d W 5 0 I i B W Y W x 1 Z T 0 i b D A i I C 8 + P E V u d H J 5 I F R 5 c G U 9 I k Z p b G x D b 2 x 1 b W 5 U e X B l c y I g V m F s d W U 9 I n N B Q U F B Q U F B Q U F B W U d B Q U F B Q U F B Q U F B Q U F B Q U F B Q U F B Q U F B Q U F B Q U F B Q U F B Q U F B Q U F B Q U F B Q U F B Q U F B Q U F B Q U F B Q U F B Q U F B Q U F B Q U F B Q U F B Q U F B Q U F B Q U F B Q U F B Q U F B P T 0 i I C 8 + P E V u d H J 5 I F R 5 c G U 9 I k Z p b G x F c n J v c k N v Z G U i I F Z h b H V l P S J z V W 5 r b m 9 3 b i I g L z 4 8 R W 5 0 c n k g V H l w Z T 0 i R m l s b E N v b H V t b k 5 h b W V z I i B W Y W x 1 Z T 0 i c 1 s m c X V v d D t P c m R l c i Z x d W 9 0 O y w m c X V v d D t P c m R l c i B E Z X N j c m l w d G l v b i Z x d W 9 0 O y w m c X V v d D t T Q V A g U 3 R h d H V z J n F 1 b 3 Q 7 L C Z x d W 9 0 O 0 1 B V C Z x d W 9 0 O y w m c X V v d D t V c 2 V y I F N 0 Y X R 1 c y B H c m 9 1 c C Z x d W 9 0 O y w m c X V v d D t Q c m 9 n c m F t J n F 1 b 3 Q 7 L C Z x d W 9 0 O 1 N 1 Y i 1 Q c m 9 n c m F t J n F 1 b 3 Q 7 L C Z x d W 9 0 O 0 N p d H k m c X V v d D s s J n F 1 b 3 Q 7 Q 2 9 1 b n R 5 J n F 1 b 3 Q 7 L C Z x d W 9 0 O 1 J l Z 2 l v b i Z x d W 9 0 O y w m c X V v d D t E a X Y m c X V v d D s s J n F 1 b 3 Q 7 T G F 0 a X R 1 Z G U m c X V v d D s s J n F 1 b 3 Q 7 T G 9 u Z 2 l 0 d W R l J n F 1 b 3 Q 7 L C Z x d W 9 0 O 0 N p c m N 1 a X Q m c X V v d D s s J n F 1 b 3 Q 7 Q 2 l y Y 3 V p d C B Q c m 9 0 Z W N 0 a W 9 u I F p v b m U m c X V v d D s s J n F 1 b 3 Q 7 Q 2 l y Y 3 V p d C B O Y W 1 l J n F 1 b 3 Q 7 L C Z x d W 9 0 O 0 h G V E Q g V G l l c i Z x d W 9 0 O y w m c X V v d D t S a X N r I F J h b m s g M j A y M S Z x d W 9 0 O y w m c X V v d D t S a X N r I F J h b m s g M j A y M i Z x d W 9 0 O y w m c X V v d D s y M D I y I F J p c 2 s g V H J h b m N o Z X M g d j M m c X V v d D s s J n F 1 b 3 Q 7 M j A y M y B V R y B T Y 2 V u Y X J p b y Z x d W 9 0 O y w m c X V v d D t E c m F m d C B G d X R 1 c m U g W W V h c i B Q b G F u b m l u Z y Z x d W 9 0 O y w m c X V v d D t Q b G F u b m V k I E 9 I I E 1 p b G V z J n F 1 b 3 Q 7 L C Z x d W 9 0 O 1 B s Y W 5 u Z W Q g V U c g T W l s Z X M m c X V v d D s s J n F 1 b 3 Q 7 U G x h b m 5 l Z C B S Z W 1 v d m F s I E 1 p b G V z J n F 1 b 3 Q 7 L C Z x d W 9 0 O 1 R v d G F s I E 1 p b G V z J n F 1 b 3 Q 7 L C Z x d W 9 0 O 0 9 I I C 0 g M j A x O C B D b 2 1 w b G V 0 Z S Z x d W 9 0 O y w m c X V v d D t V R y A t I D I w M T g g Q 2 9 t c G x l d G U m c X V v d D s s J n F 1 b 3 Q 7 U m V t b 3 Z h b C A t I D I w M T g g Q 2 9 t c G x l d G U m c X V v d D s s J n F 1 b 3 Q 7 M j A x O C B N a W x l c y B D b 2 1 w b G V 0 Z S Z x d W 9 0 O y w m c X V v d D t P S C A t I D I w M T k g Q 2 9 t c G x l d G U m c X V v d D s s J n F 1 b 3 Q 7 V U c g L S A y M D E 5 I E N v b X B s Z X R l J n F 1 b 3 Q 7 L C Z x d W 9 0 O 1 J l b W 9 2 Y W w g L S A y M D E 5 I E N v b X B s Z X R l J n F 1 b 3 Q 7 L C Z x d W 9 0 O z I w M T k g T W l s Z X M g Q 2 9 t c G x l d G U m c X V v d D s s J n F 1 b 3 Q 7 T 0 g g L S A y M D I w I E N v b X B s Z X R l J n F 1 b 3 Q 7 L C Z x d W 9 0 O 1 V H I C 0 g M j A y M C B D b 2 1 w b G V 0 Z S Z x d W 9 0 O y w m c X V v d D t S Z W 1 v d m F s I C 0 g M j A y M C B D b 2 1 w b G V 0 Z S Z x d W 9 0 O y w m c X V v d D s y M D I w I E 1 p b G V z I E N v b X B s Z X R l J n F 1 b 3 Q 7 L C Z x d W 9 0 O 0 9 I I C 0 g M j A y M S B D b 2 1 w b G V 0 Z S Z x d W 9 0 O y w m c X V v d D t V R y A t I D I w M j E g Q 2 9 t c G x l d G U m c X V v d D s s J n F 1 b 3 Q 7 U m V t b 3 Z h b C A t I D I w M j E g Q 2 9 t c G x l d G U m c X V v d D s s J n F 1 b 3 Q 7 M j A y M S B N a W x l c y B D b 2 1 w b G V 0 Z S Z x d W 9 0 O y w m c X V v d D t P S C A t I D I w M j I g Q 2 9 t c G x l d G U m c X V v d D s s J n F 1 b 3 Q 7 V U c g L S A y M D I y I E N v b X B s Z X R l J n F 1 b 3 Q 7 L C Z x d W 9 0 O 1 J l b W 9 2 Y W w g L S A y M D I y I E N v b X B s Z X R l J n F 1 b 3 Q 7 L C Z x d W 9 0 O z I w M j I g T W l s Z X M g Q 2 9 t c G x l d G U m c X V v d D s s J n F 1 b 3 Q 7 T 0 g g L S A y M D I z I E N v b X B s Z X R l J n F 1 b 3 Q 7 L C Z x d W 9 0 O 1 V H I C 0 g M j A y M y B D b 2 1 w b G V 0 Z S Z x d W 9 0 O y w m c X V v d D t S Z W 1 v d m F s I C 0 g M j A y M y B D b 2 1 w b G V 0 Z S Z x d W 9 0 O y w m c X V v d D s y M D I z I E 1 p b G V z I E N v b X B s Z X R l J n F 1 b 3 Q 7 L C Z x d W 9 0 O 0 9 I I C 0 g M j A y M y B S Z W 1 h a W 5 p b m c m c X V v d D s s J n F 1 b 3 Q 7 V U c g L S A y M D I z I F J l b W F p b m l u Z y Z x d W 9 0 O y w m c X V v d D t S Z W 1 v d m F s I C 0 g M j A y M y B S Z W 1 h a W 5 p b m c m c X V v d D s s J n F 1 b 3 Q 7 M j A y M y B S Z W 1 h a W 5 p b m c g V G 9 0 Y W w g T W l s Z X M m c X V v d D s s J n F 1 b 3 Q 7 T 0 g g L S A y M D I 0 I E Z v c m V j Y X N 0 J n F 1 b 3 Q 7 L C Z x d W 9 0 O 1 V H I C 0 g M j A y N C B G b 3 J l Y 2 F z d C Z x d W 9 0 O y w m c X V v d D t S Z W 1 v d m F s I C 0 g M j A y N C B G b 3 J l Y 2 F z d C Z x d W 9 0 O y w m c X V v d D s y M D I 0 I F R v d G F s I E 1 p b G V z J n F 1 b 3 Q 7 L C Z x d W 9 0 O 0 9 I I C 0 g M j A y N S B G b 3 J l Y 2 F z d C Z x d W 9 0 O y w m c X V v d D t V R y A t I D I w M j U g R m 9 y Z W N h c 3 Q m c X V v d D s s J n F 1 b 3 Q 7 U m V t b 3 Z h b C A t I D I w M j U g R m 9 y Z W N h c 3 Q m c X V v d D s s J n F 1 b 3 Q 7 M j A y N S B U b 3 R h b C B N a W x l c y Z x d W 9 0 O y w m c X V v d D t P S C A t I D I w M j Y g R m 9 y Z W N h c 3 Q m c X V v d D s s J n F 1 b 3 Q 7 V U c g L S A y M D I 2 I E Z v c m V j Y X N 0 J n F 1 b 3 Q 7 L C Z x d W 9 0 O 1 J l b W 9 2 Y W w g L S A y M D I 2 I E Z v c m V j Y X N 0 J n F 1 b 3 Q 7 L C Z x d W 9 0 O z I w M j Y g V G 9 0 Y W w g T W l s Z X M m c X V v d D s s J n F 1 b 3 Q 7 T 0 g g L S A y M D I 3 I E Z v c m V j Y X N 0 J n F 1 b 3 Q 7 L C Z x d W 9 0 O 1 V H I C 0 g M j A y N y B G b 3 J l Y 2 F z d C Z x d W 9 0 O y w m c X V v d D t S Z W 1 v d m F s I C 0 g M j A y N y B G b 3 J l Y 2 F z d C Z x d W 9 0 O y w m c X V v d D s y M D I 3 I F R v d G F s I E 1 p b G V z J n F 1 b 3 Q 7 X S I g L z 4 8 R W 5 0 c n k g V H l w Z T 0 i R m l s b E N v d W 5 0 I i B W Y W x 1 Z T 0 i b D I 2 O T c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z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1 b W 1 h c n k g R G F 0 Y S B E Z X R h a W x z L 0 F 1 d G 9 S Z W 1 v d m V k Q 2 9 s d W 1 u c z E u e 0 9 y Z G V y L D B 9 J n F 1 b 3 Q 7 L C Z x d W 9 0 O 1 N l Y 3 R p b 2 4 x L 1 N 1 b W 1 h c n k g R G F 0 Y S B E Z X R h a W x z L 0 F 1 d G 9 S Z W 1 v d m V k Q 2 9 s d W 1 u c z E u e 0 9 y Z G V y I E R l c 2 N y a X B 0 a W 9 u L D F 9 J n F 1 b 3 Q 7 L C Z x d W 9 0 O 1 N l Y 3 R p b 2 4 x L 1 N 1 b W 1 h c n k g R G F 0 Y S B E Z X R h a W x z L 0 F 1 d G 9 S Z W 1 v d m V k Q 2 9 s d W 1 u c z E u e 1 N B U C B T d G F 0 d X M s M n 0 m c X V v d D s s J n F 1 b 3 Q 7 U 2 V j d G l v b j E v U 3 V t b W F y e S B E Y X R h I E R l d G F p b H M v Q X V 0 b 1 J l b W 9 2 Z W R D b 2 x 1 b W 5 z M S 5 7 T U F U L D N 9 J n F 1 b 3 Q 7 L C Z x d W 9 0 O 1 N l Y 3 R p b 2 4 x L 1 N 1 b W 1 h c n k g R G F 0 Y S B E Z X R h a W x z L 0 F 1 d G 9 S Z W 1 v d m V k Q 2 9 s d W 1 u c z E u e 1 V z Z X I g U 3 R h d H V z I E d y b 3 V w L D R 9 J n F 1 b 3 Q 7 L C Z x d W 9 0 O 1 N l Y 3 R p b 2 4 x L 1 N 1 b W 1 h c n k g R G F 0 Y S B E Z X R h a W x z L 0 F 1 d G 9 S Z W 1 v d m V k Q 2 9 s d W 1 u c z E u e 1 B y b 2 d y Y W 0 s N X 0 m c X V v d D s s J n F 1 b 3 Q 7 U 2 V j d G l v b j E v U 3 V t b W F y e S B E Y X R h I E R l d G F p b H M v Q X V 0 b 1 J l b W 9 2 Z W R D b 2 x 1 b W 5 z M S 5 7 U 3 V i L V B y b 2 d y Y W 0 s N n 0 m c X V v d D s s J n F 1 b 3 Q 7 U 2 V j d G l v b j E v U 3 V t b W F y e S B E Y X R h I E R l d G F p b H M v Q X V 0 b 1 J l b W 9 2 Z W R D b 2 x 1 b W 5 z M S 5 7 Q 2 l 0 e S w 3 f S Z x d W 9 0 O y w m c X V v d D t T Z W N 0 a W 9 u M S 9 T d W 1 t Y X J 5 I E R h d G E g R G V 0 Y W l s c y 9 B d X R v U m V t b 3 Z l Z E N v b H V t b n M x L n t D b 3 V u d H k s O H 0 m c X V v d D s s J n F 1 b 3 Q 7 U 2 V j d G l v b j E v U 3 V t b W F y e S B E Y X R h I E R l d G F p b H M v Q X V 0 b 1 J l b W 9 2 Z W R D b 2 x 1 b W 5 z M S 5 7 U m V n a W 9 u L D l 9 J n F 1 b 3 Q 7 L C Z x d W 9 0 O 1 N l Y 3 R p b 2 4 x L 1 N 1 b W 1 h c n k g R G F 0 Y S B E Z X R h a W x z L 0 F 1 d G 9 S Z W 1 v d m V k Q 2 9 s d W 1 u c z E u e 0 R p d i w x M H 0 m c X V v d D s s J n F 1 b 3 Q 7 U 2 V j d G l v b j E v U 3 V t b W F y e S B E Y X R h I E R l d G F p b H M v Q X V 0 b 1 J l b W 9 2 Z W R D b 2 x 1 b W 5 z M S 5 7 T G F 0 a X R 1 Z G U s M T F 9 J n F 1 b 3 Q 7 L C Z x d W 9 0 O 1 N l Y 3 R p b 2 4 x L 1 N 1 b W 1 h c n k g R G F 0 Y S B E Z X R h a W x z L 0 F 1 d G 9 S Z W 1 v d m V k Q 2 9 s d W 1 u c z E u e 0 x v b m d p d H V k Z S w x M n 0 m c X V v d D s s J n F 1 b 3 Q 7 U 2 V j d G l v b j E v U 3 V t b W F y e S B E Y X R h I E R l d G F p b H M v Q X V 0 b 1 J l b W 9 2 Z W R D b 2 x 1 b W 5 z M S 5 7 Q 2 l y Y 3 V p d C w x M 3 0 m c X V v d D s s J n F 1 b 3 Q 7 U 2 V j d G l v b j E v U 3 V t b W F y e S B E Y X R h I E R l d G F p b H M v Q X V 0 b 1 J l b W 9 2 Z W R D b 2 x 1 b W 5 z M S 5 7 Q 2 l y Y 3 V p d C B Q c m 9 0 Z W N 0 a W 9 u I F p v b m U s M T R 9 J n F 1 b 3 Q 7 L C Z x d W 9 0 O 1 N l Y 3 R p b 2 4 x L 1 N 1 b W 1 h c n k g R G F 0 Y S B E Z X R h a W x z L 0 F 1 d G 9 S Z W 1 v d m V k Q 2 9 s d W 1 u c z E u e 0 N p c m N 1 a X Q g T m F t Z S w x N X 0 m c X V v d D s s J n F 1 b 3 Q 7 U 2 V j d G l v b j E v U 3 V t b W F y e S B E Y X R h I E R l d G F p b H M v Q X V 0 b 1 J l b W 9 2 Z W R D b 2 x 1 b W 5 z M S 5 7 S E Z U R C B U a W V y L D E 2 f S Z x d W 9 0 O y w m c X V v d D t T Z W N 0 a W 9 u M S 9 T d W 1 t Y X J 5 I E R h d G E g R G V 0 Y W l s c y 9 B d X R v U m V t b 3 Z l Z E N v b H V t b n M x L n t S a X N r I F J h b m s g M j A y M S w x N 3 0 m c X V v d D s s J n F 1 b 3 Q 7 U 2 V j d G l v b j E v U 3 V t b W F y e S B E Y X R h I E R l d G F p b H M v Q X V 0 b 1 J l b W 9 2 Z W R D b 2 x 1 b W 5 z M S 5 7 U m l z a y B S Y W 5 r I D I w M j I s M T h 9 J n F 1 b 3 Q 7 L C Z x d W 9 0 O 1 N l Y 3 R p b 2 4 x L 1 N 1 b W 1 h c n k g R G F 0 Y S B E Z X R h a W x z L 0 F 1 d G 9 S Z W 1 v d m V k Q 2 9 s d W 1 u c z E u e z I w M j I g U m l z a y B U c m F u Y 2 h l c y B 2 M y w x O X 0 m c X V v d D s s J n F 1 b 3 Q 7 U 2 V j d G l v b j E v U 3 V t b W F y e S B E Y X R h I E R l d G F p b H M v Q X V 0 b 1 J l b W 9 2 Z W R D b 2 x 1 b W 5 z M S 5 7 M j A y M y B V R y B T Y 2 V u Y X J p b y w y M H 0 m c X V v d D s s J n F 1 b 3 Q 7 U 2 V j d G l v b j E v U 3 V t b W F y e S B E Y X R h I E R l d G F p b H M v Q X V 0 b 1 J l b W 9 2 Z W R D b 2 x 1 b W 5 z M S 5 7 R H J h Z n Q g R n V 0 d X J l I F l l Y X I g U G x h b m 5 p b m c s M j F 9 J n F 1 b 3 Q 7 L C Z x d W 9 0 O 1 N l Y 3 R p b 2 4 x L 1 N 1 b W 1 h c n k g R G F 0 Y S B E Z X R h a W x z L 0 F 1 d G 9 S Z W 1 v d m V k Q 2 9 s d W 1 u c z E u e 1 B s Y W 5 u Z W Q g T 0 g g T W l s Z X M s M j J 9 J n F 1 b 3 Q 7 L C Z x d W 9 0 O 1 N l Y 3 R p b 2 4 x L 1 N 1 b W 1 h c n k g R G F 0 Y S B E Z X R h a W x z L 0 F 1 d G 9 S Z W 1 v d m V k Q 2 9 s d W 1 u c z E u e 1 B s Y W 5 u Z W Q g V U c g T W l s Z X M s M j N 9 J n F 1 b 3 Q 7 L C Z x d W 9 0 O 1 N l Y 3 R p b 2 4 x L 1 N 1 b W 1 h c n k g R G F 0 Y S B E Z X R h a W x z L 0 F 1 d G 9 S Z W 1 v d m V k Q 2 9 s d W 1 u c z E u e 1 B s Y W 5 u Z W Q g U m V t b 3 Z h b C B N a W x l c y w y N H 0 m c X V v d D s s J n F 1 b 3 Q 7 U 2 V j d G l v b j E v U 3 V t b W F y e S B E Y X R h I E R l d G F p b H M v Q X V 0 b 1 J l b W 9 2 Z W R D b 2 x 1 b W 5 z M S 5 7 V G 9 0 Y W w g T W l s Z X M s M j V 9 J n F 1 b 3 Q 7 L C Z x d W 9 0 O 1 N l Y 3 R p b 2 4 x L 1 N 1 b W 1 h c n k g R G F 0 Y S B E Z X R h a W x z L 0 F 1 d G 9 S Z W 1 v d m V k Q 2 9 s d W 1 u c z E u e 0 9 I I C 0 g M j A x O C B D b 2 1 w b G V 0 Z S w y N n 0 m c X V v d D s s J n F 1 b 3 Q 7 U 2 V j d G l v b j E v U 3 V t b W F y e S B E Y X R h I E R l d G F p b H M v Q X V 0 b 1 J l b W 9 2 Z W R D b 2 x 1 b W 5 z M S 5 7 V U c g L S A y M D E 4 I E N v b X B s Z X R l L D I 3 f S Z x d W 9 0 O y w m c X V v d D t T Z W N 0 a W 9 u M S 9 T d W 1 t Y X J 5 I E R h d G E g R G V 0 Y W l s c y 9 B d X R v U m V t b 3 Z l Z E N v b H V t b n M x L n t S Z W 1 v d m F s I C 0 g M j A x O C B D b 2 1 w b G V 0 Z S w y O H 0 m c X V v d D s s J n F 1 b 3 Q 7 U 2 V j d G l v b j E v U 3 V t b W F y e S B E Y X R h I E R l d G F p b H M v Q X V 0 b 1 J l b W 9 2 Z W R D b 2 x 1 b W 5 z M S 5 7 M j A x O C B N a W x l c y B D b 2 1 w b G V 0 Z S w y O X 0 m c X V v d D s s J n F 1 b 3 Q 7 U 2 V j d G l v b j E v U 3 V t b W F y e S B E Y X R h I E R l d G F p b H M v Q X V 0 b 1 J l b W 9 2 Z W R D b 2 x 1 b W 5 z M S 5 7 T 0 g g L S A y M D E 5 I E N v b X B s Z X R l L D M w f S Z x d W 9 0 O y w m c X V v d D t T Z W N 0 a W 9 u M S 9 T d W 1 t Y X J 5 I E R h d G E g R G V 0 Y W l s c y 9 B d X R v U m V t b 3 Z l Z E N v b H V t b n M x L n t V R y A t I D I w M T k g Q 2 9 t c G x l d G U s M z F 9 J n F 1 b 3 Q 7 L C Z x d W 9 0 O 1 N l Y 3 R p b 2 4 x L 1 N 1 b W 1 h c n k g R G F 0 Y S B E Z X R h a W x z L 0 F 1 d G 9 S Z W 1 v d m V k Q 2 9 s d W 1 u c z E u e 1 J l b W 9 2 Y W w g L S A y M D E 5 I E N v b X B s Z X R l L D M y f S Z x d W 9 0 O y w m c X V v d D t T Z W N 0 a W 9 u M S 9 T d W 1 t Y X J 5 I E R h d G E g R G V 0 Y W l s c y 9 B d X R v U m V t b 3 Z l Z E N v b H V t b n M x L n s y M D E 5 I E 1 p b G V z I E N v b X B s Z X R l L D M z f S Z x d W 9 0 O y w m c X V v d D t T Z W N 0 a W 9 u M S 9 T d W 1 t Y X J 5 I E R h d G E g R G V 0 Y W l s c y 9 B d X R v U m V t b 3 Z l Z E N v b H V t b n M x L n t P S C A t I D I w M j A g Q 2 9 t c G x l d G U s M z R 9 J n F 1 b 3 Q 7 L C Z x d W 9 0 O 1 N l Y 3 R p b 2 4 x L 1 N 1 b W 1 h c n k g R G F 0 Y S B E Z X R h a W x z L 0 F 1 d G 9 S Z W 1 v d m V k Q 2 9 s d W 1 u c z E u e 1 V H I C 0 g M j A y M C B D b 2 1 w b G V 0 Z S w z N X 0 m c X V v d D s s J n F 1 b 3 Q 7 U 2 V j d G l v b j E v U 3 V t b W F y e S B E Y X R h I E R l d G F p b H M v Q X V 0 b 1 J l b W 9 2 Z W R D b 2 x 1 b W 5 z M S 5 7 U m V t b 3 Z h b C A t I D I w M j A g Q 2 9 t c G x l d G U s M z Z 9 J n F 1 b 3 Q 7 L C Z x d W 9 0 O 1 N l Y 3 R p b 2 4 x L 1 N 1 b W 1 h c n k g R G F 0 Y S B E Z X R h a W x z L 0 F 1 d G 9 S Z W 1 v d m V k Q 2 9 s d W 1 u c z E u e z I w M j A g T W l s Z X M g Q 2 9 t c G x l d G U s M z d 9 J n F 1 b 3 Q 7 L C Z x d W 9 0 O 1 N l Y 3 R p b 2 4 x L 1 N 1 b W 1 h c n k g R G F 0 Y S B E Z X R h a W x z L 0 F 1 d G 9 S Z W 1 v d m V k Q 2 9 s d W 1 u c z E u e 0 9 I I C 0 g M j A y M S B D b 2 1 w b G V 0 Z S w z O H 0 m c X V v d D s s J n F 1 b 3 Q 7 U 2 V j d G l v b j E v U 3 V t b W F y e S B E Y X R h I E R l d G F p b H M v Q X V 0 b 1 J l b W 9 2 Z W R D b 2 x 1 b W 5 z M S 5 7 V U c g L S A y M D I x I E N v b X B s Z X R l L D M 5 f S Z x d W 9 0 O y w m c X V v d D t T Z W N 0 a W 9 u M S 9 T d W 1 t Y X J 5 I E R h d G E g R G V 0 Y W l s c y 9 B d X R v U m V t b 3 Z l Z E N v b H V t b n M x L n t S Z W 1 v d m F s I C 0 g M j A y M S B D b 2 1 w b G V 0 Z S w 0 M H 0 m c X V v d D s s J n F 1 b 3 Q 7 U 2 V j d G l v b j E v U 3 V t b W F y e S B E Y X R h I E R l d G F p b H M v Q X V 0 b 1 J l b W 9 2 Z W R D b 2 x 1 b W 5 z M S 5 7 M j A y M S B N a W x l c y B D b 2 1 w b G V 0 Z S w 0 M X 0 m c X V v d D s s J n F 1 b 3 Q 7 U 2 V j d G l v b j E v U 3 V t b W F y e S B E Y X R h I E R l d G F p b H M v Q X V 0 b 1 J l b W 9 2 Z W R D b 2 x 1 b W 5 z M S 5 7 T 0 g g L S A y M D I y I E N v b X B s Z X R l L D Q y f S Z x d W 9 0 O y w m c X V v d D t T Z W N 0 a W 9 u M S 9 T d W 1 t Y X J 5 I E R h d G E g R G V 0 Y W l s c y 9 B d X R v U m V t b 3 Z l Z E N v b H V t b n M x L n t V R y A t I D I w M j I g Q 2 9 t c G x l d G U s N D N 9 J n F 1 b 3 Q 7 L C Z x d W 9 0 O 1 N l Y 3 R p b 2 4 x L 1 N 1 b W 1 h c n k g R G F 0 Y S B E Z X R h a W x z L 0 F 1 d G 9 S Z W 1 v d m V k Q 2 9 s d W 1 u c z E u e 1 J l b W 9 2 Y W w g L S A y M D I y I E N v b X B s Z X R l L D Q 0 f S Z x d W 9 0 O y w m c X V v d D t T Z W N 0 a W 9 u M S 9 T d W 1 t Y X J 5 I E R h d G E g R G V 0 Y W l s c y 9 B d X R v U m V t b 3 Z l Z E N v b H V t b n M x L n s y M D I y I E 1 p b G V z I E N v b X B s Z X R l L D Q 1 f S Z x d W 9 0 O y w m c X V v d D t T Z W N 0 a W 9 u M S 9 T d W 1 t Y X J 5 I E R h d G E g R G V 0 Y W l s c y 9 B d X R v U m V t b 3 Z l Z E N v b H V t b n M x L n t P S C A t I D I w M j M g Q 2 9 t c G x l d G U s N D Z 9 J n F 1 b 3 Q 7 L C Z x d W 9 0 O 1 N l Y 3 R p b 2 4 x L 1 N 1 b W 1 h c n k g R G F 0 Y S B E Z X R h a W x z L 0 F 1 d G 9 S Z W 1 v d m V k Q 2 9 s d W 1 u c z E u e 1 V H I C 0 g M j A y M y B D b 2 1 w b G V 0 Z S w 0 N 3 0 m c X V v d D s s J n F 1 b 3 Q 7 U 2 V j d G l v b j E v U 3 V t b W F y e S B E Y X R h I E R l d G F p b H M v Q X V 0 b 1 J l b W 9 2 Z W R D b 2 x 1 b W 5 z M S 5 7 U m V t b 3 Z h b C A t I D I w M j M g Q 2 9 t c G x l d G U s N D h 9 J n F 1 b 3 Q 7 L C Z x d W 9 0 O 1 N l Y 3 R p b 2 4 x L 1 N 1 b W 1 h c n k g R G F 0 Y S B E Z X R h a W x z L 0 F 1 d G 9 S Z W 1 v d m V k Q 2 9 s d W 1 u c z E u e z I w M j M g T W l s Z X M g Q 2 9 t c G x l d G U s N D l 9 J n F 1 b 3 Q 7 L C Z x d W 9 0 O 1 N l Y 3 R p b 2 4 x L 1 N 1 b W 1 h c n k g R G F 0 Y S B E Z X R h a W x z L 0 F 1 d G 9 S Z W 1 v d m V k Q 2 9 s d W 1 u c z E u e 0 9 I I C 0 g M j A y M y B S Z W 1 h a W 5 p b m c s N T B 9 J n F 1 b 3 Q 7 L C Z x d W 9 0 O 1 N l Y 3 R p b 2 4 x L 1 N 1 b W 1 h c n k g R G F 0 Y S B E Z X R h a W x z L 0 F 1 d G 9 S Z W 1 v d m V k Q 2 9 s d W 1 u c z E u e 1 V H I C 0 g M j A y M y B S Z W 1 h a W 5 p b m c s N T F 9 J n F 1 b 3 Q 7 L C Z x d W 9 0 O 1 N l Y 3 R p b 2 4 x L 1 N 1 b W 1 h c n k g R G F 0 Y S B E Z X R h a W x z L 0 F 1 d G 9 S Z W 1 v d m V k Q 2 9 s d W 1 u c z E u e 1 J l b W 9 2 Y W w g L S A y M D I z I F J l b W F p b m l u Z y w 1 M n 0 m c X V v d D s s J n F 1 b 3 Q 7 U 2 V j d G l v b j E v U 3 V t b W F y e S B E Y X R h I E R l d G F p b H M v Q X V 0 b 1 J l b W 9 2 Z W R D b 2 x 1 b W 5 z M S 5 7 M j A y M y B S Z W 1 h a W 5 p b m c g V G 9 0 Y W w g T W l s Z X M s N T N 9 J n F 1 b 3 Q 7 L C Z x d W 9 0 O 1 N l Y 3 R p b 2 4 x L 1 N 1 b W 1 h c n k g R G F 0 Y S B E Z X R h a W x z L 0 F 1 d G 9 S Z W 1 v d m V k Q 2 9 s d W 1 u c z E u e 0 9 I I C 0 g M j A y N C B G b 3 J l Y 2 F z d C w 1 N H 0 m c X V v d D s s J n F 1 b 3 Q 7 U 2 V j d G l v b j E v U 3 V t b W F y e S B E Y X R h I E R l d G F p b H M v Q X V 0 b 1 J l b W 9 2 Z W R D b 2 x 1 b W 5 z M S 5 7 V U c g L S A y M D I 0 I E Z v c m V j Y X N 0 L D U 1 f S Z x d W 9 0 O y w m c X V v d D t T Z W N 0 a W 9 u M S 9 T d W 1 t Y X J 5 I E R h d G E g R G V 0 Y W l s c y 9 B d X R v U m V t b 3 Z l Z E N v b H V t b n M x L n t S Z W 1 v d m F s I C 0 g M j A y N C B G b 3 J l Y 2 F z d C w 1 N n 0 m c X V v d D s s J n F 1 b 3 Q 7 U 2 V j d G l v b j E v U 3 V t b W F y e S B E Y X R h I E R l d G F p b H M v Q X V 0 b 1 J l b W 9 2 Z W R D b 2 x 1 b W 5 z M S 5 7 M j A y N C B U b 3 R h b C B N a W x l c y w 1 N 3 0 m c X V v d D s s J n F 1 b 3 Q 7 U 2 V j d G l v b j E v U 3 V t b W F y e S B E Y X R h I E R l d G F p b H M v Q X V 0 b 1 J l b W 9 2 Z W R D b 2 x 1 b W 5 z M S 5 7 T 0 g g L S A y M D I 1 I E Z v c m V j Y X N 0 L D U 4 f S Z x d W 9 0 O y w m c X V v d D t T Z W N 0 a W 9 u M S 9 T d W 1 t Y X J 5 I E R h d G E g R G V 0 Y W l s c y 9 B d X R v U m V t b 3 Z l Z E N v b H V t b n M x L n t V R y A t I D I w M j U g R m 9 y Z W N h c 3 Q s N T l 9 J n F 1 b 3 Q 7 L C Z x d W 9 0 O 1 N l Y 3 R p b 2 4 x L 1 N 1 b W 1 h c n k g R G F 0 Y S B E Z X R h a W x z L 0 F 1 d G 9 S Z W 1 v d m V k Q 2 9 s d W 1 u c z E u e 1 J l b W 9 2 Y W w g L S A y M D I 1 I E Z v c m V j Y X N 0 L D Y w f S Z x d W 9 0 O y w m c X V v d D t T Z W N 0 a W 9 u M S 9 T d W 1 t Y X J 5 I E R h d G E g R G V 0 Y W l s c y 9 B d X R v U m V t b 3 Z l Z E N v b H V t b n M x L n s y M D I 1 I F R v d G F s I E 1 p b G V z L D Y x f S Z x d W 9 0 O y w m c X V v d D t T Z W N 0 a W 9 u M S 9 T d W 1 t Y X J 5 I E R h d G E g R G V 0 Y W l s c y 9 B d X R v U m V t b 3 Z l Z E N v b H V t b n M x L n t P S C A t I D I w M j Y g R m 9 y Z W N h c 3 Q s N j J 9 J n F 1 b 3 Q 7 L C Z x d W 9 0 O 1 N l Y 3 R p b 2 4 x L 1 N 1 b W 1 h c n k g R G F 0 Y S B E Z X R h a W x z L 0 F 1 d G 9 S Z W 1 v d m V k Q 2 9 s d W 1 u c z E u e 1 V H I C 0 g M j A y N i B G b 3 J l Y 2 F z d C w 2 M 3 0 m c X V v d D s s J n F 1 b 3 Q 7 U 2 V j d G l v b j E v U 3 V t b W F y e S B E Y X R h I E R l d G F p b H M v Q X V 0 b 1 J l b W 9 2 Z W R D b 2 x 1 b W 5 z M S 5 7 U m V t b 3 Z h b C A t I D I w M j Y g R m 9 y Z W N h c 3 Q s N j R 9 J n F 1 b 3 Q 7 L C Z x d W 9 0 O 1 N l Y 3 R p b 2 4 x L 1 N 1 b W 1 h c n k g R G F 0 Y S B E Z X R h a W x z L 0 F 1 d G 9 S Z W 1 v d m V k Q 2 9 s d W 1 u c z E u e z I w M j Y g V G 9 0 Y W w g T W l s Z X M s N j V 9 J n F 1 b 3 Q 7 L C Z x d W 9 0 O 1 N l Y 3 R p b 2 4 x L 1 N 1 b W 1 h c n k g R G F 0 Y S B E Z X R h a W x z L 0 F 1 d G 9 S Z W 1 v d m V k Q 2 9 s d W 1 u c z E u e 0 9 I I C 0 g M j A y N y B G b 3 J l Y 2 F z d C w 2 N n 0 m c X V v d D s s J n F 1 b 3 Q 7 U 2 V j d G l v b j E v U 3 V t b W F y e S B E Y X R h I E R l d G F p b H M v Q X V 0 b 1 J l b W 9 2 Z W R D b 2 x 1 b W 5 z M S 5 7 V U c g L S A y M D I 3 I E Z v c m V j Y X N 0 L D Y 3 f S Z x d W 9 0 O y w m c X V v d D t T Z W N 0 a W 9 u M S 9 T d W 1 t Y X J 5 I E R h d G E g R G V 0 Y W l s c y 9 B d X R v U m V t b 3 Z l Z E N v b H V t b n M x L n t S Z W 1 v d m F s I C 0 g M j A y N y B G b 3 J l Y 2 F z d C w 2 O H 0 m c X V v d D s s J n F 1 b 3 Q 7 U 2 V j d G l v b j E v U 3 V t b W F y e S B E Y X R h I E R l d G F p b H M v Q X V 0 b 1 J l b W 9 2 Z W R D b 2 x 1 b W 5 z M S 5 7 M j A y N y B U b 3 R h b C B N a W x l c y w 2 O X 0 m c X V v d D t d L C Z x d W 9 0 O 0 N v b H V t b k N v d W 5 0 J n F 1 b 3 Q 7 O j c w L C Z x d W 9 0 O 0 t l e U N v b H V t b k 5 h b W V z J n F 1 b 3 Q 7 O l t d L C Z x d W 9 0 O 0 N v b H V t b k l k Z W 5 0 a X R p Z X M m c X V v d D s 6 W y Z x d W 9 0 O 1 N l Y 3 R p b 2 4 x L 1 N 1 b W 1 h c n k g R G F 0 Y S B E Z X R h a W x z L 0 F 1 d G 9 S Z W 1 v d m V k Q 2 9 s d W 1 u c z E u e 0 9 y Z G V y L D B 9 J n F 1 b 3 Q 7 L C Z x d W 9 0 O 1 N l Y 3 R p b 2 4 x L 1 N 1 b W 1 h c n k g R G F 0 Y S B E Z X R h a W x z L 0 F 1 d G 9 S Z W 1 v d m V k Q 2 9 s d W 1 u c z E u e 0 9 y Z G V y I E R l c 2 N y a X B 0 a W 9 u L D F 9 J n F 1 b 3 Q 7 L C Z x d W 9 0 O 1 N l Y 3 R p b 2 4 x L 1 N 1 b W 1 h c n k g R G F 0 Y S B E Z X R h a W x z L 0 F 1 d G 9 S Z W 1 v d m V k Q 2 9 s d W 1 u c z E u e 1 N B U C B T d G F 0 d X M s M n 0 m c X V v d D s s J n F 1 b 3 Q 7 U 2 V j d G l v b j E v U 3 V t b W F y e S B E Y X R h I E R l d G F p b H M v Q X V 0 b 1 J l b W 9 2 Z W R D b 2 x 1 b W 5 z M S 5 7 T U F U L D N 9 J n F 1 b 3 Q 7 L C Z x d W 9 0 O 1 N l Y 3 R p b 2 4 x L 1 N 1 b W 1 h c n k g R G F 0 Y S B E Z X R h a W x z L 0 F 1 d G 9 S Z W 1 v d m V k Q 2 9 s d W 1 u c z E u e 1 V z Z X I g U 3 R h d H V z I E d y b 3 V w L D R 9 J n F 1 b 3 Q 7 L C Z x d W 9 0 O 1 N l Y 3 R p b 2 4 x L 1 N 1 b W 1 h c n k g R G F 0 Y S B E Z X R h a W x z L 0 F 1 d G 9 S Z W 1 v d m V k Q 2 9 s d W 1 u c z E u e 1 B y b 2 d y Y W 0 s N X 0 m c X V v d D s s J n F 1 b 3 Q 7 U 2 V j d G l v b j E v U 3 V t b W F y e S B E Y X R h I E R l d G F p b H M v Q X V 0 b 1 J l b W 9 2 Z W R D b 2 x 1 b W 5 z M S 5 7 U 3 V i L V B y b 2 d y Y W 0 s N n 0 m c X V v d D s s J n F 1 b 3 Q 7 U 2 V j d G l v b j E v U 3 V t b W F y e S B E Y X R h I E R l d G F p b H M v Q X V 0 b 1 J l b W 9 2 Z W R D b 2 x 1 b W 5 z M S 5 7 Q 2 l 0 e S w 3 f S Z x d W 9 0 O y w m c X V v d D t T Z W N 0 a W 9 u M S 9 T d W 1 t Y X J 5 I E R h d G E g R G V 0 Y W l s c y 9 B d X R v U m V t b 3 Z l Z E N v b H V t b n M x L n t D b 3 V u d H k s O H 0 m c X V v d D s s J n F 1 b 3 Q 7 U 2 V j d G l v b j E v U 3 V t b W F y e S B E Y X R h I E R l d G F p b H M v Q X V 0 b 1 J l b W 9 2 Z W R D b 2 x 1 b W 5 z M S 5 7 U m V n a W 9 u L D l 9 J n F 1 b 3 Q 7 L C Z x d W 9 0 O 1 N l Y 3 R p b 2 4 x L 1 N 1 b W 1 h c n k g R G F 0 Y S B E Z X R h a W x z L 0 F 1 d G 9 S Z W 1 v d m V k Q 2 9 s d W 1 u c z E u e 0 R p d i w x M H 0 m c X V v d D s s J n F 1 b 3 Q 7 U 2 V j d G l v b j E v U 3 V t b W F y e S B E Y X R h I E R l d G F p b H M v Q X V 0 b 1 J l b W 9 2 Z W R D b 2 x 1 b W 5 z M S 5 7 T G F 0 a X R 1 Z G U s M T F 9 J n F 1 b 3 Q 7 L C Z x d W 9 0 O 1 N l Y 3 R p b 2 4 x L 1 N 1 b W 1 h c n k g R G F 0 Y S B E Z X R h a W x z L 0 F 1 d G 9 S Z W 1 v d m V k Q 2 9 s d W 1 u c z E u e 0 x v b m d p d H V k Z S w x M n 0 m c X V v d D s s J n F 1 b 3 Q 7 U 2 V j d G l v b j E v U 3 V t b W F y e S B E Y X R h I E R l d G F p b H M v Q X V 0 b 1 J l b W 9 2 Z W R D b 2 x 1 b W 5 z M S 5 7 Q 2 l y Y 3 V p d C w x M 3 0 m c X V v d D s s J n F 1 b 3 Q 7 U 2 V j d G l v b j E v U 3 V t b W F y e S B E Y X R h I E R l d G F p b H M v Q X V 0 b 1 J l b W 9 2 Z W R D b 2 x 1 b W 5 z M S 5 7 Q 2 l y Y 3 V p d C B Q c m 9 0 Z W N 0 a W 9 u I F p v b m U s M T R 9 J n F 1 b 3 Q 7 L C Z x d W 9 0 O 1 N l Y 3 R p b 2 4 x L 1 N 1 b W 1 h c n k g R G F 0 Y S B E Z X R h a W x z L 0 F 1 d G 9 S Z W 1 v d m V k Q 2 9 s d W 1 u c z E u e 0 N p c m N 1 a X Q g T m F t Z S w x N X 0 m c X V v d D s s J n F 1 b 3 Q 7 U 2 V j d G l v b j E v U 3 V t b W F y e S B E Y X R h I E R l d G F p b H M v Q X V 0 b 1 J l b W 9 2 Z W R D b 2 x 1 b W 5 z M S 5 7 S E Z U R C B U a W V y L D E 2 f S Z x d W 9 0 O y w m c X V v d D t T Z W N 0 a W 9 u M S 9 T d W 1 t Y X J 5 I E R h d G E g R G V 0 Y W l s c y 9 B d X R v U m V t b 3 Z l Z E N v b H V t b n M x L n t S a X N r I F J h b m s g M j A y M S w x N 3 0 m c X V v d D s s J n F 1 b 3 Q 7 U 2 V j d G l v b j E v U 3 V t b W F y e S B E Y X R h I E R l d G F p b H M v Q X V 0 b 1 J l b W 9 2 Z W R D b 2 x 1 b W 5 z M S 5 7 U m l z a y B S Y W 5 r I D I w M j I s M T h 9 J n F 1 b 3 Q 7 L C Z x d W 9 0 O 1 N l Y 3 R p b 2 4 x L 1 N 1 b W 1 h c n k g R G F 0 Y S B E Z X R h a W x z L 0 F 1 d G 9 S Z W 1 v d m V k Q 2 9 s d W 1 u c z E u e z I w M j I g U m l z a y B U c m F u Y 2 h l c y B 2 M y w x O X 0 m c X V v d D s s J n F 1 b 3 Q 7 U 2 V j d G l v b j E v U 3 V t b W F y e S B E Y X R h I E R l d G F p b H M v Q X V 0 b 1 J l b W 9 2 Z W R D b 2 x 1 b W 5 z M S 5 7 M j A y M y B V R y B T Y 2 V u Y X J p b y w y M H 0 m c X V v d D s s J n F 1 b 3 Q 7 U 2 V j d G l v b j E v U 3 V t b W F y e S B E Y X R h I E R l d G F p b H M v Q X V 0 b 1 J l b W 9 2 Z W R D b 2 x 1 b W 5 z M S 5 7 R H J h Z n Q g R n V 0 d X J l I F l l Y X I g U G x h b m 5 p b m c s M j F 9 J n F 1 b 3 Q 7 L C Z x d W 9 0 O 1 N l Y 3 R p b 2 4 x L 1 N 1 b W 1 h c n k g R G F 0 Y S B E Z X R h a W x z L 0 F 1 d G 9 S Z W 1 v d m V k Q 2 9 s d W 1 u c z E u e 1 B s Y W 5 u Z W Q g T 0 g g T W l s Z X M s M j J 9 J n F 1 b 3 Q 7 L C Z x d W 9 0 O 1 N l Y 3 R p b 2 4 x L 1 N 1 b W 1 h c n k g R G F 0 Y S B E Z X R h a W x z L 0 F 1 d G 9 S Z W 1 v d m V k Q 2 9 s d W 1 u c z E u e 1 B s Y W 5 u Z W Q g V U c g T W l s Z X M s M j N 9 J n F 1 b 3 Q 7 L C Z x d W 9 0 O 1 N l Y 3 R p b 2 4 x L 1 N 1 b W 1 h c n k g R G F 0 Y S B E Z X R h a W x z L 0 F 1 d G 9 S Z W 1 v d m V k Q 2 9 s d W 1 u c z E u e 1 B s Y W 5 u Z W Q g U m V t b 3 Z h b C B N a W x l c y w y N H 0 m c X V v d D s s J n F 1 b 3 Q 7 U 2 V j d G l v b j E v U 3 V t b W F y e S B E Y X R h I E R l d G F p b H M v Q X V 0 b 1 J l b W 9 2 Z W R D b 2 x 1 b W 5 z M S 5 7 V G 9 0 Y W w g T W l s Z X M s M j V 9 J n F 1 b 3 Q 7 L C Z x d W 9 0 O 1 N l Y 3 R p b 2 4 x L 1 N 1 b W 1 h c n k g R G F 0 Y S B E Z X R h a W x z L 0 F 1 d G 9 S Z W 1 v d m V k Q 2 9 s d W 1 u c z E u e 0 9 I I C 0 g M j A x O C B D b 2 1 w b G V 0 Z S w y N n 0 m c X V v d D s s J n F 1 b 3 Q 7 U 2 V j d G l v b j E v U 3 V t b W F y e S B E Y X R h I E R l d G F p b H M v Q X V 0 b 1 J l b W 9 2 Z W R D b 2 x 1 b W 5 z M S 5 7 V U c g L S A y M D E 4 I E N v b X B s Z X R l L D I 3 f S Z x d W 9 0 O y w m c X V v d D t T Z W N 0 a W 9 u M S 9 T d W 1 t Y X J 5 I E R h d G E g R G V 0 Y W l s c y 9 B d X R v U m V t b 3 Z l Z E N v b H V t b n M x L n t S Z W 1 v d m F s I C 0 g M j A x O C B D b 2 1 w b G V 0 Z S w y O H 0 m c X V v d D s s J n F 1 b 3 Q 7 U 2 V j d G l v b j E v U 3 V t b W F y e S B E Y X R h I E R l d G F p b H M v Q X V 0 b 1 J l b W 9 2 Z W R D b 2 x 1 b W 5 z M S 5 7 M j A x O C B N a W x l c y B D b 2 1 w b G V 0 Z S w y O X 0 m c X V v d D s s J n F 1 b 3 Q 7 U 2 V j d G l v b j E v U 3 V t b W F y e S B E Y X R h I E R l d G F p b H M v Q X V 0 b 1 J l b W 9 2 Z W R D b 2 x 1 b W 5 z M S 5 7 T 0 g g L S A y M D E 5 I E N v b X B s Z X R l L D M w f S Z x d W 9 0 O y w m c X V v d D t T Z W N 0 a W 9 u M S 9 T d W 1 t Y X J 5 I E R h d G E g R G V 0 Y W l s c y 9 B d X R v U m V t b 3 Z l Z E N v b H V t b n M x L n t V R y A t I D I w M T k g Q 2 9 t c G x l d G U s M z F 9 J n F 1 b 3 Q 7 L C Z x d W 9 0 O 1 N l Y 3 R p b 2 4 x L 1 N 1 b W 1 h c n k g R G F 0 Y S B E Z X R h a W x z L 0 F 1 d G 9 S Z W 1 v d m V k Q 2 9 s d W 1 u c z E u e 1 J l b W 9 2 Y W w g L S A y M D E 5 I E N v b X B s Z X R l L D M y f S Z x d W 9 0 O y w m c X V v d D t T Z W N 0 a W 9 u M S 9 T d W 1 t Y X J 5 I E R h d G E g R G V 0 Y W l s c y 9 B d X R v U m V t b 3 Z l Z E N v b H V t b n M x L n s y M D E 5 I E 1 p b G V z I E N v b X B s Z X R l L D M z f S Z x d W 9 0 O y w m c X V v d D t T Z W N 0 a W 9 u M S 9 T d W 1 t Y X J 5 I E R h d G E g R G V 0 Y W l s c y 9 B d X R v U m V t b 3 Z l Z E N v b H V t b n M x L n t P S C A t I D I w M j A g Q 2 9 t c G x l d G U s M z R 9 J n F 1 b 3 Q 7 L C Z x d W 9 0 O 1 N l Y 3 R p b 2 4 x L 1 N 1 b W 1 h c n k g R G F 0 Y S B E Z X R h a W x z L 0 F 1 d G 9 S Z W 1 v d m V k Q 2 9 s d W 1 u c z E u e 1 V H I C 0 g M j A y M C B D b 2 1 w b G V 0 Z S w z N X 0 m c X V v d D s s J n F 1 b 3 Q 7 U 2 V j d G l v b j E v U 3 V t b W F y e S B E Y X R h I E R l d G F p b H M v Q X V 0 b 1 J l b W 9 2 Z W R D b 2 x 1 b W 5 z M S 5 7 U m V t b 3 Z h b C A t I D I w M j A g Q 2 9 t c G x l d G U s M z Z 9 J n F 1 b 3 Q 7 L C Z x d W 9 0 O 1 N l Y 3 R p b 2 4 x L 1 N 1 b W 1 h c n k g R G F 0 Y S B E Z X R h a W x z L 0 F 1 d G 9 S Z W 1 v d m V k Q 2 9 s d W 1 u c z E u e z I w M j A g T W l s Z X M g Q 2 9 t c G x l d G U s M z d 9 J n F 1 b 3 Q 7 L C Z x d W 9 0 O 1 N l Y 3 R p b 2 4 x L 1 N 1 b W 1 h c n k g R G F 0 Y S B E Z X R h a W x z L 0 F 1 d G 9 S Z W 1 v d m V k Q 2 9 s d W 1 u c z E u e 0 9 I I C 0 g M j A y M S B D b 2 1 w b G V 0 Z S w z O H 0 m c X V v d D s s J n F 1 b 3 Q 7 U 2 V j d G l v b j E v U 3 V t b W F y e S B E Y X R h I E R l d G F p b H M v Q X V 0 b 1 J l b W 9 2 Z W R D b 2 x 1 b W 5 z M S 5 7 V U c g L S A y M D I x I E N v b X B s Z X R l L D M 5 f S Z x d W 9 0 O y w m c X V v d D t T Z W N 0 a W 9 u M S 9 T d W 1 t Y X J 5 I E R h d G E g R G V 0 Y W l s c y 9 B d X R v U m V t b 3 Z l Z E N v b H V t b n M x L n t S Z W 1 v d m F s I C 0 g M j A y M S B D b 2 1 w b G V 0 Z S w 0 M H 0 m c X V v d D s s J n F 1 b 3 Q 7 U 2 V j d G l v b j E v U 3 V t b W F y e S B E Y X R h I E R l d G F p b H M v Q X V 0 b 1 J l b W 9 2 Z W R D b 2 x 1 b W 5 z M S 5 7 M j A y M S B N a W x l c y B D b 2 1 w b G V 0 Z S w 0 M X 0 m c X V v d D s s J n F 1 b 3 Q 7 U 2 V j d G l v b j E v U 3 V t b W F y e S B E Y X R h I E R l d G F p b H M v Q X V 0 b 1 J l b W 9 2 Z W R D b 2 x 1 b W 5 z M S 5 7 T 0 g g L S A y M D I y I E N v b X B s Z X R l L D Q y f S Z x d W 9 0 O y w m c X V v d D t T Z W N 0 a W 9 u M S 9 T d W 1 t Y X J 5 I E R h d G E g R G V 0 Y W l s c y 9 B d X R v U m V t b 3 Z l Z E N v b H V t b n M x L n t V R y A t I D I w M j I g Q 2 9 t c G x l d G U s N D N 9 J n F 1 b 3 Q 7 L C Z x d W 9 0 O 1 N l Y 3 R p b 2 4 x L 1 N 1 b W 1 h c n k g R G F 0 Y S B E Z X R h a W x z L 0 F 1 d G 9 S Z W 1 v d m V k Q 2 9 s d W 1 u c z E u e 1 J l b W 9 2 Y W w g L S A y M D I y I E N v b X B s Z X R l L D Q 0 f S Z x d W 9 0 O y w m c X V v d D t T Z W N 0 a W 9 u M S 9 T d W 1 t Y X J 5 I E R h d G E g R G V 0 Y W l s c y 9 B d X R v U m V t b 3 Z l Z E N v b H V t b n M x L n s y M D I y I E 1 p b G V z I E N v b X B s Z X R l L D Q 1 f S Z x d W 9 0 O y w m c X V v d D t T Z W N 0 a W 9 u M S 9 T d W 1 t Y X J 5 I E R h d G E g R G V 0 Y W l s c y 9 B d X R v U m V t b 3 Z l Z E N v b H V t b n M x L n t P S C A t I D I w M j M g Q 2 9 t c G x l d G U s N D Z 9 J n F 1 b 3 Q 7 L C Z x d W 9 0 O 1 N l Y 3 R p b 2 4 x L 1 N 1 b W 1 h c n k g R G F 0 Y S B E Z X R h a W x z L 0 F 1 d G 9 S Z W 1 v d m V k Q 2 9 s d W 1 u c z E u e 1 V H I C 0 g M j A y M y B D b 2 1 w b G V 0 Z S w 0 N 3 0 m c X V v d D s s J n F 1 b 3 Q 7 U 2 V j d G l v b j E v U 3 V t b W F y e S B E Y X R h I E R l d G F p b H M v Q X V 0 b 1 J l b W 9 2 Z W R D b 2 x 1 b W 5 z M S 5 7 U m V t b 3 Z h b C A t I D I w M j M g Q 2 9 t c G x l d G U s N D h 9 J n F 1 b 3 Q 7 L C Z x d W 9 0 O 1 N l Y 3 R p b 2 4 x L 1 N 1 b W 1 h c n k g R G F 0 Y S B E Z X R h a W x z L 0 F 1 d G 9 S Z W 1 v d m V k Q 2 9 s d W 1 u c z E u e z I w M j M g T W l s Z X M g Q 2 9 t c G x l d G U s N D l 9 J n F 1 b 3 Q 7 L C Z x d W 9 0 O 1 N l Y 3 R p b 2 4 x L 1 N 1 b W 1 h c n k g R G F 0 Y S B E Z X R h a W x z L 0 F 1 d G 9 S Z W 1 v d m V k Q 2 9 s d W 1 u c z E u e 0 9 I I C 0 g M j A y M y B S Z W 1 h a W 5 p b m c s N T B 9 J n F 1 b 3 Q 7 L C Z x d W 9 0 O 1 N l Y 3 R p b 2 4 x L 1 N 1 b W 1 h c n k g R G F 0 Y S B E Z X R h a W x z L 0 F 1 d G 9 S Z W 1 v d m V k Q 2 9 s d W 1 u c z E u e 1 V H I C 0 g M j A y M y B S Z W 1 h a W 5 p b m c s N T F 9 J n F 1 b 3 Q 7 L C Z x d W 9 0 O 1 N l Y 3 R p b 2 4 x L 1 N 1 b W 1 h c n k g R G F 0 Y S B E Z X R h a W x z L 0 F 1 d G 9 S Z W 1 v d m V k Q 2 9 s d W 1 u c z E u e 1 J l b W 9 2 Y W w g L S A y M D I z I F J l b W F p b m l u Z y w 1 M n 0 m c X V v d D s s J n F 1 b 3 Q 7 U 2 V j d G l v b j E v U 3 V t b W F y e S B E Y X R h I E R l d G F p b H M v Q X V 0 b 1 J l b W 9 2 Z W R D b 2 x 1 b W 5 z M S 5 7 M j A y M y B S Z W 1 h a W 5 p b m c g V G 9 0 Y W w g T W l s Z X M s N T N 9 J n F 1 b 3 Q 7 L C Z x d W 9 0 O 1 N l Y 3 R p b 2 4 x L 1 N 1 b W 1 h c n k g R G F 0 Y S B E Z X R h a W x z L 0 F 1 d G 9 S Z W 1 v d m V k Q 2 9 s d W 1 u c z E u e 0 9 I I C 0 g M j A y N C B G b 3 J l Y 2 F z d C w 1 N H 0 m c X V v d D s s J n F 1 b 3 Q 7 U 2 V j d G l v b j E v U 3 V t b W F y e S B E Y X R h I E R l d G F p b H M v Q X V 0 b 1 J l b W 9 2 Z W R D b 2 x 1 b W 5 z M S 5 7 V U c g L S A y M D I 0 I E Z v c m V j Y X N 0 L D U 1 f S Z x d W 9 0 O y w m c X V v d D t T Z W N 0 a W 9 u M S 9 T d W 1 t Y X J 5 I E R h d G E g R G V 0 Y W l s c y 9 B d X R v U m V t b 3 Z l Z E N v b H V t b n M x L n t S Z W 1 v d m F s I C 0 g M j A y N C B G b 3 J l Y 2 F z d C w 1 N n 0 m c X V v d D s s J n F 1 b 3 Q 7 U 2 V j d G l v b j E v U 3 V t b W F y e S B E Y X R h I E R l d G F p b H M v Q X V 0 b 1 J l b W 9 2 Z W R D b 2 x 1 b W 5 z M S 5 7 M j A y N C B U b 3 R h b C B N a W x l c y w 1 N 3 0 m c X V v d D s s J n F 1 b 3 Q 7 U 2 V j d G l v b j E v U 3 V t b W F y e S B E Y X R h I E R l d G F p b H M v Q X V 0 b 1 J l b W 9 2 Z W R D b 2 x 1 b W 5 z M S 5 7 T 0 g g L S A y M D I 1 I E Z v c m V j Y X N 0 L D U 4 f S Z x d W 9 0 O y w m c X V v d D t T Z W N 0 a W 9 u M S 9 T d W 1 t Y X J 5 I E R h d G E g R G V 0 Y W l s c y 9 B d X R v U m V t b 3 Z l Z E N v b H V t b n M x L n t V R y A t I D I w M j U g R m 9 y Z W N h c 3 Q s N T l 9 J n F 1 b 3 Q 7 L C Z x d W 9 0 O 1 N l Y 3 R p b 2 4 x L 1 N 1 b W 1 h c n k g R G F 0 Y S B E Z X R h a W x z L 0 F 1 d G 9 S Z W 1 v d m V k Q 2 9 s d W 1 u c z E u e 1 J l b W 9 2 Y W w g L S A y M D I 1 I E Z v c m V j Y X N 0 L D Y w f S Z x d W 9 0 O y w m c X V v d D t T Z W N 0 a W 9 u M S 9 T d W 1 t Y X J 5 I E R h d G E g R G V 0 Y W l s c y 9 B d X R v U m V t b 3 Z l Z E N v b H V t b n M x L n s y M D I 1 I F R v d G F s I E 1 p b G V z L D Y x f S Z x d W 9 0 O y w m c X V v d D t T Z W N 0 a W 9 u M S 9 T d W 1 t Y X J 5 I E R h d G E g R G V 0 Y W l s c y 9 B d X R v U m V t b 3 Z l Z E N v b H V t b n M x L n t P S C A t I D I w M j Y g R m 9 y Z W N h c 3 Q s N j J 9 J n F 1 b 3 Q 7 L C Z x d W 9 0 O 1 N l Y 3 R p b 2 4 x L 1 N 1 b W 1 h c n k g R G F 0 Y S B E Z X R h a W x z L 0 F 1 d G 9 S Z W 1 v d m V k Q 2 9 s d W 1 u c z E u e 1 V H I C 0 g M j A y N i B G b 3 J l Y 2 F z d C w 2 M 3 0 m c X V v d D s s J n F 1 b 3 Q 7 U 2 V j d G l v b j E v U 3 V t b W F y e S B E Y X R h I E R l d G F p b H M v Q X V 0 b 1 J l b W 9 2 Z W R D b 2 x 1 b W 5 z M S 5 7 U m V t b 3 Z h b C A t I D I w M j Y g R m 9 y Z W N h c 3 Q s N j R 9 J n F 1 b 3 Q 7 L C Z x d W 9 0 O 1 N l Y 3 R p b 2 4 x L 1 N 1 b W 1 h c n k g R G F 0 Y S B E Z X R h a W x z L 0 F 1 d G 9 S Z W 1 v d m V k Q 2 9 s d W 1 u c z E u e z I w M j Y g V G 9 0 Y W w g T W l s Z X M s N j V 9 J n F 1 b 3 Q 7 L C Z x d W 9 0 O 1 N l Y 3 R p b 2 4 x L 1 N 1 b W 1 h c n k g R G F 0 Y S B E Z X R h a W x z L 0 F 1 d G 9 S Z W 1 v d m V k Q 2 9 s d W 1 u c z E u e 0 9 I I C 0 g M j A y N y B G b 3 J l Y 2 F z d C w 2 N n 0 m c X V v d D s s J n F 1 b 3 Q 7 U 2 V j d G l v b j E v U 3 V t b W F y e S B E Y X R h I E R l d G F p b H M v Q X V 0 b 1 J l b W 9 2 Z W R D b 2 x 1 b W 5 z M S 5 7 V U c g L S A y M D I 3 I E Z v c m V j Y X N 0 L D Y 3 f S Z x d W 9 0 O y w m c X V v d D t T Z W N 0 a W 9 u M S 9 T d W 1 t Y X J 5 I E R h d G E g R G V 0 Y W l s c y 9 B d X R v U m V t b 3 Z l Z E N v b H V t b n M x L n t S Z W 1 v d m F s I C 0 g M j A y N y B G b 3 J l Y 2 F z d C w 2 O H 0 m c X V v d D s s J n F 1 b 3 Q 7 U 2 V j d G l v b j E v U 3 V t b W F y e S B E Y X R h I E R l d G F p b H M v Q X V 0 b 1 J l b W 9 2 Z W R D b 2 x 1 b W 5 z M S 5 7 M j A y N y B U b 3 R h b C B N a W x l c y w 2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1 b W 1 h c n k l M j B E Y X R h J T I w R G V 0 Y W l s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J T I w R G F 0 Y S U y M E R l d G F p b H M v V X B w Z X J j Y X N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J T I w R G F 0 Y S U y M E R l d G F p b H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J T I w R G F 0 Y S U y M E R l d G F p b H M v V U c l M j B N a W x l J T I w Q 2 9 u d m V y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9 P S C U y M E 1 p b G U l M j B D b 2 5 2 Z X J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1 J l b W 9 2 Y W w l M j B N a W x l J T I w Q 2 9 u d m V y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1 R y a W 1 t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0 N h c G l 0 Y W x p e m V k J T I w R W F j a C U y M F d v c m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m q F + 1 0 Y D w k 6 s i s J 1 4 + + w O w A A A A A C A A A A A A A D Z g A A w A A A A B A A A A C n R 4 / 3 V M W 3 l b Q / 2 p P Q f r q 5 A A A A A A S A A A C g A A A A E A A A A K O I U j W Z F Z x N / o H 3 C O W g 4 V Z Q A A A A 6 0 + f D i 8 e o d 8 1 q u n K d I I W J O g T p m Y Y K b S q p e y W 7 m N C W B n s f 8 p Y M P e X 3 y p K c V z v E U r c y K x V X r W r Y 3 d w 0 k V Y A p R X E C f s 3 y s z T L P u 3 R U 8 b i j H 4 7 E U A A A A E L T m G j K h Z f R B s q Y F b P 3 l k v J C 1 C w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AB2F7A-02D9-483B-A120-9B255F1EF042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978b82e6-668a-48b7-921e-d900dc474158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0cce852-5f9c-445c-9e4f-940f14a227d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3AC0400-E084-4506-A03D-88B5ABB51DD5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D477C83-ABEC-4D9B-B393-ADF732D01B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C101018-F09F-4E1A-8B41-B296BA4A91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Overhead Projects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Tekeste, Merih</dc:creator>
  <cp:lastModifiedBy>Renner, Taylor</cp:lastModifiedBy>
  <dcterms:created xsi:type="dcterms:W3CDTF">2023-05-08T04:32:07Z</dcterms:created>
  <dcterms:modified xsi:type="dcterms:W3CDTF">2023-05-09T23:37:16Z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ediaServiceImageTags">
    <vt:lpwstr/>
  </property>
  <property fmtid="{D5CDD505-2E9C-101B-9397-08002B2CF9AE}" pid="4" name="MSIP_Label_746d2a3f-4d51-44da-b226-f025675a294d_Enabled">
    <vt:lpwstr>true</vt:lpwstr>
  </property>
  <property fmtid="{D5CDD505-2E9C-101B-9397-08002B2CF9AE}" pid="5" name="MSIP_Label_746d2a3f-4d51-44da-b226-f025675a294d_SetDate">
    <vt:lpwstr>2023-05-09T23:37:14Z</vt:lpwstr>
  </property>
  <property fmtid="{D5CDD505-2E9C-101B-9397-08002B2CF9AE}" pid="6" name="MSIP_Label_746d2a3f-4d51-44da-b226-f025675a294d_Method">
    <vt:lpwstr>Privileged</vt:lpwstr>
  </property>
  <property fmtid="{D5CDD505-2E9C-101B-9397-08002B2CF9AE}" pid="7" name="MSIP_Label_746d2a3f-4d51-44da-b226-f025675a294d_Name">
    <vt:lpwstr>Public (No Markings)</vt:lpwstr>
  </property>
  <property fmtid="{D5CDD505-2E9C-101B-9397-08002B2CF9AE}" pid="8" name="MSIP_Label_746d2a3f-4d51-44da-b226-f025675a294d_SiteId">
    <vt:lpwstr>44ae661a-ece6-41aa-bc96-7c2c85a08941</vt:lpwstr>
  </property>
  <property fmtid="{D5CDD505-2E9C-101B-9397-08002B2CF9AE}" pid="9" name="MSIP_Label_746d2a3f-4d51-44da-b226-f025675a294d_ActionId">
    <vt:lpwstr>2a7376c7-3196-42ce-ab5c-870bc8983ea2</vt:lpwstr>
  </property>
  <property fmtid="{D5CDD505-2E9C-101B-9397-08002B2CF9AE}" pid="10" name="MSIP_Label_746d2a3f-4d51-44da-b226-f025675a294d_ContentBits">
    <vt:lpwstr>0</vt:lpwstr>
  </property>
</Properties>
</file>